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dmin\Desktop\นพ\"/>
    </mc:Choice>
  </mc:AlternateContent>
  <xr:revisionPtr revIDLastSave="0" documentId="13_ncr:1_{D1F3CEF9-EF77-4765-BD62-A5BE13DEFD4A}" xr6:coauthVersionLast="47" xr6:coauthVersionMax="47" xr10:uidLastSave="{00000000-0000-0000-0000-000000000000}"/>
  <bookViews>
    <workbookView xWindow="-120" yWindow="-120" windowWidth="29040" windowHeight="15840" tabRatio="814" xr2:uid="{00000000-000D-0000-FFFF-FFFF00000000}"/>
  </bookViews>
  <sheets>
    <sheet name="Par (December 2025)" sheetId="4" r:id="rId1"/>
    <sheet name="Cocktail (December 2025)" sheetId="6" r:id="rId2"/>
    <sheet name="Master Data (December 2025)" sheetId="3" r:id="rId3"/>
  </sheets>
  <definedNames>
    <definedName name="_xlnm._FilterDatabase" localSheetId="2" hidden="1">'Master Data (December 2025)'!$B$9:$N$1453</definedName>
    <definedName name="Dienstag">#REF!</definedName>
    <definedName name="Donnerstag">#REF!</definedName>
    <definedName name="Freitag">#REF!</definedName>
    <definedName name="JP">#REF!</definedName>
    <definedName name="Mittwoch">#REF!</definedName>
    <definedName name="Montag">#REF!</definedName>
    <definedName name="Samsta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Z124" i="6" l="1"/>
  <c r="CZ125" i="6" s="1"/>
  <c r="CZ151" i="6"/>
  <c r="CZ127" i="6"/>
  <c r="CZ179" i="6"/>
  <c r="CZ132" i="6"/>
  <c r="CZ186" i="6"/>
  <c r="CZ167" i="6"/>
  <c r="CZ155" i="6"/>
  <c r="CZ156" i="6" s="1"/>
  <c r="CZ157" i="6" s="1"/>
  <c r="CZ158" i="6" s="1"/>
  <c r="CZ159" i="6" s="1"/>
  <c r="CZ146" i="6"/>
  <c r="CZ181" i="6"/>
  <c r="CZ163" i="6"/>
  <c r="CZ195" i="6"/>
  <c r="CZ192" i="6"/>
  <c r="CZ193" i="6" s="1"/>
  <c r="CZ140" i="6"/>
  <c r="CZ142" i="6"/>
  <c r="CZ121" i="6"/>
  <c r="CZ122" i="6" s="1"/>
  <c r="CZ114" i="6"/>
  <c r="CZ78" i="6"/>
  <c r="CZ79" i="6" s="1"/>
  <c r="CZ99" i="6"/>
  <c r="CZ100" i="6" s="1"/>
  <c r="CZ57" i="6"/>
  <c r="CZ104" i="6"/>
  <c r="CZ42" i="6"/>
  <c r="CZ18" i="6"/>
  <c r="CZ12" i="6"/>
  <c r="DA12" i="6" s="1"/>
  <c r="CZ88" i="6"/>
  <c r="CZ82" i="6"/>
  <c r="CZ108" i="6"/>
  <c r="CZ7" i="6"/>
  <c r="CZ8" i="6" s="1"/>
  <c r="CW124" i="6"/>
  <c r="CW125" i="6" s="1"/>
  <c r="CW151" i="6"/>
  <c r="CW127" i="6"/>
  <c r="CW179" i="6"/>
  <c r="CW132" i="6"/>
  <c r="CW186" i="6"/>
  <c r="CW167" i="6"/>
  <c r="CW155" i="6"/>
  <c r="CW156" i="6" s="1"/>
  <c r="CW157" i="6" s="1"/>
  <c r="CW158" i="6" s="1"/>
  <c r="CW159" i="6" s="1"/>
  <c r="CW146" i="6"/>
  <c r="CW181" i="6"/>
  <c r="CW163" i="6"/>
  <c r="CW195" i="6"/>
  <c r="CW192" i="6"/>
  <c r="CW193" i="6" s="1"/>
  <c r="CW140" i="6"/>
  <c r="CW142" i="6"/>
  <c r="CW121" i="6"/>
  <c r="CW122" i="6" s="1"/>
  <c r="CW114" i="6"/>
  <c r="CW78" i="6"/>
  <c r="CW79" i="6" s="1"/>
  <c r="CW99" i="6"/>
  <c r="CW100" i="6" s="1"/>
  <c r="CW57" i="6"/>
  <c r="CW104" i="6"/>
  <c r="CW42" i="6"/>
  <c r="CW18" i="6"/>
  <c r="CW12" i="6"/>
  <c r="CX12" i="6" s="1"/>
  <c r="CW88" i="6"/>
  <c r="CW82" i="6"/>
  <c r="CW108" i="6"/>
  <c r="CW7" i="6"/>
  <c r="CW8" i="6" s="1"/>
  <c r="CT124" i="6"/>
  <c r="CT125" i="6" s="1"/>
  <c r="CT151" i="6"/>
  <c r="CT127" i="6"/>
  <c r="CT179" i="6"/>
  <c r="CT132" i="6"/>
  <c r="CT186" i="6"/>
  <c r="CT167" i="6"/>
  <c r="CT155" i="6"/>
  <c r="CT156" i="6" s="1"/>
  <c r="CT157" i="6" s="1"/>
  <c r="CT158" i="6" s="1"/>
  <c r="CT159" i="6" s="1"/>
  <c r="CT146" i="6"/>
  <c r="CT181" i="6"/>
  <c r="CT163" i="6"/>
  <c r="CT195" i="6"/>
  <c r="CT192" i="6"/>
  <c r="CT193" i="6" s="1"/>
  <c r="CT140" i="6"/>
  <c r="CT142" i="6"/>
  <c r="CT121" i="6"/>
  <c r="CT122" i="6" s="1"/>
  <c r="CT114" i="6"/>
  <c r="CT78" i="6"/>
  <c r="CT79" i="6" s="1"/>
  <c r="CT99" i="6"/>
  <c r="CT100" i="6" s="1"/>
  <c r="CT57" i="6"/>
  <c r="CT104" i="6"/>
  <c r="CT42" i="6"/>
  <c r="CT18" i="6"/>
  <c r="CT12" i="6"/>
  <c r="CU12" i="6" s="1"/>
  <c r="CT88" i="6"/>
  <c r="CT82" i="6"/>
  <c r="CT108" i="6"/>
  <c r="CT7" i="6"/>
  <c r="CT8" i="6" s="1"/>
  <c r="CQ124" i="6"/>
  <c r="CQ125" i="6" s="1"/>
  <c r="CQ151" i="6"/>
  <c r="CQ127" i="6"/>
  <c r="CQ179" i="6"/>
  <c r="CQ132" i="6"/>
  <c r="CQ186" i="6"/>
  <c r="CQ167" i="6"/>
  <c r="CQ155" i="6"/>
  <c r="CQ156" i="6" s="1"/>
  <c r="CQ157" i="6" s="1"/>
  <c r="CQ158" i="6" s="1"/>
  <c r="CQ159" i="6" s="1"/>
  <c r="CQ146" i="6"/>
  <c r="CQ181" i="6"/>
  <c r="CQ163" i="6"/>
  <c r="CQ195" i="6"/>
  <c r="CQ192" i="6"/>
  <c r="CQ193" i="6" s="1"/>
  <c r="CQ140" i="6"/>
  <c r="CQ142" i="6"/>
  <c r="CQ121" i="6"/>
  <c r="CQ122" i="6" s="1"/>
  <c r="CQ114" i="6"/>
  <c r="CQ78" i="6"/>
  <c r="CQ79" i="6" s="1"/>
  <c r="CQ99" i="6"/>
  <c r="CQ100" i="6" s="1"/>
  <c r="CQ57" i="6"/>
  <c r="CQ104" i="6"/>
  <c r="CQ42" i="6"/>
  <c r="CQ18" i="6"/>
  <c r="CQ12" i="6"/>
  <c r="CR12" i="6" s="1"/>
  <c r="CQ88" i="6"/>
  <c r="CQ82" i="6"/>
  <c r="CQ108" i="6"/>
  <c r="CQ7" i="6"/>
  <c r="CQ8" i="6" s="1"/>
  <c r="CN124" i="6"/>
  <c r="CN125" i="6" s="1"/>
  <c r="CN151" i="6"/>
  <c r="CN127" i="6"/>
  <c r="CN179" i="6"/>
  <c r="CN132" i="6"/>
  <c r="CN186" i="6"/>
  <c r="CN167" i="6"/>
  <c r="CN155" i="6"/>
  <c r="CN156" i="6" s="1"/>
  <c r="CN157" i="6" s="1"/>
  <c r="CN158" i="6" s="1"/>
  <c r="CN159" i="6" s="1"/>
  <c r="CN146" i="6"/>
  <c r="CN181" i="6"/>
  <c r="CN163" i="6"/>
  <c r="CN195" i="6"/>
  <c r="CN192" i="6"/>
  <c r="CN193" i="6" s="1"/>
  <c r="CN140" i="6"/>
  <c r="CN142" i="6"/>
  <c r="CN121" i="6"/>
  <c r="CN122" i="6" s="1"/>
  <c r="CN114" i="6"/>
  <c r="CN78" i="6"/>
  <c r="CN79" i="6" s="1"/>
  <c r="CN99" i="6"/>
  <c r="CN100" i="6" s="1"/>
  <c r="CN57" i="6"/>
  <c r="CN104" i="6"/>
  <c r="CN42" i="6"/>
  <c r="CN18" i="6"/>
  <c r="CN12" i="6"/>
  <c r="CO12" i="6" s="1"/>
  <c r="CN88" i="6"/>
  <c r="CN82" i="6"/>
  <c r="CN108" i="6"/>
  <c r="CN7" i="6"/>
  <c r="CN8" i="6" s="1"/>
  <c r="CK124" i="6"/>
  <c r="CK125" i="6" s="1"/>
  <c r="CK151" i="6"/>
  <c r="CK127" i="6"/>
  <c r="CK179" i="6"/>
  <c r="CK132" i="6"/>
  <c r="CK186" i="6"/>
  <c r="CK167" i="6"/>
  <c r="CK155" i="6"/>
  <c r="CK156" i="6" s="1"/>
  <c r="CK157" i="6" s="1"/>
  <c r="CK158" i="6" s="1"/>
  <c r="CK159" i="6" s="1"/>
  <c r="CK146" i="6"/>
  <c r="CK181" i="6"/>
  <c r="CK163" i="6"/>
  <c r="CK195" i="6"/>
  <c r="CK192" i="6"/>
  <c r="CK193" i="6" s="1"/>
  <c r="CK140" i="6"/>
  <c r="CK142" i="6"/>
  <c r="CK121" i="6"/>
  <c r="CK122" i="6" s="1"/>
  <c r="CK114" i="6"/>
  <c r="CK78" i="6"/>
  <c r="CK79" i="6" s="1"/>
  <c r="CK99" i="6"/>
  <c r="CK100" i="6" s="1"/>
  <c r="CK57" i="6"/>
  <c r="CK104" i="6"/>
  <c r="CK42" i="6"/>
  <c r="CK18" i="6"/>
  <c r="CK12" i="6"/>
  <c r="CL12" i="6" s="1"/>
  <c r="CK88" i="6"/>
  <c r="CK82" i="6"/>
  <c r="CK108" i="6"/>
  <c r="CK7" i="6"/>
  <c r="CK8" i="6" s="1"/>
  <c r="CH124" i="6"/>
  <c r="CH125" i="6" s="1"/>
  <c r="CH151" i="6"/>
  <c r="CH127" i="6"/>
  <c r="CH179" i="6"/>
  <c r="CH132" i="6"/>
  <c r="CH186" i="6"/>
  <c r="CH167" i="6"/>
  <c r="CH155" i="6"/>
  <c r="CH156" i="6" s="1"/>
  <c r="CH157" i="6" s="1"/>
  <c r="CH158" i="6" s="1"/>
  <c r="CH159" i="6" s="1"/>
  <c r="CH146" i="6"/>
  <c r="CH181" i="6"/>
  <c r="CH163" i="6"/>
  <c r="CH195" i="6"/>
  <c r="CH192" i="6"/>
  <c r="CH193" i="6" s="1"/>
  <c r="CH140" i="6"/>
  <c r="CH142" i="6"/>
  <c r="CH121" i="6"/>
  <c r="CH122" i="6" s="1"/>
  <c r="CH114" i="6"/>
  <c r="CH78" i="6"/>
  <c r="CH79" i="6" s="1"/>
  <c r="CH99" i="6"/>
  <c r="CH100" i="6" s="1"/>
  <c r="CH57" i="6"/>
  <c r="CH104" i="6"/>
  <c r="CH42" i="6"/>
  <c r="CH18" i="6"/>
  <c r="CH12" i="6"/>
  <c r="CI12" i="6" s="1"/>
  <c r="CH88" i="6"/>
  <c r="CH82" i="6"/>
  <c r="CH108" i="6"/>
  <c r="CH7" i="6"/>
  <c r="CH8" i="6" s="1"/>
  <c r="CE124" i="6"/>
  <c r="CE125" i="6" s="1"/>
  <c r="CE151" i="6"/>
  <c r="CE127" i="6"/>
  <c r="CE179" i="6"/>
  <c r="CE132" i="6"/>
  <c r="CE186" i="6"/>
  <c r="CE167" i="6"/>
  <c r="CE155" i="6"/>
  <c r="CE156" i="6" s="1"/>
  <c r="CE157" i="6" s="1"/>
  <c r="CE158" i="6" s="1"/>
  <c r="CE159" i="6" s="1"/>
  <c r="CE146" i="6"/>
  <c r="CE181" i="6"/>
  <c r="CE163" i="6"/>
  <c r="CE195" i="6"/>
  <c r="CE192" i="6"/>
  <c r="CE193" i="6" s="1"/>
  <c r="CE140" i="6"/>
  <c r="CE142" i="6"/>
  <c r="CE121" i="6"/>
  <c r="CE122" i="6" s="1"/>
  <c r="CE114" i="6"/>
  <c r="CE78" i="6"/>
  <c r="CE79" i="6" s="1"/>
  <c r="CE99" i="6"/>
  <c r="CE100" i="6" s="1"/>
  <c r="CE57" i="6"/>
  <c r="CE104" i="6"/>
  <c r="CE42" i="6"/>
  <c r="CE18" i="6"/>
  <c r="CE12" i="6"/>
  <c r="CF12" i="6" s="1"/>
  <c r="CE88" i="6"/>
  <c r="CE82" i="6"/>
  <c r="CE108" i="6"/>
  <c r="CE7" i="6"/>
  <c r="CE8" i="6" s="1"/>
  <c r="CB124" i="6"/>
  <c r="CB125" i="6" s="1"/>
  <c r="CB151" i="6"/>
  <c r="CB127" i="6"/>
  <c r="CB179" i="6"/>
  <c r="CB132" i="6"/>
  <c r="CB186" i="6"/>
  <c r="CB167" i="6"/>
  <c r="CB155" i="6"/>
  <c r="CB156" i="6" s="1"/>
  <c r="CB157" i="6" s="1"/>
  <c r="CB158" i="6" s="1"/>
  <c r="CB159" i="6" s="1"/>
  <c r="CB146" i="6"/>
  <c r="CB181" i="6"/>
  <c r="CB163" i="6"/>
  <c r="CB195" i="6"/>
  <c r="CB192" i="6"/>
  <c r="CB193" i="6" s="1"/>
  <c r="CB140" i="6"/>
  <c r="CB142" i="6"/>
  <c r="CB121" i="6"/>
  <c r="CB122" i="6" s="1"/>
  <c r="CB114" i="6"/>
  <c r="CB78" i="6"/>
  <c r="CB79" i="6" s="1"/>
  <c r="CB99" i="6"/>
  <c r="CB100" i="6" s="1"/>
  <c r="CB57" i="6"/>
  <c r="CB104" i="6"/>
  <c r="CB42" i="6"/>
  <c r="CB18" i="6"/>
  <c r="CB12" i="6"/>
  <c r="CC12" i="6" s="1"/>
  <c r="CB88" i="6"/>
  <c r="CB82" i="6"/>
  <c r="CB108" i="6"/>
  <c r="CB7" i="6"/>
  <c r="CB8" i="6" s="1"/>
  <c r="BY124" i="6"/>
  <c r="BY125" i="6" s="1"/>
  <c r="BY151" i="6"/>
  <c r="BY127" i="6"/>
  <c r="BY179" i="6"/>
  <c r="BY132" i="6"/>
  <c r="BY186" i="6"/>
  <c r="BY167" i="6"/>
  <c r="BY155" i="6"/>
  <c r="BY156" i="6" s="1"/>
  <c r="BY157" i="6" s="1"/>
  <c r="BY158" i="6" s="1"/>
  <c r="BY159" i="6" s="1"/>
  <c r="BY146" i="6"/>
  <c r="BY181" i="6"/>
  <c r="BY163" i="6"/>
  <c r="BY195" i="6"/>
  <c r="BY192" i="6"/>
  <c r="BY193" i="6" s="1"/>
  <c r="BY140" i="6"/>
  <c r="BY142" i="6"/>
  <c r="BY121" i="6"/>
  <c r="BY122" i="6" s="1"/>
  <c r="BY114" i="6"/>
  <c r="BY78" i="6"/>
  <c r="BY79" i="6" s="1"/>
  <c r="BY99" i="6"/>
  <c r="BY100" i="6" s="1"/>
  <c r="BY57" i="6"/>
  <c r="BY104" i="6"/>
  <c r="BY42" i="6"/>
  <c r="BY18" i="6"/>
  <c r="BY12" i="6"/>
  <c r="BZ12" i="6" s="1"/>
  <c r="BY88" i="6"/>
  <c r="BY82" i="6"/>
  <c r="BY108" i="6"/>
  <c r="BY7" i="6"/>
  <c r="BY8" i="6" s="1"/>
  <c r="BV124" i="6"/>
  <c r="BV125" i="6" s="1"/>
  <c r="BV151" i="6"/>
  <c r="BV127" i="6"/>
  <c r="BV179" i="6"/>
  <c r="BV132" i="6"/>
  <c r="BV186" i="6"/>
  <c r="BV167" i="6"/>
  <c r="BV155" i="6"/>
  <c r="BV156" i="6" s="1"/>
  <c r="BV157" i="6" s="1"/>
  <c r="BV158" i="6" s="1"/>
  <c r="BV159" i="6" s="1"/>
  <c r="BV146" i="6"/>
  <c r="BV181" i="6"/>
  <c r="BV163" i="6"/>
  <c r="BV195" i="6"/>
  <c r="BV192" i="6"/>
  <c r="BV193" i="6" s="1"/>
  <c r="BV140" i="6"/>
  <c r="BV142" i="6"/>
  <c r="BV121" i="6"/>
  <c r="BV122" i="6" s="1"/>
  <c r="BV114" i="6"/>
  <c r="BV78" i="6"/>
  <c r="BV79" i="6" s="1"/>
  <c r="BV99" i="6"/>
  <c r="BV100" i="6" s="1"/>
  <c r="BV57" i="6"/>
  <c r="BV104" i="6"/>
  <c r="BV42" i="6"/>
  <c r="BV18" i="6"/>
  <c r="BV12" i="6"/>
  <c r="BW12" i="6" s="1"/>
  <c r="BV88" i="6"/>
  <c r="BV82" i="6"/>
  <c r="BV108" i="6"/>
  <c r="BV7" i="6"/>
  <c r="BV8" i="6" s="1"/>
  <c r="BS124" i="6"/>
  <c r="BS125" i="6" s="1"/>
  <c r="BS151" i="6"/>
  <c r="BS127" i="6"/>
  <c r="BS179" i="6"/>
  <c r="BS132" i="6"/>
  <c r="BS186" i="6"/>
  <c r="BS167" i="6"/>
  <c r="BS155" i="6"/>
  <c r="BS156" i="6" s="1"/>
  <c r="BS157" i="6" s="1"/>
  <c r="BS158" i="6" s="1"/>
  <c r="BS159" i="6" s="1"/>
  <c r="BS146" i="6"/>
  <c r="BS181" i="6"/>
  <c r="BS163" i="6"/>
  <c r="BS195" i="6"/>
  <c r="BS192" i="6"/>
  <c r="BS193" i="6" s="1"/>
  <c r="BS140" i="6"/>
  <c r="BS142" i="6"/>
  <c r="BS121" i="6"/>
  <c r="BS122" i="6" s="1"/>
  <c r="BS114" i="6"/>
  <c r="BS78" i="6"/>
  <c r="BS79" i="6" s="1"/>
  <c r="BS99" i="6"/>
  <c r="BS100" i="6" s="1"/>
  <c r="BS57" i="6"/>
  <c r="BS104" i="6"/>
  <c r="BS42" i="6"/>
  <c r="BS18" i="6"/>
  <c r="BS12" i="6"/>
  <c r="BT12" i="6" s="1"/>
  <c r="BS88" i="6"/>
  <c r="BS82" i="6"/>
  <c r="BS108" i="6"/>
  <c r="BS7" i="6"/>
  <c r="BS8" i="6" s="1"/>
  <c r="BP124" i="6"/>
  <c r="BP125" i="6" s="1"/>
  <c r="BP151" i="6"/>
  <c r="BP127" i="6"/>
  <c r="BP179" i="6"/>
  <c r="BP132" i="6"/>
  <c r="BP186" i="6"/>
  <c r="BP167" i="6"/>
  <c r="BP155" i="6"/>
  <c r="BP156" i="6" s="1"/>
  <c r="BP157" i="6" s="1"/>
  <c r="BP158" i="6" s="1"/>
  <c r="BP159" i="6" s="1"/>
  <c r="BP146" i="6"/>
  <c r="BP181" i="6"/>
  <c r="BP163" i="6"/>
  <c r="BP195" i="6"/>
  <c r="BP192" i="6"/>
  <c r="BP193" i="6" s="1"/>
  <c r="BP140" i="6"/>
  <c r="BP142" i="6"/>
  <c r="BP121" i="6"/>
  <c r="BP122" i="6" s="1"/>
  <c r="BP114" i="6"/>
  <c r="BP78" i="6"/>
  <c r="BP79" i="6" s="1"/>
  <c r="BP99" i="6"/>
  <c r="BP100" i="6" s="1"/>
  <c r="BP57" i="6"/>
  <c r="BP104" i="6"/>
  <c r="BP42" i="6"/>
  <c r="BP18" i="6"/>
  <c r="BP12" i="6"/>
  <c r="BQ12" i="6" s="1"/>
  <c r="BP88" i="6"/>
  <c r="BP82" i="6"/>
  <c r="BP108" i="6"/>
  <c r="BP7" i="6"/>
  <c r="BP8" i="6" s="1"/>
  <c r="BM124" i="6"/>
  <c r="BM125" i="6" s="1"/>
  <c r="BM151" i="6"/>
  <c r="BM127" i="6"/>
  <c r="BM179" i="6"/>
  <c r="BM132" i="6"/>
  <c r="BM186" i="6"/>
  <c r="BM167" i="6"/>
  <c r="BM155" i="6"/>
  <c r="BM156" i="6" s="1"/>
  <c r="BM157" i="6" s="1"/>
  <c r="BM158" i="6" s="1"/>
  <c r="BM159" i="6" s="1"/>
  <c r="BM146" i="6"/>
  <c r="BM181" i="6"/>
  <c r="BM163" i="6"/>
  <c r="BM195" i="6"/>
  <c r="BM192" i="6"/>
  <c r="BM193" i="6" s="1"/>
  <c r="BM140" i="6"/>
  <c r="BM142" i="6"/>
  <c r="BM121" i="6"/>
  <c r="BM122" i="6" s="1"/>
  <c r="BM114" i="6"/>
  <c r="BM78" i="6"/>
  <c r="BM79" i="6" s="1"/>
  <c r="BM99" i="6"/>
  <c r="BM100" i="6" s="1"/>
  <c r="BM57" i="6"/>
  <c r="BM104" i="6"/>
  <c r="BM42" i="6"/>
  <c r="BM18" i="6"/>
  <c r="BM12" i="6"/>
  <c r="BN12" i="6" s="1"/>
  <c r="BM88" i="6"/>
  <c r="BM82" i="6"/>
  <c r="BM108" i="6"/>
  <c r="BM7" i="6"/>
  <c r="BM8" i="6" s="1"/>
  <c r="BJ124" i="6"/>
  <c r="BJ125" i="6" s="1"/>
  <c r="BJ151" i="6"/>
  <c r="BJ127" i="6"/>
  <c r="BJ179" i="6"/>
  <c r="BJ132" i="6"/>
  <c r="BJ186" i="6"/>
  <c r="BJ167" i="6"/>
  <c r="BJ155" i="6"/>
  <c r="BJ156" i="6" s="1"/>
  <c r="BJ157" i="6" s="1"/>
  <c r="BJ158" i="6" s="1"/>
  <c r="BJ159" i="6" s="1"/>
  <c r="BJ146" i="6"/>
  <c r="BJ181" i="6"/>
  <c r="BJ163" i="6"/>
  <c r="BJ195" i="6"/>
  <c r="BJ192" i="6"/>
  <c r="BJ193" i="6" s="1"/>
  <c r="BJ140" i="6"/>
  <c r="BJ142" i="6"/>
  <c r="BJ121" i="6"/>
  <c r="BJ122" i="6" s="1"/>
  <c r="BJ114" i="6"/>
  <c r="BJ78" i="6"/>
  <c r="BJ79" i="6" s="1"/>
  <c r="BJ99" i="6"/>
  <c r="BJ100" i="6" s="1"/>
  <c r="BJ57" i="6"/>
  <c r="BJ104" i="6"/>
  <c r="BJ42" i="6"/>
  <c r="BJ18" i="6"/>
  <c r="BJ12" i="6"/>
  <c r="BK12" i="6" s="1"/>
  <c r="BJ88" i="6"/>
  <c r="BJ82" i="6"/>
  <c r="BJ108" i="6"/>
  <c r="BJ7" i="6"/>
  <c r="BJ8" i="6" s="1"/>
  <c r="BG124" i="6"/>
  <c r="BG125" i="6" s="1"/>
  <c r="BG151" i="6"/>
  <c r="BG127" i="6"/>
  <c r="BG179" i="6"/>
  <c r="BG132" i="6"/>
  <c r="BG186" i="6"/>
  <c r="BG167" i="6"/>
  <c r="BG155" i="6"/>
  <c r="BG156" i="6" s="1"/>
  <c r="BG157" i="6" s="1"/>
  <c r="BG158" i="6" s="1"/>
  <c r="BG159" i="6" s="1"/>
  <c r="BG146" i="6"/>
  <c r="BG181" i="6"/>
  <c r="BG163" i="6"/>
  <c r="BG195" i="6"/>
  <c r="BG192" i="6"/>
  <c r="BG193" i="6" s="1"/>
  <c r="BG140" i="6"/>
  <c r="BG142" i="6"/>
  <c r="BG121" i="6"/>
  <c r="BG122" i="6" s="1"/>
  <c r="BG114" i="6"/>
  <c r="BG78" i="6"/>
  <c r="BG79" i="6" s="1"/>
  <c r="BG99" i="6"/>
  <c r="BG100" i="6" s="1"/>
  <c r="BG57" i="6"/>
  <c r="BG104" i="6"/>
  <c r="BG42" i="6"/>
  <c r="BG18" i="6"/>
  <c r="BG12" i="6"/>
  <c r="BH12" i="6" s="1"/>
  <c r="BG88" i="6"/>
  <c r="BG82" i="6"/>
  <c r="BG108" i="6"/>
  <c r="BG7" i="6"/>
  <c r="BG8" i="6" s="1"/>
  <c r="BD124" i="6"/>
  <c r="BD125" i="6" s="1"/>
  <c r="BD151" i="6"/>
  <c r="BD127" i="6"/>
  <c r="BD179" i="6"/>
  <c r="BD132" i="6"/>
  <c r="BD186" i="6"/>
  <c r="BD167" i="6"/>
  <c r="BD155" i="6"/>
  <c r="BD156" i="6" s="1"/>
  <c r="BD157" i="6" s="1"/>
  <c r="BD158" i="6" s="1"/>
  <c r="BD159" i="6" s="1"/>
  <c r="BD146" i="6"/>
  <c r="BD181" i="6"/>
  <c r="BD163" i="6"/>
  <c r="BD195" i="6"/>
  <c r="BD192" i="6"/>
  <c r="BD193" i="6" s="1"/>
  <c r="BD140" i="6"/>
  <c r="BD142" i="6"/>
  <c r="BD121" i="6"/>
  <c r="BD122" i="6" s="1"/>
  <c r="BD114" i="6"/>
  <c r="BD78" i="6"/>
  <c r="BD79" i="6" s="1"/>
  <c r="BD99" i="6"/>
  <c r="BD100" i="6" s="1"/>
  <c r="BD57" i="6"/>
  <c r="BD104" i="6"/>
  <c r="BD42" i="6"/>
  <c r="BD18" i="6"/>
  <c r="BD12" i="6"/>
  <c r="BE12" i="6" s="1"/>
  <c r="BD88" i="6"/>
  <c r="BD82" i="6"/>
  <c r="BD108" i="6"/>
  <c r="BD7" i="6"/>
  <c r="BD8" i="6" s="1"/>
  <c r="BA124" i="6"/>
  <c r="BA125" i="6" s="1"/>
  <c r="BA151" i="6"/>
  <c r="BA127" i="6"/>
  <c r="BA179" i="6"/>
  <c r="BA132" i="6"/>
  <c r="BA186" i="6"/>
  <c r="BA167" i="6"/>
  <c r="BA155" i="6"/>
  <c r="BA156" i="6" s="1"/>
  <c r="BA157" i="6" s="1"/>
  <c r="BA158" i="6" s="1"/>
  <c r="BA159" i="6" s="1"/>
  <c r="BA146" i="6"/>
  <c r="BA181" i="6"/>
  <c r="BA163" i="6"/>
  <c r="BA195" i="6"/>
  <c r="BA192" i="6"/>
  <c r="BA193" i="6" s="1"/>
  <c r="BA140" i="6"/>
  <c r="BA142" i="6"/>
  <c r="BA121" i="6"/>
  <c r="BA122" i="6" s="1"/>
  <c r="BA114" i="6"/>
  <c r="BA78" i="6"/>
  <c r="BA79" i="6" s="1"/>
  <c r="BA99" i="6"/>
  <c r="BA100" i="6" s="1"/>
  <c r="BA57" i="6"/>
  <c r="BA104" i="6"/>
  <c r="BA42" i="6"/>
  <c r="BA18" i="6"/>
  <c r="BA12" i="6"/>
  <c r="BB12" i="6" s="1"/>
  <c r="BA88" i="6"/>
  <c r="BA82" i="6"/>
  <c r="BA108" i="6"/>
  <c r="BA7" i="6"/>
  <c r="BA8" i="6" s="1"/>
  <c r="AX124" i="6"/>
  <c r="AX125" i="6" s="1"/>
  <c r="AX151" i="6"/>
  <c r="AX127" i="6"/>
  <c r="AX179" i="6"/>
  <c r="AX132" i="6"/>
  <c r="AX186" i="6"/>
  <c r="AX167" i="6"/>
  <c r="AX155" i="6"/>
  <c r="AX156" i="6" s="1"/>
  <c r="AX157" i="6" s="1"/>
  <c r="AX158" i="6" s="1"/>
  <c r="AX159" i="6" s="1"/>
  <c r="AX146" i="6"/>
  <c r="AX181" i="6"/>
  <c r="AX163" i="6"/>
  <c r="AX195" i="6"/>
  <c r="AX192" i="6"/>
  <c r="AX193" i="6" s="1"/>
  <c r="AX140" i="6"/>
  <c r="AX142" i="6"/>
  <c r="AX121" i="6"/>
  <c r="AX122" i="6" s="1"/>
  <c r="AX114" i="6"/>
  <c r="AX78" i="6"/>
  <c r="AX79" i="6" s="1"/>
  <c r="AX99" i="6"/>
  <c r="AX100" i="6" s="1"/>
  <c r="AX57" i="6"/>
  <c r="AX104" i="6"/>
  <c r="AX42" i="6"/>
  <c r="AX18" i="6"/>
  <c r="AX12" i="6"/>
  <c r="AY12" i="6" s="1"/>
  <c r="AX88" i="6"/>
  <c r="AX82" i="6"/>
  <c r="AX108" i="6"/>
  <c r="AX7" i="6"/>
  <c r="AX8" i="6" s="1"/>
  <c r="AU124" i="6"/>
  <c r="AU125" i="6" s="1"/>
  <c r="AU151" i="6"/>
  <c r="AU127" i="6"/>
  <c r="AU179" i="6"/>
  <c r="AU132" i="6"/>
  <c r="AU186" i="6"/>
  <c r="AU167" i="6"/>
  <c r="AU155" i="6"/>
  <c r="AU156" i="6" s="1"/>
  <c r="AU157" i="6" s="1"/>
  <c r="AU158" i="6" s="1"/>
  <c r="AU159" i="6" s="1"/>
  <c r="AU146" i="6"/>
  <c r="AU181" i="6"/>
  <c r="AU163" i="6"/>
  <c r="AU195" i="6"/>
  <c r="AU192" i="6"/>
  <c r="AU193" i="6" s="1"/>
  <c r="AU140" i="6"/>
  <c r="AU142" i="6"/>
  <c r="AU121" i="6"/>
  <c r="AU122" i="6" s="1"/>
  <c r="AU114" i="6"/>
  <c r="AU78" i="6"/>
  <c r="AU79" i="6" s="1"/>
  <c r="AU99" i="6"/>
  <c r="AU100" i="6" s="1"/>
  <c r="AU57" i="6"/>
  <c r="AU104" i="6"/>
  <c r="AU42" i="6"/>
  <c r="AU18" i="6"/>
  <c r="AU12" i="6"/>
  <c r="AV12" i="6" s="1"/>
  <c r="AU88" i="6"/>
  <c r="AU82" i="6"/>
  <c r="AU108" i="6"/>
  <c r="AU7" i="6"/>
  <c r="AU8" i="6" s="1"/>
  <c r="AR124" i="6"/>
  <c r="AR125" i="6" s="1"/>
  <c r="AR151" i="6"/>
  <c r="AR127" i="6"/>
  <c r="AR179" i="6"/>
  <c r="AR132" i="6"/>
  <c r="AR186" i="6"/>
  <c r="AR167" i="6"/>
  <c r="AR155" i="6"/>
  <c r="AR156" i="6" s="1"/>
  <c r="AR157" i="6" s="1"/>
  <c r="AR158" i="6" s="1"/>
  <c r="AR159" i="6" s="1"/>
  <c r="AR146" i="6"/>
  <c r="AR181" i="6"/>
  <c r="AR163" i="6"/>
  <c r="AR195" i="6"/>
  <c r="AR192" i="6"/>
  <c r="AR193" i="6" s="1"/>
  <c r="AR140" i="6"/>
  <c r="AR142" i="6"/>
  <c r="AR121" i="6"/>
  <c r="AR122" i="6" s="1"/>
  <c r="AR114" i="6"/>
  <c r="AR78" i="6"/>
  <c r="AR79" i="6" s="1"/>
  <c r="AR99" i="6"/>
  <c r="AR100" i="6" s="1"/>
  <c r="AR57" i="6"/>
  <c r="AR104" i="6"/>
  <c r="AR42" i="6"/>
  <c r="AR18" i="6"/>
  <c r="AR12" i="6"/>
  <c r="AS12" i="6" s="1"/>
  <c r="AR88" i="6"/>
  <c r="AR82" i="6"/>
  <c r="AR108" i="6"/>
  <c r="AR7" i="6"/>
  <c r="AR8" i="6" s="1"/>
  <c r="AO124" i="6"/>
  <c r="AO125" i="6" s="1"/>
  <c r="AO151" i="6"/>
  <c r="AO127" i="6"/>
  <c r="AO179" i="6"/>
  <c r="AO132" i="6"/>
  <c r="AO186" i="6"/>
  <c r="AO167" i="6"/>
  <c r="AO155" i="6"/>
  <c r="AO156" i="6" s="1"/>
  <c r="AO157" i="6" s="1"/>
  <c r="AO158" i="6" s="1"/>
  <c r="AO159" i="6" s="1"/>
  <c r="AO146" i="6"/>
  <c r="AO181" i="6"/>
  <c r="AO163" i="6"/>
  <c r="AO195" i="6"/>
  <c r="AO192" i="6"/>
  <c r="AO193" i="6" s="1"/>
  <c r="AO140" i="6"/>
  <c r="AO142" i="6"/>
  <c r="AO121" i="6"/>
  <c r="AO122" i="6" s="1"/>
  <c r="AO114" i="6"/>
  <c r="AO78" i="6"/>
  <c r="AO79" i="6" s="1"/>
  <c r="AO99" i="6"/>
  <c r="AO100" i="6" s="1"/>
  <c r="AO57" i="6"/>
  <c r="AO104" i="6"/>
  <c r="AO42" i="6"/>
  <c r="AO18" i="6"/>
  <c r="AO12" i="6"/>
  <c r="AP12" i="6" s="1"/>
  <c r="AO88" i="6"/>
  <c r="AO82" i="6"/>
  <c r="AO108" i="6"/>
  <c r="AO7" i="6"/>
  <c r="AO8" i="6" s="1"/>
  <c r="AL124" i="6"/>
  <c r="AL125" i="6" s="1"/>
  <c r="AL151" i="6"/>
  <c r="AL127" i="6"/>
  <c r="AL179" i="6"/>
  <c r="AL132" i="6"/>
  <c r="AL186" i="6"/>
  <c r="AL167" i="6"/>
  <c r="AL155" i="6"/>
  <c r="AL156" i="6" s="1"/>
  <c r="AL157" i="6" s="1"/>
  <c r="AL158" i="6" s="1"/>
  <c r="AL159" i="6" s="1"/>
  <c r="AL146" i="6"/>
  <c r="AL181" i="6"/>
  <c r="AL163" i="6"/>
  <c r="AL195" i="6"/>
  <c r="AL192" i="6"/>
  <c r="AL193" i="6" s="1"/>
  <c r="AL140" i="6"/>
  <c r="AL142" i="6"/>
  <c r="AL121" i="6"/>
  <c r="AL122" i="6" s="1"/>
  <c r="AL114" i="6"/>
  <c r="AL78" i="6"/>
  <c r="AL79" i="6" s="1"/>
  <c r="AL99" i="6"/>
  <c r="AL100" i="6" s="1"/>
  <c r="AL57" i="6"/>
  <c r="AL104" i="6"/>
  <c r="AL42" i="6"/>
  <c r="AL18" i="6"/>
  <c r="AL12" i="6"/>
  <c r="AM12" i="6" s="1"/>
  <c r="AL88" i="6"/>
  <c r="AL82" i="6"/>
  <c r="AL108" i="6"/>
  <c r="AL7" i="6"/>
  <c r="AL8" i="6" s="1"/>
  <c r="AI124" i="6"/>
  <c r="AI125" i="6" s="1"/>
  <c r="AI151" i="6"/>
  <c r="AI127" i="6"/>
  <c r="AI179" i="6"/>
  <c r="AI132" i="6"/>
  <c r="AI186" i="6"/>
  <c r="AI167" i="6"/>
  <c r="AI155" i="6"/>
  <c r="AI156" i="6" s="1"/>
  <c r="AI157" i="6" s="1"/>
  <c r="AI158" i="6" s="1"/>
  <c r="AI159" i="6" s="1"/>
  <c r="AI146" i="6"/>
  <c r="AI181" i="6"/>
  <c r="AI163" i="6"/>
  <c r="AI195" i="6"/>
  <c r="AI192" i="6"/>
  <c r="AI193" i="6" s="1"/>
  <c r="AI140" i="6"/>
  <c r="AI142" i="6"/>
  <c r="AI121" i="6"/>
  <c r="AI122" i="6" s="1"/>
  <c r="AI114" i="6"/>
  <c r="AI78" i="6"/>
  <c r="AI79" i="6" s="1"/>
  <c r="AI99" i="6"/>
  <c r="AI100" i="6" s="1"/>
  <c r="AI57" i="6"/>
  <c r="AI104" i="6"/>
  <c r="AI42" i="6"/>
  <c r="AI18" i="6"/>
  <c r="AI12" i="6"/>
  <c r="AJ12" i="6" s="1"/>
  <c r="AI88" i="6"/>
  <c r="AI82" i="6"/>
  <c r="AI108" i="6"/>
  <c r="AI7" i="6"/>
  <c r="AI8" i="6" s="1"/>
  <c r="AF124" i="6"/>
  <c r="AF125" i="6" s="1"/>
  <c r="AF151" i="6"/>
  <c r="AF127" i="6"/>
  <c r="AF179" i="6"/>
  <c r="AF132" i="6"/>
  <c r="AF186" i="6"/>
  <c r="AF167" i="6"/>
  <c r="AF155" i="6"/>
  <c r="AF156" i="6" s="1"/>
  <c r="AF157" i="6" s="1"/>
  <c r="AF158" i="6" s="1"/>
  <c r="AF159" i="6" s="1"/>
  <c r="AF146" i="6"/>
  <c r="AF181" i="6"/>
  <c r="AF163" i="6"/>
  <c r="AF195" i="6"/>
  <c r="AF192" i="6"/>
  <c r="AF193" i="6" s="1"/>
  <c r="AF140" i="6"/>
  <c r="AF142" i="6"/>
  <c r="AF121" i="6"/>
  <c r="AF122" i="6" s="1"/>
  <c r="AF114" i="6"/>
  <c r="AF78" i="6"/>
  <c r="AF79" i="6" s="1"/>
  <c r="AF99" i="6"/>
  <c r="AF100" i="6" s="1"/>
  <c r="AF57" i="6"/>
  <c r="AF104" i="6"/>
  <c r="AF42" i="6"/>
  <c r="AF18" i="6"/>
  <c r="AF12" i="6"/>
  <c r="AG12" i="6" s="1"/>
  <c r="AF88" i="6"/>
  <c r="AF82" i="6"/>
  <c r="AF108" i="6"/>
  <c r="AF7" i="6"/>
  <c r="AF8" i="6" s="1"/>
  <c r="AC124" i="6"/>
  <c r="AC125" i="6" s="1"/>
  <c r="AC151" i="6"/>
  <c r="AC127" i="6"/>
  <c r="AC179" i="6"/>
  <c r="AC132" i="6"/>
  <c r="AC186" i="6"/>
  <c r="AC167" i="6"/>
  <c r="AC155" i="6"/>
  <c r="AC156" i="6" s="1"/>
  <c r="AC157" i="6" s="1"/>
  <c r="AC158" i="6" s="1"/>
  <c r="AC159" i="6" s="1"/>
  <c r="AC146" i="6"/>
  <c r="AC181" i="6"/>
  <c r="AC163" i="6"/>
  <c r="AC195" i="6"/>
  <c r="AC192" i="6"/>
  <c r="AC193" i="6" s="1"/>
  <c r="AC140" i="6"/>
  <c r="AC142" i="6"/>
  <c r="AC121" i="6"/>
  <c r="AC122" i="6" s="1"/>
  <c r="AC114" i="6"/>
  <c r="AC78" i="6"/>
  <c r="AC79" i="6" s="1"/>
  <c r="AC99" i="6"/>
  <c r="AC100" i="6" s="1"/>
  <c r="AC57" i="6"/>
  <c r="AC104" i="6"/>
  <c r="AC42" i="6"/>
  <c r="AC18" i="6"/>
  <c r="AC12" i="6"/>
  <c r="AD12" i="6" s="1"/>
  <c r="AC88" i="6"/>
  <c r="AC82" i="6"/>
  <c r="AC108" i="6"/>
  <c r="AC7" i="6"/>
  <c r="AC8" i="6" s="1"/>
  <c r="Z124" i="6"/>
  <c r="Z125" i="6" s="1"/>
  <c r="Z151" i="6"/>
  <c r="Z127" i="6"/>
  <c r="Z179" i="6"/>
  <c r="Z132" i="6"/>
  <c r="Z186" i="6"/>
  <c r="Z167" i="6"/>
  <c r="Z155" i="6"/>
  <c r="Z156" i="6" s="1"/>
  <c r="Z157" i="6" s="1"/>
  <c r="Z158" i="6" s="1"/>
  <c r="Z159" i="6" s="1"/>
  <c r="Z146" i="6"/>
  <c r="Z181" i="6"/>
  <c r="Z163" i="6"/>
  <c r="Z195" i="6"/>
  <c r="Z192" i="6"/>
  <c r="Z193" i="6" s="1"/>
  <c r="Z140" i="6"/>
  <c r="Z142" i="6"/>
  <c r="Z121" i="6"/>
  <c r="Z122" i="6" s="1"/>
  <c r="Z114" i="6"/>
  <c r="Z78" i="6"/>
  <c r="Z79" i="6" s="1"/>
  <c r="Z99" i="6"/>
  <c r="Z100" i="6" s="1"/>
  <c r="Z57" i="6"/>
  <c r="Z104" i="6"/>
  <c r="Z42" i="6"/>
  <c r="Z18" i="6"/>
  <c r="Z12" i="6"/>
  <c r="AA12" i="6" s="1"/>
  <c r="Z88" i="6"/>
  <c r="Z82" i="6"/>
  <c r="Z108" i="6"/>
  <c r="Z7" i="6"/>
  <c r="Z8" i="6" s="1"/>
  <c r="W124" i="6"/>
  <c r="W125" i="6" s="1"/>
  <c r="W151" i="6"/>
  <c r="W127" i="6"/>
  <c r="W179" i="6"/>
  <c r="W132" i="6"/>
  <c r="W186" i="6"/>
  <c r="W167" i="6"/>
  <c r="W155" i="6"/>
  <c r="W156" i="6" s="1"/>
  <c r="W157" i="6" s="1"/>
  <c r="W158" i="6" s="1"/>
  <c r="W159" i="6" s="1"/>
  <c r="W146" i="6"/>
  <c r="W181" i="6"/>
  <c r="W163" i="6"/>
  <c r="W195" i="6"/>
  <c r="W192" i="6"/>
  <c r="W193" i="6" s="1"/>
  <c r="W140" i="6"/>
  <c r="W142" i="6"/>
  <c r="W121" i="6"/>
  <c r="W122" i="6" s="1"/>
  <c r="W114" i="6"/>
  <c r="W78" i="6"/>
  <c r="W79" i="6" s="1"/>
  <c r="W99" i="6"/>
  <c r="W100" i="6" s="1"/>
  <c r="W57" i="6"/>
  <c r="W104" i="6"/>
  <c r="W42" i="6"/>
  <c r="W18" i="6"/>
  <c r="W12" i="6"/>
  <c r="X12" i="6" s="1"/>
  <c r="W88" i="6"/>
  <c r="W82" i="6"/>
  <c r="W108" i="6"/>
  <c r="W7" i="6"/>
  <c r="W8" i="6" s="1"/>
  <c r="T124" i="6"/>
  <c r="T125" i="6" s="1"/>
  <c r="T151" i="6"/>
  <c r="T127" i="6"/>
  <c r="T179" i="6"/>
  <c r="T132" i="6"/>
  <c r="T186" i="6"/>
  <c r="T167" i="6"/>
  <c r="T155" i="6"/>
  <c r="T156" i="6" s="1"/>
  <c r="T157" i="6" s="1"/>
  <c r="T158" i="6" s="1"/>
  <c r="T159" i="6" s="1"/>
  <c r="T146" i="6"/>
  <c r="T181" i="6"/>
  <c r="T163" i="6"/>
  <c r="T195" i="6"/>
  <c r="T192" i="6"/>
  <c r="T193" i="6" s="1"/>
  <c r="T140" i="6"/>
  <c r="T142" i="6"/>
  <c r="T121" i="6"/>
  <c r="T122" i="6" s="1"/>
  <c r="T114" i="6"/>
  <c r="T78" i="6"/>
  <c r="T79" i="6" s="1"/>
  <c r="T99" i="6"/>
  <c r="T100" i="6" s="1"/>
  <c r="T57" i="6"/>
  <c r="T104" i="6"/>
  <c r="T42" i="6"/>
  <c r="T18" i="6"/>
  <c r="T12" i="6"/>
  <c r="U12" i="6" s="1"/>
  <c r="T88" i="6"/>
  <c r="T82" i="6"/>
  <c r="T108" i="6"/>
  <c r="T7" i="6"/>
  <c r="T8" i="6" s="1"/>
  <c r="Q124" i="6"/>
  <c r="Q125" i="6" s="1"/>
  <c r="Q151" i="6"/>
  <c r="Q127" i="6"/>
  <c r="Q179" i="6"/>
  <c r="Q132" i="6"/>
  <c r="Q186" i="6"/>
  <c r="Q167" i="6"/>
  <c r="Q155" i="6"/>
  <c r="Q156" i="6" s="1"/>
  <c r="Q157" i="6" s="1"/>
  <c r="Q158" i="6" s="1"/>
  <c r="Q159" i="6" s="1"/>
  <c r="Q146" i="6"/>
  <c r="Q181" i="6"/>
  <c r="Q163" i="6"/>
  <c r="Q195" i="6"/>
  <c r="Q192" i="6"/>
  <c r="Q193" i="6" s="1"/>
  <c r="Q140" i="6"/>
  <c r="Q142" i="6"/>
  <c r="Q121" i="6"/>
  <c r="Q122" i="6" s="1"/>
  <c r="Q114" i="6"/>
  <c r="Q78" i="6"/>
  <c r="Q79" i="6" s="1"/>
  <c r="Q99" i="6"/>
  <c r="Q100" i="6" s="1"/>
  <c r="Q57" i="6"/>
  <c r="Q104" i="6"/>
  <c r="Q42" i="6"/>
  <c r="Q18" i="6"/>
  <c r="Q12" i="6"/>
  <c r="R12" i="6" s="1"/>
  <c r="Q88" i="6"/>
  <c r="Q82" i="6"/>
  <c r="Q108" i="6"/>
  <c r="Q7" i="6"/>
  <c r="Q8" i="6" s="1"/>
  <c r="N124" i="6"/>
  <c r="N125" i="6" s="1"/>
  <c r="N151" i="6"/>
  <c r="N127" i="6"/>
  <c r="O27" i="6"/>
  <c r="N179" i="6"/>
  <c r="O179" i="6" s="1"/>
  <c r="N132" i="6"/>
  <c r="N186" i="6"/>
  <c r="N167" i="6"/>
  <c r="N155" i="6"/>
  <c r="N156" i="6" s="1"/>
  <c r="N157" i="6" s="1"/>
  <c r="N158" i="6" s="1"/>
  <c r="N159" i="6" s="1"/>
  <c r="N146" i="6"/>
  <c r="N181" i="6"/>
  <c r="N163" i="6"/>
  <c r="N195" i="6"/>
  <c r="N192" i="6"/>
  <c r="N193" i="6" s="1"/>
  <c r="N140" i="6"/>
  <c r="N142" i="6"/>
  <c r="N121" i="6"/>
  <c r="N122" i="6" s="1"/>
  <c r="N114" i="6"/>
  <c r="N78" i="6"/>
  <c r="N79" i="6" s="1"/>
  <c r="N99" i="6"/>
  <c r="N100" i="6" s="1"/>
  <c r="N57" i="6"/>
  <c r="N104" i="6"/>
  <c r="N42" i="6"/>
  <c r="N18" i="6"/>
  <c r="N12" i="6"/>
  <c r="O12" i="6" s="1"/>
  <c r="N88" i="6"/>
  <c r="N82" i="6"/>
  <c r="N108" i="6"/>
  <c r="N7" i="6"/>
  <c r="N8" i="6" s="1"/>
  <c r="K12" i="6"/>
  <c r="O125" i="4"/>
  <c r="Z125" i="4"/>
  <c r="AE125" i="4"/>
  <c r="AG125" i="4"/>
  <c r="AH125" i="4"/>
  <c r="AS125" i="4"/>
  <c r="AT125" i="4"/>
  <c r="AX125" i="4"/>
  <c r="AZ125" i="4"/>
  <c r="BA125" i="4"/>
  <c r="BL125" i="4"/>
  <c r="BM125" i="4"/>
  <c r="BQ125" i="4"/>
  <c r="BS125" i="4"/>
  <c r="BT125" i="4"/>
  <c r="CE125" i="4"/>
  <c r="CF125" i="4"/>
  <c r="CJ125" i="4"/>
  <c r="CL125" i="4"/>
  <c r="CM125" i="4"/>
  <c r="CX125" i="4"/>
  <c r="CY125" i="4"/>
  <c r="DC125" i="4"/>
  <c r="DE125" i="4"/>
  <c r="DF125" i="4"/>
  <c r="DQ125" i="4"/>
  <c r="DR125" i="4"/>
  <c r="DV125" i="4"/>
  <c r="DX125" i="4"/>
  <c r="DY125" i="4"/>
  <c r="EJ125" i="4"/>
  <c r="EK125" i="4"/>
  <c r="EO125" i="4"/>
  <c r="EQ125" i="4"/>
  <c r="ER125" i="4"/>
  <c r="FC125" i="4"/>
  <c r="FD125" i="4"/>
  <c r="FH125" i="4"/>
  <c r="FJ125" i="4"/>
  <c r="FK125" i="4"/>
  <c r="FV125" i="4"/>
  <c r="FW125" i="4"/>
  <c r="GA125" i="4"/>
  <c r="GC125" i="4"/>
  <c r="GD125" i="4"/>
  <c r="GO125" i="4"/>
  <c r="GP125" i="4"/>
  <c r="GT125" i="4"/>
  <c r="GV125" i="4"/>
  <c r="GW125" i="4"/>
  <c r="HH125" i="4"/>
  <c r="HI125" i="4"/>
  <c r="HM125" i="4"/>
  <c r="HO125" i="4"/>
  <c r="HP125" i="4"/>
  <c r="IA125" i="4"/>
  <c r="IB125" i="4"/>
  <c r="IF125" i="4"/>
  <c r="IH125" i="4"/>
  <c r="II125" i="4"/>
  <c r="IT125" i="4"/>
  <c r="IU125" i="4"/>
  <c r="IY125" i="4"/>
  <c r="JA125" i="4"/>
  <c r="JB125" i="4"/>
  <c r="JM125" i="4"/>
  <c r="JN125" i="4"/>
  <c r="JR125" i="4"/>
  <c r="JT125" i="4"/>
  <c r="JU125" i="4"/>
  <c r="KF125" i="4"/>
  <c r="KG125" i="4"/>
  <c r="KK125" i="4"/>
  <c r="KM125" i="4"/>
  <c r="KN125" i="4"/>
  <c r="KY125" i="4"/>
  <c r="KZ125" i="4"/>
  <c r="LD125" i="4"/>
  <c r="LF125" i="4"/>
  <c r="LG125" i="4"/>
  <c r="LR125" i="4"/>
  <c r="LS125" i="4"/>
  <c r="LW125" i="4"/>
  <c r="LY125" i="4"/>
  <c r="LZ125" i="4"/>
  <c r="MK125" i="4"/>
  <c r="ML125" i="4"/>
  <c r="MP125" i="4"/>
  <c r="MR125" i="4"/>
  <c r="MS125" i="4"/>
  <c r="ND125" i="4"/>
  <c r="NE125" i="4"/>
  <c r="NI125" i="4"/>
  <c r="NK125" i="4"/>
  <c r="NL125" i="4"/>
  <c r="NW125" i="4"/>
  <c r="NX125" i="4"/>
  <c r="OB125" i="4"/>
  <c r="OD125" i="4"/>
  <c r="OE125" i="4"/>
  <c r="OP125" i="4"/>
  <c r="OQ125" i="4"/>
  <c r="OU125" i="4"/>
  <c r="OW125" i="4"/>
  <c r="OX125" i="4"/>
  <c r="PI125" i="4"/>
  <c r="PJ125" i="4"/>
  <c r="PN125" i="4"/>
  <c r="PP125" i="4"/>
  <c r="PQ125" i="4"/>
  <c r="QB125" i="4"/>
  <c r="QC125" i="4"/>
  <c r="QG125" i="4"/>
  <c r="QI125" i="4"/>
  <c r="QJ125" i="4"/>
  <c r="QU125" i="4"/>
  <c r="QV125" i="4"/>
  <c r="QZ125" i="4"/>
  <c r="RB125" i="4"/>
  <c r="RC125" i="4"/>
  <c r="RN125" i="4"/>
  <c r="RO125" i="4"/>
  <c r="RS125" i="4"/>
  <c r="RU125" i="4"/>
  <c r="RV125" i="4"/>
  <c r="SG125" i="4"/>
  <c r="SH125" i="4"/>
  <c r="SL125" i="4"/>
  <c r="SN125" i="4"/>
  <c r="SO125" i="4"/>
  <c r="SZ125" i="4"/>
  <c r="TA125" i="4"/>
  <c r="TE125" i="4"/>
  <c r="TG125" i="4"/>
  <c r="TH125" i="4"/>
  <c r="TS125" i="4"/>
  <c r="TT125" i="4"/>
  <c r="TX125" i="4"/>
  <c r="TZ125" i="4"/>
  <c r="UA125" i="4"/>
  <c r="UL125" i="4"/>
  <c r="UM125" i="4"/>
  <c r="UQ125" i="4"/>
  <c r="US125" i="4"/>
  <c r="UT125" i="4"/>
  <c r="VE125" i="4"/>
  <c r="VF125" i="4"/>
  <c r="VJ125" i="4"/>
  <c r="VL125" i="4"/>
  <c r="VM125" i="4"/>
  <c r="VX125" i="4"/>
  <c r="VY125" i="4"/>
  <c r="WC125" i="4"/>
  <c r="WE125" i="4"/>
  <c r="WG125" i="4"/>
  <c r="WH125" i="4"/>
  <c r="WI125" i="4"/>
  <c r="WJ125" i="4"/>
  <c r="WK125" i="4"/>
  <c r="WL125" i="4"/>
  <c r="WM125" i="4"/>
  <c r="WN125" i="4"/>
  <c r="WO125" i="4"/>
  <c r="WP125" i="4"/>
  <c r="WQ125" i="4"/>
  <c r="WS125" i="4"/>
  <c r="WT125" i="4"/>
  <c r="WW125" i="4" s="1"/>
  <c r="WU125" i="4"/>
  <c r="A125" i="4" s="1"/>
  <c r="Z124" i="4"/>
  <c r="Z119" i="4"/>
  <c r="Z118" i="4"/>
  <c r="H114" i="4"/>
  <c r="H120" i="4"/>
  <c r="F114" i="4"/>
  <c r="P12" i="6" l="1"/>
  <c r="S12" i="6" s="1"/>
  <c r="V12" i="6" s="1"/>
  <c r="Y12" i="6" s="1"/>
  <c r="AB12" i="6" s="1"/>
  <c r="AE12" i="6" s="1"/>
  <c r="AH12" i="6" s="1"/>
  <c r="AK12" i="6" s="1"/>
  <c r="AN12" i="6" s="1"/>
  <c r="AQ12" i="6" s="1"/>
  <c r="AT12" i="6" s="1"/>
  <c r="AW12" i="6" s="1"/>
  <c r="AZ12" i="6" s="1"/>
  <c r="BC12" i="6" s="1"/>
  <c r="BF12" i="6" s="1"/>
  <c r="BI12" i="6" s="1"/>
  <c r="BL12" i="6" s="1"/>
  <c r="BO12" i="6" s="1"/>
  <c r="BR12" i="6" s="1"/>
  <c r="BU12" i="6" s="1"/>
  <c r="BX12" i="6" s="1"/>
  <c r="CA12" i="6" s="1"/>
  <c r="CD12" i="6" s="1"/>
  <c r="CG12" i="6" s="1"/>
  <c r="CJ12" i="6" s="1"/>
  <c r="CM12" i="6" s="1"/>
  <c r="CP12" i="6" s="1"/>
  <c r="CS12" i="6" s="1"/>
  <c r="CV12" i="6" s="1"/>
  <c r="CY12" i="6" s="1"/>
  <c r="DB12" i="6" s="1"/>
  <c r="D12" i="6" s="1"/>
  <c r="WR125" i="4"/>
  <c r="WU119" i="4" l="1"/>
  <c r="A119" i="4" s="1"/>
  <c r="WT119" i="4"/>
  <c r="WW119" i="4" s="1"/>
  <c r="WS119" i="4"/>
  <c r="WQ119" i="4"/>
  <c r="WP119" i="4"/>
  <c r="WO119" i="4"/>
  <c r="WN119" i="4"/>
  <c r="WM119" i="4"/>
  <c r="WL119" i="4"/>
  <c r="WK119" i="4"/>
  <c r="WJ119" i="4"/>
  <c r="WI119" i="4"/>
  <c r="WH119" i="4"/>
  <c r="WE119" i="4"/>
  <c r="WC119" i="4"/>
  <c r="VY119" i="4"/>
  <c r="VX119" i="4"/>
  <c r="VM119" i="4"/>
  <c r="VL119" i="4"/>
  <c r="VJ119" i="4"/>
  <c r="VE119" i="4"/>
  <c r="UT119" i="4"/>
  <c r="US119" i="4"/>
  <c r="UQ119" i="4"/>
  <c r="UL119" i="4"/>
  <c r="UA119" i="4"/>
  <c r="TZ119" i="4"/>
  <c r="TX119" i="4"/>
  <c r="TS119" i="4"/>
  <c r="TH119" i="4"/>
  <c r="TG119" i="4"/>
  <c r="TE119" i="4"/>
  <c r="SZ119" i="4"/>
  <c r="SO119" i="4"/>
  <c r="SN119" i="4"/>
  <c r="SL119" i="4"/>
  <c r="SG119" i="4"/>
  <c r="RV119" i="4"/>
  <c r="RU119" i="4"/>
  <c r="RS119" i="4"/>
  <c r="RN119" i="4"/>
  <c r="RC119" i="4"/>
  <c r="RB119" i="4"/>
  <c r="QZ119" i="4"/>
  <c r="QU119" i="4"/>
  <c r="QJ119" i="4"/>
  <c r="QI119" i="4"/>
  <c r="QG119" i="4"/>
  <c r="QB119" i="4"/>
  <c r="PQ119" i="4"/>
  <c r="PP119" i="4"/>
  <c r="PN119" i="4"/>
  <c r="PI119" i="4"/>
  <c r="OX119" i="4"/>
  <c r="OW119" i="4"/>
  <c r="OU119" i="4"/>
  <c r="OP119" i="4"/>
  <c r="OE119" i="4"/>
  <c r="OD119" i="4"/>
  <c r="OB119" i="4"/>
  <c r="NW119" i="4"/>
  <c r="NL119" i="4"/>
  <c r="NK119" i="4"/>
  <c r="NI119" i="4"/>
  <c r="ND119" i="4"/>
  <c r="MS119" i="4"/>
  <c r="MR119" i="4"/>
  <c r="MP119" i="4"/>
  <c r="MK119" i="4"/>
  <c r="LZ119" i="4"/>
  <c r="LY119" i="4"/>
  <c r="LW119" i="4"/>
  <c r="LR119" i="4"/>
  <c r="LG119" i="4"/>
  <c r="LF119" i="4"/>
  <c r="LD119" i="4"/>
  <c r="KY119" i="4"/>
  <c r="KN119" i="4"/>
  <c r="KM119" i="4"/>
  <c r="KK119" i="4"/>
  <c r="KF119" i="4"/>
  <c r="JU119" i="4"/>
  <c r="JT119" i="4"/>
  <c r="JR119" i="4"/>
  <c r="JM119" i="4"/>
  <c r="JB119" i="4"/>
  <c r="JA119" i="4"/>
  <c r="IY119" i="4"/>
  <c r="IT119" i="4"/>
  <c r="II119" i="4"/>
  <c r="IH119" i="4"/>
  <c r="IF119" i="4"/>
  <c r="IA119" i="4"/>
  <c r="HP119" i="4"/>
  <c r="HO119" i="4"/>
  <c r="HM119" i="4"/>
  <c r="HH119" i="4"/>
  <c r="GW119" i="4"/>
  <c r="GV119" i="4"/>
  <c r="GT119" i="4"/>
  <c r="GO119" i="4"/>
  <c r="GD119" i="4"/>
  <c r="GC119" i="4"/>
  <c r="GA119" i="4"/>
  <c r="FV119" i="4"/>
  <c r="FK119" i="4"/>
  <c r="FJ119" i="4"/>
  <c r="FH119" i="4"/>
  <c r="FC119" i="4"/>
  <c r="ER119" i="4"/>
  <c r="EQ119" i="4"/>
  <c r="EO119" i="4"/>
  <c r="EJ119" i="4"/>
  <c r="DY119" i="4"/>
  <c r="DX119" i="4"/>
  <c r="DV119" i="4"/>
  <c r="DQ119" i="4"/>
  <c r="DF119" i="4"/>
  <c r="DE119" i="4"/>
  <c r="DC119" i="4"/>
  <c r="CX119" i="4"/>
  <c r="CM119" i="4"/>
  <c r="CL119" i="4"/>
  <c r="CJ119" i="4"/>
  <c r="CE119" i="4"/>
  <c r="BT119" i="4"/>
  <c r="BS119" i="4"/>
  <c r="BQ119" i="4"/>
  <c r="BL119" i="4"/>
  <c r="BA119" i="4"/>
  <c r="AZ119" i="4"/>
  <c r="AX119" i="4"/>
  <c r="AS119" i="4"/>
  <c r="AH119" i="4"/>
  <c r="AG119" i="4"/>
  <c r="AE119" i="4"/>
  <c r="O119" i="4"/>
  <c r="WG119" i="4" s="1"/>
  <c r="WU118" i="4"/>
  <c r="A118" i="4" s="1"/>
  <c r="WT118" i="4"/>
  <c r="WW118" i="4" s="1"/>
  <c r="WS118" i="4"/>
  <c r="WQ118" i="4"/>
  <c r="WP118" i="4"/>
  <c r="WO118" i="4"/>
  <c r="WN118" i="4"/>
  <c r="WM118" i="4"/>
  <c r="WL118" i="4"/>
  <c r="WK118" i="4"/>
  <c r="WJ118" i="4"/>
  <c r="WI118" i="4"/>
  <c r="WH118" i="4"/>
  <c r="WE118" i="4"/>
  <c r="WC118" i="4"/>
  <c r="VY118" i="4"/>
  <c r="VX118" i="4"/>
  <c r="VM118" i="4"/>
  <c r="VL118" i="4"/>
  <c r="VJ118" i="4"/>
  <c r="VE118" i="4"/>
  <c r="UT118" i="4"/>
  <c r="US118" i="4"/>
  <c r="UQ118" i="4"/>
  <c r="UL118" i="4"/>
  <c r="UA118" i="4"/>
  <c r="TZ118" i="4"/>
  <c r="TX118" i="4"/>
  <c r="TS118" i="4"/>
  <c r="TH118" i="4"/>
  <c r="TG118" i="4"/>
  <c r="TE118" i="4"/>
  <c r="SZ118" i="4"/>
  <c r="SO118" i="4"/>
  <c r="SN118" i="4"/>
  <c r="SL118" i="4"/>
  <c r="SG118" i="4"/>
  <c r="RV118" i="4"/>
  <c r="RU118" i="4"/>
  <c r="RS118" i="4"/>
  <c r="RN118" i="4"/>
  <c r="RC118" i="4"/>
  <c r="RB118" i="4"/>
  <c r="QZ118" i="4"/>
  <c r="QU118" i="4"/>
  <c r="QJ118" i="4"/>
  <c r="QI118" i="4"/>
  <c r="QG118" i="4"/>
  <c r="QB118" i="4"/>
  <c r="PQ118" i="4"/>
  <c r="PP118" i="4"/>
  <c r="PN118" i="4"/>
  <c r="PI118" i="4"/>
  <c r="OX118" i="4"/>
  <c r="OW118" i="4"/>
  <c r="OU118" i="4"/>
  <c r="OP118" i="4"/>
  <c r="OE118" i="4"/>
  <c r="OD118" i="4"/>
  <c r="OB118" i="4"/>
  <c r="NW118" i="4"/>
  <c r="NL118" i="4"/>
  <c r="NK118" i="4"/>
  <c r="NI118" i="4"/>
  <c r="ND118" i="4"/>
  <c r="MS118" i="4"/>
  <c r="MR118" i="4"/>
  <c r="MP118" i="4"/>
  <c r="MK118" i="4"/>
  <c r="LZ118" i="4"/>
  <c r="LY118" i="4"/>
  <c r="LW118" i="4"/>
  <c r="LR118" i="4"/>
  <c r="LG118" i="4"/>
  <c r="LF118" i="4"/>
  <c r="LD118" i="4"/>
  <c r="KY118" i="4"/>
  <c r="KN118" i="4"/>
  <c r="KM118" i="4"/>
  <c r="KK118" i="4"/>
  <c r="KF118" i="4"/>
  <c r="JU118" i="4"/>
  <c r="JT118" i="4"/>
  <c r="JR118" i="4"/>
  <c r="JM118" i="4"/>
  <c r="JB118" i="4"/>
  <c r="JA118" i="4"/>
  <c r="IY118" i="4"/>
  <c r="IT118" i="4"/>
  <c r="II118" i="4"/>
  <c r="IH118" i="4"/>
  <c r="IF118" i="4"/>
  <c r="IA118" i="4"/>
  <c r="HP118" i="4"/>
  <c r="HO118" i="4"/>
  <c r="HM118" i="4"/>
  <c r="HH118" i="4"/>
  <c r="GW118" i="4"/>
  <c r="GV118" i="4"/>
  <c r="GT118" i="4"/>
  <c r="GO118" i="4"/>
  <c r="GD118" i="4"/>
  <c r="GC118" i="4"/>
  <c r="GA118" i="4"/>
  <c r="FV118" i="4"/>
  <c r="FK118" i="4"/>
  <c r="FJ118" i="4"/>
  <c r="FH118" i="4"/>
  <c r="FC118" i="4"/>
  <c r="ER118" i="4"/>
  <c r="EQ118" i="4"/>
  <c r="EO118" i="4"/>
  <c r="EJ118" i="4"/>
  <c r="DY118" i="4"/>
  <c r="DX118" i="4"/>
  <c r="DV118" i="4"/>
  <c r="DQ118" i="4"/>
  <c r="DF118" i="4"/>
  <c r="DE118" i="4"/>
  <c r="DC118" i="4"/>
  <c r="CX118" i="4"/>
  <c r="CM118" i="4"/>
  <c r="CL118" i="4"/>
  <c r="CJ118" i="4"/>
  <c r="CE118" i="4"/>
  <c r="BT118" i="4"/>
  <c r="BS118" i="4"/>
  <c r="BQ118" i="4"/>
  <c r="BL118" i="4"/>
  <c r="BA118" i="4"/>
  <c r="AZ118" i="4"/>
  <c r="AX118" i="4"/>
  <c r="AS118" i="4"/>
  <c r="AH118" i="4"/>
  <c r="AG118" i="4"/>
  <c r="AE118" i="4"/>
  <c r="O118" i="4"/>
  <c r="WG118" i="4" s="1"/>
  <c r="WU117" i="4"/>
  <c r="A117" i="4" s="1"/>
  <c r="WT117" i="4"/>
  <c r="WW117" i="4" s="1"/>
  <c r="WS117" i="4"/>
  <c r="WQ117" i="4"/>
  <c r="WP117" i="4"/>
  <c r="WO117" i="4"/>
  <c r="WN117" i="4"/>
  <c r="WM117" i="4"/>
  <c r="WL117" i="4"/>
  <c r="WK117" i="4"/>
  <c r="WJ117" i="4"/>
  <c r="WI117" i="4"/>
  <c r="WH117" i="4"/>
  <c r="WE117" i="4"/>
  <c r="WC117" i="4"/>
  <c r="VY117" i="4"/>
  <c r="VX117" i="4"/>
  <c r="VM117" i="4"/>
  <c r="VL117" i="4"/>
  <c r="VJ117" i="4"/>
  <c r="VE117" i="4"/>
  <c r="UT117" i="4"/>
  <c r="US117" i="4"/>
  <c r="UQ117" i="4"/>
  <c r="UL117" i="4"/>
  <c r="UA117" i="4"/>
  <c r="TZ117" i="4"/>
  <c r="TX117" i="4"/>
  <c r="TS117" i="4"/>
  <c r="TH117" i="4"/>
  <c r="TG117" i="4"/>
  <c r="TE117" i="4"/>
  <c r="SZ117" i="4"/>
  <c r="SO117" i="4"/>
  <c r="SN117" i="4"/>
  <c r="SL117" i="4"/>
  <c r="SG117" i="4"/>
  <c r="RV117" i="4"/>
  <c r="RU117" i="4"/>
  <c r="RS117" i="4"/>
  <c r="RN117" i="4"/>
  <c r="RC117" i="4"/>
  <c r="RB117" i="4"/>
  <c r="QZ117" i="4"/>
  <c r="QU117" i="4"/>
  <c r="QJ117" i="4"/>
  <c r="QI117" i="4"/>
  <c r="QG117" i="4"/>
  <c r="QB117" i="4"/>
  <c r="PQ117" i="4"/>
  <c r="PP117" i="4"/>
  <c r="PN117" i="4"/>
  <c r="PI117" i="4"/>
  <c r="OX117" i="4"/>
  <c r="OW117" i="4"/>
  <c r="OU117" i="4"/>
  <c r="OP117" i="4"/>
  <c r="OE117" i="4"/>
  <c r="OD117" i="4"/>
  <c r="OB117" i="4"/>
  <c r="NW117" i="4"/>
  <c r="NL117" i="4"/>
  <c r="NK117" i="4"/>
  <c r="NI117" i="4"/>
  <c r="ND117" i="4"/>
  <c r="MS117" i="4"/>
  <c r="MR117" i="4"/>
  <c r="MP117" i="4"/>
  <c r="MK117" i="4"/>
  <c r="LZ117" i="4"/>
  <c r="LY117" i="4"/>
  <c r="LW117" i="4"/>
  <c r="LR117" i="4"/>
  <c r="LG117" i="4"/>
  <c r="LF117" i="4"/>
  <c r="LD117" i="4"/>
  <c r="KY117" i="4"/>
  <c r="KN117" i="4"/>
  <c r="KM117" i="4"/>
  <c r="KK117" i="4"/>
  <c r="KF117" i="4"/>
  <c r="JU117" i="4"/>
  <c r="JT117" i="4"/>
  <c r="JR117" i="4"/>
  <c r="JM117" i="4"/>
  <c r="JB117" i="4"/>
  <c r="JA117" i="4"/>
  <c r="IY117" i="4"/>
  <c r="IT117" i="4"/>
  <c r="II117" i="4"/>
  <c r="IH117" i="4"/>
  <c r="IF117" i="4"/>
  <c r="IA117" i="4"/>
  <c r="HP117" i="4"/>
  <c r="HO117" i="4"/>
  <c r="HM117" i="4"/>
  <c r="HH117" i="4"/>
  <c r="GW117" i="4"/>
  <c r="GV117" i="4"/>
  <c r="GT117" i="4"/>
  <c r="GO117" i="4"/>
  <c r="GD117" i="4"/>
  <c r="GC117" i="4"/>
  <c r="GA117" i="4"/>
  <c r="FV117" i="4"/>
  <c r="FK117" i="4"/>
  <c r="FJ117" i="4"/>
  <c r="FH117" i="4"/>
  <c r="FC117" i="4"/>
  <c r="ER117" i="4"/>
  <c r="EQ117" i="4"/>
  <c r="EO117" i="4"/>
  <c r="EJ117" i="4"/>
  <c r="DY117" i="4"/>
  <c r="DX117" i="4"/>
  <c r="DV117" i="4"/>
  <c r="DQ117" i="4"/>
  <c r="DF117" i="4"/>
  <c r="DE117" i="4"/>
  <c r="DC117" i="4"/>
  <c r="CX117" i="4"/>
  <c r="CM117" i="4"/>
  <c r="CL117" i="4"/>
  <c r="CJ117" i="4"/>
  <c r="CE117" i="4"/>
  <c r="BT117" i="4"/>
  <c r="BS117" i="4"/>
  <c r="BQ117" i="4"/>
  <c r="BL117" i="4"/>
  <c r="BA117" i="4"/>
  <c r="AZ117" i="4"/>
  <c r="AX117" i="4"/>
  <c r="AS117" i="4"/>
  <c r="AH117" i="4"/>
  <c r="AG117" i="4"/>
  <c r="AE117" i="4"/>
  <c r="Z117" i="4"/>
  <c r="O117" i="4"/>
  <c r="WG117" i="4" s="1"/>
  <c r="WX116" i="4"/>
  <c r="WU116" i="4"/>
  <c r="A116" i="4" s="1"/>
  <c r="WT116" i="4"/>
  <c r="WW116" i="4" s="1"/>
  <c r="WS116" i="4"/>
  <c r="WQ116" i="4"/>
  <c r="WP116" i="4"/>
  <c r="WO116" i="4"/>
  <c r="WN116" i="4"/>
  <c r="WM116" i="4"/>
  <c r="WL116" i="4"/>
  <c r="WK116" i="4"/>
  <c r="WJ116" i="4"/>
  <c r="WI116" i="4"/>
  <c r="WH116" i="4"/>
  <c r="WE116" i="4"/>
  <c r="WC116" i="4"/>
  <c r="VY116" i="4"/>
  <c r="VX116" i="4"/>
  <c r="VM116" i="4"/>
  <c r="VL116" i="4"/>
  <c r="VJ116" i="4"/>
  <c r="VE116" i="4"/>
  <c r="UT116" i="4"/>
  <c r="US116" i="4"/>
  <c r="UQ116" i="4"/>
  <c r="UL116" i="4"/>
  <c r="UA116" i="4"/>
  <c r="TZ116" i="4"/>
  <c r="TX116" i="4"/>
  <c r="TS116" i="4"/>
  <c r="TH116" i="4"/>
  <c r="TG116" i="4"/>
  <c r="TE116" i="4"/>
  <c r="SZ116" i="4"/>
  <c r="SO116" i="4"/>
  <c r="SN116" i="4"/>
  <c r="SL116" i="4"/>
  <c r="SG116" i="4"/>
  <c r="RV116" i="4"/>
  <c r="RU116" i="4"/>
  <c r="RS116" i="4"/>
  <c r="RN116" i="4"/>
  <c r="RC116" i="4"/>
  <c r="RB116" i="4"/>
  <c r="QZ116" i="4"/>
  <c r="QU116" i="4"/>
  <c r="QJ116" i="4"/>
  <c r="QI116" i="4"/>
  <c r="QG116" i="4"/>
  <c r="QB116" i="4"/>
  <c r="PQ116" i="4"/>
  <c r="PP116" i="4"/>
  <c r="PN116" i="4"/>
  <c r="PI116" i="4"/>
  <c r="OX116" i="4"/>
  <c r="OW116" i="4"/>
  <c r="OU116" i="4"/>
  <c r="OP116" i="4"/>
  <c r="OE116" i="4"/>
  <c r="OD116" i="4"/>
  <c r="OB116" i="4"/>
  <c r="NW116" i="4"/>
  <c r="NL116" i="4"/>
  <c r="NK116" i="4"/>
  <c r="NI116" i="4"/>
  <c r="ND116" i="4"/>
  <c r="MS116" i="4"/>
  <c r="MR116" i="4"/>
  <c r="MP116" i="4"/>
  <c r="MK116" i="4"/>
  <c r="LZ116" i="4"/>
  <c r="LY116" i="4"/>
  <c r="LW116" i="4"/>
  <c r="LR116" i="4"/>
  <c r="LG116" i="4"/>
  <c r="LF116" i="4"/>
  <c r="LD116" i="4"/>
  <c r="KY116" i="4"/>
  <c r="KN116" i="4"/>
  <c r="KM116" i="4"/>
  <c r="KK116" i="4"/>
  <c r="KF116" i="4"/>
  <c r="JU116" i="4"/>
  <c r="JT116" i="4"/>
  <c r="JR116" i="4"/>
  <c r="JM116" i="4"/>
  <c r="JB116" i="4"/>
  <c r="JA116" i="4"/>
  <c r="IY116" i="4"/>
  <c r="IT116" i="4"/>
  <c r="II116" i="4"/>
  <c r="IH116" i="4"/>
  <c r="IF116" i="4"/>
  <c r="IA116" i="4"/>
  <c r="HP116" i="4"/>
  <c r="HO116" i="4"/>
  <c r="HM116" i="4"/>
  <c r="HH116" i="4"/>
  <c r="GW116" i="4"/>
  <c r="GV116" i="4"/>
  <c r="GT116" i="4"/>
  <c r="GO116" i="4"/>
  <c r="GD116" i="4"/>
  <c r="GC116" i="4"/>
  <c r="GA116" i="4"/>
  <c r="FV116" i="4"/>
  <c r="FK116" i="4"/>
  <c r="FJ116" i="4"/>
  <c r="FH116" i="4"/>
  <c r="FC116" i="4"/>
  <c r="ER116" i="4"/>
  <c r="EQ116" i="4"/>
  <c r="EO116" i="4"/>
  <c r="EJ116" i="4"/>
  <c r="DY116" i="4"/>
  <c r="DX116" i="4"/>
  <c r="DV116" i="4"/>
  <c r="DQ116" i="4"/>
  <c r="DF116" i="4"/>
  <c r="DE116" i="4"/>
  <c r="DC116" i="4"/>
  <c r="CX116" i="4"/>
  <c r="CM116" i="4"/>
  <c r="CL116" i="4"/>
  <c r="CJ116" i="4"/>
  <c r="CE116" i="4"/>
  <c r="BT116" i="4"/>
  <c r="BS116" i="4"/>
  <c r="BQ116" i="4"/>
  <c r="BL116" i="4"/>
  <c r="BA116" i="4"/>
  <c r="AZ116" i="4"/>
  <c r="AX116" i="4"/>
  <c r="AS116" i="4"/>
  <c r="AH116" i="4"/>
  <c r="AG116" i="4"/>
  <c r="AE116" i="4"/>
  <c r="Z116" i="4"/>
  <c r="O116" i="4"/>
  <c r="WG116" i="4" s="1"/>
  <c r="WX115" i="4"/>
  <c r="WU115" i="4"/>
  <c r="A115" i="4" s="1"/>
  <c r="WT115" i="4"/>
  <c r="WW115" i="4" s="1"/>
  <c r="WS115" i="4"/>
  <c r="WQ115" i="4"/>
  <c r="WP115" i="4"/>
  <c r="WO115" i="4"/>
  <c r="WN115" i="4"/>
  <c r="WM115" i="4"/>
  <c r="WL115" i="4"/>
  <c r="WK115" i="4"/>
  <c r="WJ115" i="4"/>
  <c r="WI115" i="4"/>
  <c r="WH115" i="4"/>
  <c r="WE115" i="4"/>
  <c r="WC115" i="4"/>
  <c r="VY115" i="4"/>
  <c r="VX115" i="4"/>
  <c r="VM115" i="4"/>
  <c r="VL115" i="4"/>
  <c r="VJ115" i="4"/>
  <c r="VE115" i="4"/>
  <c r="UT115" i="4"/>
  <c r="US115" i="4"/>
  <c r="UQ115" i="4"/>
  <c r="UL115" i="4"/>
  <c r="UA115" i="4"/>
  <c r="TZ115" i="4"/>
  <c r="TX115" i="4"/>
  <c r="TS115" i="4"/>
  <c r="TH115" i="4"/>
  <c r="TG115" i="4"/>
  <c r="TE115" i="4"/>
  <c r="SZ115" i="4"/>
  <c r="SO115" i="4"/>
  <c r="SN115" i="4"/>
  <c r="SL115" i="4"/>
  <c r="SG115" i="4"/>
  <c r="RV115" i="4"/>
  <c r="RU115" i="4"/>
  <c r="RS115" i="4"/>
  <c r="RN115" i="4"/>
  <c r="RC115" i="4"/>
  <c r="RB115" i="4"/>
  <c r="QZ115" i="4"/>
  <c r="QU115" i="4"/>
  <c r="QJ115" i="4"/>
  <c r="QI115" i="4"/>
  <c r="QG115" i="4"/>
  <c r="QB115" i="4"/>
  <c r="PQ115" i="4"/>
  <c r="PP115" i="4"/>
  <c r="PN115" i="4"/>
  <c r="PI115" i="4"/>
  <c r="OX115" i="4"/>
  <c r="OW115" i="4"/>
  <c r="OU115" i="4"/>
  <c r="OP115" i="4"/>
  <c r="OE115" i="4"/>
  <c r="OD115" i="4"/>
  <c r="OB115" i="4"/>
  <c r="NW115" i="4"/>
  <c r="NL115" i="4"/>
  <c r="NK115" i="4"/>
  <c r="NI115" i="4"/>
  <c r="ND115" i="4"/>
  <c r="MS115" i="4"/>
  <c r="MR115" i="4"/>
  <c r="MP115" i="4"/>
  <c r="MK115" i="4"/>
  <c r="LZ115" i="4"/>
  <c r="LY115" i="4"/>
  <c r="LW115" i="4"/>
  <c r="LR115" i="4"/>
  <c r="LG115" i="4"/>
  <c r="LF115" i="4"/>
  <c r="LD115" i="4"/>
  <c r="KY115" i="4"/>
  <c r="KN115" i="4"/>
  <c r="KM115" i="4"/>
  <c r="KK115" i="4"/>
  <c r="KF115" i="4"/>
  <c r="JU115" i="4"/>
  <c r="JT115" i="4"/>
  <c r="JR115" i="4"/>
  <c r="JM115" i="4"/>
  <c r="JB115" i="4"/>
  <c r="JA115" i="4"/>
  <c r="IY115" i="4"/>
  <c r="IT115" i="4"/>
  <c r="II115" i="4"/>
  <c r="IH115" i="4"/>
  <c r="IF115" i="4"/>
  <c r="IA115" i="4"/>
  <c r="HP115" i="4"/>
  <c r="HO115" i="4"/>
  <c r="HM115" i="4"/>
  <c r="HH115" i="4"/>
  <c r="GW115" i="4"/>
  <c r="GV115" i="4"/>
  <c r="GT115" i="4"/>
  <c r="GO115" i="4"/>
  <c r="GD115" i="4"/>
  <c r="GC115" i="4"/>
  <c r="GA115" i="4"/>
  <c r="FV115" i="4"/>
  <c r="FK115" i="4"/>
  <c r="FJ115" i="4"/>
  <c r="FH115" i="4"/>
  <c r="FC115" i="4"/>
  <c r="ER115" i="4"/>
  <c r="EQ115" i="4"/>
  <c r="EO115" i="4"/>
  <c r="EJ115" i="4"/>
  <c r="DY115" i="4"/>
  <c r="DX115" i="4"/>
  <c r="DV115" i="4"/>
  <c r="DQ115" i="4"/>
  <c r="DF115" i="4"/>
  <c r="DE115" i="4"/>
  <c r="DC115" i="4"/>
  <c r="CX115" i="4"/>
  <c r="CM115" i="4"/>
  <c r="CL115" i="4"/>
  <c r="CJ115" i="4"/>
  <c r="CE115" i="4"/>
  <c r="BT115" i="4"/>
  <c r="BS115" i="4"/>
  <c r="BQ115" i="4"/>
  <c r="BL115" i="4"/>
  <c r="BA115" i="4"/>
  <c r="AZ115" i="4"/>
  <c r="AX115" i="4"/>
  <c r="AS115" i="4"/>
  <c r="AH115" i="4"/>
  <c r="AG115" i="4"/>
  <c r="AE115" i="4"/>
  <c r="Z115" i="4"/>
  <c r="O115" i="4"/>
  <c r="WG115" i="4" s="1"/>
  <c r="WQ114" i="4"/>
  <c r="WP114" i="4"/>
  <c r="WO114" i="4"/>
  <c r="WN114" i="4"/>
  <c r="WM114" i="4"/>
  <c r="WL114" i="4"/>
  <c r="WK114" i="4"/>
  <c r="WJ114" i="4"/>
  <c r="WI114" i="4"/>
  <c r="WH114" i="4"/>
  <c r="VY114" i="4"/>
  <c r="O114" i="4"/>
  <c r="WG114" i="4" s="1"/>
  <c r="L114" i="4"/>
  <c r="K114" i="4"/>
  <c r="J114" i="4"/>
  <c r="DA151" i="6"/>
  <c r="CX151" i="6"/>
  <c r="CU151" i="6"/>
  <c r="CR151" i="6"/>
  <c r="CO151" i="6"/>
  <c r="CL151" i="6"/>
  <c r="CI151" i="6"/>
  <c r="CF151" i="6"/>
  <c r="CC151" i="6"/>
  <c r="BZ151" i="6"/>
  <c r="BW151" i="6"/>
  <c r="BT151" i="6"/>
  <c r="BQ151" i="6"/>
  <c r="BN151" i="6"/>
  <c r="BK151" i="6"/>
  <c r="BH151" i="6"/>
  <c r="BE151" i="6"/>
  <c r="BB151" i="6"/>
  <c r="AY151" i="6"/>
  <c r="AV151" i="6"/>
  <c r="AS151" i="6"/>
  <c r="AP151" i="6"/>
  <c r="AM151" i="6"/>
  <c r="AJ151" i="6"/>
  <c r="AG151" i="6"/>
  <c r="AD151" i="6"/>
  <c r="AA151" i="6"/>
  <c r="X151" i="6"/>
  <c r="U151" i="6"/>
  <c r="R151" i="6"/>
  <c r="P151" i="6"/>
  <c r="S151" i="6" s="1"/>
  <c r="V151" i="6" s="1"/>
  <c r="Y151" i="6" s="1"/>
  <c r="AB151" i="6" s="1"/>
  <c r="AE151" i="6" s="1"/>
  <c r="AH151" i="6" s="1"/>
  <c r="AK151" i="6" s="1"/>
  <c r="AN151" i="6" s="1"/>
  <c r="AQ151" i="6" s="1"/>
  <c r="AT151" i="6" s="1"/>
  <c r="AW151" i="6" s="1"/>
  <c r="AZ151" i="6" s="1"/>
  <c r="BC151" i="6" s="1"/>
  <c r="BF151" i="6" s="1"/>
  <c r="BI151" i="6" s="1"/>
  <c r="BL151" i="6" s="1"/>
  <c r="BO151" i="6" s="1"/>
  <c r="BR151" i="6" s="1"/>
  <c r="BU151" i="6" s="1"/>
  <c r="BX151" i="6" s="1"/>
  <c r="CA151" i="6" s="1"/>
  <c r="CD151" i="6" s="1"/>
  <c r="CG151" i="6" s="1"/>
  <c r="CJ151" i="6" s="1"/>
  <c r="CM151" i="6" s="1"/>
  <c r="CP151" i="6" s="1"/>
  <c r="CS151" i="6" s="1"/>
  <c r="CV151" i="6" s="1"/>
  <c r="CY151" i="6" s="1"/>
  <c r="DB151" i="6" s="1"/>
  <c r="D151" i="6" s="1"/>
  <c r="O151" i="6"/>
  <c r="K151" i="6"/>
  <c r="DA150" i="6"/>
  <c r="CX150" i="6"/>
  <c r="CU150" i="6"/>
  <c r="CR150" i="6"/>
  <c r="CO150" i="6"/>
  <c r="CL150" i="6"/>
  <c r="CI150" i="6"/>
  <c r="CF150" i="6"/>
  <c r="CC150" i="6"/>
  <c r="BZ150" i="6"/>
  <c r="BW150" i="6"/>
  <c r="BT150" i="6"/>
  <c r="BQ150" i="6"/>
  <c r="BN150" i="6"/>
  <c r="BK150" i="6"/>
  <c r="BH150" i="6"/>
  <c r="BE150" i="6"/>
  <c r="BB150" i="6"/>
  <c r="AY150" i="6"/>
  <c r="AV150" i="6"/>
  <c r="AS150" i="6"/>
  <c r="AP150" i="6"/>
  <c r="AM150" i="6"/>
  <c r="AJ150" i="6"/>
  <c r="AG150" i="6"/>
  <c r="AD150" i="6"/>
  <c r="AA150" i="6"/>
  <c r="X150" i="6"/>
  <c r="U150" i="6"/>
  <c r="R150" i="6"/>
  <c r="P150" i="6"/>
  <c r="S150" i="6" s="1"/>
  <c r="V150" i="6" s="1"/>
  <c r="Y150" i="6" s="1"/>
  <c r="AB150" i="6" s="1"/>
  <c r="AE150" i="6" s="1"/>
  <c r="AH150" i="6" s="1"/>
  <c r="AK150" i="6" s="1"/>
  <c r="AN150" i="6" s="1"/>
  <c r="AQ150" i="6" s="1"/>
  <c r="AT150" i="6" s="1"/>
  <c r="AW150" i="6" s="1"/>
  <c r="AZ150" i="6" s="1"/>
  <c r="BC150" i="6" s="1"/>
  <c r="BF150" i="6" s="1"/>
  <c r="BI150" i="6" s="1"/>
  <c r="BL150" i="6" s="1"/>
  <c r="BO150" i="6" s="1"/>
  <c r="BR150" i="6" s="1"/>
  <c r="BU150" i="6" s="1"/>
  <c r="BX150" i="6" s="1"/>
  <c r="CA150" i="6" s="1"/>
  <c r="CD150" i="6" s="1"/>
  <c r="CG150" i="6" s="1"/>
  <c r="CJ150" i="6" s="1"/>
  <c r="CM150" i="6" s="1"/>
  <c r="CP150" i="6" s="1"/>
  <c r="CS150" i="6" s="1"/>
  <c r="CV150" i="6" s="1"/>
  <c r="CY150" i="6" s="1"/>
  <c r="DB150" i="6" s="1"/>
  <c r="D150" i="6" s="1"/>
  <c r="O150" i="6"/>
  <c r="K150" i="6"/>
  <c r="DA130" i="6"/>
  <c r="CX130" i="6"/>
  <c r="CU130" i="6"/>
  <c r="CR130" i="6"/>
  <c r="CO130" i="6"/>
  <c r="CL130" i="6"/>
  <c r="CI130" i="6"/>
  <c r="CF130" i="6"/>
  <c r="CC130" i="6"/>
  <c r="BZ130" i="6"/>
  <c r="BW130" i="6"/>
  <c r="BT130" i="6"/>
  <c r="BQ130" i="6"/>
  <c r="BN130" i="6"/>
  <c r="BK130" i="6"/>
  <c r="BH130" i="6"/>
  <c r="BE130" i="6"/>
  <c r="BB130" i="6"/>
  <c r="AY130" i="6"/>
  <c r="AV130" i="6"/>
  <c r="AS130" i="6"/>
  <c r="AP130" i="6"/>
  <c r="AM130" i="6"/>
  <c r="AJ130" i="6"/>
  <c r="AG130" i="6"/>
  <c r="AD130" i="6"/>
  <c r="AA130" i="6"/>
  <c r="X130" i="6"/>
  <c r="U130" i="6"/>
  <c r="R130" i="6"/>
  <c r="P130" i="6"/>
  <c r="S130" i="6" s="1"/>
  <c r="V130" i="6" s="1"/>
  <c r="Y130" i="6" s="1"/>
  <c r="AB130" i="6" s="1"/>
  <c r="AE130" i="6" s="1"/>
  <c r="AH130" i="6" s="1"/>
  <c r="AK130" i="6" s="1"/>
  <c r="AN130" i="6" s="1"/>
  <c r="AQ130" i="6" s="1"/>
  <c r="AT130" i="6" s="1"/>
  <c r="AW130" i="6" s="1"/>
  <c r="AZ130" i="6" s="1"/>
  <c r="BC130" i="6" s="1"/>
  <c r="BF130" i="6" s="1"/>
  <c r="BI130" i="6" s="1"/>
  <c r="BL130" i="6" s="1"/>
  <c r="BO130" i="6" s="1"/>
  <c r="BR130" i="6" s="1"/>
  <c r="BU130" i="6" s="1"/>
  <c r="BX130" i="6" s="1"/>
  <c r="CA130" i="6" s="1"/>
  <c r="CD130" i="6" s="1"/>
  <c r="CG130" i="6" s="1"/>
  <c r="CJ130" i="6" s="1"/>
  <c r="CM130" i="6" s="1"/>
  <c r="CP130" i="6" s="1"/>
  <c r="CS130" i="6" s="1"/>
  <c r="CV130" i="6" s="1"/>
  <c r="CY130" i="6" s="1"/>
  <c r="DB130" i="6" s="1"/>
  <c r="D130" i="6" s="1"/>
  <c r="O130" i="6"/>
  <c r="K130" i="6"/>
  <c r="DA129" i="6"/>
  <c r="CX129" i="6"/>
  <c r="CU129" i="6"/>
  <c r="CR129" i="6"/>
  <c r="CO129" i="6"/>
  <c r="CL129" i="6"/>
  <c r="CI129" i="6"/>
  <c r="CF129" i="6"/>
  <c r="CC129" i="6"/>
  <c r="BZ129" i="6"/>
  <c r="BW129" i="6"/>
  <c r="BT129" i="6"/>
  <c r="BQ129" i="6"/>
  <c r="BN129" i="6"/>
  <c r="BK129" i="6"/>
  <c r="BH129" i="6"/>
  <c r="BE129" i="6"/>
  <c r="BB129" i="6"/>
  <c r="AY129" i="6"/>
  <c r="AV129" i="6"/>
  <c r="AS129" i="6"/>
  <c r="AP129" i="6"/>
  <c r="AM129" i="6"/>
  <c r="AJ129" i="6"/>
  <c r="AG129" i="6"/>
  <c r="AD129" i="6"/>
  <c r="AA129" i="6"/>
  <c r="X129" i="6"/>
  <c r="U129" i="6"/>
  <c r="R129" i="6"/>
  <c r="P129" i="6"/>
  <c r="S129" i="6" s="1"/>
  <c r="V129" i="6" s="1"/>
  <c r="Y129" i="6" s="1"/>
  <c r="AB129" i="6" s="1"/>
  <c r="AE129" i="6" s="1"/>
  <c r="AH129" i="6" s="1"/>
  <c r="AK129" i="6" s="1"/>
  <c r="AN129" i="6" s="1"/>
  <c r="AQ129" i="6" s="1"/>
  <c r="AT129" i="6" s="1"/>
  <c r="AW129" i="6" s="1"/>
  <c r="AZ129" i="6" s="1"/>
  <c r="BC129" i="6" s="1"/>
  <c r="BF129" i="6" s="1"/>
  <c r="BI129" i="6" s="1"/>
  <c r="BL129" i="6" s="1"/>
  <c r="BO129" i="6" s="1"/>
  <c r="BR129" i="6" s="1"/>
  <c r="BU129" i="6" s="1"/>
  <c r="BX129" i="6" s="1"/>
  <c r="CA129" i="6" s="1"/>
  <c r="CD129" i="6" s="1"/>
  <c r="CG129" i="6" s="1"/>
  <c r="CJ129" i="6" s="1"/>
  <c r="CM129" i="6" s="1"/>
  <c r="CP129" i="6" s="1"/>
  <c r="CS129" i="6" s="1"/>
  <c r="CV129" i="6" s="1"/>
  <c r="CY129" i="6" s="1"/>
  <c r="DB129" i="6" s="1"/>
  <c r="D129" i="6" s="1"/>
  <c r="O129" i="6"/>
  <c r="K129" i="6"/>
  <c r="DA128" i="6"/>
  <c r="CX128" i="6"/>
  <c r="CU128" i="6"/>
  <c r="CR128" i="6"/>
  <c r="CO128" i="6"/>
  <c r="CL128" i="6"/>
  <c r="CI128" i="6"/>
  <c r="CF128" i="6"/>
  <c r="CC128" i="6"/>
  <c r="BZ128" i="6"/>
  <c r="BW128" i="6"/>
  <c r="BT128" i="6"/>
  <c r="BQ128" i="6"/>
  <c r="BN128" i="6"/>
  <c r="BK128" i="6"/>
  <c r="BH128" i="6"/>
  <c r="BE128" i="6"/>
  <c r="BB128" i="6"/>
  <c r="AY128" i="6"/>
  <c r="AV128" i="6"/>
  <c r="AS128" i="6"/>
  <c r="AP128" i="6"/>
  <c r="AM128" i="6"/>
  <c r="AJ128" i="6"/>
  <c r="AG128" i="6"/>
  <c r="AD128" i="6"/>
  <c r="AA128" i="6"/>
  <c r="X128" i="6"/>
  <c r="U128" i="6"/>
  <c r="R128" i="6"/>
  <c r="P128" i="6"/>
  <c r="S128" i="6" s="1"/>
  <c r="V128" i="6" s="1"/>
  <c r="Y128" i="6" s="1"/>
  <c r="AB128" i="6" s="1"/>
  <c r="AE128" i="6" s="1"/>
  <c r="AH128" i="6" s="1"/>
  <c r="AK128" i="6" s="1"/>
  <c r="AN128" i="6" s="1"/>
  <c r="AQ128" i="6" s="1"/>
  <c r="AT128" i="6" s="1"/>
  <c r="AW128" i="6" s="1"/>
  <c r="AZ128" i="6" s="1"/>
  <c r="BC128" i="6" s="1"/>
  <c r="BF128" i="6" s="1"/>
  <c r="BI128" i="6" s="1"/>
  <c r="BL128" i="6" s="1"/>
  <c r="BO128" i="6" s="1"/>
  <c r="BR128" i="6" s="1"/>
  <c r="BU128" i="6" s="1"/>
  <c r="BX128" i="6" s="1"/>
  <c r="CA128" i="6" s="1"/>
  <c r="CD128" i="6" s="1"/>
  <c r="CG128" i="6" s="1"/>
  <c r="CJ128" i="6" s="1"/>
  <c r="CM128" i="6" s="1"/>
  <c r="CP128" i="6" s="1"/>
  <c r="CS128" i="6" s="1"/>
  <c r="CV128" i="6" s="1"/>
  <c r="CY128" i="6" s="1"/>
  <c r="DB128" i="6" s="1"/>
  <c r="D128" i="6" s="1"/>
  <c r="O128" i="6"/>
  <c r="K128" i="6"/>
  <c r="DA127" i="6"/>
  <c r="CX127" i="6"/>
  <c r="CU127" i="6"/>
  <c r="CR127" i="6"/>
  <c r="CO127" i="6"/>
  <c r="CL127" i="6"/>
  <c r="CI127" i="6"/>
  <c r="CF127" i="6"/>
  <c r="CC127" i="6"/>
  <c r="BZ127" i="6"/>
  <c r="BW127" i="6"/>
  <c r="BT127" i="6"/>
  <c r="BQ127" i="6"/>
  <c r="BN127" i="6"/>
  <c r="BK127" i="6"/>
  <c r="BH127" i="6"/>
  <c r="BE127" i="6"/>
  <c r="BB127" i="6"/>
  <c r="AY127" i="6"/>
  <c r="AV127" i="6"/>
  <c r="AS127" i="6"/>
  <c r="AP127" i="6"/>
  <c r="AM127" i="6"/>
  <c r="AJ127" i="6"/>
  <c r="AG127" i="6"/>
  <c r="AD127" i="6"/>
  <c r="AA127" i="6"/>
  <c r="X127" i="6"/>
  <c r="U127" i="6"/>
  <c r="R127" i="6"/>
  <c r="P127" i="6"/>
  <c r="S127" i="6" s="1"/>
  <c r="V127" i="6" s="1"/>
  <c r="Y127" i="6" s="1"/>
  <c r="AB127" i="6" s="1"/>
  <c r="AE127" i="6" s="1"/>
  <c r="AH127" i="6" s="1"/>
  <c r="AK127" i="6" s="1"/>
  <c r="AN127" i="6" s="1"/>
  <c r="AQ127" i="6" s="1"/>
  <c r="AT127" i="6" s="1"/>
  <c r="AW127" i="6" s="1"/>
  <c r="AZ127" i="6" s="1"/>
  <c r="BC127" i="6" s="1"/>
  <c r="BF127" i="6" s="1"/>
  <c r="BI127" i="6" s="1"/>
  <c r="BL127" i="6" s="1"/>
  <c r="BO127" i="6" s="1"/>
  <c r="BR127" i="6" s="1"/>
  <c r="BU127" i="6" s="1"/>
  <c r="BX127" i="6" s="1"/>
  <c r="CA127" i="6" s="1"/>
  <c r="CD127" i="6" s="1"/>
  <c r="CG127" i="6" s="1"/>
  <c r="CJ127" i="6" s="1"/>
  <c r="CM127" i="6" s="1"/>
  <c r="CP127" i="6" s="1"/>
  <c r="CS127" i="6" s="1"/>
  <c r="CV127" i="6" s="1"/>
  <c r="CY127" i="6" s="1"/>
  <c r="DB127" i="6" s="1"/>
  <c r="D127" i="6" s="1"/>
  <c r="O127" i="6"/>
  <c r="K127" i="6"/>
  <c r="DA126" i="6"/>
  <c r="CX126" i="6"/>
  <c r="CU126" i="6"/>
  <c r="CR126" i="6"/>
  <c r="CO126" i="6"/>
  <c r="CL126" i="6"/>
  <c r="CI126" i="6"/>
  <c r="CF126" i="6"/>
  <c r="CC126" i="6"/>
  <c r="BZ126" i="6"/>
  <c r="BW126" i="6"/>
  <c r="BT126" i="6"/>
  <c r="BQ126" i="6"/>
  <c r="BN126" i="6"/>
  <c r="BK126" i="6"/>
  <c r="BH126" i="6"/>
  <c r="BE126" i="6"/>
  <c r="BB126" i="6"/>
  <c r="AY126" i="6"/>
  <c r="AV126" i="6"/>
  <c r="AS126" i="6"/>
  <c r="AP126" i="6"/>
  <c r="AM126" i="6"/>
  <c r="AJ126" i="6"/>
  <c r="AG126" i="6"/>
  <c r="AD126" i="6"/>
  <c r="AA126" i="6"/>
  <c r="X126" i="6"/>
  <c r="U126" i="6"/>
  <c r="R126" i="6"/>
  <c r="P126" i="6"/>
  <c r="S126" i="6" s="1"/>
  <c r="V126" i="6" s="1"/>
  <c r="Y126" i="6" s="1"/>
  <c r="AB126" i="6" s="1"/>
  <c r="AE126" i="6" s="1"/>
  <c r="AH126" i="6" s="1"/>
  <c r="AK126" i="6" s="1"/>
  <c r="AN126" i="6" s="1"/>
  <c r="AQ126" i="6" s="1"/>
  <c r="AT126" i="6" s="1"/>
  <c r="AW126" i="6" s="1"/>
  <c r="AZ126" i="6" s="1"/>
  <c r="BC126" i="6" s="1"/>
  <c r="BF126" i="6" s="1"/>
  <c r="BI126" i="6" s="1"/>
  <c r="BL126" i="6" s="1"/>
  <c r="BO126" i="6" s="1"/>
  <c r="BR126" i="6" s="1"/>
  <c r="BU126" i="6" s="1"/>
  <c r="BX126" i="6" s="1"/>
  <c r="CA126" i="6" s="1"/>
  <c r="CD126" i="6" s="1"/>
  <c r="CG126" i="6" s="1"/>
  <c r="CJ126" i="6" s="1"/>
  <c r="CM126" i="6" s="1"/>
  <c r="CP126" i="6" s="1"/>
  <c r="CS126" i="6" s="1"/>
  <c r="CV126" i="6" s="1"/>
  <c r="CY126" i="6" s="1"/>
  <c r="DB126" i="6" s="1"/>
  <c r="D126" i="6" s="1"/>
  <c r="O126" i="6"/>
  <c r="K126" i="6"/>
  <c r="DA173" i="6"/>
  <c r="CX173" i="6"/>
  <c r="CU173" i="6"/>
  <c r="CR173" i="6"/>
  <c r="CO173" i="6"/>
  <c r="CL173" i="6"/>
  <c r="CI173" i="6"/>
  <c r="CF173" i="6"/>
  <c r="CC173" i="6"/>
  <c r="BZ173" i="6"/>
  <c r="BW173" i="6"/>
  <c r="BT173" i="6"/>
  <c r="BQ173" i="6"/>
  <c r="BN173" i="6"/>
  <c r="BK173" i="6"/>
  <c r="BH173" i="6"/>
  <c r="BE173" i="6"/>
  <c r="BB173" i="6"/>
  <c r="AY173" i="6"/>
  <c r="AV173" i="6"/>
  <c r="AS173" i="6"/>
  <c r="AP173" i="6"/>
  <c r="AM173" i="6"/>
  <c r="AJ173" i="6"/>
  <c r="AG173" i="6"/>
  <c r="AD173" i="6"/>
  <c r="AA173" i="6"/>
  <c r="X173" i="6"/>
  <c r="U173" i="6"/>
  <c r="R173" i="6"/>
  <c r="P173" i="6"/>
  <c r="S173" i="6" s="1"/>
  <c r="V173" i="6" s="1"/>
  <c r="Y173" i="6" s="1"/>
  <c r="AB173" i="6" s="1"/>
  <c r="AE173" i="6" s="1"/>
  <c r="AH173" i="6" s="1"/>
  <c r="AK173" i="6" s="1"/>
  <c r="AN173" i="6" s="1"/>
  <c r="AQ173" i="6" s="1"/>
  <c r="AT173" i="6" s="1"/>
  <c r="AW173" i="6" s="1"/>
  <c r="AZ173" i="6" s="1"/>
  <c r="BC173" i="6" s="1"/>
  <c r="BF173" i="6" s="1"/>
  <c r="BI173" i="6" s="1"/>
  <c r="BL173" i="6" s="1"/>
  <c r="BO173" i="6" s="1"/>
  <c r="BR173" i="6" s="1"/>
  <c r="BU173" i="6" s="1"/>
  <c r="BX173" i="6" s="1"/>
  <c r="CA173" i="6" s="1"/>
  <c r="CD173" i="6" s="1"/>
  <c r="CG173" i="6" s="1"/>
  <c r="CJ173" i="6" s="1"/>
  <c r="CM173" i="6" s="1"/>
  <c r="CP173" i="6" s="1"/>
  <c r="CS173" i="6" s="1"/>
  <c r="CV173" i="6" s="1"/>
  <c r="CY173" i="6" s="1"/>
  <c r="DB173" i="6" s="1"/>
  <c r="D173" i="6" s="1"/>
  <c r="O173" i="6"/>
  <c r="K173" i="6"/>
  <c r="DA172" i="6"/>
  <c r="CX172" i="6"/>
  <c r="CU172" i="6"/>
  <c r="CR172" i="6"/>
  <c r="CO172" i="6"/>
  <c r="CL172" i="6"/>
  <c r="CI172" i="6"/>
  <c r="CF172" i="6"/>
  <c r="CC172" i="6"/>
  <c r="BZ172" i="6"/>
  <c r="BW172" i="6"/>
  <c r="BT172" i="6"/>
  <c r="BQ172" i="6"/>
  <c r="BN172" i="6"/>
  <c r="BK172" i="6"/>
  <c r="BH172" i="6"/>
  <c r="BE172" i="6"/>
  <c r="BB172" i="6"/>
  <c r="AY172" i="6"/>
  <c r="AV172" i="6"/>
  <c r="AS172" i="6"/>
  <c r="AP172" i="6"/>
  <c r="AM172" i="6"/>
  <c r="AJ172" i="6"/>
  <c r="AG172" i="6"/>
  <c r="AD172" i="6"/>
  <c r="AA172" i="6"/>
  <c r="X172" i="6"/>
  <c r="U172" i="6"/>
  <c r="R172" i="6"/>
  <c r="P172" i="6"/>
  <c r="S172" i="6" s="1"/>
  <c r="V172" i="6" s="1"/>
  <c r="Y172" i="6" s="1"/>
  <c r="AB172" i="6" s="1"/>
  <c r="AE172" i="6" s="1"/>
  <c r="AH172" i="6" s="1"/>
  <c r="AK172" i="6" s="1"/>
  <c r="AN172" i="6" s="1"/>
  <c r="AQ172" i="6" s="1"/>
  <c r="AT172" i="6" s="1"/>
  <c r="AW172" i="6" s="1"/>
  <c r="AZ172" i="6" s="1"/>
  <c r="BC172" i="6" s="1"/>
  <c r="BF172" i="6" s="1"/>
  <c r="BI172" i="6" s="1"/>
  <c r="BL172" i="6" s="1"/>
  <c r="BO172" i="6" s="1"/>
  <c r="BR172" i="6" s="1"/>
  <c r="BU172" i="6" s="1"/>
  <c r="BX172" i="6" s="1"/>
  <c r="CA172" i="6" s="1"/>
  <c r="CD172" i="6" s="1"/>
  <c r="CG172" i="6" s="1"/>
  <c r="CJ172" i="6" s="1"/>
  <c r="CM172" i="6" s="1"/>
  <c r="CP172" i="6" s="1"/>
  <c r="CS172" i="6" s="1"/>
  <c r="CV172" i="6" s="1"/>
  <c r="CY172" i="6" s="1"/>
  <c r="DB172" i="6" s="1"/>
  <c r="D172" i="6" s="1"/>
  <c r="O172" i="6"/>
  <c r="K172" i="6"/>
  <c r="DA171" i="6"/>
  <c r="CX171" i="6"/>
  <c r="CU171" i="6"/>
  <c r="CR171" i="6"/>
  <c r="CO171" i="6"/>
  <c r="CL171" i="6"/>
  <c r="CI171" i="6"/>
  <c r="CF171" i="6"/>
  <c r="CC171" i="6"/>
  <c r="BZ171" i="6"/>
  <c r="BW171" i="6"/>
  <c r="BT171" i="6"/>
  <c r="BQ171" i="6"/>
  <c r="BN171" i="6"/>
  <c r="BK171" i="6"/>
  <c r="BH171" i="6"/>
  <c r="BE171" i="6"/>
  <c r="BB171" i="6"/>
  <c r="AY171" i="6"/>
  <c r="AV171" i="6"/>
  <c r="AS171" i="6"/>
  <c r="AP171" i="6"/>
  <c r="AM171" i="6"/>
  <c r="AJ171" i="6"/>
  <c r="AG171" i="6"/>
  <c r="AD171" i="6"/>
  <c r="AA171" i="6"/>
  <c r="X171" i="6"/>
  <c r="U171" i="6"/>
  <c r="R171" i="6"/>
  <c r="P171" i="6"/>
  <c r="S171" i="6" s="1"/>
  <c r="V171" i="6" s="1"/>
  <c r="Y171" i="6" s="1"/>
  <c r="AB171" i="6" s="1"/>
  <c r="AE171" i="6" s="1"/>
  <c r="AH171" i="6" s="1"/>
  <c r="AK171" i="6" s="1"/>
  <c r="AN171" i="6" s="1"/>
  <c r="AQ171" i="6" s="1"/>
  <c r="AT171" i="6" s="1"/>
  <c r="AW171" i="6" s="1"/>
  <c r="AZ171" i="6" s="1"/>
  <c r="BC171" i="6" s="1"/>
  <c r="BF171" i="6" s="1"/>
  <c r="BI171" i="6" s="1"/>
  <c r="BL171" i="6" s="1"/>
  <c r="BO171" i="6" s="1"/>
  <c r="BR171" i="6" s="1"/>
  <c r="BU171" i="6" s="1"/>
  <c r="BX171" i="6" s="1"/>
  <c r="CA171" i="6" s="1"/>
  <c r="CD171" i="6" s="1"/>
  <c r="CG171" i="6" s="1"/>
  <c r="CJ171" i="6" s="1"/>
  <c r="CM171" i="6" s="1"/>
  <c r="CP171" i="6" s="1"/>
  <c r="CS171" i="6" s="1"/>
  <c r="CV171" i="6" s="1"/>
  <c r="CY171" i="6" s="1"/>
  <c r="DB171" i="6" s="1"/>
  <c r="D171" i="6" s="1"/>
  <c r="O171" i="6"/>
  <c r="K171" i="6"/>
  <c r="DA170" i="6"/>
  <c r="CX170" i="6"/>
  <c r="CU170" i="6"/>
  <c r="CR170" i="6"/>
  <c r="CO170" i="6"/>
  <c r="CL170" i="6"/>
  <c r="CI170" i="6"/>
  <c r="CF170" i="6"/>
  <c r="CC170" i="6"/>
  <c r="BZ170" i="6"/>
  <c r="BW170" i="6"/>
  <c r="BT170" i="6"/>
  <c r="BQ170" i="6"/>
  <c r="BN170" i="6"/>
  <c r="BK170" i="6"/>
  <c r="BH170" i="6"/>
  <c r="BE170" i="6"/>
  <c r="BB170" i="6"/>
  <c r="AY170" i="6"/>
  <c r="AV170" i="6"/>
  <c r="AS170" i="6"/>
  <c r="AP170" i="6"/>
  <c r="AM170" i="6"/>
  <c r="AJ170" i="6"/>
  <c r="AG170" i="6"/>
  <c r="AD170" i="6"/>
  <c r="AA170" i="6"/>
  <c r="X170" i="6"/>
  <c r="U170" i="6"/>
  <c r="R170" i="6"/>
  <c r="P170" i="6"/>
  <c r="S170" i="6" s="1"/>
  <c r="V170" i="6" s="1"/>
  <c r="Y170" i="6" s="1"/>
  <c r="AB170" i="6" s="1"/>
  <c r="AE170" i="6" s="1"/>
  <c r="AH170" i="6" s="1"/>
  <c r="AK170" i="6" s="1"/>
  <c r="AN170" i="6" s="1"/>
  <c r="AQ170" i="6" s="1"/>
  <c r="AT170" i="6" s="1"/>
  <c r="AW170" i="6" s="1"/>
  <c r="AZ170" i="6" s="1"/>
  <c r="BC170" i="6" s="1"/>
  <c r="BF170" i="6" s="1"/>
  <c r="BI170" i="6" s="1"/>
  <c r="BL170" i="6" s="1"/>
  <c r="BO170" i="6" s="1"/>
  <c r="BR170" i="6" s="1"/>
  <c r="BU170" i="6" s="1"/>
  <c r="BX170" i="6" s="1"/>
  <c r="CA170" i="6" s="1"/>
  <c r="CD170" i="6" s="1"/>
  <c r="CG170" i="6" s="1"/>
  <c r="CJ170" i="6" s="1"/>
  <c r="CM170" i="6" s="1"/>
  <c r="CP170" i="6" s="1"/>
  <c r="CS170" i="6" s="1"/>
  <c r="CV170" i="6" s="1"/>
  <c r="CY170" i="6" s="1"/>
  <c r="DB170" i="6" s="1"/>
  <c r="D170" i="6" s="1"/>
  <c r="O170" i="6"/>
  <c r="K170" i="6"/>
  <c r="DA119" i="6"/>
  <c r="CX119" i="6"/>
  <c r="CU119" i="6"/>
  <c r="CR119" i="6"/>
  <c r="CO119" i="6"/>
  <c r="CL119" i="6"/>
  <c r="CI119" i="6"/>
  <c r="CF119" i="6"/>
  <c r="CC119" i="6"/>
  <c r="BZ119" i="6"/>
  <c r="BW119" i="6"/>
  <c r="BT119" i="6"/>
  <c r="BQ119" i="6"/>
  <c r="BN119" i="6"/>
  <c r="BK119" i="6"/>
  <c r="BH119" i="6"/>
  <c r="BE119" i="6"/>
  <c r="BB119" i="6"/>
  <c r="AY119" i="6"/>
  <c r="AV119" i="6"/>
  <c r="AS119" i="6"/>
  <c r="AP119" i="6"/>
  <c r="AM119" i="6"/>
  <c r="AJ119" i="6"/>
  <c r="AG119" i="6"/>
  <c r="AD119" i="6"/>
  <c r="AA119" i="6"/>
  <c r="X119" i="6"/>
  <c r="U119" i="6"/>
  <c r="R119" i="6"/>
  <c r="P119" i="6"/>
  <c r="S119" i="6" s="1"/>
  <c r="V119" i="6" s="1"/>
  <c r="Y119" i="6" s="1"/>
  <c r="AB119" i="6" s="1"/>
  <c r="AE119" i="6" s="1"/>
  <c r="AH119" i="6" s="1"/>
  <c r="AK119" i="6" s="1"/>
  <c r="AN119" i="6" s="1"/>
  <c r="AQ119" i="6" s="1"/>
  <c r="AT119" i="6" s="1"/>
  <c r="AW119" i="6" s="1"/>
  <c r="AZ119" i="6" s="1"/>
  <c r="BC119" i="6" s="1"/>
  <c r="BF119" i="6" s="1"/>
  <c r="BI119" i="6" s="1"/>
  <c r="BL119" i="6" s="1"/>
  <c r="BO119" i="6" s="1"/>
  <c r="BR119" i="6" s="1"/>
  <c r="BU119" i="6" s="1"/>
  <c r="BX119" i="6" s="1"/>
  <c r="CA119" i="6" s="1"/>
  <c r="CD119" i="6" s="1"/>
  <c r="CG119" i="6" s="1"/>
  <c r="CJ119" i="6" s="1"/>
  <c r="CM119" i="6" s="1"/>
  <c r="CP119" i="6" s="1"/>
  <c r="CS119" i="6" s="1"/>
  <c r="CV119" i="6" s="1"/>
  <c r="CY119" i="6" s="1"/>
  <c r="DB119" i="6" s="1"/>
  <c r="D119" i="6" s="1"/>
  <c r="O119" i="6"/>
  <c r="K119" i="6"/>
  <c r="DA118" i="6"/>
  <c r="CX118" i="6"/>
  <c r="CU118" i="6"/>
  <c r="CR118" i="6"/>
  <c r="CO118" i="6"/>
  <c r="CL118" i="6"/>
  <c r="CI118" i="6"/>
  <c r="CF118" i="6"/>
  <c r="CC118" i="6"/>
  <c r="BZ118" i="6"/>
  <c r="BW118" i="6"/>
  <c r="BT118" i="6"/>
  <c r="BQ118" i="6"/>
  <c r="BN118" i="6"/>
  <c r="BK118" i="6"/>
  <c r="BH118" i="6"/>
  <c r="BE118" i="6"/>
  <c r="BB118" i="6"/>
  <c r="AY118" i="6"/>
  <c r="AV118" i="6"/>
  <c r="AS118" i="6"/>
  <c r="AP118" i="6"/>
  <c r="AM118" i="6"/>
  <c r="AJ118" i="6"/>
  <c r="AG118" i="6"/>
  <c r="AD118" i="6"/>
  <c r="AA118" i="6"/>
  <c r="X118" i="6"/>
  <c r="U118" i="6"/>
  <c r="R118" i="6"/>
  <c r="P118" i="6"/>
  <c r="S118" i="6" s="1"/>
  <c r="V118" i="6" s="1"/>
  <c r="Y118" i="6" s="1"/>
  <c r="AB118" i="6" s="1"/>
  <c r="AE118" i="6" s="1"/>
  <c r="AH118" i="6" s="1"/>
  <c r="AK118" i="6" s="1"/>
  <c r="AN118" i="6" s="1"/>
  <c r="AQ118" i="6" s="1"/>
  <c r="AT118" i="6" s="1"/>
  <c r="AW118" i="6" s="1"/>
  <c r="AZ118" i="6" s="1"/>
  <c r="BC118" i="6" s="1"/>
  <c r="BF118" i="6" s="1"/>
  <c r="BI118" i="6" s="1"/>
  <c r="BL118" i="6" s="1"/>
  <c r="BO118" i="6" s="1"/>
  <c r="BR118" i="6" s="1"/>
  <c r="BU118" i="6" s="1"/>
  <c r="BX118" i="6" s="1"/>
  <c r="CA118" i="6" s="1"/>
  <c r="CD118" i="6" s="1"/>
  <c r="CG118" i="6" s="1"/>
  <c r="CJ118" i="6" s="1"/>
  <c r="CM118" i="6" s="1"/>
  <c r="CP118" i="6" s="1"/>
  <c r="CS118" i="6" s="1"/>
  <c r="CV118" i="6" s="1"/>
  <c r="CY118" i="6" s="1"/>
  <c r="DB118" i="6" s="1"/>
  <c r="D118" i="6" s="1"/>
  <c r="O118" i="6"/>
  <c r="K118" i="6"/>
  <c r="DA117" i="6"/>
  <c r="CX117" i="6"/>
  <c r="CU117" i="6"/>
  <c r="CR117" i="6"/>
  <c r="CO117" i="6"/>
  <c r="CL117" i="6"/>
  <c r="CI117" i="6"/>
  <c r="CF117" i="6"/>
  <c r="CC117" i="6"/>
  <c r="BZ117" i="6"/>
  <c r="BW117" i="6"/>
  <c r="BT117" i="6"/>
  <c r="BQ117" i="6"/>
  <c r="BN117" i="6"/>
  <c r="BK117" i="6"/>
  <c r="BH117" i="6"/>
  <c r="BE117" i="6"/>
  <c r="BB117" i="6"/>
  <c r="AY117" i="6"/>
  <c r="AV117" i="6"/>
  <c r="AS117" i="6"/>
  <c r="AP117" i="6"/>
  <c r="AM117" i="6"/>
  <c r="AJ117" i="6"/>
  <c r="AG117" i="6"/>
  <c r="AD117" i="6"/>
  <c r="AA117" i="6"/>
  <c r="X117" i="6"/>
  <c r="U117" i="6"/>
  <c r="R117" i="6"/>
  <c r="P117" i="6"/>
  <c r="S117" i="6" s="1"/>
  <c r="V117" i="6" s="1"/>
  <c r="Y117" i="6" s="1"/>
  <c r="AB117" i="6" s="1"/>
  <c r="AE117" i="6" s="1"/>
  <c r="AH117" i="6" s="1"/>
  <c r="AK117" i="6" s="1"/>
  <c r="AN117" i="6" s="1"/>
  <c r="AQ117" i="6" s="1"/>
  <c r="AT117" i="6" s="1"/>
  <c r="AW117" i="6" s="1"/>
  <c r="AZ117" i="6" s="1"/>
  <c r="BC117" i="6" s="1"/>
  <c r="BF117" i="6" s="1"/>
  <c r="BI117" i="6" s="1"/>
  <c r="BL117" i="6" s="1"/>
  <c r="BO117" i="6" s="1"/>
  <c r="BR117" i="6" s="1"/>
  <c r="BU117" i="6" s="1"/>
  <c r="BX117" i="6" s="1"/>
  <c r="CA117" i="6" s="1"/>
  <c r="CD117" i="6" s="1"/>
  <c r="CG117" i="6" s="1"/>
  <c r="CJ117" i="6" s="1"/>
  <c r="CM117" i="6" s="1"/>
  <c r="CP117" i="6" s="1"/>
  <c r="CS117" i="6" s="1"/>
  <c r="CV117" i="6" s="1"/>
  <c r="CY117" i="6" s="1"/>
  <c r="DB117" i="6" s="1"/>
  <c r="D117" i="6" s="1"/>
  <c r="O117" i="6"/>
  <c r="K117" i="6"/>
  <c r="DA116" i="6"/>
  <c r="CX116" i="6"/>
  <c r="CU116" i="6"/>
  <c r="CR116" i="6"/>
  <c r="CO116" i="6"/>
  <c r="CL116" i="6"/>
  <c r="CI116" i="6"/>
  <c r="CF116" i="6"/>
  <c r="CC116" i="6"/>
  <c r="BZ116" i="6"/>
  <c r="BW116" i="6"/>
  <c r="BT116" i="6"/>
  <c r="BQ116" i="6"/>
  <c r="BN116" i="6"/>
  <c r="BK116" i="6"/>
  <c r="BH116" i="6"/>
  <c r="BE116" i="6"/>
  <c r="BB116" i="6"/>
  <c r="AY116" i="6"/>
  <c r="AV116" i="6"/>
  <c r="AS116" i="6"/>
  <c r="AP116" i="6"/>
  <c r="AM116" i="6"/>
  <c r="AJ116" i="6"/>
  <c r="AG116" i="6"/>
  <c r="AD116" i="6"/>
  <c r="AA116" i="6"/>
  <c r="X116" i="6"/>
  <c r="U116" i="6"/>
  <c r="R116" i="6"/>
  <c r="P116" i="6"/>
  <c r="S116" i="6" s="1"/>
  <c r="V116" i="6" s="1"/>
  <c r="Y116" i="6" s="1"/>
  <c r="AB116" i="6" s="1"/>
  <c r="AE116" i="6" s="1"/>
  <c r="AH116" i="6" s="1"/>
  <c r="AK116" i="6" s="1"/>
  <c r="AN116" i="6" s="1"/>
  <c r="AQ116" i="6" s="1"/>
  <c r="AT116" i="6" s="1"/>
  <c r="AW116" i="6" s="1"/>
  <c r="AZ116" i="6" s="1"/>
  <c r="BC116" i="6" s="1"/>
  <c r="BF116" i="6" s="1"/>
  <c r="BI116" i="6" s="1"/>
  <c r="BL116" i="6" s="1"/>
  <c r="BO116" i="6" s="1"/>
  <c r="BR116" i="6" s="1"/>
  <c r="BU116" i="6" s="1"/>
  <c r="BX116" i="6" s="1"/>
  <c r="CA116" i="6" s="1"/>
  <c r="CD116" i="6" s="1"/>
  <c r="CG116" i="6" s="1"/>
  <c r="CJ116" i="6" s="1"/>
  <c r="CM116" i="6" s="1"/>
  <c r="CP116" i="6" s="1"/>
  <c r="CS116" i="6" s="1"/>
  <c r="CV116" i="6" s="1"/>
  <c r="CY116" i="6" s="1"/>
  <c r="DB116" i="6" s="1"/>
  <c r="D116" i="6" s="1"/>
  <c r="O116" i="6"/>
  <c r="K116" i="6"/>
  <c r="DA199" i="6"/>
  <c r="CX199" i="6"/>
  <c r="CU199" i="6"/>
  <c r="CR199" i="6"/>
  <c r="CO199" i="6"/>
  <c r="CL199" i="6"/>
  <c r="CI199" i="6"/>
  <c r="CF199" i="6"/>
  <c r="CC199" i="6"/>
  <c r="BZ199" i="6"/>
  <c r="BW199" i="6"/>
  <c r="BT199" i="6"/>
  <c r="BQ199" i="6"/>
  <c r="BN199" i="6"/>
  <c r="BK199" i="6"/>
  <c r="BH199" i="6"/>
  <c r="BE199" i="6"/>
  <c r="BB199" i="6"/>
  <c r="AY199" i="6"/>
  <c r="AV199" i="6"/>
  <c r="AS199" i="6"/>
  <c r="AP199" i="6"/>
  <c r="AM199" i="6"/>
  <c r="AJ199" i="6"/>
  <c r="AG199" i="6"/>
  <c r="AD199" i="6"/>
  <c r="AA199" i="6"/>
  <c r="X199" i="6"/>
  <c r="U199" i="6"/>
  <c r="R199" i="6"/>
  <c r="P199" i="6"/>
  <c r="S199" i="6" s="1"/>
  <c r="V199" i="6" s="1"/>
  <c r="Y199" i="6" s="1"/>
  <c r="AB199" i="6" s="1"/>
  <c r="AE199" i="6" s="1"/>
  <c r="AH199" i="6" s="1"/>
  <c r="AK199" i="6" s="1"/>
  <c r="AN199" i="6" s="1"/>
  <c r="AQ199" i="6" s="1"/>
  <c r="AT199" i="6" s="1"/>
  <c r="AW199" i="6" s="1"/>
  <c r="AZ199" i="6" s="1"/>
  <c r="BC199" i="6" s="1"/>
  <c r="BF199" i="6" s="1"/>
  <c r="BI199" i="6" s="1"/>
  <c r="BL199" i="6" s="1"/>
  <c r="BO199" i="6" s="1"/>
  <c r="BR199" i="6" s="1"/>
  <c r="BU199" i="6" s="1"/>
  <c r="BX199" i="6" s="1"/>
  <c r="CA199" i="6" s="1"/>
  <c r="CD199" i="6" s="1"/>
  <c r="CG199" i="6" s="1"/>
  <c r="CJ199" i="6" s="1"/>
  <c r="CM199" i="6" s="1"/>
  <c r="CP199" i="6" s="1"/>
  <c r="CS199" i="6" s="1"/>
  <c r="CV199" i="6" s="1"/>
  <c r="CY199" i="6" s="1"/>
  <c r="DB199" i="6" s="1"/>
  <c r="D199" i="6" s="1"/>
  <c r="O199" i="6"/>
  <c r="K199" i="6"/>
  <c r="DA198" i="6"/>
  <c r="CX198" i="6"/>
  <c r="CU198" i="6"/>
  <c r="CR198" i="6"/>
  <c r="CO198" i="6"/>
  <c r="CL198" i="6"/>
  <c r="CI198" i="6"/>
  <c r="CF198" i="6"/>
  <c r="CC198" i="6"/>
  <c r="BZ198" i="6"/>
  <c r="BW198" i="6"/>
  <c r="BT198" i="6"/>
  <c r="BQ198" i="6"/>
  <c r="BN198" i="6"/>
  <c r="BK198" i="6"/>
  <c r="BH198" i="6"/>
  <c r="BE198" i="6"/>
  <c r="BB198" i="6"/>
  <c r="AY198" i="6"/>
  <c r="AV198" i="6"/>
  <c r="AS198" i="6"/>
  <c r="AP198" i="6"/>
  <c r="AM198" i="6"/>
  <c r="AJ198" i="6"/>
  <c r="AG198" i="6"/>
  <c r="AD198" i="6"/>
  <c r="AA198" i="6"/>
  <c r="X198" i="6"/>
  <c r="U198" i="6"/>
  <c r="R198" i="6"/>
  <c r="P198" i="6"/>
  <c r="S198" i="6" s="1"/>
  <c r="V198" i="6" s="1"/>
  <c r="Y198" i="6" s="1"/>
  <c r="AB198" i="6" s="1"/>
  <c r="AE198" i="6" s="1"/>
  <c r="AH198" i="6" s="1"/>
  <c r="AK198" i="6" s="1"/>
  <c r="AN198" i="6" s="1"/>
  <c r="AQ198" i="6" s="1"/>
  <c r="AT198" i="6" s="1"/>
  <c r="AW198" i="6" s="1"/>
  <c r="AZ198" i="6" s="1"/>
  <c r="BC198" i="6" s="1"/>
  <c r="BF198" i="6" s="1"/>
  <c r="BI198" i="6" s="1"/>
  <c r="BL198" i="6" s="1"/>
  <c r="BO198" i="6" s="1"/>
  <c r="BR198" i="6" s="1"/>
  <c r="BU198" i="6" s="1"/>
  <c r="BX198" i="6" s="1"/>
  <c r="CA198" i="6" s="1"/>
  <c r="CD198" i="6" s="1"/>
  <c r="CG198" i="6" s="1"/>
  <c r="CJ198" i="6" s="1"/>
  <c r="CM198" i="6" s="1"/>
  <c r="CP198" i="6" s="1"/>
  <c r="CS198" i="6" s="1"/>
  <c r="CV198" i="6" s="1"/>
  <c r="CY198" i="6" s="1"/>
  <c r="DB198" i="6" s="1"/>
  <c r="D198" i="6" s="1"/>
  <c r="O198" i="6"/>
  <c r="K198" i="6"/>
  <c r="DA197" i="6"/>
  <c r="CX197" i="6"/>
  <c r="CU197" i="6"/>
  <c r="CR197" i="6"/>
  <c r="CO197" i="6"/>
  <c r="CL197" i="6"/>
  <c r="CI197" i="6"/>
  <c r="CF197" i="6"/>
  <c r="CC197" i="6"/>
  <c r="BZ197" i="6"/>
  <c r="BW197" i="6"/>
  <c r="BT197" i="6"/>
  <c r="BQ197" i="6"/>
  <c r="BN197" i="6"/>
  <c r="BK197" i="6"/>
  <c r="BH197" i="6"/>
  <c r="BE197" i="6"/>
  <c r="BB197" i="6"/>
  <c r="AY197" i="6"/>
  <c r="AV197" i="6"/>
  <c r="AS197" i="6"/>
  <c r="AP197" i="6"/>
  <c r="AM197" i="6"/>
  <c r="AJ197" i="6"/>
  <c r="AG197" i="6"/>
  <c r="AD197" i="6"/>
  <c r="AA197" i="6"/>
  <c r="X197" i="6"/>
  <c r="U197" i="6"/>
  <c r="R197" i="6"/>
  <c r="P197" i="6"/>
  <c r="S197" i="6" s="1"/>
  <c r="V197" i="6" s="1"/>
  <c r="Y197" i="6" s="1"/>
  <c r="AB197" i="6" s="1"/>
  <c r="AE197" i="6" s="1"/>
  <c r="AH197" i="6" s="1"/>
  <c r="AK197" i="6" s="1"/>
  <c r="AN197" i="6" s="1"/>
  <c r="AQ197" i="6" s="1"/>
  <c r="AT197" i="6" s="1"/>
  <c r="AW197" i="6" s="1"/>
  <c r="AZ197" i="6" s="1"/>
  <c r="BC197" i="6" s="1"/>
  <c r="BF197" i="6" s="1"/>
  <c r="BI197" i="6" s="1"/>
  <c r="BL197" i="6" s="1"/>
  <c r="BO197" i="6" s="1"/>
  <c r="BR197" i="6" s="1"/>
  <c r="BU197" i="6" s="1"/>
  <c r="BX197" i="6" s="1"/>
  <c r="CA197" i="6" s="1"/>
  <c r="CD197" i="6" s="1"/>
  <c r="CG197" i="6" s="1"/>
  <c r="CJ197" i="6" s="1"/>
  <c r="CM197" i="6" s="1"/>
  <c r="CP197" i="6" s="1"/>
  <c r="CS197" i="6" s="1"/>
  <c r="CV197" i="6" s="1"/>
  <c r="CY197" i="6" s="1"/>
  <c r="DB197" i="6" s="1"/>
  <c r="D197" i="6" s="1"/>
  <c r="O197" i="6"/>
  <c r="K197" i="6"/>
  <c r="DA196" i="6"/>
  <c r="CX196" i="6"/>
  <c r="CU196" i="6"/>
  <c r="CR196" i="6"/>
  <c r="CO196" i="6"/>
  <c r="CL196" i="6"/>
  <c r="CI196" i="6"/>
  <c r="CF196" i="6"/>
  <c r="CC196" i="6"/>
  <c r="BZ196" i="6"/>
  <c r="BW196" i="6"/>
  <c r="BT196" i="6"/>
  <c r="BQ196" i="6"/>
  <c r="BN196" i="6"/>
  <c r="BK196" i="6"/>
  <c r="BH196" i="6"/>
  <c r="BE196" i="6"/>
  <c r="BB196" i="6"/>
  <c r="AY196" i="6"/>
  <c r="AV196" i="6"/>
  <c r="AS196" i="6"/>
  <c r="AP196" i="6"/>
  <c r="AM196" i="6"/>
  <c r="AJ196" i="6"/>
  <c r="AG196" i="6"/>
  <c r="AD196" i="6"/>
  <c r="AA196" i="6"/>
  <c r="X196" i="6"/>
  <c r="U196" i="6"/>
  <c r="R196" i="6"/>
  <c r="P196" i="6"/>
  <c r="S196" i="6" s="1"/>
  <c r="V196" i="6" s="1"/>
  <c r="Y196" i="6" s="1"/>
  <c r="AB196" i="6" s="1"/>
  <c r="AE196" i="6" s="1"/>
  <c r="AH196" i="6" s="1"/>
  <c r="AK196" i="6" s="1"/>
  <c r="AN196" i="6" s="1"/>
  <c r="AQ196" i="6" s="1"/>
  <c r="AT196" i="6" s="1"/>
  <c r="AW196" i="6" s="1"/>
  <c r="AZ196" i="6" s="1"/>
  <c r="BC196" i="6" s="1"/>
  <c r="BF196" i="6" s="1"/>
  <c r="BI196" i="6" s="1"/>
  <c r="BL196" i="6" s="1"/>
  <c r="BO196" i="6" s="1"/>
  <c r="BR196" i="6" s="1"/>
  <c r="BU196" i="6" s="1"/>
  <c r="BX196" i="6" s="1"/>
  <c r="CA196" i="6" s="1"/>
  <c r="CD196" i="6" s="1"/>
  <c r="CG196" i="6" s="1"/>
  <c r="CJ196" i="6" s="1"/>
  <c r="CM196" i="6" s="1"/>
  <c r="CP196" i="6" s="1"/>
  <c r="CS196" i="6" s="1"/>
  <c r="CV196" i="6" s="1"/>
  <c r="CY196" i="6" s="1"/>
  <c r="DB196" i="6" s="1"/>
  <c r="D196" i="6" s="1"/>
  <c r="O196" i="6"/>
  <c r="K196" i="6"/>
  <c r="DA179" i="6"/>
  <c r="CX179" i="6"/>
  <c r="CU179" i="6"/>
  <c r="CR179" i="6"/>
  <c r="CO179" i="6"/>
  <c r="CL179" i="6"/>
  <c r="CI179" i="6"/>
  <c r="CF179" i="6"/>
  <c r="CC179" i="6"/>
  <c r="BZ179" i="6"/>
  <c r="BW179" i="6"/>
  <c r="BT179" i="6"/>
  <c r="BQ179" i="6"/>
  <c r="BN179" i="6"/>
  <c r="BK179" i="6"/>
  <c r="BH179" i="6"/>
  <c r="BE179" i="6"/>
  <c r="BB179" i="6"/>
  <c r="AY179" i="6"/>
  <c r="AV179" i="6"/>
  <c r="AS179" i="6"/>
  <c r="AP179" i="6"/>
  <c r="AM179" i="6"/>
  <c r="AJ179" i="6"/>
  <c r="AG179" i="6"/>
  <c r="AD179" i="6"/>
  <c r="AA179" i="6"/>
  <c r="X179" i="6"/>
  <c r="U179" i="6"/>
  <c r="R179" i="6"/>
  <c r="P179" i="6"/>
  <c r="S179" i="6" s="1"/>
  <c r="V179" i="6" s="1"/>
  <c r="Y179" i="6" s="1"/>
  <c r="AB179" i="6" s="1"/>
  <c r="AE179" i="6" s="1"/>
  <c r="AH179" i="6" s="1"/>
  <c r="AK179" i="6" s="1"/>
  <c r="AN179" i="6" s="1"/>
  <c r="AQ179" i="6" s="1"/>
  <c r="AT179" i="6" s="1"/>
  <c r="AW179" i="6" s="1"/>
  <c r="AZ179" i="6" s="1"/>
  <c r="BC179" i="6" s="1"/>
  <c r="BF179" i="6" s="1"/>
  <c r="BI179" i="6" s="1"/>
  <c r="BL179" i="6" s="1"/>
  <c r="BO179" i="6" s="1"/>
  <c r="BR179" i="6" s="1"/>
  <c r="BU179" i="6" s="1"/>
  <c r="BX179" i="6" s="1"/>
  <c r="CA179" i="6" s="1"/>
  <c r="CD179" i="6" s="1"/>
  <c r="CG179" i="6" s="1"/>
  <c r="CJ179" i="6" s="1"/>
  <c r="CM179" i="6" s="1"/>
  <c r="CP179" i="6" s="1"/>
  <c r="CS179" i="6" s="1"/>
  <c r="CV179" i="6" s="1"/>
  <c r="CY179" i="6" s="1"/>
  <c r="DB179" i="6" s="1"/>
  <c r="D179" i="6" s="1"/>
  <c r="K179" i="6"/>
  <c r="DA178" i="6"/>
  <c r="CX178" i="6"/>
  <c r="CU178" i="6"/>
  <c r="CR178" i="6"/>
  <c r="CO178" i="6"/>
  <c r="CL178" i="6"/>
  <c r="CI178" i="6"/>
  <c r="CF178" i="6"/>
  <c r="CC178" i="6"/>
  <c r="BZ178" i="6"/>
  <c r="BW178" i="6"/>
  <c r="BT178" i="6"/>
  <c r="BQ178" i="6"/>
  <c r="BN178" i="6"/>
  <c r="BK178" i="6"/>
  <c r="BH178" i="6"/>
  <c r="BE178" i="6"/>
  <c r="BB178" i="6"/>
  <c r="AY178" i="6"/>
  <c r="AV178" i="6"/>
  <c r="AS178" i="6"/>
  <c r="AP178" i="6"/>
  <c r="AM178" i="6"/>
  <c r="AJ178" i="6"/>
  <c r="AG178" i="6"/>
  <c r="AD178" i="6"/>
  <c r="AA178" i="6"/>
  <c r="X178" i="6"/>
  <c r="U178" i="6"/>
  <c r="R178" i="6"/>
  <c r="P178" i="6"/>
  <c r="S178" i="6" s="1"/>
  <c r="V178" i="6" s="1"/>
  <c r="Y178" i="6" s="1"/>
  <c r="AB178" i="6" s="1"/>
  <c r="AE178" i="6" s="1"/>
  <c r="AH178" i="6" s="1"/>
  <c r="AK178" i="6" s="1"/>
  <c r="AN178" i="6" s="1"/>
  <c r="AQ178" i="6" s="1"/>
  <c r="AT178" i="6" s="1"/>
  <c r="AW178" i="6" s="1"/>
  <c r="AZ178" i="6" s="1"/>
  <c r="BC178" i="6" s="1"/>
  <c r="BF178" i="6" s="1"/>
  <c r="BI178" i="6" s="1"/>
  <c r="BL178" i="6" s="1"/>
  <c r="BO178" i="6" s="1"/>
  <c r="BR178" i="6" s="1"/>
  <c r="BU178" i="6" s="1"/>
  <c r="BX178" i="6" s="1"/>
  <c r="CA178" i="6" s="1"/>
  <c r="CD178" i="6" s="1"/>
  <c r="CG178" i="6" s="1"/>
  <c r="CJ178" i="6" s="1"/>
  <c r="CM178" i="6" s="1"/>
  <c r="CP178" i="6" s="1"/>
  <c r="CS178" i="6" s="1"/>
  <c r="CV178" i="6" s="1"/>
  <c r="CY178" i="6" s="1"/>
  <c r="DB178" i="6" s="1"/>
  <c r="D178" i="6" s="1"/>
  <c r="O178" i="6"/>
  <c r="K178" i="6"/>
  <c r="DA177" i="6"/>
  <c r="CX177" i="6"/>
  <c r="CU177" i="6"/>
  <c r="CR177" i="6"/>
  <c r="CO177" i="6"/>
  <c r="CL177" i="6"/>
  <c r="CI177" i="6"/>
  <c r="CF177" i="6"/>
  <c r="CC177" i="6"/>
  <c r="BZ177" i="6"/>
  <c r="BW177" i="6"/>
  <c r="BT177" i="6"/>
  <c r="BQ177" i="6"/>
  <c r="BN177" i="6"/>
  <c r="BK177" i="6"/>
  <c r="BH177" i="6"/>
  <c r="BE177" i="6"/>
  <c r="BB177" i="6"/>
  <c r="AY177" i="6"/>
  <c r="AV177" i="6"/>
  <c r="AS177" i="6"/>
  <c r="AP177" i="6"/>
  <c r="AM177" i="6"/>
  <c r="AJ177" i="6"/>
  <c r="AG177" i="6"/>
  <c r="AD177" i="6"/>
  <c r="AA177" i="6"/>
  <c r="X177" i="6"/>
  <c r="U177" i="6"/>
  <c r="R177" i="6"/>
  <c r="P177" i="6"/>
  <c r="S177" i="6" s="1"/>
  <c r="V177" i="6" s="1"/>
  <c r="Y177" i="6" s="1"/>
  <c r="AB177" i="6" s="1"/>
  <c r="AE177" i="6" s="1"/>
  <c r="AH177" i="6" s="1"/>
  <c r="AK177" i="6" s="1"/>
  <c r="AN177" i="6" s="1"/>
  <c r="AQ177" i="6" s="1"/>
  <c r="AT177" i="6" s="1"/>
  <c r="AW177" i="6" s="1"/>
  <c r="AZ177" i="6" s="1"/>
  <c r="BC177" i="6" s="1"/>
  <c r="BF177" i="6" s="1"/>
  <c r="BI177" i="6" s="1"/>
  <c r="BL177" i="6" s="1"/>
  <c r="BO177" i="6" s="1"/>
  <c r="BR177" i="6" s="1"/>
  <c r="BU177" i="6" s="1"/>
  <c r="BX177" i="6" s="1"/>
  <c r="CA177" i="6" s="1"/>
  <c r="CD177" i="6" s="1"/>
  <c r="CG177" i="6" s="1"/>
  <c r="CJ177" i="6" s="1"/>
  <c r="CM177" i="6" s="1"/>
  <c r="CP177" i="6" s="1"/>
  <c r="CS177" i="6" s="1"/>
  <c r="CV177" i="6" s="1"/>
  <c r="CY177" i="6" s="1"/>
  <c r="DB177" i="6" s="1"/>
  <c r="D177" i="6" s="1"/>
  <c r="O177" i="6"/>
  <c r="K177" i="6"/>
  <c r="DA135" i="6"/>
  <c r="CX135" i="6"/>
  <c r="CU135" i="6"/>
  <c r="CR135" i="6"/>
  <c r="CO135" i="6"/>
  <c r="CL135" i="6"/>
  <c r="CI135" i="6"/>
  <c r="CF135" i="6"/>
  <c r="CC135" i="6"/>
  <c r="BZ135" i="6"/>
  <c r="BW135" i="6"/>
  <c r="BT135" i="6"/>
  <c r="BQ135" i="6"/>
  <c r="BN135" i="6"/>
  <c r="BK135" i="6"/>
  <c r="BH135" i="6"/>
  <c r="BE135" i="6"/>
  <c r="BB135" i="6"/>
  <c r="AY135" i="6"/>
  <c r="AV135" i="6"/>
  <c r="AS135" i="6"/>
  <c r="AP135" i="6"/>
  <c r="AM135" i="6"/>
  <c r="AJ135" i="6"/>
  <c r="AG135" i="6"/>
  <c r="AD135" i="6"/>
  <c r="AA135" i="6"/>
  <c r="X135" i="6"/>
  <c r="U135" i="6"/>
  <c r="R135" i="6"/>
  <c r="P135" i="6"/>
  <c r="S135" i="6" s="1"/>
  <c r="V135" i="6" s="1"/>
  <c r="Y135" i="6" s="1"/>
  <c r="AB135" i="6" s="1"/>
  <c r="AE135" i="6" s="1"/>
  <c r="AH135" i="6" s="1"/>
  <c r="AK135" i="6" s="1"/>
  <c r="AN135" i="6" s="1"/>
  <c r="AQ135" i="6" s="1"/>
  <c r="AT135" i="6" s="1"/>
  <c r="AW135" i="6" s="1"/>
  <c r="AZ135" i="6" s="1"/>
  <c r="BC135" i="6" s="1"/>
  <c r="BF135" i="6" s="1"/>
  <c r="BI135" i="6" s="1"/>
  <c r="BL135" i="6" s="1"/>
  <c r="BO135" i="6" s="1"/>
  <c r="BR135" i="6" s="1"/>
  <c r="BU135" i="6" s="1"/>
  <c r="BX135" i="6" s="1"/>
  <c r="CA135" i="6" s="1"/>
  <c r="CD135" i="6" s="1"/>
  <c r="CG135" i="6" s="1"/>
  <c r="CJ135" i="6" s="1"/>
  <c r="CM135" i="6" s="1"/>
  <c r="CP135" i="6" s="1"/>
  <c r="CS135" i="6" s="1"/>
  <c r="CV135" i="6" s="1"/>
  <c r="CY135" i="6" s="1"/>
  <c r="DB135" i="6" s="1"/>
  <c r="D135" i="6" s="1"/>
  <c r="O135" i="6"/>
  <c r="K135" i="6"/>
  <c r="DA134" i="6"/>
  <c r="CX134" i="6"/>
  <c r="CU134" i="6"/>
  <c r="CR134" i="6"/>
  <c r="CO134" i="6"/>
  <c r="CL134" i="6"/>
  <c r="CI134" i="6"/>
  <c r="CF134" i="6"/>
  <c r="CC134" i="6"/>
  <c r="BZ134" i="6"/>
  <c r="BW134" i="6"/>
  <c r="BT134" i="6"/>
  <c r="BQ134" i="6"/>
  <c r="BN134" i="6"/>
  <c r="BK134" i="6"/>
  <c r="BH134" i="6"/>
  <c r="BE134" i="6"/>
  <c r="BB134" i="6"/>
  <c r="AY134" i="6"/>
  <c r="AV134" i="6"/>
  <c r="AS134" i="6"/>
  <c r="AP134" i="6"/>
  <c r="AM134" i="6"/>
  <c r="AJ134" i="6"/>
  <c r="AG134" i="6"/>
  <c r="AD134" i="6"/>
  <c r="AA134" i="6"/>
  <c r="X134" i="6"/>
  <c r="U134" i="6"/>
  <c r="R134" i="6"/>
  <c r="P134" i="6"/>
  <c r="S134" i="6" s="1"/>
  <c r="V134" i="6" s="1"/>
  <c r="Y134" i="6" s="1"/>
  <c r="AB134" i="6" s="1"/>
  <c r="AE134" i="6" s="1"/>
  <c r="AH134" i="6" s="1"/>
  <c r="AK134" i="6" s="1"/>
  <c r="AN134" i="6" s="1"/>
  <c r="AQ134" i="6" s="1"/>
  <c r="AT134" i="6" s="1"/>
  <c r="AW134" i="6" s="1"/>
  <c r="AZ134" i="6" s="1"/>
  <c r="BC134" i="6" s="1"/>
  <c r="BF134" i="6" s="1"/>
  <c r="BI134" i="6" s="1"/>
  <c r="BL134" i="6" s="1"/>
  <c r="BO134" i="6" s="1"/>
  <c r="BR134" i="6" s="1"/>
  <c r="BU134" i="6" s="1"/>
  <c r="BX134" i="6" s="1"/>
  <c r="CA134" i="6" s="1"/>
  <c r="CD134" i="6" s="1"/>
  <c r="CG134" i="6" s="1"/>
  <c r="CJ134" i="6" s="1"/>
  <c r="CM134" i="6" s="1"/>
  <c r="CP134" i="6" s="1"/>
  <c r="CS134" i="6" s="1"/>
  <c r="CV134" i="6" s="1"/>
  <c r="CY134" i="6" s="1"/>
  <c r="DB134" i="6" s="1"/>
  <c r="D134" i="6" s="1"/>
  <c r="O134" i="6"/>
  <c r="K134" i="6"/>
  <c r="DA133" i="6"/>
  <c r="CX133" i="6"/>
  <c r="CU133" i="6"/>
  <c r="CR133" i="6"/>
  <c r="CO133" i="6"/>
  <c r="CL133" i="6"/>
  <c r="CI133" i="6"/>
  <c r="CF133" i="6"/>
  <c r="CC133" i="6"/>
  <c r="BZ133" i="6"/>
  <c r="BW133" i="6"/>
  <c r="BT133" i="6"/>
  <c r="BQ133" i="6"/>
  <c r="BN133" i="6"/>
  <c r="BK133" i="6"/>
  <c r="BH133" i="6"/>
  <c r="BE133" i="6"/>
  <c r="BB133" i="6"/>
  <c r="AY133" i="6"/>
  <c r="AV133" i="6"/>
  <c r="AS133" i="6"/>
  <c r="AP133" i="6"/>
  <c r="AM133" i="6"/>
  <c r="AJ133" i="6"/>
  <c r="AG133" i="6"/>
  <c r="AD133" i="6"/>
  <c r="AA133" i="6"/>
  <c r="X133" i="6"/>
  <c r="U133" i="6"/>
  <c r="R133" i="6"/>
  <c r="P133" i="6"/>
  <c r="S133" i="6" s="1"/>
  <c r="V133" i="6" s="1"/>
  <c r="Y133" i="6" s="1"/>
  <c r="AB133" i="6" s="1"/>
  <c r="AE133" i="6" s="1"/>
  <c r="AH133" i="6" s="1"/>
  <c r="AK133" i="6" s="1"/>
  <c r="AN133" i="6" s="1"/>
  <c r="AQ133" i="6" s="1"/>
  <c r="AT133" i="6" s="1"/>
  <c r="AW133" i="6" s="1"/>
  <c r="AZ133" i="6" s="1"/>
  <c r="BC133" i="6" s="1"/>
  <c r="BF133" i="6" s="1"/>
  <c r="BI133" i="6" s="1"/>
  <c r="BL133" i="6" s="1"/>
  <c r="BO133" i="6" s="1"/>
  <c r="BR133" i="6" s="1"/>
  <c r="BU133" i="6" s="1"/>
  <c r="BX133" i="6" s="1"/>
  <c r="CA133" i="6" s="1"/>
  <c r="CD133" i="6" s="1"/>
  <c r="CG133" i="6" s="1"/>
  <c r="CJ133" i="6" s="1"/>
  <c r="CM133" i="6" s="1"/>
  <c r="CP133" i="6" s="1"/>
  <c r="CS133" i="6" s="1"/>
  <c r="CV133" i="6" s="1"/>
  <c r="CY133" i="6" s="1"/>
  <c r="DB133" i="6" s="1"/>
  <c r="D133" i="6" s="1"/>
  <c r="O133" i="6"/>
  <c r="K133" i="6"/>
  <c r="DA132" i="6"/>
  <c r="CX132" i="6"/>
  <c r="CU132" i="6"/>
  <c r="CR132" i="6"/>
  <c r="CO132" i="6"/>
  <c r="CL132" i="6"/>
  <c r="CI132" i="6"/>
  <c r="CF132" i="6"/>
  <c r="CC132" i="6"/>
  <c r="BZ132" i="6"/>
  <c r="BW132" i="6"/>
  <c r="BT132" i="6"/>
  <c r="BQ132" i="6"/>
  <c r="BN132" i="6"/>
  <c r="BK132" i="6"/>
  <c r="BH132" i="6"/>
  <c r="BE132" i="6"/>
  <c r="BB132" i="6"/>
  <c r="AY132" i="6"/>
  <c r="AV132" i="6"/>
  <c r="AS132" i="6"/>
  <c r="AP132" i="6"/>
  <c r="AM132" i="6"/>
  <c r="AJ132" i="6"/>
  <c r="AG132" i="6"/>
  <c r="AD132" i="6"/>
  <c r="AA132" i="6"/>
  <c r="X132" i="6"/>
  <c r="U132" i="6"/>
  <c r="R132" i="6"/>
  <c r="P132" i="6"/>
  <c r="S132" i="6" s="1"/>
  <c r="V132" i="6" s="1"/>
  <c r="Y132" i="6" s="1"/>
  <c r="AB132" i="6" s="1"/>
  <c r="AE132" i="6" s="1"/>
  <c r="AH132" i="6" s="1"/>
  <c r="AK132" i="6" s="1"/>
  <c r="AN132" i="6" s="1"/>
  <c r="AQ132" i="6" s="1"/>
  <c r="AT132" i="6" s="1"/>
  <c r="AW132" i="6" s="1"/>
  <c r="AZ132" i="6" s="1"/>
  <c r="BC132" i="6" s="1"/>
  <c r="BF132" i="6" s="1"/>
  <c r="BI132" i="6" s="1"/>
  <c r="BL132" i="6" s="1"/>
  <c r="BO132" i="6" s="1"/>
  <c r="BR132" i="6" s="1"/>
  <c r="BU132" i="6" s="1"/>
  <c r="BX132" i="6" s="1"/>
  <c r="CA132" i="6" s="1"/>
  <c r="CD132" i="6" s="1"/>
  <c r="CG132" i="6" s="1"/>
  <c r="CJ132" i="6" s="1"/>
  <c r="CM132" i="6" s="1"/>
  <c r="CP132" i="6" s="1"/>
  <c r="CS132" i="6" s="1"/>
  <c r="CV132" i="6" s="1"/>
  <c r="CY132" i="6" s="1"/>
  <c r="DB132" i="6" s="1"/>
  <c r="D132" i="6" s="1"/>
  <c r="O132" i="6"/>
  <c r="K132" i="6"/>
  <c r="DA131" i="6"/>
  <c r="CX131" i="6"/>
  <c r="CU131" i="6"/>
  <c r="CR131" i="6"/>
  <c r="CO131" i="6"/>
  <c r="CL131" i="6"/>
  <c r="CI131" i="6"/>
  <c r="CF131" i="6"/>
  <c r="CC131" i="6"/>
  <c r="BZ131" i="6"/>
  <c r="BW131" i="6"/>
  <c r="BT131" i="6"/>
  <c r="BQ131" i="6"/>
  <c r="BN131" i="6"/>
  <c r="BK131" i="6"/>
  <c r="BH131" i="6"/>
  <c r="BE131" i="6"/>
  <c r="BB131" i="6"/>
  <c r="AY131" i="6"/>
  <c r="AV131" i="6"/>
  <c r="AS131" i="6"/>
  <c r="AP131" i="6"/>
  <c r="AM131" i="6"/>
  <c r="AJ131" i="6"/>
  <c r="AG131" i="6"/>
  <c r="AD131" i="6"/>
  <c r="AA131" i="6"/>
  <c r="X131" i="6"/>
  <c r="U131" i="6"/>
  <c r="R131" i="6"/>
  <c r="P131" i="6"/>
  <c r="S131" i="6" s="1"/>
  <c r="V131" i="6" s="1"/>
  <c r="Y131" i="6" s="1"/>
  <c r="AB131" i="6" s="1"/>
  <c r="AE131" i="6" s="1"/>
  <c r="AH131" i="6" s="1"/>
  <c r="AK131" i="6" s="1"/>
  <c r="AN131" i="6" s="1"/>
  <c r="AQ131" i="6" s="1"/>
  <c r="AT131" i="6" s="1"/>
  <c r="AW131" i="6" s="1"/>
  <c r="AZ131" i="6" s="1"/>
  <c r="BC131" i="6" s="1"/>
  <c r="BF131" i="6" s="1"/>
  <c r="BI131" i="6" s="1"/>
  <c r="BL131" i="6" s="1"/>
  <c r="BO131" i="6" s="1"/>
  <c r="BR131" i="6" s="1"/>
  <c r="BU131" i="6" s="1"/>
  <c r="BX131" i="6" s="1"/>
  <c r="CA131" i="6" s="1"/>
  <c r="CD131" i="6" s="1"/>
  <c r="CG131" i="6" s="1"/>
  <c r="CJ131" i="6" s="1"/>
  <c r="CM131" i="6" s="1"/>
  <c r="CP131" i="6" s="1"/>
  <c r="CS131" i="6" s="1"/>
  <c r="CV131" i="6" s="1"/>
  <c r="CY131" i="6" s="1"/>
  <c r="DB131" i="6" s="1"/>
  <c r="D131" i="6" s="1"/>
  <c r="O131" i="6"/>
  <c r="K131" i="6"/>
  <c r="DA190" i="6"/>
  <c r="CX190" i="6"/>
  <c r="CU190" i="6"/>
  <c r="CR190" i="6"/>
  <c r="CO190" i="6"/>
  <c r="CL190" i="6"/>
  <c r="CI190" i="6"/>
  <c r="CF190" i="6"/>
  <c r="CC190" i="6"/>
  <c r="BZ190" i="6"/>
  <c r="BW190" i="6"/>
  <c r="BT190" i="6"/>
  <c r="BQ190" i="6"/>
  <c r="BN190" i="6"/>
  <c r="BK190" i="6"/>
  <c r="BH190" i="6"/>
  <c r="BE190" i="6"/>
  <c r="BB190" i="6"/>
  <c r="AY190" i="6"/>
  <c r="AV190" i="6"/>
  <c r="AS190" i="6"/>
  <c r="AP190" i="6"/>
  <c r="AM190" i="6"/>
  <c r="AJ190" i="6"/>
  <c r="AG190" i="6"/>
  <c r="AD190" i="6"/>
  <c r="AA190" i="6"/>
  <c r="X190" i="6"/>
  <c r="U190" i="6"/>
  <c r="R190" i="6"/>
  <c r="P190" i="6"/>
  <c r="S190" i="6" s="1"/>
  <c r="V190" i="6" s="1"/>
  <c r="Y190" i="6" s="1"/>
  <c r="AB190" i="6" s="1"/>
  <c r="AE190" i="6" s="1"/>
  <c r="AH190" i="6" s="1"/>
  <c r="AK190" i="6" s="1"/>
  <c r="AN190" i="6" s="1"/>
  <c r="AQ190" i="6" s="1"/>
  <c r="AT190" i="6" s="1"/>
  <c r="AW190" i="6" s="1"/>
  <c r="AZ190" i="6" s="1"/>
  <c r="BC190" i="6" s="1"/>
  <c r="BF190" i="6" s="1"/>
  <c r="BI190" i="6" s="1"/>
  <c r="BL190" i="6" s="1"/>
  <c r="BO190" i="6" s="1"/>
  <c r="BR190" i="6" s="1"/>
  <c r="BU190" i="6" s="1"/>
  <c r="BX190" i="6" s="1"/>
  <c r="CA190" i="6" s="1"/>
  <c r="CD190" i="6" s="1"/>
  <c r="CG190" i="6" s="1"/>
  <c r="CJ190" i="6" s="1"/>
  <c r="CM190" i="6" s="1"/>
  <c r="CP190" i="6" s="1"/>
  <c r="CS190" i="6" s="1"/>
  <c r="CV190" i="6" s="1"/>
  <c r="CY190" i="6" s="1"/>
  <c r="DB190" i="6" s="1"/>
  <c r="D190" i="6" s="1"/>
  <c r="O190" i="6"/>
  <c r="K190" i="6"/>
  <c r="DA189" i="6"/>
  <c r="CX189" i="6"/>
  <c r="CU189" i="6"/>
  <c r="CR189" i="6"/>
  <c r="CO189" i="6"/>
  <c r="CL189" i="6"/>
  <c r="CI189" i="6"/>
  <c r="CF189" i="6"/>
  <c r="CC189" i="6"/>
  <c r="BZ189" i="6"/>
  <c r="BW189" i="6"/>
  <c r="BT189" i="6"/>
  <c r="BQ189" i="6"/>
  <c r="BN189" i="6"/>
  <c r="BK189" i="6"/>
  <c r="BH189" i="6"/>
  <c r="BE189" i="6"/>
  <c r="BB189" i="6"/>
  <c r="AY189" i="6"/>
  <c r="AV189" i="6"/>
  <c r="AS189" i="6"/>
  <c r="AP189" i="6"/>
  <c r="AM189" i="6"/>
  <c r="AJ189" i="6"/>
  <c r="AG189" i="6"/>
  <c r="AD189" i="6"/>
  <c r="AA189" i="6"/>
  <c r="X189" i="6"/>
  <c r="U189" i="6"/>
  <c r="R189" i="6"/>
  <c r="P189" i="6"/>
  <c r="S189" i="6" s="1"/>
  <c r="V189" i="6" s="1"/>
  <c r="Y189" i="6" s="1"/>
  <c r="AB189" i="6" s="1"/>
  <c r="AE189" i="6" s="1"/>
  <c r="AH189" i="6" s="1"/>
  <c r="AK189" i="6" s="1"/>
  <c r="AN189" i="6" s="1"/>
  <c r="AQ189" i="6" s="1"/>
  <c r="AT189" i="6" s="1"/>
  <c r="AW189" i="6" s="1"/>
  <c r="AZ189" i="6" s="1"/>
  <c r="BC189" i="6" s="1"/>
  <c r="BF189" i="6" s="1"/>
  <c r="BI189" i="6" s="1"/>
  <c r="BL189" i="6" s="1"/>
  <c r="BO189" i="6" s="1"/>
  <c r="BR189" i="6" s="1"/>
  <c r="BU189" i="6" s="1"/>
  <c r="BX189" i="6" s="1"/>
  <c r="CA189" i="6" s="1"/>
  <c r="CD189" i="6" s="1"/>
  <c r="CG189" i="6" s="1"/>
  <c r="CJ189" i="6" s="1"/>
  <c r="CM189" i="6" s="1"/>
  <c r="CP189" i="6" s="1"/>
  <c r="CS189" i="6" s="1"/>
  <c r="CV189" i="6" s="1"/>
  <c r="CY189" i="6" s="1"/>
  <c r="DB189" i="6" s="1"/>
  <c r="D189" i="6" s="1"/>
  <c r="O189" i="6"/>
  <c r="K189" i="6"/>
  <c r="DA188" i="6"/>
  <c r="CX188" i="6"/>
  <c r="CU188" i="6"/>
  <c r="CR188" i="6"/>
  <c r="CO188" i="6"/>
  <c r="CL188" i="6"/>
  <c r="CI188" i="6"/>
  <c r="CF188" i="6"/>
  <c r="CC188" i="6"/>
  <c r="BZ188" i="6"/>
  <c r="BW188" i="6"/>
  <c r="BT188" i="6"/>
  <c r="BQ188" i="6"/>
  <c r="BN188" i="6"/>
  <c r="BK188" i="6"/>
  <c r="BH188" i="6"/>
  <c r="BE188" i="6"/>
  <c r="BB188" i="6"/>
  <c r="AY188" i="6"/>
  <c r="AV188" i="6"/>
  <c r="AS188" i="6"/>
  <c r="AP188" i="6"/>
  <c r="AM188" i="6"/>
  <c r="AJ188" i="6"/>
  <c r="AG188" i="6"/>
  <c r="AD188" i="6"/>
  <c r="AA188" i="6"/>
  <c r="X188" i="6"/>
  <c r="U188" i="6"/>
  <c r="R188" i="6"/>
  <c r="P188" i="6"/>
  <c r="S188" i="6" s="1"/>
  <c r="V188" i="6" s="1"/>
  <c r="Y188" i="6" s="1"/>
  <c r="AB188" i="6" s="1"/>
  <c r="AE188" i="6" s="1"/>
  <c r="AH188" i="6" s="1"/>
  <c r="AK188" i="6" s="1"/>
  <c r="AN188" i="6" s="1"/>
  <c r="AQ188" i="6" s="1"/>
  <c r="AT188" i="6" s="1"/>
  <c r="AW188" i="6" s="1"/>
  <c r="AZ188" i="6" s="1"/>
  <c r="BC188" i="6" s="1"/>
  <c r="BF188" i="6" s="1"/>
  <c r="BI188" i="6" s="1"/>
  <c r="BL188" i="6" s="1"/>
  <c r="BO188" i="6" s="1"/>
  <c r="BR188" i="6" s="1"/>
  <c r="BU188" i="6" s="1"/>
  <c r="BX188" i="6" s="1"/>
  <c r="CA188" i="6" s="1"/>
  <c r="CD188" i="6" s="1"/>
  <c r="CG188" i="6" s="1"/>
  <c r="CJ188" i="6" s="1"/>
  <c r="CM188" i="6" s="1"/>
  <c r="CP188" i="6" s="1"/>
  <c r="CS188" i="6" s="1"/>
  <c r="CV188" i="6" s="1"/>
  <c r="CY188" i="6" s="1"/>
  <c r="DB188" i="6" s="1"/>
  <c r="D188" i="6" s="1"/>
  <c r="O188" i="6"/>
  <c r="K188" i="6"/>
  <c r="DA187" i="6"/>
  <c r="CX187" i="6"/>
  <c r="CU187" i="6"/>
  <c r="CR187" i="6"/>
  <c r="CO187" i="6"/>
  <c r="CL187" i="6"/>
  <c r="CI187" i="6"/>
  <c r="CF187" i="6"/>
  <c r="CC187" i="6"/>
  <c r="BZ187" i="6"/>
  <c r="BW187" i="6"/>
  <c r="BT187" i="6"/>
  <c r="BQ187" i="6"/>
  <c r="BN187" i="6"/>
  <c r="BK187" i="6"/>
  <c r="BH187" i="6"/>
  <c r="BE187" i="6"/>
  <c r="BB187" i="6"/>
  <c r="AY187" i="6"/>
  <c r="AV187" i="6"/>
  <c r="AS187" i="6"/>
  <c r="AP187" i="6"/>
  <c r="AM187" i="6"/>
  <c r="AJ187" i="6"/>
  <c r="AG187" i="6"/>
  <c r="AD187" i="6"/>
  <c r="AA187" i="6"/>
  <c r="X187" i="6"/>
  <c r="U187" i="6"/>
  <c r="R187" i="6"/>
  <c r="P187" i="6"/>
  <c r="S187" i="6" s="1"/>
  <c r="V187" i="6" s="1"/>
  <c r="Y187" i="6" s="1"/>
  <c r="AB187" i="6" s="1"/>
  <c r="AE187" i="6" s="1"/>
  <c r="AH187" i="6" s="1"/>
  <c r="AK187" i="6" s="1"/>
  <c r="AN187" i="6" s="1"/>
  <c r="AQ187" i="6" s="1"/>
  <c r="AT187" i="6" s="1"/>
  <c r="AW187" i="6" s="1"/>
  <c r="AZ187" i="6" s="1"/>
  <c r="BC187" i="6" s="1"/>
  <c r="BF187" i="6" s="1"/>
  <c r="BI187" i="6" s="1"/>
  <c r="BL187" i="6" s="1"/>
  <c r="BO187" i="6" s="1"/>
  <c r="BR187" i="6" s="1"/>
  <c r="BU187" i="6" s="1"/>
  <c r="BX187" i="6" s="1"/>
  <c r="CA187" i="6" s="1"/>
  <c r="CD187" i="6" s="1"/>
  <c r="CG187" i="6" s="1"/>
  <c r="CJ187" i="6" s="1"/>
  <c r="CM187" i="6" s="1"/>
  <c r="CP187" i="6" s="1"/>
  <c r="CS187" i="6" s="1"/>
  <c r="CV187" i="6" s="1"/>
  <c r="CY187" i="6" s="1"/>
  <c r="DB187" i="6" s="1"/>
  <c r="D187" i="6" s="1"/>
  <c r="O187" i="6"/>
  <c r="K187" i="6"/>
  <c r="DA186" i="6"/>
  <c r="CX186" i="6"/>
  <c r="CU186" i="6"/>
  <c r="CR186" i="6"/>
  <c r="CO186" i="6"/>
  <c r="CL186" i="6"/>
  <c r="CI186" i="6"/>
  <c r="CF186" i="6"/>
  <c r="CC186" i="6"/>
  <c r="BZ186" i="6"/>
  <c r="BW186" i="6"/>
  <c r="BT186" i="6"/>
  <c r="BQ186" i="6"/>
  <c r="BN186" i="6"/>
  <c r="BK186" i="6"/>
  <c r="BH186" i="6"/>
  <c r="BE186" i="6"/>
  <c r="BB186" i="6"/>
  <c r="AY186" i="6"/>
  <c r="AV186" i="6"/>
  <c r="AS186" i="6"/>
  <c r="AP186" i="6"/>
  <c r="AM186" i="6"/>
  <c r="AJ186" i="6"/>
  <c r="AG186" i="6"/>
  <c r="AD186" i="6"/>
  <c r="AA186" i="6"/>
  <c r="X186" i="6"/>
  <c r="U186" i="6"/>
  <c r="R186" i="6"/>
  <c r="P186" i="6"/>
  <c r="S186" i="6" s="1"/>
  <c r="V186" i="6" s="1"/>
  <c r="Y186" i="6" s="1"/>
  <c r="AB186" i="6" s="1"/>
  <c r="AE186" i="6" s="1"/>
  <c r="AH186" i="6" s="1"/>
  <c r="AK186" i="6" s="1"/>
  <c r="AN186" i="6" s="1"/>
  <c r="AQ186" i="6" s="1"/>
  <c r="AT186" i="6" s="1"/>
  <c r="AW186" i="6" s="1"/>
  <c r="AZ186" i="6" s="1"/>
  <c r="BC186" i="6" s="1"/>
  <c r="BF186" i="6" s="1"/>
  <c r="BI186" i="6" s="1"/>
  <c r="BL186" i="6" s="1"/>
  <c r="BO186" i="6" s="1"/>
  <c r="BR186" i="6" s="1"/>
  <c r="BU186" i="6" s="1"/>
  <c r="BX186" i="6" s="1"/>
  <c r="CA186" i="6" s="1"/>
  <c r="CD186" i="6" s="1"/>
  <c r="CG186" i="6" s="1"/>
  <c r="CJ186" i="6" s="1"/>
  <c r="CM186" i="6" s="1"/>
  <c r="CP186" i="6" s="1"/>
  <c r="CS186" i="6" s="1"/>
  <c r="CV186" i="6" s="1"/>
  <c r="CY186" i="6" s="1"/>
  <c r="DB186" i="6" s="1"/>
  <c r="D186" i="6" s="1"/>
  <c r="O186" i="6"/>
  <c r="K186" i="6"/>
  <c r="DA185" i="6"/>
  <c r="CX185" i="6"/>
  <c r="CU185" i="6"/>
  <c r="CR185" i="6"/>
  <c r="CO185" i="6"/>
  <c r="CL185" i="6"/>
  <c r="CI185" i="6"/>
  <c r="CF185" i="6"/>
  <c r="CC185" i="6"/>
  <c r="BZ185" i="6"/>
  <c r="BW185" i="6"/>
  <c r="BT185" i="6"/>
  <c r="BQ185" i="6"/>
  <c r="BN185" i="6"/>
  <c r="BK185" i="6"/>
  <c r="BH185" i="6"/>
  <c r="BE185" i="6"/>
  <c r="BB185" i="6"/>
  <c r="AY185" i="6"/>
  <c r="AV185" i="6"/>
  <c r="AS185" i="6"/>
  <c r="AP185" i="6"/>
  <c r="AM185" i="6"/>
  <c r="AJ185" i="6"/>
  <c r="AG185" i="6"/>
  <c r="AD185" i="6"/>
  <c r="AA185" i="6"/>
  <c r="X185" i="6"/>
  <c r="U185" i="6"/>
  <c r="R185" i="6"/>
  <c r="P185" i="6"/>
  <c r="S185" i="6" s="1"/>
  <c r="V185" i="6" s="1"/>
  <c r="Y185" i="6" s="1"/>
  <c r="AB185" i="6" s="1"/>
  <c r="AE185" i="6" s="1"/>
  <c r="AH185" i="6" s="1"/>
  <c r="AK185" i="6" s="1"/>
  <c r="AN185" i="6" s="1"/>
  <c r="AQ185" i="6" s="1"/>
  <c r="AT185" i="6" s="1"/>
  <c r="AW185" i="6" s="1"/>
  <c r="AZ185" i="6" s="1"/>
  <c r="BC185" i="6" s="1"/>
  <c r="BF185" i="6" s="1"/>
  <c r="BI185" i="6" s="1"/>
  <c r="BL185" i="6" s="1"/>
  <c r="BO185" i="6" s="1"/>
  <c r="BR185" i="6" s="1"/>
  <c r="BU185" i="6" s="1"/>
  <c r="BX185" i="6" s="1"/>
  <c r="CA185" i="6" s="1"/>
  <c r="CD185" i="6" s="1"/>
  <c r="CG185" i="6" s="1"/>
  <c r="CJ185" i="6" s="1"/>
  <c r="CM185" i="6" s="1"/>
  <c r="CP185" i="6" s="1"/>
  <c r="CS185" i="6" s="1"/>
  <c r="CV185" i="6" s="1"/>
  <c r="CY185" i="6" s="1"/>
  <c r="DB185" i="6" s="1"/>
  <c r="D185" i="6" s="1"/>
  <c r="O185" i="6"/>
  <c r="K185" i="6"/>
  <c r="DA169" i="6"/>
  <c r="CX169" i="6"/>
  <c r="CU169" i="6"/>
  <c r="CR169" i="6"/>
  <c r="CO169" i="6"/>
  <c r="CL169" i="6"/>
  <c r="CI169" i="6"/>
  <c r="CF169" i="6"/>
  <c r="CC169" i="6"/>
  <c r="BZ169" i="6"/>
  <c r="BW169" i="6"/>
  <c r="BT169" i="6"/>
  <c r="BQ169" i="6"/>
  <c r="BN169" i="6"/>
  <c r="BK169" i="6"/>
  <c r="BH169" i="6"/>
  <c r="BE169" i="6"/>
  <c r="BB169" i="6"/>
  <c r="AY169" i="6"/>
  <c r="AV169" i="6"/>
  <c r="AS169" i="6"/>
  <c r="AP169" i="6"/>
  <c r="AM169" i="6"/>
  <c r="AJ169" i="6"/>
  <c r="AG169" i="6"/>
  <c r="AD169" i="6"/>
  <c r="AA169" i="6"/>
  <c r="X169" i="6"/>
  <c r="U169" i="6"/>
  <c r="R169" i="6"/>
  <c r="P169" i="6"/>
  <c r="S169" i="6" s="1"/>
  <c r="V169" i="6" s="1"/>
  <c r="Y169" i="6" s="1"/>
  <c r="AB169" i="6" s="1"/>
  <c r="AE169" i="6" s="1"/>
  <c r="AH169" i="6" s="1"/>
  <c r="AK169" i="6" s="1"/>
  <c r="AN169" i="6" s="1"/>
  <c r="AQ169" i="6" s="1"/>
  <c r="AT169" i="6" s="1"/>
  <c r="AW169" i="6" s="1"/>
  <c r="AZ169" i="6" s="1"/>
  <c r="BC169" i="6" s="1"/>
  <c r="BF169" i="6" s="1"/>
  <c r="BI169" i="6" s="1"/>
  <c r="BL169" i="6" s="1"/>
  <c r="BO169" i="6" s="1"/>
  <c r="BR169" i="6" s="1"/>
  <c r="BU169" i="6" s="1"/>
  <c r="BX169" i="6" s="1"/>
  <c r="CA169" i="6" s="1"/>
  <c r="CD169" i="6" s="1"/>
  <c r="CG169" i="6" s="1"/>
  <c r="CJ169" i="6" s="1"/>
  <c r="CM169" i="6" s="1"/>
  <c r="CP169" i="6" s="1"/>
  <c r="CS169" i="6" s="1"/>
  <c r="CV169" i="6" s="1"/>
  <c r="CY169" i="6" s="1"/>
  <c r="DB169" i="6" s="1"/>
  <c r="D169" i="6" s="1"/>
  <c r="O169" i="6"/>
  <c r="K169" i="6"/>
  <c r="DA168" i="6"/>
  <c r="CX168" i="6"/>
  <c r="CU168" i="6"/>
  <c r="CR168" i="6"/>
  <c r="CO168" i="6"/>
  <c r="CL168" i="6"/>
  <c r="CI168" i="6"/>
  <c r="CF168" i="6"/>
  <c r="CC168" i="6"/>
  <c r="BZ168" i="6"/>
  <c r="BW168" i="6"/>
  <c r="BT168" i="6"/>
  <c r="BQ168" i="6"/>
  <c r="BN168" i="6"/>
  <c r="BK168" i="6"/>
  <c r="BH168" i="6"/>
  <c r="BE168" i="6"/>
  <c r="BB168" i="6"/>
  <c r="AY168" i="6"/>
  <c r="AV168" i="6"/>
  <c r="AS168" i="6"/>
  <c r="AP168" i="6"/>
  <c r="AM168" i="6"/>
  <c r="AJ168" i="6"/>
  <c r="AG168" i="6"/>
  <c r="AD168" i="6"/>
  <c r="AA168" i="6"/>
  <c r="X168" i="6"/>
  <c r="U168" i="6"/>
  <c r="R168" i="6"/>
  <c r="P168" i="6"/>
  <c r="S168" i="6" s="1"/>
  <c r="V168" i="6" s="1"/>
  <c r="Y168" i="6" s="1"/>
  <c r="AB168" i="6" s="1"/>
  <c r="AE168" i="6" s="1"/>
  <c r="AH168" i="6" s="1"/>
  <c r="AK168" i="6" s="1"/>
  <c r="AN168" i="6" s="1"/>
  <c r="AQ168" i="6" s="1"/>
  <c r="AT168" i="6" s="1"/>
  <c r="AW168" i="6" s="1"/>
  <c r="AZ168" i="6" s="1"/>
  <c r="BC168" i="6" s="1"/>
  <c r="BF168" i="6" s="1"/>
  <c r="BI168" i="6" s="1"/>
  <c r="BL168" i="6" s="1"/>
  <c r="BO168" i="6" s="1"/>
  <c r="BR168" i="6" s="1"/>
  <c r="BU168" i="6" s="1"/>
  <c r="BX168" i="6" s="1"/>
  <c r="CA168" i="6" s="1"/>
  <c r="CD168" i="6" s="1"/>
  <c r="CG168" i="6" s="1"/>
  <c r="CJ168" i="6" s="1"/>
  <c r="CM168" i="6" s="1"/>
  <c r="CP168" i="6" s="1"/>
  <c r="CS168" i="6" s="1"/>
  <c r="CV168" i="6" s="1"/>
  <c r="CY168" i="6" s="1"/>
  <c r="DB168" i="6" s="1"/>
  <c r="D168" i="6" s="1"/>
  <c r="O168" i="6"/>
  <c r="K168" i="6"/>
  <c r="DA167" i="6"/>
  <c r="CX167" i="6"/>
  <c r="CU167" i="6"/>
  <c r="CR167" i="6"/>
  <c r="CO167" i="6"/>
  <c r="CL167" i="6"/>
  <c r="CI167" i="6"/>
  <c r="CF167" i="6"/>
  <c r="CC167" i="6"/>
  <c r="BZ167" i="6"/>
  <c r="BW167" i="6"/>
  <c r="BT167" i="6"/>
  <c r="BQ167" i="6"/>
  <c r="BN167" i="6"/>
  <c r="BK167" i="6"/>
  <c r="BH167" i="6"/>
  <c r="BE167" i="6"/>
  <c r="BB167" i="6"/>
  <c r="AY167" i="6"/>
  <c r="AV167" i="6"/>
  <c r="AS167" i="6"/>
  <c r="AP167" i="6"/>
  <c r="AM167" i="6"/>
  <c r="AJ167" i="6"/>
  <c r="AG167" i="6"/>
  <c r="AD167" i="6"/>
  <c r="AA167" i="6"/>
  <c r="X167" i="6"/>
  <c r="U167" i="6"/>
  <c r="R167" i="6"/>
  <c r="P167" i="6"/>
  <c r="S167" i="6" s="1"/>
  <c r="V167" i="6" s="1"/>
  <c r="Y167" i="6" s="1"/>
  <c r="AB167" i="6" s="1"/>
  <c r="AE167" i="6" s="1"/>
  <c r="AH167" i="6" s="1"/>
  <c r="AK167" i="6" s="1"/>
  <c r="AN167" i="6" s="1"/>
  <c r="AQ167" i="6" s="1"/>
  <c r="AT167" i="6" s="1"/>
  <c r="AW167" i="6" s="1"/>
  <c r="AZ167" i="6" s="1"/>
  <c r="BC167" i="6" s="1"/>
  <c r="BF167" i="6" s="1"/>
  <c r="BI167" i="6" s="1"/>
  <c r="BL167" i="6" s="1"/>
  <c r="BO167" i="6" s="1"/>
  <c r="BR167" i="6" s="1"/>
  <c r="BU167" i="6" s="1"/>
  <c r="BX167" i="6" s="1"/>
  <c r="CA167" i="6" s="1"/>
  <c r="CD167" i="6" s="1"/>
  <c r="CG167" i="6" s="1"/>
  <c r="CJ167" i="6" s="1"/>
  <c r="CM167" i="6" s="1"/>
  <c r="CP167" i="6" s="1"/>
  <c r="CS167" i="6" s="1"/>
  <c r="CV167" i="6" s="1"/>
  <c r="CY167" i="6" s="1"/>
  <c r="DB167" i="6" s="1"/>
  <c r="D167" i="6" s="1"/>
  <c r="O167" i="6"/>
  <c r="K167" i="6"/>
  <c r="DA166" i="6"/>
  <c r="CX166" i="6"/>
  <c r="CU166" i="6"/>
  <c r="CR166" i="6"/>
  <c r="CO166" i="6"/>
  <c r="CL166" i="6"/>
  <c r="CI166" i="6"/>
  <c r="CF166" i="6"/>
  <c r="CC166" i="6"/>
  <c r="BZ166" i="6"/>
  <c r="BW166" i="6"/>
  <c r="BT166" i="6"/>
  <c r="BQ166" i="6"/>
  <c r="BN166" i="6"/>
  <c r="BK166" i="6"/>
  <c r="BH166" i="6"/>
  <c r="BE166" i="6"/>
  <c r="BB166" i="6"/>
  <c r="AY166" i="6"/>
  <c r="AV166" i="6"/>
  <c r="AS166" i="6"/>
  <c r="AP166" i="6"/>
  <c r="AM166" i="6"/>
  <c r="AJ166" i="6"/>
  <c r="AG166" i="6"/>
  <c r="AD166" i="6"/>
  <c r="AA166" i="6"/>
  <c r="X166" i="6"/>
  <c r="U166" i="6"/>
  <c r="R166" i="6"/>
  <c r="P166" i="6"/>
  <c r="S166" i="6" s="1"/>
  <c r="V166" i="6" s="1"/>
  <c r="Y166" i="6" s="1"/>
  <c r="AB166" i="6" s="1"/>
  <c r="AE166" i="6" s="1"/>
  <c r="AH166" i="6" s="1"/>
  <c r="AK166" i="6" s="1"/>
  <c r="AN166" i="6" s="1"/>
  <c r="AQ166" i="6" s="1"/>
  <c r="AT166" i="6" s="1"/>
  <c r="AW166" i="6" s="1"/>
  <c r="AZ166" i="6" s="1"/>
  <c r="BC166" i="6" s="1"/>
  <c r="BF166" i="6" s="1"/>
  <c r="BI166" i="6" s="1"/>
  <c r="BL166" i="6" s="1"/>
  <c r="BO166" i="6" s="1"/>
  <c r="BR166" i="6" s="1"/>
  <c r="BU166" i="6" s="1"/>
  <c r="BX166" i="6" s="1"/>
  <c r="CA166" i="6" s="1"/>
  <c r="CD166" i="6" s="1"/>
  <c r="CG166" i="6" s="1"/>
  <c r="CJ166" i="6" s="1"/>
  <c r="CM166" i="6" s="1"/>
  <c r="CP166" i="6" s="1"/>
  <c r="CS166" i="6" s="1"/>
  <c r="CV166" i="6" s="1"/>
  <c r="CY166" i="6" s="1"/>
  <c r="DB166" i="6" s="1"/>
  <c r="D166" i="6" s="1"/>
  <c r="O166" i="6"/>
  <c r="K166" i="6"/>
  <c r="DA161" i="6"/>
  <c r="CX161" i="6"/>
  <c r="CU161" i="6"/>
  <c r="CR161" i="6"/>
  <c r="CO161" i="6"/>
  <c r="CL161" i="6"/>
  <c r="CI161" i="6"/>
  <c r="CF161" i="6"/>
  <c r="CC161" i="6"/>
  <c r="BZ161" i="6"/>
  <c r="BW161" i="6"/>
  <c r="BT161" i="6"/>
  <c r="BQ161" i="6"/>
  <c r="BN161" i="6"/>
  <c r="BK161" i="6"/>
  <c r="BH161" i="6"/>
  <c r="BE161" i="6"/>
  <c r="BB161" i="6"/>
  <c r="AY161" i="6"/>
  <c r="AV161" i="6"/>
  <c r="AS161" i="6"/>
  <c r="AP161" i="6"/>
  <c r="AM161" i="6"/>
  <c r="AJ161" i="6"/>
  <c r="AG161" i="6"/>
  <c r="AD161" i="6"/>
  <c r="AA161" i="6"/>
  <c r="X161" i="6"/>
  <c r="U161" i="6"/>
  <c r="R161" i="6"/>
  <c r="P161" i="6"/>
  <c r="S161" i="6" s="1"/>
  <c r="V161" i="6" s="1"/>
  <c r="Y161" i="6" s="1"/>
  <c r="AB161" i="6" s="1"/>
  <c r="AE161" i="6" s="1"/>
  <c r="AH161" i="6" s="1"/>
  <c r="AK161" i="6" s="1"/>
  <c r="AN161" i="6" s="1"/>
  <c r="AQ161" i="6" s="1"/>
  <c r="AT161" i="6" s="1"/>
  <c r="AW161" i="6" s="1"/>
  <c r="AZ161" i="6" s="1"/>
  <c r="BC161" i="6" s="1"/>
  <c r="BF161" i="6" s="1"/>
  <c r="BI161" i="6" s="1"/>
  <c r="BL161" i="6" s="1"/>
  <c r="BO161" i="6" s="1"/>
  <c r="BR161" i="6" s="1"/>
  <c r="BU161" i="6" s="1"/>
  <c r="BX161" i="6" s="1"/>
  <c r="CA161" i="6" s="1"/>
  <c r="CD161" i="6" s="1"/>
  <c r="CG161" i="6" s="1"/>
  <c r="CJ161" i="6" s="1"/>
  <c r="CM161" i="6" s="1"/>
  <c r="CP161" i="6" s="1"/>
  <c r="CS161" i="6" s="1"/>
  <c r="CV161" i="6" s="1"/>
  <c r="CY161" i="6" s="1"/>
  <c r="DB161" i="6" s="1"/>
  <c r="D161" i="6" s="1"/>
  <c r="O161" i="6"/>
  <c r="K161" i="6"/>
  <c r="DA160" i="6"/>
  <c r="CX160" i="6"/>
  <c r="CU160" i="6"/>
  <c r="CR160" i="6"/>
  <c r="CO160" i="6"/>
  <c r="CL160" i="6"/>
  <c r="CI160" i="6"/>
  <c r="CF160" i="6"/>
  <c r="CC160" i="6"/>
  <c r="BZ160" i="6"/>
  <c r="BW160" i="6"/>
  <c r="BT160" i="6"/>
  <c r="BQ160" i="6"/>
  <c r="BN160" i="6"/>
  <c r="BK160" i="6"/>
  <c r="BH160" i="6"/>
  <c r="BE160" i="6"/>
  <c r="BB160" i="6"/>
  <c r="AY160" i="6"/>
  <c r="AV160" i="6"/>
  <c r="AS160" i="6"/>
  <c r="AP160" i="6"/>
  <c r="AM160" i="6"/>
  <c r="AJ160" i="6"/>
  <c r="AG160" i="6"/>
  <c r="AD160" i="6"/>
  <c r="AA160" i="6"/>
  <c r="X160" i="6"/>
  <c r="U160" i="6"/>
  <c r="R160" i="6"/>
  <c r="P160" i="6"/>
  <c r="S160" i="6" s="1"/>
  <c r="V160" i="6" s="1"/>
  <c r="Y160" i="6" s="1"/>
  <c r="AB160" i="6" s="1"/>
  <c r="AE160" i="6" s="1"/>
  <c r="AH160" i="6" s="1"/>
  <c r="AK160" i="6" s="1"/>
  <c r="AN160" i="6" s="1"/>
  <c r="AQ160" i="6" s="1"/>
  <c r="AT160" i="6" s="1"/>
  <c r="AW160" i="6" s="1"/>
  <c r="AZ160" i="6" s="1"/>
  <c r="BC160" i="6" s="1"/>
  <c r="BF160" i="6" s="1"/>
  <c r="BI160" i="6" s="1"/>
  <c r="BL160" i="6" s="1"/>
  <c r="BO160" i="6" s="1"/>
  <c r="BR160" i="6" s="1"/>
  <c r="BU160" i="6" s="1"/>
  <c r="BX160" i="6" s="1"/>
  <c r="CA160" i="6" s="1"/>
  <c r="CD160" i="6" s="1"/>
  <c r="CG160" i="6" s="1"/>
  <c r="CJ160" i="6" s="1"/>
  <c r="CM160" i="6" s="1"/>
  <c r="CP160" i="6" s="1"/>
  <c r="CS160" i="6" s="1"/>
  <c r="CV160" i="6" s="1"/>
  <c r="CY160" i="6" s="1"/>
  <c r="DB160" i="6" s="1"/>
  <c r="D160" i="6" s="1"/>
  <c r="O160" i="6"/>
  <c r="K160" i="6"/>
  <c r="DA232" i="6"/>
  <c r="CX232" i="6"/>
  <c r="CU232" i="6"/>
  <c r="CR232" i="6"/>
  <c r="CO232" i="6"/>
  <c r="CL232" i="6"/>
  <c r="CI232" i="6"/>
  <c r="CF232" i="6"/>
  <c r="CC232" i="6"/>
  <c r="BZ232" i="6"/>
  <c r="BW232" i="6"/>
  <c r="BT232" i="6"/>
  <c r="BQ232" i="6"/>
  <c r="BN232" i="6"/>
  <c r="BK232" i="6"/>
  <c r="BH232" i="6"/>
  <c r="BE232" i="6"/>
  <c r="BB232" i="6"/>
  <c r="AY232" i="6"/>
  <c r="AV232" i="6"/>
  <c r="AS232" i="6"/>
  <c r="AP232" i="6"/>
  <c r="AM232" i="6"/>
  <c r="AJ232" i="6"/>
  <c r="AG232" i="6"/>
  <c r="AD232" i="6"/>
  <c r="AA232" i="6"/>
  <c r="X232" i="6"/>
  <c r="U232" i="6"/>
  <c r="R232" i="6"/>
  <c r="P232" i="6"/>
  <c r="S232" i="6" s="1"/>
  <c r="V232" i="6" s="1"/>
  <c r="Y232" i="6" s="1"/>
  <c r="AB232" i="6" s="1"/>
  <c r="AE232" i="6" s="1"/>
  <c r="AH232" i="6" s="1"/>
  <c r="AK232" i="6" s="1"/>
  <c r="AN232" i="6" s="1"/>
  <c r="AQ232" i="6" s="1"/>
  <c r="AT232" i="6" s="1"/>
  <c r="AW232" i="6" s="1"/>
  <c r="AZ232" i="6" s="1"/>
  <c r="BC232" i="6" s="1"/>
  <c r="BF232" i="6" s="1"/>
  <c r="BI232" i="6" s="1"/>
  <c r="BL232" i="6" s="1"/>
  <c r="BO232" i="6" s="1"/>
  <c r="BR232" i="6" s="1"/>
  <c r="BU232" i="6" s="1"/>
  <c r="BX232" i="6" s="1"/>
  <c r="CA232" i="6" s="1"/>
  <c r="CD232" i="6" s="1"/>
  <c r="CG232" i="6" s="1"/>
  <c r="CJ232" i="6" s="1"/>
  <c r="CM232" i="6" s="1"/>
  <c r="CP232" i="6" s="1"/>
  <c r="CS232" i="6" s="1"/>
  <c r="CV232" i="6" s="1"/>
  <c r="CY232" i="6" s="1"/>
  <c r="DB232" i="6" s="1"/>
  <c r="D232" i="6" s="1"/>
  <c r="O232" i="6"/>
  <c r="K232" i="6"/>
  <c r="DA231" i="6"/>
  <c r="CX231" i="6"/>
  <c r="CU231" i="6"/>
  <c r="CR231" i="6"/>
  <c r="CO231" i="6"/>
  <c r="CL231" i="6"/>
  <c r="CI231" i="6"/>
  <c r="CF231" i="6"/>
  <c r="CC231" i="6"/>
  <c r="BZ231" i="6"/>
  <c r="BW231" i="6"/>
  <c r="BT231" i="6"/>
  <c r="BQ231" i="6"/>
  <c r="BN231" i="6"/>
  <c r="BK231" i="6"/>
  <c r="BH231" i="6"/>
  <c r="BE231" i="6"/>
  <c r="BB231" i="6"/>
  <c r="AY231" i="6"/>
  <c r="AV231" i="6"/>
  <c r="AS231" i="6"/>
  <c r="AP231" i="6"/>
  <c r="AM231" i="6"/>
  <c r="AJ231" i="6"/>
  <c r="AG231" i="6"/>
  <c r="AD231" i="6"/>
  <c r="AA231" i="6"/>
  <c r="X231" i="6"/>
  <c r="U231" i="6"/>
  <c r="R231" i="6"/>
  <c r="P231" i="6"/>
  <c r="S231" i="6" s="1"/>
  <c r="V231" i="6" s="1"/>
  <c r="Y231" i="6" s="1"/>
  <c r="AB231" i="6" s="1"/>
  <c r="AE231" i="6" s="1"/>
  <c r="AH231" i="6" s="1"/>
  <c r="AK231" i="6" s="1"/>
  <c r="AN231" i="6" s="1"/>
  <c r="AQ231" i="6" s="1"/>
  <c r="AT231" i="6" s="1"/>
  <c r="AW231" i="6" s="1"/>
  <c r="AZ231" i="6" s="1"/>
  <c r="BC231" i="6" s="1"/>
  <c r="BF231" i="6" s="1"/>
  <c r="BI231" i="6" s="1"/>
  <c r="BL231" i="6" s="1"/>
  <c r="BO231" i="6" s="1"/>
  <c r="BR231" i="6" s="1"/>
  <c r="BU231" i="6" s="1"/>
  <c r="BX231" i="6" s="1"/>
  <c r="CA231" i="6" s="1"/>
  <c r="CD231" i="6" s="1"/>
  <c r="CG231" i="6" s="1"/>
  <c r="CJ231" i="6" s="1"/>
  <c r="CM231" i="6" s="1"/>
  <c r="CP231" i="6" s="1"/>
  <c r="CS231" i="6" s="1"/>
  <c r="CV231" i="6" s="1"/>
  <c r="CY231" i="6" s="1"/>
  <c r="DB231" i="6" s="1"/>
  <c r="D231" i="6" s="1"/>
  <c r="O231" i="6"/>
  <c r="K231" i="6"/>
  <c r="DA230" i="6"/>
  <c r="CX230" i="6"/>
  <c r="CU230" i="6"/>
  <c r="CR230" i="6"/>
  <c r="CO230" i="6"/>
  <c r="CL230" i="6"/>
  <c r="CI230" i="6"/>
  <c r="CF230" i="6"/>
  <c r="CC230" i="6"/>
  <c r="BZ230" i="6"/>
  <c r="BW230" i="6"/>
  <c r="BT230" i="6"/>
  <c r="BQ230" i="6"/>
  <c r="BN230" i="6"/>
  <c r="BK230" i="6"/>
  <c r="BH230" i="6"/>
  <c r="BE230" i="6"/>
  <c r="BB230" i="6"/>
  <c r="AY230" i="6"/>
  <c r="AV230" i="6"/>
  <c r="AS230" i="6"/>
  <c r="AP230" i="6"/>
  <c r="AM230" i="6"/>
  <c r="AJ230" i="6"/>
  <c r="AG230" i="6"/>
  <c r="AD230" i="6"/>
  <c r="AA230" i="6"/>
  <c r="X230" i="6"/>
  <c r="U230" i="6"/>
  <c r="R230" i="6"/>
  <c r="P230" i="6"/>
  <c r="S230" i="6" s="1"/>
  <c r="V230" i="6" s="1"/>
  <c r="Y230" i="6" s="1"/>
  <c r="AB230" i="6" s="1"/>
  <c r="AE230" i="6" s="1"/>
  <c r="AH230" i="6" s="1"/>
  <c r="AK230" i="6" s="1"/>
  <c r="AN230" i="6" s="1"/>
  <c r="AQ230" i="6" s="1"/>
  <c r="AT230" i="6" s="1"/>
  <c r="AW230" i="6" s="1"/>
  <c r="AZ230" i="6" s="1"/>
  <c r="BC230" i="6" s="1"/>
  <c r="BF230" i="6" s="1"/>
  <c r="BI230" i="6" s="1"/>
  <c r="BL230" i="6" s="1"/>
  <c r="BO230" i="6" s="1"/>
  <c r="BR230" i="6" s="1"/>
  <c r="BU230" i="6" s="1"/>
  <c r="BX230" i="6" s="1"/>
  <c r="CA230" i="6" s="1"/>
  <c r="CD230" i="6" s="1"/>
  <c r="CG230" i="6" s="1"/>
  <c r="CJ230" i="6" s="1"/>
  <c r="CM230" i="6" s="1"/>
  <c r="CP230" i="6" s="1"/>
  <c r="CS230" i="6" s="1"/>
  <c r="CV230" i="6" s="1"/>
  <c r="CY230" i="6" s="1"/>
  <c r="DB230" i="6" s="1"/>
  <c r="D230" i="6" s="1"/>
  <c r="O230" i="6"/>
  <c r="K230" i="6"/>
  <c r="DA229" i="6"/>
  <c r="CX229" i="6"/>
  <c r="CU229" i="6"/>
  <c r="CR229" i="6"/>
  <c r="CO229" i="6"/>
  <c r="CL229" i="6"/>
  <c r="CI229" i="6"/>
  <c r="CF229" i="6"/>
  <c r="CC229" i="6"/>
  <c r="BZ229" i="6"/>
  <c r="BW229" i="6"/>
  <c r="BT229" i="6"/>
  <c r="BQ229" i="6"/>
  <c r="BN229" i="6"/>
  <c r="BK229" i="6"/>
  <c r="BH229" i="6"/>
  <c r="BE229" i="6"/>
  <c r="BB229" i="6"/>
  <c r="AY229" i="6"/>
  <c r="AV229" i="6"/>
  <c r="AS229" i="6"/>
  <c r="AP229" i="6"/>
  <c r="AM229" i="6"/>
  <c r="AJ229" i="6"/>
  <c r="AG229" i="6"/>
  <c r="AD229" i="6"/>
  <c r="AA229" i="6"/>
  <c r="X229" i="6"/>
  <c r="U229" i="6"/>
  <c r="R229" i="6"/>
  <c r="P229" i="6"/>
  <c r="S229" i="6" s="1"/>
  <c r="V229" i="6" s="1"/>
  <c r="Y229" i="6" s="1"/>
  <c r="AB229" i="6" s="1"/>
  <c r="AE229" i="6" s="1"/>
  <c r="AH229" i="6" s="1"/>
  <c r="AK229" i="6" s="1"/>
  <c r="AN229" i="6" s="1"/>
  <c r="AQ229" i="6" s="1"/>
  <c r="AT229" i="6" s="1"/>
  <c r="AW229" i="6" s="1"/>
  <c r="AZ229" i="6" s="1"/>
  <c r="BC229" i="6" s="1"/>
  <c r="BF229" i="6" s="1"/>
  <c r="BI229" i="6" s="1"/>
  <c r="BL229" i="6" s="1"/>
  <c r="BO229" i="6" s="1"/>
  <c r="BR229" i="6" s="1"/>
  <c r="BU229" i="6" s="1"/>
  <c r="BX229" i="6" s="1"/>
  <c r="CA229" i="6" s="1"/>
  <c r="CD229" i="6" s="1"/>
  <c r="CG229" i="6" s="1"/>
  <c r="CJ229" i="6" s="1"/>
  <c r="CM229" i="6" s="1"/>
  <c r="CP229" i="6" s="1"/>
  <c r="CS229" i="6" s="1"/>
  <c r="CV229" i="6" s="1"/>
  <c r="CY229" i="6" s="1"/>
  <c r="DB229" i="6" s="1"/>
  <c r="D229" i="6" s="1"/>
  <c r="O229" i="6"/>
  <c r="K229" i="6"/>
  <c r="DA228" i="6"/>
  <c r="CX228" i="6"/>
  <c r="CU228" i="6"/>
  <c r="CR228" i="6"/>
  <c r="CO228" i="6"/>
  <c r="CL228" i="6"/>
  <c r="CI228" i="6"/>
  <c r="CF228" i="6"/>
  <c r="CC228" i="6"/>
  <c r="BZ228" i="6"/>
  <c r="BW228" i="6"/>
  <c r="BT228" i="6"/>
  <c r="BQ228" i="6"/>
  <c r="BN228" i="6"/>
  <c r="BK228" i="6"/>
  <c r="BH228" i="6"/>
  <c r="BE228" i="6"/>
  <c r="BB228" i="6"/>
  <c r="AY228" i="6"/>
  <c r="AV228" i="6"/>
  <c r="AS228" i="6"/>
  <c r="AP228" i="6"/>
  <c r="AM228" i="6"/>
  <c r="AJ228" i="6"/>
  <c r="AG228" i="6"/>
  <c r="AD228" i="6"/>
  <c r="AA228" i="6"/>
  <c r="X228" i="6"/>
  <c r="U228" i="6"/>
  <c r="R228" i="6"/>
  <c r="P228" i="6"/>
  <c r="S228" i="6" s="1"/>
  <c r="V228" i="6" s="1"/>
  <c r="Y228" i="6" s="1"/>
  <c r="AB228" i="6" s="1"/>
  <c r="AE228" i="6" s="1"/>
  <c r="AH228" i="6" s="1"/>
  <c r="AK228" i="6" s="1"/>
  <c r="AN228" i="6" s="1"/>
  <c r="AQ228" i="6" s="1"/>
  <c r="AT228" i="6" s="1"/>
  <c r="AW228" i="6" s="1"/>
  <c r="AZ228" i="6" s="1"/>
  <c r="BC228" i="6" s="1"/>
  <c r="BF228" i="6" s="1"/>
  <c r="BI228" i="6" s="1"/>
  <c r="BL228" i="6" s="1"/>
  <c r="BO228" i="6" s="1"/>
  <c r="BR228" i="6" s="1"/>
  <c r="BU228" i="6" s="1"/>
  <c r="BX228" i="6" s="1"/>
  <c r="CA228" i="6" s="1"/>
  <c r="CD228" i="6" s="1"/>
  <c r="CG228" i="6" s="1"/>
  <c r="CJ228" i="6" s="1"/>
  <c r="CM228" i="6" s="1"/>
  <c r="CP228" i="6" s="1"/>
  <c r="CS228" i="6" s="1"/>
  <c r="CV228" i="6" s="1"/>
  <c r="CY228" i="6" s="1"/>
  <c r="DB228" i="6" s="1"/>
  <c r="D228" i="6" s="1"/>
  <c r="O228" i="6"/>
  <c r="K228" i="6"/>
  <c r="DA227" i="6"/>
  <c r="CX227" i="6"/>
  <c r="CU227" i="6"/>
  <c r="CR227" i="6"/>
  <c r="CO227" i="6"/>
  <c r="CL227" i="6"/>
  <c r="CI227" i="6"/>
  <c r="CF227" i="6"/>
  <c r="CC227" i="6"/>
  <c r="BZ227" i="6"/>
  <c r="BW227" i="6"/>
  <c r="BT227" i="6"/>
  <c r="BQ227" i="6"/>
  <c r="BN227" i="6"/>
  <c r="BK227" i="6"/>
  <c r="BH227" i="6"/>
  <c r="BE227" i="6"/>
  <c r="BB227" i="6"/>
  <c r="AY227" i="6"/>
  <c r="AV227" i="6"/>
  <c r="AS227" i="6"/>
  <c r="AP227" i="6"/>
  <c r="AM227" i="6"/>
  <c r="AJ227" i="6"/>
  <c r="AG227" i="6"/>
  <c r="AD227" i="6"/>
  <c r="AA227" i="6"/>
  <c r="X227" i="6"/>
  <c r="U227" i="6"/>
  <c r="R227" i="6"/>
  <c r="P227" i="6"/>
  <c r="S227" i="6" s="1"/>
  <c r="V227" i="6" s="1"/>
  <c r="Y227" i="6" s="1"/>
  <c r="AB227" i="6" s="1"/>
  <c r="AE227" i="6" s="1"/>
  <c r="AH227" i="6" s="1"/>
  <c r="AK227" i="6" s="1"/>
  <c r="AN227" i="6" s="1"/>
  <c r="AQ227" i="6" s="1"/>
  <c r="AT227" i="6" s="1"/>
  <c r="AW227" i="6" s="1"/>
  <c r="AZ227" i="6" s="1"/>
  <c r="BC227" i="6" s="1"/>
  <c r="BF227" i="6" s="1"/>
  <c r="BI227" i="6" s="1"/>
  <c r="BL227" i="6" s="1"/>
  <c r="BO227" i="6" s="1"/>
  <c r="BR227" i="6" s="1"/>
  <c r="BU227" i="6" s="1"/>
  <c r="BX227" i="6" s="1"/>
  <c r="CA227" i="6" s="1"/>
  <c r="CD227" i="6" s="1"/>
  <c r="CG227" i="6" s="1"/>
  <c r="CJ227" i="6" s="1"/>
  <c r="CM227" i="6" s="1"/>
  <c r="CP227" i="6" s="1"/>
  <c r="CS227" i="6" s="1"/>
  <c r="CV227" i="6" s="1"/>
  <c r="CY227" i="6" s="1"/>
  <c r="DB227" i="6" s="1"/>
  <c r="D227" i="6" s="1"/>
  <c r="O227" i="6"/>
  <c r="K227" i="6"/>
  <c r="DA226" i="6"/>
  <c r="CX226" i="6"/>
  <c r="CU226" i="6"/>
  <c r="CR226" i="6"/>
  <c r="CO226" i="6"/>
  <c r="CL226" i="6"/>
  <c r="CI226" i="6"/>
  <c r="CF226" i="6"/>
  <c r="CC226" i="6"/>
  <c r="BZ226" i="6"/>
  <c r="BW226" i="6"/>
  <c r="BT226" i="6"/>
  <c r="BQ226" i="6"/>
  <c r="BN226" i="6"/>
  <c r="BK226" i="6"/>
  <c r="BH226" i="6"/>
  <c r="BE226" i="6"/>
  <c r="BB226" i="6"/>
  <c r="AY226" i="6"/>
  <c r="AV226" i="6"/>
  <c r="AS226" i="6"/>
  <c r="AP226" i="6"/>
  <c r="AM226" i="6"/>
  <c r="AJ226" i="6"/>
  <c r="AG226" i="6"/>
  <c r="AD226" i="6"/>
  <c r="AA226" i="6"/>
  <c r="X226" i="6"/>
  <c r="U226" i="6"/>
  <c r="R226" i="6"/>
  <c r="P226" i="6"/>
  <c r="S226" i="6" s="1"/>
  <c r="V226" i="6" s="1"/>
  <c r="Y226" i="6" s="1"/>
  <c r="AB226" i="6" s="1"/>
  <c r="AE226" i="6" s="1"/>
  <c r="AH226" i="6" s="1"/>
  <c r="AK226" i="6" s="1"/>
  <c r="AN226" i="6" s="1"/>
  <c r="AQ226" i="6" s="1"/>
  <c r="AT226" i="6" s="1"/>
  <c r="AW226" i="6" s="1"/>
  <c r="AZ226" i="6" s="1"/>
  <c r="BC226" i="6" s="1"/>
  <c r="BF226" i="6" s="1"/>
  <c r="BI226" i="6" s="1"/>
  <c r="BL226" i="6" s="1"/>
  <c r="BO226" i="6" s="1"/>
  <c r="BR226" i="6" s="1"/>
  <c r="BU226" i="6" s="1"/>
  <c r="BX226" i="6" s="1"/>
  <c r="CA226" i="6" s="1"/>
  <c r="CD226" i="6" s="1"/>
  <c r="CG226" i="6" s="1"/>
  <c r="CJ226" i="6" s="1"/>
  <c r="CM226" i="6" s="1"/>
  <c r="CP226" i="6" s="1"/>
  <c r="CS226" i="6" s="1"/>
  <c r="CV226" i="6" s="1"/>
  <c r="CY226" i="6" s="1"/>
  <c r="DB226" i="6" s="1"/>
  <c r="D226" i="6" s="1"/>
  <c r="O226" i="6"/>
  <c r="K226" i="6"/>
  <c r="DA225" i="6"/>
  <c r="CX225" i="6"/>
  <c r="CU225" i="6"/>
  <c r="CR225" i="6"/>
  <c r="CO225" i="6"/>
  <c r="CL225" i="6"/>
  <c r="CI225" i="6"/>
  <c r="CF225" i="6"/>
  <c r="CC225" i="6"/>
  <c r="BZ225" i="6"/>
  <c r="BW225" i="6"/>
  <c r="BT225" i="6"/>
  <c r="BQ225" i="6"/>
  <c r="BN225" i="6"/>
  <c r="BK225" i="6"/>
  <c r="BH225" i="6"/>
  <c r="BE225" i="6"/>
  <c r="BB225" i="6"/>
  <c r="AY225" i="6"/>
  <c r="AV225" i="6"/>
  <c r="AS225" i="6"/>
  <c r="AP225" i="6"/>
  <c r="AM225" i="6"/>
  <c r="AJ225" i="6"/>
  <c r="AG225" i="6"/>
  <c r="AD225" i="6"/>
  <c r="AA225" i="6"/>
  <c r="X225" i="6"/>
  <c r="U225" i="6"/>
  <c r="R225" i="6"/>
  <c r="P225" i="6"/>
  <c r="S225" i="6" s="1"/>
  <c r="V225" i="6" s="1"/>
  <c r="Y225" i="6" s="1"/>
  <c r="AB225" i="6" s="1"/>
  <c r="AE225" i="6" s="1"/>
  <c r="AH225" i="6" s="1"/>
  <c r="AK225" i="6" s="1"/>
  <c r="AN225" i="6" s="1"/>
  <c r="AQ225" i="6" s="1"/>
  <c r="AT225" i="6" s="1"/>
  <c r="AW225" i="6" s="1"/>
  <c r="AZ225" i="6" s="1"/>
  <c r="BC225" i="6" s="1"/>
  <c r="BF225" i="6" s="1"/>
  <c r="BI225" i="6" s="1"/>
  <c r="BL225" i="6" s="1"/>
  <c r="BO225" i="6" s="1"/>
  <c r="BR225" i="6" s="1"/>
  <c r="BU225" i="6" s="1"/>
  <c r="BX225" i="6" s="1"/>
  <c r="CA225" i="6" s="1"/>
  <c r="CD225" i="6" s="1"/>
  <c r="CG225" i="6" s="1"/>
  <c r="CJ225" i="6" s="1"/>
  <c r="CM225" i="6" s="1"/>
  <c r="CP225" i="6" s="1"/>
  <c r="CS225" i="6" s="1"/>
  <c r="CV225" i="6" s="1"/>
  <c r="CY225" i="6" s="1"/>
  <c r="DB225" i="6" s="1"/>
  <c r="D225" i="6" s="1"/>
  <c r="O225" i="6"/>
  <c r="K225" i="6"/>
  <c r="DA224" i="6"/>
  <c r="CX224" i="6"/>
  <c r="CU224" i="6"/>
  <c r="CR224" i="6"/>
  <c r="CO224" i="6"/>
  <c r="CL224" i="6"/>
  <c r="CI224" i="6"/>
  <c r="CF224" i="6"/>
  <c r="CC224" i="6"/>
  <c r="BZ224" i="6"/>
  <c r="BW224" i="6"/>
  <c r="BT224" i="6"/>
  <c r="BQ224" i="6"/>
  <c r="BN224" i="6"/>
  <c r="BK224" i="6"/>
  <c r="BH224" i="6"/>
  <c r="BE224" i="6"/>
  <c r="BB224" i="6"/>
  <c r="AY224" i="6"/>
  <c r="AV224" i="6"/>
  <c r="AS224" i="6"/>
  <c r="AP224" i="6"/>
  <c r="AM224" i="6"/>
  <c r="AJ224" i="6"/>
  <c r="AG224" i="6"/>
  <c r="AD224" i="6"/>
  <c r="AA224" i="6"/>
  <c r="X224" i="6"/>
  <c r="U224" i="6"/>
  <c r="R224" i="6"/>
  <c r="P224" i="6"/>
  <c r="S224" i="6" s="1"/>
  <c r="V224" i="6" s="1"/>
  <c r="Y224" i="6" s="1"/>
  <c r="AB224" i="6" s="1"/>
  <c r="AE224" i="6" s="1"/>
  <c r="AH224" i="6" s="1"/>
  <c r="AK224" i="6" s="1"/>
  <c r="AN224" i="6" s="1"/>
  <c r="AQ224" i="6" s="1"/>
  <c r="AT224" i="6" s="1"/>
  <c r="AW224" i="6" s="1"/>
  <c r="AZ224" i="6" s="1"/>
  <c r="BC224" i="6" s="1"/>
  <c r="BF224" i="6" s="1"/>
  <c r="BI224" i="6" s="1"/>
  <c r="BL224" i="6" s="1"/>
  <c r="BO224" i="6" s="1"/>
  <c r="BR224" i="6" s="1"/>
  <c r="BU224" i="6" s="1"/>
  <c r="BX224" i="6" s="1"/>
  <c r="CA224" i="6" s="1"/>
  <c r="CD224" i="6" s="1"/>
  <c r="CG224" i="6" s="1"/>
  <c r="CJ224" i="6" s="1"/>
  <c r="CM224" i="6" s="1"/>
  <c r="CP224" i="6" s="1"/>
  <c r="CS224" i="6" s="1"/>
  <c r="CV224" i="6" s="1"/>
  <c r="CY224" i="6" s="1"/>
  <c r="DB224" i="6" s="1"/>
  <c r="D224" i="6" s="1"/>
  <c r="O224" i="6"/>
  <c r="K224" i="6"/>
  <c r="DA223" i="6"/>
  <c r="CX223" i="6"/>
  <c r="CU223" i="6"/>
  <c r="CR223" i="6"/>
  <c r="CO223" i="6"/>
  <c r="CL223" i="6"/>
  <c r="CI223" i="6"/>
  <c r="CF223" i="6"/>
  <c r="CC223" i="6"/>
  <c r="BZ223" i="6"/>
  <c r="BW223" i="6"/>
  <c r="BT223" i="6"/>
  <c r="BQ223" i="6"/>
  <c r="BN223" i="6"/>
  <c r="BK223" i="6"/>
  <c r="BH223" i="6"/>
  <c r="BE223" i="6"/>
  <c r="BB223" i="6"/>
  <c r="AY223" i="6"/>
  <c r="AV223" i="6"/>
  <c r="AS223" i="6"/>
  <c r="AP223" i="6"/>
  <c r="AM223" i="6"/>
  <c r="AJ223" i="6"/>
  <c r="AG223" i="6"/>
  <c r="AD223" i="6"/>
  <c r="AA223" i="6"/>
  <c r="X223" i="6"/>
  <c r="U223" i="6"/>
  <c r="R223" i="6"/>
  <c r="P223" i="6"/>
  <c r="S223" i="6" s="1"/>
  <c r="V223" i="6" s="1"/>
  <c r="Y223" i="6" s="1"/>
  <c r="AB223" i="6" s="1"/>
  <c r="AE223" i="6" s="1"/>
  <c r="AH223" i="6" s="1"/>
  <c r="AK223" i="6" s="1"/>
  <c r="AN223" i="6" s="1"/>
  <c r="AQ223" i="6" s="1"/>
  <c r="AT223" i="6" s="1"/>
  <c r="AW223" i="6" s="1"/>
  <c r="AZ223" i="6" s="1"/>
  <c r="BC223" i="6" s="1"/>
  <c r="BF223" i="6" s="1"/>
  <c r="BI223" i="6" s="1"/>
  <c r="BL223" i="6" s="1"/>
  <c r="BO223" i="6" s="1"/>
  <c r="BR223" i="6" s="1"/>
  <c r="BU223" i="6" s="1"/>
  <c r="BX223" i="6" s="1"/>
  <c r="CA223" i="6" s="1"/>
  <c r="CD223" i="6" s="1"/>
  <c r="CG223" i="6" s="1"/>
  <c r="CJ223" i="6" s="1"/>
  <c r="CM223" i="6" s="1"/>
  <c r="CP223" i="6" s="1"/>
  <c r="CS223" i="6" s="1"/>
  <c r="CV223" i="6" s="1"/>
  <c r="CY223" i="6" s="1"/>
  <c r="DB223" i="6" s="1"/>
  <c r="D223" i="6" s="1"/>
  <c r="O223" i="6"/>
  <c r="K223" i="6"/>
  <c r="DA222" i="6"/>
  <c r="CX222" i="6"/>
  <c r="CU222" i="6"/>
  <c r="CR222" i="6"/>
  <c r="CO222" i="6"/>
  <c r="CL222" i="6"/>
  <c r="CI222" i="6"/>
  <c r="CF222" i="6"/>
  <c r="CC222" i="6"/>
  <c r="BZ222" i="6"/>
  <c r="BW222" i="6"/>
  <c r="BT222" i="6"/>
  <c r="BQ222" i="6"/>
  <c r="BN222" i="6"/>
  <c r="BK222" i="6"/>
  <c r="BH222" i="6"/>
  <c r="BE222" i="6"/>
  <c r="BB222" i="6"/>
  <c r="AY222" i="6"/>
  <c r="AV222" i="6"/>
  <c r="AS222" i="6"/>
  <c r="AP222" i="6"/>
  <c r="AM222" i="6"/>
  <c r="AJ222" i="6"/>
  <c r="AG222" i="6"/>
  <c r="AD222" i="6"/>
  <c r="AA222" i="6"/>
  <c r="X222" i="6"/>
  <c r="U222" i="6"/>
  <c r="R222" i="6"/>
  <c r="P222" i="6"/>
  <c r="S222" i="6" s="1"/>
  <c r="V222" i="6" s="1"/>
  <c r="Y222" i="6" s="1"/>
  <c r="AB222" i="6" s="1"/>
  <c r="AE222" i="6" s="1"/>
  <c r="AH222" i="6" s="1"/>
  <c r="AK222" i="6" s="1"/>
  <c r="AN222" i="6" s="1"/>
  <c r="AQ222" i="6" s="1"/>
  <c r="AT222" i="6" s="1"/>
  <c r="AW222" i="6" s="1"/>
  <c r="AZ222" i="6" s="1"/>
  <c r="BC222" i="6" s="1"/>
  <c r="BF222" i="6" s="1"/>
  <c r="BI222" i="6" s="1"/>
  <c r="BL222" i="6" s="1"/>
  <c r="BO222" i="6" s="1"/>
  <c r="BR222" i="6" s="1"/>
  <c r="BU222" i="6" s="1"/>
  <c r="BX222" i="6" s="1"/>
  <c r="CA222" i="6" s="1"/>
  <c r="CD222" i="6" s="1"/>
  <c r="CG222" i="6" s="1"/>
  <c r="CJ222" i="6" s="1"/>
  <c r="CM222" i="6" s="1"/>
  <c r="CP222" i="6" s="1"/>
  <c r="CS222" i="6" s="1"/>
  <c r="CV222" i="6" s="1"/>
  <c r="CY222" i="6" s="1"/>
  <c r="DB222" i="6" s="1"/>
  <c r="D222" i="6" s="1"/>
  <c r="O222" i="6"/>
  <c r="K222" i="6"/>
  <c r="DA221" i="6"/>
  <c r="CX221" i="6"/>
  <c r="CU221" i="6"/>
  <c r="CR221" i="6"/>
  <c r="CO221" i="6"/>
  <c r="CL221" i="6"/>
  <c r="CI221" i="6"/>
  <c r="CF221" i="6"/>
  <c r="CC221" i="6"/>
  <c r="BZ221" i="6"/>
  <c r="BW221" i="6"/>
  <c r="BT221" i="6"/>
  <c r="BQ221" i="6"/>
  <c r="BN221" i="6"/>
  <c r="BK221" i="6"/>
  <c r="BH221" i="6"/>
  <c r="BE221" i="6"/>
  <c r="BB221" i="6"/>
  <c r="AY221" i="6"/>
  <c r="AV221" i="6"/>
  <c r="AS221" i="6"/>
  <c r="AP221" i="6"/>
  <c r="AM221" i="6"/>
  <c r="AJ221" i="6"/>
  <c r="AG221" i="6"/>
  <c r="AD221" i="6"/>
  <c r="AA221" i="6"/>
  <c r="X221" i="6"/>
  <c r="U221" i="6"/>
  <c r="R221" i="6"/>
  <c r="P221" i="6"/>
  <c r="S221" i="6" s="1"/>
  <c r="V221" i="6" s="1"/>
  <c r="Y221" i="6" s="1"/>
  <c r="AB221" i="6" s="1"/>
  <c r="AE221" i="6" s="1"/>
  <c r="AH221" i="6" s="1"/>
  <c r="AK221" i="6" s="1"/>
  <c r="AN221" i="6" s="1"/>
  <c r="AQ221" i="6" s="1"/>
  <c r="AT221" i="6" s="1"/>
  <c r="AW221" i="6" s="1"/>
  <c r="AZ221" i="6" s="1"/>
  <c r="BC221" i="6" s="1"/>
  <c r="BF221" i="6" s="1"/>
  <c r="BI221" i="6" s="1"/>
  <c r="BL221" i="6" s="1"/>
  <c r="BO221" i="6" s="1"/>
  <c r="BR221" i="6" s="1"/>
  <c r="BU221" i="6" s="1"/>
  <c r="BX221" i="6" s="1"/>
  <c r="CA221" i="6" s="1"/>
  <c r="CD221" i="6" s="1"/>
  <c r="CG221" i="6" s="1"/>
  <c r="CJ221" i="6" s="1"/>
  <c r="CM221" i="6" s="1"/>
  <c r="CP221" i="6" s="1"/>
  <c r="CS221" i="6" s="1"/>
  <c r="CV221" i="6" s="1"/>
  <c r="CY221" i="6" s="1"/>
  <c r="DB221" i="6" s="1"/>
  <c r="D221" i="6" s="1"/>
  <c r="O221" i="6"/>
  <c r="K221" i="6"/>
  <c r="DA220" i="6"/>
  <c r="CX220" i="6"/>
  <c r="CU220" i="6"/>
  <c r="CR220" i="6"/>
  <c r="CO220" i="6"/>
  <c r="CL220" i="6"/>
  <c r="CI220" i="6"/>
  <c r="CF220" i="6"/>
  <c r="CC220" i="6"/>
  <c r="BZ220" i="6"/>
  <c r="BW220" i="6"/>
  <c r="BT220" i="6"/>
  <c r="BQ220" i="6"/>
  <c r="BN220" i="6"/>
  <c r="BK220" i="6"/>
  <c r="BH220" i="6"/>
  <c r="BE220" i="6"/>
  <c r="BB220" i="6"/>
  <c r="AY220" i="6"/>
  <c r="AV220" i="6"/>
  <c r="AS220" i="6"/>
  <c r="AP220" i="6"/>
  <c r="AM220" i="6"/>
  <c r="AJ220" i="6"/>
  <c r="AG220" i="6"/>
  <c r="AD220" i="6"/>
  <c r="AA220" i="6"/>
  <c r="X220" i="6"/>
  <c r="U220" i="6"/>
  <c r="R220" i="6"/>
  <c r="P220" i="6"/>
  <c r="S220" i="6" s="1"/>
  <c r="V220" i="6" s="1"/>
  <c r="Y220" i="6" s="1"/>
  <c r="AB220" i="6" s="1"/>
  <c r="AE220" i="6" s="1"/>
  <c r="AH220" i="6" s="1"/>
  <c r="AK220" i="6" s="1"/>
  <c r="AN220" i="6" s="1"/>
  <c r="AQ220" i="6" s="1"/>
  <c r="AT220" i="6" s="1"/>
  <c r="AW220" i="6" s="1"/>
  <c r="AZ220" i="6" s="1"/>
  <c r="BC220" i="6" s="1"/>
  <c r="BF220" i="6" s="1"/>
  <c r="BI220" i="6" s="1"/>
  <c r="BL220" i="6" s="1"/>
  <c r="BO220" i="6" s="1"/>
  <c r="BR220" i="6" s="1"/>
  <c r="BU220" i="6" s="1"/>
  <c r="BX220" i="6" s="1"/>
  <c r="CA220" i="6" s="1"/>
  <c r="CD220" i="6" s="1"/>
  <c r="CG220" i="6" s="1"/>
  <c r="CJ220" i="6" s="1"/>
  <c r="CM220" i="6" s="1"/>
  <c r="CP220" i="6" s="1"/>
  <c r="CS220" i="6" s="1"/>
  <c r="CV220" i="6" s="1"/>
  <c r="CY220" i="6" s="1"/>
  <c r="DB220" i="6" s="1"/>
  <c r="D220" i="6" s="1"/>
  <c r="O220" i="6"/>
  <c r="K220" i="6"/>
  <c r="DA219" i="6"/>
  <c r="CX219" i="6"/>
  <c r="CU219" i="6"/>
  <c r="CR219" i="6"/>
  <c r="CO219" i="6"/>
  <c r="CL219" i="6"/>
  <c r="CI219" i="6"/>
  <c r="CF219" i="6"/>
  <c r="CC219" i="6"/>
  <c r="BZ219" i="6"/>
  <c r="BW219" i="6"/>
  <c r="BT219" i="6"/>
  <c r="BQ219" i="6"/>
  <c r="BN219" i="6"/>
  <c r="BK219" i="6"/>
  <c r="BH219" i="6"/>
  <c r="BE219" i="6"/>
  <c r="BB219" i="6"/>
  <c r="AY219" i="6"/>
  <c r="AV219" i="6"/>
  <c r="AS219" i="6"/>
  <c r="AP219" i="6"/>
  <c r="AM219" i="6"/>
  <c r="AJ219" i="6"/>
  <c r="AG219" i="6"/>
  <c r="AD219" i="6"/>
  <c r="AA219" i="6"/>
  <c r="X219" i="6"/>
  <c r="U219" i="6"/>
  <c r="R219" i="6"/>
  <c r="P219" i="6"/>
  <c r="S219" i="6" s="1"/>
  <c r="V219" i="6" s="1"/>
  <c r="Y219" i="6" s="1"/>
  <c r="AB219" i="6" s="1"/>
  <c r="AE219" i="6" s="1"/>
  <c r="AH219" i="6" s="1"/>
  <c r="AK219" i="6" s="1"/>
  <c r="AN219" i="6" s="1"/>
  <c r="AQ219" i="6" s="1"/>
  <c r="AT219" i="6" s="1"/>
  <c r="AW219" i="6" s="1"/>
  <c r="AZ219" i="6" s="1"/>
  <c r="BC219" i="6" s="1"/>
  <c r="BF219" i="6" s="1"/>
  <c r="BI219" i="6" s="1"/>
  <c r="BL219" i="6" s="1"/>
  <c r="BO219" i="6" s="1"/>
  <c r="BR219" i="6" s="1"/>
  <c r="BU219" i="6" s="1"/>
  <c r="BX219" i="6" s="1"/>
  <c r="CA219" i="6" s="1"/>
  <c r="CD219" i="6" s="1"/>
  <c r="CG219" i="6" s="1"/>
  <c r="CJ219" i="6" s="1"/>
  <c r="CM219" i="6" s="1"/>
  <c r="CP219" i="6" s="1"/>
  <c r="CS219" i="6" s="1"/>
  <c r="CV219" i="6" s="1"/>
  <c r="CY219" i="6" s="1"/>
  <c r="DB219" i="6" s="1"/>
  <c r="D219" i="6" s="1"/>
  <c r="O219" i="6"/>
  <c r="K219" i="6"/>
  <c r="DA218" i="6"/>
  <c r="CX218" i="6"/>
  <c r="CU218" i="6"/>
  <c r="CR218" i="6"/>
  <c r="CO218" i="6"/>
  <c r="CL218" i="6"/>
  <c r="CI218" i="6"/>
  <c r="CF218" i="6"/>
  <c r="CC218" i="6"/>
  <c r="BZ218" i="6"/>
  <c r="BW218" i="6"/>
  <c r="BT218" i="6"/>
  <c r="BQ218" i="6"/>
  <c r="BN218" i="6"/>
  <c r="BK218" i="6"/>
  <c r="BH218" i="6"/>
  <c r="BE218" i="6"/>
  <c r="BB218" i="6"/>
  <c r="AY218" i="6"/>
  <c r="AV218" i="6"/>
  <c r="AS218" i="6"/>
  <c r="AP218" i="6"/>
  <c r="AM218" i="6"/>
  <c r="AJ218" i="6"/>
  <c r="AG218" i="6"/>
  <c r="AD218" i="6"/>
  <c r="AA218" i="6"/>
  <c r="X218" i="6"/>
  <c r="U218" i="6"/>
  <c r="R218" i="6"/>
  <c r="P218" i="6"/>
  <c r="S218" i="6" s="1"/>
  <c r="V218" i="6" s="1"/>
  <c r="Y218" i="6" s="1"/>
  <c r="AB218" i="6" s="1"/>
  <c r="AE218" i="6" s="1"/>
  <c r="AH218" i="6" s="1"/>
  <c r="AK218" i="6" s="1"/>
  <c r="AN218" i="6" s="1"/>
  <c r="AQ218" i="6" s="1"/>
  <c r="AT218" i="6" s="1"/>
  <c r="AW218" i="6" s="1"/>
  <c r="AZ218" i="6" s="1"/>
  <c r="BC218" i="6" s="1"/>
  <c r="BF218" i="6" s="1"/>
  <c r="BI218" i="6" s="1"/>
  <c r="BL218" i="6" s="1"/>
  <c r="BO218" i="6" s="1"/>
  <c r="BR218" i="6" s="1"/>
  <c r="BU218" i="6" s="1"/>
  <c r="BX218" i="6" s="1"/>
  <c r="CA218" i="6" s="1"/>
  <c r="CD218" i="6" s="1"/>
  <c r="CG218" i="6" s="1"/>
  <c r="CJ218" i="6" s="1"/>
  <c r="CM218" i="6" s="1"/>
  <c r="CP218" i="6" s="1"/>
  <c r="CS218" i="6" s="1"/>
  <c r="CV218" i="6" s="1"/>
  <c r="CY218" i="6" s="1"/>
  <c r="DB218" i="6" s="1"/>
  <c r="D218" i="6" s="1"/>
  <c r="O218" i="6"/>
  <c r="K218" i="6"/>
  <c r="DA217" i="6"/>
  <c r="CX217" i="6"/>
  <c r="CU217" i="6"/>
  <c r="CR217" i="6"/>
  <c r="CO217" i="6"/>
  <c r="CL217" i="6"/>
  <c r="CI217" i="6"/>
  <c r="CF217" i="6"/>
  <c r="CC217" i="6"/>
  <c r="BZ217" i="6"/>
  <c r="BW217" i="6"/>
  <c r="BT217" i="6"/>
  <c r="BQ217" i="6"/>
  <c r="BN217" i="6"/>
  <c r="BK217" i="6"/>
  <c r="BH217" i="6"/>
  <c r="BE217" i="6"/>
  <c r="BB217" i="6"/>
  <c r="AY217" i="6"/>
  <c r="AV217" i="6"/>
  <c r="AS217" i="6"/>
  <c r="AP217" i="6"/>
  <c r="AM217" i="6"/>
  <c r="AJ217" i="6"/>
  <c r="AG217" i="6"/>
  <c r="AD217" i="6"/>
  <c r="AA217" i="6"/>
  <c r="X217" i="6"/>
  <c r="U217" i="6"/>
  <c r="R217" i="6"/>
  <c r="P217" i="6"/>
  <c r="S217" i="6" s="1"/>
  <c r="V217" i="6" s="1"/>
  <c r="Y217" i="6" s="1"/>
  <c r="AB217" i="6" s="1"/>
  <c r="AE217" i="6" s="1"/>
  <c r="AH217" i="6" s="1"/>
  <c r="AK217" i="6" s="1"/>
  <c r="AN217" i="6" s="1"/>
  <c r="AQ217" i="6" s="1"/>
  <c r="AT217" i="6" s="1"/>
  <c r="AW217" i="6" s="1"/>
  <c r="AZ217" i="6" s="1"/>
  <c r="BC217" i="6" s="1"/>
  <c r="BF217" i="6" s="1"/>
  <c r="BI217" i="6" s="1"/>
  <c r="BL217" i="6" s="1"/>
  <c r="BO217" i="6" s="1"/>
  <c r="BR217" i="6" s="1"/>
  <c r="BU217" i="6" s="1"/>
  <c r="BX217" i="6" s="1"/>
  <c r="CA217" i="6" s="1"/>
  <c r="CD217" i="6" s="1"/>
  <c r="CG217" i="6" s="1"/>
  <c r="CJ217" i="6" s="1"/>
  <c r="CM217" i="6" s="1"/>
  <c r="CP217" i="6" s="1"/>
  <c r="CS217" i="6" s="1"/>
  <c r="CV217" i="6" s="1"/>
  <c r="CY217" i="6" s="1"/>
  <c r="DB217" i="6" s="1"/>
  <c r="D217" i="6" s="1"/>
  <c r="O217" i="6"/>
  <c r="K217" i="6"/>
  <c r="DA216" i="6"/>
  <c r="CX216" i="6"/>
  <c r="CU216" i="6"/>
  <c r="CR216" i="6"/>
  <c r="CO216" i="6"/>
  <c r="CL216" i="6"/>
  <c r="CI216" i="6"/>
  <c r="CF216" i="6"/>
  <c r="CC216" i="6"/>
  <c r="BZ216" i="6"/>
  <c r="BW216" i="6"/>
  <c r="BT216" i="6"/>
  <c r="BQ216" i="6"/>
  <c r="BN216" i="6"/>
  <c r="BK216" i="6"/>
  <c r="BH216" i="6"/>
  <c r="BE216" i="6"/>
  <c r="BB216" i="6"/>
  <c r="AY216" i="6"/>
  <c r="AV216" i="6"/>
  <c r="AS216" i="6"/>
  <c r="AP216" i="6"/>
  <c r="AM216" i="6"/>
  <c r="AJ216" i="6"/>
  <c r="AG216" i="6"/>
  <c r="AD216" i="6"/>
  <c r="AA216" i="6"/>
  <c r="X216" i="6"/>
  <c r="U216" i="6"/>
  <c r="R216" i="6"/>
  <c r="P216" i="6"/>
  <c r="S216" i="6" s="1"/>
  <c r="V216" i="6" s="1"/>
  <c r="Y216" i="6" s="1"/>
  <c r="AB216" i="6" s="1"/>
  <c r="AE216" i="6" s="1"/>
  <c r="AH216" i="6" s="1"/>
  <c r="AK216" i="6" s="1"/>
  <c r="AN216" i="6" s="1"/>
  <c r="AQ216" i="6" s="1"/>
  <c r="AT216" i="6" s="1"/>
  <c r="AW216" i="6" s="1"/>
  <c r="AZ216" i="6" s="1"/>
  <c r="BC216" i="6" s="1"/>
  <c r="BF216" i="6" s="1"/>
  <c r="BI216" i="6" s="1"/>
  <c r="BL216" i="6" s="1"/>
  <c r="BO216" i="6" s="1"/>
  <c r="BR216" i="6" s="1"/>
  <c r="BU216" i="6" s="1"/>
  <c r="BX216" i="6" s="1"/>
  <c r="CA216" i="6" s="1"/>
  <c r="CD216" i="6" s="1"/>
  <c r="CG216" i="6" s="1"/>
  <c r="CJ216" i="6" s="1"/>
  <c r="CM216" i="6" s="1"/>
  <c r="CP216" i="6" s="1"/>
  <c r="CS216" i="6" s="1"/>
  <c r="CV216" i="6" s="1"/>
  <c r="CY216" i="6" s="1"/>
  <c r="DB216" i="6" s="1"/>
  <c r="D216" i="6" s="1"/>
  <c r="O216" i="6"/>
  <c r="K216" i="6"/>
  <c r="DA215" i="6"/>
  <c r="CX215" i="6"/>
  <c r="CU215" i="6"/>
  <c r="CR215" i="6"/>
  <c r="CO215" i="6"/>
  <c r="CL215" i="6"/>
  <c r="CI215" i="6"/>
  <c r="CF215" i="6"/>
  <c r="CC215" i="6"/>
  <c r="BZ215" i="6"/>
  <c r="BW215" i="6"/>
  <c r="BT215" i="6"/>
  <c r="BQ215" i="6"/>
  <c r="BN215" i="6"/>
  <c r="BK215" i="6"/>
  <c r="BH215" i="6"/>
  <c r="BE215" i="6"/>
  <c r="BB215" i="6"/>
  <c r="AY215" i="6"/>
  <c r="AV215" i="6"/>
  <c r="AS215" i="6"/>
  <c r="AP215" i="6"/>
  <c r="AM215" i="6"/>
  <c r="AJ215" i="6"/>
  <c r="AG215" i="6"/>
  <c r="AD215" i="6"/>
  <c r="AA215" i="6"/>
  <c r="X215" i="6"/>
  <c r="U215" i="6"/>
  <c r="R215" i="6"/>
  <c r="P215" i="6"/>
  <c r="S215" i="6" s="1"/>
  <c r="V215" i="6" s="1"/>
  <c r="Y215" i="6" s="1"/>
  <c r="AB215" i="6" s="1"/>
  <c r="AE215" i="6" s="1"/>
  <c r="AH215" i="6" s="1"/>
  <c r="AK215" i="6" s="1"/>
  <c r="AN215" i="6" s="1"/>
  <c r="AQ215" i="6" s="1"/>
  <c r="AT215" i="6" s="1"/>
  <c r="AW215" i="6" s="1"/>
  <c r="AZ215" i="6" s="1"/>
  <c r="BC215" i="6" s="1"/>
  <c r="BF215" i="6" s="1"/>
  <c r="BI215" i="6" s="1"/>
  <c r="BL215" i="6" s="1"/>
  <c r="BO215" i="6" s="1"/>
  <c r="BR215" i="6" s="1"/>
  <c r="BU215" i="6" s="1"/>
  <c r="BX215" i="6" s="1"/>
  <c r="CA215" i="6" s="1"/>
  <c r="CD215" i="6" s="1"/>
  <c r="CG215" i="6" s="1"/>
  <c r="CJ215" i="6" s="1"/>
  <c r="CM215" i="6" s="1"/>
  <c r="CP215" i="6" s="1"/>
  <c r="CS215" i="6" s="1"/>
  <c r="CV215" i="6" s="1"/>
  <c r="CY215" i="6" s="1"/>
  <c r="DB215" i="6" s="1"/>
  <c r="D215" i="6" s="1"/>
  <c r="O215" i="6"/>
  <c r="K215" i="6"/>
  <c r="DA214" i="6"/>
  <c r="CX214" i="6"/>
  <c r="CU214" i="6"/>
  <c r="CR214" i="6"/>
  <c r="CO214" i="6"/>
  <c r="CL214" i="6"/>
  <c r="CI214" i="6"/>
  <c r="CF214" i="6"/>
  <c r="CC214" i="6"/>
  <c r="BZ214" i="6"/>
  <c r="BW214" i="6"/>
  <c r="BT214" i="6"/>
  <c r="BQ214" i="6"/>
  <c r="BN214" i="6"/>
  <c r="BK214" i="6"/>
  <c r="BH214" i="6"/>
  <c r="BE214" i="6"/>
  <c r="BB214" i="6"/>
  <c r="AY214" i="6"/>
  <c r="AV214" i="6"/>
  <c r="AS214" i="6"/>
  <c r="AP214" i="6"/>
  <c r="AM214" i="6"/>
  <c r="AJ214" i="6"/>
  <c r="AG214" i="6"/>
  <c r="AD214" i="6"/>
  <c r="AA214" i="6"/>
  <c r="X214" i="6"/>
  <c r="U214" i="6"/>
  <c r="R214" i="6"/>
  <c r="P214" i="6"/>
  <c r="S214" i="6" s="1"/>
  <c r="V214" i="6" s="1"/>
  <c r="Y214" i="6" s="1"/>
  <c r="AB214" i="6" s="1"/>
  <c r="AE214" i="6" s="1"/>
  <c r="AH214" i="6" s="1"/>
  <c r="AK214" i="6" s="1"/>
  <c r="AN214" i="6" s="1"/>
  <c r="AQ214" i="6" s="1"/>
  <c r="AT214" i="6" s="1"/>
  <c r="AW214" i="6" s="1"/>
  <c r="AZ214" i="6" s="1"/>
  <c r="BC214" i="6" s="1"/>
  <c r="BF214" i="6" s="1"/>
  <c r="BI214" i="6" s="1"/>
  <c r="BL214" i="6" s="1"/>
  <c r="BO214" i="6" s="1"/>
  <c r="BR214" i="6" s="1"/>
  <c r="BU214" i="6" s="1"/>
  <c r="BX214" i="6" s="1"/>
  <c r="CA214" i="6" s="1"/>
  <c r="CD214" i="6" s="1"/>
  <c r="CG214" i="6" s="1"/>
  <c r="CJ214" i="6" s="1"/>
  <c r="CM214" i="6" s="1"/>
  <c r="CP214" i="6" s="1"/>
  <c r="CS214" i="6" s="1"/>
  <c r="CV214" i="6" s="1"/>
  <c r="CY214" i="6" s="1"/>
  <c r="DB214" i="6" s="1"/>
  <c r="D214" i="6" s="1"/>
  <c r="O214" i="6"/>
  <c r="K214" i="6"/>
  <c r="DA213" i="6"/>
  <c r="CX213" i="6"/>
  <c r="CU213" i="6"/>
  <c r="CR213" i="6"/>
  <c r="CO213" i="6"/>
  <c r="CL213" i="6"/>
  <c r="CI213" i="6"/>
  <c r="CF213" i="6"/>
  <c r="CC213" i="6"/>
  <c r="BZ213" i="6"/>
  <c r="BW213" i="6"/>
  <c r="BT213" i="6"/>
  <c r="BQ213" i="6"/>
  <c r="BN213" i="6"/>
  <c r="BK213" i="6"/>
  <c r="BH213" i="6"/>
  <c r="BE213" i="6"/>
  <c r="BB213" i="6"/>
  <c r="AY213" i="6"/>
  <c r="AV213" i="6"/>
  <c r="AS213" i="6"/>
  <c r="AP213" i="6"/>
  <c r="AM213" i="6"/>
  <c r="AJ213" i="6"/>
  <c r="AG213" i="6"/>
  <c r="AD213" i="6"/>
  <c r="AA213" i="6"/>
  <c r="X213" i="6"/>
  <c r="U213" i="6"/>
  <c r="R213" i="6"/>
  <c r="P213" i="6"/>
  <c r="S213" i="6" s="1"/>
  <c r="V213" i="6" s="1"/>
  <c r="Y213" i="6" s="1"/>
  <c r="AB213" i="6" s="1"/>
  <c r="AE213" i="6" s="1"/>
  <c r="AH213" i="6" s="1"/>
  <c r="AK213" i="6" s="1"/>
  <c r="AN213" i="6" s="1"/>
  <c r="AQ213" i="6" s="1"/>
  <c r="AT213" i="6" s="1"/>
  <c r="AW213" i="6" s="1"/>
  <c r="AZ213" i="6" s="1"/>
  <c r="BC213" i="6" s="1"/>
  <c r="BF213" i="6" s="1"/>
  <c r="BI213" i="6" s="1"/>
  <c r="BL213" i="6" s="1"/>
  <c r="BO213" i="6" s="1"/>
  <c r="BR213" i="6" s="1"/>
  <c r="BU213" i="6" s="1"/>
  <c r="BX213" i="6" s="1"/>
  <c r="CA213" i="6" s="1"/>
  <c r="CD213" i="6" s="1"/>
  <c r="CG213" i="6" s="1"/>
  <c r="CJ213" i="6" s="1"/>
  <c r="CM213" i="6" s="1"/>
  <c r="CP213" i="6" s="1"/>
  <c r="CS213" i="6" s="1"/>
  <c r="CV213" i="6" s="1"/>
  <c r="CY213" i="6" s="1"/>
  <c r="DB213" i="6" s="1"/>
  <c r="D213" i="6" s="1"/>
  <c r="O213" i="6"/>
  <c r="K213" i="6"/>
  <c r="DA24" i="6"/>
  <c r="CX24" i="6"/>
  <c r="CU24" i="6"/>
  <c r="CR24" i="6"/>
  <c r="CO24" i="6"/>
  <c r="CL24" i="6"/>
  <c r="CI24" i="6"/>
  <c r="CF24" i="6"/>
  <c r="CC24" i="6"/>
  <c r="BZ24" i="6"/>
  <c r="BW24" i="6"/>
  <c r="BT24" i="6"/>
  <c r="BQ24" i="6"/>
  <c r="BN24" i="6"/>
  <c r="BK24" i="6"/>
  <c r="BH24" i="6"/>
  <c r="BE24" i="6"/>
  <c r="BB24" i="6"/>
  <c r="AY24" i="6"/>
  <c r="AV24" i="6"/>
  <c r="AS24" i="6"/>
  <c r="AP24" i="6"/>
  <c r="AM24" i="6"/>
  <c r="AJ24" i="6"/>
  <c r="AG24" i="6"/>
  <c r="AD24" i="6"/>
  <c r="AA24" i="6"/>
  <c r="X24" i="6"/>
  <c r="U24" i="6"/>
  <c r="R24" i="6"/>
  <c r="P24" i="6"/>
  <c r="S24" i="6" s="1"/>
  <c r="V24" i="6" s="1"/>
  <c r="Y24" i="6" s="1"/>
  <c r="AB24" i="6" s="1"/>
  <c r="AE24" i="6" s="1"/>
  <c r="AH24" i="6" s="1"/>
  <c r="AK24" i="6" s="1"/>
  <c r="AN24" i="6" s="1"/>
  <c r="AQ24" i="6" s="1"/>
  <c r="AT24" i="6" s="1"/>
  <c r="AW24" i="6" s="1"/>
  <c r="AZ24" i="6" s="1"/>
  <c r="BC24" i="6" s="1"/>
  <c r="BF24" i="6" s="1"/>
  <c r="BI24" i="6" s="1"/>
  <c r="BL24" i="6" s="1"/>
  <c r="BO24" i="6" s="1"/>
  <c r="BR24" i="6" s="1"/>
  <c r="BU24" i="6" s="1"/>
  <c r="BX24" i="6" s="1"/>
  <c r="CA24" i="6" s="1"/>
  <c r="CD24" i="6" s="1"/>
  <c r="CG24" i="6" s="1"/>
  <c r="CJ24" i="6" s="1"/>
  <c r="CM24" i="6" s="1"/>
  <c r="CP24" i="6" s="1"/>
  <c r="CS24" i="6" s="1"/>
  <c r="CV24" i="6" s="1"/>
  <c r="CY24" i="6" s="1"/>
  <c r="DB24" i="6" s="1"/>
  <c r="D24" i="6" s="1"/>
  <c r="O24" i="6"/>
  <c r="K24" i="6"/>
  <c r="DA23" i="6"/>
  <c r="CX23" i="6"/>
  <c r="CU23" i="6"/>
  <c r="CR23" i="6"/>
  <c r="CO23" i="6"/>
  <c r="CL23" i="6"/>
  <c r="CI23" i="6"/>
  <c r="CF23" i="6"/>
  <c r="CC23" i="6"/>
  <c r="BZ23" i="6"/>
  <c r="BW23" i="6"/>
  <c r="BT23" i="6"/>
  <c r="BQ23" i="6"/>
  <c r="BN23" i="6"/>
  <c r="BK23" i="6"/>
  <c r="BH23" i="6"/>
  <c r="BE23" i="6"/>
  <c r="BB23" i="6"/>
  <c r="AY23" i="6"/>
  <c r="AV23" i="6"/>
  <c r="AS23" i="6"/>
  <c r="AP23" i="6"/>
  <c r="AM23" i="6"/>
  <c r="AJ23" i="6"/>
  <c r="AG23" i="6"/>
  <c r="AD23" i="6"/>
  <c r="AA23" i="6"/>
  <c r="X23" i="6"/>
  <c r="U23" i="6"/>
  <c r="R23" i="6"/>
  <c r="P23" i="6"/>
  <c r="S23" i="6" s="1"/>
  <c r="V23" i="6" s="1"/>
  <c r="Y23" i="6" s="1"/>
  <c r="AB23" i="6" s="1"/>
  <c r="AE23" i="6" s="1"/>
  <c r="AH23" i="6" s="1"/>
  <c r="AK23" i="6" s="1"/>
  <c r="AN23" i="6" s="1"/>
  <c r="AQ23" i="6" s="1"/>
  <c r="AT23" i="6" s="1"/>
  <c r="AW23" i="6" s="1"/>
  <c r="AZ23" i="6" s="1"/>
  <c r="BC23" i="6" s="1"/>
  <c r="BF23" i="6" s="1"/>
  <c r="BI23" i="6" s="1"/>
  <c r="BL23" i="6" s="1"/>
  <c r="BO23" i="6" s="1"/>
  <c r="BR23" i="6" s="1"/>
  <c r="BU23" i="6" s="1"/>
  <c r="BX23" i="6" s="1"/>
  <c r="CA23" i="6" s="1"/>
  <c r="CD23" i="6" s="1"/>
  <c r="CG23" i="6" s="1"/>
  <c r="CJ23" i="6" s="1"/>
  <c r="CM23" i="6" s="1"/>
  <c r="CP23" i="6" s="1"/>
  <c r="CS23" i="6" s="1"/>
  <c r="CV23" i="6" s="1"/>
  <c r="CY23" i="6" s="1"/>
  <c r="DB23" i="6" s="1"/>
  <c r="D23" i="6" s="1"/>
  <c r="O23" i="6"/>
  <c r="K23" i="6"/>
  <c r="DA29" i="6"/>
  <c r="CX29" i="6"/>
  <c r="CU29" i="6"/>
  <c r="CR29" i="6"/>
  <c r="CO29" i="6"/>
  <c r="CL29" i="6"/>
  <c r="CI29" i="6"/>
  <c r="CF29" i="6"/>
  <c r="CC29" i="6"/>
  <c r="BZ29" i="6"/>
  <c r="BW29" i="6"/>
  <c r="BT29" i="6"/>
  <c r="BQ29" i="6"/>
  <c r="BN29" i="6"/>
  <c r="BK29" i="6"/>
  <c r="BH29" i="6"/>
  <c r="BE29" i="6"/>
  <c r="BB29" i="6"/>
  <c r="AY29" i="6"/>
  <c r="AV29" i="6"/>
  <c r="AS29" i="6"/>
  <c r="AP29" i="6"/>
  <c r="AM29" i="6"/>
  <c r="AJ29" i="6"/>
  <c r="AG29" i="6"/>
  <c r="AD29" i="6"/>
  <c r="AA29" i="6"/>
  <c r="X29" i="6"/>
  <c r="U29" i="6"/>
  <c r="R29" i="6"/>
  <c r="P29" i="6"/>
  <c r="S29" i="6" s="1"/>
  <c r="V29" i="6" s="1"/>
  <c r="Y29" i="6" s="1"/>
  <c r="AB29" i="6" s="1"/>
  <c r="AE29" i="6" s="1"/>
  <c r="AH29" i="6" s="1"/>
  <c r="AK29" i="6" s="1"/>
  <c r="AN29" i="6" s="1"/>
  <c r="AQ29" i="6" s="1"/>
  <c r="AT29" i="6" s="1"/>
  <c r="AW29" i="6" s="1"/>
  <c r="AZ29" i="6" s="1"/>
  <c r="BC29" i="6" s="1"/>
  <c r="BF29" i="6" s="1"/>
  <c r="BI29" i="6" s="1"/>
  <c r="BL29" i="6" s="1"/>
  <c r="BO29" i="6" s="1"/>
  <c r="BR29" i="6" s="1"/>
  <c r="BU29" i="6" s="1"/>
  <c r="BX29" i="6" s="1"/>
  <c r="CA29" i="6" s="1"/>
  <c r="CD29" i="6" s="1"/>
  <c r="CG29" i="6" s="1"/>
  <c r="CJ29" i="6" s="1"/>
  <c r="CM29" i="6" s="1"/>
  <c r="CP29" i="6" s="1"/>
  <c r="CS29" i="6" s="1"/>
  <c r="CV29" i="6" s="1"/>
  <c r="CY29" i="6" s="1"/>
  <c r="DB29" i="6" s="1"/>
  <c r="D29" i="6" s="1"/>
  <c r="O29" i="6"/>
  <c r="K29" i="6"/>
  <c r="DA31" i="6"/>
  <c r="CX31" i="6"/>
  <c r="CU31" i="6"/>
  <c r="CR31" i="6"/>
  <c r="CO31" i="6"/>
  <c r="CL31" i="6"/>
  <c r="CI31" i="6"/>
  <c r="CF31" i="6"/>
  <c r="CC31" i="6"/>
  <c r="BZ31" i="6"/>
  <c r="BW31" i="6"/>
  <c r="BT31" i="6"/>
  <c r="BQ31" i="6"/>
  <c r="BN31" i="6"/>
  <c r="BK31" i="6"/>
  <c r="BH31" i="6"/>
  <c r="BE31" i="6"/>
  <c r="BB31" i="6"/>
  <c r="AY31" i="6"/>
  <c r="AV31" i="6"/>
  <c r="AS31" i="6"/>
  <c r="AP31" i="6"/>
  <c r="AM31" i="6"/>
  <c r="AJ31" i="6"/>
  <c r="AG31" i="6"/>
  <c r="AD31" i="6"/>
  <c r="AA31" i="6"/>
  <c r="X31" i="6"/>
  <c r="U31" i="6"/>
  <c r="R31" i="6"/>
  <c r="P31" i="6"/>
  <c r="S31" i="6" s="1"/>
  <c r="V31" i="6" s="1"/>
  <c r="Y31" i="6" s="1"/>
  <c r="AB31" i="6" s="1"/>
  <c r="AE31" i="6" s="1"/>
  <c r="AH31" i="6" s="1"/>
  <c r="AK31" i="6" s="1"/>
  <c r="AN31" i="6" s="1"/>
  <c r="AQ31" i="6" s="1"/>
  <c r="AT31" i="6" s="1"/>
  <c r="AW31" i="6" s="1"/>
  <c r="AZ31" i="6" s="1"/>
  <c r="BC31" i="6" s="1"/>
  <c r="BF31" i="6" s="1"/>
  <c r="BI31" i="6" s="1"/>
  <c r="BL31" i="6" s="1"/>
  <c r="BO31" i="6" s="1"/>
  <c r="BR31" i="6" s="1"/>
  <c r="BU31" i="6" s="1"/>
  <c r="BX31" i="6" s="1"/>
  <c r="CA31" i="6" s="1"/>
  <c r="CD31" i="6" s="1"/>
  <c r="CG31" i="6" s="1"/>
  <c r="CJ31" i="6" s="1"/>
  <c r="CM31" i="6" s="1"/>
  <c r="CP31" i="6" s="1"/>
  <c r="CS31" i="6" s="1"/>
  <c r="CV31" i="6" s="1"/>
  <c r="CY31" i="6" s="1"/>
  <c r="DB31" i="6" s="1"/>
  <c r="D31" i="6" s="1"/>
  <c r="O31" i="6"/>
  <c r="K31" i="6"/>
  <c r="DA30" i="6"/>
  <c r="CX30" i="6"/>
  <c r="CU30" i="6"/>
  <c r="CR30" i="6"/>
  <c r="CO30" i="6"/>
  <c r="CL30" i="6"/>
  <c r="CI30" i="6"/>
  <c r="CF30" i="6"/>
  <c r="CC30" i="6"/>
  <c r="BZ30" i="6"/>
  <c r="BW30" i="6"/>
  <c r="BT30" i="6"/>
  <c r="BQ30" i="6"/>
  <c r="BN30" i="6"/>
  <c r="BK30" i="6"/>
  <c r="BH30" i="6"/>
  <c r="BE30" i="6"/>
  <c r="BB30" i="6"/>
  <c r="AY30" i="6"/>
  <c r="AV30" i="6"/>
  <c r="AS30" i="6"/>
  <c r="AP30" i="6"/>
  <c r="AM30" i="6"/>
  <c r="AJ30" i="6"/>
  <c r="AG30" i="6"/>
  <c r="AD30" i="6"/>
  <c r="AA30" i="6"/>
  <c r="X30" i="6"/>
  <c r="U30" i="6"/>
  <c r="R30" i="6"/>
  <c r="P30" i="6"/>
  <c r="S30" i="6" s="1"/>
  <c r="V30" i="6" s="1"/>
  <c r="Y30" i="6" s="1"/>
  <c r="AB30" i="6" s="1"/>
  <c r="AE30" i="6" s="1"/>
  <c r="AH30" i="6" s="1"/>
  <c r="AK30" i="6" s="1"/>
  <c r="AN30" i="6" s="1"/>
  <c r="AQ30" i="6" s="1"/>
  <c r="AT30" i="6" s="1"/>
  <c r="AW30" i="6" s="1"/>
  <c r="AZ30" i="6" s="1"/>
  <c r="BC30" i="6" s="1"/>
  <c r="BF30" i="6" s="1"/>
  <c r="BI30" i="6" s="1"/>
  <c r="BL30" i="6" s="1"/>
  <c r="BO30" i="6" s="1"/>
  <c r="BR30" i="6" s="1"/>
  <c r="BU30" i="6" s="1"/>
  <c r="BX30" i="6" s="1"/>
  <c r="CA30" i="6" s="1"/>
  <c r="CD30" i="6" s="1"/>
  <c r="CG30" i="6" s="1"/>
  <c r="CJ30" i="6" s="1"/>
  <c r="CM30" i="6" s="1"/>
  <c r="CP30" i="6" s="1"/>
  <c r="CS30" i="6" s="1"/>
  <c r="CV30" i="6" s="1"/>
  <c r="CY30" i="6" s="1"/>
  <c r="DB30" i="6" s="1"/>
  <c r="D30" i="6" s="1"/>
  <c r="O30" i="6"/>
  <c r="K30" i="6"/>
  <c r="DA28" i="6"/>
  <c r="CX28" i="6"/>
  <c r="CU28" i="6"/>
  <c r="CR28" i="6"/>
  <c r="CO28" i="6"/>
  <c r="CL28" i="6"/>
  <c r="CI28" i="6"/>
  <c r="CF28" i="6"/>
  <c r="CC28" i="6"/>
  <c r="BZ28" i="6"/>
  <c r="BW28" i="6"/>
  <c r="BT28" i="6"/>
  <c r="BQ28" i="6"/>
  <c r="BN28" i="6"/>
  <c r="BK28" i="6"/>
  <c r="BH28" i="6"/>
  <c r="BE28" i="6"/>
  <c r="BB28" i="6"/>
  <c r="AY28" i="6"/>
  <c r="AV28" i="6"/>
  <c r="AS28" i="6"/>
  <c r="AP28" i="6"/>
  <c r="AM28" i="6"/>
  <c r="AJ28" i="6"/>
  <c r="AG28" i="6"/>
  <c r="AD28" i="6"/>
  <c r="AA28" i="6"/>
  <c r="X28" i="6"/>
  <c r="U28" i="6"/>
  <c r="R28" i="6"/>
  <c r="P28" i="6"/>
  <c r="S28" i="6" s="1"/>
  <c r="V28" i="6" s="1"/>
  <c r="Y28" i="6" s="1"/>
  <c r="AB28" i="6" s="1"/>
  <c r="AE28" i="6" s="1"/>
  <c r="AH28" i="6" s="1"/>
  <c r="AK28" i="6" s="1"/>
  <c r="AN28" i="6" s="1"/>
  <c r="AQ28" i="6" s="1"/>
  <c r="AT28" i="6" s="1"/>
  <c r="AW28" i="6" s="1"/>
  <c r="AZ28" i="6" s="1"/>
  <c r="BC28" i="6" s="1"/>
  <c r="BF28" i="6" s="1"/>
  <c r="BI28" i="6" s="1"/>
  <c r="BL28" i="6" s="1"/>
  <c r="BO28" i="6" s="1"/>
  <c r="BR28" i="6" s="1"/>
  <c r="BU28" i="6" s="1"/>
  <c r="BX28" i="6" s="1"/>
  <c r="CA28" i="6" s="1"/>
  <c r="CD28" i="6" s="1"/>
  <c r="CG28" i="6" s="1"/>
  <c r="CJ28" i="6" s="1"/>
  <c r="CM28" i="6" s="1"/>
  <c r="CP28" i="6" s="1"/>
  <c r="CS28" i="6" s="1"/>
  <c r="CV28" i="6" s="1"/>
  <c r="CY28" i="6" s="1"/>
  <c r="DB28" i="6" s="1"/>
  <c r="D28" i="6" s="1"/>
  <c r="O28" i="6"/>
  <c r="K28" i="6"/>
  <c r="DA66" i="6"/>
  <c r="CX66" i="6"/>
  <c r="CU66" i="6"/>
  <c r="CR66" i="6"/>
  <c r="CO66" i="6"/>
  <c r="CL66" i="6"/>
  <c r="CI66" i="6"/>
  <c r="CF66" i="6"/>
  <c r="CC66" i="6"/>
  <c r="BZ66" i="6"/>
  <c r="BW66" i="6"/>
  <c r="BT66" i="6"/>
  <c r="BQ66" i="6"/>
  <c r="BN66" i="6"/>
  <c r="BK66" i="6"/>
  <c r="BH66" i="6"/>
  <c r="BE66" i="6"/>
  <c r="BB66" i="6"/>
  <c r="AY66" i="6"/>
  <c r="AV66" i="6"/>
  <c r="AS66" i="6"/>
  <c r="AP66" i="6"/>
  <c r="AM66" i="6"/>
  <c r="AJ66" i="6"/>
  <c r="AG66" i="6"/>
  <c r="AD66" i="6"/>
  <c r="AA66" i="6"/>
  <c r="X66" i="6"/>
  <c r="U66" i="6"/>
  <c r="R66" i="6"/>
  <c r="P66" i="6"/>
  <c r="S66" i="6" s="1"/>
  <c r="V66" i="6" s="1"/>
  <c r="Y66" i="6" s="1"/>
  <c r="AB66" i="6" s="1"/>
  <c r="AE66" i="6" s="1"/>
  <c r="AH66" i="6" s="1"/>
  <c r="AK66" i="6" s="1"/>
  <c r="AN66" i="6" s="1"/>
  <c r="AQ66" i="6" s="1"/>
  <c r="AT66" i="6" s="1"/>
  <c r="AW66" i="6" s="1"/>
  <c r="AZ66" i="6" s="1"/>
  <c r="BC66" i="6" s="1"/>
  <c r="BF66" i="6" s="1"/>
  <c r="BI66" i="6" s="1"/>
  <c r="BL66" i="6" s="1"/>
  <c r="BO66" i="6" s="1"/>
  <c r="BR66" i="6" s="1"/>
  <c r="BU66" i="6" s="1"/>
  <c r="BX66" i="6" s="1"/>
  <c r="CA66" i="6" s="1"/>
  <c r="CD66" i="6" s="1"/>
  <c r="CG66" i="6" s="1"/>
  <c r="CJ66" i="6" s="1"/>
  <c r="CM66" i="6" s="1"/>
  <c r="CP66" i="6" s="1"/>
  <c r="CS66" i="6" s="1"/>
  <c r="CV66" i="6" s="1"/>
  <c r="CY66" i="6" s="1"/>
  <c r="DB66" i="6" s="1"/>
  <c r="D66" i="6" s="1"/>
  <c r="O66" i="6"/>
  <c r="K66" i="6"/>
  <c r="DA65" i="6"/>
  <c r="CX65" i="6"/>
  <c r="CU65" i="6"/>
  <c r="CR65" i="6"/>
  <c r="CO65" i="6"/>
  <c r="CL65" i="6"/>
  <c r="CI65" i="6"/>
  <c r="CF65" i="6"/>
  <c r="CC65" i="6"/>
  <c r="BZ65" i="6"/>
  <c r="BW65" i="6"/>
  <c r="BT65" i="6"/>
  <c r="BQ65" i="6"/>
  <c r="BN65" i="6"/>
  <c r="BK65" i="6"/>
  <c r="BH65" i="6"/>
  <c r="BE65" i="6"/>
  <c r="BB65" i="6"/>
  <c r="AY65" i="6"/>
  <c r="AV65" i="6"/>
  <c r="AS65" i="6"/>
  <c r="AP65" i="6"/>
  <c r="AM65" i="6"/>
  <c r="AJ65" i="6"/>
  <c r="AG65" i="6"/>
  <c r="AD65" i="6"/>
  <c r="AA65" i="6"/>
  <c r="X65" i="6"/>
  <c r="U65" i="6"/>
  <c r="R65" i="6"/>
  <c r="P65" i="6"/>
  <c r="S65" i="6" s="1"/>
  <c r="V65" i="6" s="1"/>
  <c r="Y65" i="6" s="1"/>
  <c r="AB65" i="6" s="1"/>
  <c r="AE65" i="6" s="1"/>
  <c r="AH65" i="6" s="1"/>
  <c r="AK65" i="6" s="1"/>
  <c r="AN65" i="6" s="1"/>
  <c r="AQ65" i="6" s="1"/>
  <c r="AT65" i="6" s="1"/>
  <c r="AW65" i="6" s="1"/>
  <c r="AZ65" i="6" s="1"/>
  <c r="BC65" i="6" s="1"/>
  <c r="BF65" i="6" s="1"/>
  <c r="BI65" i="6" s="1"/>
  <c r="BL65" i="6" s="1"/>
  <c r="BO65" i="6" s="1"/>
  <c r="BR65" i="6" s="1"/>
  <c r="BU65" i="6" s="1"/>
  <c r="BX65" i="6" s="1"/>
  <c r="CA65" i="6" s="1"/>
  <c r="CD65" i="6" s="1"/>
  <c r="CG65" i="6" s="1"/>
  <c r="CJ65" i="6" s="1"/>
  <c r="CM65" i="6" s="1"/>
  <c r="CP65" i="6" s="1"/>
  <c r="CS65" i="6" s="1"/>
  <c r="CV65" i="6" s="1"/>
  <c r="CY65" i="6" s="1"/>
  <c r="DB65" i="6" s="1"/>
  <c r="D65" i="6" s="1"/>
  <c r="O65" i="6"/>
  <c r="K65" i="6"/>
  <c r="DA64" i="6"/>
  <c r="CX64" i="6"/>
  <c r="CU64" i="6"/>
  <c r="CR64" i="6"/>
  <c r="CO64" i="6"/>
  <c r="CL64" i="6"/>
  <c r="CI64" i="6"/>
  <c r="CF64" i="6"/>
  <c r="CC64" i="6"/>
  <c r="BZ64" i="6"/>
  <c r="BW64" i="6"/>
  <c r="BT64" i="6"/>
  <c r="BQ64" i="6"/>
  <c r="BN64" i="6"/>
  <c r="BK64" i="6"/>
  <c r="BH64" i="6"/>
  <c r="BE64" i="6"/>
  <c r="BB64" i="6"/>
  <c r="AY64" i="6"/>
  <c r="AV64" i="6"/>
  <c r="AS64" i="6"/>
  <c r="AP64" i="6"/>
  <c r="AM64" i="6"/>
  <c r="AJ64" i="6"/>
  <c r="AG64" i="6"/>
  <c r="AD64" i="6"/>
  <c r="AA64" i="6"/>
  <c r="X64" i="6"/>
  <c r="U64" i="6"/>
  <c r="R64" i="6"/>
  <c r="P64" i="6"/>
  <c r="S64" i="6" s="1"/>
  <c r="V64" i="6" s="1"/>
  <c r="Y64" i="6" s="1"/>
  <c r="AB64" i="6" s="1"/>
  <c r="AE64" i="6" s="1"/>
  <c r="AH64" i="6" s="1"/>
  <c r="AK64" i="6" s="1"/>
  <c r="AN64" i="6" s="1"/>
  <c r="AQ64" i="6" s="1"/>
  <c r="AT64" i="6" s="1"/>
  <c r="AW64" i="6" s="1"/>
  <c r="AZ64" i="6" s="1"/>
  <c r="BC64" i="6" s="1"/>
  <c r="BF64" i="6" s="1"/>
  <c r="BI64" i="6" s="1"/>
  <c r="BL64" i="6" s="1"/>
  <c r="BO64" i="6" s="1"/>
  <c r="BR64" i="6" s="1"/>
  <c r="BU64" i="6" s="1"/>
  <c r="BX64" i="6" s="1"/>
  <c r="CA64" i="6" s="1"/>
  <c r="CD64" i="6" s="1"/>
  <c r="CG64" i="6" s="1"/>
  <c r="CJ64" i="6" s="1"/>
  <c r="CM64" i="6" s="1"/>
  <c r="CP64" i="6" s="1"/>
  <c r="CS64" i="6" s="1"/>
  <c r="CV64" i="6" s="1"/>
  <c r="CY64" i="6" s="1"/>
  <c r="DB64" i="6" s="1"/>
  <c r="D64" i="6" s="1"/>
  <c r="O64" i="6"/>
  <c r="K64" i="6"/>
  <c r="DA63" i="6"/>
  <c r="CX63" i="6"/>
  <c r="CU63" i="6"/>
  <c r="CR63" i="6"/>
  <c r="CO63" i="6"/>
  <c r="CL63" i="6"/>
  <c r="CI63" i="6"/>
  <c r="CF63" i="6"/>
  <c r="CC63" i="6"/>
  <c r="BZ63" i="6"/>
  <c r="BW63" i="6"/>
  <c r="BT63" i="6"/>
  <c r="BQ63" i="6"/>
  <c r="BN63" i="6"/>
  <c r="BK63" i="6"/>
  <c r="BH63" i="6"/>
  <c r="BE63" i="6"/>
  <c r="BB63" i="6"/>
  <c r="AY63" i="6"/>
  <c r="AV63" i="6"/>
  <c r="AS63" i="6"/>
  <c r="AP63" i="6"/>
  <c r="AM63" i="6"/>
  <c r="AJ63" i="6"/>
  <c r="AG63" i="6"/>
  <c r="AD63" i="6"/>
  <c r="AA63" i="6"/>
  <c r="X63" i="6"/>
  <c r="U63" i="6"/>
  <c r="R63" i="6"/>
  <c r="P63" i="6"/>
  <c r="S63" i="6" s="1"/>
  <c r="V63" i="6" s="1"/>
  <c r="Y63" i="6" s="1"/>
  <c r="AB63" i="6" s="1"/>
  <c r="AE63" i="6" s="1"/>
  <c r="AH63" i="6" s="1"/>
  <c r="AK63" i="6" s="1"/>
  <c r="AN63" i="6" s="1"/>
  <c r="AQ63" i="6" s="1"/>
  <c r="AT63" i="6" s="1"/>
  <c r="AW63" i="6" s="1"/>
  <c r="AZ63" i="6" s="1"/>
  <c r="BC63" i="6" s="1"/>
  <c r="BF63" i="6" s="1"/>
  <c r="BI63" i="6" s="1"/>
  <c r="BL63" i="6" s="1"/>
  <c r="BO63" i="6" s="1"/>
  <c r="BR63" i="6" s="1"/>
  <c r="BU63" i="6" s="1"/>
  <c r="BX63" i="6" s="1"/>
  <c r="CA63" i="6" s="1"/>
  <c r="CD63" i="6" s="1"/>
  <c r="CG63" i="6" s="1"/>
  <c r="CJ63" i="6" s="1"/>
  <c r="CM63" i="6" s="1"/>
  <c r="CP63" i="6" s="1"/>
  <c r="CS63" i="6" s="1"/>
  <c r="CV63" i="6" s="1"/>
  <c r="CY63" i="6" s="1"/>
  <c r="DB63" i="6" s="1"/>
  <c r="D63" i="6" s="1"/>
  <c r="O63" i="6"/>
  <c r="K63" i="6"/>
  <c r="DA62" i="6"/>
  <c r="CX62" i="6"/>
  <c r="CU62" i="6"/>
  <c r="CR62" i="6"/>
  <c r="CO62" i="6"/>
  <c r="CL62" i="6"/>
  <c r="CI62" i="6"/>
  <c r="CF62" i="6"/>
  <c r="CC62" i="6"/>
  <c r="BZ62" i="6"/>
  <c r="BW62" i="6"/>
  <c r="BT62" i="6"/>
  <c r="BQ62" i="6"/>
  <c r="BN62" i="6"/>
  <c r="BK62" i="6"/>
  <c r="BH62" i="6"/>
  <c r="BE62" i="6"/>
  <c r="BB62" i="6"/>
  <c r="AY62" i="6"/>
  <c r="AV62" i="6"/>
  <c r="AS62" i="6"/>
  <c r="AP62" i="6"/>
  <c r="AM62" i="6"/>
  <c r="AJ62" i="6"/>
  <c r="AG62" i="6"/>
  <c r="AD62" i="6"/>
  <c r="AA62" i="6"/>
  <c r="X62" i="6"/>
  <c r="U62" i="6"/>
  <c r="R62" i="6"/>
  <c r="P62" i="6"/>
  <c r="S62" i="6" s="1"/>
  <c r="V62" i="6" s="1"/>
  <c r="Y62" i="6" s="1"/>
  <c r="AB62" i="6" s="1"/>
  <c r="AE62" i="6" s="1"/>
  <c r="AH62" i="6" s="1"/>
  <c r="AK62" i="6" s="1"/>
  <c r="AN62" i="6" s="1"/>
  <c r="AQ62" i="6" s="1"/>
  <c r="AT62" i="6" s="1"/>
  <c r="AW62" i="6" s="1"/>
  <c r="AZ62" i="6" s="1"/>
  <c r="BC62" i="6" s="1"/>
  <c r="BF62" i="6" s="1"/>
  <c r="BI62" i="6" s="1"/>
  <c r="BL62" i="6" s="1"/>
  <c r="BO62" i="6" s="1"/>
  <c r="BR62" i="6" s="1"/>
  <c r="BU62" i="6" s="1"/>
  <c r="BX62" i="6" s="1"/>
  <c r="CA62" i="6" s="1"/>
  <c r="CD62" i="6" s="1"/>
  <c r="CG62" i="6" s="1"/>
  <c r="CJ62" i="6" s="1"/>
  <c r="CM62" i="6" s="1"/>
  <c r="CP62" i="6" s="1"/>
  <c r="CS62" i="6" s="1"/>
  <c r="CV62" i="6" s="1"/>
  <c r="CY62" i="6" s="1"/>
  <c r="DB62" i="6" s="1"/>
  <c r="D62" i="6" s="1"/>
  <c r="O62" i="6"/>
  <c r="K62" i="6"/>
  <c r="DA61" i="6"/>
  <c r="CX61" i="6"/>
  <c r="CU61" i="6"/>
  <c r="CR61" i="6"/>
  <c r="CO61" i="6"/>
  <c r="CL61" i="6"/>
  <c r="CI61" i="6"/>
  <c r="CF61" i="6"/>
  <c r="CC61" i="6"/>
  <c r="BZ61" i="6"/>
  <c r="BW61" i="6"/>
  <c r="BT61" i="6"/>
  <c r="BQ61" i="6"/>
  <c r="BN61" i="6"/>
  <c r="BK61" i="6"/>
  <c r="BH61" i="6"/>
  <c r="BE61" i="6"/>
  <c r="BB61" i="6"/>
  <c r="AY61" i="6"/>
  <c r="AV61" i="6"/>
  <c r="AS61" i="6"/>
  <c r="AP61" i="6"/>
  <c r="AM61" i="6"/>
  <c r="AJ61" i="6"/>
  <c r="AG61" i="6"/>
  <c r="AD61" i="6"/>
  <c r="AA61" i="6"/>
  <c r="X61" i="6"/>
  <c r="U61" i="6"/>
  <c r="R61" i="6"/>
  <c r="P61" i="6"/>
  <c r="S61" i="6" s="1"/>
  <c r="V61" i="6" s="1"/>
  <c r="Y61" i="6" s="1"/>
  <c r="AB61" i="6" s="1"/>
  <c r="AE61" i="6" s="1"/>
  <c r="AH61" i="6" s="1"/>
  <c r="AK61" i="6" s="1"/>
  <c r="AN61" i="6" s="1"/>
  <c r="AQ61" i="6" s="1"/>
  <c r="AT61" i="6" s="1"/>
  <c r="AW61" i="6" s="1"/>
  <c r="AZ61" i="6" s="1"/>
  <c r="BC61" i="6" s="1"/>
  <c r="BF61" i="6" s="1"/>
  <c r="BI61" i="6" s="1"/>
  <c r="BL61" i="6" s="1"/>
  <c r="BO61" i="6" s="1"/>
  <c r="BR61" i="6" s="1"/>
  <c r="BU61" i="6" s="1"/>
  <c r="BX61" i="6" s="1"/>
  <c r="CA61" i="6" s="1"/>
  <c r="CD61" i="6" s="1"/>
  <c r="CG61" i="6" s="1"/>
  <c r="CJ61" i="6" s="1"/>
  <c r="CM61" i="6" s="1"/>
  <c r="CP61" i="6" s="1"/>
  <c r="CS61" i="6" s="1"/>
  <c r="CV61" i="6" s="1"/>
  <c r="CY61" i="6" s="1"/>
  <c r="DB61" i="6" s="1"/>
  <c r="D61" i="6" s="1"/>
  <c r="O61" i="6"/>
  <c r="K61" i="6"/>
  <c r="DA60" i="6"/>
  <c r="CX60" i="6"/>
  <c r="CU60" i="6"/>
  <c r="CR60" i="6"/>
  <c r="CO60" i="6"/>
  <c r="CL60" i="6"/>
  <c r="CI60" i="6"/>
  <c r="CF60" i="6"/>
  <c r="CC60" i="6"/>
  <c r="BZ60" i="6"/>
  <c r="BW60" i="6"/>
  <c r="BT60" i="6"/>
  <c r="BQ60" i="6"/>
  <c r="BN60" i="6"/>
  <c r="BK60" i="6"/>
  <c r="BH60" i="6"/>
  <c r="BE60" i="6"/>
  <c r="BB60" i="6"/>
  <c r="AY60" i="6"/>
  <c r="AV60" i="6"/>
  <c r="AS60" i="6"/>
  <c r="AP60" i="6"/>
  <c r="AM60" i="6"/>
  <c r="AJ60" i="6"/>
  <c r="AG60" i="6"/>
  <c r="AD60" i="6"/>
  <c r="AA60" i="6"/>
  <c r="X60" i="6"/>
  <c r="U60" i="6"/>
  <c r="R60" i="6"/>
  <c r="P60" i="6"/>
  <c r="S60" i="6" s="1"/>
  <c r="V60" i="6" s="1"/>
  <c r="Y60" i="6" s="1"/>
  <c r="AB60" i="6" s="1"/>
  <c r="AE60" i="6" s="1"/>
  <c r="AH60" i="6" s="1"/>
  <c r="AK60" i="6" s="1"/>
  <c r="AN60" i="6" s="1"/>
  <c r="AQ60" i="6" s="1"/>
  <c r="AT60" i="6" s="1"/>
  <c r="AW60" i="6" s="1"/>
  <c r="AZ60" i="6" s="1"/>
  <c r="BC60" i="6" s="1"/>
  <c r="BF60" i="6" s="1"/>
  <c r="BI60" i="6" s="1"/>
  <c r="BL60" i="6" s="1"/>
  <c r="BO60" i="6" s="1"/>
  <c r="BR60" i="6" s="1"/>
  <c r="BU60" i="6" s="1"/>
  <c r="BX60" i="6" s="1"/>
  <c r="CA60" i="6" s="1"/>
  <c r="CD60" i="6" s="1"/>
  <c r="CG60" i="6" s="1"/>
  <c r="CJ60" i="6" s="1"/>
  <c r="CM60" i="6" s="1"/>
  <c r="CP60" i="6" s="1"/>
  <c r="CS60" i="6" s="1"/>
  <c r="CV60" i="6" s="1"/>
  <c r="CY60" i="6" s="1"/>
  <c r="DB60" i="6" s="1"/>
  <c r="D60" i="6" s="1"/>
  <c r="O60" i="6"/>
  <c r="K60" i="6"/>
  <c r="DA59" i="6"/>
  <c r="CX59" i="6"/>
  <c r="CU59" i="6"/>
  <c r="CR59" i="6"/>
  <c r="CO59" i="6"/>
  <c r="CL59" i="6"/>
  <c r="CI59" i="6"/>
  <c r="CF59" i="6"/>
  <c r="CC59" i="6"/>
  <c r="BZ59" i="6"/>
  <c r="BW59" i="6"/>
  <c r="BT59" i="6"/>
  <c r="BQ59" i="6"/>
  <c r="BN59" i="6"/>
  <c r="BK59" i="6"/>
  <c r="BH59" i="6"/>
  <c r="BE59" i="6"/>
  <c r="BB59" i="6"/>
  <c r="AY59" i="6"/>
  <c r="AV59" i="6"/>
  <c r="AS59" i="6"/>
  <c r="AP59" i="6"/>
  <c r="AM59" i="6"/>
  <c r="AJ59" i="6"/>
  <c r="AG59" i="6"/>
  <c r="AD59" i="6"/>
  <c r="AA59" i="6"/>
  <c r="X59" i="6"/>
  <c r="U59" i="6"/>
  <c r="R59" i="6"/>
  <c r="P59" i="6"/>
  <c r="S59" i="6" s="1"/>
  <c r="V59" i="6" s="1"/>
  <c r="Y59" i="6" s="1"/>
  <c r="AB59" i="6" s="1"/>
  <c r="AE59" i="6" s="1"/>
  <c r="AH59" i="6" s="1"/>
  <c r="AK59" i="6" s="1"/>
  <c r="AN59" i="6" s="1"/>
  <c r="AQ59" i="6" s="1"/>
  <c r="AT59" i="6" s="1"/>
  <c r="AW59" i="6" s="1"/>
  <c r="AZ59" i="6" s="1"/>
  <c r="BC59" i="6" s="1"/>
  <c r="BF59" i="6" s="1"/>
  <c r="BI59" i="6" s="1"/>
  <c r="BL59" i="6" s="1"/>
  <c r="BO59" i="6" s="1"/>
  <c r="BR59" i="6" s="1"/>
  <c r="BU59" i="6" s="1"/>
  <c r="BX59" i="6" s="1"/>
  <c r="CA59" i="6" s="1"/>
  <c r="CD59" i="6" s="1"/>
  <c r="CG59" i="6" s="1"/>
  <c r="CJ59" i="6" s="1"/>
  <c r="CM59" i="6" s="1"/>
  <c r="CP59" i="6" s="1"/>
  <c r="CS59" i="6" s="1"/>
  <c r="CV59" i="6" s="1"/>
  <c r="CY59" i="6" s="1"/>
  <c r="DB59" i="6" s="1"/>
  <c r="D59" i="6" s="1"/>
  <c r="O59" i="6"/>
  <c r="K59" i="6"/>
  <c r="DA58" i="6"/>
  <c r="CX58" i="6"/>
  <c r="CU58" i="6"/>
  <c r="CR58" i="6"/>
  <c r="CO58" i="6"/>
  <c r="CL58" i="6"/>
  <c r="CI58" i="6"/>
  <c r="CF58" i="6"/>
  <c r="CC58" i="6"/>
  <c r="BZ58" i="6"/>
  <c r="BW58" i="6"/>
  <c r="BT58" i="6"/>
  <c r="BQ58" i="6"/>
  <c r="BN58" i="6"/>
  <c r="BK58" i="6"/>
  <c r="BH58" i="6"/>
  <c r="BE58" i="6"/>
  <c r="BB58" i="6"/>
  <c r="AY58" i="6"/>
  <c r="AV58" i="6"/>
  <c r="AS58" i="6"/>
  <c r="AP58" i="6"/>
  <c r="AM58" i="6"/>
  <c r="AJ58" i="6"/>
  <c r="AG58" i="6"/>
  <c r="AD58" i="6"/>
  <c r="AA58" i="6"/>
  <c r="X58" i="6"/>
  <c r="U58" i="6"/>
  <c r="R58" i="6"/>
  <c r="P58" i="6"/>
  <c r="S58" i="6" s="1"/>
  <c r="V58" i="6" s="1"/>
  <c r="Y58" i="6" s="1"/>
  <c r="AB58" i="6" s="1"/>
  <c r="AE58" i="6" s="1"/>
  <c r="AH58" i="6" s="1"/>
  <c r="AK58" i="6" s="1"/>
  <c r="AN58" i="6" s="1"/>
  <c r="AQ58" i="6" s="1"/>
  <c r="AT58" i="6" s="1"/>
  <c r="AW58" i="6" s="1"/>
  <c r="AZ58" i="6" s="1"/>
  <c r="BC58" i="6" s="1"/>
  <c r="BF58" i="6" s="1"/>
  <c r="BI58" i="6" s="1"/>
  <c r="BL58" i="6" s="1"/>
  <c r="BO58" i="6" s="1"/>
  <c r="BR58" i="6" s="1"/>
  <c r="BU58" i="6" s="1"/>
  <c r="BX58" i="6" s="1"/>
  <c r="CA58" i="6" s="1"/>
  <c r="CD58" i="6" s="1"/>
  <c r="CG58" i="6" s="1"/>
  <c r="CJ58" i="6" s="1"/>
  <c r="CM58" i="6" s="1"/>
  <c r="CP58" i="6" s="1"/>
  <c r="CS58" i="6" s="1"/>
  <c r="CV58" i="6" s="1"/>
  <c r="CY58" i="6" s="1"/>
  <c r="DB58" i="6" s="1"/>
  <c r="D58" i="6" s="1"/>
  <c r="O58" i="6"/>
  <c r="K58" i="6"/>
  <c r="DA57" i="6"/>
  <c r="CX57" i="6"/>
  <c r="CU57" i="6"/>
  <c r="CR57" i="6"/>
  <c r="CO57" i="6"/>
  <c r="CL57" i="6"/>
  <c r="CI57" i="6"/>
  <c r="CF57" i="6"/>
  <c r="CC57" i="6"/>
  <c r="BZ57" i="6"/>
  <c r="BW57" i="6"/>
  <c r="BT57" i="6"/>
  <c r="BQ57" i="6"/>
  <c r="BN57" i="6"/>
  <c r="BK57" i="6"/>
  <c r="BH57" i="6"/>
  <c r="BE57" i="6"/>
  <c r="BB57" i="6"/>
  <c r="AY57" i="6"/>
  <c r="AV57" i="6"/>
  <c r="AS57" i="6"/>
  <c r="AP57" i="6"/>
  <c r="AM57" i="6"/>
  <c r="AJ57" i="6"/>
  <c r="AG57" i="6"/>
  <c r="AD57" i="6"/>
  <c r="AA57" i="6"/>
  <c r="X57" i="6"/>
  <c r="U57" i="6"/>
  <c r="R57" i="6"/>
  <c r="P57" i="6"/>
  <c r="S57" i="6" s="1"/>
  <c r="V57" i="6" s="1"/>
  <c r="Y57" i="6" s="1"/>
  <c r="AB57" i="6" s="1"/>
  <c r="AE57" i="6" s="1"/>
  <c r="AH57" i="6" s="1"/>
  <c r="AK57" i="6" s="1"/>
  <c r="AN57" i="6" s="1"/>
  <c r="AQ57" i="6" s="1"/>
  <c r="AT57" i="6" s="1"/>
  <c r="AW57" i="6" s="1"/>
  <c r="AZ57" i="6" s="1"/>
  <c r="BC57" i="6" s="1"/>
  <c r="BF57" i="6" s="1"/>
  <c r="BI57" i="6" s="1"/>
  <c r="BL57" i="6" s="1"/>
  <c r="BO57" i="6" s="1"/>
  <c r="BR57" i="6" s="1"/>
  <c r="BU57" i="6" s="1"/>
  <c r="BX57" i="6" s="1"/>
  <c r="CA57" i="6" s="1"/>
  <c r="CD57" i="6" s="1"/>
  <c r="CG57" i="6" s="1"/>
  <c r="CJ57" i="6" s="1"/>
  <c r="CM57" i="6" s="1"/>
  <c r="CP57" i="6" s="1"/>
  <c r="CS57" i="6" s="1"/>
  <c r="CV57" i="6" s="1"/>
  <c r="CY57" i="6" s="1"/>
  <c r="DB57" i="6" s="1"/>
  <c r="D57" i="6" s="1"/>
  <c r="O57" i="6"/>
  <c r="K57" i="6"/>
  <c r="DA56" i="6"/>
  <c r="CX56" i="6"/>
  <c r="CU56" i="6"/>
  <c r="CR56" i="6"/>
  <c r="CO56" i="6"/>
  <c r="CL56" i="6"/>
  <c r="CI56" i="6"/>
  <c r="CF56" i="6"/>
  <c r="CC56" i="6"/>
  <c r="BZ56" i="6"/>
  <c r="BW56" i="6"/>
  <c r="BT56" i="6"/>
  <c r="BQ56" i="6"/>
  <c r="BN56" i="6"/>
  <c r="BK56" i="6"/>
  <c r="BH56" i="6"/>
  <c r="BE56" i="6"/>
  <c r="BB56" i="6"/>
  <c r="AY56" i="6"/>
  <c r="AV56" i="6"/>
  <c r="AS56" i="6"/>
  <c r="AP56" i="6"/>
  <c r="AM56" i="6"/>
  <c r="AJ56" i="6"/>
  <c r="AG56" i="6"/>
  <c r="AD56" i="6"/>
  <c r="AA56" i="6"/>
  <c r="X56" i="6"/>
  <c r="U56" i="6"/>
  <c r="R56" i="6"/>
  <c r="P56" i="6"/>
  <c r="S56" i="6" s="1"/>
  <c r="V56" i="6" s="1"/>
  <c r="Y56" i="6" s="1"/>
  <c r="AB56" i="6" s="1"/>
  <c r="AE56" i="6" s="1"/>
  <c r="AH56" i="6" s="1"/>
  <c r="AK56" i="6" s="1"/>
  <c r="AN56" i="6" s="1"/>
  <c r="AQ56" i="6" s="1"/>
  <c r="AT56" i="6" s="1"/>
  <c r="AW56" i="6" s="1"/>
  <c r="AZ56" i="6" s="1"/>
  <c r="BC56" i="6" s="1"/>
  <c r="BF56" i="6" s="1"/>
  <c r="BI56" i="6" s="1"/>
  <c r="BL56" i="6" s="1"/>
  <c r="BO56" i="6" s="1"/>
  <c r="BR56" i="6" s="1"/>
  <c r="BU56" i="6" s="1"/>
  <c r="BX56" i="6" s="1"/>
  <c r="CA56" i="6" s="1"/>
  <c r="CD56" i="6" s="1"/>
  <c r="CG56" i="6" s="1"/>
  <c r="CJ56" i="6" s="1"/>
  <c r="CM56" i="6" s="1"/>
  <c r="CP56" i="6" s="1"/>
  <c r="CS56" i="6" s="1"/>
  <c r="CV56" i="6" s="1"/>
  <c r="CY56" i="6" s="1"/>
  <c r="DB56" i="6" s="1"/>
  <c r="D56" i="6" s="1"/>
  <c r="O56" i="6"/>
  <c r="K56" i="6"/>
  <c r="DA106" i="6"/>
  <c r="CX106" i="6"/>
  <c r="CU106" i="6"/>
  <c r="CR106" i="6"/>
  <c r="CO106" i="6"/>
  <c r="CL106" i="6"/>
  <c r="CI106" i="6"/>
  <c r="CF106" i="6"/>
  <c r="CC106" i="6"/>
  <c r="BZ106" i="6"/>
  <c r="BW106" i="6"/>
  <c r="BT106" i="6"/>
  <c r="BQ106" i="6"/>
  <c r="BN106" i="6"/>
  <c r="BK106" i="6"/>
  <c r="BH106" i="6"/>
  <c r="BE106" i="6"/>
  <c r="BB106" i="6"/>
  <c r="AY106" i="6"/>
  <c r="AV106" i="6"/>
  <c r="AS106" i="6"/>
  <c r="AP106" i="6"/>
  <c r="AM106" i="6"/>
  <c r="AJ106" i="6"/>
  <c r="AG106" i="6"/>
  <c r="AD106" i="6"/>
  <c r="AA106" i="6"/>
  <c r="X106" i="6"/>
  <c r="U106" i="6"/>
  <c r="R106" i="6"/>
  <c r="P106" i="6"/>
  <c r="S106" i="6" s="1"/>
  <c r="V106" i="6" s="1"/>
  <c r="Y106" i="6" s="1"/>
  <c r="AB106" i="6" s="1"/>
  <c r="AE106" i="6" s="1"/>
  <c r="AH106" i="6" s="1"/>
  <c r="AK106" i="6" s="1"/>
  <c r="AN106" i="6" s="1"/>
  <c r="AQ106" i="6" s="1"/>
  <c r="AT106" i="6" s="1"/>
  <c r="AW106" i="6" s="1"/>
  <c r="AZ106" i="6" s="1"/>
  <c r="BC106" i="6" s="1"/>
  <c r="BF106" i="6" s="1"/>
  <c r="BI106" i="6" s="1"/>
  <c r="BL106" i="6" s="1"/>
  <c r="BO106" i="6" s="1"/>
  <c r="BR106" i="6" s="1"/>
  <c r="BU106" i="6" s="1"/>
  <c r="BX106" i="6" s="1"/>
  <c r="CA106" i="6" s="1"/>
  <c r="CD106" i="6" s="1"/>
  <c r="CG106" i="6" s="1"/>
  <c r="CJ106" i="6" s="1"/>
  <c r="CM106" i="6" s="1"/>
  <c r="CP106" i="6" s="1"/>
  <c r="CS106" i="6" s="1"/>
  <c r="CV106" i="6" s="1"/>
  <c r="CY106" i="6" s="1"/>
  <c r="DB106" i="6" s="1"/>
  <c r="D106" i="6" s="1"/>
  <c r="O106" i="6"/>
  <c r="K106" i="6"/>
  <c r="DA105" i="6"/>
  <c r="CX105" i="6"/>
  <c r="CU105" i="6"/>
  <c r="CR105" i="6"/>
  <c r="CO105" i="6"/>
  <c r="CL105" i="6"/>
  <c r="CI105" i="6"/>
  <c r="CF105" i="6"/>
  <c r="CC105" i="6"/>
  <c r="BZ105" i="6"/>
  <c r="BW105" i="6"/>
  <c r="BT105" i="6"/>
  <c r="BQ105" i="6"/>
  <c r="BN105" i="6"/>
  <c r="BK105" i="6"/>
  <c r="BH105" i="6"/>
  <c r="BE105" i="6"/>
  <c r="BB105" i="6"/>
  <c r="AY105" i="6"/>
  <c r="AV105" i="6"/>
  <c r="AS105" i="6"/>
  <c r="AP105" i="6"/>
  <c r="AM105" i="6"/>
  <c r="AJ105" i="6"/>
  <c r="AG105" i="6"/>
  <c r="AD105" i="6"/>
  <c r="AA105" i="6"/>
  <c r="X105" i="6"/>
  <c r="U105" i="6"/>
  <c r="R105" i="6"/>
  <c r="P105" i="6"/>
  <c r="S105" i="6" s="1"/>
  <c r="V105" i="6" s="1"/>
  <c r="Y105" i="6" s="1"/>
  <c r="AB105" i="6" s="1"/>
  <c r="AE105" i="6" s="1"/>
  <c r="AH105" i="6" s="1"/>
  <c r="AK105" i="6" s="1"/>
  <c r="AN105" i="6" s="1"/>
  <c r="AQ105" i="6" s="1"/>
  <c r="AT105" i="6" s="1"/>
  <c r="AW105" i="6" s="1"/>
  <c r="AZ105" i="6" s="1"/>
  <c r="BC105" i="6" s="1"/>
  <c r="BF105" i="6" s="1"/>
  <c r="BI105" i="6" s="1"/>
  <c r="BL105" i="6" s="1"/>
  <c r="BO105" i="6" s="1"/>
  <c r="BR105" i="6" s="1"/>
  <c r="BU105" i="6" s="1"/>
  <c r="BX105" i="6" s="1"/>
  <c r="CA105" i="6" s="1"/>
  <c r="CD105" i="6" s="1"/>
  <c r="CG105" i="6" s="1"/>
  <c r="CJ105" i="6" s="1"/>
  <c r="CM105" i="6" s="1"/>
  <c r="CP105" i="6" s="1"/>
  <c r="CS105" i="6" s="1"/>
  <c r="CV105" i="6" s="1"/>
  <c r="CY105" i="6" s="1"/>
  <c r="DB105" i="6" s="1"/>
  <c r="D105" i="6" s="1"/>
  <c r="O105" i="6"/>
  <c r="K105" i="6"/>
  <c r="DA104" i="6"/>
  <c r="CX104" i="6"/>
  <c r="CU104" i="6"/>
  <c r="CR104" i="6"/>
  <c r="CO104" i="6"/>
  <c r="CL104" i="6"/>
  <c r="CI104" i="6"/>
  <c r="CF104" i="6"/>
  <c r="CC104" i="6"/>
  <c r="BZ104" i="6"/>
  <c r="BW104" i="6"/>
  <c r="BT104" i="6"/>
  <c r="BQ104" i="6"/>
  <c r="BN104" i="6"/>
  <c r="BK104" i="6"/>
  <c r="BH104" i="6"/>
  <c r="BE104" i="6"/>
  <c r="BB104" i="6"/>
  <c r="AY104" i="6"/>
  <c r="AV104" i="6"/>
  <c r="AS104" i="6"/>
  <c r="AP104" i="6"/>
  <c r="AM104" i="6"/>
  <c r="AJ104" i="6"/>
  <c r="AG104" i="6"/>
  <c r="AD104" i="6"/>
  <c r="AA104" i="6"/>
  <c r="X104" i="6"/>
  <c r="U104" i="6"/>
  <c r="R104" i="6"/>
  <c r="P104" i="6"/>
  <c r="S104" i="6" s="1"/>
  <c r="V104" i="6" s="1"/>
  <c r="Y104" i="6" s="1"/>
  <c r="AB104" i="6" s="1"/>
  <c r="AE104" i="6" s="1"/>
  <c r="AH104" i="6" s="1"/>
  <c r="AK104" i="6" s="1"/>
  <c r="AN104" i="6" s="1"/>
  <c r="AQ104" i="6" s="1"/>
  <c r="AT104" i="6" s="1"/>
  <c r="AW104" i="6" s="1"/>
  <c r="AZ104" i="6" s="1"/>
  <c r="BC104" i="6" s="1"/>
  <c r="BF104" i="6" s="1"/>
  <c r="BI104" i="6" s="1"/>
  <c r="BL104" i="6" s="1"/>
  <c r="BO104" i="6" s="1"/>
  <c r="BR104" i="6" s="1"/>
  <c r="BU104" i="6" s="1"/>
  <c r="BX104" i="6" s="1"/>
  <c r="CA104" i="6" s="1"/>
  <c r="CD104" i="6" s="1"/>
  <c r="CG104" i="6" s="1"/>
  <c r="CJ104" i="6" s="1"/>
  <c r="CM104" i="6" s="1"/>
  <c r="CP104" i="6" s="1"/>
  <c r="CS104" i="6" s="1"/>
  <c r="CV104" i="6" s="1"/>
  <c r="CY104" i="6" s="1"/>
  <c r="DB104" i="6" s="1"/>
  <c r="D104" i="6" s="1"/>
  <c r="O104" i="6"/>
  <c r="K104" i="6"/>
  <c r="DA103" i="6"/>
  <c r="CX103" i="6"/>
  <c r="CU103" i="6"/>
  <c r="CR103" i="6"/>
  <c r="CO103" i="6"/>
  <c r="CL103" i="6"/>
  <c r="CI103" i="6"/>
  <c r="CF103" i="6"/>
  <c r="CC103" i="6"/>
  <c r="BZ103" i="6"/>
  <c r="BW103" i="6"/>
  <c r="BT103" i="6"/>
  <c r="BQ103" i="6"/>
  <c r="BN103" i="6"/>
  <c r="BK103" i="6"/>
  <c r="BH103" i="6"/>
  <c r="BE103" i="6"/>
  <c r="BB103" i="6"/>
  <c r="AY103" i="6"/>
  <c r="AV103" i="6"/>
  <c r="AS103" i="6"/>
  <c r="AP103" i="6"/>
  <c r="AM103" i="6"/>
  <c r="AJ103" i="6"/>
  <c r="AG103" i="6"/>
  <c r="AD103" i="6"/>
  <c r="AA103" i="6"/>
  <c r="X103" i="6"/>
  <c r="U103" i="6"/>
  <c r="R103" i="6"/>
  <c r="P103" i="6"/>
  <c r="S103" i="6" s="1"/>
  <c r="V103" i="6" s="1"/>
  <c r="Y103" i="6" s="1"/>
  <c r="AB103" i="6" s="1"/>
  <c r="AE103" i="6" s="1"/>
  <c r="AH103" i="6" s="1"/>
  <c r="AK103" i="6" s="1"/>
  <c r="AN103" i="6" s="1"/>
  <c r="AQ103" i="6" s="1"/>
  <c r="AT103" i="6" s="1"/>
  <c r="AW103" i="6" s="1"/>
  <c r="AZ103" i="6" s="1"/>
  <c r="BC103" i="6" s="1"/>
  <c r="BF103" i="6" s="1"/>
  <c r="BI103" i="6" s="1"/>
  <c r="BL103" i="6" s="1"/>
  <c r="BO103" i="6" s="1"/>
  <c r="BR103" i="6" s="1"/>
  <c r="BU103" i="6" s="1"/>
  <c r="BX103" i="6" s="1"/>
  <c r="CA103" i="6" s="1"/>
  <c r="CD103" i="6" s="1"/>
  <c r="CG103" i="6" s="1"/>
  <c r="CJ103" i="6" s="1"/>
  <c r="CM103" i="6" s="1"/>
  <c r="CP103" i="6" s="1"/>
  <c r="CS103" i="6" s="1"/>
  <c r="CV103" i="6" s="1"/>
  <c r="CY103" i="6" s="1"/>
  <c r="DB103" i="6" s="1"/>
  <c r="D103" i="6" s="1"/>
  <c r="O103" i="6"/>
  <c r="K103" i="6"/>
  <c r="DA50" i="6"/>
  <c r="CX50" i="6"/>
  <c r="CU50" i="6"/>
  <c r="CR50" i="6"/>
  <c r="CO50" i="6"/>
  <c r="CL50" i="6"/>
  <c r="CI50" i="6"/>
  <c r="CF50" i="6"/>
  <c r="CC50" i="6"/>
  <c r="BZ50" i="6"/>
  <c r="BW50" i="6"/>
  <c r="BT50" i="6"/>
  <c r="BQ50" i="6"/>
  <c r="BN50" i="6"/>
  <c r="BK50" i="6"/>
  <c r="BH50" i="6"/>
  <c r="BE50" i="6"/>
  <c r="BB50" i="6"/>
  <c r="AY50" i="6"/>
  <c r="AV50" i="6"/>
  <c r="AS50" i="6"/>
  <c r="AP50" i="6"/>
  <c r="AM50" i="6"/>
  <c r="AJ50" i="6"/>
  <c r="AG50" i="6"/>
  <c r="AD50" i="6"/>
  <c r="AA50" i="6"/>
  <c r="X50" i="6"/>
  <c r="U50" i="6"/>
  <c r="R50" i="6"/>
  <c r="P50" i="6"/>
  <c r="S50" i="6" s="1"/>
  <c r="V50" i="6" s="1"/>
  <c r="Y50" i="6" s="1"/>
  <c r="AB50" i="6" s="1"/>
  <c r="AE50" i="6" s="1"/>
  <c r="AH50" i="6" s="1"/>
  <c r="AK50" i="6" s="1"/>
  <c r="AN50" i="6" s="1"/>
  <c r="AQ50" i="6" s="1"/>
  <c r="AT50" i="6" s="1"/>
  <c r="AW50" i="6" s="1"/>
  <c r="AZ50" i="6" s="1"/>
  <c r="BC50" i="6" s="1"/>
  <c r="BF50" i="6" s="1"/>
  <c r="BI50" i="6" s="1"/>
  <c r="BL50" i="6" s="1"/>
  <c r="BO50" i="6" s="1"/>
  <c r="BR50" i="6" s="1"/>
  <c r="BU50" i="6" s="1"/>
  <c r="BX50" i="6" s="1"/>
  <c r="CA50" i="6" s="1"/>
  <c r="CD50" i="6" s="1"/>
  <c r="CG50" i="6" s="1"/>
  <c r="CJ50" i="6" s="1"/>
  <c r="CM50" i="6" s="1"/>
  <c r="CP50" i="6" s="1"/>
  <c r="CS50" i="6" s="1"/>
  <c r="CV50" i="6" s="1"/>
  <c r="CY50" i="6" s="1"/>
  <c r="DB50" i="6" s="1"/>
  <c r="D50" i="6" s="1"/>
  <c r="O50" i="6"/>
  <c r="K50" i="6"/>
  <c r="DA49" i="6"/>
  <c r="CX49" i="6"/>
  <c r="CU49" i="6"/>
  <c r="CR49" i="6"/>
  <c r="CO49" i="6"/>
  <c r="CL49" i="6"/>
  <c r="CI49" i="6"/>
  <c r="CF49" i="6"/>
  <c r="CC49" i="6"/>
  <c r="BZ49" i="6"/>
  <c r="BW49" i="6"/>
  <c r="BT49" i="6"/>
  <c r="BQ49" i="6"/>
  <c r="BN49" i="6"/>
  <c r="BK49" i="6"/>
  <c r="BH49" i="6"/>
  <c r="BE49" i="6"/>
  <c r="BB49" i="6"/>
  <c r="AY49" i="6"/>
  <c r="AV49" i="6"/>
  <c r="AS49" i="6"/>
  <c r="AP49" i="6"/>
  <c r="AM49" i="6"/>
  <c r="AJ49" i="6"/>
  <c r="AG49" i="6"/>
  <c r="AD49" i="6"/>
  <c r="AA49" i="6"/>
  <c r="X49" i="6"/>
  <c r="U49" i="6"/>
  <c r="R49" i="6"/>
  <c r="P49" i="6"/>
  <c r="S49" i="6" s="1"/>
  <c r="V49" i="6" s="1"/>
  <c r="Y49" i="6" s="1"/>
  <c r="AB49" i="6" s="1"/>
  <c r="AE49" i="6" s="1"/>
  <c r="AH49" i="6" s="1"/>
  <c r="AK49" i="6" s="1"/>
  <c r="AN49" i="6" s="1"/>
  <c r="AQ49" i="6" s="1"/>
  <c r="AT49" i="6" s="1"/>
  <c r="AW49" i="6" s="1"/>
  <c r="AZ49" i="6" s="1"/>
  <c r="BC49" i="6" s="1"/>
  <c r="BF49" i="6" s="1"/>
  <c r="BI49" i="6" s="1"/>
  <c r="BL49" i="6" s="1"/>
  <c r="BO49" i="6" s="1"/>
  <c r="BR49" i="6" s="1"/>
  <c r="BU49" i="6" s="1"/>
  <c r="BX49" i="6" s="1"/>
  <c r="CA49" i="6" s="1"/>
  <c r="CD49" i="6" s="1"/>
  <c r="CG49" i="6" s="1"/>
  <c r="CJ49" i="6" s="1"/>
  <c r="CM49" i="6" s="1"/>
  <c r="CP49" i="6" s="1"/>
  <c r="CS49" i="6" s="1"/>
  <c r="CV49" i="6" s="1"/>
  <c r="CY49" i="6" s="1"/>
  <c r="DB49" i="6" s="1"/>
  <c r="D49" i="6" s="1"/>
  <c r="O49" i="6"/>
  <c r="K49" i="6"/>
  <c r="DA48" i="6"/>
  <c r="CX48" i="6"/>
  <c r="CU48" i="6"/>
  <c r="CR48" i="6"/>
  <c r="CO48" i="6"/>
  <c r="CL48" i="6"/>
  <c r="CI48" i="6"/>
  <c r="CF48" i="6"/>
  <c r="CC48" i="6"/>
  <c r="BZ48" i="6"/>
  <c r="BW48" i="6"/>
  <c r="BT48" i="6"/>
  <c r="BQ48" i="6"/>
  <c r="BN48" i="6"/>
  <c r="BK48" i="6"/>
  <c r="BH48" i="6"/>
  <c r="BE48" i="6"/>
  <c r="BB48" i="6"/>
  <c r="AY48" i="6"/>
  <c r="AV48" i="6"/>
  <c r="AS48" i="6"/>
  <c r="AP48" i="6"/>
  <c r="AM48" i="6"/>
  <c r="AJ48" i="6"/>
  <c r="AG48" i="6"/>
  <c r="AD48" i="6"/>
  <c r="AA48" i="6"/>
  <c r="X48" i="6"/>
  <c r="U48" i="6"/>
  <c r="R48" i="6"/>
  <c r="P48" i="6"/>
  <c r="S48" i="6" s="1"/>
  <c r="V48" i="6" s="1"/>
  <c r="Y48" i="6" s="1"/>
  <c r="AB48" i="6" s="1"/>
  <c r="AE48" i="6" s="1"/>
  <c r="AH48" i="6" s="1"/>
  <c r="AK48" i="6" s="1"/>
  <c r="AN48" i="6" s="1"/>
  <c r="AQ48" i="6" s="1"/>
  <c r="AT48" i="6" s="1"/>
  <c r="AW48" i="6" s="1"/>
  <c r="AZ48" i="6" s="1"/>
  <c r="BC48" i="6" s="1"/>
  <c r="BF48" i="6" s="1"/>
  <c r="BI48" i="6" s="1"/>
  <c r="BL48" i="6" s="1"/>
  <c r="BO48" i="6" s="1"/>
  <c r="BR48" i="6" s="1"/>
  <c r="BU48" i="6" s="1"/>
  <c r="BX48" i="6" s="1"/>
  <c r="CA48" i="6" s="1"/>
  <c r="CD48" i="6" s="1"/>
  <c r="CG48" i="6" s="1"/>
  <c r="CJ48" i="6" s="1"/>
  <c r="CM48" i="6" s="1"/>
  <c r="CP48" i="6" s="1"/>
  <c r="CS48" i="6" s="1"/>
  <c r="CV48" i="6" s="1"/>
  <c r="CY48" i="6" s="1"/>
  <c r="DB48" i="6" s="1"/>
  <c r="D48" i="6" s="1"/>
  <c r="O48" i="6"/>
  <c r="K48" i="6"/>
  <c r="DA47" i="6"/>
  <c r="CX47" i="6"/>
  <c r="CU47" i="6"/>
  <c r="CR47" i="6"/>
  <c r="CO47" i="6"/>
  <c r="CL47" i="6"/>
  <c r="CI47" i="6"/>
  <c r="CF47" i="6"/>
  <c r="CC47" i="6"/>
  <c r="BZ47" i="6"/>
  <c r="BW47" i="6"/>
  <c r="BT47" i="6"/>
  <c r="BQ47" i="6"/>
  <c r="BN47" i="6"/>
  <c r="BK47" i="6"/>
  <c r="BH47" i="6"/>
  <c r="BE47" i="6"/>
  <c r="BB47" i="6"/>
  <c r="AY47" i="6"/>
  <c r="AV47" i="6"/>
  <c r="AS47" i="6"/>
  <c r="AP47" i="6"/>
  <c r="AM47" i="6"/>
  <c r="AJ47" i="6"/>
  <c r="AG47" i="6"/>
  <c r="AD47" i="6"/>
  <c r="AA47" i="6"/>
  <c r="X47" i="6"/>
  <c r="U47" i="6"/>
  <c r="R47" i="6"/>
  <c r="P47" i="6"/>
  <c r="S47" i="6" s="1"/>
  <c r="V47" i="6" s="1"/>
  <c r="Y47" i="6" s="1"/>
  <c r="AB47" i="6" s="1"/>
  <c r="AE47" i="6" s="1"/>
  <c r="AH47" i="6" s="1"/>
  <c r="AK47" i="6" s="1"/>
  <c r="AN47" i="6" s="1"/>
  <c r="AQ47" i="6" s="1"/>
  <c r="AT47" i="6" s="1"/>
  <c r="AW47" i="6" s="1"/>
  <c r="AZ47" i="6" s="1"/>
  <c r="BC47" i="6" s="1"/>
  <c r="BF47" i="6" s="1"/>
  <c r="BI47" i="6" s="1"/>
  <c r="BL47" i="6" s="1"/>
  <c r="BO47" i="6" s="1"/>
  <c r="BR47" i="6" s="1"/>
  <c r="BU47" i="6" s="1"/>
  <c r="BX47" i="6" s="1"/>
  <c r="CA47" i="6" s="1"/>
  <c r="CD47" i="6" s="1"/>
  <c r="CG47" i="6" s="1"/>
  <c r="CJ47" i="6" s="1"/>
  <c r="CM47" i="6" s="1"/>
  <c r="CP47" i="6" s="1"/>
  <c r="CS47" i="6" s="1"/>
  <c r="CV47" i="6" s="1"/>
  <c r="CY47" i="6" s="1"/>
  <c r="DB47" i="6" s="1"/>
  <c r="D47" i="6" s="1"/>
  <c r="O47" i="6"/>
  <c r="K47" i="6"/>
  <c r="DA46" i="6"/>
  <c r="CX46" i="6"/>
  <c r="CU46" i="6"/>
  <c r="CR46" i="6"/>
  <c r="CO46" i="6"/>
  <c r="CL46" i="6"/>
  <c r="CI46" i="6"/>
  <c r="CF46" i="6"/>
  <c r="CC46" i="6"/>
  <c r="BZ46" i="6"/>
  <c r="BW46" i="6"/>
  <c r="BT46" i="6"/>
  <c r="BQ46" i="6"/>
  <c r="BN46" i="6"/>
  <c r="BK46" i="6"/>
  <c r="BH46" i="6"/>
  <c r="BE46" i="6"/>
  <c r="BB46" i="6"/>
  <c r="AY46" i="6"/>
  <c r="AV46" i="6"/>
  <c r="AS46" i="6"/>
  <c r="AP46" i="6"/>
  <c r="AM46" i="6"/>
  <c r="AJ46" i="6"/>
  <c r="AG46" i="6"/>
  <c r="AD46" i="6"/>
  <c r="AA46" i="6"/>
  <c r="X46" i="6"/>
  <c r="U46" i="6"/>
  <c r="R46" i="6"/>
  <c r="P46" i="6"/>
  <c r="S46" i="6" s="1"/>
  <c r="V46" i="6" s="1"/>
  <c r="Y46" i="6" s="1"/>
  <c r="AB46" i="6" s="1"/>
  <c r="AE46" i="6" s="1"/>
  <c r="AH46" i="6" s="1"/>
  <c r="AK46" i="6" s="1"/>
  <c r="AN46" i="6" s="1"/>
  <c r="AQ46" i="6" s="1"/>
  <c r="AT46" i="6" s="1"/>
  <c r="AW46" i="6" s="1"/>
  <c r="AZ46" i="6" s="1"/>
  <c r="BC46" i="6" s="1"/>
  <c r="BF46" i="6" s="1"/>
  <c r="BI46" i="6" s="1"/>
  <c r="BL46" i="6" s="1"/>
  <c r="BO46" i="6" s="1"/>
  <c r="BR46" i="6" s="1"/>
  <c r="BU46" i="6" s="1"/>
  <c r="BX46" i="6" s="1"/>
  <c r="CA46" i="6" s="1"/>
  <c r="CD46" i="6" s="1"/>
  <c r="CG46" i="6" s="1"/>
  <c r="CJ46" i="6" s="1"/>
  <c r="CM46" i="6" s="1"/>
  <c r="CP46" i="6" s="1"/>
  <c r="CS46" i="6" s="1"/>
  <c r="CV46" i="6" s="1"/>
  <c r="CY46" i="6" s="1"/>
  <c r="DB46" i="6" s="1"/>
  <c r="D46" i="6" s="1"/>
  <c r="O46" i="6"/>
  <c r="K46" i="6"/>
  <c r="DA45" i="6"/>
  <c r="CX45" i="6"/>
  <c r="CU45" i="6"/>
  <c r="CR45" i="6"/>
  <c r="CO45" i="6"/>
  <c r="CL45" i="6"/>
  <c r="CI45" i="6"/>
  <c r="CF45" i="6"/>
  <c r="CC45" i="6"/>
  <c r="BZ45" i="6"/>
  <c r="BW45" i="6"/>
  <c r="BT45" i="6"/>
  <c r="BQ45" i="6"/>
  <c r="BN45" i="6"/>
  <c r="BK45" i="6"/>
  <c r="BH45" i="6"/>
  <c r="BE45" i="6"/>
  <c r="BB45" i="6"/>
  <c r="AY45" i="6"/>
  <c r="AV45" i="6"/>
  <c r="AS45" i="6"/>
  <c r="AP45" i="6"/>
  <c r="AM45" i="6"/>
  <c r="AJ45" i="6"/>
  <c r="AG45" i="6"/>
  <c r="AD45" i="6"/>
  <c r="AA45" i="6"/>
  <c r="X45" i="6"/>
  <c r="U45" i="6"/>
  <c r="R45" i="6"/>
  <c r="P45" i="6"/>
  <c r="S45" i="6" s="1"/>
  <c r="V45" i="6" s="1"/>
  <c r="Y45" i="6" s="1"/>
  <c r="AB45" i="6" s="1"/>
  <c r="AE45" i="6" s="1"/>
  <c r="AH45" i="6" s="1"/>
  <c r="AK45" i="6" s="1"/>
  <c r="AN45" i="6" s="1"/>
  <c r="AQ45" i="6" s="1"/>
  <c r="AT45" i="6" s="1"/>
  <c r="AW45" i="6" s="1"/>
  <c r="AZ45" i="6" s="1"/>
  <c r="BC45" i="6" s="1"/>
  <c r="BF45" i="6" s="1"/>
  <c r="BI45" i="6" s="1"/>
  <c r="BL45" i="6" s="1"/>
  <c r="BO45" i="6" s="1"/>
  <c r="BR45" i="6" s="1"/>
  <c r="BU45" i="6" s="1"/>
  <c r="BX45" i="6" s="1"/>
  <c r="CA45" i="6" s="1"/>
  <c r="CD45" i="6" s="1"/>
  <c r="CG45" i="6" s="1"/>
  <c r="CJ45" i="6" s="1"/>
  <c r="CM45" i="6" s="1"/>
  <c r="CP45" i="6" s="1"/>
  <c r="CS45" i="6" s="1"/>
  <c r="CV45" i="6" s="1"/>
  <c r="CY45" i="6" s="1"/>
  <c r="DB45" i="6" s="1"/>
  <c r="D45" i="6" s="1"/>
  <c r="O45" i="6"/>
  <c r="K45" i="6"/>
  <c r="DA72" i="6"/>
  <c r="CX72" i="6"/>
  <c r="CU72" i="6"/>
  <c r="CR72" i="6"/>
  <c r="CO72" i="6"/>
  <c r="CL72" i="6"/>
  <c r="CI72" i="6"/>
  <c r="CF72" i="6"/>
  <c r="CC72" i="6"/>
  <c r="BZ72" i="6"/>
  <c r="BW72" i="6"/>
  <c r="BT72" i="6"/>
  <c r="BQ72" i="6"/>
  <c r="BN72" i="6"/>
  <c r="BK72" i="6"/>
  <c r="BH72" i="6"/>
  <c r="BE72" i="6"/>
  <c r="BB72" i="6"/>
  <c r="AY72" i="6"/>
  <c r="AV72" i="6"/>
  <c r="AS72" i="6"/>
  <c r="AP72" i="6"/>
  <c r="AM72" i="6"/>
  <c r="AJ72" i="6"/>
  <c r="AG72" i="6"/>
  <c r="AD72" i="6"/>
  <c r="AA72" i="6"/>
  <c r="X72" i="6"/>
  <c r="U72" i="6"/>
  <c r="R72" i="6"/>
  <c r="P72" i="6"/>
  <c r="S72" i="6" s="1"/>
  <c r="V72" i="6" s="1"/>
  <c r="Y72" i="6" s="1"/>
  <c r="AB72" i="6" s="1"/>
  <c r="AE72" i="6" s="1"/>
  <c r="AH72" i="6" s="1"/>
  <c r="AK72" i="6" s="1"/>
  <c r="AN72" i="6" s="1"/>
  <c r="AQ72" i="6" s="1"/>
  <c r="AT72" i="6" s="1"/>
  <c r="AW72" i="6" s="1"/>
  <c r="AZ72" i="6" s="1"/>
  <c r="BC72" i="6" s="1"/>
  <c r="BF72" i="6" s="1"/>
  <c r="BI72" i="6" s="1"/>
  <c r="BL72" i="6" s="1"/>
  <c r="BO72" i="6" s="1"/>
  <c r="BR72" i="6" s="1"/>
  <c r="BU72" i="6" s="1"/>
  <c r="BX72" i="6" s="1"/>
  <c r="CA72" i="6" s="1"/>
  <c r="CD72" i="6" s="1"/>
  <c r="CG72" i="6" s="1"/>
  <c r="CJ72" i="6" s="1"/>
  <c r="CM72" i="6" s="1"/>
  <c r="CP72" i="6" s="1"/>
  <c r="CS72" i="6" s="1"/>
  <c r="CV72" i="6" s="1"/>
  <c r="CY72" i="6" s="1"/>
  <c r="DB72" i="6" s="1"/>
  <c r="D72" i="6" s="1"/>
  <c r="O72" i="6"/>
  <c r="K72" i="6"/>
  <c r="DA71" i="6"/>
  <c r="CX71" i="6"/>
  <c r="CU71" i="6"/>
  <c r="CR71" i="6"/>
  <c r="CO71" i="6"/>
  <c r="CL71" i="6"/>
  <c r="CI71" i="6"/>
  <c r="CF71" i="6"/>
  <c r="CC71" i="6"/>
  <c r="BZ71" i="6"/>
  <c r="BW71" i="6"/>
  <c r="BT71" i="6"/>
  <c r="BQ71" i="6"/>
  <c r="BN71" i="6"/>
  <c r="BK71" i="6"/>
  <c r="BH71" i="6"/>
  <c r="BE71" i="6"/>
  <c r="BB71" i="6"/>
  <c r="AY71" i="6"/>
  <c r="AV71" i="6"/>
  <c r="AS71" i="6"/>
  <c r="AP71" i="6"/>
  <c r="AM71" i="6"/>
  <c r="AJ71" i="6"/>
  <c r="AG71" i="6"/>
  <c r="AD71" i="6"/>
  <c r="AA71" i="6"/>
  <c r="X71" i="6"/>
  <c r="U71" i="6"/>
  <c r="R71" i="6"/>
  <c r="P71" i="6"/>
  <c r="S71" i="6" s="1"/>
  <c r="V71" i="6" s="1"/>
  <c r="Y71" i="6" s="1"/>
  <c r="AB71" i="6" s="1"/>
  <c r="AE71" i="6" s="1"/>
  <c r="AH71" i="6" s="1"/>
  <c r="AK71" i="6" s="1"/>
  <c r="AN71" i="6" s="1"/>
  <c r="AQ71" i="6" s="1"/>
  <c r="AT71" i="6" s="1"/>
  <c r="AW71" i="6" s="1"/>
  <c r="AZ71" i="6" s="1"/>
  <c r="BC71" i="6" s="1"/>
  <c r="BF71" i="6" s="1"/>
  <c r="BI71" i="6" s="1"/>
  <c r="BL71" i="6" s="1"/>
  <c r="BO71" i="6" s="1"/>
  <c r="BR71" i="6" s="1"/>
  <c r="BU71" i="6" s="1"/>
  <c r="BX71" i="6" s="1"/>
  <c r="CA71" i="6" s="1"/>
  <c r="CD71" i="6" s="1"/>
  <c r="CG71" i="6" s="1"/>
  <c r="CJ71" i="6" s="1"/>
  <c r="CM71" i="6" s="1"/>
  <c r="CP71" i="6" s="1"/>
  <c r="CS71" i="6" s="1"/>
  <c r="CV71" i="6" s="1"/>
  <c r="CY71" i="6" s="1"/>
  <c r="DB71" i="6" s="1"/>
  <c r="D71" i="6" s="1"/>
  <c r="O71" i="6"/>
  <c r="K71" i="6"/>
  <c r="DA70" i="6"/>
  <c r="CX70" i="6"/>
  <c r="CU70" i="6"/>
  <c r="CR70" i="6"/>
  <c r="CO70" i="6"/>
  <c r="CL70" i="6"/>
  <c r="CI70" i="6"/>
  <c r="CF70" i="6"/>
  <c r="CC70" i="6"/>
  <c r="BZ70" i="6"/>
  <c r="BW70" i="6"/>
  <c r="BT70" i="6"/>
  <c r="BQ70" i="6"/>
  <c r="BN70" i="6"/>
  <c r="BK70" i="6"/>
  <c r="BH70" i="6"/>
  <c r="BE70" i="6"/>
  <c r="BB70" i="6"/>
  <c r="AY70" i="6"/>
  <c r="AV70" i="6"/>
  <c r="AS70" i="6"/>
  <c r="AP70" i="6"/>
  <c r="AM70" i="6"/>
  <c r="AJ70" i="6"/>
  <c r="AG70" i="6"/>
  <c r="AD70" i="6"/>
  <c r="AA70" i="6"/>
  <c r="X70" i="6"/>
  <c r="U70" i="6"/>
  <c r="R70" i="6"/>
  <c r="P70" i="6"/>
  <c r="S70" i="6" s="1"/>
  <c r="V70" i="6" s="1"/>
  <c r="Y70" i="6" s="1"/>
  <c r="AB70" i="6" s="1"/>
  <c r="AE70" i="6" s="1"/>
  <c r="AH70" i="6" s="1"/>
  <c r="AK70" i="6" s="1"/>
  <c r="AN70" i="6" s="1"/>
  <c r="AQ70" i="6" s="1"/>
  <c r="AT70" i="6" s="1"/>
  <c r="AW70" i="6" s="1"/>
  <c r="AZ70" i="6" s="1"/>
  <c r="BC70" i="6" s="1"/>
  <c r="BF70" i="6" s="1"/>
  <c r="BI70" i="6" s="1"/>
  <c r="BL70" i="6" s="1"/>
  <c r="BO70" i="6" s="1"/>
  <c r="BR70" i="6" s="1"/>
  <c r="BU70" i="6" s="1"/>
  <c r="BX70" i="6" s="1"/>
  <c r="CA70" i="6" s="1"/>
  <c r="CD70" i="6" s="1"/>
  <c r="CG70" i="6" s="1"/>
  <c r="CJ70" i="6" s="1"/>
  <c r="CM70" i="6" s="1"/>
  <c r="CP70" i="6" s="1"/>
  <c r="CS70" i="6" s="1"/>
  <c r="CV70" i="6" s="1"/>
  <c r="CY70" i="6" s="1"/>
  <c r="DB70" i="6" s="1"/>
  <c r="D70" i="6" s="1"/>
  <c r="O70" i="6"/>
  <c r="K70" i="6"/>
  <c r="DA69" i="6"/>
  <c r="CX69" i="6"/>
  <c r="CU69" i="6"/>
  <c r="CR69" i="6"/>
  <c r="CO69" i="6"/>
  <c r="CL69" i="6"/>
  <c r="CI69" i="6"/>
  <c r="CF69" i="6"/>
  <c r="CC69" i="6"/>
  <c r="BZ69" i="6"/>
  <c r="BW69" i="6"/>
  <c r="BT69" i="6"/>
  <c r="BQ69" i="6"/>
  <c r="BN69" i="6"/>
  <c r="BK69" i="6"/>
  <c r="BH69" i="6"/>
  <c r="BE69" i="6"/>
  <c r="BB69" i="6"/>
  <c r="AY69" i="6"/>
  <c r="AV69" i="6"/>
  <c r="AS69" i="6"/>
  <c r="AP69" i="6"/>
  <c r="AM69" i="6"/>
  <c r="AJ69" i="6"/>
  <c r="AG69" i="6"/>
  <c r="AD69" i="6"/>
  <c r="AA69" i="6"/>
  <c r="X69" i="6"/>
  <c r="U69" i="6"/>
  <c r="R69" i="6"/>
  <c r="P69" i="6"/>
  <c r="S69" i="6" s="1"/>
  <c r="V69" i="6" s="1"/>
  <c r="Y69" i="6" s="1"/>
  <c r="AB69" i="6" s="1"/>
  <c r="AE69" i="6" s="1"/>
  <c r="AH69" i="6" s="1"/>
  <c r="AK69" i="6" s="1"/>
  <c r="AN69" i="6" s="1"/>
  <c r="AQ69" i="6" s="1"/>
  <c r="AT69" i="6" s="1"/>
  <c r="AW69" i="6" s="1"/>
  <c r="AZ69" i="6" s="1"/>
  <c r="BC69" i="6" s="1"/>
  <c r="BF69" i="6" s="1"/>
  <c r="BI69" i="6" s="1"/>
  <c r="BL69" i="6" s="1"/>
  <c r="BO69" i="6" s="1"/>
  <c r="BR69" i="6" s="1"/>
  <c r="BU69" i="6" s="1"/>
  <c r="BX69" i="6" s="1"/>
  <c r="CA69" i="6" s="1"/>
  <c r="CD69" i="6" s="1"/>
  <c r="CG69" i="6" s="1"/>
  <c r="CJ69" i="6" s="1"/>
  <c r="CM69" i="6" s="1"/>
  <c r="CP69" i="6" s="1"/>
  <c r="CS69" i="6" s="1"/>
  <c r="CV69" i="6" s="1"/>
  <c r="CY69" i="6" s="1"/>
  <c r="DB69" i="6" s="1"/>
  <c r="D69" i="6" s="1"/>
  <c r="O69" i="6"/>
  <c r="K69" i="6"/>
  <c r="DA68" i="6"/>
  <c r="CX68" i="6"/>
  <c r="CU68" i="6"/>
  <c r="CR68" i="6"/>
  <c r="CO68" i="6"/>
  <c r="CL68" i="6"/>
  <c r="CI68" i="6"/>
  <c r="CF68" i="6"/>
  <c r="CC68" i="6"/>
  <c r="BZ68" i="6"/>
  <c r="BW68" i="6"/>
  <c r="BT68" i="6"/>
  <c r="BQ68" i="6"/>
  <c r="BN68" i="6"/>
  <c r="BK68" i="6"/>
  <c r="BH68" i="6"/>
  <c r="BE68" i="6"/>
  <c r="BB68" i="6"/>
  <c r="AY68" i="6"/>
  <c r="AV68" i="6"/>
  <c r="AS68" i="6"/>
  <c r="AP68" i="6"/>
  <c r="AM68" i="6"/>
  <c r="AJ68" i="6"/>
  <c r="AG68" i="6"/>
  <c r="AD68" i="6"/>
  <c r="AA68" i="6"/>
  <c r="X68" i="6"/>
  <c r="U68" i="6"/>
  <c r="R68" i="6"/>
  <c r="P68" i="6"/>
  <c r="S68" i="6" s="1"/>
  <c r="V68" i="6" s="1"/>
  <c r="Y68" i="6" s="1"/>
  <c r="AB68" i="6" s="1"/>
  <c r="AE68" i="6" s="1"/>
  <c r="AH68" i="6" s="1"/>
  <c r="AK68" i="6" s="1"/>
  <c r="AN68" i="6" s="1"/>
  <c r="AQ68" i="6" s="1"/>
  <c r="AT68" i="6" s="1"/>
  <c r="AW68" i="6" s="1"/>
  <c r="AZ68" i="6" s="1"/>
  <c r="BC68" i="6" s="1"/>
  <c r="BF68" i="6" s="1"/>
  <c r="BI68" i="6" s="1"/>
  <c r="BL68" i="6" s="1"/>
  <c r="BO68" i="6" s="1"/>
  <c r="BR68" i="6" s="1"/>
  <c r="BU68" i="6" s="1"/>
  <c r="BX68" i="6" s="1"/>
  <c r="CA68" i="6" s="1"/>
  <c r="CD68" i="6" s="1"/>
  <c r="CG68" i="6" s="1"/>
  <c r="CJ68" i="6" s="1"/>
  <c r="CM68" i="6" s="1"/>
  <c r="CP68" i="6" s="1"/>
  <c r="CS68" i="6" s="1"/>
  <c r="CV68" i="6" s="1"/>
  <c r="CY68" i="6" s="1"/>
  <c r="DB68" i="6" s="1"/>
  <c r="D68" i="6" s="1"/>
  <c r="O68" i="6"/>
  <c r="K68" i="6"/>
  <c r="DA67" i="6"/>
  <c r="CX67" i="6"/>
  <c r="CU67" i="6"/>
  <c r="CR67" i="6"/>
  <c r="CO67" i="6"/>
  <c r="CL67" i="6"/>
  <c r="CI67" i="6"/>
  <c r="CF67" i="6"/>
  <c r="CC67" i="6"/>
  <c r="BZ67" i="6"/>
  <c r="BW67" i="6"/>
  <c r="BT67" i="6"/>
  <c r="BQ67" i="6"/>
  <c r="BN67" i="6"/>
  <c r="BK67" i="6"/>
  <c r="BH67" i="6"/>
  <c r="BE67" i="6"/>
  <c r="BB67" i="6"/>
  <c r="AY67" i="6"/>
  <c r="AV67" i="6"/>
  <c r="AS67" i="6"/>
  <c r="AP67" i="6"/>
  <c r="AM67" i="6"/>
  <c r="AJ67" i="6"/>
  <c r="AG67" i="6"/>
  <c r="AD67" i="6"/>
  <c r="AA67" i="6"/>
  <c r="X67" i="6"/>
  <c r="U67" i="6"/>
  <c r="R67" i="6"/>
  <c r="P67" i="6"/>
  <c r="S67" i="6" s="1"/>
  <c r="V67" i="6" s="1"/>
  <c r="Y67" i="6" s="1"/>
  <c r="AB67" i="6" s="1"/>
  <c r="AE67" i="6" s="1"/>
  <c r="AH67" i="6" s="1"/>
  <c r="AK67" i="6" s="1"/>
  <c r="AN67" i="6" s="1"/>
  <c r="AQ67" i="6" s="1"/>
  <c r="AT67" i="6" s="1"/>
  <c r="AW67" i="6" s="1"/>
  <c r="AZ67" i="6" s="1"/>
  <c r="BC67" i="6" s="1"/>
  <c r="BF67" i="6" s="1"/>
  <c r="BI67" i="6" s="1"/>
  <c r="BL67" i="6" s="1"/>
  <c r="BO67" i="6" s="1"/>
  <c r="BR67" i="6" s="1"/>
  <c r="BU67" i="6" s="1"/>
  <c r="BX67" i="6" s="1"/>
  <c r="CA67" i="6" s="1"/>
  <c r="CD67" i="6" s="1"/>
  <c r="CG67" i="6" s="1"/>
  <c r="CJ67" i="6" s="1"/>
  <c r="CM67" i="6" s="1"/>
  <c r="CP67" i="6" s="1"/>
  <c r="CS67" i="6" s="1"/>
  <c r="CV67" i="6" s="1"/>
  <c r="CY67" i="6" s="1"/>
  <c r="DB67" i="6" s="1"/>
  <c r="D67" i="6" s="1"/>
  <c r="O67" i="6"/>
  <c r="K67" i="6"/>
  <c r="DA55" i="6"/>
  <c r="CX55" i="6"/>
  <c r="CU55" i="6"/>
  <c r="CR55" i="6"/>
  <c r="CO55" i="6"/>
  <c r="CL55" i="6"/>
  <c r="CI55" i="6"/>
  <c r="CF55" i="6"/>
  <c r="CC55" i="6"/>
  <c r="BZ55" i="6"/>
  <c r="BW55" i="6"/>
  <c r="BT55" i="6"/>
  <c r="BQ55" i="6"/>
  <c r="BN55" i="6"/>
  <c r="BK55" i="6"/>
  <c r="BH55" i="6"/>
  <c r="BE55" i="6"/>
  <c r="BB55" i="6"/>
  <c r="AY55" i="6"/>
  <c r="AV55" i="6"/>
  <c r="AS55" i="6"/>
  <c r="AP55" i="6"/>
  <c r="AM55" i="6"/>
  <c r="AJ55" i="6"/>
  <c r="AG55" i="6"/>
  <c r="AD55" i="6"/>
  <c r="AA55" i="6"/>
  <c r="X55" i="6"/>
  <c r="U55" i="6"/>
  <c r="R55" i="6"/>
  <c r="P55" i="6"/>
  <c r="S55" i="6" s="1"/>
  <c r="V55" i="6" s="1"/>
  <c r="Y55" i="6" s="1"/>
  <c r="AB55" i="6" s="1"/>
  <c r="AE55" i="6" s="1"/>
  <c r="AH55" i="6" s="1"/>
  <c r="AK55" i="6" s="1"/>
  <c r="AN55" i="6" s="1"/>
  <c r="AQ55" i="6" s="1"/>
  <c r="AT55" i="6" s="1"/>
  <c r="AW55" i="6" s="1"/>
  <c r="AZ55" i="6" s="1"/>
  <c r="BC55" i="6" s="1"/>
  <c r="BF55" i="6" s="1"/>
  <c r="BI55" i="6" s="1"/>
  <c r="BL55" i="6" s="1"/>
  <c r="BO55" i="6" s="1"/>
  <c r="BR55" i="6" s="1"/>
  <c r="BU55" i="6" s="1"/>
  <c r="BX55" i="6" s="1"/>
  <c r="CA55" i="6" s="1"/>
  <c r="CD55" i="6" s="1"/>
  <c r="CG55" i="6" s="1"/>
  <c r="CJ55" i="6" s="1"/>
  <c r="CM55" i="6" s="1"/>
  <c r="CP55" i="6" s="1"/>
  <c r="CS55" i="6" s="1"/>
  <c r="CV55" i="6" s="1"/>
  <c r="CY55" i="6" s="1"/>
  <c r="DB55" i="6" s="1"/>
  <c r="D55" i="6" s="1"/>
  <c r="O55" i="6"/>
  <c r="K55" i="6"/>
  <c r="DA54" i="6"/>
  <c r="CX54" i="6"/>
  <c r="CU54" i="6"/>
  <c r="CR54" i="6"/>
  <c r="CO54" i="6"/>
  <c r="CL54" i="6"/>
  <c r="CI54" i="6"/>
  <c r="CF54" i="6"/>
  <c r="CC54" i="6"/>
  <c r="BZ54" i="6"/>
  <c r="BW54" i="6"/>
  <c r="BT54" i="6"/>
  <c r="BQ54" i="6"/>
  <c r="BN54" i="6"/>
  <c r="BK54" i="6"/>
  <c r="BH54" i="6"/>
  <c r="BE54" i="6"/>
  <c r="BB54" i="6"/>
  <c r="AY54" i="6"/>
  <c r="AV54" i="6"/>
  <c r="AS54" i="6"/>
  <c r="AP54" i="6"/>
  <c r="AM54" i="6"/>
  <c r="AJ54" i="6"/>
  <c r="AG54" i="6"/>
  <c r="AD54" i="6"/>
  <c r="AA54" i="6"/>
  <c r="X54" i="6"/>
  <c r="U54" i="6"/>
  <c r="R54" i="6"/>
  <c r="P54" i="6"/>
  <c r="S54" i="6" s="1"/>
  <c r="V54" i="6" s="1"/>
  <c r="Y54" i="6" s="1"/>
  <c r="AB54" i="6" s="1"/>
  <c r="AE54" i="6" s="1"/>
  <c r="AH54" i="6" s="1"/>
  <c r="AK54" i="6" s="1"/>
  <c r="AN54" i="6" s="1"/>
  <c r="AQ54" i="6" s="1"/>
  <c r="AT54" i="6" s="1"/>
  <c r="AW54" i="6" s="1"/>
  <c r="AZ54" i="6" s="1"/>
  <c r="BC54" i="6" s="1"/>
  <c r="BF54" i="6" s="1"/>
  <c r="BI54" i="6" s="1"/>
  <c r="BL54" i="6" s="1"/>
  <c r="BO54" i="6" s="1"/>
  <c r="BR54" i="6" s="1"/>
  <c r="BU54" i="6" s="1"/>
  <c r="BX54" i="6" s="1"/>
  <c r="CA54" i="6" s="1"/>
  <c r="CD54" i="6" s="1"/>
  <c r="CG54" i="6" s="1"/>
  <c r="CJ54" i="6" s="1"/>
  <c r="CM54" i="6" s="1"/>
  <c r="CP54" i="6" s="1"/>
  <c r="CS54" i="6" s="1"/>
  <c r="CV54" i="6" s="1"/>
  <c r="CY54" i="6" s="1"/>
  <c r="DB54" i="6" s="1"/>
  <c r="D54" i="6" s="1"/>
  <c r="O54" i="6"/>
  <c r="K54" i="6"/>
  <c r="DA53" i="6"/>
  <c r="CX53" i="6"/>
  <c r="CU53" i="6"/>
  <c r="CR53" i="6"/>
  <c r="CO53" i="6"/>
  <c r="CL53" i="6"/>
  <c r="CI53" i="6"/>
  <c r="CF53" i="6"/>
  <c r="CC53" i="6"/>
  <c r="BZ53" i="6"/>
  <c r="BW53" i="6"/>
  <c r="BT53" i="6"/>
  <c r="BQ53" i="6"/>
  <c r="BN53" i="6"/>
  <c r="BK53" i="6"/>
  <c r="BH53" i="6"/>
  <c r="BE53" i="6"/>
  <c r="BB53" i="6"/>
  <c r="AY53" i="6"/>
  <c r="AV53" i="6"/>
  <c r="AS53" i="6"/>
  <c r="AP53" i="6"/>
  <c r="AM53" i="6"/>
  <c r="AJ53" i="6"/>
  <c r="AG53" i="6"/>
  <c r="AD53" i="6"/>
  <c r="AA53" i="6"/>
  <c r="X53" i="6"/>
  <c r="U53" i="6"/>
  <c r="R53" i="6"/>
  <c r="P53" i="6"/>
  <c r="S53" i="6" s="1"/>
  <c r="V53" i="6" s="1"/>
  <c r="Y53" i="6" s="1"/>
  <c r="AB53" i="6" s="1"/>
  <c r="AE53" i="6" s="1"/>
  <c r="AH53" i="6" s="1"/>
  <c r="AK53" i="6" s="1"/>
  <c r="AN53" i="6" s="1"/>
  <c r="AQ53" i="6" s="1"/>
  <c r="AT53" i="6" s="1"/>
  <c r="AW53" i="6" s="1"/>
  <c r="AZ53" i="6" s="1"/>
  <c r="BC53" i="6" s="1"/>
  <c r="BF53" i="6" s="1"/>
  <c r="BI53" i="6" s="1"/>
  <c r="BL53" i="6" s="1"/>
  <c r="BO53" i="6" s="1"/>
  <c r="BR53" i="6" s="1"/>
  <c r="BU53" i="6" s="1"/>
  <c r="BX53" i="6" s="1"/>
  <c r="CA53" i="6" s="1"/>
  <c r="CD53" i="6" s="1"/>
  <c r="CG53" i="6" s="1"/>
  <c r="CJ53" i="6" s="1"/>
  <c r="CM53" i="6" s="1"/>
  <c r="CP53" i="6" s="1"/>
  <c r="CS53" i="6" s="1"/>
  <c r="CV53" i="6" s="1"/>
  <c r="CY53" i="6" s="1"/>
  <c r="DB53" i="6" s="1"/>
  <c r="D53" i="6" s="1"/>
  <c r="O53" i="6"/>
  <c r="K53" i="6"/>
  <c r="DA52" i="6"/>
  <c r="CX52" i="6"/>
  <c r="CU52" i="6"/>
  <c r="CR52" i="6"/>
  <c r="CO52" i="6"/>
  <c r="CL52" i="6"/>
  <c r="CI52" i="6"/>
  <c r="CF52" i="6"/>
  <c r="CC52" i="6"/>
  <c r="BZ52" i="6"/>
  <c r="BW52" i="6"/>
  <c r="BT52" i="6"/>
  <c r="BQ52" i="6"/>
  <c r="BN52" i="6"/>
  <c r="BK52" i="6"/>
  <c r="BH52" i="6"/>
  <c r="BE52" i="6"/>
  <c r="BB52" i="6"/>
  <c r="AY52" i="6"/>
  <c r="AV52" i="6"/>
  <c r="AS52" i="6"/>
  <c r="AP52" i="6"/>
  <c r="AM52" i="6"/>
  <c r="AJ52" i="6"/>
  <c r="AG52" i="6"/>
  <c r="AD52" i="6"/>
  <c r="AA52" i="6"/>
  <c r="X52" i="6"/>
  <c r="U52" i="6"/>
  <c r="R52" i="6"/>
  <c r="P52" i="6"/>
  <c r="S52" i="6" s="1"/>
  <c r="V52" i="6" s="1"/>
  <c r="Y52" i="6" s="1"/>
  <c r="AB52" i="6" s="1"/>
  <c r="AE52" i="6" s="1"/>
  <c r="AH52" i="6" s="1"/>
  <c r="AK52" i="6" s="1"/>
  <c r="AN52" i="6" s="1"/>
  <c r="AQ52" i="6" s="1"/>
  <c r="AT52" i="6" s="1"/>
  <c r="AW52" i="6" s="1"/>
  <c r="AZ52" i="6" s="1"/>
  <c r="BC52" i="6" s="1"/>
  <c r="BF52" i="6" s="1"/>
  <c r="BI52" i="6" s="1"/>
  <c r="BL52" i="6" s="1"/>
  <c r="BO52" i="6" s="1"/>
  <c r="BR52" i="6" s="1"/>
  <c r="BU52" i="6" s="1"/>
  <c r="BX52" i="6" s="1"/>
  <c r="CA52" i="6" s="1"/>
  <c r="CD52" i="6" s="1"/>
  <c r="CG52" i="6" s="1"/>
  <c r="CJ52" i="6" s="1"/>
  <c r="CM52" i="6" s="1"/>
  <c r="CP52" i="6" s="1"/>
  <c r="CS52" i="6" s="1"/>
  <c r="CV52" i="6" s="1"/>
  <c r="CY52" i="6" s="1"/>
  <c r="DB52" i="6" s="1"/>
  <c r="D52" i="6" s="1"/>
  <c r="O52" i="6"/>
  <c r="K52" i="6"/>
  <c r="DA51" i="6"/>
  <c r="CX51" i="6"/>
  <c r="CU51" i="6"/>
  <c r="CR51" i="6"/>
  <c r="CO51" i="6"/>
  <c r="CL51" i="6"/>
  <c r="CI51" i="6"/>
  <c r="CF51" i="6"/>
  <c r="CC51" i="6"/>
  <c r="BZ51" i="6"/>
  <c r="BW51" i="6"/>
  <c r="BT51" i="6"/>
  <c r="BQ51" i="6"/>
  <c r="BN51" i="6"/>
  <c r="BK51" i="6"/>
  <c r="BH51" i="6"/>
  <c r="BE51" i="6"/>
  <c r="BB51" i="6"/>
  <c r="AY51" i="6"/>
  <c r="AV51" i="6"/>
  <c r="AS51" i="6"/>
  <c r="AP51" i="6"/>
  <c r="AM51" i="6"/>
  <c r="AJ51" i="6"/>
  <c r="AG51" i="6"/>
  <c r="AD51" i="6"/>
  <c r="AA51" i="6"/>
  <c r="X51" i="6"/>
  <c r="U51" i="6"/>
  <c r="R51" i="6"/>
  <c r="P51" i="6"/>
  <c r="S51" i="6" s="1"/>
  <c r="V51" i="6" s="1"/>
  <c r="Y51" i="6" s="1"/>
  <c r="AB51" i="6" s="1"/>
  <c r="AE51" i="6" s="1"/>
  <c r="AH51" i="6" s="1"/>
  <c r="AK51" i="6" s="1"/>
  <c r="AN51" i="6" s="1"/>
  <c r="AQ51" i="6" s="1"/>
  <c r="AT51" i="6" s="1"/>
  <c r="AW51" i="6" s="1"/>
  <c r="AZ51" i="6" s="1"/>
  <c r="BC51" i="6" s="1"/>
  <c r="BF51" i="6" s="1"/>
  <c r="BI51" i="6" s="1"/>
  <c r="BL51" i="6" s="1"/>
  <c r="BO51" i="6" s="1"/>
  <c r="BR51" i="6" s="1"/>
  <c r="BU51" i="6" s="1"/>
  <c r="BX51" i="6" s="1"/>
  <c r="CA51" i="6" s="1"/>
  <c r="CD51" i="6" s="1"/>
  <c r="CG51" i="6" s="1"/>
  <c r="CJ51" i="6" s="1"/>
  <c r="CM51" i="6" s="1"/>
  <c r="CP51" i="6" s="1"/>
  <c r="CS51" i="6" s="1"/>
  <c r="CV51" i="6" s="1"/>
  <c r="CY51" i="6" s="1"/>
  <c r="DB51" i="6" s="1"/>
  <c r="D51" i="6" s="1"/>
  <c r="O51" i="6"/>
  <c r="K51" i="6"/>
  <c r="DA44" i="6"/>
  <c r="CX44" i="6"/>
  <c r="CU44" i="6"/>
  <c r="CR44" i="6"/>
  <c r="CO44" i="6"/>
  <c r="CL44" i="6"/>
  <c r="CI44" i="6"/>
  <c r="CF44" i="6"/>
  <c r="CC44" i="6"/>
  <c r="BZ44" i="6"/>
  <c r="BW44" i="6"/>
  <c r="BT44" i="6"/>
  <c r="BQ44" i="6"/>
  <c r="BN44" i="6"/>
  <c r="BK44" i="6"/>
  <c r="BH44" i="6"/>
  <c r="BE44" i="6"/>
  <c r="BB44" i="6"/>
  <c r="AY44" i="6"/>
  <c r="AV44" i="6"/>
  <c r="AS44" i="6"/>
  <c r="AP44" i="6"/>
  <c r="AM44" i="6"/>
  <c r="AJ44" i="6"/>
  <c r="AG44" i="6"/>
  <c r="AD44" i="6"/>
  <c r="AA44" i="6"/>
  <c r="X44" i="6"/>
  <c r="U44" i="6"/>
  <c r="R44" i="6"/>
  <c r="P44" i="6"/>
  <c r="S44" i="6" s="1"/>
  <c r="V44" i="6" s="1"/>
  <c r="Y44" i="6" s="1"/>
  <c r="AB44" i="6" s="1"/>
  <c r="AE44" i="6" s="1"/>
  <c r="AH44" i="6" s="1"/>
  <c r="AK44" i="6" s="1"/>
  <c r="AN44" i="6" s="1"/>
  <c r="AQ44" i="6" s="1"/>
  <c r="AT44" i="6" s="1"/>
  <c r="AW44" i="6" s="1"/>
  <c r="AZ44" i="6" s="1"/>
  <c r="BC44" i="6" s="1"/>
  <c r="BF44" i="6" s="1"/>
  <c r="BI44" i="6" s="1"/>
  <c r="BL44" i="6" s="1"/>
  <c r="BO44" i="6" s="1"/>
  <c r="BR44" i="6" s="1"/>
  <c r="BU44" i="6" s="1"/>
  <c r="BX44" i="6" s="1"/>
  <c r="CA44" i="6" s="1"/>
  <c r="CD44" i="6" s="1"/>
  <c r="CG44" i="6" s="1"/>
  <c r="CJ44" i="6" s="1"/>
  <c r="CM44" i="6" s="1"/>
  <c r="CP44" i="6" s="1"/>
  <c r="CS44" i="6" s="1"/>
  <c r="CV44" i="6" s="1"/>
  <c r="CY44" i="6" s="1"/>
  <c r="DB44" i="6" s="1"/>
  <c r="D44" i="6" s="1"/>
  <c r="O44" i="6"/>
  <c r="K44" i="6"/>
  <c r="DA43" i="6"/>
  <c r="CX43" i="6"/>
  <c r="CU43" i="6"/>
  <c r="CR43" i="6"/>
  <c r="CO43" i="6"/>
  <c r="CL43" i="6"/>
  <c r="CI43" i="6"/>
  <c r="CF43" i="6"/>
  <c r="CC43" i="6"/>
  <c r="BZ43" i="6"/>
  <c r="BW43" i="6"/>
  <c r="BT43" i="6"/>
  <c r="BQ43" i="6"/>
  <c r="BN43" i="6"/>
  <c r="BK43" i="6"/>
  <c r="BH43" i="6"/>
  <c r="BE43" i="6"/>
  <c r="BB43" i="6"/>
  <c r="AY43" i="6"/>
  <c r="AV43" i="6"/>
  <c r="AS43" i="6"/>
  <c r="AP43" i="6"/>
  <c r="AM43" i="6"/>
  <c r="AJ43" i="6"/>
  <c r="AG43" i="6"/>
  <c r="AD43" i="6"/>
  <c r="AA43" i="6"/>
  <c r="X43" i="6"/>
  <c r="U43" i="6"/>
  <c r="R43" i="6"/>
  <c r="P43" i="6"/>
  <c r="S43" i="6" s="1"/>
  <c r="V43" i="6" s="1"/>
  <c r="Y43" i="6" s="1"/>
  <c r="AB43" i="6" s="1"/>
  <c r="AE43" i="6" s="1"/>
  <c r="AH43" i="6" s="1"/>
  <c r="AK43" i="6" s="1"/>
  <c r="AN43" i="6" s="1"/>
  <c r="AQ43" i="6" s="1"/>
  <c r="AT43" i="6" s="1"/>
  <c r="AW43" i="6" s="1"/>
  <c r="AZ43" i="6" s="1"/>
  <c r="BC43" i="6" s="1"/>
  <c r="BF43" i="6" s="1"/>
  <c r="BI43" i="6" s="1"/>
  <c r="BL43" i="6" s="1"/>
  <c r="BO43" i="6" s="1"/>
  <c r="BR43" i="6" s="1"/>
  <c r="BU43" i="6" s="1"/>
  <c r="BX43" i="6" s="1"/>
  <c r="CA43" i="6" s="1"/>
  <c r="CD43" i="6" s="1"/>
  <c r="CG43" i="6" s="1"/>
  <c r="CJ43" i="6" s="1"/>
  <c r="CM43" i="6" s="1"/>
  <c r="CP43" i="6" s="1"/>
  <c r="CS43" i="6" s="1"/>
  <c r="CV43" i="6" s="1"/>
  <c r="CY43" i="6" s="1"/>
  <c r="DB43" i="6" s="1"/>
  <c r="D43" i="6" s="1"/>
  <c r="O43" i="6"/>
  <c r="K43" i="6"/>
  <c r="DA42" i="6"/>
  <c r="CX42" i="6"/>
  <c r="CU42" i="6"/>
  <c r="CR42" i="6"/>
  <c r="CO42" i="6"/>
  <c r="CL42" i="6"/>
  <c r="CI42" i="6"/>
  <c r="CF42" i="6"/>
  <c r="CC42" i="6"/>
  <c r="BZ42" i="6"/>
  <c r="BW42" i="6"/>
  <c r="BT42" i="6"/>
  <c r="BQ42" i="6"/>
  <c r="BN42" i="6"/>
  <c r="BK42" i="6"/>
  <c r="BH42" i="6"/>
  <c r="BE42" i="6"/>
  <c r="BB42" i="6"/>
  <c r="AY42" i="6"/>
  <c r="AV42" i="6"/>
  <c r="AS42" i="6"/>
  <c r="AP42" i="6"/>
  <c r="AM42" i="6"/>
  <c r="AJ42" i="6"/>
  <c r="AG42" i="6"/>
  <c r="AD42" i="6"/>
  <c r="AA42" i="6"/>
  <c r="X42" i="6"/>
  <c r="U42" i="6"/>
  <c r="R42" i="6"/>
  <c r="P42" i="6"/>
  <c r="S42" i="6" s="1"/>
  <c r="V42" i="6" s="1"/>
  <c r="Y42" i="6" s="1"/>
  <c r="AB42" i="6" s="1"/>
  <c r="AE42" i="6" s="1"/>
  <c r="AH42" i="6" s="1"/>
  <c r="AK42" i="6" s="1"/>
  <c r="AN42" i="6" s="1"/>
  <c r="AQ42" i="6" s="1"/>
  <c r="AT42" i="6" s="1"/>
  <c r="AW42" i="6" s="1"/>
  <c r="AZ42" i="6" s="1"/>
  <c r="BC42" i="6" s="1"/>
  <c r="BF42" i="6" s="1"/>
  <c r="BI42" i="6" s="1"/>
  <c r="BL42" i="6" s="1"/>
  <c r="BO42" i="6" s="1"/>
  <c r="BR42" i="6" s="1"/>
  <c r="BU42" i="6" s="1"/>
  <c r="BX42" i="6" s="1"/>
  <c r="CA42" i="6" s="1"/>
  <c r="CD42" i="6" s="1"/>
  <c r="CG42" i="6" s="1"/>
  <c r="CJ42" i="6" s="1"/>
  <c r="CM42" i="6" s="1"/>
  <c r="CP42" i="6" s="1"/>
  <c r="CS42" i="6" s="1"/>
  <c r="CV42" i="6" s="1"/>
  <c r="CY42" i="6" s="1"/>
  <c r="DB42" i="6" s="1"/>
  <c r="D42" i="6" s="1"/>
  <c r="O42" i="6"/>
  <c r="K42" i="6"/>
  <c r="DA41" i="6"/>
  <c r="CX41" i="6"/>
  <c r="CU41" i="6"/>
  <c r="CR41" i="6"/>
  <c r="CO41" i="6"/>
  <c r="CL41" i="6"/>
  <c r="CI41" i="6"/>
  <c r="CF41" i="6"/>
  <c r="CC41" i="6"/>
  <c r="BZ41" i="6"/>
  <c r="BW41" i="6"/>
  <c r="BT41" i="6"/>
  <c r="BQ41" i="6"/>
  <c r="BN41" i="6"/>
  <c r="BK41" i="6"/>
  <c r="BH41" i="6"/>
  <c r="BE41" i="6"/>
  <c r="BB41" i="6"/>
  <c r="AY41" i="6"/>
  <c r="AV41" i="6"/>
  <c r="AS41" i="6"/>
  <c r="AP41" i="6"/>
  <c r="AM41" i="6"/>
  <c r="AJ41" i="6"/>
  <c r="AG41" i="6"/>
  <c r="AD41" i="6"/>
  <c r="AA41" i="6"/>
  <c r="X41" i="6"/>
  <c r="U41" i="6"/>
  <c r="R41" i="6"/>
  <c r="P41" i="6"/>
  <c r="S41" i="6" s="1"/>
  <c r="V41" i="6" s="1"/>
  <c r="Y41" i="6" s="1"/>
  <c r="AB41" i="6" s="1"/>
  <c r="AE41" i="6" s="1"/>
  <c r="AH41" i="6" s="1"/>
  <c r="AK41" i="6" s="1"/>
  <c r="AN41" i="6" s="1"/>
  <c r="AQ41" i="6" s="1"/>
  <c r="AT41" i="6" s="1"/>
  <c r="AW41" i="6" s="1"/>
  <c r="AZ41" i="6" s="1"/>
  <c r="BC41" i="6" s="1"/>
  <c r="BF41" i="6" s="1"/>
  <c r="BI41" i="6" s="1"/>
  <c r="BL41" i="6" s="1"/>
  <c r="BO41" i="6" s="1"/>
  <c r="BR41" i="6" s="1"/>
  <c r="BU41" i="6" s="1"/>
  <c r="BX41" i="6" s="1"/>
  <c r="CA41" i="6" s="1"/>
  <c r="CD41" i="6" s="1"/>
  <c r="CG41" i="6" s="1"/>
  <c r="CJ41" i="6" s="1"/>
  <c r="CM41" i="6" s="1"/>
  <c r="CP41" i="6" s="1"/>
  <c r="CS41" i="6" s="1"/>
  <c r="CV41" i="6" s="1"/>
  <c r="CY41" i="6" s="1"/>
  <c r="DB41" i="6" s="1"/>
  <c r="D41" i="6" s="1"/>
  <c r="O41" i="6"/>
  <c r="K41" i="6"/>
  <c r="DA36" i="6"/>
  <c r="CX36" i="6"/>
  <c r="CU36" i="6"/>
  <c r="CR36" i="6"/>
  <c r="CO36" i="6"/>
  <c r="CL36" i="6"/>
  <c r="CI36" i="6"/>
  <c r="CF36" i="6"/>
  <c r="CC36" i="6"/>
  <c r="BZ36" i="6"/>
  <c r="BW36" i="6"/>
  <c r="BT36" i="6"/>
  <c r="BQ36" i="6"/>
  <c r="BN36" i="6"/>
  <c r="BK36" i="6"/>
  <c r="BH36" i="6"/>
  <c r="BE36" i="6"/>
  <c r="BB36" i="6"/>
  <c r="AY36" i="6"/>
  <c r="AV36" i="6"/>
  <c r="AS36" i="6"/>
  <c r="AP36" i="6"/>
  <c r="AM36" i="6"/>
  <c r="AJ36" i="6"/>
  <c r="AG36" i="6"/>
  <c r="AD36" i="6"/>
  <c r="AA36" i="6"/>
  <c r="X36" i="6"/>
  <c r="U36" i="6"/>
  <c r="R36" i="6"/>
  <c r="P36" i="6"/>
  <c r="S36" i="6" s="1"/>
  <c r="V36" i="6" s="1"/>
  <c r="Y36" i="6" s="1"/>
  <c r="AB36" i="6" s="1"/>
  <c r="AE36" i="6" s="1"/>
  <c r="AH36" i="6" s="1"/>
  <c r="AK36" i="6" s="1"/>
  <c r="AN36" i="6" s="1"/>
  <c r="AQ36" i="6" s="1"/>
  <c r="AT36" i="6" s="1"/>
  <c r="AW36" i="6" s="1"/>
  <c r="AZ36" i="6" s="1"/>
  <c r="BC36" i="6" s="1"/>
  <c r="BF36" i="6" s="1"/>
  <c r="BI36" i="6" s="1"/>
  <c r="BL36" i="6" s="1"/>
  <c r="BO36" i="6" s="1"/>
  <c r="BR36" i="6" s="1"/>
  <c r="BU36" i="6" s="1"/>
  <c r="BX36" i="6" s="1"/>
  <c r="CA36" i="6" s="1"/>
  <c r="CD36" i="6" s="1"/>
  <c r="CG36" i="6" s="1"/>
  <c r="CJ36" i="6" s="1"/>
  <c r="CM36" i="6" s="1"/>
  <c r="CP36" i="6" s="1"/>
  <c r="CS36" i="6" s="1"/>
  <c r="CV36" i="6" s="1"/>
  <c r="CY36" i="6" s="1"/>
  <c r="DB36" i="6" s="1"/>
  <c r="D36" i="6" s="1"/>
  <c r="O36" i="6"/>
  <c r="K36" i="6"/>
  <c r="DA34" i="6"/>
  <c r="CX34" i="6"/>
  <c r="CU34" i="6"/>
  <c r="CR34" i="6"/>
  <c r="CO34" i="6"/>
  <c r="CL34" i="6"/>
  <c r="CI34" i="6"/>
  <c r="CF34" i="6"/>
  <c r="CC34" i="6"/>
  <c r="BZ34" i="6"/>
  <c r="BW34" i="6"/>
  <c r="BT34" i="6"/>
  <c r="BQ34" i="6"/>
  <c r="BN34" i="6"/>
  <c r="BK34" i="6"/>
  <c r="BH34" i="6"/>
  <c r="BE34" i="6"/>
  <c r="BB34" i="6"/>
  <c r="AY34" i="6"/>
  <c r="AV34" i="6"/>
  <c r="AS34" i="6"/>
  <c r="AP34" i="6"/>
  <c r="AM34" i="6"/>
  <c r="AJ34" i="6"/>
  <c r="AG34" i="6"/>
  <c r="AD34" i="6"/>
  <c r="AA34" i="6"/>
  <c r="X34" i="6"/>
  <c r="U34" i="6"/>
  <c r="R34" i="6"/>
  <c r="P34" i="6"/>
  <c r="S34" i="6" s="1"/>
  <c r="V34" i="6" s="1"/>
  <c r="Y34" i="6" s="1"/>
  <c r="AB34" i="6" s="1"/>
  <c r="AE34" i="6" s="1"/>
  <c r="AH34" i="6" s="1"/>
  <c r="AK34" i="6" s="1"/>
  <c r="AN34" i="6" s="1"/>
  <c r="AQ34" i="6" s="1"/>
  <c r="AT34" i="6" s="1"/>
  <c r="AW34" i="6" s="1"/>
  <c r="AZ34" i="6" s="1"/>
  <c r="BC34" i="6" s="1"/>
  <c r="BF34" i="6" s="1"/>
  <c r="BI34" i="6" s="1"/>
  <c r="BL34" i="6" s="1"/>
  <c r="BO34" i="6" s="1"/>
  <c r="BR34" i="6" s="1"/>
  <c r="BU34" i="6" s="1"/>
  <c r="BX34" i="6" s="1"/>
  <c r="CA34" i="6" s="1"/>
  <c r="CD34" i="6" s="1"/>
  <c r="CG34" i="6" s="1"/>
  <c r="CJ34" i="6" s="1"/>
  <c r="CM34" i="6" s="1"/>
  <c r="CP34" i="6" s="1"/>
  <c r="CS34" i="6" s="1"/>
  <c r="CV34" i="6" s="1"/>
  <c r="CY34" i="6" s="1"/>
  <c r="DB34" i="6" s="1"/>
  <c r="D34" i="6" s="1"/>
  <c r="O34" i="6"/>
  <c r="K34" i="6"/>
  <c r="DA33" i="6"/>
  <c r="CX33" i="6"/>
  <c r="CU33" i="6"/>
  <c r="CR33" i="6"/>
  <c r="CO33" i="6"/>
  <c r="CL33" i="6"/>
  <c r="CI33" i="6"/>
  <c r="CF33" i="6"/>
  <c r="CC33" i="6"/>
  <c r="BZ33" i="6"/>
  <c r="BW33" i="6"/>
  <c r="BT33" i="6"/>
  <c r="BQ33" i="6"/>
  <c r="BN33" i="6"/>
  <c r="BK33" i="6"/>
  <c r="BH33" i="6"/>
  <c r="BE33" i="6"/>
  <c r="BB33" i="6"/>
  <c r="AY33" i="6"/>
  <c r="AV33" i="6"/>
  <c r="AS33" i="6"/>
  <c r="AP33" i="6"/>
  <c r="AM33" i="6"/>
  <c r="AJ33" i="6"/>
  <c r="AG33" i="6"/>
  <c r="AD33" i="6"/>
  <c r="AA33" i="6"/>
  <c r="X33" i="6"/>
  <c r="U33" i="6"/>
  <c r="R33" i="6"/>
  <c r="P33" i="6"/>
  <c r="S33" i="6" s="1"/>
  <c r="V33" i="6" s="1"/>
  <c r="Y33" i="6" s="1"/>
  <c r="AB33" i="6" s="1"/>
  <c r="AE33" i="6" s="1"/>
  <c r="AH33" i="6" s="1"/>
  <c r="AK33" i="6" s="1"/>
  <c r="AN33" i="6" s="1"/>
  <c r="AQ33" i="6" s="1"/>
  <c r="AT33" i="6" s="1"/>
  <c r="AW33" i="6" s="1"/>
  <c r="AZ33" i="6" s="1"/>
  <c r="BC33" i="6" s="1"/>
  <c r="BF33" i="6" s="1"/>
  <c r="BI33" i="6" s="1"/>
  <c r="BL33" i="6" s="1"/>
  <c r="BO33" i="6" s="1"/>
  <c r="BR33" i="6" s="1"/>
  <c r="BU33" i="6" s="1"/>
  <c r="BX33" i="6" s="1"/>
  <c r="CA33" i="6" s="1"/>
  <c r="CD33" i="6" s="1"/>
  <c r="CG33" i="6" s="1"/>
  <c r="CJ33" i="6" s="1"/>
  <c r="CM33" i="6" s="1"/>
  <c r="CP33" i="6" s="1"/>
  <c r="CS33" i="6" s="1"/>
  <c r="CV33" i="6" s="1"/>
  <c r="CY33" i="6" s="1"/>
  <c r="DB33" i="6" s="1"/>
  <c r="D33" i="6" s="1"/>
  <c r="O33" i="6"/>
  <c r="K33" i="6"/>
  <c r="DA35" i="6"/>
  <c r="CX35" i="6"/>
  <c r="CU35" i="6"/>
  <c r="CR35" i="6"/>
  <c r="CO35" i="6"/>
  <c r="CL35" i="6"/>
  <c r="CI35" i="6"/>
  <c r="CF35" i="6"/>
  <c r="CC35" i="6"/>
  <c r="BZ35" i="6"/>
  <c r="BW35" i="6"/>
  <c r="BT35" i="6"/>
  <c r="BQ35" i="6"/>
  <c r="BN35" i="6"/>
  <c r="BK35" i="6"/>
  <c r="BH35" i="6"/>
  <c r="BE35" i="6"/>
  <c r="BB35" i="6"/>
  <c r="AY35" i="6"/>
  <c r="AV35" i="6"/>
  <c r="AS35" i="6"/>
  <c r="AP35" i="6"/>
  <c r="AM35" i="6"/>
  <c r="AJ35" i="6"/>
  <c r="AG35" i="6"/>
  <c r="AD35" i="6"/>
  <c r="AA35" i="6"/>
  <c r="X35" i="6"/>
  <c r="U35" i="6"/>
  <c r="R35" i="6"/>
  <c r="P35" i="6"/>
  <c r="S35" i="6" s="1"/>
  <c r="V35" i="6" s="1"/>
  <c r="Y35" i="6" s="1"/>
  <c r="AB35" i="6" s="1"/>
  <c r="AE35" i="6" s="1"/>
  <c r="AH35" i="6" s="1"/>
  <c r="AK35" i="6" s="1"/>
  <c r="AN35" i="6" s="1"/>
  <c r="AQ35" i="6" s="1"/>
  <c r="AT35" i="6" s="1"/>
  <c r="AW35" i="6" s="1"/>
  <c r="AZ35" i="6" s="1"/>
  <c r="BC35" i="6" s="1"/>
  <c r="BF35" i="6" s="1"/>
  <c r="BI35" i="6" s="1"/>
  <c r="BL35" i="6" s="1"/>
  <c r="BO35" i="6" s="1"/>
  <c r="BR35" i="6" s="1"/>
  <c r="BU35" i="6" s="1"/>
  <c r="BX35" i="6" s="1"/>
  <c r="CA35" i="6" s="1"/>
  <c r="CD35" i="6" s="1"/>
  <c r="CG35" i="6" s="1"/>
  <c r="CJ35" i="6" s="1"/>
  <c r="CM35" i="6" s="1"/>
  <c r="CP35" i="6" s="1"/>
  <c r="CS35" i="6" s="1"/>
  <c r="CV35" i="6" s="1"/>
  <c r="CY35" i="6" s="1"/>
  <c r="DB35" i="6" s="1"/>
  <c r="D35" i="6" s="1"/>
  <c r="O35" i="6"/>
  <c r="K35" i="6"/>
  <c r="DA32" i="6"/>
  <c r="CX32" i="6"/>
  <c r="CU32" i="6"/>
  <c r="CR32" i="6"/>
  <c r="CO32" i="6"/>
  <c r="CL32" i="6"/>
  <c r="CI32" i="6"/>
  <c r="CF32" i="6"/>
  <c r="CC32" i="6"/>
  <c r="BZ32" i="6"/>
  <c r="BW32" i="6"/>
  <c r="BT32" i="6"/>
  <c r="BQ32" i="6"/>
  <c r="BN32" i="6"/>
  <c r="BK32" i="6"/>
  <c r="BH32" i="6"/>
  <c r="BE32" i="6"/>
  <c r="BB32" i="6"/>
  <c r="AY32" i="6"/>
  <c r="AV32" i="6"/>
  <c r="AS32" i="6"/>
  <c r="AP32" i="6"/>
  <c r="AM32" i="6"/>
  <c r="AJ32" i="6"/>
  <c r="AG32" i="6"/>
  <c r="AD32" i="6"/>
  <c r="AA32" i="6"/>
  <c r="X32" i="6"/>
  <c r="U32" i="6"/>
  <c r="R32" i="6"/>
  <c r="P32" i="6"/>
  <c r="S32" i="6" s="1"/>
  <c r="V32" i="6" s="1"/>
  <c r="Y32" i="6" s="1"/>
  <c r="AB32" i="6" s="1"/>
  <c r="AE32" i="6" s="1"/>
  <c r="AH32" i="6" s="1"/>
  <c r="AK32" i="6" s="1"/>
  <c r="AN32" i="6" s="1"/>
  <c r="AQ32" i="6" s="1"/>
  <c r="AT32" i="6" s="1"/>
  <c r="AW32" i="6" s="1"/>
  <c r="AZ32" i="6" s="1"/>
  <c r="BC32" i="6" s="1"/>
  <c r="BF32" i="6" s="1"/>
  <c r="BI32" i="6" s="1"/>
  <c r="BL32" i="6" s="1"/>
  <c r="BO32" i="6" s="1"/>
  <c r="BR32" i="6" s="1"/>
  <c r="BU32" i="6" s="1"/>
  <c r="BX32" i="6" s="1"/>
  <c r="CA32" i="6" s="1"/>
  <c r="CD32" i="6" s="1"/>
  <c r="CG32" i="6" s="1"/>
  <c r="CJ32" i="6" s="1"/>
  <c r="CM32" i="6" s="1"/>
  <c r="CP32" i="6" s="1"/>
  <c r="CS32" i="6" s="1"/>
  <c r="CV32" i="6" s="1"/>
  <c r="CY32" i="6" s="1"/>
  <c r="DB32" i="6" s="1"/>
  <c r="D32" i="6" s="1"/>
  <c r="O32" i="6"/>
  <c r="K32" i="6"/>
  <c r="DA40" i="6"/>
  <c r="CX40" i="6"/>
  <c r="CU40" i="6"/>
  <c r="CR40" i="6"/>
  <c r="CO40" i="6"/>
  <c r="CL40" i="6"/>
  <c r="CI40" i="6"/>
  <c r="CF40" i="6"/>
  <c r="CC40" i="6"/>
  <c r="BZ40" i="6"/>
  <c r="BW40" i="6"/>
  <c r="BT40" i="6"/>
  <c r="BQ40" i="6"/>
  <c r="BN40" i="6"/>
  <c r="BK40" i="6"/>
  <c r="BH40" i="6"/>
  <c r="BE40" i="6"/>
  <c r="BB40" i="6"/>
  <c r="AY40" i="6"/>
  <c r="AV40" i="6"/>
  <c r="AS40" i="6"/>
  <c r="AP40" i="6"/>
  <c r="AM40" i="6"/>
  <c r="AJ40" i="6"/>
  <c r="AG40" i="6"/>
  <c r="AD40" i="6"/>
  <c r="AA40" i="6"/>
  <c r="X40" i="6"/>
  <c r="U40" i="6"/>
  <c r="R40" i="6"/>
  <c r="P40" i="6"/>
  <c r="S40" i="6" s="1"/>
  <c r="V40" i="6" s="1"/>
  <c r="Y40" i="6" s="1"/>
  <c r="AB40" i="6" s="1"/>
  <c r="AE40" i="6" s="1"/>
  <c r="AH40" i="6" s="1"/>
  <c r="AK40" i="6" s="1"/>
  <c r="AN40" i="6" s="1"/>
  <c r="AQ40" i="6" s="1"/>
  <c r="AT40" i="6" s="1"/>
  <c r="AW40" i="6" s="1"/>
  <c r="AZ40" i="6" s="1"/>
  <c r="BC40" i="6" s="1"/>
  <c r="BF40" i="6" s="1"/>
  <c r="BI40" i="6" s="1"/>
  <c r="BL40" i="6" s="1"/>
  <c r="BO40" i="6" s="1"/>
  <c r="BR40" i="6" s="1"/>
  <c r="BU40" i="6" s="1"/>
  <c r="BX40" i="6" s="1"/>
  <c r="CA40" i="6" s="1"/>
  <c r="CD40" i="6" s="1"/>
  <c r="CG40" i="6" s="1"/>
  <c r="CJ40" i="6" s="1"/>
  <c r="CM40" i="6" s="1"/>
  <c r="CP40" i="6" s="1"/>
  <c r="CS40" i="6" s="1"/>
  <c r="CV40" i="6" s="1"/>
  <c r="CY40" i="6" s="1"/>
  <c r="DB40" i="6" s="1"/>
  <c r="D40" i="6" s="1"/>
  <c r="O40" i="6"/>
  <c r="K40" i="6"/>
  <c r="DA38" i="6"/>
  <c r="CX38" i="6"/>
  <c r="CU38" i="6"/>
  <c r="CR38" i="6"/>
  <c r="CO38" i="6"/>
  <c r="CL38" i="6"/>
  <c r="CI38" i="6"/>
  <c r="CF38" i="6"/>
  <c r="CC38" i="6"/>
  <c r="BZ38" i="6"/>
  <c r="BW38" i="6"/>
  <c r="BT38" i="6"/>
  <c r="BQ38" i="6"/>
  <c r="BN38" i="6"/>
  <c r="BK38" i="6"/>
  <c r="BH38" i="6"/>
  <c r="BE38" i="6"/>
  <c r="BB38" i="6"/>
  <c r="AY38" i="6"/>
  <c r="AV38" i="6"/>
  <c r="AS38" i="6"/>
  <c r="AP38" i="6"/>
  <c r="AM38" i="6"/>
  <c r="AJ38" i="6"/>
  <c r="AG38" i="6"/>
  <c r="AD38" i="6"/>
  <c r="AA38" i="6"/>
  <c r="X38" i="6"/>
  <c r="U38" i="6"/>
  <c r="R38" i="6"/>
  <c r="P38" i="6"/>
  <c r="S38" i="6" s="1"/>
  <c r="V38" i="6" s="1"/>
  <c r="Y38" i="6" s="1"/>
  <c r="AB38" i="6" s="1"/>
  <c r="AE38" i="6" s="1"/>
  <c r="AH38" i="6" s="1"/>
  <c r="AK38" i="6" s="1"/>
  <c r="AN38" i="6" s="1"/>
  <c r="AQ38" i="6" s="1"/>
  <c r="AT38" i="6" s="1"/>
  <c r="AW38" i="6" s="1"/>
  <c r="AZ38" i="6" s="1"/>
  <c r="BC38" i="6" s="1"/>
  <c r="BF38" i="6" s="1"/>
  <c r="BI38" i="6" s="1"/>
  <c r="BL38" i="6" s="1"/>
  <c r="BO38" i="6" s="1"/>
  <c r="BR38" i="6" s="1"/>
  <c r="BU38" i="6" s="1"/>
  <c r="BX38" i="6" s="1"/>
  <c r="CA38" i="6" s="1"/>
  <c r="CD38" i="6" s="1"/>
  <c r="CG38" i="6" s="1"/>
  <c r="CJ38" i="6" s="1"/>
  <c r="CM38" i="6" s="1"/>
  <c r="CP38" i="6" s="1"/>
  <c r="CS38" i="6" s="1"/>
  <c r="CV38" i="6" s="1"/>
  <c r="CY38" i="6" s="1"/>
  <c r="DB38" i="6" s="1"/>
  <c r="D38" i="6" s="1"/>
  <c r="O38" i="6"/>
  <c r="K38" i="6"/>
  <c r="DA39" i="6"/>
  <c r="CX39" i="6"/>
  <c r="CU39" i="6"/>
  <c r="CR39" i="6"/>
  <c r="CO39" i="6"/>
  <c r="CL39" i="6"/>
  <c r="CI39" i="6"/>
  <c r="CF39" i="6"/>
  <c r="CC39" i="6"/>
  <c r="BZ39" i="6"/>
  <c r="BW39" i="6"/>
  <c r="BT39" i="6"/>
  <c r="BQ39" i="6"/>
  <c r="BN39" i="6"/>
  <c r="BK39" i="6"/>
  <c r="BH39" i="6"/>
  <c r="BE39" i="6"/>
  <c r="BB39" i="6"/>
  <c r="AY39" i="6"/>
  <c r="AV39" i="6"/>
  <c r="AS39" i="6"/>
  <c r="AP39" i="6"/>
  <c r="AM39" i="6"/>
  <c r="AJ39" i="6"/>
  <c r="AG39" i="6"/>
  <c r="AD39" i="6"/>
  <c r="AA39" i="6"/>
  <c r="X39" i="6"/>
  <c r="U39" i="6"/>
  <c r="R39" i="6"/>
  <c r="P39" i="6"/>
  <c r="S39" i="6" s="1"/>
  <c r="V39" i="6" s="1"/>
  <c r="Y39" i="6" s="1"/>
  <c r="AB39" i="6" s="1"/>
  <c r="AE39" i="6" s="1"/>
  <c r="AH39" i="6" s="1"/>
  <c r="AK39" i="6" s="1"/>
  <c r="AN39" i="6" s="1"/>
  <c r="AQ39" i="6" s="1"/>
  <c r="AT39" i="6" s="1"/>
  <c r="AW39" i="6" s="1"/>
  <c r="AZ39" i="6" s="1"/>
  <c r="BC39" i="6" s="1"/>
  <c r="BF39" i="6" s="1"/>
  <c r="BI39" i="6" s="1"/>
  <c r="BL39" i="6" s="1"/>
  <c r="BO39" i="6" s="1"/>
  <c r="BR39" i="6" s="1"/>
  <c r="BU39" i="6" s="1"/>
  <c r="BX39" i="6" s="1"/>
  <c r="CA39" i="6" s="1"/>
  <c r="CD39" i="6" s="1"/>
  <c r="CG39" i="6" s="1"/>
  <c r="CJ39" i="6" s="1"/>
  <c r="CM39" i="6" s="1"/>
  <c r="CP39" i="6" s="1"/>
  <c r="CS39" i="6" s="1"/>
  <c r="CV39" i="6" s="1"/>
  <c r="CY39" i="6" s="1"/>
  <c r="DB39" i="6" s="1"/>
  <c r="D39" i="6" s="1"/>
  <c r="O39" i="6"/>
  <c r="K39" i="6"/>
  <c r="DA37" i="6"/>
  <c r="CX37" i="6"/>
  <c r="CU37" i="6"/>
  <c r="CR37" i="6"/>
  <c r="CO37" i="6"/>
  <c r="CL37" i="6"/>
  <c r="CI37" i="6"/>
  <c r="CF37" i="6"/>
  <c r="CC37" i="6"/>
  <c r="BZ37" i="6"/>
  <c r="BW37" i="6"/>
  <c r="BT37" i="6"/>
  <c r="BQ37" i="6"/>
  <c r="BN37" i="6"/>
  <c r="BK37" i="6"/>
  <c r="BH37" i="6"/>
  <c r="BE37" i="6"/>
  <c r="BB37" i="6"/>
  <c r="AY37" i="6"/>
  <c r="AV37" i="6"/>
  <c r="AS37" i="6"/>
  <c r="AP37" i="6"/>
  <c r="AM37" i="6"/>
  <c r="AJ37" i="6"/>
  <c r="AG37" i="6"/>
  <c r="AD37" i="6"/>
  <c r="AA37" i="6"/>
  <c r="X37" i="6"/>
  <c r="U37" i="6"/>
  <c r="R37" i="6"/>
  <c r="P37" i="6"/>
  <c r="S37" i="6" s="1"/>
  <c r="V37" i="6" s="1"/>
  <c r="Y37" i="6" s="1"/>
  <c r="AB37" i="6" s="1"/>
  <c r="AE37" i="6" s="1"/>
  <c r="AH37" i="6" s="1"/>
  <c r="AK37" i="6" s="1"/>
  <c r="AN37" i="6" s="1"/>
  <c r="AQ37" i="6" s="1"/>
  <c r="AT37" i="6" s="1"/>
  <c r="AW37" i="6" s="1"/>
  <c r="AZ37" i="6" s="1"/>
  <c r="BC37" i="6" s="1"/>
  <c r="BF37" i="6" s="1"/>
  <c r="BI37" i="6" s="1"/>
  <c r="BL37" i="6" s="1"/>
  <c r="BO37" i="6" s="1"/>
  <c r="BR37" i="6" s="1"/>
  <c r="BU37" i="6" s="1"/>
  <c r="BX37" i="6" s="1"/>
  <c r="CA37" i="6" s="1"/>
  <c r="CD37" i="6" s="1"/>
  <c r="CG37" i="6" s="1"/>
  <c r="CJ37" i="6" s="1"/>
  <c r="CM37" i="6" s="1"/>
  <c r="CP37" i="6" s="1"/>
  <c r="CS37" i="6" s="1"/>
  <c r="CV37" i="6" s="1"/>
  <c r="CY37" i="6" s="1"/>
  <c r="DB37" i="6" s="1"/>
  <c r="D37" i="6" s="1"/>
  <c r="O37" i="6"/>
  <c r="K37" i="6"/>
  <c r="DA22" i="6"/>
  <c r="CX22" i="6"/>
  <c r="CU22" i="6"/>
  <c r="CR22" i="6"/>
  <c r="CO22" i="6"/>
  <c r="CL22" i="6"/>
  <c r="CI22" i="6"/>
  <c r="CF22" i="6"/>
  <c r="CC22" i="6"/>
  <c r="BZ22" i="6"/>
  <c r="BW22" i="6"/>
  <c r="BT22" i="6"/>
  <c r="BQ22" i="6"/>
  <c r="BN22" i="6"/>
  <c r="BK22" i="6"/>
  <c r="BH22" i="6"/>
  <c r="BE22" i="6"/>
  <c r="BB22" i="6"/>
  <c r="AY22" i="6"/>
  <c r="AV22" i="6"/>
  <c r="AS22" i="6"/>
  <c r="AP22" i="6"/>
  <c r="AM22" i="6"/>
  <c r="AJ22" i="6"/>
  <c r="AG22" i="6"/>
  <c r="AD22" i="6"/>
  <c r="AA22" i="6"/>
  <c r="X22" i="6"/>
  <c r="U22" i="6"/>
  <c r="R22" i="6"/>
  <c r="P22" i="6"/>
  <c r="S22" i="6" s="1"/>
  <c r="V22" i="6" s="1"/>
  <c r="Y22" i="6" s="1"/>
  <c r="AB22" i="6" s="1"/>
  <c r="AE22" i="6" s="1"/>
  <c r="AH22" i="6" s="1"/>
  <c r="AK22" i="6" s="1"/>
  <c r="AN22" i="6" s="1"/>
  <c r="AQ22" i="6" s="1"/>
  <c r="AT22" i="6" s="1"/>
  <c r="AW22" i="6" s="1"/>
  <c r="AZ22" i="6" s="1"/>
  <c r="BC22" i="6" s="1"/>
  <c r="BF22" i="6" s="1"/>
  <c r="BI22" i="6" s="1"/>
  <c r="BL22" i="6" s="1"/>
  <c r="BO22" i="6" s="1"/>
  <c r="BR22" i="6" s="1"/>
  <c r="BU22" i="6" s="1"/>
  <c r="BX22" i="6" s="1"/>
  <c r="CA22" i="6" s="1"/>
  <c r="CD22" i="6" s="1"/>
  <c r="CG22" i="6" s="1"/>
  <c r="CJ22" i="6" s="1"/>
  <c r="CM22" i="6" s="1"/>
  <c r="CP22" i="6" s="1"/>
  <c r="CS22" i="6" s="1"/>
  <c r="CV22" i="6" s="1"/>
  <c r="CY22" i="6" s="1"/>
  <c r="DB22" i="6" s="1"/>
  <c r="D22" i="6" s="1"/>
  <c r="O22" i="6"/>
  <c r="K22" i="6"/>
  <c r="DA21" i="6"/>
  <c r="CX21" i="6"/>
  <c r="CU21" i="6"/>
  <c r="CR21" i="6"/>
  <c r="CO21" i="6"/>
  <c r="CL21" i="6"/>
  <c r="CI21" i="6"/>
  <c r="CF21" i="6"/>
  <c r="CC21" i="6"/>
  <c r="BZ21" i="6"/>
  <c r="BW21" i="6"/>
  <c r="BT21" i="6"/>
  <c r="BQ21" i="6"/>
  <c r="BN21" i="6"/>
  <c r="BK21" i="6"/>
  <c r="BH21" i="6"/>
  <c r="BE21" i="6"/>
  <c r="BB21" i="6"/>
  <c r="AY21" i="6"/>
  <c r="AV21" i="6"/>
  <c r="AS21" i="6"/>
  <c r="AP21" i="6"/>
  <c r="AM21" i="6"/>
  <c r="AJ21" i="6"/>
  <c r="AG21" i="6"/>
  <c r="AD21" i="6"/>
  <c r="AA21" i="6"/>
  <c r="X21" i="6"/>
  <c r="U21" i="6"/>
  <c r="R21" i="6"/>
  <c r="P21" i="6"/>
  <c r="S21" i="6" s="1"/>
  <c r="V21" i="6" s="1"/>
  <c r="Y21" i="6" s="1"/>
  <c r="AB21" i="6" s="1"/>
  <c r="AE21" i="6" s="1"/>
  <c r="AH21" i="6" s="1"/>
  <c r="AK21" i="6" s="1"/>
  <c r="AN21" i="6" s="1"/>
  <c r="AQ21" i="6" s="1"/>
  <c r="AT21" i="6" s="1"/>
  <c r="AW21" i="6" s="1"/>
  <c r="AZ21" i="6" s="1"/>
  <c r="BC21" i="6" s="1"/>
  <c r="BF21" i="6" s="1"/>
  <c r="BI21" i="6" s="1"/>
  <c r="BL21" i="6" s="1"/>
  <c r="BO21" i="6" s="1"/>
  <c r="BR21" i="6" s="1"/>
  <c r="BU21" i="6" s="1"/>
  <c r="BX21" i="6" s="1"/>
  <c r="CA21" i="6" s="1"/>
  <c r="CD21" i="6" s="1"/>
  <c r="CG21" i="6" s="1"/>
  <c r="CJ21" i="6" s="1"/>
  <c r="CM21" i="6" s="1"/>
  <c r="CP21" i="6" s="1"/>
  <c r="CS21" i="6" s="1"/>
  <c r="CV21" i="6" s="1"/>
  <c r="CY21" i="6" s="1"/>
  <c r="DB21" i="6" s="1"/>
  <c r="D21" i="6" s="1"/>
  <c r="O21" i="6"/>
  <c r="K21" i="6"/>
  <c r="DA20" i="6"/>
  <c r="CX20" i="6"/>
  <c r="CU20" i="6"/>
  <c r="CR20" i="6"/>
  <c r="CO20" i="6"/>
  <c r="CL20" i="6"/>
  <c r="CI20" i="6"/>
  <c r="CF20" i="6"/>
  <c r="CC20" i="6"/>
  <c r="BZ20" i="6"/>
  <c r="BW20" i="6"/>
  <c r="BT20" i="6"/>
  <c r="BQ20" i="6"/>
  <c r="BN20" i="6"/>
  <c r="BK20" i="6"/>
  <c r="BH20" i="6"/>
  <c r="BE20" i="6"/>
  <c r="BB20" i="6"/>
  <c r="AY20" i="6"/>
  <c r="AV20" i="6"/>
  <c r="AS20" i="6"/>
  <c r="AP20" i="6"/>
  <c r="AM20" i="6"/>
  <c r="AJ20" i="6"/>
  <c r="AG20" i="6"/>
  <c r="AD20" i="6"/>
  <c r="AA20" i="6"/>
  <c r="X20" i="6"/>
  <c r="U20" i="6"/>
  <c r="R20" i="6"/>
  <c r="P20" i="6"/>
  <c r="S20" i="6" s="1"/>
  <c r="V20" i="6" s="1"/>
  <c r="Y20" i="6" s="1"/>
  <c r="AB20" i="6" s="1"/>
  <c r="AE20" i="6" s="1"/>
  <c r="AH20" i="6" s="1"/>
  <c r="AK20" i="6" s="1"/>
  <c r="AN20" i="6" s="1"/>
  <c r="AQ20" i="6" s="1"/>
  <c r="AT20" i="6" s="1"/>
  <c r="AW20" i="6" s="1"/>
  <c r="AZ20" i="6" s="1"/>
  <c r="BC20" i="6" s="1"/>
  <c r="BF20" i="6" s="1"/>
  <c r="BI20" i="6" s="1"/>
  <c r="BL20" i="6" s="1"/>
  <c r="BO20" i="6" s="1"/>
  <c r="BR20" i="6" s="1"/>
  <c r="BU20" i="6" s="1"/>
  <c r="BX20" i="6" s="1"/>
  <c r="CA20" i="6" s="1"/>
  <c r="CD20" i="6" s="1"/>
  <c r="CG20" i="6" s="1"/>
  <c r="CJ20" i="6" s="1"/>
  <c r="CM20" i="6" s="1"/>
  <c r="CP20" i="6" s="1"/>
  <c r="CS20" i="6" s="1"/>
  <c r="CV20" i="6" s="1"/>
  <c r="CY20" i="6" s="1"/>
  <c r="DB20" i="6" s="1"/>
  <c r="D20" i="6" s="1"/>
  <c r="O20" i="6"/>
  <c r="K20" i="6"/>
  <c r="DA19" i="6"/>
  <c r="CX19" i="6"/>
  <c r="CU19" i="6"/>
  <c r="CR19" i="6"/>
  <c r="CO19" i="6"/>
  <c r="CL19" i="6"/>
  <c r="CI19" i="6"/>
  <c r="CF19" i="6"/>
  <c r="CC19" i="6"/>
  <c r="BZ19" i="6"/>
  <c r="BW19" i="6"/>
  <c r="BT19" i="6"/>
  <c r="BQ19" i="6"/>
  <c r="BN19" i="6"/>
  <c r="BK19" i="6"/>
  <c r="BH19" i="6"/>
  <c r="BE19" i="6"/>
  <c r="BB19" i="6"/>
  <c r="AY19" i="6"/>
  <c r="AV19" i="6"/>
  <c r="AS19" i="6"/>
  <c r="AP19" i="6"/>
  <c r="AM19" i="6"/>
  <c r="AJ19" i="6"/>
  <c r="AG19" i="6"/>
  <c r="AD19" i="6"/>
  <c r="AA19" i="6"/>
  <c r="X19" i="6"/>
  <c r="U19" i="6"/>
  <c r="R19" i="6"/>
  <c r="P19" i="6"/>
  <c r="S19" i="6" s="1"/>
  <c r="V19" i="6" s="1"/>
  <c r="Y19" i="6" s="1"/>
  <c r="AB19" i="6" s="1"/>
  <c r="AE19" i="6" s="1"/>
  <c r="AH19" i="6" s="1"/>
  <c r="AK19" i="6" s="1"/>
  <c r="AN19" i="6" s="1"/>
  <c r="AQ19" i="6" s="1"/>
  <c r="AT19" i="6" s="1"/>
  <c r="AW19" i="6" s="1"/>
  <c r="AZ19" i="6" s="1"/>
  <c r="BC19" i="6" s="1"/>
  <c r="BF19" i="6" s="1"/>
  <c r="BI19" i="6" s="1"/>
  <c r="BL19" i="6" s="1"/>
  <c r="BO19" i="6" s="1"/>
  <c r="BR19" i="6" s="1"/>
  <c r="BU19" i="6" s="1"/>
  <c r="BX19" i="6" s="1"/>
  <c r="CA19" i="6" s="1"/>
  <c r="CD19" i="6" s="1"/>
  <c r="CG19" i="6" s="1"/>
  <c r="CJ19" i="6" s="1"/>
  <c r="CM19" i="6" s="1"/>
  <c r="CP19" i="6" s="1"/>
  <c r="CS19" i="6" s="1"/>
  <c r="CV19" i="6" s="1"/>
  <c r="CY19" i="6" s="1"/>
  <c r="DB19" i="6" s="1"/>
  <c r="D19" i="6" s="1"/>
  <c r="O19" i="6"/>
  <c r="K19" i="6"/>
  <c r="DA18" i="6"/>
  <c r="CX18" i="6"/>
  <c r="CU18" i="6"/>
  <c r="CR18" i="6"/>
  <c r="CO18" i="6"/>
  <c r="CL18" i="6"/>
  <c r="CI18" i="6"/>
  <c r="CF18" i="6"/>
  <c r="CC18" i="6"/>
  <c r="BZ18" i="6"/>
  <c r="BW18" i="6"/>
  <c r="BT18" i="6"/>
  <c r="BQ18" i="6"/>
  <c r="BN18" i="6"/>
  <c r="BK18" i="6"/>
  <c r="BH18" i="6"/>
  <c r="BE18" i="6"/>
  <c r="BB18" i="6"/>
  <c r="AY18" i="6"/>
  <c r="AV18" i="6"/>
  <c r="AS18" i="6"/>
  <c r="AP18" i="6"/>
  <c r="AM18" i="6"/>
  <c r="AJ18" i="6"/>
  <c r="AG18" i="6"/>
  <c r="AD18" i="6"/>
  <c r="AA18" i="6"/>
  <c r="X18" i="6"/>
  <c r="U18" i="6"/>
  <c r="R18" i="6"/>
  <c r="P18" i="6"/>
  <c r="S18" i="6" s="1"/>
  <c r="V18" i="6" s="1"/>
  <c r="Y18" i="6" s="1"/>
  <c r="AB18" i="6" s="1"/>
  <c r="AE18" i="6" s="1"/>
  <c r="AH18" i="6" s="1"/>
  <c r="AK18" i="6" s="1"/>
  <c r="AN18" i="6" s="1"/>
  <c r="AQ18" i="6" s="1"/>
  <c r="AT18" i="6" s="1"/>
  <c r="AW18" i="6" s="1"/>
  <c r="AZ18" i="6" s="1"/>
  <c r="BC18" i="6" s="1"/>
  <c r="BF18" i="6" s="1"/>
  <c r="BI18" i="6" s="1"/>
  <c r="BL18" i="6" s="1"/>
  <c r="BO18" i="6" s="1"/>
  <c r="BR18" i="6" s="1"/>
  <c r="BU18" i="6" s="1"/>
  <c r="BX18" i="6" s="1"/>
  <c r="CA18" i="6" s="1"/>
  <c r="CD18" i="6" s="1"/>
  <c r="CG18" i="6" s="1"/>
  <c r="CJ18" i="6" s="1"/>
  <c r="CM18" i="6" s="1"/>
  <c r="CP18" i="6" s="1"/>
  <c r="CS18" i="6" s="1"/>
  <c r="CV18" i="6" s="1"/>
  <c r="CY18" i="6" s="1"/>
  <c r="DB18" i="6" s="1"/>
  <c r="D18" i="6" s="1"/>
  <c r="O18" i="6"/>
  <c r="K18" i="6"/>
  <c r="DA17" i="6"/>
  <c r="CX17" i="6"/>
  <c r="CU17" i="6"/>
  <c r="CR17" i="6"/>
  <c r="CO17" i="6"/>
  <c r="CL17" i="6"/>
  <c r="CI17" i="6"/>
  <c r="CF17" i="6"/>
  <c r="CC17" i="6"/>
  <c r="BZ17" i="6"/>
  <c r="BW17" i="6"/>
  <c r="BT17" i="6"/>
  <c r="BQ17" i="6"/>
  <c r="BN17" i="6"/>
  <c r="BK17" i="6"/>
  <c r="BH17" i="6"/>
  <c r="BE17" i="6"/>
  <c r="BB17" i="6"/>
  <c r="AY17" i="6"/>
  <c r="AV17" i="6"/>
  <c r="AS17" i="6"/>
  <c r="AP17" i="6"/>
  <c r="AM17" i="6"/>
  <c r="AJ17" i="6"/>
  <c r="AG17" i="6"/>
  <c r="AD17" i="6"/>
  <c r="AA17" i="6"/>
  <c r="X17" i="6"/>
  <c r="U17" i="6"/>
  <c r="R17" i="6"/>
  <c r="P17" i="6"/>
  <c r="S17" i="6" s="1"/>
  <c r="V17" i="6" s="1"/>
  <c r="Y17" i="6" s="1"/>
  <c r="AB17" i="6" s="1"/>
  <c r="AE17" i="6" s="1"/>
  <c r="AH17" i="6" s="1"/>
  <c r="AK17" i="6" s="1"/>
  <c r="AN17" i="6" s="1"/>
  <c r="AQ17" i="6" s="1"/>
  <c r="AT17" i="6" s="1"/>
  <c r="AW17" i="6" s="1"/>
  <c r="AZ17" i="6" s="1"/>
  <c r="BC17" i="6" s="1"/>
  <c r="BF17" i="6" s="1"/>
  <c r="BI17" i="6" s="1"/>
  <c r="BL17" i="6" s="1"/>
  <c r="BO17" i="6" s="1"/>
  <c r="BR17" i="6" s="1"/>
  <c r="BU17" i="6" s="1"/>
  <c r="BX17" i="6" s="1"/>
  <c r="CA17" i="6" s="1"/>
  <c r="CD17" i="6" s="1"/>
  <c r="CG17" i="6" s="1"/>
  <c r="CJ17" i="6" s="1"/>
  <c r="CM17" i="6" s="1"/>
  <c r="CP17" i="6" s="1"/>
  <c r="CS17" i="6" s="1"/>
  <c r="CV17" i="6" s="1"/>
  <c r="CY17" i="6" s="1"/>
  <c r="DB17" i="6" s="1"/>
  <c r="D17" i="6" s="1"/>
  <c r="O17" i="6"/>
  <c r="K17" i="6"/>
  <c r="DA16" i="6"/>
  <c r="CX16" i="6"/>
  <c r="CU16" i="6"/>
  <c r="CR16" i="6"/>
  <c r="CO16" i="6"/>
  <c r="CL16" i="6"/>
  <c r="CI16" i="6"/>
  <c r="CF16" i="6"/>
  <c r="CC16" i="6"/>
  <c r="BZ16" i="6"/>
  <c r="BW16" i="6"/>
  <c r="BT16" i="6"/>
  <c r="BQ16" i="6"/>
  <c r="BN16" i="6"/>
  <c r="BK16" i="6"/>
  <c r="BH16" i="6"/>
  <c r="BE16" i="6"/>
  <c r="BB16" i="6"/>
  <c r="AY16" i="6"/>
  <c r="AV16" i="6"/>
  <c r="AS16" i="6"/>
  <c r="AP16" i="6"/>
  <c r="AM16" i="6"/>
  <c r="AJ16" i="6"/>
  <c r="AG16" i="6"/>
  <c r="AD16" i="6"/>
  <c r="AA16" i="6"/>
  <c r="X16" i="6"/>
  <c r="U16" i="6"/>
  <c r="R16" i="6"/>
  <c r="P16" i="6"/>
  <c r="S16" i="6" s="1"/>
  <c r="V16" i="6" s="1"/>
  <c r="Y16" i="6" s="1"/>
  <c r="AB16" i="6" s="1"/>
  <c r="AE16" i="6" s="1"/>
  <c r="AH16" i="6" s="1"/>
  <c r="AK16" i="6" s="1"/>
  <c r="AN16" i="6" s="1"/>
  <c r="AQ16" i="6" s="1"/>
  <c r="AT16" i="6" s="1"/>
  <c r="AW16" i="6" s="1"/>
  <c r="AZ16" i="6" s="1"/>
  <c r="BC16" i="6" s="1"/>
  <c r="BF16" i="6" s="1"/>
  <c r="BI16" i="6" s="1"/>
  <c r="BL16" i="6" s="1"/>
  <c r="BO16" i="6" s="1"/>
  <c r="BR16" i="6" s="1"/>
  <c r="BU16" i="6" s="1"/>
  <c r="BX16" i="6" s="1"/>
  <c r="CA16" i="6" s="1"/>
  <c r="CD16" i="6" s="1"/>
  <c r="CG16" i="6" s="1"/>
  <c r="CJ16" i="6" s="1"/>
  <c r="CM16" i="6" s="1"/>
  <c r="CP16" i="6" s="1"/>
  <c r="CS16" i="6" s="1"/>
  <c r="CV16" i="6" s="1"/>
  <c r="CY16" i="6" s="1"/>
  <c r="DB16" i="6" s="1"/>
  <c r="D16" i="6" s="1"/>
  <c r="O16" i="6"/>
  <c r="K16" i="6"/>
  <c r="DA15" i="6"/>
  <c r="CX15" i="6"/>
  <c r="CU15" i="6"/>
  <c r="CR15" i="6"/>
  <c r="CO15" i="6"/>
  <c r="CL15" i="6"/>
  <c r="CI15" i="6"/>
  <c r="CF15" i="6"/>
  <c r="CC15" i="6"/>
  <c r="BZ15" i="6"/>
  <c r="BW15" i="6"/>
  <c r="BT15" i="6"/>
  <c r="BQ15" i="6"/>
  <c r="BN15" i="6"/>
  <c r="BK15" i="6"/>
  <c r="BH15" i="6"/>
  <c r="BE15" i="6"/>
  <c r="BB15" i="6"/>
  <c r="AY15" i="6"/>
  <c r="AV15" i="6"/>
  <c r="AS15" i="6"/>
  <c r="AP15" i="6"/>
  <c r="AM15" i="6"/>
  <c r="AJ15" i="6"/>
  <c r="AG15" i="6"/>
  <c r="AD15" i="6"/>
  <c r="AA15" i="6"/>
  <c r="X15" i="6"/>
  <c r="U15" i="6"/>
  <c r="R15" i="6"/>
  <c r="P15" i="6"/>
  <c r="S15" i="6" s="1"/>
  <c r="V15" i="6" s="1"/>
  <c r="Y15" i="6" s="1"/>
  <c r="AB15" i="6" s="1"/>
  <c r="AE15" i="6" s="1"/>
  <c r="AH15" i="6" s="1"/>
  <c r="AK15" i="6" s="1"/>
  <c r="AN15" i="6" s="1"/>
  <c r="AQ15" i="6" s="1"/>
  <c r="AT15" i="6" s="1"/>
  <c r="AW15" i="6" s="1"/>
  <c r="AZ15" i="6" s="1"/>
  <c r="BC15" i="6" s="1"/>
  <c r="BF15" i="6" s="1"/>
  <c r="BI15" i="6" s="1"/>
  <c r="BL15" i="6" s="1"/>
  <c r="BO15" i="6" s="1"/>
  <c r="BR15" i="6" s="1"/>
  <c r="BU15" i="6" s="1"/>
  <c r="BX15" i="6" s="1"/>
  <c r="CA15" i="6" s="1"/>
  <c r="CD15" i="6" s="1"/>
  <c r="CG15" i="6" s="1"/>
  <c r="CJ15" i="6" s="1"/>
  <c r="CM15" i="6" s="1"/>
  <c r="CP15" i="6" s="1"/>
  <c r="CS15" i="6" s="1"/>
  <c r="CV15" i="6" s="1"/>
  <c r="CY15" i="6" s="1"/>
  <c r="DB15" i="6" s="1"/>
  <c r="D15" i="6" s="1"/>
  <c r="O15" i="6"/>
  <c r="K15" i="6"/>
  <c r="DA14" i="6"/>
  <c r="CX14" i="6"/>
  <c r="CU14" i="6"/>
  <c r="CR14" i="6"/>
  <c r="CO14" i="6"/>
  <c r="CL14" i="6"/>
  <c r="CI14" i="6"/>
  <c r="CF14" i="6"/>
  <c r="CC14" i="6"/>
  <c r="BZ14" i="6"/>
  <c r="BW14" i="6"/>
  <c r="BT14" i="6"/>
  <c r="BQ14" i="6"/>
  <c r="BN14" i="6"/>
  <c r="BK14" i="6"/>
  <c r="BH14" i="6"/>
  <c r="BE14" i="6"/>
  <c r="BB14" i="6"/>
  <c r="AY14" i="6"/>
  <c r="AV14" i="6"/>
  <c r="AS14" i="6"/>
  <c r="AP14" i="6"/>
  <c r="AM14" i="6"/>
  <c r="AJ14" i="6"/>
  <c r="AG14" i="6"/>
  <c r="AD14" i="6"/>
  <c r="AA14" i="6"/>
  <c r="X14" i="6"/>
  <c r="U14" i="6"/>
  <c r="R14" i="6"/>
  <c r="P14" i="6"/>
  <c r="S14" i="6" s="1"/>
  <c r="V14" i="6" s="1"/>
  <c r="Y14" i="6" s="1"/>
  <c r="AB14" i="6" s="1"/>
  <c r="AE14" i="6" s="1"/>
  <c r="AH14" i="6" s="1"/>
  <c r="AK14" i="6" s="1"/>
  <c r="AN14" i="6" s="1"/>
  <c r="AQ14" i="6" s="1"/>
  <c r="AT14" i="6" s="1"/>
  <c r="AW14" i="6" s="1"/>
  <c r="AZ14" i="6" s="1"/>
  <c r="BC14" i="6" s="1"/>
  <c r="BF14" i="6" s="1"/>
  <c r="BI14" i="6" s="1"/>
  <c r="BL14" i="6" s="1"/>
  <c r="BO14" i="6" s="1"/>
  <c r="BR14" i="6" s="1"/>
  <c r="BU14" i="6" s="1"/>
  <c r="BX14" i="6" s="1"/>
  <c r="CA14" i="6" s="1"/>
  <c r="CD14" i="6" s="1"/>
  <c r="CG14" i="6" s="1"/>
  <c r="CJ14" i="6" s="1"/>
  <c r="CM14" i="6" s="1"/>
  <c r="CP14" i="6" s="1"/>
  <c r="CS14" i="6" s="1"/>
  <c r="CV14" i="6" s="1"/>
  <c r="CY14" i="6" s="1"/>
  <c r="DB14" i="6" s="1"/>
  <c r="D14" i="6" s="1"/>
  <c r="O14" i="6"/>
  <c r="K14" i="6"/>
  <c r="DA13" i="6"/>
  <c r="CX13" i="6"/>
  <c r="CU13" i="6"/>
  <c r="CR13" i="6"/>
  <c r="CO13" i="6"/>
  <c r="CL13" i="6"/>
  <c r="CI13" i="6"/>
  <c r="CF13" i="6"/>
  <c r="CC13" i="6"/>
  <c r="BZ13" i="6"/>
  <c r="BW13" i="6"/>
  <c r="BT13" i="6"/>
  <c r="BQ13" i="6"/>
  <c r="BN13" i="6"/>
  <c r="BK13" i="6"/>
  <c r="BH13" i="6"/>
  <c r="BE13" i="6"/>
  <c r="BB13" i="6"/>
  <c r="AY13" i="6"/>
  <c r="AV13" i="6"/>
  <c r="AS13" i="6"/>
  <c r="AP13" i="6"/>
  <c r="AM13" i="6"/>
  <c r="AJ13" i="6"/>
  <c r="AG13" i="6"/>
  <c r="AD13" i="6"/>
  <c r="AA13" i="6"/>
  <c r="X13" i="6"/>
  <c r="U13" i="6"/>
  <c r="R13" i="6"/>
  <c r="P13" i="6"/>
  <c r="S13" i="6" s="1"/>
  <c r="V13" i="6" s="1"/>
  <c r="Y13" i="6" s="1"/>
  <c r="AB13" i="6" s="1"/>
  <c r="AE13" i="6" s="1"/>
  <c r="AH13" i="6" s="1"/>
  <c r="AK13" i="6" s="1"/>
  <c r="AN13" i="6" s="1"/>
  <c r="AQ13" i="6" s="1"/>
  <c r="AT13" i="6" s="1"/>
  <c r="AW13" i="6" s="1"/>
  <c r="AZ13" i="6" s="1"/>
  <c r="BC13" i="6" s="1"/>
  <c r="BF13" i="6" s="1"/>
  <c r="BI13" i="6" s="1"/>
  <c r="BL13" i="6" s="1"/>
  <c r="BO13" i="6" s="1"/>
  <c r="BR13" i="6" s="1"/>
  <c r="BU13" i="6" s="1"/>
  <c r="BX13" i="6" s="1"/>
  <c r="CA13" i="6" s="1"/>
  <c r="CD13" i="6" s="1"/>
  <c r="CG13" i="6" s="1"/>
  <c r="CJ13" i="6" s="1"/>
  <c r="CM13" i="6" s="1"/>
  <c r="CP13" i="6" s="1"/>
  <c r="CS13" i="6" s="1"/>
  <c r="CV13" i="6" s="1"/>
  <c r="CY13" i="6" s="1"/>
  <c r="DB13" i="6" s="1"/>
  <c r="D13" i="6" s="1"/>
  <c r="O13" i="6"/>
  <c r="K13" i="6"/>
  <c r="DA11" i="6"/>
  <c r="CX11" i="6"/>
  <c r="CU11" i="6"/>
  <c r="CR11" i="6"/>
  <c r="CO11" i="6"/>
  <c r="CL11" i="6"/>
  <c r="CI11" i="6"/>
  <c r="CF11" i="6"/>
  <c r="CC11" i="6"/>
  <c r="BZ11" i="6"/>
  <c r="BW11" i="6"/>
  <c r="BT11" i="6"/>
  <c r="BQ11" i="6"/>
  <c r="BN11" i="6"/>
  <c r="BK11" i="6"/>
  <c r="BH11" i="6"/>
  <c r="BE11" i="6"/>
  <c r="BB11" i="6"/>
  <c r="AY11" i="6"/>
  <c r="AV11" i="6"/>
  <c r="AS11" i="6"/>
  <c r="AP11" i="6"/>
  <c r="AM11" i="6"/>
  <c r="AJ11" i="6"/>
  <c r="AG11" i="6"/>
  <c r="AD11" i="6"/>
  <c r="AA11" i="6"/>
  <c r="X11" i="6"/>
  <c r="U11" i="6"/>
  <c r="R11" i="6"/>
  <c r="P11" i="6"/>
  <c r="S11" i="6" s="1"/>
  <c r="V11" i="6" s="1"/>
  <c r="Y11" i="6" s="1"/>
  <c r="AB11" i="6" s="1"/>
  <c r="AE11" i="6" s="1"/>
  <c r="AH11" i="6" s="1"/>
  <c r="AK11" i="6" s="1"/>
  <c r="AN11" i="6" s="1"/>
  <c r="AQ11" i="6" s="1"/>
  <c r="AT11" i="6" s="1"/>
  <c r="AW11" i="6" s="1"/>
  <c r="AZ11" i="6" s="1"/>
  <c r="BC11" i="6" s="1"/>
  <c r="BF11" i="6" s="1"/>
  <c r="BI11" i="6" s="1"/>
  <c r="BL11" i="6" s="1"/>
  <c r="BO11" i="6" s="1"/>
  <c r="BR11" i="6" s="1"/>
  <c r="BU11" i="6" s="1"/>
  <c r="BX11" i="6" s="1"/>
  <c r="CA11" i="6" s="1"/>
  <c r="CD11" i="6" s="1"/>
  <c r="CG11" i="6" s="1"/>
  <c r="CJ11" i="6" s="1"/>
  <c r="CM11" i="6" s="1"/>
  <c r="CP11" i="6" s="1"/>
  <c r="CS11" i="6" s="1"/>
  <c r="CV11" i="6" s="1"/>
  <c r="CY11" i="6" s="1"/>
  <c r="DB11" i="6" s="1"/>
  <c r="D11" i="6" s="1"/>
  <c r="O11" i="6"/>
  <c r="K11" i="6"/>
  <c r="DA92" i="6"/>
  <c r="CX92" i="6"/>
  <c r="CU92" i="6"/>
  <c r="CR92" i="6"/>
  <c r="CO92" i="6"/>
  <c r="CL92" i="6"/>
  <c r="CI92" i="6"/>
  <c r="CF92" i="6"/>
  <c r="CC92" i="6"/>
  <c r="BZ92" i="6"/>
  <c r="BW92" i="6"/>
  <c r="BT92" i="6"/>
  <c r="BQ92" i="6"/>
  <c r="BN92" i="6"/>
  <c r="BK92" i="6"/>
  <c r="BH92" i="6"/>
  <c r="BE92" i="6"/>
  <c r="BB92" i="6"/>
  <c r="AY92" i="6"/>
  <c r="AV92" i="6"/>
  <c r="AS92" i="6"/>
  <c r="AP92" i="6"/>
  <c r="AM92" i="6"/>
  <c r="AJ92" i="6"/>
  <c r="AG92" i="6"/>
  <c r="AD92" i="6"/>
  <c r="AA92" i="6"/>
  <c r="X92" i="6"/>
  <c r="U92" i="6"/>
  <c r="R92" i="6"/>
  <c r="P92" i="6"/>
  <c r="S92" i="6" s="1"/>
  <c r="V92" i="6" s="1"/>
  <c r="Y92" i="6" s="1"/>
  <c r="AB92" i="6" s="1"/>
  <c r="AE92" i="6" s="1"/>
  <c r="AH92" i="6" s="1"/>
  <c r="AK92" i="6" s="1"/>
  <c r="AN92" i="6" s="1"/>
  <c r="AQ92" i="6" s="1"/>
  <c r="AT92" i="6" s="1"/>
  <c r="AW92" i="6" s="1"/>
  <c r="AZ92" i="6" s="1"/>
  <c r="BC92" i="6" s="1"/>
  <c r="BF92" i="6" s="1"/>
  <c r="BI92" i="6" s="1"/>
  <c r="BL92" i="6" s="1"/>
  <c r="BO92" i="6" s="1"/>
  <c r="BR92" i="6" s="1"/>
  <c r="BU92" i="6" s="1"/>
  <c r="BX92" i="6" s="1"/>
  <c r="CA92" i="6" s="1"/>
  <c r="CD92" i="6" s="1"/>
  <c r="CG92" i="6" s="1"/>
  <c r="CJ92" i="6" s="1"/>
  <c r="CM92" i="6" s="1"/>
  <c r="CP92" i="6" s="1"/>
  <c r="CS92" i="6" s="1"/>
  <c r="CV92" i="6" s="1"/>
  <c r="CY92" i="6" s="1"/>
  <c r="DB92" i="6" s="1"/>
  <c r="D92" i="6" s="1"/>
  <c r="O92" i="6"/>
  <c r="K92" i="6"/>
  <c r="DA91" i="6"/>
  <c r="CX91" i="6"/>
  <c r="CU91" i="6"/>
  <c r="CR91" i="6"/>
  <c r="CO91" i="6"/>
  <c r="CL91" i="6"/>
  <c r="CI91" i="6"/>
  <c r="CF91" i="6"/>
  <c r="CC91" i="6"/>
  <c r="BZ91" i="6"/>
  <c r="BW91" i="6"/>
  <c r="BT91" i="6"/>
  <c r="BQ91" i="6"/>
  <c r="BN91" i="6"/>
  <c r="BK91" i="6"/>
  <c r="BH91" i="6"/>
  <c r="BE91" i="6"/>
  <c r="BB91" i="6"/>
  <c r="AY91" i="6"/>
  <c r="AV91" i="6"/>
  <c r="AS91" i="6"/>
  <c r="AP91" i="6"/>
  <c r="AM91" i="6"/>
  <c r="AJ91" i="6"/>
  <c r="AG91" i="6"/>
  <c r="AD91" i="6"/>
  <c r="AA91" i="6"/>
  <c r="X91" i="6"/>
  <c r="U91" i="6"/>
  <c r="R91" i="6"/>
  <c r="P91" i="6"/>
  <c r="S91" i="6" s="1"/>
  <c r="V91" i="6" s="1"/>
  <c r="Y91" i="6" s="1"/>
  <c r="AB91" i="6" s="1"/>
  <c r="AE91" i="6" s="1"/>
  <c r="AH91" i="6" s="1"/>
  <c r="AK91" i="6" s="1"/>
  <c r="AN91" i="6" s="1"/>
  <c r="AQ91" i="6" s="1"/>
  <c r="AT91" i="6" s="1"/>
  <c r="AW91" i="6" s="1"/>
  <c r="AZ91" i="6" s="1"/>
  <c r="BC91" i="6" s="1"/>
  <c r="BF91" i="6" s="1"/>
  <c r="BI91" i="6" s="1"/>
  <c r="BL91" i="6" s="1"/>
  <c r="BO91" i="6" s="1"/>
  <c r="BR91" i="6" s="1"/>
  <c r="BU91" i="6" s="1"/>
  <c r="BX91" i="6" s="1"/>
  <c r="CA91" i="6" s="1"/>
  <c r="CD91" i="6" s="1"/>
  <c r="CG91" i="6" s="1"/>
  <c r="CJ91" i="6" s="1"/>
  <c r="CM91" i="6" s="1"/>
  <c r="CP91" i="6" s="1"/>
  <c r="CS91" i="6" s="1"/>
  <c r="CV91" i="6" s="1"/>
  <c r="CY91" i="6" s="1"/>
  <c r="DB91" i="6" s="1"/>
  <c r="D91" i="6" s="1"/>
  <c r="O91" i="6"/>
  <c r="K91" i="6"/>
  <c r="DA90" i="6"/>
  <c r="CX90" i="6"/>
  <c r="CU90" i="6"/>
  <c r="CR90" i="6"/>
  <c r="CO90" i="6"/>
  <c r="CL90" i="6"/>
  <c r="CI90" i="6"/>
  <c r="CF90" i="6"/>
  <c r="CC90" i="6"/>
  <c r="BZ90" i="6"/>
  <c r="BW90" i="6"/>
  <c r="BT90" i="6"/>
  <c r="BQ90" i="6"/>
  <c r="BN90" i="6"/>
  <c r="BK90" i="6"/>
  <c r="BH90" i="6"/>
  <c r="BE90" i="6"/>
  <c r="BB90" i="6"/>
  <c r="AY90" i="6"/>
  <c r="AV90" i="6"/>
  <c r="AS90" i="6"/>
  <c r="AP90" i="6"/>
  <c r="AM90" i="6"/>
  <c r="AJ90" i="6"/>
  <c r="AG90" i="6"/>
  <c r="AD90" i="6"/>
  <c r="AA90" i="6"/>
  <c r="X90" i="6"/>
  <c r="U90" i="6"/>
  <c r="R90" i="6"/>
  <c r="P90" i="6"/>
  <c r="S90" i="6" s="1"/>
  <c r="V90" i="6" s="1"/>
  <c r="Y90" i="6" s="1"/>
  <c r="AB90" i="6" s="1"/>
  <c r="AE90" i="6" s="1"/>
  <c r="AH90" i="6" s="1"/>
  <c r="AK90" i="6" s="1"/>
  <c r="AN90" i="6" s="1"/>
  <c r="AQ90" i="6" s="1"/>
  <c r="AT90" i="6" s="1"/>
  <c r="AW90" i="6" s="1"/>
  <c r="AZ90" i="6" s="1"/>
  <c r="BC90" i="6" s="1"/>
  <c r="BF90" i="6" s="1"/>
  <c r="BI90" i="6" s="1"/>
  <c r="BL90" i="6" s="1"/>
  <c r="BO90" i="6" s="1"/>
  <c r="BR90" i="6" s="1"/>
  <c r="BU90" i="6" s="1"/>
  <c r="BX90" i="6" s="1"/>
  <c r="CA90" i="6" s="1"/>
  <c r="CD90" i="6" s="1"/>
  <c r="CG90" i="6" s="1"/>
  <c r="CJ90" i="6" s="1"/>
  <c r="CM90" i="6" s="1"/>
  <c r="CP90" i="6" s="1"/>
  <c r="CS90" i="6" s="1"/>
  <c r="CV90" i="6" s="1"/>
  <c r="CY90" i="6" s="1"/>
  <c r="DB90" i="6" s="1"/>
  <c r="D90" i="6" s="1"/>
  <c r="O90" i="6"/>
  <c r="K90" i="6"/>
  <c r="DA89" i="6"/>
  <c r="CX89" i="6"/>
  <c r="CU89" i="6"/>
  <c r="CR89" i="6"/>
  <c r="CO89" i="6"/>
  <c r="CL89" i="6"/>
  <c r="CI89" i="6"/>
  <c r="CF89" i="6"/>
  <c r="CC89" i="6"/>
  <c r="BZ89" i="6"/>
  <c r="BW89" i="6"/>
  <c r="BT89" i="6"/>
  <c r="BQ89" i="6"/>
  <c r="BN89" i="6"/>
  <c r="BK89" i="6"/>
  <c r="BH89" i="6"/>
  <c r="BE89" i="6"/>
  <c r="BB89" i="6"/>
  <c r="AY89" i="6"/>
  <c r="AV89" i="6"/>
  <c r="AS89" i="6"/>
  <c r="AP89" i="6"/>
  <c r="AM89" i="6"/>
  <c r="AJ89" i="6"/>
  <c r="AG89" i="6"/>
  <c r="AD89" i="6"/>
  <c r="AA89" i="6"/>
  <c r="X89" i="6"/>
  <c r="U89" i="6"/>
  <c r="R89" i="6"/>
  <c r="P89" i="6"/>
  <c r="S89" i="6" s="1"/>
  <c r="V89" i="6" s="1"/>
  <c r="Y89" i="6" s="1"/>
  <c r="AB89" i="6" s="1"/>
  <c r="AE89" i="6" s="1"/>
  <c r="AH89" i="6" s="1"/>
  <c r="AK89" i="6" s="1"/>
  <c r="AN89" i="6" s="1"/>
  <c r="AQ89" i="6" s="1"/>
  <c r="AT89" i="6" s="1"/>
  <c r="AW89" i="6" s="1"/>
  <c r="AZ89" i="6" s="1"/>
  <c r="BC89" i="6" s="1"/>
  <c r="BF89" i="6" s="1"/>
  <c r="BI89" i="6" s="1"/>
  <c r="BL89" i="6" s="1"/>
  <c r="BO89" i="6" s="1"/>
  <c r="BR89" i="6" s="1"/>
  <c r="BU89" i="6" s="1"/>
  <c r="BX89" i="6" s="1"/>
  <c r="CA89" i="6" s="1"/>
  <c r="CD89" i="6" s="1"/>
  <c r="CG89" i="6" s="1"/>
  <c r="CJ89" i="6" s="1"/>
  <c r="CM89" i="6" s="1"/>
  <c r="CP89" i="6" s="1"/>
  <c r="CS89" i="6" s="1"/>
  <c r="CV89" i="6" s="1"/>
  <c r="CY89" i="6" s="1"/>
  <c r="DB89" i="6" s="1"/>
  <c r="D89" i="6" s="1"/>
  <c r="O89" i="6"/>
  <c r="K89" i="6"/>
  <c r="DA93" i="6"/>
  <c r="CX93" i="6"/>
  <c r="CU93" i="6"/>
  <c r="CR93" i="6"/>
  <c r="CO93" i="6"/>
  <c r="CL93" i="6"/>
  <c r="CI93" i="6"/>
  <c r="CF93" i="6"/>
  <c r="CC93" i="6"/>
  <c r="BZ93" i="6"/>
  <c r="BW93" i="6"/>
  <c r="BT93" i="6"/>
  <c r="BQ93" i="6"/>
  <c r="BN93" i="6"/>
  <c r="BK93" i="6"/>
  <c r="BH93" i="6"/>
  <c r="BE93" i="6"/>
  <c r="BB93" i="6"/>
  <c r="AY93" i="6"/>
  <c r="AV93" i="6"/>
  <c r="AS93" i="6"/>
  <c r="AP93" i="6"/>
  <c r="AM93" i="6"/>
  <c r="AJ93" i="6"/>
  <c r="AG93" i="6"/>
  <c r="AD93" i="6"/>
  <c r="AA93" i="6"/>
  <c r="X93" i="6"/>
  <c r="U93" i="6"/>
  <c r="R93" i="6"/>
  <c r="P93" i="6"/>
  <c r="S93" i="6" s="1"/>
  <c r="V93" i="6" s="1"/>
  <c r="Y93" i="6" s="1"/>
  <c r="AB93" i="6" s="1"/>
  <c r="AE93" i="6" s="1"/>
  <c r="AH93" i="6" s="1"/>
  <c r="AK93" i="6" s="1"/>
  <c r="AN93" i="6" s="1"/>
  <c r="AQ93" i="6" s="1"/>
  <c r="AT93" i="6" s="1"/>
  <c r="AW93" i="6" s="1"/>
  <c r="AZ93" i="6" s="1"/>
  <c r="BC93" i="6" s="1"/>
  <c r="BF93" i="6" s="1"/>
  <c r="BI93" i="6" s="1"/>
  <c r="BL93" i="6" s="1"/>
  <c r="BO93" i="6" s="1"/>
  <c r="BR93" i="6" s="1"/>
  <c r="BU93" i="6" s="1"/>
  <c r="BX93" i="6" s="1"/>
  <c r="CA93" i="6" s="1"/>
  <c r="CD93" i="6" s="1"/>
  <c r="CG93" i="6" s="1"/>
  <c r="CJ93" i="6" s="1"/>
  <c r="CM93" i="6" s="1"/>
  <c r="CP93" i="6" s="1"/>
  <c r="CS93" i="6" s="1"/>
  <c r="CV93" i="6" s="1"/>
  <c r="CY93" i="6" s="1"/>
  <c r="DB93" i="6" s="1"/>
  <c r="D93" i="6" s="1"/>
  <c r="O93" i="6"/>
  <c r="K93" i="6"/>
  <c r="DA88" i="6"/>
  <c r="CX88" i="6"/>
  <c r="CU88" i="6"/>
  <c r="CR88" i="6"/>
  <c r="CO88" i="6"/>
  <c r="CL88" i="6"/>
  <c r="CI88" i="6"/>
  <c r="CF88" i="6"/>
  <c r="CC88" i="6"/>
  <c r="BZ88" i="6"/>
  <c r="BW88" i="6"/>
  <c r="BT88" i="6"/>
  <c r="BQ88" i="6"/>
  <c r="BN88" i="6"/>
  <c r="BK88" i="6"/>
  <c r="BH88" i="6"/>
  <c r="BE88" i="6"/>
  <c r="BB88" i="6"/>
  <c r="AY88" i="6"/>
  <c r="AV88" i="6"/>
  <c r="AS88" i="6"/>
  <c r="AP88" i="6"/>
  <c r="AM88" i="6"/>
  <c r="AJ88" i="6"/>
  <c r="AG88" i="6"/>
  <c r="AD88" i="6"/>
  <c r="AA88" i="6"/>
  <c r="X88" i="6"/>
  <c r="U88" i="6"/>
  <c r="R88" i="6"/>
  <c r="P88" i="6"/>
  <c r="S88" i="6" s="1"/>
  <c r="V88" i="6" s="1"/>
  <c r="Y88" i="6" s="1"/>
  <c r="AB88" i="6" s="1"/>
  <c r="AE88" i="6" s="1"/>
  <c r="AH88" i="6" s="1"/>
  <c r="AK88" i="6" s="1"/>
  <c r="AN88" i="6" s="1"/>
  <c r="AQ88" i="6" s="1"/>
  <c r="AT88" i="6" s="1"/>
  <c r="AW88" i="6" s="1"/>
  <c r="AZ88" i="6" s="1"/>
  <c r="BC88" i="6" s="1"/>
  <c r="BF88" i="6" s="1"/>
  <c r="BI88" i="6" s="1"/>
  <c r="BL88" i="6" s="1"/>
  <c r="BO88" i="6" s="1"/>
  <c r="BR88" i="6" s="1"/>
  <c r="BU88" i="6" s="1"/>
  <c r="BX88" i="6" s="1"/>
  <c r="CA88" i="6" s="1"/>
  <c r="CD88" i="6" s="1"/>
  <c r="CG88" i="6" s="1"/>
  <c r="CJ88" i="6" s="1"/>
  <c r="CM88" i="6" s="1"/>
  <c r="CP88" i="6" s="1"/>
  <c r="CS88" i="6" s="1"/>
  <c r="CV88" i="6" s="1"/>
  <c r="CY88" i="6" s="1"/>
  <c r="DB88" i="6" s="1"/>
  <c r="D88" i="6" s="1"/>
  <c r="O88" i="6"/>
  <c r="K88" i="6"/>
  <c r="DA87" i="6"/>
  <c r="CX87" i="6"/>
  <c r="CU87" i="6"/>
  <c r="CR87" i="6"/>
  <c r="CO87" i="6"/>
  <c r="CL87" i="6"/>
  <c r="CI87" i="6"/>
  <c r="CF87" i="6"/>
  <c r="CC87" i="6"/>
  <c r="BZ87" i="6"/>
  <c r="BW87" i="6"/>
  <c r="BT87" i="6"/>
  <c r="BQ87" i="6"/>
  <c r="BN87" i="6"/>
  <c r="BK87" i="6"/>
  <c r="BH87" i="6"/>
  <c r="BE87" i="6"/>
  <c r="BB87" i="6"/>
  <c r="AY87" i="6"/>
  <c r="AV87" i="6"/>
  <c r="AS87" i="6"/>
  <c r="AP87" i="6"/>
  <c r="AM87" i="6"/>
  <c r="AJ87" i="6"/>
  <c r="AG87" i="6"/>
  <c r="AD87" i="6"/>
  <c r="AA87" i="6"/>
  <c r="X87" i="6"/>
  <c r="U87" i="6"/>
  <c r="R87" i="6"/>
  <c r="P87" i="6"/>
  <c r="S87" i="6" s="1"/>
  <c r="V87" i="6" s="1"/>
  <c r="Y87" i="6" s="1"/>
  <c r="AB87" i="6" s="1"/>
  <c r="AE87" i="6" s="1"/>
  <c r="AH87" i="6" s="1"/>
  <c r="AK87" i="6" s="1"/>
  <c r="AN87" i="6" s="1"/>
  <c r="AQ87" i="6" s="1"/>
  <c r="AT87" i="6" s="1"/>
  <c r="AW87" i="6" s="1"/>
  <c r="AZ87" i="6" s="1"/>
  <c r="BC87" i="6" s="1"/>
  <c r="BF87" i="6" s="1"/>
  <c r="BI87" i="6" s="1"/>
  <c r="BL87" i="6" s="1"/>
  <c r="BO87" i="6" s="1"/>
  <c r="BR87" i="6" s="1"/>
  <c r="BU87" i="6" s="1"/>
  <c r="BX87" i="6" s="1"/>
  <c r="CA87" i="6" s="1"/>
  <c r="CD87" i="6" s="1"/>
  <c r="CG87" i="6" s="1"/>
  <c r="CJ87" i="6" s="1"/>
  <c r="CM87" i="6" s="1"/>
  <c r="CP87" i="6" s="1"/>
  <c r="CS87" i="6" s="1"/>
  <c r="CV87" i="6" s="1"/>
  <c r="CY87" i="6" s="1"/>
  <c r="DB87" i="6" s="1"/>
  <c r="D87" i="6" s="1"/>
  <c r="O87" i="6"/>
  <c r="K87" i="6"/>
  <c r="DA86" i="6"/>
  <c r="CX86" i="6"/>
  <c r="CU86" i="6"/>
  <c r="CR86" i="6"/>
  <c r="CO86" i="6"/>
  <c r="CL86" i="6"/>
  <c r="CI86" i="6"/>
  <c r="CF86" i="6"/>
  <c r="CC86" i="6"/>
  <c r="BZ86" i="6"/>
  <c r="BW86" i="6"/>
  <c r="BT86" i="6"/>
  <c r="BQ86" i="6"/>
  <c r="BN86" i="6"/>
  <c r="BK86" i="6"/>
  <c r="BH86" i="6"/>
  <c r="BE86" i="6"/>
  <c r="BB86" i="6"/>
  <c r="AY86" i="6"/>
  <c r="AV86" i="6"/>
  <c r="AS86" i="6"/>
  <c r="AP86" i="6"/>
  <c r="AM86" i="6"/>
  <c r="AJ86" i="6"/>
  <c r="AG86" i="6"/>
  <c r="AD86" i="6"/>
  <c r="AA86" i="6"/>
  <c r="X86" i="6"/>
  <c r="U86" i="6"/>
  <c r="R86" i="6"/>
  <c r="P86" i="6"/>
  <c r="S86" i="6" s="1"/>
  <c r="V86" i="6" s="1"/>
  <c r="Y86" i="6" s="1"/>
  <c r="AB86" i="6" s="1"/>
  <c r="AE86" i="6" s="1"/>
  <c r="AH86" i="6" s="1"/>
  <c r="AK86" i="6" s="1"/>
  <c r="AN86" i="6" s="1"/>
  <c r="AQ86" i="6" s="1"/>
  <c r="AT86" i="6" s="1"/>
  <c r="AW86" i="6" s="1"/>
  <c r="AZ86" i="6" s="1"/>
  <c r="BC86" i="6" s="1"/>
  <c r="BF86" i="6" s="1"/>
  <c r="BI86" i="6" s="1"/>
  <c r="BL86" i="6" s="1"/>
  <c r="BO86" i="6" s="1"/>
  <c r="BR86" i="6" s="1"/>
  <c r="BU86" i="6" s="1"/>
  <c r="BX86" i="6" s="1"/>
  <c r="CA86" i="6" s="1"/>
  <c r="CD86" i="6" s="1"/>
  <c r="CG86" i="6" s="1"/>
  <c r="CJ86" i="6" s="1"/>
  <c r="CM86" i="6" s="1"/>
  <c r="CP86" i="6" s="1"/>
  <c r="CS86" i="6" s="1"/>
  <c r="CV86" i="6" s="1"/>
  <c r="CY86" i="6" s="1"/>
  <c r="DB86" i="6" s="1"/>
  <c r="D86" i="6" s="1"/>
  <c r="O86" i="6"/>
  <c r="K86" i="6"/>
  <c r="DA85" i="6"/>
  <c r="CX85" i="6"/>
  <c r="CU85" i="6"/>
  <c r="CR85" i="6"/>
  <c r="CO85" i="6"/>
  <c r="CL85" i="6"/>
  <c r="CI85" i="6"/>
  <c r="CF85" i="6"/>
  <c r="CC85" i="6"/>
  <c r="BZ85" i="6"/>
  <c r="BW85" i="6"/>
  <c r="BT85" i="6"/>
  <c r="BQ85" i="6"/>
  <c r="BN85" i="6"/>
  <c r="BK85" i="6"/>
  <c r="BH85" i="6"/>
  <c r="BE85" i="6"/>
  <c r="BB85" i="6"/>
  <c r="AY85" i="6"/>
  <c r="AV85" i="6"/>
  <c r="AS85" i="6"/>
  <c r="AP85" i="6"/>
  <c r="AM85" i="6"/>
  <c r="AJ85" i="6"/>
  <c r="AG85" i="6"/>
  <c r="AD85" i="6"/>
  <c r="AA85" i="6"/>
  <c r="X85" i="6"/>
  <c r="U85" i="6"/>
  <c r="R85" i="6"/>
  <c r="P85" i="6"/>
  <c r="S85" i="6" s="1"/>
  <c r="V85" i="6" s="1"/>
  <c r="Y85" i="6" s="1"/>
  <c r="AB85" i="6" s="1"/>
  <c r="AE85" i="6" s="1"/>
  <c r="AH85" i="6" s="1"/>
  <c r="AK85" i="6" s="1"/>
  <c r="AN85" i="6" s="1"/>
  <c r="AQ85" i="6" s="1"/>
  <c r="AT85" i="6" s="1"/>
  <c r="AW85" i="6" s="1"/>
  <c r="AZ85" i="6" s="1"/>
  <c r="BC85" i="6" s="1"/>
  <c r="BF85" i="6" s="1"/>
  <c r="BI85" i="6" s="1"/>
  <c r="BL85" i="6" s="1"/>
  <c r="BO85" i="6" s="1"/>
  <c r="BR85" i="6" s="1"/>
  <c r="BU85" i="6" s="1"/>
  <c r="BX85" i="6" s="1"/>
  <c r="CA85" i="6" s="1"/>
  <c r="CD85" i="6" s="1"/>
  <c r="CG85" i="6" s="1"/>
  <c r="CJ85" i="6" s="1"/>
  <c r="CM85" i="6" s="1"/>
  <c r="CP85" i="6" s="1"/>
  <c r="CS85" i="6" s="1"/>
  <c r="CV85" i="6" s="1"/>
  <c r="CY85" i="6" s="1"/>
  <c r="DB85" i="6" s="1"/>
  <c r="D85" i="6" s="1"/>
  <c r="O85" i="6"/>
  <c r="K85" i="6"/>
  <c r="DA84" i="6"/>
  <c r="CX84" i="6"/>
  <c r="CU84" i="6"/>
  <c r="CR84" i="6"/>
  <c r="CO84" i="6"/>
  <c r="CL84" i="6"/>
  <c r="CI84" i="6"/>
  <c r="CF84" i="6"/>
  <c r="CC84" i="6"/>
  <c r="BZ84" i="6"/>
  <c r="BW84" i="6"/>
  <c r="BT84" i="6"/>
  <c r="BQ84" i="6"/>
  <c r="BN84" i="6"/>
  <c r="BK84" i="6"/>
  <c r="BH84" i="6"/>
  <c r="BE84" i="6"/>
  <c r="BB84" i="6"/>
  <c r="AY84" i="6"/>
  <c r="AV84" i="6"/>
  <c r="AS84" i="6"/>
  <c r="AP84" i="6"/>
  <c r="AM84" i="6"/>
  <c r="AJ84" i="6"/>
  <c r="AG84" i="6"/>
  <c r="AD84" i="6"/>
  <c r="AA84" i="6"/>
  <c r="X84" i="6"/>
  <c r="U84" i="6"/>
  <c r="R84" i="6"/>
  <c r="P84" i="6"/>
  <c r="S84" i="6" s="1"/>
  <c r="V84" i="6" s="1"/>
  <c r="Y84" i="6" s="1"/>
  <c r="AB84" i="6" s="1"/>
  <c r="AE84" i="6" s="1"/>
  <c r="AH84" i="6" s="1"/>
  <c r="AK84" i="6" s="1"/>
  <c r="AN84" i="6" s="1"/>
  <c r="AQ84" i="6" s="1"/>
  <c r="AT84" i="6" s="1"/>
  <c r="AW84" i="6" s="1"/>
  <c r="AZ84" i="6" s="1"/>
  <c r="BC84" i="6" s="1"/>
  <c r="BF84" i="6" s="1"/>
  <c r="BI84" i="6" s="1"/>
  <c r="BL84" i="6" s="1"/>
  <c r="BO84" i="6" s="1"/>
  <c r="BR84" i="6" s="1"/>
  <c r="BU84" i="6" s="1"/>
  <c r="BX84" i="6" s="1"/>
  <c r="CA84" i="6" s="1"/>
  <c r="CD84" i="6" s="1"/>
  <c r="CG84" i="6" s="1"/>
  <c r="CJ84" i="6" s="1"/>
  <c r="CM84" i="6" s="1"/>
  <c r="CP84" i="6" s="1"/>
  <c r="CS84" i="6" s="1"/>
  <c r="CV84" i="6" s="1"/>
  <c r="CY84" i="6" s="1"/>
  <c r="DB84" i="6" s="1"/>
  <c r="D84" i="6" s="1"/>
  <c r="O84" i="6"/>
  <c r="K84" i="6"/>
  <c r="DA83" i="6"/>
  <c r="CX83" i="6"/>
  <c r="CU83" i="6"/>
  <c r="CR83" i="6"/>
  <c r="CO83" i="6"/>
  <c r="CL83" i="6"/>
  <c r="CI83" i="6"/>
  <c r="CF83" i="6"/>
  <c r="CC83" i="6"/>
  <c r="BZ83" i="6"/>
  <c r="BW83" i="6"/>
  <c r="BT83" i="6"/>
  <c r="BQ83" i="6"/>
  <c r="BN83" i="6"/>
  <c r="BK83" i="6"/>
  <c r="BH83" i="6"/>
  <c r="BE83" i="6"/>
  <c r="BB83" i="6"/>
  <c r="AY83" i="6"/>
  <c r="AV83" i="6"/>
  <c r="AS83" i="6"/>
  <c r="AP83" i="6"/>
  <c r="AM83" i="6"/>
  <c r="AJ83" i="6"/>
  <c r="AG83" i="6"/>
  <c r="AD83" i="6"/>
  <c r="AA83" i="6"/>
  <c r="X83" i="6"/>
  <c r="U83" i="6"/>
  <c r="R83" i="6"/>
  <c r="P83" i="6"/>
  <c r="S83" i="6" s="1"/>
  <c r="V83" i="6" s="1"/>
  <c r="Y83" i="6" s="1"/>
  <c r="AB83" i="6" s="1"/>
  <c r="AE83" i="6" s="1"/>
  <c r="AH83" i="6" s="1"/>
  <c r="AK83" i="6" s="1"/>
  <c r="AN83" i="6" s="1"/>
  <c r="AQ83" i="6" s="1"/>
  <c r="AT83" i="6" s="1"/>
  <c r="AW83" i="6" s="1"/>
  <c r="AZ83" i="6" s="1"/>
  <c r="BC83" i="6" s="1"/>
  <c r="BF83" i="6" s="1"/>
  <c r="BI83" i="6" s="1"/>
  <c r="BL83" i="6" s="1"/>
  <c r="BO83" i="6" s="1"/>
  <c r="BR83" i="6" s="1"/>
  <c r="BU83" i="6" s="1"/>
  <c r="BX83" i="6" s="1"/>
  <c r="CA83" i="6" s="1"/>
  <c r="CD83" i="6" s="1"/>
  <c r="CG83" i="6" s="1"/>
  <c r="CJ83" i="6" s="1"/>
  <c r="CM83" i="6" s="1"/>
  <c r="CP83" i="6" s="1"/>
  <c r="CS83" i="6" s="1"/>
  <c r="CV83" i="6" s="1"/>
  <c r="CY83" i="6" s="1"/>
  <c r="DB83" i="6" s="1"/>
  <c r="D83" i="6" s="1"/>
  <c r="O83" i="6"/>
  <c r="K83" i="6"/>
  <c r="DA82" i="6"/>
  <c r="CX82" i="6"/>
  <c r="CU82" i="6"/>
  <c r="CR82" i="6"/>
  <c r="CO82" i="6"/>
  <c r="CL82" i="6"/>
  <c r="CI82" i="6"/>
  <c r="CF82" i="6"/>
  <c r="CC82" i="6"/>
  <c r="BZ82" i="6"/>
  <c r="BW82" i="6"/>
  <c r="BT82" i="6"/>
  <c r="BQ82" i="6"/>
  <c r="BN82" i="6"/>
  <c r="BK82" i="6"/>
  <c r="BH82" i="6"/>
  <c r="BE82" i="6"/>
  <c r="BB82" i="6"/>
  <c r="AY82" i="6"/>
  <c r="AV82" i="6"/>
  <c r="AS82" i="6"/>
  <c r="AP82" i="6"/>
  <c r="AM82" i="6"/>
  <c r="AJ82" i="6"/>
  <c r="AG82" i="6"/>
  <c r="AD82" i="6"/>
  <c r="AA82" i="6"/>
  <c r="X82" i="6"/>
  <c r="U82" i="6"/>
  <c r="R82" i="6"/>
  <c r="P82" i="6"/>
  <c r="S82" i="6" s="1"/>
  <c r="V82" i="6" s="1"/>
  <c r="Y82" i="6" s="1"/>
  <c r="AB82" i="6" s="1"/>
  <c r="AE82" i="6" s="1"/>
  <c r="AH82" i="6" s="1"/>
  <c r="AK82" i="6" s="1"/>
  <c r="AN82" i="6" s="1"/>
  <c r="AQ82" i="6" s="1"/>
  <c r="AT82" i="6" s="1"/>
  <c r="AW82" i="6" s="1"/>
  <c r="AZ82" i="6" s="1"/>
  <c r="BC82" i="6" s="1"/>
  <c r="BF82" i="6" s="1"/>
  <c r="BI82" i="6" s="1"/>
  <c r="BL82" i="6" s="1"/>
  <c r="BO82" i="6" s="1"/>
  <c r="BR82" i="6" s="1"/>
  <c r="BU82" i="6" s="1"/>
  <c r="BX82" i="6" s="1"/>
  <c r="CA82" i="6" s="1"/>
  <c r="CD82" i="6" s="1"/>
  <c r="CG82" i="6" s="1"/>
  <c r="CJ82" i="6" s="1"/>
  <c r="CM82" i="6" s="1"/>
  <c r="CP82" i="6" s="1"/>
  <c r="CS82" i="6" s="1"/>
  <c r="CV82" i="6" s="1"/>
  <c r="CY82" i="6" s="1"/>
  <c r="DB82" i="6" s="1"/>
  <c r="D82" i="6" s="1"/>
  <c r="O82" i="6"/>
  <c r="K82" i="6"/>
  <c r="DA81" i="6"/>
  <c r="CX81" i="6"/>
  <c r="CU81" i="6"/>
  <c r="CR81" i="6"/>
  <c r="CO81" i="6"/>
  <c r="CL81" i="6"/>
  <c r="CI81" i="6"/>
  <c r="CF81" i="6"/>
  <c r="CC81" i="6"/>
  <c r="BZ81" i="6"/>
  <c r="BW81" i="6"/>
  <c r="BT81" i="6"/>
  <c r="BQ81" i="6"/>
  <c r="BN81" i="6"/>
  <c r="BK81" i="6"/>
  <c r="BH81" i="6"/>
  <c r="BE81" i="6"/>
  <c r="BB81" i="6"/>
  <c r="AY81" i="6"/>
  <c r="AV81" i="6"/>
  <c r="AS81" i="6"/>
  <c r="AP81" i="6"/>
  <c r="AM81" i="6"/>
  <c r="AJ81" i="6"/>
  <c r="AG81" i="6"/>
  <c r="AD81" i="6"/>
  <c r="AA81" i="6"/>
  <c r="X81" i="6"/>
  <c r="U81" i="6"/>
  <c r="R81" i="6"/>
  <c r="P81" i="6"/>
  <c r="S81" i="6" s="1"/>
  <c r="V81" i="6" s="1"/>
  <c r="Y81" i="6" s="1"/>
  <c r="AB81" i="6" s="1"/>
  <c r="AE81" i="6" s="1"/>
  <c r="AH81" i="6" s="1"/>
  <c r="AK81" i="6" s="1"/>
  <c r="AN81" i="6" s="1"/>
  <c r="AQ81" i="6" s="1"/>
  <c r="AT81" i="6" s="1"/>
  <c r="AW81" i="6" s="1"/>
  <c r="AZ81" i="6" s="1"/>
  <c r="BC81" i="6" s="1"/>
  <c r="BF81" i="6" s="1"/>
  <c r="BI81" i="6" s="1"/>
  <c r="BL81" i="6" s="1"/>
  <c r="BO81" i="6" s="1"/>
  <c r="BR81" i="6" s="1"/>
  <c r="BU81" i="6" s="1"/>
  <c r="BX81" i="6" s="1"/>
  <c r="CA81" i="6" s="1"/>
  <c r="CD81" i="6" s="1"/>
  <c r="CG81" i="6" s="1"/>
  <c r="CJ81" i="6" s="1"/>
  <c r="CM81" i="6" s="1"/>
  <c r="CP81" i="6" s="1"/>
  <c r="CS81" i="6" s="1"/>
  <c r="CV81" i="6" s="1"/>
  <c r="CY81" i="6" s="1"/>
  <c r="DB81" i="6" s="1"/>
  <c r="D81" i="6" s="1"/>
  <c r="O81" i="6"/>
  <c r="K81" i="6"/>
  <c r="DA111" i="6"/>
  <c r="CX111" i="6"/>
  <c r="CU111" i="6"/>
  <c r="CR111" i="6"/>
  <c r="CO111" i="6"/>
  <c r="CL111" i="6"/>
  <c r="CI111" i="6"/>
  <c r="CF111" i="6"/>
  <c r="CC111" i="6"/>
  <c r="BZ111" i="6"/>
  <c r="BW111" i="6"/>
  <c r="BT111" i="6"/>
  <c r="BQ111" i="6"/>
  <c r="BN111" i="6"/>
  <c r="BK111" i="6"/>
  <c r="BH111" i="6"/>
  <c r="BE111" i="6"/>
  <c r="BB111" i="6"/>
  <c r="AY111" i="6"/>
  <c r="AV111" i="6"/>
  <c r="AS111" i="6"/>
  <c r="AP111" i="6"/>
  <c r="AM111" i="6"/>
  <c r="AJ111" i="6"/>
  <c r="AG111" i="6"/>
  <c r="AD111" i="6"/>
  <c r="AA111" i="6"/>
  <c r="X111" i="6"/>
  <c r="U111" i="6"/>
  <c r="R111" i="6"/>
  <c r="P111" i="6"/>
  <c r="S111" i="6" s="1"/>
  <c r="V111" i="6" s="1"/>
  <c r="Y111" i="6" s="1"/>
  <c r="AB111" i="6" s="1"/>
  <c r="AE111" i="6" s="1"/>
  <c r="AH111" i="6" s="1"/>
  <c r="AK111" i="6" s="1"/>
  <c r="AN111" i="6" s="1"/>
  <c r="AQ111" i="6" s="1"/>
  <c r="AT111" i="6" s="1"/>
  <c r="AW111" i="6" s="1"/>
  <c r="AZ111" i="6" s="1"/>
  <c r="BC111" i="6" s="1"/>
  <c r="BF111" i="6" s="1"/>
  <c r="BI111" i="6" s="1"/>
  <c r="BL111" i="6" s="1"/>
  <c r="BO111" i="6" s="1"/>
  <c r="BR111" i="6" s="1"/>
  <c r="BU111" i="6" s="1"/>
  <c r="BX111" i="6" s="1"/>
  <c r="CA111" i="6" s="1"/>
  <c r="CD111" i="6" s="1"/>
  <c r="CG111" i="6" s="1"/>
  <c r="CJ111" i="6" s="1"/>
  <c r="CM111" i="6" s="1"/>
  <c r="CP111" i="6" s="1"/>
  <c r="CS111" i="6" s="1"/>
  <c r="CV111" i="6" s="1"/>
  <c r="CY111" i="6" s="1"/>
  <c r="DB111" i="6" s="1"/>
  <c r="D111" i="6" s="1"/>
  <c r="O111" i="6"/>
  <c r="K111" i="6"/>
  <c r="DA110" i="6"/>
  <c r="CX110" i="6"/>
  <c r="CU110" i="6"/>
  <c r="CR110" i="6"/>
  <c r="CO110" i="6"/>
  <c r="CL110" i="6"/>
  <c r="CI110" i="6"/>
  <c r="CF110" i="6"/>
  <c r="CC110" i="6"/>
  <c r="BZ110" i="6"/>
  <c r="BW110" i="6"/>
  <c r="BT110" i="6"/>
  <c r="BQ110" i="6"/>
  <c r="BN110" i="6"/>
  <c r="BK110" i="6"/>
  <c r="BH110" i="6"/>
  <c r="BE110" i="6"/>
  <c r="BB110" i="6"/>
  <c r="AY110" i="6"/>
  <c r="AV110" i="6"/>
  <c r="AS110" i="6"/>
  <c r="AP110" i="6"/>
  <c r="AM110" i="6"/>
  <c r="AJ110" i="6"/>
  <c r="AG110" i="6"/>
  <c r="AD110" i="6"/>
  <c r="AA110" i="6"/>
  <c r="X110" i="6"/>
  <c r="U110" i="6"/>
  <c r="R110" i="6"/>
  <c r="P110" i="6"/>
  <c r="S110" i="6" s="1"/>
  <c r="V110" i="6" s="1"/>
  <c r="Y110" i="6" s="1"/>
  <c r="AB110" i="6" s="1"/>
  <c r="AE110" i="6" s="1"/>
  <c r="AH110" i="6" s="1"/>
  <c r="AK110" i="6" s="1"/>
  <c r="AN110" i="6" s="1"/>
  <c r="AQ110" i="6" s="1"/>
  <c r="AT110" i="6" s="1"/>
  <c r="AW110" i="6" s="1"/>
  <c r="AZ110" i="6" s="1"/>
  <c r="BC110" i="6" s="1"/>
  <c r="BF110" i="6" s="1"/>
  <c r="BI110" i="6" s="1"/>
  <c r="BL110" i="6" s="1"/>
  <c r="BO110" i="6" s="1"/>
  <c r="BR110" i="6" s="1"/>
  <c r="BU110" i="6" s="1"/>
  <c r="BX110" i="6" s="1"/>
  <c r="CA110" i="6" s="1"/>
  <c r="CD110" i="6" s="1"/>
  <c r="CG110" i="6" s="1"/>
  <c r="CJ110" i="6" s="1"/>
  <c r="CM110" i="6" s="1"/>
  <c r="CP110" i="6" s="1"/>
  <c r="CS110" i="6" s="1"/>
  <c r="CV110" i="6" s="1"/>
  <c r="CY110" i="6" s="1"/>
  <c r="DB110" i="6" s="1"/>
  <c r="D110" i="6" s="1"/>
  <c r="O110" i="6"/>
  <c r="K110" i="6"/>
  <c r="DA109" i="6"/>
  <c r="CX109" i="6"/>
  <c r="CU109" i="6"/>
  <c r="CR109" i="6"/>
  <c r="CO109" i="6"/>
  <c r="CL109" i="6"/>
  <c r="CI109" i="6"/>
  <c r="CF109" i="6"/>
  <c r="CC109" i="6"/>
  <c r="BZ109" i="6"/>
  <c r="BW109" i="6"/>
  <c r="BT109" i="6"/>
  <c r="BQ109" i="6"/>
  <c r="BN109" i="6"/>
  <c r="BK109" i="6"/>
  <c r="BH109" i="6"/>
  <c r="BE109" i="6"/>
  <c r="BB109" i="6"/>
  <c r="AY109" i="6"/>
  <c r="AV109" i="6"/>
  <c r="AS109" i="6"/>
  <c r="AP109" i="6"/>
  <c r="AM109" i="6"/>
  <c r="AJ109" i="6"/>
  <c r="AG109" i="6"/>
  <c r="AD109" i="6"/>
  <c r="AA109" i="6"/>
  <c r="X109" i="6"/>
  <c r="U109" i="6"/>
  <c r="R109" i="6"/>
  <c r="P109" i="6"/>
  <c r="S109" i="6" s="1"/>
  <c r="V109" i="6" s="1"/>
  <c r="Y109" i="6" s="1"/>
  <c r="AB109" i="6" s="1"/>
  <c r="AE109" i="6" s="1"/>
  <c r="AH109" i="6" s="1"/>
  <c r="AK109" i="6" s="1"/>
  <c r="AN109" i="6" s="1"/>
  <c r="AQ109" i="6" s="1"/>
  <c r="AT109" i="6" s="1"/>
  <c r="AW109" i="6" s="1"/>
  <c r="AZ109" i="6" s="1"/>
  <c r="BC109" i="6" s="1"/>
  <c r="BF109" i="6" s="1"/>
  <c r="BI109" i="6" s="1"/>
  <c r="BL109" i="6" s="1"/>
  <c r="BO109" i="6" s="1"/>
  <c r="BR109" i="6" s="1"/>
  <c r="BU109" i="6" s="1"/>
  <c r="BX109" i="6" s="1"/>
  <c r="CA109" i="6" s="1"/>
  <c r="CD109" i="6" s="1"/>
  <c r="CG109" i="6" s="1"/>
  <c r="CJ109" i="6" s="1"/>
  <c r="CM109" i="6" s="1"/>
  <c r="CP109" i="6" s="1"/>
  <c r="CS109" i="6" s="1"/>
  <c r="CV109" i="6" s="1"/>
  <c r="CY109" i="6" s="1"/>
  <c r="DB109" i="6" s="1"/>
  <c r="D109" i="6" s="1"/>
  <c r="O109" i="6"/>
  <c r="K109" i="6"/>
  <c r="DA108" i="6"/>
  <c r="CX108" i="6"/>
  <c r="CU108" i="6"/>
  <c r="CR108" i="6"/>
  <c r="CO108" i="6"/>
  <c r="CL108" i="6"/>
  <c r="CI108" i="6"/>
  <c r="CF108" i="6"/>
  <c r="CC108" i="6"/>
  <c r="BZ108" i="6"/>
  <c r="BW108" i="6"/>
  <c r="BT108" i="6"/>
  <c r="BQ108" i="6"/>
  <c r="BN108" i="6"/>
  <c r="BK108" i="6"/>
  <c r="BH108" i="6"/>
  <c r="BE108" i="6"/>
  <c r="BB108" i="6"/>
  <c r="AY108" i="6"/>
  <c r="AV108" i="6"/>
  <c r="AS108" i="6"/>
  <c r="AP108" i="6"/>
  <c r="AM108" i="6"/>
  <c r="AJ108" i="6"/>
  <c r="AG108" i="6"/>
  <c r="AD108" i="6"/>
  <c r="AA108" i="6"/>
  <c r="X108" i="6"/>
  <c r="U108" i="6"/>
  <c r="R108" i="6"/>
  <c r="P108" i="6"/>
  <c r="S108" i="6" s="1"/>
  <c r="V108" i="6" s="1"/>
  <c r="Y108" i="6" s="1"/>
  <c r="AB108" i="6" s="1"/>
  <c r="AE108" i="6" s="1"/>
  <c r="AH108" i="6" s="1"/>
  <c r="AK108" i="6" s="1"/>
  <c r="AN108" i="6" s="1"/>
  <c r="AQ108" i="6" s="1"/>
  <c r="AT108" i="6" s="1"/>
  <c r="AW108" i="6" s="1"/>
  <c r="AZ108" i="6" s="1"/>
  <c r="BC108" i="6" s="1"/>
  <c r="BF108" i="6" s="1"/>
  <c r="BI108" i="6" s="1"/>
  <c r="BL108" i="6" s="1"/>
  <c r="BO108" i="6" s="1"/>
  <c r="BR108" i="6" s="1"/>
  <c r="BU108" i="6" s="1"/>
  <c r="BX108" i="6" s="1"/>
  <c r="CA108" i="6" s="1"/>
  <c r="CD108" i="6" s="1"/>
  <c r="CG108" i="6" s="1"/>
  <c r="CJ108" i="6" s="1"/>
  <c r="CM108" i="6" s="1"/>
  <c r="CP108" i="6" s="1"/>
  <c r="CS108" i="6" s="1"/>
  <c r="CV108" i="6" s="1"/>
  <c r="CY108" i="6" s="1"/>
  <c r="DB108" i="6" s="1"/>
  <c r="D108" i="6" s="1"/>
  <c r="O108" i="6"/>
  <c r="K108" i="6"/>
  <c r="DA107" i="6"/>
  <c r="CX107" i="6"/>
  <c r="CU107" i="6"/>
  <c r="CR107" i="6"/>
  <c r="CO107" i="6"/>
  <c r="CL107" i="6"/>
  <c r="CI107" i="6"/>
  <c r="CF107" i="6"/>
  <c r="CC107" i="6"/>
  <c r="BZ107" i="6"/>
  <c r="BW107" i="6"/>
  <c r="BT107" i="6"/>
  <c r="BQ107" i="6"/>
  <c r="BN107" i="6"/>
  <c r="BK107" i="6"/>
  <c r="BH107" i="6"/>
  <c r="BE107" i="6"/>
  <c r="BB107" i="6"/>
  <c r="AY107" i="6"/>
  <c r="AV107" i="6"/>
  <c r="AS107" i="6"/>
  <c r="AP107" i="6"/>
  <c r="AM107" i="6"/>
  <c r="AJ107" i="6"/>
  <c r="AG107" i="6"/>
  <c r="AD107" i="6"/>
  <c r="AA107" i="6"/>
  <c r="X107" i="6"/>
  <c r="U107" i="6"/>
  <c r="R107" i="6"/>
  <c r="P107" i="6"/>
  <c r="S107" i="6" s="1"/>
  <c r="V107" i="6" s="1"/>
  <c r="Y107" i="6" s="1"/>
  <c r="AB107" i="6" s="1"/>
  <c r="AE107" i="6" s="1"/>
  <c r="AH107" i="6" s="1"/>
  <c r="AK107" i="6" s="1"/>
  <c r="AN107" i="6" s="1"/>
  <c r="AQ107" i="6" s="1"/>
  <c r="AT107" i="6" s="1"/>
  <c r="AW107" i="6" s="1"/>
  <c r="AZ107" i="6" s="1"/>
  <c r="BC107" i="6" s="1"/>
  <c r="BF107" i="6" s="1"/>
  <c r="BI107" i="6" s="1"/>
  <c r="BL107" i="6" s="1"/>
  <c r="BO107" i="6" s="1"/>
  <c r="BR107" i="6" s="1"/>
  <c r="BU107" i="6" s="1"/>
  <c r="BX107" i="6" s="1"/>
  <c r="CA107" i="6" s="1"/>
  <c r="CD107" i="6" s="1"/>
  <c r="CG107" i="6" s="1"/>
  <c r="CJ107" i="6" s="1"/>
  <c r="CM107" i="6" s="1"/>
  <c r="CP107" i="6" s="1"/>
  <c r="CS107" i="6" s="1"/>
  <c r="CV107" i="6" s="1"/>
  <c r="CY107" i="6" s="1"/>
  <c r="DB107" i="6" s="1"/>
  <c r="D107" i="6" s="1"/>
  <c r="O107" i="6"/>
  <c r="K107" i="6"/>
  <c r="DA163" i="6"/>
  <c r="CX163" i="6"/>
  <c r="CU163" i="6"/>
  <c r="CR163" i="6"/>
  <c r="CO163" i="6"/>
  <c r="CL163" i="6"/>
  <c r="CI163" i="6"/>
  <c r="CF163" i="6"/>
  <c r="CC163" i="6"/>
  <c r="BZ163" i="6"/>
  <c r="BW163" i="6"/>
  <c r="BT163" i="6"/>
  <c r="BQ163" i="6"/>
  <c r="BN163" i="6"/>
  <c r="BK163" i="6"/>
  <c r="BH163" i="6"/>
  <c r="BE163" i="6"/>
  <c r="BB163" i="6"/>
  <c r="AY163" i="6"/>
  <c r="AV163" i="6"/>
  <c r="AS163" i="6"/>
  <c r="AP163" i="6"/>
  <c r="AM163" i="6"/>
  <c r="AJ163" i="6"/>
  <c r="AG163" i="6"/>
  <c r="AD163" i="6"/>
  <c r="AA163" i="6"/>
  <c r="X163" i="6"/>
  <c r="U163" i="6"/>
  <c r="R163" i="6"/>
  <c r="P163" i="6"/>
  <c r="S163" i="6" s="1"/>
  <c r="V163" i="6" s="1"/>
  <c r="Y163" i="6" s="1"/>
  <c r="AB163" i="6" s="1"/>
  <c r="AE163" i="6" s="1"/>
  <c r="AH163" i="6" s="1"/>
  <c r="AK163" i="6" s="1"/>
  <c r="AN163" i="6" s="1"/>
  <c r="AQ163" i="6" s="1"/>
  <c r="AT163" i="6" s="1"/>
  <c r="AW163" i="6" s="1"/>
  <c r="AZ163" i="6" s="1"/>
  <c r="BC163" i="6" s="1"/>
  <c r="BF163" i="6" s="1"/>
  <c r="BI163" i="6" s="1"/>
  <c r="BL163" i="6" s="1"/>
  <c r="BO163" i="6" s="1"/>
  <c r="BR163" i="6" s="1"/>
  <c r="BU163" i="6" s="1"/>
  <c r="BX163" i="6" s="1"/>
  <c r="CA163" i="6" s="1"/>
  <c r="CD163" i="6" s="1"/>
  <c r="CG163" i="6" s="1"/>
  <c r="CJ163" i="6" s="1"/>
  <c r="CM163" i="6" s="1"/>
  <c r="CP163" i="6" s="1"/>
  <c r="CS163" i="6" s="1"/>
  <c r="CV163" i="6" s="1"/>
  <c r="CY163" i="6" s="1"/>
  <c r="DB163" i="6" s="1"/>
  <c r="D163" i="6" s="1"/>
  <c r="O163" i="6"/>
  <c r="K163" i="6"/>
  <c r="DA162" i="6"/>
  <c r="CX162" i="6"/>
  <c r="CU162" i="6"/>
  <c r="CR162" i="6"/>
  <c r="CO162" i="6"/>
  <c r="CL162" i="6"/>
  <c r="CI162" i="6"/>
  <c r="CF162" i="6"/>
  <c r="CC162" i="6"/>
  <c r="BZ162" i="6"/>
  <c r="BW162" i="6"/>
  <c r="BT162" i="6"/>
  <c r="BQ162" i="6"/>
  <c r="BN162" i="6"/>
  <c r="BK162" i="6"/>
  <c r="BH162" i="6"/>
  <c r="BE162" i="6"/>
  <c r="BB162" i="6"/>
  <c r="AY162" i="6"/>
  <c r="AV162" i="6"/>
  <c r="AS162" i="6"/>
  <c r="AP162" i="6"/>
  <c r="AM162" i="6"/>
  <c r="AJ162" i="6"/>
  <c r="AG162" i="6"/>
  <c r="AD162" i="6"/>
  <c r="AA162" i="6"/>
  <c r="X162" i="6"/>
  <c r="U162" i="6"/>
  <c r="R162" i="6"/>
  <c r="P162" i="6"/>
  <c r="S162" i="6" s="1"/>
  <c r="V162" i="6" s="1"/>
  <c r="Y162" i="6" s="1"/>
  <c r="AB162" i="6" s="1"/>
  <c r="AE162" i="6" s="1"/>
  <c r="AH162" i="6" s="1"/>
  <c r="AK162" i="6" s="1"/>
  <c r="AN162" i="6" s="1"/>
  <c r="AQ162" i="6" s="1"/>
  <c r="AT162" i="6" s="1"/>
  <c r="AW162" i="6" s="1"/>
  <c r="AZ162" i="6" s="1"/>
  <c r="BC162" i="6" s="1"/>
  <c r="BF162" i="6" s="1"/>
  <c r="BI162" i="6" s="1"/>
  <c r="BL162" i="6" s="1"/>
  <c r="BO162" i="6" s="1"/>
  <c r="BR162" i="6" s="1"/>
  <c r="BU162" i="6" s="1"/>
  <c r="BX162" i="6" s="1"/>
  <c r="CA162" i="6" s="1"/>
  <c r="CD162" i="6" s="1"/>
  <c r="CG162" i="6" s="1"/>
  <c r="CJ162" i="6" s="1"/>
  <c r="CM162" i="6" s="1"/>
  <c r="CP162" i="6" s="1"/>
  <c r="CS162" i="6" s="1"/>
  <c r="CV162" i="6" s="1"/>
  <c r="CY162" i="6" s="1"/>
  <c r="DB162" i="6" s="1"/>
  <c r="D162" i="6" s="1"/>
  <c r="O162" i="6"/>
  <c r="K162" i="6"/>
  <c r="DA195" i="6"/>
  <c r="CX195" i="6"/>
  <c r="CU195" i="6"/>
  <c r="CR195" i="6"/>
  <c r="CO195" i="6"/>
  <c r="CL195" i="6"/>
  <c r="CI195" i="6"/>
  <c r="CF195" i="6"/>
  <c r="CC195" i="6"/>
  <c r="BZ195" i="6"/>
  <c r="BW195" i="6"/>
  <c r="BT195" i="6"/>
  <c r="BQ195" i="6"/>
  <c r="BN195" i="6"/>
  <c r="BK195" i="6"/>
  <c r="BH195" i="6"/>
  <c r="BE195" i="6"/>
  <c r="BB195" i="6"/>
  <c r="AY195" i="6"/>
  <c r="AV195" i="6"/>
  <c r="AS195" i="6"/>
  <c r="AP195" i="6"/>
  <c r="AM195" i="6"/>
  <c r="AJ195" i="6"/>
  <c r="AG195" i="6"/>
  <c r="AD195" i="6"/>
  <c r="AA195" i="6"/>
  <c r="X195" i="6"/>
  <c r="U195" i="6"/>
  <c r="R195" i="6"/>
  <c r="P195" i="6"/>
  <c r="S195" i="6" s="1"/>
  <c r="V195" i="6" s="1"/>
  <c r="Y195" i="6" s="1"/>
  <c r="AB195" i="6" s="1"/>
  <c r="AE195" i="6" s="1"/>
  <c r="AH195" i="6" s="1"/>
  <c r="AK195" i="6" s="1"/>
  <c r="AN195" i="6" s="1"/>
  <c r="AQ195" i="6" s="1"/>
  <c r="AT195" i="6" s="1"/>
  <c r="AW195" i="6" s="1"/>
  <c r="AZ195" i="6" s="1"/>
  <c r="BC195" i="6" s="1"/>
  <c r="BF195" i="6" s="1"/>
  <c r="BI195" i="6" s="1"/>
  <c r="BL195" i="6" s="1"/>
  <c r="BO195" i="6" s="1"/>
  <c r="BR195" i="6" s="1"/>
  <c r="BU195" i="6" s="1"/>
  <c r="BX195" i="6" s="1"/>
  <c r="CA195" i="6" s="1"/>
  <c r="CD195" i="6" s="1"/>
  <c r="CG195" i="6" s="1"/>
  <c r="CJ195" i="6" s="1"/>
  <c r="CM195" i="6" s="1"/>
  <c r="CP195" i="6" s="1"/>
  <c r="CS195" i="6" s="1"/>
  <c r="CV195" i="6" s="1"/>
  <c r="CY195" i="6" s="1"/>
  <c r="DB195" i="6" s="1"/>
  <c r="D195" i="6" s="1"/>
  <c r="O195" i="6"/>
  <c r="K195" i="6"/>
  <c r="DA194" i="6"/>
  <c r="CX194" i="6"/>
  <c r="CU194" i="6"/>
  <c r="CR194" i="6"/>
  <c r="CO194" i="6"/>
  <c r="CL194" i="6"/>
  <c r="CI194" i="6"/>
  <c r="CF194" i="6"/>
  <c r="CC194" i="6"/>
  <c r="BZ194" i="6"/>
  <c r="BW194" i="6"/>
  <c r="BT194" i="6"/>
  <c r="BQ194" i="6"/>
  <c r="BN194" i="6"/>
  <c r="BK194" i="6"/>
  <c r="BH194" i="6"/>
  <c r="BE194" i="6"/>
  <c r="BB194" i="6"/>
  <c r="AY194" i="6"/>
  <c r="AV194" i="6"/>
  <c r="AS194" i="6"/>
  <c r="AP194" i="6"/>
  <c r="AM194" i="6"/>
  <c r="AJ194" i="6"/>
  <c r="AG194" i="6"/>
  <c r="AD194" i="6"/>
  <c r="AA194" i="6"/>
  <c r="X194" i="6"/>
  <c r="U194" i="6"/>
  <c r="R194" i="6"/>
  <c r="P194" i="6"/>
  <c r="S194" i="6" s="1"/>
  <c r="V194" i="6" s="1"/>
  <c r="Y194" i="6" s="1"/>
  <c r="AB194" i="6" s="1"/>
  <c r="AE194" i="6" s="1"/>
  <c r="AH194" i="6" s="1"/>
  <c r="AK194" i="6" s="1"/>
  <c r="AN194" i="6" s="1"/>
  <c r="AQ194" i="6" s="1"/>
  <c r="AT194" i="6" s="1"/>
  <c r="AW194" i="6" s="1"/>
  <c r="AZ194" i="6" s="1"/>
  <c r="BC194" i="6" s="1"/>
  <c r="BF194" i="6" s="1"/>
  <c r="BI194" i="6" s="1"/>
  <c r="BL194" i="6" s="1"/>
  <c r="BO194" i="6" s="1"/>
  <c r="BR194" i="6" s="1"/>
  <c r="BU194" i="6" s="1"/>
  <c r="BX194" i="6" s="1"/>
  <c r="CA194" i="6" s="1"/>
  <c r="CD194" i="6" s="1"/>
  <c r="CG194" i="6" s="1"/>
  <c r="CJ194" i="6" s="1"/>
  <c r="CM194" i="6" s="1"/>
  <c r="CP194" i="6" s="1"/>
  <c r="CS194" i="6" s="1"/>
  <c r="CV194" i="6" s="1"/>
  <c r="CY194" i="6" s="1"/>
  <c r="DB194" i="6" s="1"/>
  <c r="D194" i="6" s="1"/>
  <c r="O194" i="6"/>
  <c r="K194" i="6"/>
  <c r="DA193" i="6"/>
  <c r="CX193" i="6"/>
  <c r="CU193" i="6"/>
  <c r="CR193" i="6"/>
  <c r="CO193" i="6"/>
  <c r="CL193" i="6"/>
  <c r="CI193" i="6"/>
  <c r="CF193" i="6"/>
  <c r="CC193" i="6"/>
  <c r="BZ193" i="6"/>
  <c r="BW193" i="6"/>
  <c r="BT193" i="6"/>
  <c r="BQ193" i="6"/>
  <c r="BN193" i="6"/>
  <c r="BK193" i="6"/>
  <c r="BH193" i="6"/>
  <c r="BE193" i="6"/>
  <c r="BB193" i="6"/>
  <c r="AY193" i="6"/>
  <c r="AV193" i="6"/>
  <c r="AS193" i="6"/>
  <c r="AP193" i="6"/>
  <c r="AM193" i="6"/>
  <c r="AJ193" i="6"/>
  <c r="AG193" i="6"/>
  <c r="AD193" i="6"/>
  <c r="AA193" i="6"/>
  <c r="X193" i="6"/>
  <c r="U193" i="6"/>
  <c r="R193" i="6"/>
  <c r="P193" i="6"/>
  <c r="S193" i="6" s="1"/>
  <c r="V193" i="6" s="1"/>
  <c r="Y193" i="6" s="1"/>
  <c r="AB193" i="6" s="1"/>
  <c r="AE193" i="6" s="1"/>
  <c r="AH193" i="6" s="1"/>
  <c r="AK193" i="6" s="1"/>
  <c r="AN193" i="6" s="1"/>
  <c r="AQ193" i="6" s="1"/>
  <c r="AT193" i="6" s="1"/>
  <c r="AW193" i="6" s="1"/>
  <c r="AZ193" i="6" s="1"/>
  <c r="BC193" i="6" s="1"/>
  <c r="BF193" i="6" s="1"/>
  <c r="BI193" i="6" s="1"/>
  <c r="BL193" i="6" s="1"/>
  <c r="BO193" i="6" s="1"/>
  <c r="BR193" i="6" s="1"/>
  <c r="BU193" i="6" s="1"/>
  <c r="BX193" i="6" s="1"/>
  <c r="CA193" i="6" s="1"/>
  <c r="CD193" i="6" s="1"/>
  <c r="CG193" i="6" s="1"/>
  <c r="CJ193" i="6" s="1"/>
  <c r="CM193" i="6" s="1"/>
  <c r="CP193" i="6" s="1"/>
  <c r="CS193" i="6" s="1"/>
  <c r="CV193" i="6" s="1"/>
  <c r="CY193" i="6" s="1"/>
  <c r="DB193" i="6" s="1"/>
  <c r="D193" i="6" s="1"/>
  <c r="O193" i="6"/>
  <c r="K193" i="6"/>
  <c r="DA192" i="6"/>
  <c r="CX192" i="6"/>
  <c r="CU192" i="6"/>
  <c r="CR192" i="6"/>
  <c r="CO192" i="6"/>
  <c r="CL192" i="6"/>
  <c r="CI192" i="6"/>
  <c r="CF192" i="6"/>
  <c r="CC192" i="6"/>
  <c r="BZ192" i="6"/>
  <c r="BW192" i="6"/>
  <c r="BT192" i="6"/>
  <c r="BQ192" i="6"/>
  <c r="BN192" i="6"/>
  <c r="BK192" i="6"/>
  <c r="BH192" i="6"/>
  <c r="BE192" i="6"/>
  <c r="BB192" i="6"/>
  <c r="AY192" i="6"/>
  <c r="AV192" i="6"/>
  <c r="AS192" i="6"/>
  <c r="AP192" i="6"/>
  <c r="AM192" i="6"/>
  <c r="AJ192" i="6"/>
  <c r="AG192" i="6"/>
  <c r="AD192" i="6"/>
  <c r="AA192" i="6"/>
  <c r="X192" i="6"/>
  <c r="U192" i="6"/>
  <c r="R192" i="6"/>
  <c r="P192" i="6"/>
  <c r="S192" i="6" s="1"/>
  <c r="V192" i="6" s="1"/>
  <c r="Y192" i="6" s="1"/>
  <c r="AB192" i="6" s="1"/>
  <c r="AE192" i="6" s="1"/>
  <c r="AH192" i="6" s="1"/>
  <c r="AK192" i="6" s="1"/>
  <c r="AN192" i="6" s="1"/>
  <c r="AQ192" i="6" s="1"/>
  <c r="AT192" i="6" s="1"/>
  <c r="AW192" i="6" s="1"/>
  <c r="AZ192" i="6" s="1"/>
  <c r="BC192" i="6" s="1"/>
  <c r="BF192" i="6" s="1"/>
  <c r="BI192" i="6" s="1"/>
  <c r="BL192" i="6" s="1"/>
  <c r="BO192" i="6" s="1"/>
  <c r="BR192" i="6" s="1"/>
  <c r="BU192" i="6" s="1"/>
  <c r="BX192" i="6" s="1"/>
  <c r="CA192" i="6" s="1"/>
  <c r="CD192" i="6" s="1"/>
  <c r="CG192" i="6" s="1"/>
  <c r="CJ192" i="6" s="1"/>
  <c r="CM192" i="6" s="1"/>
  <c r="CP192" i="6" s="1"/>
  <c r="CS192" i="6" s="1"/>
  <c r="CV192" i="6" s="1"/>
  <c r="CY192" i="6" s="1"/>
  <c r="DB192" i="6" s="1"/>
  <c r="D192" i="6" s="1"/>
  <c r="O192" i="6"/>
  <c r="K192" i="6"/>
  <c r="DA191" i="6"/>
  <c r="CX191" i="6"/>
  <c r="CU191" i="6"/>
  <c r="CR191" i="6"/>
  <c r="CO191" i="6"/>
  <c r="CL191" i="6"/>
  <c r="CI191" i="6"/>
  <c r="CF191" i="6"/>
  <c r="CC191" i="6"/>
  <c r="BZ191" i="6"/>
  <c r="BW191" i="6"/>
  <c r="BT191" i="6"/>
  <c r="BQ191" i="6"/>
  <c r="BN191" i="6"/>
  <c r="BK191" i="6"/>
  <c r="BH191" i="6"/>
  <c r="BE191" i="6"/>
  <c r="BB191" i="6"/>
  <c r="AY191" i="6"/>
  <c r="AV191" i="6"/>
  <c r="AS191" i="6"/>
  <c r="AP191" i="6"/>
  <c r="AM191" i="6"/>
  <c r="AJ191" i="6"/>
  <c r="AG191" i="6"/>
  <c r="AD191" i="6"/>
  <c r="AA191" i="6"/>
  <c r="X191" i="6"/>
  <c r="U191" i="6"/>
  <c r="R191" i="6"/>
  <c r="P191" i="6"/>
  <c r="S191" i="6" s="1"/>
  <c r="V191" i="6" s="1"/>
  <c r="Y191" i="6" s="1"/>
  <c r="AB191" i="6" s="1"/>
  <c r="AE191" i="6" s="1"/>
  <c r="AH191" i="6" s="1"/>
  <c r="AK191" i="6" s="1"/>
  <c r="AN191" i="6" s="1"/>
  <c r="AQ191" i="6" s="1"/>
  <c r="AT191" i="6" s="1"/>
  <c r="AW191" i="6" s="1"/>
  <c r="AZ191" i="6" s="1"/>
  <c r="BC191" i="6" s="1"/>
  <c r="BF191" i="6" s="1"/>
  <c r="BI191" i="6" s="1"/>
  <c r="BL191" i="6" s="1"/>
  <c r="BO191" i="6" s="1"/>
  <c r="BR191" i="6" s="1"/>
  <c r="BU191" i="6" s="1"/>
  <c r="BX191" i="6" s="1"/>
  <c r="CA191" i="6" s="1"/>
  <c r="CD191" i="6" s="1"/>
  <c r="CG191" i="6" s="1"/>
  <c r="CJ191" i="6" s="1"/>
  <c r="CM191" i="6" s="1"/>
  <c r="CP191" i="6" s="1"/>
  <c r="CS191" i="6" s="1"/>
  <c r="CV191" i="6" s="1"/>
  <c r="CY191" i="6" s="1"/>
  <c r="DB191" i="6" s="1"/>
  <c r="D191" i="6" s="1"/>
  <c r="O191" i="6"/>
  <c r="K191" i="6"/>
  <c r="DA140" i="6"/>
  <c r="CX140" i="6"/>
  <c r="CU140" i="6"/>
  <c r="CR140" i="6"/>
  <c r="CO140" i="6"/>
  <c r="CL140" i="6"/>
  <c r="CI140" i="6"/>
  <c r="CF140" i="6"/>
  <c r="CC140" i="6"/>
  <c r="BZ140" i="6"/>
  <c r="BW140" i="6"/>
  <c r="BT140" i="6"/>
  <c r="BQ140" i="6"/>
  <c r="BN140" i="6"/>
  <c r="BK140" i="6"/>
  <c r="BH140" i="6"/>
  <c r="BE140" i="6"/>
  <c r="BB140" i="6"/>
  <c r="AY140" i="6"/>
  <c r="AV140" i="6"/>
  <c r="AS140" i="6"/>
  <c r="AP140" i="6"/>
  <c r="AM140" i="6"/>
  <c r="AJ140" i="6"/>
  <c r="AG140" i="6"/>
  <c r="AD140" i="6"/>
  <c r="AA140" i="6"/>
  <c r="X140" i="6"/>
  <c r="U140" i="6"/>
  <c r="R140" i="6"/>
  <c r="P140" i="6"/>
  <c r="S140" i="6" s="1"/>
  <c r="V140" i="6" s="1"/>
  <c r="Y140" i="6" s="1"/>
  <c r="AB140" i="6" s="1"/>
  <c r="AE140" i="6" s="1"/>
  <c r="AH140" i="6" s="1"/>
  <c r="AK140" i="6" s="1"/>
  <c r="AN140" i="6" s="1"/>
  <c r="AQ140" i="6" s="1"/>
  <c r="AT140" i="6" s="1"/>
  <c r="AW140" i="6" s="1"/>
  <c r="AZ140" i="6" s="1"/>
  <c r="BC140" i="6" s="1"/>
  <c r="BF140" i="6" s="1"/>
  <c r="BI140" i="6" s="1"/>
  <c r="BL140" i="6" s="1"/>
  <c r="BO140" i="6" s="1"/>
  <c r="BR140" i="6" s="1"/>
  <c r="BU140" i="6" s="1"/>
  <c r="BX140" i="6" s="1"/>
  <c r="CA140" i="6" s="1"/>
  <c r="CD140" i="6" s="1"/>
  <c r="CG140" i="6" s="1"/>
  <c r="CJ140" i="6" s="1"/>
  <c r="CM140" i="6" s="1"/>
  <c r="CP140" i="6" s="1"/>
  <c r="CS140" i="6" s="1"/>
  <c r="CV140" i="6" s="1"/>
  <c r="CY140" i="6" s="1"/>
  <c r="DB140" i="6" s="1"/>
  <c r="D140" i="6" s="1"/>
  <c r="O140" i="6"/>
  <c r="K140" i="6"/>
  <c r="DA139" i="6"/>
  <c r="CX139" i="6"/>
  <c r="CU139" i="6"/>
  <c r="CR139" i="6"/>
  <c r="CO139" i="6"/>
  <c r="CL139" i="6"/>
  <c r="CI139" i="6"/>
  <c r="CF139" i="6"/>
  <c r="CC139" i="6"/>
  <c r="BZ139" i="6"/>
  <c r="BW139" i="6"/>
  <c r="BT139" i="6"/>
  <c r="BQ139" i="6"/>
  <c r="BN139" i="6"/>
  <c r="BK139" i="6"/>
  <c r="BH139" i="6"/>
  <c r="BE139" i="6"/>
  <c r="BB139" i="6"/>
  <c r="AY139" i="6"/>
  <c r="AV139" i="6"/>
  <c r="AS139" i="6"/>
  <c r="AP139" i="6"/>
  <c r="AM139" i="6"/>
  <c r="AJ139" i="6"/>
  <c r="AG139" i="6"/>
  <c r="AD139" i="6"/>
  <c r="AA139" i="6"/>
  <c r="X139" i="6"/>
  <c r="U139" i="6"/>
  <c r="R139" i="6"/>
  <c r="P139" i="6"/>
  <c r="S139" i="6" s="1"/>
  <c r="V139" i="6" s="1"/>
  <c r="Y139" i="6" s="1"/>
  <c r="AB139" i="6" s="1"/>
  <c r="AE139" i="6" s="1"/>
  <c r="AH139" i="6" s="1"/>
  <c r="AK139" i="6" s="1"/>
  <c r="AN139" i="6" s="1"/>
  <c r="AQ139" i="6" s="1"/>
  <c r="AT139" i="6" s="1"/>
  <c r="AW139" i="6" s="1"/>
  <c r="AZ139" i="6" s="1"/>
  <c r="BC139" i="6" s="1"/>
  <c r="BF139" i="6" s="1"/>
  <c r="BI139" i="6" s="1"/>
  <c r="BL139" i="6" s="1"/>
  <c r="BO139" i="6" s="1"/>
  <c r="BR139" i="6" s="1"/>
  <c r="BU139" i="6" s="1"/>
  <c r="BX139" i="6" s="1"/>
  <c r="CA139" i="6" s="1"/>
  <c r="CD139" i="6" s="1"/>
  <c r="CG139" i="6" s="1"/>
  <c r="CJ139" i="6" s="1"/>
  <c r="CM139" i="6" s="1"/>
  <c r="CP139" i="6" s="1"/>
  <c r="CS139" i="6" s="1"/>
  <c r="CV139" i="6" s="1"/>
  <c r="CY139" i="6" s="1"/>
  <c r="DB139" i="6" s="1"/>
  <c r="D139" i="6" s="1"/>
  <c r="O139" i="6"/>
  <c r="K139" i="6"/>
  <c r="DA138" i="6"/>
  <c r="CX138" i="6"/>
  <c r="CU138" i="6"/>
  <c r="CR138" i="6"/>
  <c r="CO138" i="6"/>
  <c r="CL138" i="6"/>
  <c r="CI138" i="6"/>
  <c r="CF138" i="6"/>
  <c r="CC138" i="6"/>
  <c r="BZ138" i="6"/>
  <c r="BW138" i="6"/>
  <c r="BT138" i="6"/>
  <c r="BQ138" i="6"/>
  <c r="BN138" i="6"/>
  <c r="BK138" i="6"/>
  <c r="BH138" i="6"/>
  <c r="BE138" i="6"/>
  <c r="BB138" i="6"/>
  <c r="AY138" i="6"/>
  <c r="AV138" i="6"/>
  <c r="AS138" i="6"/>
  <c r="AP138" i="6"/>
  <c r="AM138" i="6"/>
  <c r="AJ138" i="6"/>
  <c r="AG138" i="6"/>
  <c r="AD138" i="6"/>
  <c r="AA138" i="6"/>
  <c r="X138" i="6"/>
  <c r="U138" i="6"/>
  <c r="R138" i="6"/>
  <c r="P138" i="6"/>
  <c r="S138" i="6" s="1"/>
  <c r="V138" i="6" s="1"/>
  <c r="Y138" i="6" s="1"/>
  <c r="AB138" i="6" s="1"/>
  <c r="AE138" i="6" s="1"/>
  <c r="AH138" i="6" s="1"/>
  <c r="AK138" i="6" s="1"/>
  <c r="AN138" i="6" s="1"/>
  <c r="AQ138" i="6" s="1"/>
  <c r="AT138" i="6" s="1"/>
  <c r="AW138" i="6" s="1"/>
  <c r="AZ138" i="6" s="1"/>
  <c r="BC138" i="6" s="1"/>
  <c r="BF138" i="6" s="1"/>
  <c r="BI138" i="6" s="1"/>
  <c r="BL138" i="6" s="1"/>
  <c r="BO138" i="6" s="1"/>
  <c r="BR138" i="6" s="1"/>
  <c r="BU138" i="6" s="1"/>
  <c r="BX138" i="6" s="1"/>
  <c r="CA138" i="6" s="1"/>
  <c r="CD138" i="6" s="1"/>
  <c r="CG138" i="6" s="1"/>
  <c r="CJ138" i="6" s="1"/>
  <c r="CM138" i="6" s="1"/>
  <c r="CP138" i="6" s="1"/>
  <c r="CS138" i="6" s="1"/>
  <c r="CV138" i="6" s="1"/>
  <c r="CY138" i="6" s="1"/>
  <c r="DB138" i="6" s="1"/>
  <c r="D138" i="6" s="1"/>
  <c r="O138" i="6"/>
  <c r="K138" i="6"/>
  <c r="DA137" i="6"/>
  <c r="CX137" i="6"/>
  <c r="CU137" i="6"/>
  <c r="CR137" i="6"/>
  <c r="CO137" i="6"/>
  <c r="CL137" i="6"/>
  <c r="CI137" i="6"/>
  <c r="CF137" i="6"/>
  <c r="CC137" i="6"/>
  <c r="BZ137" i="6"/>
  <c r="BW137" i="6"/>
  <c r="BT137" i="6"/>
  <c r="BQ137" i="6"/>
  <c r="BN137" i="6"/>
  <c r="BK137" i="6"/>
  <c r="BH137" i="6"/>
  <c r="BE137" i="6"/>
  <c r="BB137" i="6"/>
  <c r="AY137" i="6"/>
  <c r="AV137" i="6"/>
  <c r="AS137" i="6"/>
  <c r="AP137" i="6"/>
  <c r="AM137" i="6"/>
  <c r="AJ137" i="6"/>
  <c r="AG137" i="6"/>
  <c r="AD137" i="6"/>
  <c r="AA137" i="6"/>
  <c r="X137" i="6"/>
  <c r="U137" i="6"/>
  <c r="R137" i="6"/>
  <c r="P137" i="6"/>
  <c r="S137" i="6" s="1"/>
  <c r="V137" i="6" s="1"/>
  <c r="Y137" i="6" s="1"/>
  <c r="AB137" i="6" s="1"/>
  <c r="AE137" i="6" s="1"/>
  <c r="AH137" i="6" s="1"/>
  <c r="AK137" i="6" s="1"/>
  <c r="AN137" i="6" s="1"/>
  <c r="AQ137" i="6" s="1"/>
  <c r="AT137" i="6" s="1"/>
  <c r="AW137" i="6" s="1"/>
  <c r="AZ137" i="6" s="1"/>
  <c r="BC137" i="6" s="1"/>
  <c r="BF137" i="6" s="1"/>
  <c r="BI137" i="6" s="1"/>
  <c r="BL137" i="6" s="1"/>
  <c r="BO137" i="6" s="1"/>
  <c r="BR137" i="6" s="1"/>
  <c r="BU137" i="6" s="1"/>
  <c r="BX137" i="6" s="1"/>
  <c r="CA137" i="6" s="1"/>
  <c r="CD137" i="6" s="1"/>
  <c r="CG137" i="6" s="1"/>
  <c r="CJ137" i="6" s="1"/>
  <c r="CM137" i="6" s="1"/>
  <c r="CP137" i="6" s="1"/>
  <c r="CS137" i="6" s="1"/>
  <c r="CV137" i="6" s="1"/>
  <c r="CY137" i="6" s="1"/>
  <c r="DB137" i="6" s="1"/>
  <c r="D137" i="6" s="1"/>
  <c r="O137" i="6"/>
  <c r="K137" i="6"/>
  <c r="DA136" i="6"/>
  <c r="CX136" i="6"/>
  <c r="CU136" i="6"/>
  <c r="CR136" i="6"/>
  <c r="CO136" i="6"/>
  <c r="CL136" i="6"/>
  <c r="CI136" i="6"/>
  <c r="CF136" i="6"/>
  <c r="CC136" i="6"/>
  <c r="BZ136" i="6"/>
  <c r="BW136" i="6"/>
  <c r="BT136" i="6"/>
  <c r="BQ136" i="6"/>
  <c r="BN136" i="6"/>
  <c r="BK136" i="6"/>
  <c r="BH136" i="6"/>
  <c r="BE136" i="6"/>
  <c r="BB136" i="6"/>
  <c r="AY136" i="6"/>
  <c r="AV136" i="6"/>
  <c r="AS136" i="6"/>
  <c r="AP136" i="6"/>
  <c r="AM136" i="6"/>
  <c r="AJ136" i="6"/>
  <c r="AG136" i="6"/>
  <c r="AD136" i="6"/>
  <c r="AA136" i="6"/>
  <c r="X136" i="6"/>
  <c r="U136" i="6"/>
  <c r="R136" i="6"/>
  <c r="P136" i="6"/>
  <c r="S136" i="6" s="1"/>
  <c r="V136" i="6" s="1"/>
  <c r="Y136" i="6" s="1"/>
  <c r="AB136" i="6" s="1"/>
  <c r="AE136" i="6" s="1"/>
  <c r="AH136" i="6" s="1"/>
  <c r="AK136" i="6" s="1"/>
  <c r="AN136" i="6" s="1"/>
  <c r="AQ136" i="6" s="1"/>
  <c r="AT136" i="6" s="1"/>
  <c r="AW136" i="6" s="1"/>
  <c r="AZ136" i="6" s="1"/>
  <c r="BC136" i="6" s="1"/>
  <c r="BF136" i="6" s="1"/>
  <c r="BI136" i="6" s="1"/>
  <c r="BL136" i="6" s="1"/>
  <c r="BO136" i="6" s="1"/>
  <c r="BR136" i="6" s="1"/>
  <c r="BU136" i="6" s="1"/>
  <c r="BX136" i="6" s="1"/>
  <c r="CA136" i="6" s="1"/>
  <c r="CD136" i="6" s="1"/>
  <c r="CG136" i="6" s="1"/>
  <c r="CJ136" i="6" s="1"/>
  <c r="CM136" i="6" s="1"/>
  <c r="CP136" i="6" s="1"/>
  <c r="CS136" i="6" s="1"/>
  <c r="CV136" i="6" s="1"/>
  <c r="CY136" i="6" s="1"/>
  <c r="DB136" i="6" s="1"/>
  <c r="D136" i="6" s="1"/>
  <c r="O136" i="6"/>
  <c r="K136" i="6"/>
  <c r="DA144" i="6"/>
  <c r="CX144" i="6"/>
  <c r="CU144" i="6"/>
  <c r="CR144" i="6"/>
  <c r="CO144" i="6"/>
  <c r="CL144" i="6"/>
  <c r="CI144" i="6"/>
  <c r="CF144" i="6"/>
  <c r="CC144" i="6"/>
  <c r="BZ144" i="6"/>
  <c r="BW144" i="6"/>
  <c r="BT144" i="6"/>
  <c r="BQ144" i="6"/>
  <c r="BN144" i="6"/>
  <c r="BK144" i="6"/>
  <c r="BH144" i="6"/>
  <c r="BE144" i="6"/>
  <c r="BB144" i="6"/>
  <c r="AY144" i="6"/>
  <c r="AV144" i="6"/>
  <c r="AS144" i="6"/>
  <c r="AP144" i="6"/>
  <c r="AM144" i="6"/>
  <c r="AJ144" i="6"/>
  <c r="AG144" i="6"/>
  <c r="AD144" i="6"/>
  <c r="AA144" i="6"/>
  <c r="X144" i="6"/>
  <c r="U144" i="6"/>
  <c r="R144" i="6"/>
  <c r="P144" i="6"/>
  <c r="S144" i="6" s="1"/>
  <c r="V144" i="6" s="1"/>
  <c r="Y144" i="6" s="1"/>
  <c r="AB144" i="6" s="1"/>
  <c r="AE144" i="6" s="1"/>
  <c r="AH144" i="6" s="1"/>
  <c r="AK144" i="6" s="1"/>
  <c r="AN144" i="6" s="1"/>
  <c r="AQ144" i="6" s="1"/>
  <c r="AT144" i="6" s="1"/>
  <c r="AW144" i="6" s="1"/>
  <c r="AZ144" i="6" s="1"/>
  <c r="BC144" i="6" s="1"/>
  <c r="BF144" i="6" s="1"/>
  <c r="BI144" i="6" s="1"/>
  <c r="BL144" i="6" s="1"/>
  <c r="BO144" i="6" s="1"/>
  <c r="BR144" i="6" s="1"/>
  <c r="BU144" i="6" s="1"/>
  <c r="BX144" i="6" s="1"/>
  <c r="CA144" i="6" s="1"/>
  <c r="CD144" i="6" s="1"/>
  <c r="CG144" i="6" s="1"/>
  <c r="CJ144" i="6" s="1"/>
  <c r="CM144" i="6" s="1"/>
  <c r="CP144" i="6" s="1"/>
  <c r="CS144" i="6" s="1"/>
  <c r="CV144" i="6" s="1"/>
  <c r="CY144" i="6" s="1"/>
  <c r="DB144" i="6" s="1"/>
  <c r="D144" i="6" s="1"/>
  <c r="O144" i="6"/>
  <c r="K144" i="6"/>
  <c r="DA143" i="6"/>
  <c r="CX143" i="6"/>
  <c r="CU143" i="6"/>
  <c r="CR143" i="6"/>
  <c r="CO143" i="6"/>
  <c r="CL143" i="6"/>
  <c r="CI143" i="6"/>
  <c r="CF143" i="6"/>
  <c r="CC143" i="6"/>
  <c r="BZ143" i="6"/>
  <c r="BW143" i="6"/>
  <c r="BT143" i="6"/>
  <c r="BQ143" i="6"/>
  <c r="BN143" i="6"/>
  <c r="BK143" i="6"/>
  <c r="BH143" i="6"/>
  <c r="BE143" i="6"/>
  <c r="BB143" i="6"/>
  <c r="AY143" i="6"/>
  <c r="AV143" i="6"/>
  <c r="AS143" i="6"/>
  <c r="AP143" i="6"/>
  <c r="AM143" i="6"/>
  <c r="AJ143" i="6"/>
  <c r="AG143" i="6"/>
  <c r="AD143" i="6"/>
  <c r="AA143" i="6"/>
  <c r="X143" i="6"/>
  <c r="U143" i="6"/>
  <c r="R143" i="6"/>
  <c r="P143" i="6"/>
  <c r="S143" i="6" s="1"/>
  <c r="V143" i="6" s="1"/>
  <c r="Y143" i="6" s="1"/>
  <c r="AB143" i="6" s="1"/>
  <c r="AE143" i="6" s="1"/>
  <c r="AH143" i="6" s="1"/>
  <c r="AK143" i="6" s="1"/>
  <c r="AN143" i="6" s="1"/>
  <c r="AQ143" i="6" s="1"/>
  <c r="AT143" i="6" s="1"/>
  <c r="AW143" i="6" s="1"/>
  <c r="AZ143" i="6" s="1"/>
  <c r="BC143" i="6" s="1"/>
  <c r="BF143" i="6" s="1"/>
  <c r="BI143" i="6" s="1"/>
  <c r="BL143" i="6" s="1"/>
  <c r="BO143" i="6" s="1"/>
  <c r="BR143" i="6" s="1"/>
  <c r="BU143" i="6" s="1"/>
  <c r="BX143" i="6" s="1"/>
  <c r="CA143" i="6" s="1"/>
  <c r="CD143" i="6" s="1"/>
  <c r="CG143" i="6" s="1"/>
  <c r="CJ143" i="6" s="1"/>
  <c r="CM143" i="6" s="1"/>
  <c r="CP143" i="6" s="1"/>
  <c r="CS143" i="6" s="1"/>
  <c r="CV143" i="6" s="1"/>
  <c r="CY143" i="6" s="1"/>
  <c r="DB143" i="6" s="1"/>
  <c r="D143" i="6" s="1"/>
  <c r="O143" i="6"/>
  <c r="K143" i="6"/>
  <c r="DA142" i="6"/>
  <c r="CX142" i="6"/>
  <c r="CU142" i="6"/>
  <c r="CR142" i="6"/>
  <c r="CO142" i="6"/>
  <c r="CL142" i="6"/>
  <c r="CI142" i="6"/>
  <c r="CF142" i="6"/>
  <c r="CC142" i="6"/>
  <c r="BZ142" i="6"/>
  <c r="BW142" i="6"/>
  <c r="BT142" i="6"/>
  <c r="BQ142" i="6"/>
  <c r="BN142" i="6"/>
  <c r="BK142" i="6"/>
  <c r="BH142" i="6"/>
  <c r="BE142" i="6"/>
  <c r="BB142" i="6"/>
  <c r="AY142" i="6"/>
  <c r="AV142" i="6"/>
  <c r="AS142" i="6"/>
  <c r="AP142" i="6"/>
  <c r="AM142" i="6"/>
  <c r="AJ142" i="6"/>
  <c r="AG142" i="6"/>
  <c r="AD142" i="6"/>
  <c r="AA142" i="6"/>
  <c r="X142" i="6"/>
  <c r="U142" i="6"/>
  <c r="R142" i="6"/>
  <c r="P142" i="6"/>
  <c r="S142" i="6" s="1"/>
  <c r="V142" i="6" s="1"/>
  <c r="Y142" i="6" s="1"/>
  <c r="AB142" i="6" s="1"/>
  <c r="AE142" i="6" s="1"/>
  <c r="AH142" i="6" s="1"/>
  <c r="AK142" i="6" s="1"/>
  <c r="AN142" i="6" s="1"/>
  <c r="AQ142" i="6" s="1"/>
  <c r="AT142" i="6" s="1"/>
  <c r="AW142" i="6" s="1"/>
  <c r="AZ142" i="6" s="1"/>
  <c r="BC142" i="6" s="1"/>
  <c r="BF142" i="6" s="1"/>
  <c r="BI142" i="6" s="1"/>
  <c r="BL142" i="6" s="1"/>
  <c r="BO142" i="6" s="1"/>
  <c r="BR142" i="6" s="1"/>
  <c r="BU142" i="6" s="1"/>
  <c r="BX142" i="6" s="1"/>
  <c r="CA142" i="6" s="1"/>
  <c r="CD142" i="6" s="1"/>
  <c r="CG142" i="6" s="1"/>
  <c r="CJ142" i="6" s="1"/>
  <c r="CM142" i="6" s="1"/>
  <c r="CP142" i="6" s="1"/>
  <c r="CS142" i="6" s="1"/>
  <c r="CV142" i="6" s="1"/>
  <c r="CY142" i="6" s="1"/>
  <c r="DB142" i="6" s="1"/>
  <c r="D142" i="6" s="1"/>
  <c r="O142" i="6"/>
  <c r="K142" i="6"/>
  <c r="DA141" i="6"/>
  <c r="CX141" i="6"/>
  <c r="CU141" i="6"/>
  <c r="CR141" i="6"/>
  <c r="CO141" i="6"/>
  <c r="CL141" i="6"/>
  <c r="CI141" i="6"/>
  <c r="CF141" i="6"/>
  <c r="CC141" i="6"/>
  <c r="BZ141" i="6"/>
  <c r="BW141" i="6"/>
  <c r="BT141" i="6"/>
  <c r="BQ141" i="6"/>
  <c r="BN141" i="6"/>
  <c r="BK141" i="6"/>
  <c r="BH141" i="6"/>
  <c r="BE141" i="6"/>
  <c r="BB141" i="6"/>
  <c r="AY141" i="6"/>
  <c r="AV141" i="6"/>
  <c r="AS141" i="6"/>
  <c r="AP141" i="6"/>
  <c r="AM141" i="6"/>
  <c r="AJ141" i="6"/>
  <c r="AG141" i="6"/>
  <c r="AD141" i="6"/>
  <c r="AA141" i="6"/>
  <c r="X141" i="6"/>
  <c r="U141" i="6"/>
  <c r="R141" i="6"/>
  <c r="P141" i="6"/>
  <c r="S141" i="6" s="1"/>
  <c r="V141" i="6" s="1"/>
  <c r="Y141" i="6" s="1"/>
  <c r="AB141" i="6" s="1"/>
  <c r="AE141" i="6" s="1"/>
  <c r="AH141" i="6" s="1"/>
  <c r="AK141" i="6" s="1"/>
  <c r="AN141" i="6" s="1"/>
  <c r="AQ141" i="6" s="1"/>
  <c r="AT141" i="6" s="1"/>
  <c r="AW141" i="6" s="1"/>
  <c r="AZ141" i="6" s="1"/>
  <c r="BC141" i="6" s="1"/>
  <c r="BF141" i="6" s="1"/>
  <c r="BI141" i="6" s="1"/>
  <c r="BL141" i="6" s="1"/>
  <c r="BO141" i="6" s="1"/>
  <c r="BR141" i="6" s="1"/>
  <c r="BU141" i="6" s="1"/>
  <c r="BX141" i="6" s="1"/>
  <c r="CA141" i="6" s="1"/>
  <c r="CD141" i="6" s="1"/>
  <c r="CG141" i="6" s="1"/>
  <c r="CJ141" i="6" s="1"/>
  <c r="CM141" i="6" s="1"/>
  <c r="CP141" i="6" s="1"/>
  <c r="CS141" i="6" s="1"/>
  <c r="CV141" i="6" s="1"/>
  <c r="CY141" i="6" s="1"/>
  <c r="DB141" i="6" s="1"/>
  <c r="D141" i="6" s="1"/>
  <c r="O141" i="6"/>
  <c r="K141" i="6"/>
  <c r="DA122" i="6"/>
  <c r="CX122" i="6"/>
  <c r="CU122" i="6"/>
  <c r="CR122" i="6"/>
  <c r="CO122" i="6"/>
  <c r="CL122" i="6"/>
  <c r="CI122" i="6"/>
  <c r="CF122" i="6"/>
  <c r="CC122" i="6"/>
  <c r="BZ122" i="6"/>
  <c r="BW122" i="6"/>
  <c r="BT122" i="6"/>
  <c r="BQ122" i="6"/>
  <c r="BN122" i="6"/>
  <c r="BK122" i="6"/>
  <c r="BH122" i="6"/>
  <c r="BE122" i="6"/>
  <c r="BB122" i="6"/>
  <c r="AY122" i="6"/>
  <c r="AV122" i="6"/>
  <c r="AS122" i="6"/>
  <c r="AP122" i="6"/>
  <c r="AM122" i="6"/>
  <c r="AJ122" i="6"/>
  <c r="AG122" i="6"/>
  <c r="AD122" i="6"/>
  <c r="AA122" i="6"/>
  <c r="X122" i="6"/>
  <c r="U122" i="6"/>
  <c r="R122" i="6"/>
  <c r="P122" i="6"/>
  <c r="S122" i="6" s="1"/>
  <c r="V122" i="6" s="1"/>
  <c r="Y122" i="6" s="1"/>
  <c r="AB122" i="6" s="1"/>
  <c r="AE122" i="6" s="1"/>
  <c r="AH122" i="6" s="1"/>
  <c r="AK122" i="6" s="1"/>
  <c r="AN122" i="6" s="1"/>
  <c r="AQ122" i="6" s="1"/>
  <c r="AT122" i="6" s="1"/>
  <c r="AW122" i="6" s="1"/>
  <c r="AZ122" i="6" s="1"/>
  <c r="BC122" i="6" s="1"/>
  <c r="BF122" i="6" s="1"/>
  <c r="BI122" i="6" s="1"/>
  <c r="BL122" i="6" s="1"/>
  <c r="BO122" i="6" s="1"/>
  <c r="BR122" i="6" s="1"/>
  <c r="BU122" i="6" s="1"/>
  <c r="BX122" i="6" s="1"/>
  <c r="CA122" i="6" s="1"/>
  <c r="CD122" i="6" s="1"/>
  <c r="CG122" i="6" s="1"/>
  <c r="CJ122" i="6" s="1"/>
  <c r="CM122" i="6" s="1"/>
  <c r="CP122" i="6" s="1"/>
  <c r="CS122" i="6" s="1"/>
  <c r="CV122" i="6" s="1"/>
  <c r="CY122" i="6" s="1"/>
  <c r="DB122" i="6" s="1"/>
  <c r="D122" i="6" s="1"/>
  <c r="O122" i="6"/>
  <c r="K122" i="6"/>
  <c r="DA121" i="6"/>
  <c r="CX121" i="6"/>
  <c r="CU121" i="6"/>
  <c r="CR121" i="6"/>
  <c r="CO121" i="6"/>
  <c r="CL121" i="6"/>
  <c r="CI121" i="6"/>
  <c r="CF121" i="6"/>
  <c r="CC121" i="6"/>
  <c r="BZ121" i="6"/>
  <c r="BW121" i="6"/>
  <c r="BT121" i="6"/>
  <c r="BQ121" i="6"/>
  <c r="BN121" i="6"/>
  <c r="BK121" i="6"/>
  <c r="BH121" i="6"/>
  <c r="BE121" i="6"/>
  <c r="BB121" i="6"/>
  <c r="AY121" i="6"/>
  <c r="AV121" i="6"/>
  <c r="AS121" i="6"/>
  <c r="AP121" i="6"/>
  <c r="AM121" i="6"/>
  <c r="AJ121" i="6"/>
  <c r="AG121" i="6"/>
  <c r="AD121" i="6"/>
  <c r="AA121" i="6"/>
  <c r="X121" i="6"/>
  <c r="U121" i="6"/>
  <c r="R121" i="6"/>
  <c r="P121" i="6"/>
  <c r="S121" i="6" s="1"/>
  <c r="V121" i="6" s="1"/>
  <c r="Y121" i="6" s="1"/>
  <c r="AB121" i="6" s="1"/>
  <c r="AE121" i="6" s="1"/>
  <c r="AH121" i="6" s="1"/>
  <c r="AK121" i="6" s="1"/>
  <c r="AN121" i="6" s="1"/>
  <c r="AQ121" i="6" s="1"/>
  <c r="AT121" i="6" s="1"/>
  <c r="AW121" i="6" s="1"/>
  <c r="AZ121" i="6" s="1"/>
  <c r="BC121" i="6" s="1"/>
  <c r="BF121" i="6" s="1"/>
  <c r="BI121" i="6" s="1"/>
  <c r="BL121" i="6" s="1"/>
  <c r="BO121" i="6" s="1"/>
  <c r="BR121" i="6" s="1"/>
  <c r="BU121" i="6" s="1"/>
  <c r="BX121" i="6" s="1"/>
  <c r="CA121" i="6" s="1"/>
  <c r="CD121" i="6" s="1"/>
  <c r="CG121" i="6" s="1"/>
  <c r="CJ121" i="6" s="1"/>
  <c r="CM121" i="6" s="1"/>
  <c r="CP121" i="6" s="1"/>
  <c r="CS121" i="6" s="1"/>
  <c r="CV121" i="6" s="1"/>
  <c r="CY121" i="6" s="1"/>
  <c r="DB121" i="6" s="1"/>
  <c r="D121" i="6" s="1"/>
  <c r="O121" i="6"/>
  <c r="K121" i="6"/>
  <c r="DA120" i="6"/>
  <c r="CX120" i="6"/>
  <c r="CU120" i="6"/>
  <c r="CR120" i="6"/>
  <c r="CO120" i="6"/>
  <c r="CL120" i="6"/>
  <c r="CI120" i="6"/>
  <c r="CF120" i="6"/>
  <c r="CC120" i="6"/>
  <c r="BZ120" i="6"/>
  <c r="BW120" i="6"/>
  <c r="BT120" i="6"/>
  <c r="BQ120" i="6"/>
  <c r="BN120" i="6"/>
  <c r="BK120" i="6"/>
  <c r="BH120" i="6"/>
  <c r="BE120" i="6"/>
  <c r="BB120" i="6"/>
  <c r="AY120" i="6"/>
  <c r="AV120" i="6"/>
  <c r="AS120" i="6"/>
  <c r="AP120" i="6"/>
  <c r="AM120" i="6"/>
  <c r="AJ120" i="6"/>
  <c r="AG120" i="6"/>
  <c r="AD120" i="6"/>
  <c r="AA120" i="6"/>
  <c r="X120" i="6"/>
  <c r="U120" i="6"/>
  <c r="R120" i="6"/>
  <c r="P120" i="6"/>
  <c r="S120" i="6" s="1"/>
  <c r="V120" i="6" s="1"/>
  <c r="Y120" i="6" s="1"/>
  <c r="AB120" i="6" s="1"/>
  <c r="AE120" i="6" s="1"/>
  <c r="AH120" i="6" s="1"/>
  <c r="AK120" i="6" s="1"/>
  <c r="AN120" i="6" s="1"/>
  <c r="AQ120" i="6" s="1"/>
  <c r="AT120" i="6" s="1"/>
  <c r="AW120" i="6" s="1"/>
  <c r="AZ120" i="6" s="1"/>
  <c r="BC120" i="6" s="1"/>
  <c r="BF120" i="6" s="1"/>
  <c r="BI120" i="6" s="1"/>
  <c r="BL120" i="6" s="1"/>
  <c r="BO120" i="6" s="1"/>
  <c r="BR120" i="6" s="1"/>
  <c r="BU120" i="6" s="1"/>
  <c r="BX120" i="6" s="1"/>
  <c r="CA120" i="6" s="1"/>
  <c r="CD120" i="6" s="1"/>
  <c r="CG120" i="6" s="1"/>
  <c r="CJ120" i="6" s="1"/>
  <c r="CM120" i="6" s="1"/>
  <c r="CP120" i="6" s="1"/>
  <c r="CS120" i="6" s="1"/>
  <c r="CV120" i="6" s="1"/>
  <c r="CY120" i="6" s="1"/>
  <c r="DB120" i="6" s="1"/>
  <c r="D120" i="6" s="1"/>
  <c r="O120" i="6"/>
  <c r="K120" i="6"/>
  <c r="DA115" i="6"/>
  <c r="CX115" i="6"/>
  <c r="CU115" i="6"/>
  <c r="CR115" i="6"/>
  <c r="CO115" i="6"/>
  <c r="CL115" i="6"/>
  <c r="CI115" i="6"/>
  <c r="CF115" i="6"/>
  <c r="CC115" i="6"/>
  <c r="BZ115" i="6"/>
  <c r="BW115" i="6"/>
  <c r="BT115" i="6"/>
  <c r="BQ115" i="6"/>
  <c r="BN115" i="6"/>
  <c r="BK115" i="6"/>
  <c r="BH115" i="6"/>
  <c r="BE115" i="6"/>
  <c r="BB115" i="6"/>
  <c r="AY115" i="6"/>
  <c r="AV115" i="6"/>
  <c r="AS115" i="6"/>
  <c r="AP115" i="6"/>
  <c r="AM115" i="6"/>
  <c r="AJ115" i="6"/>
  <c r="AG115" i="6"/>
  <c r="AD115" i="6"/>
  <c r="AA115" i="6"/>
  <c r="X115" i="6"/>
  <c r="U115" i="6"/>
  <c r="R115" i="6"/>
  <c r="P115" i="6"/>
  <c r="S115" i="6" s="1"/>
  <c r="V115" i="6" s="1"/>
  <c r="Y115" i="6" s="1"/>
  <c r="AB115" i="6" s="1"/>
  <c r="AE115" i="6" s="1"/>
  <c r="AH115" i="6" s="1"/>
  <c r="AK115" i="6" s="1"/>
  <c r="AN115" i="6" s="1"/>
  <c r="AQ115" i="6" s="1"/>
  <c r="AT115" i="6" s="1"/>
  <c r="AW115" i="6" s="1"/>
  <c r="AZ115" i="6" s="1"/>
  <c r="BC115" i="6" s="1"/>
  <c r="BF115" i="6" s="1"/>
  <c r="BI115" i="6" s="1"/>
  <c r="BL115" i="6" s="1"/>
  <c r="BO115" i="6" s="1"/>
  <c r="BR115" i="6" s="1"/>
  <c r="BU115" i="6" s="1"/>
  <c r="BX115" i="6" s="1"/>
  <c r="CA115" i="6" s="1"/>
  <c r="CD115" i="6" s="1"/>
  <c r="CG115" i="6" s="1"/>
  <c r="CJ115" i="6" s="1"/>
  <c r="CM115" i="6" s="1"/>
  <c r="CP115" i="6" s="1"/>
  <c r="CS115" i="6" s="1"/>
  <c r="CV115" i="6" s="1"/>
  <c r="CY115" i="6" s="1"/>
  <c r="DB115" i="6" s="1"/>
  <c r="D115" i="6" s="1"/>
  <c r="O115" i="6"/>
  <c r="K115" i="6"/>
  <c r="DA114" i="6"/>
  <c r="CX114" i="6"/>
  <c r="CU114" i="6"/>
  <c r="CR114" i="6"/>
  <c r="CO114" i="6"/>
  <c r="CL114" i="6"/>
  <c r="CI114" i="6"/>
  <c r="CF114" i="6"/>
  <c r="CC114" i="6"/>
  <c r="BZ114" i="6"/>
  <c r="BW114" i="6"/>
  <c r="BT114" i="6"/>
  <c r="BQ114" i="6"/>
  <c r="BN114" i="6"/>
  <c r="BK114" i="6"/>
  <c r="BH114" i="6"/>
  <c r="BE114" i="6"/>
  <c r="BB114" i="6"/>
  <c r="AY114" i="6"/>
  <c r="AV114" i="6"/>
  <c r="AS114" i="6"/>
  <c r="AP114" i="6"/>
  <c r="AM114" i="6"/>
  <c r="AJ114" i="6"/>
  <c r="AG114" i="6"/>
  <c r="AD114" i="6"/>
  <c r="AA114" i="6"/>
  <c r="X114" i="6"/>
  <c r="U114" i="6"/>
  <c r="R114" i="6"/>
  <c r="P114" i="6"/>
  <c r="S114" i="6" s="1"/>
  <c r="V114" i="6" s="1"/>
  <c r="Y114" i="6" s="1"/>
  <c r="AB114" i="6" s="1"/>
  <c r="AE114" i="6" s="1"/>
  <c r="AH114" i="6" s="1"/>
  <c r="AK114" i="6" s="1"/>
  <c r="AN114" i="6" s="1"/>
  <c r="AQ114" i="6" s="1"/>
  <c r="AT114" i="6" s="1"/>
  <c r="AW114" i="6" s="1"/>
  <c r="AZ114" i="6" s="1"/>
  <c r="BC114" i="6" s="1"/>
  <c r="BF114" i="6" s="1"/>
  <c r="BI114" i="6" s="1"/>
  <c r="BL114" i="6" s="1"/>
  <c r="BO114" i="6" s="1"/>
  <c r="BR114" i="6" s="1"/>
  <c r="BU114" i="6" s="1"/>
  <c r="BX114" i="6" s="1"/>
  <c r="CA114" i="6" s="1"/>
  <c r="CD114" i="6" s="1"/>
  <c r="CG114" i="6" s="1"/>
  <c r="CJ114" i="6" s="1"/>
  <c r="CM114" i="6" s="1"/>
  <c r="CP114" i="6" s="1"/>
  <c r="CS114" i="6" s="1"/>
  <c r="CV114" i="6" s="1"/>
  <c r="CY114" i="6" s="1"/>
  <c r="DB114" i="6" s="1"/>
  <c r="D114" i="6" s="1"/>
  <c r="O114" i="6"/>
  <c r="K114" i="6"/>
  <c r="DA113" i="6"/>
  <c r="CX113" i="6"/>
  <c r="CU113" i="6"/>
  <c r="CR113" i="6"/>
  <c r="CO113" i="6"/>
  <c r="CL113" i="6"/>
  <c r="CI113" i="6"/>
  <c r="CF113" i="6"/>
  <c r="CC113" i="6"/>
  <c r="BZ113" i="6"/>
  <c r="BW113" i="6"/>
  <c r="BT113" i="6"/>
  <c r="BQ113" i="6"/>
  <c r="BN113" i="6"/>
  <c r="BK113" i="6"/>
  <c r="BH113" i="6"/>
  <c r="BE113" i="6"/>
  <c r="BB113" i="6"/>
  <c r="AY113" i="6"/>
  <c r="AV113" i="6"/>
  <c r="AS113" i="6"/>
  <c r="AP113" i="6"/>
  <c r="AM113" i="6"/>
  <c r="AJ113" i="6"/>
  <c r="AG113" i="6"/>
  <c r="AD113" i="6"/>
  <c r="AA113" i="6"/>
  <c r="X113" i="6"/>
  <c r="U113" i="6"/>
  <c r="R113" i="6"/>
  <c r="P113" i="6"/>
  <c r="S113" i="6" s="1"/>
  <c r="V113" i="6" s="1"/>
  <c r="Y113" i="6" s="1"/>
  <c r="AB113" i="6" s="1"/>
  <c r="AE113" i="6" s="1"/>
  <c r="AH113" i="6" s="1"/>
  <c r="AK113" i="6" s="1"/>
  <c r="AN113" i="6" s="1"/>
  <c r="AQ113" i="6" s="1"/>
  <c r="AT113" i="6" s="1"/>
  <c r="AW113" i="6" s="1"/>
  <c r="AZ113" i="6" s="1"/>
  <c r="BC113" i="6" s="1"/>
  <c r="BF113" i="6" s="1"/>
  <c r="BI113" i="6" s="1"/>
  <c r="BL113" i="6" s="1"/>
  <c r="BO113" i="6" s="1"/>
  <c r="BR113" i="6" s="1"/>
  <c r="BU113" i="6" s="1"/>
  <c r="BX113" i="6" s="1"/>
  <c r="CA113" i="6" s="1"/>
  <c r="CD113" i="6" s="1"/>
  <c r="CG113" i="6" s="1"/>
  <c r="CJ113" i="6" s="1"/>
  <c r="CM113" i="6" s="1"/>
  <c r="CP113" i="6" s="1"/>
  <c r="CS113" i="6" s="1"/>
  <c r="CV113" i="6" s="1"/>
  <c r="CY113" i="6" s="1"/>
  <c r="DB113" i="6" s="1"/>
  <c r="D113" i="6" s="1"/>
  <c r="O113" i="6"/>
  <c r="K113" i="6"/>
  <c r="D112" i="6"/>
  <c r="DA79" i="6"/>
  <c r="CX79" i="6"/>
  <c r="CU79" i="6"/>
  <c r="CR79" i="6"/>
  <c r="CO79" i="6"/>
  <c r="CL79" i="6"/>
  <c r="CI79" i="6"/>
  <c r="CF79" i="6"/>
  <c r="CC79" i="6"/>
  <c r="BZ79" i="6"/>
  <c r="BW79" i="6"/>
  <c r="BT79" i="6"/>
  <c r="BQ79" i="6"/>
  <c r="BN79" i="6"/>
  <c r="BK79" i="6"/>
  <c r="BH79" i="6"/>
  <c r="BE79" i="6"/>
  <c r="BB79" i="6"/>
  <c r="AY79" i="6"/>
  <c r="AV79" i="6"/>
  <c r="AS79" i="6"/>
  <c r="AP79" i="6"/>
  <c r="AM79" i="6"/>
  <c r="AJ79" i="6"/>
  <c r="AG79" i="6"/>
  <c r="AD79" i="6"/>
  <c r="AA79" i="6"/>
  <c r="X79" i="6"/>
  <c r="U79" i="6"/>
  <c r="R79" i="6"/>
  <c r="P79" i="6"/>
  <c r="S79" i="6" s="1"/>
  <c r="V79" i="6" s="1"/>
  <c r="Y79" i="6" s="1"/>
  <c r="AB79" i="6" s="1"/>
  <c r="AE79" i="6" s="1"/>
  <c r="AH79" i="6" s="1"/>
  <c r="AK79" i="6" s="1"/>
  <c r="AN79" i="6" s="1"/>
  <c r="AQ79" i="6" s="1"/>
  <c r="AT79" i="6" s="1"/>
  <c r="AW79" i="6" s="1"/>
  <c r="AZ79" i="6" s="1"/>
  <c r="BC79" i="6" s="1"/>
  <c r="BF79" i="6" s="1"/>
  <c r="BI79" i="6" s="1"/>
  <c r="BL79" i="6" s="1"/>
  <c r="BO79" i="6" s="1"/>
  <c r="BR79" i="6" s="1"/>
  <c r="BU79" i="6" s="1"/>
  <c r="BX79" i="6" s="1"/>
  <c r="CA79" i="6" s="1"/>
  <c r="CD79" i="6" s="1"/>
  <c r="CG79" i="6" s="1"/>
  <c r="CJ79" i="6" s="1"/>
  <c r="CM79" i="6" s="1"/>
  <c r="CP79" i="6" s="1"/>
  <c r="CS79" i="6" s="1"/>
  <c r="CV79" i="6" s="1"/>
  <c r="CY79" i="6" s="1"/>
  <c r="DB79" i="6" s="1"/>
  <c r="D79" i="6" s="1"/>
  <c r="O79" i="6"/>
  <c r="K79" i="6"/>
  <c r="DA80" i="6"/>
  <c r="CX80" i="6"/>
  <c r="CU80" i="6"/>
  <c r="CR80" i="6"/>
  <c r="CO80" i="6"/>
  <c r="CL80" i="6"/>
  <c r="CI80" i="6"/>
  <c r="CF80" i="6"/>
  <c r="CC80" i="6"/>
  <c r="BZ80" i="6"/>
  <c r="BW80" i="6"/>
  <c r="BT80" i="6"/>
  <c r="BQ80" i="6"/>
  <c r="BN80" i="6"/>
  <c r="BK80" i="6"/>
  <c r="BH80" i="6"/>
  <c r="BE80" i="6"/>
  <c r="BB80" i="6"/>
  <c r="AY80" i="6"/>
  <c r="AV80" i="6"/>
  <c r="AS80" i="6"/>
  <c r="AP80" i="6"/>
  <c r="AM80" i="6"/>
  <c r="AJ80" i="6"/>
  <c r="AG80" i="6"/>
  <c r="AD80" i="6"/>
  <c r="AA80" i="6"/>
  <c r="X80" i="6"/>
  <c r="U80" i="6"/>
  <c r="R80" i="6"/>
  <c r="P80" i="6"/>
  <c r="S80" i="6" s="1"/>
  <c r="V80" i="6" s="1"/>
  <c r="Y80" i="6" s="1"/>
  <c r="AB80" i="6" s="1"/>
  <c r="AE80" i="6" s="1"/>
  <c r="AH80" i="6" s="1"/>
  <c r="AK80" i="6" s="1"/>
  <c r="AN80" i="6" s="1"/>
  <c r="AQ80" i="6" s="1"/>
  <c r="AT80" i="6" s="1"/>
  <c r="AW80" i="6" s="1"/>
  <c r="AZ80" i="6" s="1"/>
  <c r="BC80" i="6" s="1"/>
  <c r="BF80" i="6" s="1"/>
  <c r="BI80" i="6" s="1"/>
  <c r="BL80" i="6" s="1"/>
  <c r="BO80" i="6" s="1"/>
  <c r="BR80" i="6" s="1"/>
  <c r="BU80" i="6" s="1"/>
  <c r="BX80" i="6" s="1"/>
  <c r="CA80" i="6" s="1"/>
  <c r="CD80" i="6" s="1"/>
  <c r="CG80" i="6" s="1"/>
  <c r="CJ80" i="6" s="1"/>
  <c r="CM80" i="6" s="1"/>
  <c r="CP80" i="6" s="1"/>
  <c r="CS80" i="6" s="1"/>
  <c r="CV80" i="6" s="1"/>
  <c r="CY80" i="6" s="1"/>
  <c r="DB80" i="6" s="1"/>
  <c r="D80" i="6" s="1"/>
  <c r="O80" i="6"/>
  <c r="K80" i="6"/>
  <c r="DA78" i="6"/>
  <c r="CX78" i="6"/>
  <c r="CU78" i="6"/>
  <c r="CR78" i="6"/>
  <c r="CO78" i="6"/>
  <c r="CL78" i="6"/>
  <c r="CI78" i="6"/>
  <c r="CF78" i="6"/>
  <c r="CC78" i="6"/>
  <c r="BZ78" i="6"/>
  <c r="BW78" i="6"/>
  <c r="BT78" i="6"/>
  <c r="BQ78" i="6"/>
  <c r="BN78" i="6"/>
  <c r="BK78" i="6"/>
  <c r="BH78" i="6"/>
  <c r="BE78" i="6"/>
  <c r="BB78" i="6"/>
  <c r="AY78" i="6"/>
  <c r="AV78" i="6"/>
  <c r="AS78" i="6"/>
  <c r="AP78" i="6"/>
  <c r="AM78" i="6"/>
  <c r="AJ78" i="6"/>
  <c r="AG78" i="6"/>
  <c r="AD78" i="6"/>
  <c r="AA78" i="6"/>
  <c r="X78" i="6"/>
  <c r="U78" i="6"/>
  <c r="R78" i="6"/>
  <c r="P78" i="6"/>
  <c r="S78" i="6" s="1"/>
  <c r="V78" i="6" s="1"/>
  <c r="Y78" i="6" s="1"/>
  <c r="AB78" i="6" s="1"/>
  <c r="AE78" i="6" s="1"/>
  <c r="AH78" i="6" s="1"/>
  <c r="AK78" i="6" s="1"/>
  <c r="AN78" i="6" s="1"/>
  <c r="AQ78" i="6" s="1"/>
  <c r="AT78" i="6" s="1"/>
  <c r="AW78" i="6" s="1"/>
  <c r="AZ78" i="6" s="1"/>
  <c r="BC78" i="6" s="1"/>
  <c r="BF78" i="6" s="1"/>
  <c r="BI78" i="6" s="1"/>
  <c r="BL78" i="6" s="1"/>
  <c r="BO78" i="6" s="1"/>
  <c r="BR78" i="6" s="1"/>
  <c r="BU78" i="6" s="1"/>
  <c r="BX78" i="6" s="1"/>
  <c r="CA78" i="6" s="1"/>
  <c r="CD78" i="6" s="1"/>
  <c r="CG78" i="6" s="1"/>
  <c r="CJ78" i="6" s="1"/>
  <c r="CM78" i="6" s="1"/>
  <c r="CP78" i="6" s="1"/>
  <c r="CS78" i="6" s="1"/>
  <c r="CV78" i="6" s="1"/>
  <c r="CY78" i="6" s="1"/>
  <c r="DB78" i="6" s="1"/>
  <c r="D78" i="6" s="1"/>
  <c r="O78" i="6"/>
  <c r="K78" i="6"/>
  <c r="DA77" i="6"/>
  <c r="CX77" i="6"/>
  <c r="CU77" i="6"/>
  <c r="CR77" i="6"/>
  <c r="CO77" i="6"/>
  <c r="CL77" i="6"/>
  <c r="CI77" i="6"/>
  <c r="CF77" i="6"/>
  <c r="CC77" i="6"/>
  <c r="BZ77" i="6"/>
  <c r="BW77" i="6"/>
  <c r="BT77" i="6"/>
  <c r="BQ77" i="6"/>
  <c r="BN77" i="6"/>
  <c r="BK77" i="6"/>
  <c r="BH77" i="6"/>
  <c r="BE77" i="6"/>
  <c r="BB77" i="6"/>
  <c r="AY77" i="6"/>
  <c r="AV77" i="6"/>
  <c r="AS77" i="6"/>
  <c r="AP77" i="6"/>
  <c r="AM77" i="6"/>
  <c r="AJ77" i="6"/>
  <c r="AG77" i="6"/>
  <c r="AD77" i="6"/>
  <c r="AA77" i="6"/>
  <c r="X77" i="6"/>
  <c r="U77" i="6"/>
  <c r="R77" i="6"/>
  <c r="P77" i="6"/>
  <c r="S77" i="6" s="1"/>
  <c r="V77" i="6" s="1"/>
  <c r="Y77" i="6" s="1"/>
  <c r="AB77" i="6" s="1"/>
  <c r="AE77" i="6" s="1"/>
  <c r="AH77" i="6" s="1"/>
  <c r="AK77" i="6" s="1"/>
  <c r="AN77" i="6" s="1"/>
  <c r="AQ77" i="6" s="1"/>
  <c r="AT77" i="6" s="1"/>
  <c r="AW77" i="6" s="1"/>
  <c r="AZ77" i="6" s="1"/>
  <c r="BC77" i="6" s="1"/>
  <c r="BF77" i="6" s="1"/>
  <c r="BI77" i="6" s="1"/>
  <c r="BL77" i="6" s="1"/>
  <c r="BO77" i="6" s="1"/>
  <c r="BR77" i="6" s="1"/>
  <c r="BU77" i="6" s="1"/>
  <c r="BX77" i="6" s="1"/>
  <c r="CA77" i="6" s="1"/>
  <c r="CD77" i="6" s="1"/>
  <c r="CG77" i="6" s="1"/>
  <c r="CJ77" i="6" s="1"/>
  <c r="CM77" i="6" s="1"/>
  <c r="CP77" i="6" s="1"/>
  <c r="CS77" i="6" s="1"/>
  <c r="CV77" i="6" s="1"/>
  <c r="CY77" i="6" s="1"/>
  <c r="DB77" i="6" s="1"/>
  <c r="D77" i="6" s="1"/>
  <c r="O77" i="6"/>
  <c r="K77" i="6"/>
  <c r="DA100" i="6"/>
  <c r="CX100" i="6"/>
  <c r="CU100" i="6"/>
  <c r="CR100" i="6"/>
  <c r="CO100" i="6"/>
  <c r="CL100" i="6"/>
  <c r="CI100" i="6"/>
  <c r="CF100" i="6"/>
  <c r="CC100" i="6"/>
  <c r="BZ100" i="6"/>
  <c r="BW100" i="6"/>
  <c r="BT100" i="6"/>
  <c r="BQ100" i="6"/>
  <c r="BN100" i="6"/>
  <c r="BK100" i="6"/>
  <c r="BH100" i="6"/>
  <c r="BE100" i="6"/>
  <c r="BB100" i="6"/>
  <c r="AY100" i="6"/>
  <c r="AV100" i="6"/>
  <c r="AS100" i="6"/>
  <c r="AP100" i="6"/>
  <c r="AM100" i="6"/>
  <c r="AJ100" i="6"/>
  <c r="AG100" i="6"/>
  <c r="AD100" i="6"/>
  <c r="AA100" i="6"/>
  <c r="X100" i="6"/>
  <c r="U100" i="6"/>
  <c r="R100" i="6"/>
  <c r="P100" i="6"/>
  <c r="S100" i="6" s="1"/>
  <c r="V100" i="6" s="1"/>
  <c r="Y100" i="6" s="1"/>
  <c r="AB100" i="6" s="1"/>
  <c r="AE100" i="6" s="1"/>
  <c r="AH100" i="6" s="1"/>
  <c r="AK100" i="6" s="1"/>
  <c r="AN100" i="6" s="1"/>
  <c r="AQ100" i="6" s="1"/>
  <c r="AT100" i="6" s="1"/>
  <c r="AW100" i="6" s="1"/>
  <c r="AZ100" i="6" s="1"/>
  <c r="BC100" i="6" s="1"/>
  <c r="BF100" i="6" s="1"/>
  <c r="BI100" i="6" s="1"/>
  <c r="BL100" i="6" s="1"/>
  <c r="BO100" i="6" s="1"/>
  <c r="BR100" i="6" s="1"/>
  <c r="BU100" i="6" s="1"/>
  <c r="BX100" i="6" s="1"/>
  <c r="CA100" i="6" s="1"/>
  <c r="CD100" i="6" s="1"/>
  <c r="CG100" i="6" s="1"/>
  <c r="CJ100" i="6" s="1"/>
  <c r="CM100" i="6" s="1"/>
  <c r="CP100" i="6" s="1"/>
  <c r="CS100" i="6" s="1"/>
  <c r="CV100" i="6" s="1"/>
  <c r="CY100" i="6" s="1"/>
  <c r="DB100" i="6" s="1"/>
  <c r="D100" i="6" s="1"/>
  <c r="O100" i="6"/>
  <c r="K100" i="6"/>
  <c r="DA102" i="6"/>
  <c r="CX102" i="6"/>
  <c r="CU102" i="6"/>
  <c r="CR102" i="6"/>
  <c r="CO102" i="6"/>
  <c r="CL102" i="6"/>
  <c r="CI102" i="6"/>
  <c r="CF102" i="6"/>
  <c r="CC102" i="6"/>
  <c r="BZ102" i="6"/>
  <c r="BW102" i="6"/>
  <c r="BT102" i="6"/>
  <c r="BQ102" i="6"/>
  <c r="BN102" i="6"/>
  <c r="BK102" i="6"/>
  <c r="BH102" i="6"/>
  <c r="BE102" i="6"/>
  <c r="BB102" i="6"/>
  <c r="AY102" i="6"/>
  <c r="AV102" i="6"/>
  <c r="AS102" i="6"/>
  <c r="AP102" i="6"/>
  <c r="AM102" i="6"/>
  <c r="AJ102" i="6"/>
  <c r="AG102" i="6"/>
  <c r="AD102" i="6"/>
  <c r="AA102" i="6"/>
  <c r="X102" i="6"/>
  <c r="U102" i="6"/>
  <c r="R102" i="6"/>
  <c r="P102" i="6"/>
  <c r="S102" i="6" s="1"/>
  <c r="V102" i="6" s="1"/>
  <c r="Y102" i="6" s="1"/>
  <c r="AB102" i="6" s="1"/>
  <c r="AE102" i="6" s="1"/>
  <c r="AH102" i="6" s="1"/>
  <c r="AK102" i="6" s="1"/>
  <c r="AN102" i="6" s="1"/>
  <c r="AQ102" i="6" s="1"/>
  <c r="AT102" i="6" s="1"/>
  <c r="AW102" i="6" s="1"/>
  <c r="AZ102" i="6" s="1"/>
  <c r="BC102" i="6" s="1"/>
  <c r="BF102" i="6" s="1"/>
  <c r="BI102" i="6" s="1"/>
  <c r="BL102" i="6" s="1"/>
  <c r="BO102" i="6" s="1"/>
  <c r="BR102" i="6" s="1"/>
  <c r="BU102" i="6" s="1"/>
  <c r="BX102" i="6" s="1"/>
  <c r="CA102" i="6" s="1"/>
  <c r="CD102" i="6" s="1"/>
  <c r="CG102" i="6" s="1"/>
  <c r="CJ102" i="6" s="1"/>
  <c r="CM102" i="6" s="1"/>
  <c r="CP102" i="6" s="1"/>
  <c r="CS102" i="6" s="1"/>
  <c r="CV102" i="6" s="1"/>
  <c r="CY102" i="6" s="1"/>
  <c r="DB102" i="6" s="1"/>
  <c r="D102" i="6" s="1"/>
  <c r="O102" i="6"/>
  <c r="K102" i="6"/>
  <c r="DA101" i="6"/>
  <c r="CX101" i="6"/>
  <c r="CU101" i="6"/>
  <c r="CR101" i="6"/>
  <c r="CO101" i="6"/>
  <c r="CL101" i="6"/>
  <c r="CI101" i="6"/>
  <c r="CF101" i="6"/>
  <c r="CC101" i="6"/>
  <c r="BZ101" i="6"/>
  <c r="BW101" i="6"/>
  <c r="BT101" i="6"/>
  <c r="BQ101" i="6"/>
  <c r="BN101" i="6"/>
  <c r="BK101" i="6"/>
  <c r="BH101" i="6"/>
  <c r="BE101" i="6"/>
  <c r="BB101" i="6"/>
  <c r="AY101" i="6"/>
  <c r="AV101" i="6"/>
  <c r="AS101" i="6"/>
  <c r="AP101" i="6"/>
  <c r="AM101" i="6"/>
  <c r="AJ101" i="6"/>
  <c r="AG101" i="6"/>
  <c r="AD101" i="6"/>
  <c r="AA101" i="6"/>
  <c r="X101" i="6"/>
  <c r="U101" i="6"/>
  <c r="R101" i="6"/>
  <c r="P101" i="6"/>
  <c r="S101" i="6" s="1"/>
  <c r="V101" i="6" s="1"/>
  <c r="Y101" i="6" s="1"/>
  <c r="AB101" i="6" s="1"/>
  <c r="AE101" i="6" s="1"/>
  <c r="AH101" i="6" s="1"/>
  <c r="AK101" i="6" s="1"/>
  <c r="AN101" i="6" s="1"/>
  <c r="AQ101" i="6" s="1"/>
  <c r="AT101" i="6" s="1"/>
  <c r="AW101" i="6" s="1"/>
  <c r="AZ101" i="6" s="1"/>
  <c r="BC101" i="6" s="1"/>
  <c r="BF101" i="6" s="1"/>
  <c r="BI101" i="6" s="1"/>
  <c r="BL101" i="6" s="1"/>
  <c r="BO101" i="6" s="1"/>
  <c r="BR101" i="6" s="1"/>
  <c r="BU101" i="6" s="1"/>
  <c r="BX101" i="6" s="1"/>
  <c r="CA101" i="6" s="1"/>
  <c r="CD101" i="6" s="1"/>
  <c r="CG101" i="6" s="1"/>
  <c r="CJ101" i="6" s="1"/>
  <c r="CM101" i="6" s="1"/>
  <c r="CP101" i="6" s="1"/>
  <c r="CS101" i="6" s="1"/>
  <c r="CV101" i="6" s="1"/>
  <c r="CY101" i="6" s="1"/>
  <c r="DB101" i="6" s="1"/>
  <c r="D101" i="6" s="1"/>
  <c r="O101" i="6"/>
  <c r="K101" i="6"/>
  <c r="DA99" i="6"/>
  <c r="CX99" i="6"/>
  <c r="CU99" i="6"/>
  <c r="CR99" i="6"/>
  <c r="CO99" i="6"/>
  <c r="CL99" i="6"/>
  <c r="CI99" i="6"/>
  <c r="CF99" i="6"/>
  <c r="CC99" i="6"/>
  <c r="BZ99" i="6"/>
  <c r="BW99" i="6"/>
  <c r="BT99" i="6"/>
  <c r="BQ99" i="6"/>
  <c r="BN99" i="6"/>
  <c r="BK99" i="6"/>
  <c r="BH99" i="6"/>
  <c r="BE99" i="6"/>
  <c r="BB99" i="6"/>
  <c r="AY99" i="6"/>
  <c r="AV99" i="6"/>
  <c r="AS99" i="6"/>
  <c r="AP99" i="6"/>
  <c r="AM99" i="6"/>
  <c r="AJ99" i="6"/>
  <c r="AG99" i="6"/>
  <c r="AD99" i="6"/>
  <c r="AA99" i="6"/>
  <c r="X99" i="6"/>
  <c r="U99" i="6"/>
  <c r="R99" i="6"/>
  <c r="P99" i="6"/>
  <c r="S99" i="6" s="1"/>
  <c r="V99" i="6" s="1"/>
  <c r="Y99" i="6" s="1"/>
  <c r="AB99" i="6" s="1"/>
  <c r="AE99" i="6" s="1"/>
  <c r="AH99" i="6" s="1"/>
  <c r="AK99" i="6" s="1"/>
  <c r="AN99" i="6" s="1"/>
  <c r="AQ99" i="6" s="1"/>
  <c r="AT99" i="6" s="1"/>
  <c r="AW99" i="6" s="1"/>
  <c r="AZ99" i="6" s="1"/>
  <c r="BC99" i="6" s="1"/>
  <c r="BF99" i="6" s="1"/>
  <c r="BI99" i="6" s="1"/>
  <c r="BL99" i="6" s="1"/>
  <c r="BO99" i="6" s="1"/>
  <c r="BR99" i="6" s="1"/>
  <c r="BU99" i="6" s="1"/>
  <c r="BX99" i="6" s="1"/>
  <c r="CA99" i="6" s="1"/>
  <c r="CD99" i="6" s="1"/>
  <c r="CG99" i="6" s="1"/>
  <c r="CJ99" i="6" s="1"/>
  <c r="CM99" i="6" s="1"/>
  <c r="CP99" i="6" s="1"/>
  <c r="CS99" i="6" s="1"/>
  <c r="CV99" i="6" s="1"/>
  <c r="CY99" i="6" s="1"/>
  <c r="DB99" i="6" s="1"/>
  <c r="D99" i="6" s="1"/>
  <c r="O99" i="6"/>
  <c r="K99" i="6"/>
  <c r="DA98" i="6"/>
  <c r="CX98" i="6"/>
  <c r="CU98" i="6"/>
  <c r="CR98" i="6"/>
  <c r="CO98" i="6"/>
  <c r="CL98" i="6"/>
  <c r="CI98" i="6"/>
  <c r="CF98" i="6"/>
  <c r="CC98" i="6"/>
  <c r="BZ98" i="6"/>
  <c r="BW98" i="6"/>
  <c r="BT98" i="6"/>
  <c r="BQ98" i="6"/>
  <c r="BN98" i="6"/>
  <c r="BK98" i="6"/>
  <c r="BH98" i="6"/>
  <c r="BE98" i="6"/>
  <c r="BB98" i="6"/>
  <c r="AY98" i="6"/>
  <c r="AV98" i="6"/>
  <c r="AS98" i="6"/>
  <c r="AP98" i="6"/>
  <c r="AM98" i="6"/>
  <c r="AJ98" i="6"/>
  <c r="AG98" i="6"/>
  <c r="AD98" i="6"/>
  <c r="AA98" i="6"/>
  <c r="X98" i="6"/>
  <c r="U98" i="6"/>
  <c r="R98" i="6"/>
  <c r="P98" i="6"/>
  <c r="S98" i="6" s="1"/>
  <c r="V98" i="6" s="1"/>
  <c r="Y98" i="6" s="1"/>
  <c r="AB98" i="6" s="1"/>
  <c r="AE98" i="6" s="1"/>
  <c r="AH98" i="6" s="1"/>
  <c r="AK98" i="6" s="1"/>
  <c r="AN98" i="6" s="1"/>
  <c r="AQ98" i="6" s="1"/>
  <c r="AT98" i="6" s="1"/>
  <c r="AW98" i="6" s="1"/>
  <c r="AZ98" i="6" s="1"/>
  <c r="BC98" i="6" s="1"/>
  <c r="BF98" i="6" s="1"/>
  <c r="BI98" i="6" s="1"/>
  <c r="BL98" i="6" s="1"/>
  <c r="BO98" i="6" s="1"/>
  <c r="BR98" i="6" s="1"/>
  <c r="BU98" i="6" s="1"/>
  <c r="BX98" i="6" s="1"/>
  <c r="CA98" i="6" s="1"/>
  <c r="CD98" i="6" s="1"/>
  <c r="CG98" i="6" s="1"/>
  <c r="CJ98" i="6" s="1"/>
  <c r="CM98" i="6" s="1"/>
  <c r="CP98" i="6" s="1"/>
  <c r="CS98" i="6" s="1"/>
  <c r="CV98" i="6" s="1"/>
  <c r="CY98" i="6" s="1"/>
  <c r="DB98" i="6" s="1"/>
  <c r="D98" i="6" s="1"/>
  <c r="O98" i="6"/>
  <c r="K98" i="6"/>
  <c r="DA76" i="6"/>
  <c r="CX76" i="6"/>
  <c r="CU76" i="6"/>
  <c r="CR76" i="6"/>
  <c r="CO76" i="6"/>
  <c r="CL76" i="6"/>
  <c r="CI76" i="6"/>
  <c r="CF76" i="6"/>
  <c r="CC76" i="6"/>
  <c r="BZ76" i="6"/>
  <c r="BW76" i="6"/>
  <c r="BT76" i="6"/>
  <c r="BQ76" i="6"/>
  <c r="BN76" i="6"/>
  <c r="BK76" i="6"/>
  <c r="BH76" i="6"/>
  <c r="BE76" i="6"/>
  <c r="BB76" i="6"/>
  <c r="AY76" i="6"/>
  <c r="AV76" i="6"/>
  <c r="AS76" i="6"/>
  <c r="AP76" i="6"/>
  <c r="AM76" i="6"/>
  <c r="AJ76" i="6"/>
  <c r="AG76" i="6"/>
  <c r="AD76" i="6"/>
  <c r="AA76" i="6"/>
  <c r="X76" i="6"/>
  <c r="U76" i="6"/>
  <c r="R76" i="6"/>
  <c r="P76" i="6"/>
  <c r="S76" i="6" s="1"/>
  <c r="V76" i="6" s="1"/>
  <c r="Y76" i="6" s="1"/>
  <c r="AB76" i="6" s="1"/>
  <c r="AE76" i="6" s="1"/>
  <c r="AH76" i="6" s="1"/>
  <c r="AK76" i="6" s="1"/>
  <c r="AN76" i="6" s="1"/>
  <c r="AQ76" i="6" s="1"/>
  <c r="AT76" i="6" s="1"/>
  <c r="AW76" i="6" s="1"/>
  <c r="AZ76" i="6" s="1"/>
  <c r="BC76" i="6" s="1"/>
  <c r="BF76" i="6" s="1"/>
  <c r="BI76" i="6" s="1"/>
  <c r="BL76" i="6" s="1"/>
  <c r="BO76" i="6" s="1"/>
  <c r="BR76" i="6" s="1"/>
  <c r="BU76" i="6" s="1"/>
  <c r="BX76" i="6" s="1"/>
  <c r="CA76" i="6" s="1"/>
  <c r="CD76" i="6" s="1"/>
  <c r="CG76" i="6" s="1"/>
  <c r="CJ76" i="6" s="1"/>
  <c r="CM76" i="6" s="1"/>
  <c r="CP76" i="6" s="1"/>
  <c r="CS76" i="6" s="1"/>
  <c r="CV76" i="6" s="1"/>
  <c r="CY76" i="6" s="1"/>
  <c r="DB76" i="6" s="1"/>
  <c r="D76" i="6" s="1"/>
  <c r="O76" i="6"/>
  <c r="K76" i="6"/>
  <c r="DA75" i="6"/>
  <c r="CX75" i="6"/>
  <c r="CU75" i="6"/>
  <c r="CR75" i="6"/>
  <c r="CO75" i="6"/>
  <c r="CL75" i="6"/>
  <c r="CI75" i="6"/>
  <c r="CF75" i="6"/>
  <c r="CC75" i="6"/>
  <c r="BZ75" i="6"/>
  <c r="BW75" i="6"/>
  <c r="BT75" i="6"/>
  <c r="BQ75" i="6"/>
  <c r="BN75" i="6"/>
  <c r="BK75" i="6"/>
  <c r="BH75" i="6"/>
  <c r="BE75" i="6"/>
  <c r="BB75" i="6"/>
  <c r="AY75" i="6"/>
  <c r="AV75" i="6"/>
  <c r="AS75" i="6"/>
  <c r="AP75" i="6"/>
  <c r="AM75" i="6"/>
  <c r="AJ75" i="6"/>
  <c r="AG75" i="6"/>
  <c r="AD75" i="6"/>
  <c r="AA75" i="6"/>
  <c r="X75" i="6"/>
  <c r="U75" i="6"/>
  <c r="R75" i="6"/>
  <c r="P75" i="6"/>
  <c r="S75" i="6" s="1"/>
  <c r="V75" i="6" s="1"/>
  <c r="Y75" i="6" s="1"/>
  <c r="AB75" i="6" s="1"/>
  <c r="AE75" i="6" s="1"/>
  <c r="AH75" i="6" s="1"/>
  <c r="AK75" i="6" s="1"/>
  <c r="AN75" i="6" s="1"/>
  <c r="AQ75" i="6" s="1"/>
  <c r="AT75" i="6" s="1"/>
  <c r="AW75" i="6" s="1"/>
  <c r="AZ75" i="6" s="1"/>
  <c r="BC75" i="6" s="1"/>
  <c r="BF75" i="6" s="1"/>
  <c r="BI75" i="6" s="1"/>
  <c r="BL75" i="6" s="1"/>
  <c r="BO75" i="6" s="1"/>
  <c r="BR75" i="6" s="1"/>
  <c r="BU75" i="6" s="1"/>
  <c r="BX75" i="6" s="1"/>
  <c r="CA75" i="6" s="1"/>
  <c r="CD75" i="6" s="1"/>
  <c r="CG75" i="6" s="1"/>
  <c r="CJ75" i="6" s="1"/>
  <c r="CM75" i="6" s="1"/>
  <c r="CP75" i="6" s="1"/>
  <c r="CS75" i="6" s="1"/>
  <c r="CV75" i="6" s="1"/>
  <c r="CY75" i="6" s="1"/>
  <c r="DB75" i="6" s="1"/>
  <c r="D75" i="6" s="1"/>
  <c r="O75" i="6"/>
  <c r="K75" i="6"/>
  <c r="DA74" i="6"/>
  <c r="CX74" i="6"/>
  <c r="CU74" i="6"/>
  <c r="CR74" i="6"/>
  <c r="CO74" i="6"/>
  <c r="CL74" i="6"/>
  <c r="CI74" i="6"/>
  <c r="CF74" i="6"/>
  <c r="CC74" i="6"/>
  <c r="BZ74" i="6"/>
  <c r="BW74" i="6"/>
  <c r="BT74" i="6"/>
  <c r="BQ74" i="6"/>
  <c r="BN74" i="6"/>
  <c r="BK74" i="6"/>
  <c r="BH74" i="6"/>
  <c r="BE74" i="6"/>
  <c r="BB74" i="6"/>
  <c r="AY74" i="6"/>
  <c r="AV74" i="6"/>
  <c r="AS74" i="6"/>
  <c r="AP74" i="6"/>
  <c r="AM74" i="6"/>
  <c r="AJ74" i="6"/>
  <c r="AG74" i="6"/>
  <c r="AD74" i="6"/>
  <c r="AA74" i="6"/>
  <c r="X74" i="6"/>
  <c r="U74" i="6"/>
  <c r="R74" i="6"/>
  <c r="P74" i="6"/>
  <c r="S74" i="6" s="1"/>
  <c r="V74" i="6" s="1"/>
  <c r="Y74" i="6" s="1"/>
  <c r="AB74" i="6" s="1"/>
  <c r="AE74" i="6" s="1"/>
  <c r="AH74" i="6" s="1"/>
  <c r="AK74" i="6" s="1"/>
  <c r="AN74" i="6" s="1"/>
  <c r="AQ74" i="6" s="1"/>
  <c r="AT74" i="6" s="1"/>
  <c r="AW74" i="6" s="1"/>
  <c r="AZ74" i="6" s="1"/>
  <c r="BC74" i="6" s="1"/>
  <c r="BF74" i="6" s="1"/>
  <c r="BI74" i="6" s="1"/>
  <c r="BL74" i="6" s="1"/>
  <c r="BO74" i="6" s="1"/>
  <c r="BR74" i="6" s="1"/>
  <c r="BU74" i="6" s="1"/>
  <c r="BX74" i="6" s="1"/>
  <c r="CA74" i="6" s="1"/>
  <c r="CD74" i="6" s="1"/>
  <c r="CG74" i="6" s="1"/>
  <c r="CJ74" i="6" s="1"/>
  <c r="CM74" i="6" s="1"/>
  <c r="CP74" i="6" s="1"/>
  <c r="CS74" i="6" s="1"/>
  <c r="CV74" i="6" s="1"/>
  <c r="CY74" i="6" s="1"/>
  <c r="DB74" i="6" s="1"/>
  <c r="D74" i="6" s="1"/>
  <c r="O74" i="6"/>
  <c r="K74" i="6"/>
  <c r="DA73" i="6"/>
  <c r="CX73" i="6"/>
  <c r="CU73" i="6"/>
  <c r="CR73" i="6"/>
  <c r="CO73" i="6"/>
  <c r="CL73" i="6"/>
  <c r="CI73" i="6"/>
  <c r="CF73" i="6"/>
  <c r="CC73" i="6"/>
  <c r="BZ73" i="6"/>
  <c r="BW73" i="6"/>
  <c r="BT73" i="6"/>
  <c r="BQ73" i="6"/>
  <c r="BN73" i="6"/>
  <c r="BK73" i="6"/>
  <c r="BH73" i="6"/>
  <c r="BE73" i="6"/>
  <c r="BB73" i="6"/>
  <c r="AY73" i="6"/>
  <c r="AV73" i="6"/>
  <c r="AS73" i="6"/>
  <c r="AP73" i="6"/>
  <c r="AM73" i="6"/>
  <c r="AJ73" i="6"/>
  <c r="AG73" i="6"/>
  <c r="AD73" i="6"/>
  <c r="AA73" i="6"/>
  <c r="X73" i="6"/>
  <c r="U73" i="6"/>
  <c r="R73" i="6"/>
  <c r="P73" i="6"/>
  <c r="S73" i="6" s="1"/>
  <c r="V73" i="6" s="1"/>
  <c r="Y73" i="6" s="1"/>
  <c r="AB73" i="6" s="1"/>
  <c r="AE73" i="6" s="1"/>
  <c r="AH73" i="6" s="1"/>
  <c r="AK73" i="6" s="1"/>
  <c r="AN73" i="6" s="1"/>
  <c r="AQ73" i="6" s="1"/>
  <c r="AT73" i="6" s="1"/>
  <c r="AW73" i="6" s="1"/>
  <c r="AZ73" i="6" s="1"/>
  <c r="BC73" i="6" s="1"/>
  <c r="BF73" i="6" s="1"/>
  <c r="BI73" i="6" s="1"/>
  <c r="BL73" i="6" s="1"/>
  <c r="BO73" i="6" s="1"/>
  <c r="BR73" i="6" s="1"/>
  <c r="BU73" i="6" s="1"/>
  <c r="BX73" i="6" s="1"/>
  <c r="CA73" i="6" s="1"/>
  <c r="CD73" i="6" s="1"/>
  <c r="CG73" i="6" s="1"/>
  <c r="CJ73" i="6" s="1"/>
  <c r="CM73" i="6" s="1"/>
  <c r="CP73" i="6" s="1"/>
  <c r="CS73" i="6" s="1"/>
  <c r="CV73" i="6" s="1"/>
  <c r="CY73" i="6" s="1"/>
  <c r="DB73" i="6" s="1"/>
  <c r="D73" i="6" s="1"/>
  <c r="O73" i="6"/>
  <c r="K73" i="6"/>
  <c r="DA27" i="6"/>
  <c r="CX27" i="6"/>
  <c r="CU27" i="6"/>
  <c r="CR27" i="6"/>
  <c r="CO27" i="6"/>
  <c r="CL27" i="6"/>
  <c r="CI27" i="6"/>
  <c r="CF27" i="6"/>
  <c r="CC27" i="6"/>
  <c r="BZ27" i="6"/>
  <c r="BW27" i="6"/>
  <c r="BT27" i="6"/>
  <c r="BQ27" i="6"/>
  <c r="BN27" i="6"/>
  <c r="BK27" i="6"/>
  <c r="BH27" i="6"/>
  <c r="BE27" i="6"/>
  <c r="BB27" i="6"/>
  <c r="AY27" i="6"/>
  <c r="AV27" i="6"/>
  <c r="AS27" i="6"/>
  <c r="AP27" i="6"/>
  <c r="AM27" i="6"/>
  <c r="AJ27" i="6"/>
  <c r="AG27" i="6"/>
  <c r="AD27" i="6"/>
  <c r="AA27" i="6"/>
  <c r="X27" i="6"/>
  <c r="U27" i="6"/>
  <c r="R27" i="6"/>
  <c r="P27" i="6"/>
  <c r="S27" i="6" s="1"/>
  <c r="V27" i="6" s="1"/>
  <c r="Y27" i="6" s="1"/>
  <c r="AB27" i="6" s="1"/>
  <c r="AE27" i="6" s="1"/>
  <c r="AH27" i="6" s="1"/>
  <c r="AK27" i="6" s="1"/>
  <c r="AN27" i="6" s="1"/>
  <c r="AQ27" i="6" s="1"/>
  <c r="AT27" i="6" s="1"/>
  <c r="AW27" i="6" s="1"/>
  <c r="AZ27" i="6" s="1"/>
  <c r="BC27" i="6" s="1"/>
  <c r="BF27" i="6" s="1"/>
  <c r="BI27" i="6" s="1"/>
  <c r="BL27" i="6" s="1"/>
  <c r="BO27" i="6" s="1"/>
  <c r="BR27" i="6" s="1"/>
  <c r="BU27" i="6" s="1"/>
  <c r="BX27" i="6" s="1"/>
  <c r="CA27" i="6" s="1"/>
  <c r="CD27" i="6" s="1"/>
  <c r="CG27" i="6" s="1"/>
  <c r="CJ27" i="6" s="1"/>
  <c r="CM27" i="6" s="1"/>
  <c r="CP27" i="6" s="1"/>
  <c r="CS27" i="6" s="1"/>
  <c r="CV27" i="6" s="1"/>
  <c r="CY27" i="6" s="1"/>
  <c r="DB27" i="6" s="1"/>
  <c r="D27" i="6" s="1"/>
  <c r="K27" i="6"/>
  <c r="DA26" i="6"/>
  <c r="CX26" i="6"/>
  <c r="CU26" i="6"/>
  <c r="CR26" i="6"/>
  <c r="CO26" i="6"/>
  <c r="CL26" i="6"/>
  <c r="CI26" i="6"/>
  <c r="CF26" i="6"/>
  <c r="CC26" i="6"/>
  <c r="BZ26" i="6"/>
  <c r="BW26" i="6"/>
  <c r="BT26" i="6"/>
  <c r="BQ26" i="6"/>
  <c r="BN26" i="6"/>
  <c r="BK26" i="6"/>
  <c r="BH26" i="6"/>
  <c r="BE26" i="6"/>
  <c r="BB26" i="6"/>
  <c r="AY26" i="6"/>
  <c r="AV26" i="6"/>
  <c r="AS26" i="6"/>
  <c r="AP26" i="6"/>
  <c r="AM26" i="6"/>
  <c r="AJ26" i="6"/>
  <c r="AG26" i="6"/>
  <c r="AD26" i="6"/>
  <c r="AA26" i="6"/>
  <c r="X26" i="6"/>
  <c r="U26" i="6"/>
  <c r="R26" i="6"/>
  <c r="P26" i="6"/>
  <c r="S26" i="6" s="1"/>
  <c r="V26" i="6" s="1"/>
  <c r="Y26" i="6" s="1"/>
  <c r="AB26" i="6" s="1"/>
  <c r="AE26" i="6" s="1"/>
  <c r="AH26" i="6" s="1"/>
  <c r="AK26" i="6" s="1"/>
  <c r="AN26" i="6" s="1"/>
  <c r="AQ26" i="6" s="1"/>
  <c r="AT26" i="6" s="1"/>
  <c r="AW26" i="6" s="1"/>
  <c r="AZ26" i="6" s="1"/>
  <c r="BC26" i="6" s="1"/>
  <c r="BF26" i="6" s="1"/>
  <c r="BI26" i="6" s="1"/>
  <c r="BL26" i="6" s="1"/>
  <c r="BO26" i="6" s="1"/>
  <c r="BR26" i="6" s="1"/>
  <c r="BU26" i="6" s="1"/>
  <c r="BX26" i="6" s="1"/>
  <c r="CA26" i="6" s="1"/>
  <c r="CD26" i="6" s="1"/>
  <c r="CG26" i="6" s="1"/>
  <c r="CJ26" i="6" s="1"/>
  <c r="CM26" i="6" s="1"/>
  <c r="CP26" i="6" s="1"/>
  <c r="CS26" i="6" s="1"/>
  <c r="CV26" i="6" s="1"/>
  <c r="CY26" i="6" s="1"/>
  <c r="DB26" i="6" s="1"/>
  <c r="D26" i="6" s="1"/>
  <c r="O26" i="6"/>
  <c r="K26" i="6"/>
  <c r="DA25" i="6"/>
  <c r="CX25" i="6"/>
  <c r="CU25" i="6"/>
  <c r="CR25" i="6"/>
  <c r="CO25" i="6"/>
  <c r="CL25" i="6"/>
  <c r="CI25" i="6"/>
  <c r="CF25" i="6"/>
  <c r="CC25" i="6"/>
  <c r="BZ25" i="6"/>
  <c r="BW25" i="6"/>
  <c r="BT25" i="6"/>
  <c r="BQ25" i="6"/>
  <c r="BN25" i="6"/>
  <c r="BK25" i="6"/>
  <c r="BH25" i="6"/>
  <c r="BE25" i="6"/>
  <c r="BB25" i="6"/>
  <c r="AY25" i="6"/>
  <c r="AV25" i="6"/>
  <c r="AS25" i="6"/>
  <c r="AP25" i="6"/>
  <c r="AM25" i="6"/>
  <c r="AJ25" i="6"/>
  <c r="AG25" i="6"/>
  <c r="AD25" i="6"/>
  <c r="AA25" i="6"/>
  <c r="X25" i="6"/>
  <c r="U25" i="6"/>
  <c r="R25" i="6"/>
  <c r="P25" i="6"/>
  <c r="S25" i="6" s="1"/>
  <c r="V25" i="6" s="1"/>
  <c r="Y25" i="6" s="1"/>
  <c r="AB25" i="6" s="1"/>
  <c r="AE25" i="6" s="1"/>
  <c r="AH25" i="6" s="1"/>
  <c r="AK25" i="6" s="1"/>
  <c r="AN25" i="6" s="1"/>
  <c r="AQ25" i="6" s="1"/>
  <c r="AT25" i="6" s="1"/>
  <c r="AW25" i="6" s="1"/>
  <c r="AZ25" i="6" s="1"/>
  <c r="BC25" i="6" s="1"/>
  <c r="BF25" i="6" s="1"/>
  <c r="BI25" i="6" s="1"/>
  <c r="BL25" i="6" s="1"/>
  <c r="BO25" i="6" s="1"/>
  <c r="BR25" i="6" s="1"/>
  <c r="BU25" i="6" s="1"/>
  <c r="BX25" i="6" s="1"/>
  <c r="CA25" i="6" s="1"/>
  <c r="CD25" i="6" s="1"/>
  <c r="CG25" i="6" s="1"/>
  <c r="CJ25" i="6" s="1"/>
  <c r="CM25" i="6" s="1"/>
  <c r="CP25" i="6" s="1"/>
  <c r="CS25" i="6" s="1"/>
  <c r="CV25" i="6" s="1"/>
  <c r="CY25" i="6" s="1"/>
  <c r="DB25" i="6" s="1"/>
  <c r="D25" i="6" s="1"/>
  <c r="O25" i="6"/>
  <c r="K25" i="6"/>
  <c r="DA158" i="6"/>
  <c r="CX158" i="6"/>
  <c r="CU158" i="6"/>
  <c r="CR158" i="6"/>
  <c r="CO158" i="6"/>
  <c r="CL158" i="6"/>
  <c r="CI158" i="6"/>
  <c r="CF158" i="6"/>
  <c r="CC158" i="6"/>
  <c r="BZ158" i="6"/>
  <c r="BW158" i="6"/>
  <c r="BT158" i="6"/>
  <c r="BQ158" i="6"/>
  <c r="BN158" i="6"/>
  <c r="BK158" i="6"/>
  <c r="BH158" i="6"/>
  <c r="BE158" i="6"/>
  <c r="BB158" i="6"/>
  <c r="AY158" i="6"/>
  <c r="AV158" i="6"/>
  <c r="AS158" i="6"/>
  <c r="AP158" i="6"/>
  <c r="AM158" i="6"/>
  <c r="AJ158" i="6"/>
  <c r="AG158" i="6"/>
  <c r="AD158" i="6"/>
  <c r="AA158" i="6"/>
  <c r="X158" i="6"/>
  <c r="U158" i="6"/>
  <c r="R158" i="6"/>
  <c r="P158" i="6"/>
  <c r="S158" i="6" s="1"/>
  <c r="V158" i="6" s="1"/>
  <c r="Y158" i="6" s="1"/>
  <c r="AB158" i="6" s="1"/>
  <c r="AE158" i="6" s="1"/>
  <c r="AH158" i="6" s="1"/>
  <c r="AK158" i="6" s="1"/>
  <c r="AN158" i="6" s="1"/>
  <c r="AQ158" i="6" s="1"/>
  <c r="AT158" i="6" s="1"/>
  <c r="AW158" i="6" s="1"/>
  <c r="AZ158" i="6" s="1"/>
  <c r="BC158" i="6" s="1"/>
  <c r="BF158" i="6" s="1"/>
  <c r="BI158" i="6" s="1"/>
  <c r="BL158" i="6" s="1"/>
  <c r="BO158" i="6" s="1"/>
  <c r="BR158" i="6" s="1"/>
  <c r="BU158" i="6" s="1"/>
  <c r="BX158" i="6" s="1"/>
  <c r="CA158" i="6" s="1"/>
  <c r="CD158" i="6" s="1"/>
  <c r="CG158" i="6" s="1"/>
  <c r="CJ158" i="6" s="1"/>
  <c r="CM158" i="6" s="1"/>
  <c r="CP158" i="6" s="1"/>
  <c r="CS158" i="6" s="1"/>
  <c r="CV158" i="6" s="1"/>
  <c r="CY158" i="6" s="1"/>
  <c r="DB158" i="6" s="1"/>
  <c r="D158" i="6" s="1"/>
  <c r="O158" i="6"/>
  <c r="K158" i="6"/>
  <c r="DA157" i="6"/>
  <c r="CX157" i="6"/>
  <c r="CU157" i="6"/>
  <c r="CR157" i="6"/>
  <c r="CO157" i="6"/>
  <c r="CL157" i="6"/>
  <c r="CI157" i="6"/>
  <c r="CF157" i="6"/>
  <c r="CC157" i="6"/>
  <c r="BZ157" i="6"/>
  <c r="BW157" i="6"/>
  <c r="BT157" i="6"/>
  <c r="BQ157" i="6"/>
  <c r="BN157" i="6"/>
  <c r="BK157" i="6"/>
  <c r="BH157" i="6"/>
  <c r="BE157" i="6"/>
  <c r="BB157" i="6"/>
  <c r="AY157" i="6"/>
  <c r="AV157" i="6"/>
  <c r="AS157" i="6"/>
  <c r="AP157" i="6"/>
  <c r="AM157" i="6"/>
  <c r="AJ157" i="6"/>
  <c r="AG157" i="6"/>
  <c r="AD157" i="6"/>
  <c r="AA157" i="6"/>
  <c r="X157" i="6"/>
  <c r="U157" i="6"/>
  <c r="R157" i="6"/>
  <c r="P157" i="6"/>
  <c r="S157" i="6" s="1"/>
  <c r="V157" i="6" s="1"/>
  <c r="Y157" i="6" s="1"/>
  <c r="AB157" i="6" s="1"/>
  <c r="AE157" i="6" s="1"/>
  <c r="AH157" i="6" s="1"/>
  <c r="AK157" i="6" s="1"/>
  <c r="AN157" i="6" s="1"/>
  <c r="AQ157" i="6" s="1"/>
  <c r="AT157" i="6" s="1"/>
  <c r="AW157" i="6" s="1"/>
  <c r="AZ157" i="6" s="1"/>
  <c r="BC157" i="6" s="1"/>
  <c r="BF157" i="6" s="1"/>
  <c r="BI157" i="6" s="1"/>
  <c r="BL157" i="6" s="1"/>
  <c r="BO157" i="6" s="1"/>
  <c r="BR157" i="6" s="1"/>
  <c r="BU157" i="6" s="1"/>
  <c r="BX157" i="6" s="1"/>
  <c r="CA157" i="6" s="1"/>
  <c r="CD157" i="6" s="1"/>
  <c r="CG157" i="6" s="1"/>
  <c r="CJ157" i="6" s="1"/>
  <c r="CM157" i="6" s="1"/>
  <c r="CP157" i="6" s="1"/>
  <c r="CS157" i="6" s="1"/>
  <c r="CV157" i="6" s="1"/>
  <c r="CY157" i="6" s="1"/>
  <c r="DB157" i="6" s="1"/>
  <c r="D157" i="6" s="1"/>
  <c r="O157" i="6"/>
  <c r="K157" i="6"/>
  <c r="DA156" i="6"/>
  <c r="CX156" i="6"/>
  <c r="CU156" i="6"/>
  <c r="CR156" i="6"/>
  <c r="CO156" i="6"/>
  <c r="CL156" i="6"/>
  <c r="CI156" i="6"/>
  <c r="CF156" i="6"/>
  <c r="CC156" i="6"/>
  <c r="BZ156" i="6"/>
  <c r="BW156" i="6"/>
  <c r="BT156" i="6"/>
  <c r="BQ156" i="6"/>
  <c r="BN156" i="6"/>
  <c r="BK156" i="6"/>
  <c r="BH156" i="6"/>
  <c r="BE156" i="6"/>
  <c r="BB156" i="6"/>
  <c r="AY156" i="6"/>
  <c r="AV156" i="6"/>
  <c r="AS156" i="6"/>
  <c r="AP156" i="6"/>
  <c r="AM156" i="6"/>
  <c r="AJ156" i="6"/>
  <c r="AG156" i="6"/>
  <c r="AD156" i="6"/>
  <c r="AA156" i="6"/>
  <c r="X156" i="6"/>
  <c r="U156" i="6"/>
  <c r="R156" i="6"/>
  <c r="P156" i="6"/>
  <c r="S156" i="6" s="1"/>
  <c r="V156" i="6" s="1"/>
  <c r="Y156" i="6" s="1"/>
  <c r="AB156" i="6" s="1"/>
  <c r="AE156" i="6" s="1"/>
  <c r="AH156" i="6" s="1"/>
  <c r="AK156" i="6" s="1"/>
  <c r="AN156" i="6" s="1"/>
  <c r="AQ156" i="6" s="1"/>
  <c r="AT156" i="6" s="1"/>
  <c r="AW156" i="6" s="1"/>
  <c r="AZ156" i="6" s="1"/>
  <c r="BC156" i="6" s="1"/>
  <c r="BF156" i="6" s="1"/>
  <c r="BI156" i="6" s="1"/>
  <c r="BL156" i="6" s="1"/>
  <c r="BO156" i="6" s="1"/>
  <c r="BR156" i="6" s="1"/>
  <c r="BU156" i="6" s="1"/>
  <c r="BX156" i="6" s="1"/>
  <c r="CA156" i="6" s="1"/>
  <c r="CD156" i="6" s="1"/>
  <c r="CG156" i="6" s="1"/>
  <c r="CJ156" i="6" s="1"/>
  <c r="CM156" i="6" s="1"/>
  <c r="CP156" i="6" s="1"/>
  <c r="CS156" i="6" s="1"/>
  <c r="CV156" i="6" s="1"/>
  <c r="CY156" i="6" s="1"/>
  <c r="DB156" i="6" s="1"/>
  <c r="D156" i="6" s="1"/>
  <c r="O156" i="6"/>
  <c r="K156" i="6"/>
  <c r="DA155" i="6"/>
  <c r="CX155" i="6"/>
  <c r="CU155" i="6"/>
  <c r="CR155" i="6"/>
  <c r="CO155" i="6"/>
  <c r="CL155" i="6"/>
  <c r="CI155" i="6"/>
  <c r="CF155" i="6"/>
  <c r="CC155" i="6"/>
  <c r="BZ155" i="6"/>
  <c r="BW155" i="6"/>
  <c r="BT155" i="6"/>
  <c r="BQ155" i="6"/>
  <c r="BN155" i="6"/>
  <c r="BK155" i="6"/>
  <c r="BH155" i="6"/>
  <c r="BE155" i="6"/>
  <c r="BB155" i="6"/>
  <c r="AY155" i="6"/>
  <c r="AV155" i="6"/>
  <c r="AS155" i="6"/>
  <c r="AP155" i="6"/>
  <c r="AM155" i="6"/>
  <c r="AJ155" i="6"/>
  <c r="AG155" i="6"/>
  <c r="AD155" i="6"/>
  <c r="AA155" i="6"/>
  <c r="X155" i="6"/>
  <c r="U155" i="6"/>
  <c r="R155" i="6"/>
  <c r="P155" i="6"/>
  <c r="S155" i="6" s="1"/>
  <c r="V155" i="6" s="1"/>
  <c r="Y155" i="6" s="1"/>
  <c r="AB155" i="6" s="1"/>
  <c r="AE155" i="6" s="1"/>
  <c r="AH155" i="6" s="1"/>
  <c r="AK155" i="6" s="1"/>
  <c r="AN155" i="6" s="1"/>
  <c r="AQ155" i="6" s="1"/>
  <c r="AT155" i="6" s="1"/>
  <c r="AW155" i="6" s="1"/>
  <c r="AZ155" i="6" s="1"/>
  <c r="BC155" i="6" s="1"/>
  <c r="BF155" i="6" s="1"/>
  <c r="BI155" i="6" s="1"/>
  <c r="BL155" i="6" s="1"/>
  <c r="BO155" i="6" s="1"/>
  <c r="BR155" i="6" s="1"/>
  <c r="BU155" i="6" s="1"/>
  <c r="BX155" i="6" s="1"/>
  <c r="CA155" i="6" s="1"/>
  <c r="CD155" i="6" s="1"/>
  <c r="CG155" i="6" s="1"/>
  <c r="CJ155" i="6" s="1"/>
  <c r="CM155" i="6" s="1"/>
  <c r="CP155" i="6" s="1"/>
  <c r="CS155" i="6" s="1"/>
  <c r="CV155" i="6" s="1"/>
  <c r="CY155" i="6" s="1"/>
  <c r="DB155" i="6" s="1"/>
  <c r="D155" i="6" s="1"/>
  <c r="O155" i="6"/>
  <c r="K155" i="6"/>
  <c r="DA154" i="6"/>
  <c r="CX154" i="6"/>
  <c r="CU154" i="6"/>
  <c r="CR154" i="6"/>
  <c r="CO154" i="6"/>
  <c r="CL154" i="6"/>
  <c r="CI154" i="6"/>
  <c r="CF154" i="6"/>
  <c r="CC154" i="6"/>
  <c r="BZ154" i="6"/>
  <c r="BW154" i="6"/>
  <c r="BT154" i="6"/>
  <c r="BQ154" i="6"/>
  <c r="BN154" i="6"/>
  <c r="BK154" i="6"/>
  <c r="BH154" i="6"/>
  <c r="BE154" i="6"/>
  <c r="BB154" i="6"/>
  <c r="AY154" i="6"/>
  <c r="AV154" i="6"/>
  <c r="AS154" i="6"/>
  <c r="AP154" i="6"/>
  <c r="AM154" i="6"/>
  <c r="AJ154" i="6"/>
  <c r="AG154" i="6"/>
  <c r="AD154" i="6"/>
  <c r="AA154" i="6"/>
  <c r="X154" i="6"/>
  <c r="U154" i="6"/>
  <c r="R154" i="6"/>
  <c r="P154" i="6"/>
  <c r="S154" i="6" s="1"/>
  <c r="V154" i="6" s="1"/>
  <c r="Y154" i="6" s="1"/>
  <c r="AB154" i="6" s="1"/>
  <c r="AE154" i="6" s="1"/>
  <c r="AH154" i="6" s="1"/>
  <c r="AK154" i="6" s="1"/>
  <c r="AN154" i="6" s="1"/>
  <c r="AQ154" i="6" s="1"/>
  <c r="AT154" i="6" s="1"/>
  <c r="AW154" i="6" s="1"/>
  <c r="AZ154" i="6" s="1"/>
  <c r="BC154" i="6" s="1"/>
  <c r="BF154" i="6" s="1"/>
  <c r="BI154" i="6" s="1"/>
  <c r="BL154" i="6" s="1"/>
  <c r="BO154" i="6" s="1"/>
  <c r="BR154" i="6" s="1"/>
  <c r="BU154" i="6" s="1"/>
  <c r="BX154" i="6" s="1"/>
  <c r="CA154" i="6" s="1"/>
  <c r="CD154" i="6" s="1"/>
  <c r="CG154" i="6" s="1"/>
  <c r="CJ154" i="6" s="1"/>
  <c r="CM154" i="6" s="1"/>
  <c r="CP154" i="6" s="1"/>
  <c r="CS154" i="6" s="1"/>
  <c r="CV154" i="6" s="1"/>
  <c r="CY154" i="6" s="1"/>
  <c r="DB154" i="6" s="1"/>
  <c r="D154" i="6" s="1"/>
  <c r="O154" i="6"/>
  <c r="K154" i="6"/>
  <c r="DA176" i="6"/>
  <c r="CX176" i="6"/>
  <c r="CU176" i="6"/>
  <c r="CR176" i="6"/>
  <c r="CO176" i="6"/>
  <c r="CL176" i="6"/>
  <c r="CI176" i="6"/>
  <c r="CF176" i="6"/>
  <c r="CC176" i="6"/>
  <c r="BZ176" i="6"/>
  <c r="BW176" i="6"/>
  <c r="BT176" i="6"/>
  <c r="BQ176" i="6"/>
  <c r="BN176" i="6"/>
  <c r="BK176" i="6"/>
  <c r="BH176" i="6"/>
  <c r="BE176" i="6"/>
  <c r="BB176" i="6"/>
  <c r="AY176" i="6"/>
  <c r="AV176" i="6"/>
  <c r="AS176" i="6"/>
  <c r="AP176" i="6"/>
  <c r="AM176" i="6"/>
  <c r="AJ176" i="6"/>
  <c r="AG176" i="6"/>
  <c r="AD176" i="6"/>
  <c r="AA176" i="6"/>
  <c r="X176" i="6"/>
  <c r="U176" i="6"/>
  <c r="R176" i="6"/>
  <c r="P176" i="6"/>
  <c r="S176" i="6" s="1"/>
  <c r="V176" i="6" s="1"/>
  <c r="Y176" i="6" s="1"/>
  <c r="AB176" i="6" s="1"/>
  <c r="AE176" i="6" s="1"/>
  <c r="AH176" i="6" s="1"/>
  <c r="AK176" i="6" s="1"/>
  <c r="AN176" i="6" s="1"/>
  <c r="AQ176" i="6" s="1"/>
  <c r="AT176" i="6" s="1"/>
  <c r="AW176" i="6" s="1"/>
  <c r="AZ176" i="6" s="1"/>
  <c r="BC176" i="6" s="1"/>
  <c r="BF176" i="6" s="1"/>
  <c r="BI176" i="6" s="1"/>
  <c r="BL176" i="6" s="1"/>
  <c r="BO176" i="6" s="1"/>
  <c r="BR176" i="6" s="1"/>
  <c r="BU176" i="6" s="1"/>
  <c r="BX176" i="6" s="1"/>
  <c r="CA176" i="6" s="1"/>
  <c r="CD176" i="6" s="1"/>
  <c r="CG176" i="6" s="1"/>
  <c r="CJ176" i="6" s="1"/>
  <c r="CM176" i="6" s="1"/>
  <c r="CP176" i="6" s="1"/>
  <c r="CS176" i="6" s="1"/>
  <c r="CV176" i="6" s="1"/>
  <c r="CY176" i="6" s="1"/>
  <c r="DB176" i="6" s="1"/>
  <c r="D176" i="6" s="1"/>
  <c r="O176" i="6"/>
  <c r="K176" i="6"/>
  <c r="DA175" i="6"/>
  <c r="CX175" i="6"/>
  <c r="CU175" i="6"/>
  <c r="CR175" i="6"/>
  <c r="CO175" i="6"/>
  <c r="CL175" i="6"/>
  <c r="CI175" i="6"/>
  <c r="CF175" i="6"/>
  <c r="CC175" i="6"/>
  <c r="BZ175" i="6"/>
  <c r="BW175" i="6"/>
  <c r="BT175" i="6"/>
  <c r="BQ175" i="6"/>
  <c r="BN175" i="6"/>
  <c r="BK175" i="6"/>
  <c r="BH175" i="6"/>
  <c r="BE175" i="6"/>
  <c r="BB175" i="6"/>
  <c r="AY175" i="6"/>
  <c r="AV175" i="6"/>
  <c r="AS175" i="6"/>
  <c r="AP175" i="6"/>
  <c r="AM175" i="6"/>
  <c r="AJ175" i="6"/>
  <c r="AG175" i="6"/>
  <c r="AD175" i="6"/>
  <c r="AA175" i="6"/>
  <c r="X175" i="6"/>
  <c r="U175" i="6"/>
  <c r="R175" i="6"/>
  <c r="P175" i="6"/>
  <c r="S175" i="6" s="1"/>
  <c r="V175" i="6" s="1"/>
  <c r="Y175" i="6" s="1"/>
  <c r="AB175" i="6" s="1"/>
  <c r="AE175" i="6" s="1"/>
  <c r="AH175" i="6" s="1"/>
  <c r="AK175" i="6" s="1"/>
  <c r="AN175" i="6" s="1"/>
  <c r="AQ175" i="6" s="1"/>
  <c r="AT175" i="6" s="1"/>
  <c r="AW175" i="6" s="1"/>
  <c r="AZ175" i="6" s="1"/>
  <c r="BC175" i="6" s="1"/>
  <c r="BF175" i="6" s="1"/>
  <c r="BI175" i="6" s="1"/>
  <c r="BL175" i="6" s="1"/>
  <c r="BO175" i="6" s="1"/>
  <c r="BR175" i="6" s="1"/>
  <c r="BU175" i="6" s="1"/>
  <c r="BX175" i="6" s="1"/>
  <c r="CA175" i="6" s="1"/>
  <c r="CD175" i="6" s="1"/>
  <c r="CG175" i="6" s="1"/>
  <c r="CJ175" i="6" s="1"/>
  <c r="CM175" i="6" s="1"/>
  <c r="CP175" i="6" s="1"/>
  <c r="CS175" i="6" s="1"/>
  <c r="CV175" i="6" s="1"/>
  <c r="CY175" i="6" s="1"/>
  <c r="DB175" i="6" s="1"/>
  <c r="D175" i="6" s="1"/>
  <c r="O175" i="6"/>
  <c r="K175" i="6"/>
  <c r="DA174" i="6"/>
  <c r="CX174" i="6"/>
  <c r="CU174" i="6"/>
  <c r="CR174" i="6"/>
  <c r="CO174" i="6"/>
  <c r="CL174" i="6"/>
  <c r="CI174" i="6"/>
  <c r="CF174" i="6"/>
  <c r="CC174" i="6"/>
  <c r="BZ174" i="6"/>
  <c r="BW174" i="6"/>
  <c r="BT174" i="6"/>
  <c r="BQ174" i="6"/>
  <c r="BN174" i="6"/>
  <c r="BK174" i="6"/>
  <c r="BH174" i="6"/>
  <c r="BE174" i="6"/>
  <c r="BB174" i="6"/>
  <c r="AY174" i="6"/>
  <c r="AV174" i="6"/>
  <c r="AS174" i="6"/>
  <c r="AP174" i="6"/>
  <c r="AM174" i="6"/>
  <c r="AJ174" i="6"/>
  <c r="AG174" i="6"/>
  <c r="AD174" i="6"/>
  <c r="AA174" i="6"/>
  <c r="X174" i="6"/>
  <c r="U174" i="6"/>
  <c r="R174" i="6"/>
  <c r="P174" i="6"/>
  <c r="S174" i="6" s="1"/>
  <c r="V174" i="6" s="1"/>
  <c r="Y174" i="6" s="1"/>
  <c r="AB174" i="6" s="1"/>
  <c r="AE174" i="6" s="1"/>
  <c r="AH174" i="6" s="1"/>
  <c r="AK174" i="6" s="1"/>
  <c r="AN174" i="6" s="1"/>
  <c r="AQ174" i="6" s="1"/>
  <c r="AT174" i="6" s="1"/>
  <c r="AW174" i="6" s="1"/>
  <c r="AZ174" i="6" s="1"/>
  <c r="BC174" i="6" s="1"/>
  <c r="BF174" i="6" s="1"/>
  <c r="BI174" i="6" s="1"/>
  <c r="BL174" i="6" s="1"/>
  <c r="BO174" i="6" s="1"/>
  <c r="BR174" i="6" s="1"/>
  <c r="BU174" i="6" s="1"/>
  <c r="BX174" i="6" s="1"/>
  <c r="CA174" i="6" s="1"/>
  <c r="CD174" i="6" s="1"/>
  <c r="CG174" i="6" s="1"/>
  <c r="CJ174" i="6" s="1"/>
  <c r="CM174" i="6" s="1"/>
  <c r="CP174" i="6" s="1"/>
  <c r="CS174" i="6" s="1"/>
  <c r="CV174" i="6" s="1"/>
  <c r="CY174" i="6" s="1"/>
  <c r="DB174" i="6" s="1"/>
  <c r="D174" i="6" s="1"/>
  <c r="O174" i="6"/>
  <c r="K174" i="6"/>
  <c r="DA149" i="6"/>
  <c r="CX149" i="6"/>
  <c r="CU149" i="6"/>
  <c r="CR149" i="6"/>
  <c r="CO149" i="6"/>
  <c r="CL149" i="6"/>
  <c r="CI149" i="6"/>
  <c r="CF149" i="6"/>
  <c r="CC149" i="6"/>
  <c r="BZ149" i="6"/>
  <c r="BW149" i="6"/>
  <c r="BT149" i="6"/>
  <c r="BQ149" i="6"/>
  <c r="BN149" i="6"/>
  <c r="BK149" i="6"/>
  <c r="BH149" i="6"/>
  <c r="BE149" i="6"/>
  <c r="BB149" i="6"/>
  <c r="AY149" i="6"/>
  <c r="AV149" i="6"/>
  <c r="AS149" i="6"/>
  <c r="AP149" i="6"/>
  <c r="AM149" i="6"/>
  <c r="AJ149" i="6"/>
  <c r="AG149" i="6"/>
  <c r="AD149" i="6"/>
  <c r="AA149" i="6"/>
  <c r="X149" i="6"/>
  <c r="U149" i="6"/>
  <c r="R149" i="6"/>
  <c r="P149" i="6"/>
  <c r="S149" i="6" s="1"/>
  <c r="V149" i="6" s="1"/>
  <c r="Y149" i="6" s="1"/>
  <c r="AB149" i="6" s="1"/>
  <c r="AE149" i="6" s="1"/>
  <c r="AH149" i="6" s="1"/>
  <c r="AK149" i="6" s="1"/>
  <c r="AN149" i="6" s="1"/>
  <c r="AQ149" i="6" s="1"/>
  <c r="AT149" i="6" s="1"/>
  <c r="AW149" i="6" s="1"/>
  <c r="AZ149" i="6" s="1"/>
  <c r="BC149" i="6" s="1"/>
  <c r="BF149" i="6" s="1"/>
  <c r="BI149" i="6" s="1"/>
  <c r="BL149" i="6" s="1"/>
  <c r="BO149" i="6" s="1"/>
  <c r="BR149" i="6" s="1"/>
  <c r="BU149" i="6" s="1"/>
  <c r="BX149" i="6" s="1"/>
  <c r="CA149" i="6" s="1"/>
  <c r="CD149" i="6" s="1"/>
  <c r="CG149" i="6" s="1"/>
  <c r="CJ149" i="6" s="1"/>
  <c r="CM149" i="6" s="1"/>
  <c r="CP149" i="6" s="1"/>
  <c r="CS149" i="6" s="1"/>
  <c r="CV149" i="6" s="1"/>
  <c r="CY149" i="6" s="1"/>
  <c r="DB149" i="6" s="1"/>
  <c r="D149" i="6" s="1"/>
  <c r="O149" i="6"/>
  <c r="K149" i="6"/>
  <c r="DA148" i="6"/>
  <c r="CX148" i="6"/>
  <c r="CU148" i="6"/>
  <c r="CR148" i="6"/>
  <c r="CO148" i="6"/>
  <c r="CL148" i="6"/>
  <c r="CI148" i="6"/>
  <c r="CF148" i="6"/>
  <c r="CC148" i="6"/>
  <c r="BZ148" i="6"/>
  <c r="BW148" i="6"/>
  <c r="BT148" i="6"/>
  <c r="BQ148" i="6"/>
  <c r="BN148" i="6"/>
  <c r="BK148" i="6"/>
  <c r="BH148" i="6"/>
  <c r="BE148" i="6"/>
  <c r="BB148" i="6"/>
  <c r="AY148" i="6"/>
  <c r="AV148" i="6"/>
  <c r="AS148" i="6"/>
  <c r="AP148" i="6"/>
  <c r="AM148" i="6"/>
  <c r="AJ148" i="6"/>
  <c r="AG148" i="6"/>
  <c r="AD148" i="6"/>
  <c r="AA148" i="6"/>
  <c r="X148" i="6"/>
  <c r="U148" i="6"/>
  <c r="R148" i="6"/>
  <c r="P148" i="6"/>
  <c r="S148" i="6" s="1"/>
  <c r="V148" i="6" s="1"/>
  <c r="Y148" i="6" s="1"/>
  <c r="AB148" i="6" s="1"/>
  <c r="AE148" i="6" s="1"/>
  <c r="AH148" i="6" s="1"/>
  <c r="AK148" i="6" s="1"/>
  <c r="AN148" i="6" s="1"/>
  <c r="AQ148" i="6" s="1"/>
  <c r="AT148" i="6" s="1"/>
  <c r="AW148" i="6" s="1"/>
  <c r="AZ148" i="6" s="1"/>
  <c r="BC148" i="6" s="1"/>
  <c r="BF148" i="6" s="1"/>
  <c r="BI148" i="6" s="1"/>
  <c r="BL148" i="6" s="1"/>
  <c r="BO148" i="6" s="1"/>
  <c r="BR148" i="6" s="1"/>
  <c r="BU148" i="6" s="1"/>
  <c r="BX148" i="6" s="1"/>
  <c r="CA148" i="6" s="1"/>
  <c r="CD148" i="6" s="1"/>
  <c r="CG148" i="6" s="1"/>
  <c r="CJ148" i="6" s="1"/>
  <c r="CM148" i="6" s="1"/>
  <c r="CP148" i="6" s="1"/>
  <c r="CS148" i="6" s="1"/>
  <c r="CV148" i="6" s="1"/>
  <c r="CY148" i="6" s="1"/>
  <c r="DB148" i="6" s="1"/>
  <c r="D148" i="6" s="1"/>
  <c r="O148" i="6"/>
  <c r="K148" i="6"/>
  <c r="DA147" i="6"/>
  <c r="CX147" i="6"/>
  <c r="CU147" i="6"/>
  <c r="CR147" i="6"/>
  <c r="CO147" i="6"/>
  <c r="CL147" i="6"/>
  <c r="CI147" i="6"/>
  <c r="CF147" i="6"/>
  <c r="CC147" i="6"/>
  <c r="BZ147" i="6"/>
  <c r="BW147" i="6"/>
  <c r="BT147" i="6"/>
  <c r="BQ147" i="6"/>
  <c r="BN147" i="6"/>
  <c r="BK147" i="6"/>
  <c r="BH147" i="6"/>
  <c r="BE147" i="6"/>
  <c r="BB147" i="6"/>
  <c r="AY147" i="6"/>
  <c r="AV147" i="6"/>
  <c r="AS147" i="6"/>
  <c r="AP147" i="6"/>
  <c r="AM147" i="6"/>
  <c r="AJ147" i="6"/>
  <c r="AG147" i="6"/>
  <c r="AD147" i="6"/>
  <c r="AA147" i="6"/>
  <c r="X147" i="6"/>
  <c r="U147" i="6"/>
  <c r="R147" i="6"/>
  <c r="P147" i="6"/>
  <c r="S147" i="6" s="1"/>
  <c r="V147" i="6" s="1"/>
  <c r="Y147" i="6" s="1"/>
  <c r="AB147" i="6" s="1"/>
  <c r="AE147" i="6" s="1"/>
  <c r="AH147" i="6" s="1"/>
  <c r="AK147" i="6" s="1"/>
  <c r="AN147" i="6" s="1"/>
  <c r="AQ147" i="6" s="1"/>
  <c r="AT147" i="6" s="1"/>
  <c r="AW147" i="6" s="1"/>
  <c r="AZ147" i="6" s="1"/>
  <c r="BC147" i="6" s="1"/>
  <c r="BF147" i="6" s="1"/>
  <c r="BI147" i="6" s="1"/>
  <c r="BL147" i="6" s="1"/>
  <c r="BO147" i="6" s="1"/>
  <c r="BR147" i="6" s="1"/>
  <c r="BU147" i="6" s="1"/>
  <c r="BX147" i="6" s="1"/>
  <c r="CA147" i="6" s="1"/>
  <c r="CD147" i="6" s="1"/>
  <c r="CG147" i="6" s="1"/>
  <c r="CJ147" i="6" s="1"/>
  <c r="CM147" i="6" s="1"/>
  <c r="CP147" i="6" s="1"/>
  <c r="CS147" i="6" s="1"/>
  <c r="CV147" i="6" s="1"/>
  <c r="CY147" i="6" s="1"/>
  <c r="DB147" i="6" s="1"/>
  <c r="D147" i="6" s="1"/>
  <c r="O147" i="6"/>
  <c r="K147" i="6"/>
  <c r="DA146" i="6"/>
  <c r="CX146" i="6"/>
  <c r="CU146" i="6"/>
  <c r="CR146" i="6"/>
  <c r="CO146" i="6"/>
  <c r="CL146" i="6"/>
  <c r="CI146" i="6"/>
  <c r="CF146" i="6"/>
  <c r="CC146" i="6"/>
  <c r="BZ146" i="6"/>
  <c r="BW146" i="6"/>
  <c r="BT146" i="6"/>
  <c r="BQ146" i="6"/>
  <c r="BN146" i="6"/>
  <c r="BK146" i="6"/>
  <c r="BH146" i="6"/>
  <c r="BE146" i="6"/>
  <c r="BB146" i="6"/>
  <c r="AY146" i="6"/>
  <c r="AV146" i="6"/>
  <c r="AS146" i="6"/>
  <c r="AP146" i="6"/>
  <c r="AM146" i="6"/>
  <c r="AJ146" i="6"/>
  <c r="AG146" i="6"/>
  <c r="AD146" i="6"/>
  <c r="AA146" i="6"/>
  <c r="X146" i="6"/>
  <c r="U146" i="6"/>
  <c r="R146" i="6"/>
  <c r="P146" i="6"/>
  <c r="S146" i="6" s="1"/>
  <c r="V146" i="6" s="1"/>
  <c r="Y146" i="6" s="1"/>
  <c r="AB146" i="6" s="1"/>
  <c r="AE146" i="6" s="1"/>
  <c r="AH146" i="6" s="1"/>
  <c r="AK146" i="6" s="1"/>
  <c r="AN146" i="6" s="1"/>
  <c r="AQ146" i="6" s="1"/>
  <c r="AT146" i="6" s="1"/>
  <c r="AW146" i="6" s="1"/>
  <c r="AZ146" i="6" s="1"/>
  <c r="BC146" i="6" s="1"/>
  <c r="BF146" i="6" s="1"/>
  <c r="BI146" i="6" s="1"/>
  <c r="BL146" i="6" s="1"/>
  <c r="BO146" i="6" s="1"/>
  <c r="BR146" i="6" s="1"/>
  <c r="BU146" i="6" s="1"/>
  <c r="BX146" i="6" s="1"/>
  <c r="CA146" i="6" s="1"/>
  <c r="CD146" i="6" s="1"/>
  <c r="CG146" i="6" s="1"/>
  <c r="CJ146" i="6" s="1"/>
  <c r="CM146" i="6" s="1"/>
  <c r="CP146" i="6" s="1"/>
  <c r="CS146" i="6" s="1"/>
  <c r="CV146" i="6" s="1"/>
  <c r="CY146" i="6" s="1"/>
  <c r="DB146" i="6" s="1"/>
  <c r="D146" i="6" s="1"/>
  <c r="O146" i="6"/>
  <c r="K146" i="6"/>
  <c r="DA145" i="6"/>
  <c r="CX145" i="6"/>
  <c r="CU145" i="6"/>
  <c r="CR145" i="6"/>
  <c r="CO145" i="6"/>
  <c r="CL145" i="6"/>
  <c r="CI145" i="6"/>
  <c r="CF145" i="6"/>
  <c r="CC145" i="6"/>
  <c r="BZ145" i="6"/>
  <c r="BW145" i="6"/>
  <c r="BT145" i="6"/>
  <c r="BQ145" i="6"/>
  <c r="BN145" i="6"/>
  <c r="BK145" i="6"/>
  <c r="BH145" i="6"/>
  <c r="BE145" i="6"/>
  <c r="BB145" i="6"/>
  <c r="AY145" i="6"/>
  <c r="AV145" i="6"/>
  <c r="AS145" i="6"/>
  <c r="AP145" i="6"/>
  <c r="AM145" i="6"/>
  <c r="AJ145" i="6"/>
  <c r="AG145" i="6"/>
  <c r="AD145" i="6"/>
  <c r="AA145" i="6"/>
  <c r="X145" i="6"/>
  <c r="U145" i="6"/>
  <c r="R145" i="6"/>
  <c r="P145" i="6"/>
  <c r="S145" i="6" s="1"/>
  <c r="V145" i="6" s="1"/>
  <c r="Y145" i="6" s="1"/>
  <c r="AB145" i="6" s="1"/>
  <c r="AE145" i="6" s="1"/>
  <c r="AH145" i="6" s="1"/>
  <c r="AK145" i="6" s="1"/>
  <c r="AN145" i="6" s="1"/>
  <c r="AQ145" i="6" s="1"/>
  <c r="AT145" i="6" s="1"/>
  <c r="AW145" i="6" s="1"/>
  <c r="AZ145" i="6" s="1"/>
  <c r="BC145" i="6" s="1"/>
  <c r="BF145" i="6" s="1"/>
  <c r="BI145" i="6" s="1"/>
  <c r="BL145" i="6" s="1"/>
  <c r="BO145" i="6" s="1"/>
  <c r="BR145" i="6" s="1"/>
  <c r="BU145" i="6" s="1"/>
  <c r="BX145" i="6" s="1"/>
  <c r="CA145" i="6" s="1"/>
  <c r="CD145" i="6" s="1"/>
  <c r="CG145" i="6" s="1"/>
  <c r="CJ145" i="6" s="1"/>
  <c r="CM145" i="6" s="1"/>
  <c r="CP145" i="6" s="1"/>
  <c r="CS145" i="6" s="1"/>
  <c r="CV145" i="6" s="1"/>
  <c r="CY145" i="6" s="1"/>
  <c r="DB145" i="6" s="1"/>
  <c r="D145" i="6" s="1"/>
  <c r="O145" i="6"/>
  <c r="K145" i="6"/>
  <c r="DA184" i="6"/>
  <c r="CX184" i="6"/>
  <c r="CU184" i="6"/>
  <c r="CR184" i="6"/>
  <c r="CO184" i="6"/>
  <c r="CL184" i="6"/>
  <c r="CI184" i="6"/>
  <c r="CF184" i="6"/>
  <c r="CC184" i="6"/>
  <c r="BZ184" i="6"/>
  <c r="BW184" i="6"/>
  <c r="BT184" i="6"/>
  <c r="BQ184" i="6"/>
  <c r="BN184" i="6"/>
  <c r="BK184" i="6"/>
  <c r="BH184" i="6"/>
  <c r="BE184" i="6"/>
  <c r="BB184" i="6"/>
  <c r="AY184" i="6"/>
  <c r="AV184" i="6"/>
  <c r="AS184" i="6"/>
  <c r="AP184" i="6"/>
  <c r="AM184" i="6"/>
  <c r="AJ184" i="6"/>
  <c r="AG184" i="6"/>
  <c r="AD184" i="6"/>
  <c r="AA184" i="6"/>
  <c r="X184" i="6"/>
  <c r="U184" i="6"/>
  <c r="R184" i="6"/>
  <c r="P184" i="6"/>
  <c r="S184" i="6" s="1"/>
  <c r="V184" i="6" s="1"/>
  <c r="Y184" i="6" s="1"/>
  <c r="AB184" i="6" s="1"/>
  <c r="AE184" i="6" s="1"/>
  <c r="AH184" i="6" s="1"/>
  <c r="AK184" i="6" s="1"/>
  <c r="AN184" i="6" s="1"/>
  <c r="AQ184" i="6" s="1"/>
  <c r="AT184" i="6" s="1"/>
  <c r="AW184" i="6" s="1"/>
  <c r="AZ184" i="6" s="1"/>
  <c r="BC184" i="6" s="1"/>
  <c r="BF184" i="6" s="1"/>
  <c r="BI184" i="6" s="1"/>
  <c r="BL184" i="6" s="1"/>
  <c r="BO184" i="6" s="1"/>
  <c r="BR184" i="6" s="1"/>
  <c r="BU184" i="6" s="1"/>
  <c r="BX184" i="6" s="1"/>
  <c r="CA184" i="6" s="1"/>
  <c r="CD184" i="6" s="1"/>
  <c r="CG184" i="6" s="1"/>
  <c r="CJ184" i="6" s="1"/>
  <c r="CM184" i="6" s="1"/>
  <c r="CP184" i="6" s="1"/>
  <c r="CS184" i="6" s="1"/>
  <c r="CV184" i="6" s="1"/>
  <c r="CY184" i="6" s="1"/>
  <c r="DB184" i="6" s="1"/>
  <c r="D184" i="6" s="1"/>
  <c r="O184" i="6"/>
  <c r="K184" i="6"/>
  <c r="DA183" i="6"/>
  <c r="CX183" i="6"/>
  <c r="CU183" i="6"/>
  <c r="CR183" i="6"/>
  <c r="CO183" i="6"/>
  <c r="CL183" i="6"/>
  <c r="CI183" i="6"/>
  <c r="CF183" i="6"/>
  <c r="CC183" i="6"/>
  <c r="BZ183" i="6"/>
  <c r="BW183" i="6"/>
  <c r="BT183" i="6"/>
  <c r="BQ183" i="6"/>
  <c r="BN183" i="6"/>
  <c r="BK183" i="6"/>
  <c r="BH183" i="6"/>
  <c r="BE183" i="6"/>
  <c r="BB183" i="6"/>
  <c r="AY183" i="6"/>
  <c r="AV183" i="6"/>
  <c r="AS183" i="6"/>
  <c r="AP183" i="6"/>
  <c r="AM183" i="6"/>
  <c r="AJ183" i="6"/>
  <c r="AG183" i="6"/>
  <c r="AD183" i="6"/>
  <c r="AA183" i="6"/>
  <c r="X183" i="6"/>
  <c r="U183" i="6"/>
  <c r="R183" i="6"/>
  <c r="P183" i="6"/>
  <c r="S183" i="6" s="1"/>
  <c r="V183" i="6" s="1"/>
  <c r="Y183" i="6" s="1"/>
  <c r="AB183" i="6" s="1"/>
  <c r="AE183" i="6" s="1"/>
  <c r="AH183" i="6" s="1"/>
  <c r="AK183" i="6" s="1"/>
  <c r="AN183" i="6" s="1"/>
  <c r="AQ183" i="6" s="1"/>
  <c r="AT183" i="6" s="1"/>
  <c r="AW183" i="6" s="1"/>
  <c r="AZ183" i="6" s="1"/>
  <c r="BC183" i="6" s="1"/>
  <c r="BF183" i="6" s="1"/>
  <c r="BI183" i="6" s="1"/>
  <c r="BL183" i="6" s="1"/>
  <c r="BO183" i="6" s="1"/>
  <c r="BR183" i="6" s="1"/>
  <c r="BU183" i="6" s="1"/>
  <c r="BX183" i="6" s="1"/>
  <c r="CA183" i="6" s="1"/>
  <c r="CD183" i="6" s="1"/>
  <c r="CG183" i="6" s="1"/>
  <c r="CJ183" i="6" s="1"/>
  <c r="CM183" i="6" s="1"/>
  <c r="CP183" i="6" s="1"/>
  <c r="CS183" i="6" s="1"/>
  <c r="CV183" i="6" s="1"/>
  <c r="CY183" i="6" s="1"/>
  <c r="DB183" i="6" s="1"/>
  <c r="D183" i="6" s="1"/>
  <c r="O183" i="6"/>
  <c r="K183" i="6"/>
  <c r="DA182" i="6"/>
  <c r="CX182" i="6"/>
  <c r="CU182" i="6"/>
  <c r="CR182" i="6"/>
  <c r="CO182" i="6"/>
  <c r="CL182" i="6"/>
  <c r="CI182" i="6"/>
  <c r="CF182" i="6"/>
  <c r="CC182" i="6"/>
  <c r="BZ182" i="6"/>
  <c r="BW182" i="6"/>
  <c r="BT182" i="6"/>
  <c r="BQ182" i="6"/>
  <c r="BN182" i="6"/>
  <c r="BK182" i="6"/>
  <c r="BH182" i="6"/>
  <c r="BE182" i="6"/>
  <c r="BB182" i="6"/>
  <c r="AY182" i="6"/>
  <c r="AV182" i="6"/>
  <c r="AS182" i="6"/>
  <c r="AP182" i="6"/>
  <c r="AM182" i="6"/>
  <c r="AJ182" i="6"/>
  <c r="AG182" i="6"/>
  <c r="AD182" i="6"/>
  <c r="AA182" i="6"/>
  <c r="X182" i="6"/>
  <c r="U182" i="6"/>
  <c r="R182" i="6"/>
  <c r="P182" i="6"/>
  <c r="S182" i="6" s="1"/>
  <c r="V182" i="6" s="1"/>
  <c r="Y182" i="6" s="1"/>
  <c r="AB182" i="6" s="1"/>
  <c r="AE182" i="6" s="1"/>
  <c r="AH182" i="6" s="1"/>
  <c r="AK182" i="6" s="1"/>
  <c r="AN182" i="6" s="1"/>
  <c r="AQ182" i="6" s="1"/>
  <c r="AT182" i="6" s="1"/>
  <c r="AW182" i="6" s="1"/>
  <c r="AZ182" i="6" s="1"/>
  <c r="BC182" i="6" s="1"/>
  <c r="BF182" i="6" s="1"/>
  <c r="BI182" i="6" s="1"/>
  <c r="BL182" i="6" s="1"/>
  <c r="BO182" i="6" s="1"/>
  <c r="BR182" i="6" s="1"/>
  <c r="BU182" i="6" s="1"/>
  <c r="BX182" i="6" s="1"/>
  <c r="CA182" i="6" s="1"/>
  <c r="CD182" i="6" s="1"/>
  <c r="CG182" i="6" s="1"/>
  <c r="CJ182" i="6" s="1"/>
  <c r="CM182" i="6" s="1"/>
  <c r="CP182" i="6" s="1"/>
  <c r="CS182" i="6" s="1"/>
  <c r="CV182" i="6" s="1"/>
  <c r="CY182" i="6" s="1"/>
  <c r="DB182" i="6" s="1"/>
  <c r="D182" i="6" s="1"/>
  <c r="O182" i="6"/>
  <c r="K182" i="6"/>
  <c r="DA181" i="6"/>
  <c r="CX181" i="6"/>
  <c r="CU181" i="6"/>
  <c r="CR181" i="6"/>
  <c r="CO181" i="6"/>
  <c r="CL181" i="6"/>
  <c r="CI181" i="6"/>
  <c r="CF181" i="6"/>
  <c r="CC181" i="6"/>
  <c r="BZ181" i="6"/>
  <c r="BW181" i="6"/>
  <c r="BT181" i="6"/>
  <c r="BQ181" i="6"/>
  <c r="BN181" i="6"/>
  <c r="BK181" i="6"/>
  <c r="BH181" i="6"/>
  <c r="BE181" i="6"/>
  <c r="BB181" i="6"/>
  <c r="AY181" i="6"/>
  <c r="AV181" i="6"/>
  <c r="AS181" i="6"/>
  <c r="AP181" i="6"/>
  <c r="AM181" i="6"/>
  <c r="AJ181" i="6"/>
  <c r="AG181" i="6"/>
  <c r="AD181" i="6"/>
  <c r="AA181" i="6"/>
  <c r="X181" i="6"/>
  <c r="U181" i="6"/>
  <c r="R181" i="6"/>
  <c r="P181" i="6"/>
  <c r="S181" i="6" s="1"/>
  <c r="V181" i="6" s="1"/>
  <c r="Y181" i="6" s="1"/>
  <c r="AB181" i="6" s="1"/>
  <c r="AE181" i="6" s="1"/>
  <c r="AH181" i="6" s="1"/>
  <c r="AK181" i="6" s="1"/>
  <c r="AN181" i="6" s="1"/>
  <c r="AQ181" i="6" s="1"/>
  <c r="AT181" i="6" s="1"/>
  <c r="AW181" i="6" s="1"/>
  <c r="AZ181" i="6" s="1"/>
  <c r="BC181" i="6" s="1"/>
  <c r="BF181" i="6" s="1"/>
  <c r="BI181" i="6" s="1"/>
  <c r="BL181" i="6" s="1"/>
  <c r="BO181" i="6" s="1"/>
  <c r="BR181" i="6" s="1"/>
  <c r="BU181" i="6" s="1"/>
  <c r="BX181" i="6" s="1"/>
  <c r="CA181" i="6" s="1"/>
  <c r="CD181" i="6" s="1"/>
  <c r="CG181" i="6" s="1"/>
  <c r="CJ181" i="6" s="1"/>
  <c r="CM181" i="6" s="1"/>
  <c r="CP181" i="6" s="1"/>
  <c r="CS181" i="6" s="1"/>
  <c r="CV181" i="6" s="1"/>
  <c r="CY181" i="6" s="1"/>
  <c r="DB181" i="6" s="1"/>
  <c r="D181" i="6" s="1"/>
  <c r="O181" i="6"/>
  <c r="K181" i="6"/>
  <c r="DA180" i="6"/>
  <c r="CX180" i="6"/>
  <c r="CU180" i="6"/>
  <c r="CR180" i="6"/>
  <c r="CO180" i="6"/>
  <c r="CL180" i="6"/>
  <c r="CI180" i="6"/>
  <c r="CF180" i="6"/>
  <c r="CC180" i="6"/>
  <c r="BZ180" i="6"/>
  <c r="BW180" i="6"/>
  <c r="BT180" i="6"/>
  <c r="BQ180" i="6"/>
  <c r="BN180" i="6"/>
  <c r="BK180" i="6"/>
  <c r="BH180" i="6"/>
  <c r="BE180" i="6"/>
  <c r="BB180" i="6"/>
  <c r="AY180" i="6"/>
  <c r="AV180" i="6"/>
  <c r="AS180" i="6"/>
  <c r="AP180" i="6"/>
  <c r="AM180" i="6"/>
  <c r="AJ180" i="6"/>
  <c r="AG180" i="6"/>
  <c r="AD180" i="6"/>
  <c r="AA180" i="6"/>
  <c r="X180" i="6"/>
  <c r="U180" i="6"/>
  <c r="R180" i="6"/>
  <c r="P180" i="6"/>
  <c r="S180" i="6" s="1"/>
  <c r="V180" i="6" s="1"/>
  <c r="Y180" i="6" s="1"/>
  <c r="AB180" i="6" s="1"/>
  <c r="AE180" i="6" s="1"/>
  <c r="AH180" i="6" s="1"/>
  <c r="AK180" i="6" s="1"/>
  <c r="AN180" i="6" s="1"/>
  <c r="AQ180" i="6" s="1"/>
  <c r="AT180" i="6" s="1"/>
  <c r="AW180" i="6" s="1"/>
  <c r="AZ180" i="6" s="1"/>
  <c r="BC180" i="6" s="1"/>
  <c r="BF180" i="6" s="1"/>
  <c r="BI180" i="6" s="1"/>
  <c r="BL180" i="6" s="1"/>
  <c r="BO180" i="6" s="1"/>
  <c r="BR180" i="6" s="1"/>
  <c r="BU180" i="6" s="1"/>
  <c r="BX180" i="6" s="1"/>
  <c r="CA180" i="6" s="1"/>
  <c r="CD180" i="6" s="1"/>
  <c r="CG180" i="6" s="1"/>
  <c r="CJ180" i="6" s="1"/>
  <c r="CM180" i="6" s="1"/>
  <c r="CP180" i="6" s="1"/>
  <c r="CS180" i="6" s="1"/>
  <c r="CV180" i="6" s="1"/>
  <c r="CY180" i="6" s="1"/>
  <c r="DB180" i="6" s="1"/>
  <c r="D180" i="6" s="1"/>
  <c r="O180" i="6"/>
  <c r="K180" i="6"/>
  <c r="DA165" i="6"/>
  <c r="CX165" i="6"/>
  <c r="CU165" i="6"/>
  <c r="CR165" i="6"/>
  <c r="CO165" i="6"/>
  <c r="CL165" i="6"/>
  <c r="CI165" i="6"/>
  <c r="CF165" i="6"/>
  <c r="CC165" i="6"/>
  <c r="BZ165" i="6"/>
  <c r="BW165" i="6"/>
  <c r="BT165" i="6"/>
  <c r="BQ165" i="6"/>
  <c r="BN165" i="6"/>
  <c r="BK165" i="6"/>
  <c r="BH165" i="6"/>
  <c r="BE165" i="6"/>
  <c r="BB165" i="6"/>
  <c r="AY165" i="6"/>
  <c r="AV165" i="6"/>
  <c r="AS165" i="6"/>
  <c r="AP165" i="6"/>
  <c r="AM165" i="6"/>
  <c r="AJ165" i="6"/>
  <c r="AG165" i="6"/>
  <c r="AD165" i="6"/>
  <c r="AA165" i="6"/>
  <c r="X165" i="6"/>
  <c r="U165" i="6"/>
  <c r="R165" i="6"/>
  <c r="P165" i="6"/>
  <c r="S165" i="6" s="1"/>
  <c r="V165" i="6" s="1"/>
  <c r="Y165" i="6" s="1"/>
  <c r="AB165" i="6" s="1"/>
  <c r="AE165" i="6" s="1"/>
  <c r="AH165" i="6" s="1"/>
  <c r="AK165" i="6" s="1"/>
  <c r="AN165" i="6" s="1"/>
  <c r="AQ165" i="6" s="1"/>
  <c r="AT165" i="6" s="1"/>
  <c r="AW165" i="6" s="1"/>
  <c r="AZ165" i="6" s="1"/>
  <c r="BC165" i="6" s="1"/>
  <c r="BF165" i="6" s="1"/>
  <c r="BI165" i="6" s="1"/>
  <c r="BL165" i="6" s="1"/>
  <c r="BO165" i="6" s="1"/>
  <c r="BR165" i="6" s="1"/>
  <c r="BU165" i="6" s="1"/>
  <c r="BX165" i="6" s="1"/>
  <c r="CA165" i="6" s="1"/>
  <c r="CD165" i="6" s="1"/>
  <c r="CG165" i="6" s="1"/>
  <c r="CJ165" i="6" s="1"/>
  <c r="CM165" i="6" s="1"/>
  <c r="CP165" i="6" s="1"/>
  <c r="CS165" i="6" s="1"/>
  <c r="CV165" i="6" s="1"/>
  <c r="CY165" i="6" s="1"/>
  <c r="DB165" i="6" s="1"/>
  <c r="D165" i="6" s="1"/>
  <c r="O165" i="6"/>
  <c r="K165" i="6"/>
  <c r="DA164" i="6"/>
  <c r="CX164" i="6"/>
  <c r="CU164" i="6"/>
  <c r="CR164" i="6"/>
  <c r="CO164" i="6"/>
  <c r="CL164" i="6"/>
  <c r="CI164" i="6"/>
  <c r="CF164" i="6"/>
  <c r="CC164" i="6"/>
  <c r="BZ164" i="6"/>
  <c r="BW164" i="6"/>
  <c r="BT164" i="6"/>
  <c r="BQ164" i="6"/>
  <c r="BN164" i="6"/>
  <c r="BK164" i="6"/>
  <c r="BH164" i="6"/>
  <c r="BE164" i="6"/>
  <c r="BB164" i="6"/>
  <c r="AY164" i="6"/>
  <c r="AV164" i="6"/>
  <c r="AS164" i="6"/>
  <c r="AP164" i="6"/>
  <c r="AM164" i="6"/>
  <c r="AJ164" i="6"/>
  <c r="AG164" i="6"/>
  <c r="AD164" i="6"/>
  <c r="AA164" i="6"/>
  <c r="X164" i="6"/>
  <c r="U164" i="6"/>
  <c r="R164" i="6"/>
  <c r="P164" i="6"/>
  <c r="S164" i="6" s="1"/>
  <c r="V164" i="6" s="1"/>
  <c r="Y164" i="6" s="1"/>
  <c r="AB164" i="6" s="1"/>
  <c r="AE164" i="6" s="1"/>
  <c r="AH164" i="6" s="1"/>
  <c r="AK164" i="6" s="1"/>
  <c r="AN164" i="6" s="1"/>
  <c r="AQ164" i="6" s="1"/>
  <c r="AT164" i="6" s="1"/>
  <c r="AW164" i="6" s="1"/>
  <c r="AZ164" i="6" s="1"/>
  <c r="BC164" i="6" s="1"/>
  <c r="BF164" i="6" s="1"/>
  <c r="BI164" i="6" s="1"/>
  <c r="BL164" i="6" s="1"/>
  <c r="BO164" i="6" s="1"/>
  <c r="BR164" i="6" s="1"/>
  <c r="BU164" i="6" s="1"/>
  <c r="BX164" i="6" s="1"/>
  <c r="CA164" i="6" s="1"/>
  <c r="CD164" i="6" s="1"/>
  <c r="CG164" i="6" s="1"/>
  <c r="CJ164" i="6" s="1"/>
  <c r="CM164" i="6" s="1"/>
  <c r="CP164" i="6" s="1"/>
  <c r="CS164" i="6" s="1"/>
  <c r="CV164" i="6" s="1"/>
  <c r="CY164" i="6" s="1"/>
  <c r="DB164" i="6" s="1"/>
  <c r="D164" i="6" s="1"/>
  <c r="O164" i="6"/>
  <c r="K164" i="6"/>
  <c r="K6" i="6"/>
  <c r="O6" i="6"/>
  <c r="WQ180" i="4"/>
  <c r="WP180" i="4"/>
  <c r="WO180" i="4"/>
  <c r="WN180" i="4"/>
  <c r="WM180" i="4"/>
  <c r="WL180" i="4"/>
  <c r="WK180" i="4"/>
  <c r="WJ180" i="4"/>
  <c r="WI180" i="4"/>
  <c r="WH180" i="4"/>
  <c r="VY180" i="4"/>
  <c r="VF180" i="4"/>
  <c r="UM180" i="4"/>
  <c r="TT180" i="4"/>
  <c r="TA180" i="4"/>
  <c r="SH180" i="4"/>
  <c r="RO180" i="4"/>
  <c r="QV180" i="4"/>
  <c r="QC180" i="4"/>
  <c r="PJ180" i="4"/>
  <c r="OQ180" i="4"/>
  <c r="NX180" i="4"/>
  <c r="NE180" i="4"/>
  <c r="ML180" i="4"/>
  <c r="LS180" i="4"/>
  <c r="KZ180" i="4"/>
  <c r="KG180" i="4"/>
  <c r="JN180" i="4"/>
  <c r="IU180" i="4"/>
  <c r="IB180" i="4"/>
  <c r="HI180" i="4"/>
  <c r="GP180" i="4"/>
  <c r="FW180" i="4"/>
  <c r="FD180" i="4"/>
  <c r="EK180" i="4"/>
  <c r="DR180" i="4"/>
  <c r="CY180" i="4"/>
  <c r="CF180" i="4"/>
  <c r="BM180" i="4"/>
  <c r="AT180" i="4"/>
  <c r="AA180" i="4"/>
  <c r="O180" i="4"/>
  <c r="WG180" i="4" s="1"/>
  <c r="M180" i="4"/>
  <c r="L180" i="4"/>
  <c r="K180" i="4"/>
  <c r="J180" i="4"/>
  <c r="H180" i="4"/>
  <c r="F180" i="4"/>
  <c r="WQ179" i="4"/>
  <c r="WP179" i="4"/>
  <c r="WO179" i="4"/>
  <c r="WN179" i="4"/>
  <c r="WM179" i="4"/>
  <c r="WL179" i="4"/>
  <c r="WK179" i="4"/>
  <c r="WJ179" i="4"/>
  <c r="WI179" i="4"/>
  <c r="WH179" i="4"/>
  <c r="VY179" i="4"/>
  <c r="VF179" i="4"/>
  <c r="UM179" i="4"/>
  <c r="TT179" i="4"/>
  <c r="TA179" i="4"/>
  <c r="SH179" i="4"/>
  <c r="RO179" i="4"/>
  <c r="QV179" i="4"/>
  <c r="QC179" i="4"/>
  <c r="PJ179" i="4"/>
  <c r="OQ179" i="4"/>
  <c r="NX179" i="4"/>
  <c r="NE179" i="4"/>
  <c r="ML179" i="4"/>
  <c r="LS179" i="4"/>
  <c r="KZ179" i="4"/>
  <c r="KG179" i="4"/>
  <c r="JN179" i="4"/>
  <c r="IU179" i="4"/>
  <c r="IB179" i="4"/>
  <c r="HI179" i="4"/>
  <c r="GP179" i="4"/>
  <c r="FW179" i="4"/>
  <c r="FD179" i="4"/>
  <c r="EK179" i="4"/>
  <c r="DR179" i="4"/>
  <c r="CY179" i="4"/>
  <c r="CF179" i="4"/>
  <c r="BM179" i="4"/>
  <c r="AT179" i="4"/>
  <c r="AA179" i="4"/>
  <c r="O179" i="4"/>
  <c r="M179" i="4"/>
  <c r="L179" i="4"/>
  <c r="K179" i="4"/>
  <c r="J179" i="4"/>
  <c r="H179" i="4"/>
  <c r="F179" i="4"/>
  <c r="WQ178" i="4"/>
  <c r="WP178" i="4"/>
  <c r="WO178" i="4"/>
  <c r="WN178" i="4"/>
  <c r="WM178" i="4"/>
  <c r="WL178" i="4"/>
  <c r="WK178" i="4"/>
  <c r="WJ178" i="4"/>
  <c r="WI178" i="4"/>
  <c r="WH178" i="4"/>
  <c r="VY178" i="4"/>
  <c r="VF178" i="4"/>
  <c r="UM178" i="4"/>
  <c r="TT178" i="4"/>
  <c r="TA178" i="4"/>
  <c r="SH178" i="4"/>
  <c r="RO178" i="4"/>
  <c r="QV178" i="4"/>
  <c r="QC178" i="4"/>
  <c r="PJ178" i="4"/>
  <c r="OQ178" i="4"/>
  <c r="NX178" i="4"/>
  <c r="NE178" i="4"/>
  <c r="ML178" i="4"/>
  <c r="LS178" i="4"/>
  <c r="KZ178" i="4"/>
  <c r="KG178" i="4"/>
  <c r="JN178" i="4"/>
  <c r="IU178" i="4"/>
  <c r="IB178" i="4"/>
  <c r="HI178" i="4"/>
  <c r="GP178" i="4"/>
  <c r="FW178" i="4"/>
  <c r="FD178" i="4"/>
  <c r="EK178" i="4"/>
  <c r="DR178" i="4"/>
  <c r="CY178" i="4"/>
  <c r="CF178" i="4"/>
  <c r="BM178" i="4"/>
  <c r="AT178" i="4"/>
  <c r="AA178" i="4"/>
  <c r="O178" i="4"/>
  <c r="M178" i="4"/>
  <c r="L178" i="4"/>
  <c r="K178" i="4"/>
  <c r="J178" i="4"/>
  <c r="H178" i="4"/>
  <c r="F178" i="4"/>
  <c r="WX178" i="4" s="1"/>
  <c r="WQ177" i="4"/>
  <c r="WP177" i="4"/>
  <c r="WO177" i="4"/>
  <c r="WN177" i="4"/>
  <c r="WM177" i="4"/>
  <c r="WL177" i="4"/>
  <c r="WK177" i="4"/>
  <c r="WJ177" i="4"/>
  <c r="WI177" i="4"/>
  <c r="WH177" i="4"/>
  <c r="VY177" i="4"/>
  <c r="VF177" i="4"/>
  <c r="UM177" i="4"/>
  <c r="TT177" i="4"/>
  <c r="TA177" i="4"/>
  <c r="SH177" i="4"/>
  <c r="RO177" i="4"/>
  <c r="QV177" i="4"/>
  <c r="QC177" i="4"/>
  <c r="PJ177" i="4"/>
  <c r="OQ177" i="4"/>
  <c r="NX177" i="4"/>
  <c r="NE177" i="4"/>
  <c r="ML177" i="4"/>
  <c r="LS177" i="4"/>
  <c r="KZ177" i="4"/>
  <c r="KG177" i="4"/>
  <c r="JN177" i="4"/>
  <c r="IU177" i="4"/>
  <c r="IB177" i="4"/>
  <c r="HI177" i="4"/>
  <c r="GP177" i="4"/>
  <c r="FW177" i="4"/>
  <c r="FD177" i="4"/>
  <c r="EK177" i="4"/>
  <c r="DR177" i="4"/>
  <c r="CY177" i="4"/>
  <c r="CF177" i="4"/>
  <c r="BM177" i="4"/>
  <c r="AT177" i="4"/>
  <c r="AA177" i="4"/>
  <c r="O177" i="4"/>
  <c r="WG177" i="4" s="1"/>
  <c r="M177" i="4"/>
  <c r="L177" i="4"/>
  <c r="K177" i="4"/>
  <c r="J177" i="4"/>
  <c r="H177" i="4"/>
  <c r="F177" i="4"/>
  <c r="WX177" i="4" s="1"/>
  <c r="WQ176" i="4"/>
  <c r="WP176" i="4"/>
  <c r="WO176" i="4"/>
  <c r="WN176" i="4"/>
  <c r="WM176" i="4"/>
  <c r="WL176" i="4"/>
  <c r="WK176" i="4"/>
  <c r="WJ176" i="4"/>
  <c r="WI176" i="4"/>
  <c r="WH176" i="4"/>
  <c r="VY176" i="4"/>
  <c r="VF176" i="4"/>
  <c r="UM176" i="4"/>
  <c r="TT176" i="4"/>
  <c r="TA176" i="4"/>
  <c r="SH176" i="4"/>
  <c r="RO176" i="4"/>
  <c r="QV176" i="4"/>
  <c r="QC176" i="4"/>
  <c r="PJ176" i="4"/>
  <c r="OQ176" i="4"/>
  <c r="NX176" i="4"/>
  <c r="NE176" i="4"/>
  <c r="ML176" i="4"/>
  <c r="LS176" i="4"/>
  <c r="KZ176" i="4"/>
  <c r="KG176" i="4"/>
  <c r="JN176" i="4"/>
  <c r="IU176" i="4"/>
  <c r="IB176" i="4"/>
  <c r="HI176" i="4"/>
  <c r="GP176" i="4"/>
  <c r="FW176" i="4"/>
  <c r="FD176" i="4"/>
  <c r="EK176" i="4"/>
  <c r="DR176" i="4"/>
  <c r="CY176" i="4"/>
  <c r="CF176" i="4"/>
  <c r="BM176" i="4"/>
  <c r="AT176" i="4"/>
  <c r="AA176" i="4"/>
  <c r="O176" i="4"/>
  <c r="WG176" i="4" s="1"/>
  <c r="M176" i="4"/>
  <c r="L176" i="4"/>
  <c r="K176" i="4"/>
  <c r="J176" i="4"/>
  <c r="H176" i="4"/>
  <c r="F176" i="4"/>
  <c r="WQ175" i="4"/>
  <c r="WP175" i="4"/>
  <c r="WO175" i="4"/>
  <c r="WN175" i="4"/>
  <c r="WM175" i="4"/>
  <c r="WL175" i="4"/>
  <c r="WK175" i="4"/>
  <c r="WJ175" i="4"/>
  <c r="WI175" i="4"/>
  <c r="WH175" i="4"/>
  <c r="VY175" i="4"/>
  <c r="VF175" i="4"/>
  <c r="UM175" i="4"/>
  <c r="TT175" i="4"/>
  <c r="TA175" i="4"/>
  <c r="SH175" i="4"/>
  <c r="RO175" i="4"/>
  <c r="QV175" i="4"/>
  <c r="QC175" i="4"/>
  <c r="PJ175" i="4"/>
  <c r="OQ175" i="4"/>
  <c r="NX175" i="4"/>
  <c r="NE175" i="4"/>
  <c r="ML175" i="4"/>
  <c r="LS175" i="4"/>
  <c r="KZ175" i="4"/>
  <c r="KG175" i="4"/>
  <c r="JN175" i="4"/>
  <c r="IU175" i="4"/>
  <c r="IB175" i="4"/>
  <c r="HI175" i="4"/>
  <c r="GP175" i="4"/>
  <c r="FW175" i="4"/>
  <c r="FD175" i="4"/>
  <c r="EK175" i="4"/>
  <c r="DR175" i="4"/>
  <c r="CY175" i="4"/>
  <c r="CF175" i="4"/>
  <c r="BM175" i="4"/>
  <c r="AT175" i="4"/>
  <c r="AA175" i="4"/>
  <c r="O175" i="4"/>
  <c r="M175" i="4"/>
  <c r="L175" i="4"/>
  <c r="K175" i="4"/>
  <c r="J175" i="4"/>
  <c r="H175" i="4"/>
  <c r="F175" i="4"/>
  <c r="WQ174" i="4"/>
  <c r="WP174" i="4"/>
  <c r="WO174" i="4"/>
  <c r="WN174" i="4"/>
  <c r="WM174" i="4"/>
  <c r="WL174" i="4"/>
  <c r="WK174" i="4"/>
  <c r="WJ174" i="4"/>
  <c r="WI174" i="4"/>
  <c r="WH174" i="4"/>
  <c r="VY174" i="4"/>
  <c r="VF174" i="4"/>
  <c r="UM174" i="4"/>
  <c r="TT174" i="4"/>
  <c r="TA174" i="4"/>
  <c r="SH174" i="4"/>
  <c r="RO174" i="4"/>
  <c r="QV174" i="4"/>
  <c r="QC174" i="4"/>
  <c r="PJ174" i="4"/>
  <c r="OQ174" i="4"/>
  <c r="NX174" i="4"/>
  <c r="NE174" i="4"/>
  <c r="ML174" i="4"/>
  <c r="LS174" i="4"/>
  <c r="KZ174" i="4"/>
  <c r="KG174" i="4"/>
  <c r="JN174" i="4"/>
  <c r="IU174" i="4"/>
  <c r="IB174" i="4"/>
  <c r="HI174" i="4"/>
  <c r="GP174" i="4"/>
  <c r="FW174" i="4"/>
  <c r="FD174" i="4"/>
  <c r="EK174" i="4"/>
  <c r="DR174" i="4"/>
  <c r="CY174" i="4"/>
  <c r="CF174" i="4"/>
  <c r="BM174" i="4"/>
  <c r="AT174" i="4"/>
  <c r="AA174" i="4"/>
  <c r="O174" i="4"/>
  <c r="M174" i="4"/>
  <c r="L174" i="4"/>
  <c r="K174" i="4"/>
  <c r="J174" i="4"/>
  <c r="H174" i="4"/>
  <c r="F174" i="4"/>
  <c r="AH173" i="4"/>
  <c r="A173" i="4"/>
  <c r="WQ172" i="4"/>
  <c r="WP172" i="4"/>
  <c r="WO172" i="4"/>
  <c r="WN172" i="4"/>
  <c r="WM172" i="4"/>
  <c r="WL172" i="4"/>
  <c r="WK172" i="4"/>
  <c r="WJ172" i="4"/>
  <c r="WI172" i="4"/>
  <c r="WH172" i="4"/>
  <c r="VY172" i="4"/>
  <c r="VF172" i="4"/>
  <c r="UM172" i="4"/>
  <c r="TT172" i="4"/>
  <c r="TA172" i="4"/>
  <c r="SH172" i="4"/>
  <c r="RO172" i="4"/>
  <c r="QV172" i="4"/>
  <c r="QC172" i="4"/>
  <c r="PJ172" i="4"/>
  <c r="OQ172" i="4"/>
  <c r="NX172" i="4"/>
  <c r="NE172" i="4"/>
  <c r="ML172" i="4"/>
  <c r="LS172" i="4"/>
  <c r="KZ172" i="4"/>
  <c r="KG172" i="4"/>
  <c r="JN172" i="4"/>
  <c r="IU172" i="4"/>
  <c r="IB172" i="4"/>
  <c r="HI172" i="4"/>
  <c r="GP172" i="4"/>
  <c r="FW172" i="4"/>
  <c r="FD172" i="4"/>
  <c r="EK172" i="4"/>
  <c r="DR172" i="4"/>
  <c r="CY172" i="4"/>
  <c r="CF172" i="4"/>
  <c r="BM172" i="4"/>
  <c r="AT172" i="4"/>
  <c r="AA172" i="4"/>
  <c r="O172" i="4"/>
  <c r="M172" i="4"/>
  <c r="L172" i="4"/>
  <c r="K172" i="4"/>
  <c r="J172" i="4"/>
  <c r="H172" i="4"/>
  <c r="F172" i="4"/>
  <c r="WX172" i="4" s="1"/>
  <c r="WQ171" i="4"/>
  <c r="WP171" i="4"/>
  <c r="WO171" i="4"/>
  <c r="WN171" i="4"/>
  <c r="WM171" i="4"/>
  <c r="WL171" i="4"/>
  <c r="WK171" i="4"/>
  <c r="WJ171" i="4"/>
  <c r="WI171" i="4"/>
  <c r="WH171" i="4"/>
  <c r="VY171" i="4"/>
  <c r="VF171" i="4"/>
  <c r="UM171" i="4"/>
  <c r="TT171" i="4"/>
  <c r="TA171" i="4"/>
  <c r="SH171" i="4"/>
  <c r="RO171" i="4"/>
  <c r="QV171" i="4"/>
  <c r="QC171" i="4"/>
  <c r="PJ171" i="4"/>
  <c r="OQ171" i="4"/>
  <c r="NX171" i="4"/>
  <c r="NE171" i="4"/>
  <c r="ML171" i="4"/>
  <c r="LS171" i="4"/>
  <c r="KZ171" i="4"/>
  <c r="KG171" i="4"/>
  <c r="JN171" i="4"/>
  <c r="IU171" i="4"/>
  <c r="IB171" i="4"/>
  <c r="HI171" i="4"/>
  <c r="GP171" i="4"/>
  <c r="FW171" i="4"/>
  <c r="FD171" i="4"/>
  <c r="EK171" i="4"/>
  <c r="DR171" i="4"/>
  <c r="CY171" i="4"/>
  <c r="CF171" i="4"/>
  <c r="BM171" i="4"/>
  <c r="AT171" i="4"/>
  <c r="AA171" i="4"/>
  <c r="O171" i="4"/>
  <c r="M171" i="4"/>
  <c r="L171" i="4"/>
  <c r="K171" i="4"/>
  <c r="J171" i="4"/>
  <c r="H171" i="4"/>
  <c r="F171" i="4"/>
  <c r="WX171" i="4" s="1"/>
  <c r="WQ170" i="4"/>
  <c r="WP170" i="4"/>
  <c r="WO170" i="4"/>
  <c r="WN170" i="4"/>
  <c r="WM170" i="4"/>
  <c r="WL170" i="4"/>
  <c r="WK170" i="4"/>
  <c r="WJ170" i="4"/>
  <c r="WI170" i="4"/>
  <c r="WH170" i="4"/>
  <c r="VY170" i="4"/>
  <c r="VF170" i="4"/>
  <c r="UM170" i="4"/>
  <c r="TT170" i="4"/>
  <c r="TA170" i="4"/>
  <c r="SH170" i="4"/>
  <c r="RO170" i="4"/>
  <c r="QV170" i="4"/>
  <c r="QC170" i="4"/>
  <c r="PJ170" i="4"/>
  <c r="OQ170" i="4"/>
  <c r="NX170" i="4"/>
  <c r="NE170" i="4"/>
  <c r="ML170" i="4"/>
  <c r="LS170" i="4"/>
  <c r="KZ170" i="4"/>
  <c r="KG170" i="4"/>
  <c r="JN170" i="4"/>
  <c r="IU170" i="4"/>
  <c r="IB170" i="4"/>
  <c r="HI170" i="4"/>
  <c r="GP170" i="4"/>
  <c r="FW170" i="4"/>
  <c r="FD170" i="4"/>
  <c r="EK170" i="4"/>
  <c r="DR170" i="4"/>
  <c r="CY170" i="4"/>
  <c r="CF170" i="4"/>
  <c r="BM170" i="4"/>
  <c r="AT170" i="4"/>
  <c r="AA170" i="4"/>
  <c r="O170" i="4"/>
  <c r="M170" i="4"/>
  <c r="L170" i="4"/>
  <c r="K170" i="4"/>
  <c r="J170" i="4"/>
  <c r="H170" i="4"/>
  <c r="F170" i="4"/>
  <c r="WQ169" i="4"/>
  <c r="WP169" i="4"/>
  <c r="WO169" i="4"/>
  <c r="WN169" i="4"/>
  <c r="WM169" i="4"/>
  <c r="WL169" i="4"/>
  <c r="WK169" i="4"/>
  <c r="WJ169" i="4"/>
  <c r="WI169" i="4"/>
  <c r="WH169" i="4"/>
  <c r="VY169" i="4"/>
  <c r="VF169" i="4"/>
  <c r="UM169" i="4"/>
  <c r="TT169" i="4"/>
  <c r="TA169" i="4"/>
  <c r="SH169" i="4"/>
  <c r="RO169" i="4"/>
  <c r="QV169" i="4"/>
  <c r="QC169" i="4"/>
  <c r="PJ169" i="4"/>
  <c r="OQ169" i="4"/>
  <c r="NX169" i="4"/>
  <c r="NE169" i="4"/>
  <c r="ML169" i="4"/>
  <c r="LS169" i="4"/>
  <c r="KZ169" i="4"/>
  <c r="KG169" i="4"/>
  <c r="JN169" i="4"/>
  <c r="IU169" i="4"/>
  <c r="IB169" i="4"/>
  <c r="HI169" i="4"/>
  <c r="GP169" i="4"/>
  <c r="FW169" i="4"/>
  <c r="FD169" i="4"/>
  <c r="EK169" i="4"/>
  <c r="DR169" i="4"/>
  <c r="CY169" i="4"/>
  <c r="CF169" i="4"/>
  <c r="BM169" i="4"/>
  <c r="AT169" i="4"/>
  <c r="AA169" i="4"/>
  <c r="O169" i="4"/>
  <c r="M169" i="4"/>
  <c r="L169" i="4"/>
  <c r="K169" i="4"/>
  <c r="J169" i="4"/>
  <c r="H169" i="4"/>
  <c r="F169" i="4"/>
  <c r="WQ168" i="4"/>
  <c r="WP168" i="4"/>
  <c r="WO168" i="4"/>
  <c r="WN168" i="4"/>
  <c r="WM168" i="4"/>
  <c r="WL168" i="4"/>
  <c r="WK168" i="4"/>
  <c r="WJ168" i="4"/>
  <c r="WI168" i="4"/>
  <c r="WH168" i="4"/>
  <c r="VY168" i="4"/>
  <c r="VF168" i="4"/>
  <c r="UM168" i="4"/>
  <c r="TT168" i="4"/>
  <c r="TA168" i="4"/>
  <c r="SH168" i="4"/>
  <c r="RO168" i="4"/>
  <c r="QV168" i="4"/>
  <c r="QC168" i="4"/>
  <c r="PJ168" i="4"/>
  <c r="OQ168" i="4"/>
  <c r="NX168" i="4"/>
  <c r="NE168" i="4"/>
  <c r="ML168" i="4"/>
  <c r="LS168" i="4"/>
  <c r="KZ168" i="4"/>
  <c r="KG168" i="4"/>
  <c r="JN168" i="4"/>
  <c r="IU168" i="4"/>
  <c r="IB168" i="4"/>
  <c r="HI168" i="4"/>
  <c r="GP168" i="4"/>
  <c r="FW168" i="4"/>
  <c r="FD168" i="4"/>
  <c r="EK168" i="4"/>
  <c r="DR168" i="4"/>
  <c r="CY168" i="4"/>
  <c r="CF168" i="4"/>
  <c r="BM168" i="4"/>
  <c r="AT168" i="4"/>
  <c r="AA168" i="4"/>
  <c r="O168" i="4"/>
  <c r="WG168" i="4" s="1"/>
  <c r="M168" i="4"/>
  <c r="L168" i="4"/>
  <c r="K168" i="4"/>
  <c r="J168" i="4"/>
  <c r="H168" i="4"/>
  <c r="F168" i="4"/>
  <c r="WQ167" i="4"/>
  <c r="WP167" i="4"/>
  <c r="WO167" i="4"/>
  <c r="WN167" i="4"/>
  <c r="WM167" i="4"/>
  <c r="WL167" i="4"/>
  <c r="WK167" i="4"/>
  <c r="WJ167" i="4"/>
  <c r="WI167" i="4"/>
  <c r="WH167" i="4"/>
  <c r="VY167" i="4"/>
  <c r="VF167" i="4"/>
  <c r="UM167" i="4"/>
  <c r="TT167" i="4"/>
  <c r="TA167" i="4"/>
  <c r="SH167" i="4"/>
  <c r="RO167" i="4"/>
  <c r="QV167" i="4"/>
  <c r="QC167" i="4"/>
  <c r="PJ167" i="4"/>
  <c r="OQ167" i="4"/>
  <c r="NX167" i="4"/>
  <c r="NE167" i="4"/>
  <c r="ML167" i="4"/>
  <c r="LS167" i="4"/>
  <c r="KZ167" i="4"/>
  <c r="KG167" i="4"/>
  <c r="JN167" i="4"/>
  <c r="IU167" i="4"/>
  <c r="IB167" i="4"/>
  <c r="HI167" i="4"/>
  <c r="GP167" i="4"/>
  <c r="FW167" i="4"/>
  <c r="FD167" i="4"/>
  <c r="EK167" i="4"/>
  <c r="DR167" i="4"/>
  <c r="CY167" i="4"/>
  <c r="CF167" i="4"/>
  <c r="BM167" i="4"/>
  <c r="AT167" i="4"/>
  <c r="AA167" i="4"/>
  <c r="O167" i="4"/>
  <c r="M167" i="4"/>
  <c r="L167" i="4"/>
  <c r="K167" i="4"/>
  <c r="J167" i="4"/>
  <c r="H167" i="4"/>
  <c r="F167" i="4"/>
  <c r="WQ166" i="4"/>
  <c r="WP166" i="4"/>
  <c r="WO166" i="4"/>
  <c r="WN166" i="4"/>
  <c r="WM166" i="4"/>
  <c r="WL166" i="4"/>
  <c r="WK166" i="4"/>
  <c r="WJ166" i="4"/>
  <c r="WI166" i="4"/>
  <c r="WH166" i="4"/>
  <c r="VY166" i="4"/>
  <c r="VF166" i="4"/>
  <c r="UM166" i="4"/>
  <c r="TT166" i="4"/>
  <c r="TA166" i="4"/>
  <c r="SH166" i="4"/>
  <c r="RO166" i="4"/>
  <c r="QV166" i="4"/>
  <c r="QC166" i="4"/>
  <c r="PJ166" i="4"/>
  <c r="OQ166" i="4"/>
  <c r="NX166" i="4"/>
  <c r="NE166" i="4"/>
  <c r="ML166" i="4"/>
  <c r="LS166" i="4"/>
  <c r="KZ166" i="4"/>
  <c r="KG166" i="4"/>
  <c r="JN166" i="4"/>
  <c r="IU166" i="4"/>
  <c r="IB166" i="4"/>
  <c r="HI166" i="4"/>
  <c r="GP166" i="4"/>
  <c r="FW166" i="4"/>
  <c r="FD166" i="4"/>
  <c r="EK166" i="4"/>
  <c r="DR166" i="4"/>
  <c r="CY166" i="4"/>
  <c r="CF166" i="4"/>
  <c r="BM166" i="4"/>
  <c r="AT166" i="4"/>
  <c r="AA166" i="4"/>
  <c r="O166" i="4"/>
  <c r="WG166" i="4" s="1"/>
  <c r="M166" i="4"/>
  <c r="L166" i="4"/>
  <c r="K166" i="4"/>
  <c r="J166" i="4"/>
  <c r="H166" i="4"/>
  <c r="F166" i="4"/>
  <c r="WX166" i="4" s="1"/>
  <c r="AH165" i="4"/>
  <c r="A165" i="4"/>
  <c r="WQ164" i="4"/>
  <c r="WP164" i="4"/>
  <c r="WO164" i="4"/>
  <c r="WN164" i="4"/>
  <c r="WM164" i="4"/>
  <c r="WL164" i="4"/>
  <c r="WK164" i="4"/>
  <c r="WJ164" i="4"/>
  <c r="WI164" i="4"/>
  <c r="WH164" i="4"/>
  <c r="VY164" i="4"/>
  <c r="VF164" i="4"/>
  <c r="UM164" i="4"/>
  <c r="TT164" i="4"/>
  <c r="TA164" i="4"/>
  <c r="SH164" i="4"/>
  <c r="RO164" i="4"/>
  <c r="QV164" i="4"/>
  <c r="QC164" i="4"/>
  <c r="PJ164" i="4"/>
  <c r="OQ164" i="4"/>
  <c r="NX164" i="4"/>
  <c r="NE164" i="4"/>
  <c r="ML164" i="4"/>
  <c r="LS164" i="4"/>
  <c r="KZ164" i="4"/>
  <c r="KG164" i="4"/>
  <c r="JN164" i="4"/>
  <c r="IU164" i="4"/>
  <c r="IB164" i="4"/>
  <c r="HI164" i="4"/>
  <c r="GP164" i="4"/>
  <c r="FW164" i="4"/>
  <c r="FD164" i="4"/>
  <c r="EK164" i="4"/>
  <c r="DR164" i="4"/>
  <c r="CY164" i="4"/>
  <c r="CF164" i="4"/>
  <c r="BM164" i="4"/>
  <c r="AT164" i="4"/>
  <c r="AA164" i="4"/>
  <c r="O164" i="4"/>
  <c r="WG164" i="4" s="1"/>
  <c r="M164" i="4"/>
  <c r="L164" i="4"/>
  <c r="K164" i="4"/>
  <c r="J164" i="4"/>
  <c r="H164" i="4"/>
  <c r="F164" i="4"/>
  <c r="WQ163" i="4"/>
  <c r="WP163" i="4"/>
  <c r="WO163" i="4"/>
  <c r="WN163" i="4"/>
  <c r="WM163" i="4"/>
  <c r="WL163" i="4"/>
  <c r="WK163" i="4"/>
  <c r="WJ163" i="4"/>
  <c r="WI163" i="4"/>
  <c r="WH163" i="4"/>
  <c r="VY163" i="4"/>
  <c r="VF163" i="4"/>
  <c r="UM163" i="4"/>
  <c r="TT163" i="4"/>
  <c r="TA163" i="4"/>
  <c r="SH163" i="4"/>
  <c r="RO163" i="4"/>
  <c r="QV163" i="4"/>
  <c r="QC163" i="4"/>
  <c r="PJ163" i="4"/>
  <c r="OQ163" i="4"/>
  <c r="NX163" i="4"/>
  <c r="NE163" i="4"/>
  <c r="ML163" i="4"/>
  <c r="LS163" i="4"/>
  <c r="KZ163" i="4"/>
  <c r="KG163" i="4"/>
  <c r="JN163" i="4"/>
  <c r="IU163" i="4"/>
  <c r="IB163" i="4"/>
  <c r="HI163" i="4"/>
  <c r="GP163" i="4"/>
  <c r="FW163" i="4"/>
  <c r="FD163" i="4"/>
  <c r="EK163" i="4"/>
  <c r="DR163" i="4"/>
  <c r="CY163" i="4"/>
  <c r="CF163" i="4"/>
  <c r="BM163" i="4"/>
  <c r="AT163" i="4"/>
  <c r="AA163" i="4"/>
  <c r="O163" i="4"/>
  <c r="WG163" i="4" s="1"/>
  <c r="M163" i="4"/>
  <c r="L163" i="4"/>
  <c r="K163" i="4"/>
  <c r="J163" i="4"/>
  <c r="H163" i="4"/>
  <c r="F163" i="4"/>
  <c r="WQ162" i="4"/>
  <c r="WP162" i="4"/>
  <c r="WO162" i="4"/>
  <c r="WN162" i="4"/>
  <c r="WM162" i="4"/>
  <c r="WL162" i="4"/>
  <c r="WK162" i="4"/>
  <c r="WJ162" i="4"/>
  <c r="WI162" i="4"/>
  <c r="WH162" i="4"/>
  <c r="VY162" i="4"/>
  <c r="VF162" i="4"/>
  <c r="UM162" i="4"/>
  <c r="TT162" i="4"/>
  <c r="TA162" i="4"/>
  <c r="SH162" i="4"/>
  <c r="RO162" i="4"/>
  <c r="QV162" i="4"/>
  <c r="QC162" i="4"/>
  <c r="PJ162" i="4"/>
  <c r="OQ162" i="4"/>
  <c r="NX162" i="4"/>
  <c r="NE162" i="4"/>
  <c r="ML162" i="4"/>
  <c r="LS162" i="4"/>
  <c r="KZ162" i="4"/>
  <c r="KG162" i="4"/>
  <c r="JN162" i="4"/>
  <c r="IU162" i="4"/>
  <c r="IB162" i="4"/>
  <c r="HI162" i="4"/>
  <c r="GP162" i="4"/>
  <c r="FW162" i="4"/>
  <c r="FD162" i="4"/>
  <c r="EK162" i="4"/>
  <c r="DR162" i="4"/>
  <c r="CY162" i="4"/>
  <c r="CF162" i="4"/>
  <c r="BM162" i="4"/>
  <c r="AT162" i="4"/>
  <c r="AA162" i="4"/>
  <c r="O162" i="4"/>
  <c r="M162" i="4"/>
  <c r="L162" i="4"/>
  <c r="K162" i="4"/>
  <c r="J162" i="4"/>
  <c r="H162" i="4"/>
  <c r="F162" i="4"/>
  <c r="WQ161" i="4"/>
  <c r="WP161" i="4"/>
  <c r="WO161" i="4"/>
  <c r="WN161" i="4"/>
  <c r="WM161" i="4"/>
  <c r="WL161" i="4"/>
  <c r="WK161" i="4"/>
  <c r="WJ161" i="4"/>
  <c r="WI161" i="4"/>
  <c r="WH161" i="4"/>
  <c r="VY161" i="4"/>
  <c r="VF161" i="4"/>
  <c r="UM161" i="4"/>
  <c r="TT161" i="4"/>
  <c r="TA161" i="4"/>
  <c r="SH161" i="4"/>
  <c r="RO161" i="4"/>
  <c r="QV161" i="4"/>
  <c r="QC161" i="4"/>
  <c r="PJ161" i="4"/>
  <c r="OQ161" i="4"/>
  <c r="NX161" i="4"/>
  <c r="NE161" i="4"/>
  <c r="ML161" i="4"/>
  <c r="LS161" i="4"/>
  <c r="KZ161" i="4"/>
  <c r="KG161" i="4"/>
  <c r="JN161" i="4"/>
  <c r="IU161" i="4"/>
  <c r="IB161" i="4"/>
  <c r="HI161" i="4"/>
  <c r="GP161" i="4"/>
  <c r="FW161" i="4"/>
  <c r="FD161" i="4"/>
  <c r="EK161" i="4"/>
  <c r="DR161" i="4"/>
  <c r="CY161" i="4"/>
  <c r="CF161" i="4"/>
  <c r="BM161" i="4"/>
  <c r="AT161" i="4"/>
  <c r="AA161" i="4"/>
  <c r="O161" i="4"/>
  <c r="WG161" i="4" s="1"/>
  <c r="M161" i="4"/>
  <c r="L161" i="4"/>
  <c r="K161" i="4"/>
  <c r="J161" i="4"/>
  <c r="H161" i="4"/>
  <c r="F161" i="4"/>
  <c r="WQ160" i="4"/>
  <c r="WP160" i="4"/>
  <c r="WO160" i="4"/>
  <c r="WN160" i="4"/>
  <c r="WM160" i="4"/>
  <c r="WL160" i="4"/>
  <c r="WK160" i="4"/>
  <c r="WJ160" i="4"/>
  <c r="WI160" i="4"/>
  <c r="WH160" i="4"/>
  <c r="VY160" i="4"/>
  <c r="VF160" i="4"/>
  <c r="UM160" i="4"/>
  <c r="TT160" i="4"/>
  <c r="TA160" i="4"/>
  <c r="SH160" i="4"/>
  <c r="RO160" i="4"/>
  <c r="QV160" i="4"/>
  <c r="QC160" i="4"/>
  <c r="PJ160" i="4"/>
  <c r="OQ160" i="4"/>
  <c r="NX160" i="4"/>
  <c r="NE160" i="4"/>
  <c r="ML160" i="4"/>
  <c r="LS160" i="4"/>
  <c r="KZ160" i="4"/>
  <c r="KG160" i="4"/>
  <c r="JN160" i="4"/>
  <c r="IU160" i="4"/>
  <c r="IB160" i="4"/>
  <c r="HI160" i="4"/>
  <c r="GP160" i="4"/>
  <c r="FW160" i="4"/>
  <c r="FD160" i="4"/>
  <c r="EK160" i="4"/>
  <c r="DR160" i="4"/>
  <c r="CY160" i="4"/>
  <c r="CF160" i="4"/>
  <c r="BM160" i="4"/>
  <c r="AT160" i="4"/>
  <c r="AA160" i="4"/>
  <c r="O160" i="4"/>
  <c r="M160" i="4"/>
  <c r="L160" i="4"/>
  <c r="K160" i="4"/>
  <c r="J160" i="4"/>
  <c r="H160" i="4"/>
  <c r="F160" i="4"/>
  <c r="WQ159" i="4"/>
  <c r="WP159" i="4"/>
  <c r="WO159" i="4"/>
  <c r="WN159" i="4"/>
  <c r="WM159" i="4"/>
  <c r="WL159" i="4"/>
  <c r="WK159" i="4"/>
  <c r="WJ159" i="4"/>
  <c r="WI159" i="4"/>
  <c r="WH159" i="4"/>
  <c r="VY159" i="4"/>
  <c r="VF159" i="4"/>
  <c r="UM159" i="4"/>
  <c r="TT159" i="4"/>
  <c r="TA159" i="4"/>
  <c r="SH159" i="4"/>
  <c r="RO159" i="4"/>
  <c r="QV159" i="4"/>
  <c r="QC159" i="4"/>
  <c r="PJ159" i="4"/>
  <c r="OQ159" i="4"/>
  <c r="NX159" i="4"/>
  <c r="NE159" i="4"/>
  <c r="ML159" i="4"/>
  <c r="LS159" i="4"/>
  <c r="KZ159" i="4"/>
  <c r="KG159" i="4"/>
  <c r="JN159" i="4"/>
  <c r="IU159" i="4"/>
  <c r="IB159" i="4"/>
  <c r="HI159" i="4"/>
  <c r="GP159" i="4"/>
  <c r="FW159" i="4"/>
  <c r="FD159" i="4"/>
  <c r="EK159" i="4"/>
  <c r="DR159" i="4"/>
  <c r="CY159" i="4"/>
  <c r="CF159" i="4"/>
  <c r="BM159" i="4"/>
  <c r="AT159" i="4"/>
  <c r="AA159" i="4"/>
  <c r="O159" i="4"/>
  <c r="WG159" i="4" s="1"/>
  <c r="M159" i="4"/>
  <c r="L159" i="4"/>
  <c r="K159" i="4"/>
  <c r="J159" i="4"/>
  <c r="H159" i="4"/>
  <c r="F159" i="4"/>
  <c r="WQ158" i="4"/>
  <c r="WP158" i="4"/>
  <c r="WO158" i="4"/>
  <c r="WN158" i="4"/>
  <c r="WM158" i="4"/>
  <c r="WL158" i="4"/>
  <c r="WK158" i="4"/>
  <c r="WJ158" i="4"/>
  <c r="WI158" i="4"/>
  <c r="WH158" i="4"/>
  <c r="VY158" i="4"/>
  <c r="VF158" i="4"/>
  <c r="UM158" i="4"/>
  <c r="TT158" i="4"/>
  <c r="TA158" i="4"/>
  <c r="SH158" i="4"/>
  <c r="RO158" i="4"/>
  <c r="QV158" i="4"/>
  <c r="QC158" i="4"/>
  <c r="PJ158" i="4"/>
  <c r="OQ158" i="4"/>
  <c r="NX158" i="4"/>
  <c r="NE158" i="4"/>
  <c r="ML158" i="4"/>
  <c r="LS158" i="4"/>
  <c r="KZ158" i="4"/>
  <c r="KG158" i="4"/>
  <c r="JN158" i="4"/>
  <c r="IU158" i="4"/>
  <c r="IB158" i="4"/>
  <c r="HI158" i="4"/>
  <c r="GP158" i="4"/>
  <c r="FW158" i="4"/>
  <c r="FD158" i="4"/>
  <c r="EK158" i="4"/>
  <c r="DR158" i="4"/>
  <c r="CY158" i="4"/>
  <c r="CF158" i="4"/>
  <c r="BM158" i="4"/>
  <c r="AT158" i="4"/>
  <c r="AA158" i="4"/>
  <c r="O158" i="4"/>
  <c r="M158" i="4"/>
  <c r="L158" i="4"/>
  <c r="K158" i="4"/>
  <c r="J158" i="4"/>
  <c r="H158" i="4"/>
  <c r="F158" i="4"/>
  <c r="AH157" i="4"/>
  <c r="A157" i="4"/>
  <c r="WQ156" i="4"/>
  <c r="WP156" i="4"/>
  <c r="WO156" i="4"/>
  <c r="WN156" i="4"/>
  <c r="WM156" i="4"/>
  <c r="WL156" i="4"/>
  <c r="WK156" i="4"/>
  <c r="WJ156" i="4"/>
  <c r="WI156" i="4"/>
  <c r="WH156" i="4"/>
  <c r="VY156" i="4"/>
  <c r="VF156" i="4"/>
  <c r="UM156" i="4"/>
  <c r="TT156" i="4"/>
  <c r="TA156" i="4"/>
  <c r="SH156" i="4"/>
  <c r="RO156" i="4"/>
  <c r="QV156" i="4"/>
  <c r="QC156" i="4"/>
  <c r="PJ156" i="4"/>
  <c r="OQ156" i="4"/>
  <c r="NX156" i="4"/>
  <c r="NE156" i="4"/>
  <c r="ML156" i="4"/>
  <c r="LS156" i="4"/>
  <c r="KZ156" i="4"/>
  <c r="KG156" i="4"/>
  <c r="JN156" i="4"/>
  <c r="IU156" i="4"/>
  <c r="IB156" i="4"/>
  <c r="HI156" i="4"/>
  <c r="GP156" i="4"/>
  <c r="FW156" i="4"/>
  <c r="FD156" i="4"/>
  <c r="EK156" i="4"/>
  <c r="DR156" i="4"/>
  <c r="CY156" i="4"/>
  <c r="CF156" i="4"/>
  <c r="BM156" i="4"/>
  <c r="AT156" i="4"/>
  <c r="AA156" i="4"/>
  <c r="O156" i="4"/>
  <c r="M156" i="4"/>
  <c r="L156" i="4"/>
  <c r="K156" i="4"/>
  <c r="J156" i="4"/>
  <c r="H156" i="4"/>
  <c r="F156" i="4"/>
  <c r="WQ155" i="4"/>
  <c r="WP155" i="4"/>
  <c r="WO155" i="4"/>
  <c r="WN155" i="4"/>
  <c r="WM155" i="4"/>
  <c r="WL155" i="4"/>
  <c r="WK155" i="4"/>
  <c r="WJ155" i="4"/>
  <c r="WI155" i="4"/>
  <c r="WH155" i="4"/>
  <c r="VY155" i="4"/>
  <c r="VF155" i="4"/>
  <c r="UM155" i="4"/>
  <c r="TT155" i="4"/>
  <c r="TA155" i="4"/>
  <c r="SH155" i="4"/>
  <c r="RO155" i="4"/>
  <c r="QV155" i="4"/>
  <c r="QC155" i="4"/>
  <c r="PJ155" i="4"/>
  <c r="OQ155" i="4"/>
  <c r="NX155" i="4"/>
  <c r="NE155" i="4"/>
  <c r="ML155" i="4"/>
  <c r="LS155" i="4"/>
  <c r="KZ155" i="4"/>
  <c r="KG155" i="4"/>
  <c r="JN155" i="4"/>
  <c r="IU155" i="4"/>
  <c r="IB155" i="4"/>
  <c r="HI155" i="4"/>
  <c r="GP155" i="4"/>
  <c r="FW155" i="4"/>
  <c r="FD155" i="4"/>
  <c r="EK155" i="4"/>
  <c r="DR155" i="4"/>
  <c r="CY155" i="4"/>
  <c r="CF155" i="4"/>
  <c r="BM155" i="4"/>
  <c r="AT155" i="4"/>
  <c r="AA155" i="4"/>
  <c r="O155" i="4"/>
  <c r="M155" i="4"/>
  <c r="L155" i="4"/>
  <c r="K155" i="4"/>
  <c r="J155" i="4"/>
  <c r="H155" i="4"/>
  <c r="F155" i="4"/>
  <c r="WQ154" i="4"/>
  <c r="WP154" i="4"/>
  <c r="WO154" i="4"/>
  <c r="WN154" i="4"/>
  <c r="WM154" i="4"/>
  <c r="WL154" i="4"/>
  <c r="WK154" i="4"/>
  <c r="WJ154" i="4"/>
  <c r="WI154" i="4"/>
  <c r="WH154" i="4"/>
  <c r="VY154" i="4"/>
  <c r="VF154" i="4"/>
  <c r="UM154" i="4"/>
  <c r="TT154" i="4"/>
  <c r="TA154" i="4"/>
  <c r="SH154" i="4"/>
  <c r="RO154" i="4"/>
  <c r="QV154" i="4"/>
  <c r="QC154" i="4"/>
  <c r="PJ154" i="4"/>
  <c r="OQ154" i="4"/>
  <c r="NX154" i="4"/>
  <c r="NE154" i="4"/>
  <c r="ML154" i="4"/>
  <c r="LS154" i="4"/>
  <c r="KZ154" i="4"/>
  <c r="KG154" i="4"/>
  <c r="JN154" i="4"/>
  <c r="IU154" i="4"/>
  <c r="IB154" i="4"/>
  <c r="HI154" i="4"/>
  <c r="GP154" i="4"/>
  <c r="FW154" i="4"/>
  <c r="FD154" i="4"/>
  <c r="EK154" i="4"/>
  <c r="DR154" i="4"/>
  <c r="CY154" i="4"/>
  <c r="CF154" i="4"/>
  <c r="BM154" i="4"/>
  <c r="AT154" i="4"/>
  <c r="AA154" i="4"/>
  <c r="O154" i="4"/>
  <c r="M154" i="4"/>
  <c r="L154" i="4"/>
  <c r="K154" i="4"/>
  <c r="J154" i="4"/>
  <c r="H154" i="4"/>
  <c r="F154" i="4"/>
  <c r="WQ153" i="4"/>
  <c r="WP153" i="4"/>
  <c r="WO153" i="4"/>
  <c r="WN153" i="4"/>
  <c r="WM153" i="4"/>
  <c r="WL153" i="4"/>
  <c r="WK153" i="4"/>
  <c r="WJ153" i="4"/>
  <c r="WI153" i="4"/>
  <c r="WH153" i="4"/>
  <c r="VY153" i="4"/>
  <c r="VF153" i="4"/>
  <c r="UM153" i="4"/>
  <c r="TT153" i="4"/>
  <c r="TA153" i="4"/>
  <c r="SH153" i="4"/>
  <c r="RO153" i="4"/>
  <c r="QV153" i="4"/>
  <c r="QC153" i="4"/>
  <c r="PJ153" i="4"/>
  <c r="OQ153" i="4"/>
  <c r="NX153" i="4"/>
  <c r="NE153" i="4"/>
  <c r="ML153" i="4"/>
  <c r="LS153" i="4"/>
  <c r="KZ153" i="4"/>
  <c r="KG153" i="4"/>
  <c r="JN153" i="4"/>
  <c r="IU153" i="4"/>
  <c r="IB153" i="4"/>
  <c r="HI153" i="4"/>
  <c r="GP153" i="4"/>
  <c r="FW153" i="4"/>
  <c r="FD153" i="4"/>
  <c r="EK153" i="4"/>
  <c r="DR153" i="4"/>
  <c r="CY153" i="4"/>
  <c r="CF153" i="4"/>
  <c r="BM153" i="4"/>
  <c r="AT153" i="4"/>
  <c r="AA153" i="4"/>
  <c r="O153" i="4"/>
  <c r="M153" i="4"/>
  <c r="L153" i="4"/>
  <c r="K153" i="4"/>
  <c r="J153" i="4"/>
  <c r="H153" i="4"/>
  <c r="F153" i="4"/>
  <c r="WQ152" i="4"/>
  <c r="WP152" i="4"/>
  <c r="WO152" i="4"/>
  <c r="WN152" i="4"/>
  <c r="WM152" i="4"/>
  <c r="WL152" i="4"/>
  <c r="WK152" i="4"/>
  <c r="WJ152" i="4"/>
  <c r="WI152" i="4"/>
  <c r="WH152" i="4"/>
  <c r="VY152" i="4"/>
  <c r="VF152" i="4"/>
  <c r="UM152" i="4"/>
  <c r="TT152" i="4"/>
  <c r="TA152" i="4"/>
  <c r="SH152" i="4"/>
  <c r="RO152" i="4"/>
  <c r="QV152" i="4"/>
  <c r="QC152" i="4"/>
  <c r="PJ152" i="4"/>
  <c r="OQ152" i="4"/>
  <c r="NX152" i="4"/>
  <c r="NE152" i="4"/>
  <c r="ML152" i="4"/>
  <c r="LS152" i="4"/>
  <c r="KZ152" i="4"/>
  <c r="KG152" i="4"/>
  <c r="JN152" i="4"/>
  <c r="IU152" i="4"/>
  <c r="IB152" i="4"/>
  <c r="HI152" i="4"/>
  <c r="GP152" i="4"/>
  <c r="FW152" i="4"/>
  <c r="FD152" i="4"/>
  <c r="EK152" i="4"/>
  <c r="DR152" i="4"/>
  <c r="CY152" i="4"/>
  <c r="CF152" i="4"/>
  <c r="BM152" i="4"/>
  <c r="AT152" i="4"/>
  <c r="AA152" i="4"/>
  <c r="O152" i="4"/>
  <c r="M152" i="4"/>
  <c r="L152" i="4"/>
  <c r="K152" i="4"/>
  <c r="J152" i="4"/>
  <c r="H152" i="4"/>
  <c r="F152" i="4"/>
  <c r="WQ151" i="4"/>
  <c r="WP151" i="4"/>
  <c r="WO151" i="4"/>
  <c r="WN151" i="4"/>
  <c r="WM151" i="4"/>
  <c r="WL151" i="4"/>
  <c r="WK151" i="4"/>
  <c r="WJ151" i="4"/>
  <c r="WI151" i="4"/>
  <c r="WH151" i="4"/>
  <c r="VY151" i="4"/>
  <c r="VF151" i="4"/>
  <c r="UM151" i="4"/>
  <c r="TT151" i="4"/>
  <c r="TA151" i="4"/>
  <c r="SH151" i="4"/>
  <c r="RO151" i="4"/>
  <c r="QV151" i="4"/>
  <c r="QC151" i="4"/>
  <c r="PJ151" i="4"/>
  <c r="OQ151" i="4"/>
  <c r="NX151" i="4"/>
  <c r="NE151" i="4"/>
  <c r="ML151" i="4"/>
  <c r="LS151" i="4"/>
  <c r="KZ151" i="4"/>
  <c r="KG151" i="4"/>
  <c r="JN151" i="4"/>
  <c r="IU151" i="4"/>
  <c r="IB151" i="4"/>
  <c r="HI151" i="4"/>
  <c r="GP151" i="4"/>
  <c r="FW151" i="4"/>
  <c r="FD151" i="4"/>
  <c r="EK151" i="4"/>
  <c r="DR151" i="4"/>
  <c r="CY151" i="4"/>
  <c r="CF151" i="4"/>
  <c r="BM151" i="4"/>
  <c r="AT151" i="4"/>
  <c r="AA151" i="4"/>
  <c r="O151" i="4"/>
  <c r="M151" i="4"/>
  <c r="L151" i="4"/>
  <c r="K151" i="4"/>
  <c r="J151" i="4"/>
  <c r="H151" i="4"/>
  <c r="F151" i="4"/>
  <c r="WQ150" i="4"/>
  <c r="WP150" i="4"/>
  <c r="WO150" i="4"/>
  <c r="WN150" i="4"/>
  <c r="WM150" i="4"/>
  <c r="WL150" i="4"/>
  <c r="WK150" i="4"/>
  <c r="WJ150" i="4"/>
  <c r="WI150" i="4"/>
  <c r="WH150" i="4"/>
  <c r="VY150" i="4"/>
  <c r="VF150" i="4"/>
  <c r="UM150" i="4"/>
  <c r="TT150" i="4"/>
  <c r="TA150" i="4"/>
  <c r="SH150" i="4"/>
  <c r="RO150" i="4"/>
  <c r="QV150" i="4"/>
  <c r="QC150" i="4"/>
  <c r="PJ150" i="4"/>
  <c r="OQ150" i="4"/>
  <c r="NX150" i="4"/>
  <c r="NE150" i="4"/>
  <c r="ML150" i="4"/>
  <c r="LS150" i="4"/>
  <c r="KZ150" i="4"/>
  <c r="KG150" i="4"/>
  <c r="JN150" i="4"/>
  <c r="IU150" i="4"/>
  <c r="IB150" i="4"/>
  <c r="HI150" i="4"/>
  <c r="GP150" i="4"/>
  <c r="FW150" i="4"/>
  <c r="FD150" i="4"/>
  <c r="EK150" i="4"/>
  <c r="DR150" i="4"/>
  <c r="CY150" i="4"/>
  <c r="CF150" i="4"/>
  <c r="BM150" i="4"/>
  <c r="AT150" i="4"/>
  <c r="AA150" i="4"/>
  <c r="O150" i="4"/>
  <c r="WG150" i="4" s="1"/>
  <c r="M150" i="4"/>
  <c r="L150" i="4"/>
  <c r="K150" i="4"/>
  <c r="J150" i="4"/>
  <c r="H150" i="4"/>
  <c r="F150" i="4"/>
  <c r="AH149" i="4"/>
  <c r="A149" i="4"/>
  <c r="WQ148" i="4"/>
  <c r="WP148" i="4"/>
  <c r="WO148" i="4"/>
  <c r="WN148" i="4"/>
  <c r="WM148" i="4"/>
  <c r="WL148" i="4"/>
  <c r="WK148" i="4"/>
  <c r="WJ148" i="4"/>
  <c r="WI148" i="4"/>
  <c r="WH148" i="4"/>
  <c r="VY148" i="4"/>
  <c r="VF148" i="4"/>
  <c r="UM148" i="4"/>
  <c r="TT148" i="4"/>
  <c r="TA148" i="4"/>
  <c r="SH148" i="4"/>
  <c r="RO148" i="4"/>
  <c r="QV148" i="4"/>
  <c r="QC148" i="4"/>
  <c r="PJ148" i="4"/>
  <c r="OQ148" i="4"/>
  <c r="NX148" i="4"/>
  <c r="NE148" i="4"/>
  <c r="ML148" i="4"/>
  <c r="LS148" i="4"/>
  <c r="KZ148" i="4"/>
  <c r="KG148" i="4"/>
  <c r="JN148" i="4"/>
  <c r="IU148" i="4"/>
  <c r="IB148" i="4"/>
  <c r="HI148" i="4"/>
  <c r="GP148" i="4"/>
  <c r="FW148" i="4"/>
  <c r="FD148" i="4"/>
  <c r="EK148" i="4"/>
  <c r="DR148" i="4"/>
  <c r="CY148" i="4"/>
  <c r="CF148" i="4"/>
  <c r="BM148" i="4"/>
  <c r="AT148" i="4"/>
  <c r="AA148" i="4"/>
  <c r="O148" i="4"/>
  <c r="M148" i="4"/>
  <c r="L148" i="4"/>
  <c r="K148" i="4"/>
  <c r="J148" i="4"/>
  <c r="H148" i="4"/>
  <c r="F148" i="4"/>
  <c r="WQ147" i="4"/>
  <c r="WP147" i="4"/>
  <c r="WO147" i="4"/>
  <c r="WN147" i="4"/>
  <c r="WM147" i="4"/>
  <c r="WL147" i="4"/>
  <c r="WK147" i="4"/>
  <c r="WJ147" i="4"/>
  <c r="WI147" i="4"/>
  <c r="WH147" i="4"/>
  <c r="VY147" i="4"/>
  <c r="VF147" i="4"/>
  <c r="UM147" i="4"/>
  <c r="TT147" i="4"/>
  <c r="TA147" i="4"/>
  <c r="SH147" i="4"/>
  <c r="RO147" i="4"/>
  <c r="QV147" i="4"/>
  <c r="QC147" i="4"/>
  <c r="PJ147" i="4"/>
  <c r="OQ147" i="4"/>
  <c r="NX147" i="4"/>
  <c r="NE147" i="4"/>
  <c r="ML147" i="4"/>
  <c r="LS147" i="4"/>
  <c r="KZ147" i="4"/>
  <c r="KG147" i="4"/>
  <c r="JN147" i="4"/>
  <c r="IU147" i="4"/>
  <c r="IB147" i="4"/>
  <c r="HI147" i="4"/>
  <c r="GP147" i="4"/>
  <c r="FW147" i="4"/>
  <c r="FD147" i="4"/>
  <c r="EK147" i="4"/>
  <c r="DR147" i="4"/>
  <c r="CY147" i="4"/>
  <c r="CF147" i="4"/>
  <c r="BM147" i="4"/>
  <c r="AT147" i="4"/>
  <c r="AA147" i="4"/>
  <c r="O147" i="4"/>
  <c r="WG147" i="4" s="1"/>
  <c r="M147" i="4"/>
  <c r="L147" i="4"/>
  <c r="K147" i="4"/>
  <c r="J147" i="4"/>
  <c r="H147" i="4"/>
  <c r="F147" i="4"/>
  <c r="WQ146" i="4"/>
  <c r="WP146" i="4"/>
  <c r="WO146" i="4"/>
  <c r="WN146" i="4"/>
  <c r="WM146" i="4"/>
  <c r="WL146" i="4"/>
  <c r="WK146" i="4"/>
  <c r="WJ146" i="4"/>
  <c r="WI146" i="4"/>
  <c r="WH146" i="4"/>
  <c r="VY146" i="4"/>
  <c r="VF146" i="4"/>
  <c r="UM146" i="4"/>
  <c r="TT146" i="4"/>
  <c r="TA146" i="4"/>
  <c r="SH146" i="4"/>
  <c r="RO146" i="4"/>
  <c r="QV146" i="4"/>
  <c r="QC146" i="4"/>
  <c r="PJ146" i="4"/>
  <c r="OQ146" i="4"/>
  <c r="NX146" i="4"/>
  <c r="NE146" i="4"/>
  <c r="ML146" i="4"/>
  <c r="LS146" i="4"/>
  <c r="KZ146" i="4"/>
  <c r="KG146" i="4"/>
  <c r="JN146" i="4"/>
  <c r="IU146" i="4"/>
  <c r="IB146" i="4"/>
  <c r="HI146" i="4"/>
  <c r="GP146" i="4"/>
  <c r="FW146" i="4"/>
  <c r="FD146" i="4"/>
  <c r="EK146" i="4"/>
  <c r="DR146" i="4"/>
  <c r="CY146" i="4"/>
  <c r="CF146" i="4"/>
  <c r="BM146" i="4"/>
  <c r="AT146" i="4"/>
  <c r="AA146" i="4"/>
  <c r="O146" i="4"/>
  <c r="WG146" i="4" s="1"/>
  <c r="M146" i="4"/>
  <c r="L146" i="4"/>
  <c r="K146" i="4"/>
  <c r="J146" i="4"/>
  <c r="H146" i="4"/>
  <c r="F146" i="4"/>
  <c r="WQ145" i="4"/>
  <c r="WP145" i="4"/>
  <c r="WO145" i="4"/>
  <c r="WN145" i="4"/>
  <c r="WM145" i="4"/>
  <c r="WL145" i="4"/>
  <c r="WK145" i="4"/>
  <c r="WJ145" i="4"/>
  <c r="WI145" i="4"/>
  <c r="WH145" i="4"/>
  <c r="VY145" i="4"/>
  <c r="VF145" i="4"/>
  <c r="UM145" i="4"/>
  <c r="TT145" i="4"/>
  <c r="TA145" i="4"/>
  <c r="SH145" i="4"/>
  <c r="RO145" i="4"/>
  <c r="QV145" i="4"/>
  <c r="QC145" i="4"/>
  <c r="PJ145" i="4"/>
  <c r="OQ145" i="4"/>
  <c r="NX145" i="4"/>
  <c r="NE145" i="4"/>
  <c r="ML145" i="4"/>
  <c r="LS145" i="4"/>
  <c r="KZ145" i="4"/>
  <c r="KG145" i="4"/>
  <c r="JN145" i="4"/>
  <c r="IU145" i="4"/>
  <c r="IB145" i="4"/>
  <c r="HI145" i="4"/>
  <c r="GP145" i="4"/>
  <c r="FW145" i="4"/>
  <c r="FD145" i="4"/>
  <c r="EK145" i="4"/>
  <c r="DR145" i="4"/>
  <c r="CY145" i="4"/>
  <c r="CF145" i="4"/>
  <c r="BM145" i="4"/>
  <c r="AT145" i="4"/>
  <c r="AA145" i="4"/>
  <c r="O145" i="4"/>
  <c r="WG145" i="4" s="1"/>
  <c r="M145" i="4"/>
  <c r="L145" i="4"/>
  <c r="K145" i="4"/>
  <c r="J145" i="4"/>
  <c r="H145" i="4"/>
  <c r="F145" i="4"/>
  <c r="WQ144" i="4"/>
  <c r="WP144" i="4"/>
  <c r="WO144" i="4"/>
  <c r="WN144" i="4"/>
  <c r="WM144" i="4"/>
  <c r="WL144" i="4"/>
  <c r="WK144" i="4"/>
  <c r="WJ144" i="4"/>
  <c r="WI144" i="4"/>
  <c r="WH144" i="4"/>
  <c r="VY144" i="4"/>
  <c r="VF144" i="4"/>
  <c r="UM144" i="4"/>
  <c r="TT144" i="4"/>
  <c r="TA144" i="4"/>
  <c r="SH144" i="4"/>
  <c r="RO144" i="4"/>
  <c r="QV144" i="4"/>
  <c r="QC144" i="4"/>
  <c r="PJ144" i="4"/>
  <c r="OQ144" i="4"/>
  <c r="NX144" i="4"/>
  <c r="NE144" i="4"/>
  <c r="ML144" i="4"/>
  <c r="LS144" i="4"/>
  <c r="KZ144" i="4"/>
  <c r="KG144" i="4"/>
  <c r="JN144" i="4"/>
  <c r="IU144" i="4"/>
  <c r="IB144" i="4"/>
  <c r="HI144" i="4"/>
  <c r="GP144" i="4"/>
  <c r="FW144" i="4"/>
  <c r="FD144" i="4"/>
  <c r="EK144" i="4"/>
  <c r="DR144" i="4"/>
  <c r="CY144" i="4"/>
  <c r="CF144" i="4"/>
  <c r="BM144" i="4"/>
  <c r="AT144" i="4"/>
  <c r="AA144" i="4"/>
  <c r="O144" i="4"/>
  <c r="WG144" i="4" s="1"/>
  <c r="M144" i="4"/>
  <c r="L144" i="4"/>
  <c r="K144" i="4"/>
  <c r="J144" i="4"/>
  <c r="H144" i="4"/>
  <c r="F144" i="4"/>
  <c r="WQ143" i="4"/>
  <c r="WP143" i="4"/>
  <c r="WO143" i="4"/>
  <c r="WN143" i="4"/>
  <c r="WM143" i="4"/>
  <c r="WL143" i="4"/>
  <c r="WK143" i="4"/>
  <c r="WJ143" i="4"/>
  <c r="WI143" i="4"/>
  <c r="WH143" i="4"/>
  <c r="VY143" i="4"/>
  <c r="VF143" i="4"/>
  <c r="UM143" i="4"/>
  <c r="TT143" i="4"/>
  <c r="TA143" i="4"/>
  <c r="SH143" i="4"/>
  <c r="RO143" i="4"/>
  <c r="QV143" i="4"/>
  <c r="QC143" i="4"/>
  <c r="PJ143" i="4"/>
  <c r="OQ143" i="4"/>
  <c r="NX143" i="4"/>
  <c r="NE143" i="4"/>
  <c r="ML143" i="4"/>
  <c r="LS143" i="4"/>
  <c r="KZ143" i="4"/>
  <c r="KG143" i="4"/>
  <c r="JN143" i="4"/>
  <c r="IU143" i="4"/>
  <c r="IB143" i="4"/>
  <c r="HI143" i="4"/>
  <c r="GP143" i="4"/>
  <c r="FW143" i="4"/>
  <c r="FD143" i="4"/>
  <c r="EK143" i="4"/>
  <c r="DR143" i="4"/>
  <c r="CY143" i="4"/>
  <c r="CF143" i="4"/>
  <c r="BM143" i="4"/>
  <c r="AT143" i="4"/>
  <c r="AA143" i="4"/>
  <c r="O143" i="4"/>
  <c r="WG143" i="4" s="1"/>
  <c r="M143" i="4"/>
  <c r="L143" i="4"/>
  <c r="K143" i="4"/>
  <c r="J143" i="4"/>
  <c r="H143" i="4"/>
  <c r="F143" i="4"/>
  <c r="WQ142" i="4"/>
  <c r="WP142" i="4"/>
  <c r="WO142" i="4"/>
  <c r="WN142" i="4"/>
  <c r="WM142" i="4"/>
  <c r="WL142" i="4"/>
  <c r="WK142" i="4"/>
  <c r="WJ142" i="4"/>
  <c r="WI142" i="4"/>
  <c r="WH142" i="4"/>
  <c r="VY142" i="4"/>
  <c r="VF142" i="4"/>
  <c r="UM142" i="4"/>
  <c r="TT142" i="4"/>
  <c r="TA142" i="4"/>
  <c r="SH142" i="4"/>
  <c r="RO142" i="4"/>
  <c r="QV142" i="4"/>
  <c r="QC142" i="4"/>
  <c r="PJ142" i="4"/>
  <c r="OQ142" i="4"/>
  <c r="NX142" i="4"/>
  <c r="NE142" i="4"/>
  <c r="ML142" i="4"/>
  <c r="LS142" i="4"/>
  <c r="KZ142" i="4"/>
  <c r="KG142" i="4"/>
  <c r="JN142" i="4"/>
  <c r="IU142" i="4"/>
  <c r="IB142" i="4"/>
  <c r="HI142" i="4"/>
  <c r="GP142" i="4"/>
  <c r="FW142" i="4"/>
  <c r="FD142" i="4"/>
  <c r="EK142" i="4"/>
  <c r="DR142" i="4"/>
  <c r="CY142" i="4"/>
  <c r="CF142" i="4"/>
  <c r="BM142" i="4"/>
  <c r="AT142" i="4"/>
  <c r="AA142" i="4"/>
  <c r="O142" i="4"/>
  <c r="WG142" i="4" s="1"/>
  <c r="M142" i="4"/>
  <c r="L142" i="4"/>
  <c r="K142" i="4"/>
  <c r="J142" i="4"/>
  <c r="H142" i="4"/>
  <c r="F142" i="4"/>
  <c r="AH141" i="4"/>
  <c r="A141" i="4"/>
  <c r="WQ140" i="4"/>
  <c r="WP140" i="4"/>
  <c r="WO140" i="4"/>
  <c r="WN140" i="4"/>
  <c r="WM140" i="4"/>
  <c r="WL140" i="4"/>
  <c r="WK140" i="4"/>
  <c r="WJ140" i="4"/>
  <c r="WI140" i="4"/>
  <c r="WH140" i="4"/>
  <c r="VY140" i="4"/>
  <c r="VF140" i="4"/>
  <c r="UM140" i="4"/>
  <c r="TT140" i="4"/>
  <c r="TA140" i="4"/>
  <c r="SH140" i="4"/>
  <c r="RO140" i="4"/>
  <c r="QV140" i="4"/>
  <c r="QC140" i="4"/>
  <c r="PJ140" i="4"/>
  <c r="OQ140" i="4"/>
  <c r="NX140" i="4"/>
  <c r="NE140" i="4"/>
  <c r="ML140" i="4"/>
  <c r="LS140" i="4"/>
  <c r="KZ140" i="4"/>
  <c r="KG140" i="4"/>
  <c r="JN140" i="4"/>
  <c r="IU140" i="4"/>
  <c r="IB140" i="4"/>
  <c r="HI140" i="4"/>
  <c r="GP140" i="4"/>
  <c r="FW140" i="4"/>
  <c r="FD140" i="4"/>
  <c r="EK140" i="4"/>
  <c r="DR140" i="4"/>
  <c r="CY140" i="4"/>
  <c r="CF140" i="4"/>
  <c r="BM140" i="4"/>
  <c r="AT140" i="4"/>
  <c r="AA140" i="4"/>
  <c r="O140" i="4"/>
  <c r="M140" i="4"/>
  <c r="L140" i="4"/>
  <c r="K140" i="4"/>
  <c r="J140" i="4"/>
  <c r="H140" i="4"/>
  <c r="F140" i="4"/>
  <c r="WQ139" i="4"/>
  <c r="WP139" i="4"/>
  <c r="WO139" i="4"/>
  <c r="WN139" i="4"/>
  <c r="WM139" i="4"/>
  <c r="WL139" i="4"/>
  <c r="WK139" i="4"/>
  <c r="WJ139" i="4"/>
  <c r="WI139" i="4"/>
  <c r="WH139" i="4"/>
  <c r="VY139" i="4"/>
  <c r="VF139" i="4"/>
  <c r="UM139" i="4"/>
  <c r="TT139" i="4"/>
  <c r="TA139" i="4"/>
  <c r="SH139" i="4"/>
  <c r="RO139" i="4"/>
  <c r="QV139" i="4"/>
  <c r="QC139" i="4"/>
  <c r="PJ139" i="4"/>
  <c r="OQ139" i="4"/>
  <c r="NX139" i="4"/>
  <c r="NE139" i="4"/>
  <c r="ML139" i="4"/>
  <c r="LS139" i="4"/>
  <c r="KZ139" i="4"/>
  <c r="KG139" i="4"/>
  <c r="JN139" i="4"/>
  <c r="IU139" i="4"/>
  <c r="IB139" i="4"/>
  <c r="HI139" i="4"/>
  <c r="GP139" i="4"/>
  <c r="FW139" i="4"/>
  <c r="FD139" i="4"/>
  <c r="EK139" i="4"/>
  <c r="DR139" i="4"/>
  <c r="CY139" i="4"/>
  <c r="CF139" i="4"/>
  <c r="BM139" i="4"/>
  <c r="AT139" i="4"/>
  <c r="AA139" i="4"/>
  <c r="O139" i="4"/>
  <c r="M139" i="4"/>
  <c r="L139" i="4"/>
  <c r="K139" i="4"/>
  <c r="J139" i="4"/>
  <c r="H139" i="4"/>
  <c r="F139" i="4"/>
  <c r="WQ138" i="4"/>
  <c r="WP138" i="4"/>
  <c r="WO138" i="4"/>
  <c r="WN138" i="4"/>
  <c r="WM138" i="4"/>
  <c r="WL138" i="4"/>
  <c r="WK138" i="4"/>
  <c r="WJ138" i="4"/>
  <c r="WI138" i="4"/>
  <c r="WH138" i="4"/>
  <c r="VY138" i="4"/>
  <c r="VF138" i="4"/>
  <c r="UM138" i="4"/>
  <c r="TT138" i="4"/>
  <c r="TA138" i="4"/>
  <c r="SH138" i="4"/>
  <c r="RO138" i="4"/>
  <c r="QV138" i="4"/>
  <c r="QC138" i="4"/>
  <c r="PJ138" i="4"/>
  <c r="OQ138" i="4"/>
  <c r="NX138" i="4"/>
  <c r="NE138" i="4"/>
  <c r="ML138" i="4"/>
  <c r="LS138" i="4"/>
  <c r="KZ138" i="4"/>
  <c r="KG138" i="4"/>
  <c r="JN138" i="4"/>
  <c r="IU138" i="4"/>
  <c r="IB138" i="4"/>
  <c r="HI138" i="4"/>
  <c r="GP138" i="4"/>
  <c r="FW138" i="4"/>
  <c r="FD138" i="4"/>
  <c r="EK138" i="4"/>
  <c r="DR138" i="4"/>
  <c r="CY138" i="4"/>
  <c r="CF138" i="4"/>
  <c r="BM138" i="4"/>
  <c r="AT138" i="4"/>
  <c r="AA138" i="4"/>
  <c r="O138" i="4"/>
  <c r="M138" i="4"/>
  <c r="L138" i="4"/>
  <c r="K138" i="4"/>
  <c r="J138" i="4"/>
  <c r="H138" i="4"/>
  <c r="F138" i="4"/>
  <c r="WQ137" i="4"/>
  <c r="WP137" i="4"/>
  <c r="WO137" i="4"/>
  <c r="WN137" i="4"/>
  <c r="WM137" i="4"/>
  <c r="WL137" i="4"/>
  <c r="WK137" i="4"/>
  <c r="WJ137" i="4"/>
  <c r="WI137" i="4"/>
  <c r="WH137" i="4"/>
  <c r="VY137" i="4"/>
  <c r="VF137" i="4"/>
  <c r="UM137" i="4"/>
  <c r="TT137" i="4"/>
  <c r="TA137" i="4"/>
  <c r="SH137" i="4"/>
  <c r="RO137" i="4"/>
  <c r="QV137" i="4"/>
  <c r="QC137" i="4"/>
  <c r="PJ137" i="4"/>
  <c r="OQ137" i="4"/>
  <c r="NX137" i="4"/>
  <c r="NE137" i="4"/>
  <c r="ML137" i="4"/>
  <c r="LS137" i="4"/>
  <c r="KZ137" i="4"/>
  <c r="KG137" i="4"/>
  <c r="JN137" i="4"/>
  <c r="IU137" i="4"/>
  <c r="IB137" i="4"/>
  <c r="HI137" i="4"/>
  <c r="GP137" i="4"/>
  <c r="FW137" i="4"/>
  <c r="FD137" i="4"/>
  <c r="EK137" i="4"/>
  <c r="DR137" i="4"/>
  <c r="CY137" i="4"/>
  <c r="CF137" i="4"/>
  <c r="BM137" i="4"/>
  <c r="AT137" i="4"/>
  <c r="AA137" i="4"/>
  <c r="O137" i="4"/>
  <c r="M137" i="4"/>
  <c r="L137" i="4"/>
  <c r="K137" i="4"/>
  <c r="J137" i="4"/>
  <c r="H137" i="4"/>
  <c r="F137" i="4"/>
  <c r="WQ136" i="4"/>
  <c r="WP136" i="4"/>
  <c r="WO136" i="4"/>
  <c r="WN136" i="4"/>
  <c r="WM136" i="4"/>
  <c r="WL136" i="4"/>
  <c r="WK136" i="4"/>
  <c r="WJ136" i="4"/>
  <c r="WI136" i="4"/>
  <c r="WH136" i="4"/>
  <c r="VY136" i="4"/>
  <c r="VF136" i="4"/>
  <c r="UM136" i="4"/>
  <c r="TT136" i="4"/>
  <c r="TA136" i="4"/>
  <c r="SH136" i="4"/>
  <c r="RO136" i="4"/>
  <c r="QV136" i="4"/>
  <c r="QC136" i="4"/>
  <c r="PJ136" i="4"/>
  <c r="OQ136" i="4"/>
  <c r="NX136" i="4"/>
  <c r="NE136" i="4"/>
  <c r="ML136" i="4"/>
  <c r="LS136" i="4"/>
  <c r="KZ136" i="4"/>
  <c r="KG136" i="4"/>
  <c r="JN136" i="4"/>
  <c r="IU136" i="4"/>
  <c r="IB136" i="4"/>
  <c r="HI136" i="4"/>
  <c r="GP136" i="4"/>
  <c r="FW136" i="4"/>
  <c r="FD136" i="4"/>
  <c r="EK136" i="4"/>
  <c r="DR136" i="4"/>
  <c r="CY136" i="4"/>
  <c r="CF136" i="4"/>
  <c r="BM136" i="4"/>
  <c r="AT136" i="4"/>
  <c r="AA136" i="4"/>
  <c r="O136" i="4"/>
  <c r="M136" i="4"/>
  <c r="L136" i="4"/>
  <c r="K136" i="4"/>
  <c r="J136" i="4"/>
  <c r="H136" i="4"/>
  <c r="F136" i="4"/>
  <c r="WQ135" i="4"/>
  <c r="WP135" i="4"/>
  <c r="WO135" i="4"/>
  <c r="WN135" i="4"/>
  <c r="WM135" i="4"/>
  <c r="WL135" i="4"/>
  <c r="WK135" i="4"/>
  <c r="WJ135" i="4"/>
  <c r="WI135" i="4"/>
  <c r="WH135" i="4"/>
  <c r="VY135" i="4"/>
  <c r="VF135" i="4"/>
  <c r="UM135" i="4"/>
  <c r="TT135" i="4"/>
  <c r="TA135" i="4"/>
  <c r="SH135" i="4"/>
  <c r="RO135" i="4"/>
  <c r="QV135" i="4"/>
  <c r="QC135" i="4"/>
  <c r="PJ135" i="4"/>
  <c r="OQ135" i="4"/>
  <c r="NX135" i="4"/>
  <c r="NE135" i="4"/>
  <c r="ML135" i="4"/>
  <c r="LS135" i="4"/>
  <c r="KZ135" i="4"/>
  <c r="KG135" i="4"/>
  <c r="JN135" i="4"/>
  <c r="IU135" i="4"/>
  <c r="IB135" i="4"/>
  <c r="HI135" i="4"/>
  <c r="GP135" i="4"/>
  <c r="FW135" i="4"/>
  <c r="FD135" i="4"/>
  <c r="EK135" i="4"/>
  <c r="DR135" i="4"/>
  <c r="CY135" i="4"/>
  <c r="CF135" i="4"/>
  <c r="BM135" i="4"/>
  <c r="AT135" i="4"/>
  <c r="AA135" i="4"/>
  <c r="O135" i="4"/>
  <c r="WG135" i="4" s="1"/>
  <c r="M135" i="4"/>
  <c r="L135" i="4"/>
  <c r="K135" i="4"/>
  <c r="J135" i="4"/>
  <c r="H135" i="4"/>
  <c r="F135" i="4"/>
  <c r="WQ134" i="4"/>
  <c r="WP134" i="4"/>
  <c r="WO134" i="4"/>
  <c r="WN134" i="4"/>
  <c r="WM134" i="4"/>
  <c r="WL134" i="4"/>
  <c r="WK134" i="4"/>
  <c r="WJ134" i="4"/>
  <c r="WI134" i="4"/>
  <c r="WH134" i="4"/>
  <c r="VY134" i="4"/>
  <c r="VF134" i="4"/>
  <c r="UM134" i="4"/>
  <c r="TT134" i="4"/>
  <c r="TA134" i="4"/>
  <c r="SH134" i="4"/>
  <c r="RO134" i="4"/>
  <c r="QV134" i="4"/>
  <c r="QC134" i="4"/>
  <c r="PJ134" i="4"/>
  <c r="OQ134" i="4"/>
  <c r="NX134" i="4"/>
  <c r="NE134" i="4"/>
  <c r="ML134" i="4"/>
  <c r="LS134" i="4"/>
  <c r="KZ134" i="4"/>
  <c r="KG134" i="4"/>
  <c r="JN134" i="4"/>
  <c r="IU134" i="4"/>
  <c r="IB134" i="4"/>
  <c r="HI134" i="4"/>
  <c r="GP134" i="4"/>
  <c r="FW134" i="4"/>
  <c r="FD134" i="4"/>
  <c r="EK134" i="4"/>
  <c r="DR134" i="4"/>
  <c r="CY134" i="4"/>
  <c r="CF134" i="4"/>
  <c r="BM134" i="4"/>
  <c r="AT134" i="4"/>
  <c r="AA134" i="4"/>
  <c r="O134" i="4"/>
  <c r="WG134" i="4" s="1"/>
  <c r="M134" i="4"/>
  <c r="L134" i="4"/>
  <c r="K134" i="4"/>
  <c r="J134" i="4"/>
  <c r="H134" i="4"/>
  <c r="F134" i="4"/>
  <c r="AH133" i="4"/>
  <c r="A133" i="4"/>
  <c r="AH101" i="4"/>
  <c r="A101" i="4"/>
  <c r="AH95" i="4"/>
  <c r="A95" i="4"/>
  <c r="AH91" i="4"/>
  <c r="A91" i="4"/>
  <c r="AH84" i="4"/>
  <c r="A84" i="4"/>
  <c r="AH59" i="4"/>
  <c r="A59" i="4"/>
  <c r="N13" i="3"/>
  <c r="N21" i="3"/>
  <c r="F120" i="4"/>
  <c r="J120" i="4"/>
  <c r="K120" i="4"/>
  <c r="L120" i="4"/>
  <c r="O120" i="4"/>
  <c r="WG120" i="4" s="1"/>
  <c r="VY120" i="4"/>
  <c r="WH120" i="4"/>
  <c r="WI120" i="4"/>
  <c r="WJ120" i="4"/>
  <c r="WK120" i="4"/>
  <c r="WL120" i="4"/>
  <c r="WM120" i="4"/>
  <c r="WN120" i="4"/>
  <c r="WO120" i="4"/>
  <c r="WP120" i="4"/>
  <c r="WQ120" i="4"/>
  <c r="O121" i="4"/>
  <c r="WG121" i="4" s="1"/>
  <c r="Z121" i="4"/>
  <c r="AE121" i="4"/>
  <c r="AG121" i="4"/>
  <c r="AH121" i="4"/>
  <c r="AS121" i="4"/>
  <c r="AX121" i="4"/>
  <c r="AZ121" i="4"/>
  <c r="BA121" i="4"/>
  <c r="BL121" i="4"/>
  <c r="BQ121" i="4"/>
  <c r="BS121" i="4"/>
  <c r="BT121" i="4"/>
  <c r="CE121" i="4"/>
  <c r="CJ121" i="4"/>
  <c r="CL121" i="4"/>
  <c r="CM121" i="4"/>
  <c r="CX121" i="4"/>
  <c r="DC121" i="4"/>
  <c r="DE121" i="4"/>
  <c r="DF121" i="4"/>
  <c r="DQ121" i="4"/>
  <c r="DV121" i="4"/>
  <c r="DX121" i="4"/>
  <c r="DY121" i="4"/>
  <c r="EJ121" i="4"/>
  <c r="EO121" i="4"/>
  <c r="EQ121" i="4"/>
  <c r="ER121" i="4"/>
  <c r="FC121" i="4"/>
  <c r="FH121" i="4"/>
  <c r="FJ121" i="4"/>
  <c r="FK121" i="4"/>
  <c r="FV121" i="4"/>
  <c r="GA121" i="4"/>
  <c r="GC121" i="4"/>
  <c r="GD121" i="4"/>
  <c r="GO121" i="4"/>
  <c r="GT121" i="4"/>
  <c r="GV121" i="4"/>
  <c r="GW121" i="4"/>
  <c r="HH121" i="4"/>
  <c r="HM121" i="4"/>
  <c r="HO121" i="4"/>
  <c r="HP121" i="4"/>
  <c r="IA121" i="4"/>
  <c r="IF121" i="4"/>
  <c r="IH121" i="4"/>
  <c r="II121" i="4"/>
  <c r="IT121" i="4"/>
  <c r="IY121" i="4"/>
  <c r="JA121" i="4"/>
  <c r="JB121" i="4"/>
  <c r="JM121" i="4"/>
  <c r="JR121" i="4"/>
  <c r="JT121" i="4"/>
  <c r="JU121" i="4"/>
  <c r="KF121" i="4"/>
  <c r="KK121" i="4"/>
  <c r="KM121" i="4"/>
  <c r="KN121" i="4"/>
  <c r="KY121" i="4"/>
  <c r="LD121" i="4"/>
  <c r="LF121" i="4"/>
  <c r="LG121" i="4"/>
  <c r="LR121" i="4"/>
  <c r="LW121" i="4"/>
  <c r="LY121" i="4"/>
  <c r="LZ121" i="4"/>
  <c r="MK121" i="4"/>
  <c r="MP121" i="4"/>
  <c r="MR121" i="4"/>
  <c r="MS121" i="4"/>
  <c r="ND121" i="4"/>
  <c r="NI121" i="4"/>
  <c r="NK121" i="4"/>
  <c r="NL121" i="4"/>
  <c r="NW121" i="4"/>
  <c r="OB121" i="4"/>
  <c r="OD121" i="4"/>
  <c r="OE121" i="4"/>
  <c r="OP121" i="4"/>
  <c r="OU121" i="4"/>
  <c r="OW121" i="4"/>
  <c r="OX121" i="4"/>
  <c r="PI121" i="4"/>
  <c r="PN121" i="4"/>
  <c r="PP121" i="4"/>
  <c r="PQ121" i="4"/>
  <c r="QB121" i="4"/>
  <c r="QG121" i="4"/>
  <c r="QI121" i="4"/>
  <c r="QJ121" i="4"/>
  <c r="QU121" i="4"/>
  <c r="QZ121" i="4"/>
  <c r="RB121" i="4"/>
  <c r="RC121" i="4"/>
  <c r="RN121" i="4"/>
  <c r="RS121" i="4"/>
  <c r="RU121" i="4"/>
  <c r="RV121" i="4"/>
  <c r="SG121" i="4"/>
  <c r="SL121" i="4"/>
  <c r="SN121" i="4"/>
  <c r="SO121" i="4"/>
  <c r="SZ121" i="4"/>
  <c r="TE121" i="4"/>
  <c r="TG121" i="4"/>
  <c r="TH121" i="4"/>
  <c r="TS121" i="4"/>
  <c r="TX121" i="4"/>
  <c r="TZ121" i="4"/>
  <c r="UA121" i="4"/>
  <c r="UL121" i="4"/>
  <c r="UQ121" i="4"/>
  <c r="US121" i="4"/>
  <c r="UT121" i="4"/>
  <c r="VE121" i="4"/>
  <c r="VJ121" i="4"/>
  <c r="VL121" i="4"/>
  <c r="VM121" i="4"/>
  <c r="VX121" i="4"/>
  <c r="VY121" i="4"/>
  <c r="WC121" i="4"/>
  <c r="WE121" i="4"/>
  <c r="WH121" i="4"/>
  <c r="WI121" i="4"/>
  <c r="WJ121" i="4"/>
  <c r="WK121" i="4"/>
  <c r="WL121" i="4"/>
  <c r="WM121" i="4"/>
  <c r="WN121" i="4"/>
  <c r="WO121" i="4"/>
  <c r="WP121" i="4"/>
  <c r="WQ121" i="4"/>
  <c r="WS121" i="4"/>
  <c r="WT121" i="4"/>
  <c r="WW121" i="4" s="1"/>
  <c r="WU121" i="4"/>
  <c r="A121" i="4" s="1"/>
  <c r="WX121" i="4"/>
  <c r="O122" i="4"/>
  <c r="WG122" i="4" s="1"/>
  <c r="Z122" i="4"/>
  <c r="AE122" i="4"/>
  <c r="AG122" i="4"/>
  <c r="AH122" i="4"/>
  <c r="AS122" i="4"/>
  <c r="AX122" i="4"/>
  <c r="AZ122" i="4"/>
  <c r="BA122" i="4"/>
  <c r="BL122" i="4"/>
  <c r="BQ122" i="4"/>
  <c r="BS122" i="4"/>
  <c r="BT122" i="4"/>
  <c r="CE122" i="4"/>
  <c r="CJ122" i="4"/>
  <c r="CL122" i="4"/>
  <c r="CM122" i="4"/>
  <c r="CX122" i="4"/>
  <c r="DC122" i="4"/>
  <c r="DE122" i="4"/>
  <c r="DF122" i="4"/>
  <c r="DQ122" i="4"/>
  <c r="DV122" i="4"/>
  <c r="DX122" i="4"/>
  <c r="DY122" i="4"/>
  <c r="EJ122" i="4"/>
  <c r="EO122" i="4"/>
  <c r="EQ122" i="4"/>
  <c r="ER122" i="4"/>
  <c r="FC122" i="4"/>
  <c r="FH122" i="4"/>
  <c r="FJ122" i="4"/>
  <c r="FK122" i="4"/>
  <c r="FV122" i="4"/>
  <c r="GA122" i="4"/>
  <c r="GC122" i="4"/>
  <c r="GD122" i="4"/>
  <c r="GO122" i="4"/>
  <c r="GT122" i="4"/>
  <c r="GV122" i="4"/>
  <c r="GW122" i="4"/>
  <c r="HH122" i="4"/>
  <c r="HM122" i="4"/>
  <c r="HO122" i="4"/>
  <c r="HP122" i="4"/>
  <c r="IA122" i="4"/>
  <c r="IF122" i="4"/>
  <c r="IH122" i="4"/>
  <c r="II122" i="4"/>
  <c r="IT122" i="4"/>
  <c r="IY122" i="4"/>
  <c r="JA122" i="4"/>
  <c r="JB122" i="4"/>
  <c r="JM122" i="4"/>
  <c r="JR122" i="4"/>
  <c r="JT122" i="4"/>
  <c r="JU122" i="4"/>
  <c r="KF122" i="4"/>
  <c r="KK122" i="4"/>
  <c r="KM122" i="4"/>
  <c r="KN122" i="4"/>
  <c r="KY122" i="4"/>
  <c r="LD122" i="4"/>
  <c r="LF122" i="4"/>
  <c r="LG122" i="4"/>
  <c r="LR122" i="4"/>
  <c r="LW122" i="4"/>
  <c r="LY122" i="4"/>
  <c r="LZ122" i="4"/>
  <c r="MK122" i="4"/>
  <c r="MP122" i="4"/>
  <c r="MR122" i="4"/>
  <c r="MS122" i="4"/>
  <c r="ND122" i="4"/>
  <c r="NI122" i="4"/>
  <c r="NK122" i="4"/>
  <c r="NL122" i="4"/>
  <c r="NW122" i="4"/>
  <c r="OB122" i="4"/>
  <c r="OD122" i="4"/>
  <c r="OE122" i="4"/>
  <c r="OP122" i="4"/>
  <c r="OU122" i="4"/>
  <c r="OW122" i="4"/>
  <c r="OX122" i="4"/>
  <c r="PI122" i="4"/>
  <c r="PN122" i="4"/>
  <c r="PP122" i="4"/>
  <c r="PQ122" i="4"/>
  <c r="QB122" i="4"/>
  <c r="QG122" i="4"/>
  <c r="QI122" i="4"/>
  <c r="QJ122" i="4"/>
  <c r="QU122" i="4"/>
  <c r="QZ122" i="4"/>
  <c r="RB122" i="4"/>
  <c r="RC122" i="4"/>
  <c r="RN122" i="4"/>
  <c r="RS122" i="4"/>
  <c r="RU122" i="4"/>
  <c r="RV122" i="4"/>
  <c r="SG122" i="4"/>
  <c r="SL122" i="4"/>
  <c r="SN122" i="4"/>
  <c r="SO122" i="4"/>
  <c r="SZ122" i="4"/>
  <c r="TE122" i="4"/>
  <c r="TG122" i="4"/>
  <c r="TH122" i="4"/>
  <c r="TS122" i="4"/>
  <c r="TX122" i="4"/>
  <c r="TZ122" i="4"/>
  <c r="UA122" i="4"/>
  <c r="UL122" i="4"/>
  <c r="UQ122" i="4"/>
  <c r="US122" i="4"/>
  <c r="UT122" i="4"/>
  <c r="VE122" i="4"/>
  <c r="VJ122" i="4"/>
  <c r="VL122" i="4"/>
  <c r="VM122" i="4"/>
  <c r="VX122" i="4"/>
  <c r="VY122" i="4"/>
  <c r="WC122" i="4"/>
  <c r="WE122" i="4"/>
  <c r="WH122" i="4"/>
  <c r="WI122" i="4"/>
  <c r="WJ122" i="4"/>
  <c r="WK122" i="4"/>
  <c r="WL122" i="4"/>
  <c r="WM122" i="4"/>
  <c r="WN122" i="4"/>
  <c r="WO122" i="4"/>
  <c r="WP122" i="4"/>
  <c r="WQ122" i="4"/>
  <c r="WS122" i="4"/>
  <c r="WT122" i="4"/>
  <c r="WW122" i="4" s="1"/>
  <c r="WU122" i="4"/>
  <c r="A122" i="4" s="1"/>
  <c r="WX122" i="4"/>
  <c r="O123" i="4"/>
  <c r="WG123" i="4" s="1"/>
  <c r="Z123" i="4"/>
  <c r="AE123" i="4"/>
  <c r="AG123" i="4"/>
  <c r="AH123" i="4"/>
  <c r="AS123" i="4"/>
  <c r="AX123" i="4"/>
  <c r="AZ123" i="4"/>
  <c r="BA123" i="4"/>
  <c r="BL123" i="4"/>
  <c r="BQ123" i="4"/>
  <c r="BS123" i="4"/>
  <c r="BT123" i="4"/>
  <c r="CE123" i="4"/>
  <c r="CJ123" i="4"/>
  <c r="CL123" i="4"/>
  <c r="CM123" i="4"/>
  <c r="CX123" i="4"/>
  <c r="DC123" i="4"/>
  <c r="DE123" i="4"/>
  <c r="DF123" i="4"/>
  <c r="DQ123" i="4"/>
  <c r="DV123" i="4"/>
  <c r="DX123" i="4"/>
  <c r="DY123" i="4"/>
  <c r="EJ123" i="4"/>
  <c r="EO123" i="4"/>
  <c r="EQ123" i="4"/>
  <c r="ER123" i="4"/>
  <c r="FC123" i="4"/>
  <c r="FH123" i="4"/>
  <c r="FJ123" i="4"/>
  <c r="FK123" i="4"/>
  <c r="FV123" i="4"/>
  <c r="GA123" i="4"/>
  <c r="GC123" i="4"/>
  <c r="GD123" i="4"/>
  <c r="GO123" i="4"/>
  <c r="GT123" i="4"/>
  <c r="GV123" i="4"/>
  <c r="GW123" i="4"/>
  <c r="HH123" i="4"/>
  <c r="HM123" i="4"/>
  <c r="HO123" i="4"/>
  <c r="HP123" i="4"/>
  <c r="IA123" i="4"/>
  <c r="IF123" i="4"/>
  <c r="IH123" i="4"/>
  <c r="II123" i="4"/>
  <c r="IT123" i="4"/>
  <c r="IY123" i="4"/>
  <c r="JA123" i="4"/>
  <c r="JB123" i="4"/>
  <c r="JM123" i="4"/>
  <c r="JR123" i="4"/>
  <c r="JT123" i="4"/>
  <c r="JU123" i="4"/>
  <c r="KF123" i="4"/>
  <c r="KK123" i="4"/>
  <c r="KM123" i="4"/>
  <c r="KN123" i="4"/>
  <c r="KY123" i="4"/>
  <c r="LD123" i="4"/>
  <c r="LF123" i="4"/>
  <c r="LG123" i="4"/>
  <c r="LR123" i="4"/>
  <c r="LW123" i="4"/>
  <c r="LY123" i="4"/>
  <c r="LZ123" i="4"/>
  <c r="MK123" i="4"/>
  <c r="MP123" i="4"/>
  <c r="MR123" i="4"/>
  <c r="MS123" i="4"/>
  <c r="ND123" i="4"/>
  <c r="NI123" i="4"/>
  <c r="NK123" i="4"/>
  <c r="NL123" i="4"/>
  <c r="NW123" i="4"/>
  <c r="OB123" i="4"/>
  <c r="OD123" i="4"/>
  <c r="OE123" i="4"/>
  <c r="OP123" i="4"/>
  <c r="OU123" i="4"/>
  <c r="OW123" i="4"/>
  <c r="OX123" i="4"/>
  <c r="PI123" i="4"/>
  <c r="PN123" i="4"/>
  <c r="PP123" i="4"/>
  <c r="PQ123" i="4"/>
  <c r="QB123" i="4"/>
  <c r="QG123" i="4"/>
  <c r="QI123" i="4"/>
  <c r="QJ123" i="4"/>
  <c r="QU123" i="4"/>
  <c r="QZ123" i="4"/>
  <c r="RB123" i="4"/>
  <c r="RC123" i="4"/>
  <c r="RN123" i="4"/>
  <c r="RS123" i="4"/>
  <c r="RU123" i="4"/>
  <c r="RV123" i="4"/>
  <c r="SG123" i="4"/>
  <c r="SL123" i="4"/>
  <c r="SN123" i="4"/>
  <c r="SO123" i="4"/>
  <c r="SZ123" i="4"/>
  <c r="TE123" i="4"/>
  <c r="TG123" i="4"/>
  <c r="TH123" i="4"/>
  <c r="TS123" i="4"/>
  <c r="TX123" i="4"/>
  <c r="TZ123" i="4"/>
  <c r="UA123" i="4"/>
  <c r="UL123" i="4"/>
  <c r="UQ123" i="4"/>
  <c r="US123" i="4"/>
  <c r="UT123" i="4"/>
  <c r="VE123" i="4"/>
  <c r="VJ123" i="4"/>
  <c r="VL123" i="4"/>
  <c r="VM123" i="4"/>
  <c r="VX123" i="4"/>
  <c r="VY123" i="4"/>
  <c r="WC123" i="4"/>
  <c r="WE123" i="4"/>
  <c r="WH123" i="4"/>
  <c r="WI123" i="4"/>
  <c r="WJ123" i="4"/>
  <c r="WK123" i="4"/>
  <c r="WL123" i="4"/>
  <c r="WM123" i="4"/>
  <c r="WN123" i="4"/>
  <c r="WO123" i="4"/>
  <c r="WP123" i="4"/>
  <c r="WQ123" i="4"/>
  <c r="WS123" i="4"/>
  <c r="WT123" i="4"/>
  <c r="WW123" i="4" s="1"/>
  <c r="WU123" i="4"/>
  <c r="A123" i="4" s="1"/>
  <c r="O124" i="4"/>
  <c r="WG124" i="4" s="1"/>
  <c r="AE124" i="4"/>
  <c r="AG124" i="4"/>
  <c r="AH124" i="4"/>
  <c r="AS124" i="4"/>
  <c r="AX124" i="4"/>
  <c r="AZ124" i="4"/>
  <c r="BA124" i="4"/>
  <c r="BL124" i="4"/>
  <c r="BQ124" i="4"/>
  <c r="BS124" i="4"/>
  <c r="BT124" i="4"/>
  <c r="CE124" i="4"/>
  <c r="CJ124" i="4"/>
  <c r="CL124" i="4"/>
  <c r="CM124" i="4"/>
  <c r="CX124" i="4"/>
  <c r="DC124" i="4"/>
  <c r="DE124" i="4"/>
  <c r="DF124" i="4"/>
  <c r="DQ124" i="4"/>
  <c r="DV124" i="4"/>
  <c r="DX124" i="4"/>
  <c r="DY124" i="4"/>
  <c r="EJ124" i="4"/>
  <c r="EO124" i="4"/>
  <c r="EQ124" i="4"/>
  <c r="ER124" i="4"/>
  <c r="FC124" i="4"/>
  <c r="FH124" i="4"/>
  <c r="FJ124" i="4"/>
  <c r="FK124" i="4"/>
  <c r="FV124" i="4"/>
  <c r="GA124" i="4"/>
  <c r="GC124" i="4"/>
  <c r="GD124" i="4"/>
  <c r="GO124" i="4"/>
  <c r="GT124" i="4"/>
  <c r="GV124" i="4"/>
  <c r="GW124" i="4"/>
  <c r="HH124" i="4"/>
  <c r="HM124" i="4"/>
  <c r="HO124" i="4"/>
  <c r="HP124" i="4"/>
  <c r="IA124" i="4"/>
  <c r="IF124" i="4"/>
  <c r="IH124" i="4"/>
  <c r="II124" i="4"/>
  <c r="IT124" i="4"/>
  <c r="IY124" i="4"/>
  <c r="JA124" i="4"/>
  <c r="JB124" i="4"/>
  <c r="JM124" i="4"/>
  <c r="JR124" i="4"/>
  <c r="JT124" i="4"/>
  <c r="JU124" i="4"/>
  <c r="KF124" i="4"/>
  <c r="KK124" i="4"/>
  <c r="KM124" i="4"/>
  <c r="KN124" i="4"/>
  <c r="KY124" i="4"/>
  <c r="LD124" i="4"/>
  <c r="LF124" i="4"/>
  <c r="LG124" i="4"/>
  <c r="LR124" i="4"/>
  <c r="LW124" i="4"/>
  <c r="LY124" i="4"/>
  <c r="LZ124" i="4"/>
  <c r="MK124" i="4"/>
  <c r="MP124" i="4"/>
  <c r="MR124" i="4"/>
  <c r="MS124" i="4"/>
  <c r="ND124" i="4"/>
  <c r="NI124" i="4"/>
  <c r="NK124" i="4"/>
  <c r="NL124" i="4"/>
  <c r="NW124" i="4"/>
  <c r="OB124" i="4"/>
  <c r="OD124" i="4"/>
  <c r="OE124" i="4"/>
  <c r="OP124" i="4"/>
  <c r="OU124" i="4"/>
  <c r="OW124" i="4"/>
  <c r="OX124" i="4"/>
  <c r="PI124" i="4"/>
  <c r="PN124" i="4"/>
  <c r="PP124" i="4"/>
  <c r="PQ124" i="4"/>
  <c r="QB124" i="4"/>
  <c r="QG124" i="4"/>
  <c r="QI124" i="4"/>
  <c r="QJ124" i="4"/>
  <c r="QU124" i="4"/>
  <c r="QZ124" i="4"/>
  <c r="RB124" i="4"/>
  <c r="RC124" i="4"/>
  <c r="RN124" i="4"/>
  <c r="RS124" i="4"/>
  <c r="RU124" i="4"/>
  <c r="RV124" i="4"/>
  <c r="SG124" i="4"/>
  <c r="SL124" i="4"/>
  <c r="SN124" i="4"/>
  <c r="SO124" i="4"/>
  <c r="SZ124" i="4"/>
  <c r="TE124" i="4"/>
  <c r="TG124" i="4"/>
  <c r="TH124" i="4"/>
  <c r="TS124" i="4"/>
  <c r="TX124" i="4"/>
  <c r="TZ124" i="4"/>
  <c r="UA124" i="4"/>
  <c r="UL124" i="4"/>
  <c r="UQ124" i="4"/>
  <c r="US124" i="4"/>
  <c r="UT124" i="4"/>
  <c r="VE124" i="4"/>
  <c r="VJ124" i="4"/>
  <c r="VL124" i="4"/>
  <c r="VM124" i="4"/>
  <c r="VX124" i="4"/>
  <c r="VY124" i="4"/>
  <c r="WC124" i="4"/>
  <c r="WE124" i="4"/>
  <c r="WH124" i="4"/>
  <c r="WI124" i="4"/>
  <c r="WJ124" i="4"/>
  <c r="WK124" i="4"/>
  <c r="WL124" i="4"/>
  <c r="WM124" i="4"/>
  <c r="WN124" i="4"/>
  <c r="WO124" i="4"/>
  <c r="WP124" i="4"/>
  <c r="WQ124" i="4"/>
  <c r="WS124" i="4"/>
  <c r="WT124" i="4"/>
  <c r="WW124" i="4" s="1"/>
  <c r="WU124" i="4"/>
  <c r="A124" i="4" s="1"/>
  <c r="N59" i="3"/>
  <c r="WR116" i="4" l="1"/>
  <c r="GO114" i="4"/>
  <c r="SG114" i="4"/>
  <c r="HH114" i="4"/>
  <c r="Z120" i="4"/>
  <c r="KF114" i="4"/>
  <c r="ND114" i="4"/>
  <c r="WR117" i="4"/>
  <c r="FC114" i="4"/>
  <c r="QU114" i="4"/>
  <c r="CX114" i="4"/>
  <c r="FV114" i="4"/>
  <c r="IT114" i="4"/>
  <c r="LR114" i="4"/>
  <c r="RN114" i="4"/>
  <c r="UL114" i="4"/>
  <c r="OP114" i="4"/>
  <c r="BL114" i="4"/>
  <c r="QB114" i="4"/>
  <c r="SZ114" i="4"/>
  <c r="VX114" i="4"/>
  <c r="EJ114" i="4"/>
  <c r="VZ114" i="4"/>
  <c r="WC114" i="4" s="1"/>
  <c r="JM114" i="4"/>
  <c r="VE114" i="4"/>
  <c r="WR119" i="4"/>
  <c r="IA114" i="4"/>
  <c r="TS114" i="4"/>
  <c r="WR115" i="4"/>
  <c r="CE114" i="4"/>
  <c r="NW114" i="4"/>
  <c r="DQ114" i="4"/>
  <c r="Z114" i="4"/>
  <c r="PI114" i="4"/>
  <c r="AS114" i="4"/>
  <c r="MK114" i="4"/>
  <c r="KY114" i="4"/>
  <c r="WX114" i="4"/>
  <c r="WR118" i="4"/>
  <c r="GQ167" i="4"/>
  <c r="GT167" i="4" s="1"/>
  <c r="CE168" i="4"/>
  <c r="LR169" i="4"/>
  <c r="NW170" i="4"/>
  <c r="GQ170" i="4"/>
  <c r="GT170" i="4" s="1"/>
  <c r="IA142" i="4"/>
  <c r="NW144" i="4"/>
  <c r="DQ179" i="4"/>
  <c r="CE180" i="4"/>
  <c r="RP170" i="4"/>
  <c r="RS170" i="4" s="1"/>
  <c r="UN180" i="4"/>
  <c r="UQ180" i="4" s="1"/>
  <c r="CZ175" i="4"/>
  <c r="DC175" i="4" s="1"/>
  <c r="DS175" i="4"/>
  <c r="DV175" i="4" s="1"/>
  <c r="PK175" i="4"/>
  <c r="PN175" i="4" s="1"/>
  <c r="LA176" i="4"/>
  <c r="LD176" i="4" s="1"/>
  <c r="BN180" i="4"/>
  <c r="BQ180" i="4" s="1"/>
  <c r="QD176" i="4"/>
  <c r="QG176" i="4" s="1"/>
  <c r="FE176" i="4"/>
  <c r="FH176" i="4" s="1"/>
  <c r="EL176" i="4"/>
  <c r="EO176" i="4" s="1"/>
  <c r="PI180" i="4"/>
  <c r="VG163" i="4"/>
  <c r="VJ163" i="4" s="1"/>
  <c r="CG180" i="4"/>
  <c r="CJ180" i="4" s="1"/>
  <c r="DS179" i="4"/>
  <c r="DV179" i="4" s="1"/>
  <c r="RP176" i="4"/>
  <c r="RS176" i="4" s="1"/>
  <c r="RN177" i="4"/>
  <c r="DS180" i="4"/>
  <c r="DV180" i="4" s="1"/>
  <c r="VE180" i="4"/>
  <c r="KH180" i="4"/>
  <c r="KK180" i="4" s="1"/>
  <c r="RN174" i="4"/>
  <c r="ND175" i="4"/>
  <c r="BL175" i="4"/>
  <c r="LA180" i="4"/>
  <c r="LD180" i="4" s="1"/>
  <c r="VG180" i="4"/>
  <c r="VJ180" i="4" s="1"/>
  <c r="VZ180" i="4"/>
  <c r="WC180" i="4" s="1"/>
  <c r="QU180" i="4"/>
  <c r="HJ164" i="4"/>
  <c r="HM164" i="4" s="1"/>
  <c r="EL159" i="4"/>
  <c r="EO159" i="4" s="1"/>
  <c r="CZ171" i="4"/>
  <c r="DC171" i="4" s="1"/>
  <c r="DS171" i="4"/>
  <c r="DV171" i="4" s="1"/>
  <c r="QB171" i="4"/>
  <c r="NF175" i="4"/>
  <c r="NI175" i="4" s="1"/>
  <c r="SZ158" i="4"/>
  <c r="EJ159" i="4"/>
  <c r="KY160" i="4"/>
  <c r="QB134" i="4"/>
  <c r="RN135" i="4"/>
  <c r="GQ135" i="4"/>
  <c r="GT135" i="4" s="1"/>
  <c r="NW136" i="4"/>
  <c r="QB137" i="4"/>
  <c r="DQ138" i="4"/>
  <c r="CX139" i="4"/>
  <c r="FC144" i="4"/>
  <c r="IA160" i="4"/>
  <c r="KH158" i="4"/>
  <c r="KK158" i="4" s="1"/>
  <c r="IC160" i="4"/>
  <c r="IF160" i="4" s="1"/>
  <c r="TU160" i="4"/>
  <c r="TX160" i="4" s="1"/>
  <c r="AB158" i="4"/>
  <c r="AE158" i="4" s="1"/>
  <c r="VG160" i="4"/>
  <c r="VJ160" i="4" s="1"/>
  <c r="AB160" i="4"/>
  <c r="AE160" i="4" s="1"/>
  <c r="NY139" i="4"/>
  <c r="OB139" i="4" s="1"/>
  <c r="RP142" i="4"/>
  <c r="RS142" i="4" s="1"/>
  <c r="FX143" i="4"/>
  <c r="GA143" i="4" s="1"/>
  <c r="ND158" i="4"/>
  <c r="CX158" i="4"/>
  <c r="LT160" i="4"/>
  <c r="LW160" i="4" s="1"/>
  <c r="CZ158" i="4"/>
  <c r="DC158" i="4" s="1"/>
  <c r="NY158" i="4"/>
  <c r="OB158" i="4" s="1"/>
  <c r="KY162" i="4"/>
  <c r="IV160" i="4"/>
  <c r="IY160" i="4" s="1"/>
  <c r="BN160" i="4"/>
  <c r="BQ160" i="4" s="1"/>
  <c r="FX155" i="4"/>
  <c r="GA155" i="4" s="1"/>
  <c r="CX160" i="4"/>
  <c r="NF160" i="4"/>
  <c r="NI160" i="4" s="1"/>
  <c r="OP150" i="4"/>
  <c r="OP151" i="4"/>
  <c r="BL153" i="4"/>
  <c r="GQ154" i="4"/>
  <c r="GT154" i="4" s="1"/>
  <c r="PI155" i="4"/>
  <c r="QU156" i="4"/>
  <c r="PK158" i="4"/>
  <c r="PN158" i="4" s="1"/>
  <c r="IV136" i="4"/>
  <c r="IY136" i="4" s="1"/>
  <c r="QW171" i="4"/>
  <c r="QZ171" i="4" s="1"/>
  <c r="UL136" i="4"/>
  <c r="VZ167" i="4"/>
  <c r="WC167" i="4" s="1"/>
  <c r="TU169" i="4"/>
  <c r="TX169" i="4" s="1"/>
  <c r="HJ171" i="4"/>
  <c r="HM171" i="4" s="1"/>
  <c r="RN171" i="4"/>
  <c r="AB136" i="4"/>
  <c r="AE136" i="4" s="1"/>
  <c r="UN136" i="4"/>
  <c r="UQ136" i="4" s="1"/>
  <c r="RP171" i="4"/>
  <c r="RS171" i="4" s="1"/>
  <c r="AS136" i="4"/>
  <c r="VG136" i="4"/>
  <c r="VJ136" i="4" s="1"/>
  <c r="IV171" i="4"/>
  <c r="IY171" i="4" s="1"/>
  <c r="NF135" i="4"/>
  <c r="NI135" i="4" s="1"/>
  <c r="AU136" i="4"/>
  <c r="AX136" i="4" s="1"/>
  <c r="CE169" i="4"/>
  <c r="MM169" i="4"/>
  <c r="MP169" i="4" s="1"/>
  <c r="KH171" i="4"/>
  <c r="KK171" i="4" s="1"/>
  <c r="KF136" i="4"/>
  <c r="IC171" i="4"/>
  <c r="IF171" i="4" s="1"/>
  <c r="BN135" i="4"/>
  <c r="BQ135" i="4" s="1"/>
  <c r="AU169" i="4"/>
  <c r="AX169" i="4" s="1"/>
  <c r="LT169" i="4"/>
  <c r="LW169" i="4" s="1"/>
  <c r="JO171" i="4"/>
  <c r="JR171" i="4" s="1"/>
  <c r="MK169" i="4"/>
  <c r="CG169" i="4"/>
  <c r="CJ169" i="4" s="1"/>
  <c r="ND169" i="4"/>
  <c r="AS171" i="4"/>
  <c r="GQ178" i="4"/>
  <c r="GT178" i="4" s="1"/>
  <c r="UL179" i="4"/>
  <c r="FE180" i="4"/>
  <c r="FH180" i="4" s="1"/>
  <c r="KF171" i="4"/>
  <c r="EL135" i="4"/>
  <c r="EO135" i="4" s="1"/>
  <c r="DS136" i="4"/>
  <c r="DV136" i="4" s="1"/>
  <c r="NY136" i="4"/>
  <c r="OB136" i="4" s="1"/>
  <c r="NF169" i="4"/>
  <c r="NI169" i="4" s="1"/>
  <c r="AU171" i="4"/>
  <c r="AX171" i="4" s="1"/>
  <c r="VZ171" i="4"/>
  <c r="WC171" i="4" s="1"/>
  <c r="VZ134" i="4"/>
  <c r="WC134" i="4" s="1"/>
  <c r="TU136" i="4"/>
  <c r="TX136" i="4" s="1"/>
  <c r="BN169" i="4"/>
  <c r="BQ169" i="4" s="1"/>
  <c r="FE135" i="4"/>
  <c r="FH135" i="4" s="1"/>
  <c r="IT136" i="4"/>
  <c r="TB136" i="4"/>
  <c r="TE136" i="4" s="1"/>
  <c r="SI160" i="4"/>
  <c r="SL160" i="4" s="1"/>
  <c r="CG171" i="4"/>
  <c r="CJ171" i="4" s="1"/>
  <c r="IA168" i="4"/>
  <c r="SG168" i="4"/>
  <c r="HH158" i="4"/>
  <c r="QW158" i="4"/>
  <c r="QZ158" i="4" s="1"/>
  <c r="FE159" i="4"/>
  <c r="FH159" i="4" s="1"/>
  <c r="EL160" i="4"/>
  <c r="EO160" i="4" s="1"/>
  <c r="PK161" i="4"/>
  <c r="PN161" i="4" s="1"/>
  <c r="BN167" i="4"/>
  <c r="BQ167" i="4" s="1"/>
  <c r="HJ175" i="4"/>
  <c r="HM175" i="4" s="1"/>
  <c r="SI175" i="4"/>
  <c r="SL175" i="4" s="1"/>
  <c r="GQ176" i="4"/>
  <c r="GT176" i="4" s="1"/>
  <c r="QW179" i="4"/>
  <c r="QZ179" i="4" s="1"/>
  <c r="PK180" i="4"/>
  <c r="PN180" i="4" s="1"/>
  <c r="IC168" i="4"/>
  <c r="IF168" i="4" s="1"/>
  <c r="QU158" i="4"/>
  <c r="AU167" i="4"/>
  <c r="AX167" i="4" s="1"/>
  <c r="Z172" i="4"/>
  <c r="HH175" i="4"/>
  <c r="NY166" i="4"/>
  <c r="OB166" i="4" s="1"/>
  <c r="CZ144" i="4"/>
  <c r="DC144" i="4" s="1"/>
  <c r="NY144" i="4"/>
  <c r="OB144" i="4" s="1"/>
  <c r="DQ166" i="4"/>
  <c r="OR166" i="4"/>
  <c r="OU166" i="4" s="1"/>
  <c r="CZ167" i="4"/>
  <c r="DC167" i="4" s="1"/>
  <c r="OR167" i="4"/>
  <c r="OU167" i="4" s="1"/>
  <c r="BN168" i="4"/>
  <c r="BQ168" i="4" s="1"/>
  <c r="SZ169" i="4"/>
  <c r="ND172" i="4"/>
  <c r="IC175" i="4"/>
  <c r="IF175" i="4" s="1"/>
  <c r="QD161" i="4"/>
  <c r="QG161" i="4" s="1"/>
  <c r="CG167" i="4"/>
  <c r="CJ167" i="4" s="1"/>
  <c r="IV169" i="4"/>
  <c r="IY169" i="4" s="1"/>
  <c r="IA175" i="4"/>
  <c r="FE140" i="4"/>
  <c r="FH140" i="4" s="1"/>
  <c r="PK143" i="4"/>
  <c r="PN143" i="4" s="1"/>
  <c r="NF156" i="4"/>
  <c r="NI156" i="4" s="1"/>
  <c r="IV158" i="4"/>
  <c r="IY158" i="4" s="1"/>
  <c r="TB158" i="4"/>
  <c r="TE158" i="4" s="1"/>
  <c r="RP160" i="4"/>
  <c r="RS160" i="4" s="1"/>
  <c r="DS166" i="4"/>
  <c r="DV166" i="4" s="1"/>
  <c r="ND168" i="4"/>
  <c r="KF169" i="4"/>
  <c r="TB169" i="4"/>
  <c r="TE169" i="4" s="1"/>
  <c r="QD171" i="4"/>
  <c r="QG171" i="4" s="1"/>
  <c r="Z175" i="4"/>
  <c r="IV175" i="4"/>
  <c r="IY175" i="4" s="1"/>
  <c r="EL147" i="4"/>
  <c r="EO147" i="4" s="1"/>
  <c r="HJ168" i="4"/>
  <c r="HM168" i="4" s="1"/>
  <c r="SI168" i="4"/>
  <c r="SL168" i="4" s="1"/>
  <c r="SZ168" i="4"/>
  <c r="JO172" i="4"/>
  <c r="JR172" i="4" s="1"/>
  <c r="KH172" i="4"/>
  <c r="KK172" i="4" s="1"/>
  <c r="GQ175" i="4"/>
  <c r="GT175" i="4" s="1"/>
  <c r="QW175" i="4"/>
  <c r="QZ175" i="4" s="1"/>
  <c r="Z168" i="4"/>
  <c r="NF144" i="4"/>
  <c r="NI144" i="4" s="1"/>
  <c r="HJ158" i="4"/>
  <c r="HM158" i="4" s="1"/>
  <c r="EL161" i="4"/>
  <c r="EO161" i="4" s="1"/>
  <c r="SI169" i="4"/>
  <c r="SL169" i="4" s="1"/>
  <c r="SI136" i="4"/>
  <c r="SL136" i="4" s="1"/>
  <c r="NW156" i="4"/>
  <c r="Z158" i="4"/>
  <c r="JO158" i="4"/>
  <c r="JR158" i="4" s="1"/>
  <c r="QB161" i="4"/>
  <c r="DQ163" i="4"/>
  <c r="AB169" i="4"/>
  <c r="AE169" i="4" s="1"/>
  <c r="TS169" i="4"/>
  <c r="QU171" i="4"/>
  <c r="CZ172" i="4"/>
  <c r="DC172" i="4" s="1"/>
  <c r="NY163" i="4"/>
  <c r="OB163" i="4" s="1"/>
  <c r="AB166" i="4"/>
  <c r="AE166" i="4" s="1"/>
  <c r="JM166" i="4"/>
  <c r="TU166" i="4"/>
  <c r="TX166" i="4" s="1"/>
  <c r="VE144" i="4"/>
  <c r="AB159" i="4"/>
  <c r="AE159" i="4" s="1"/>
  <c r="CZ164" i="4"/>
  <c r="DC164" i="4" s="1"/>
  <c r="OR164" i="4"/>
  <c r="OU164" i="4" s="1"/>
  <c r="AU166" i="4"/>
  <c r="AX166" i="4" s="1"/>
  <c r="JO166" i="4"/>
  <c r="JR166" i="4" s="1"/>
  <c r="UL166" i="4"/>
  <c r="AB176" i="4"/>
  <c r="AE176" i="4" s="1"/>
  <c r="LT176" i="4"/>
  <c r="LW176" i="4" s="1"/>
  <c r="AU144" i="4"/>
  <c r="AX144" i="4" s="1"/>
  <c r="VG144" i="4"/>
  <c r="VJ144" i="4" s="1"/>
  <c r="FC153" i="4"/>
  <c r="AU159" i="4"/>
  <c r="AX159" i="4" s="1"/>
  <c r="Z160" i="4"/>
  <c r="IT160" i="4"/>
  <c r="DS163" i="4"/>
  <c r="DV163" i="4" s="1"/>
  <c r="UN166" i="4"/>
  <c r="UQ166" i="4" s="1"/>
  <c r="VG168" i="4"/>
  <c r="VJ168" i="4" s="1"/>
  <c r="FC168" i="4"/>
  <c r="NW168" i="4"/>
  <c r="NW175" i="4"/>
  <c r="AU176" i="4"/>
  <c r="AX176" i="4" s="1"/>
  <c r="MM176" i="4"/>
  <c r="MP176" i="4" s="1"/>
  <c r="BN144" i="4"/>
  <c r="BQ144" i="4" s="1"/>
  <c r="NF159" i="4"/>
  <c r="NI159" i="4" s="1"/>
  <c r="LA166" i="4"/>
  <c r="LD166" i="4" s="1"/>
  <c r="KH170" i="4"/>
  <c r="KK170" i="4" s="1"/>
  <c r="NY175" i="4"/>
  <c r="OB175" i="4" s="1"/>
  <c r="BN176" i="4"/>
  <c r="BQ176" i="4" s="1"/>
  <c r="NF176" i="4"/>
  <c r="NI176" i="4" s="1"/>
  <c r="CE144" i="4"/>
  <c r="MK144" i="4"/>
  <c r="CG159" i="4"/>
  <c r="CJ159" i="4" s="1"/>
  <c r="NY159" i="4"/>
  <c r="OB159" i="4" s="1"/>
  <c r="AS160" i="4"/>
  <c r="JO160" i="4"/>
  <c r="JR160" i="4" s="1"/>
  <c r="SZ160" i="4"/>
  <c r="FE163" i="4"/>
  <c r="FH163" i="4" s="1"/>
  <c r="FE164" i="4"/>
  <c r="FH164" i="4" s="1"/>
  <c r="CX166" i="4"/>
  <c r="MM171" i="4"/>
  <c r="MP171" i="4" s="1"/>
  <c r="PI171" i="4"/>
  <c r="FX175" i="4"/>
  <c r="GA175" i="4" s="1"/>
  <c r="OP175" i="4"/>
  <c r="CG176" i="4"/>
  <c r="CJ176" i="4" s="1"/>
  <c r="NY176" i="4"/>
  <c r="OB176" i="4" s="1"/>
  <c r="CG144" i="4"/>
  <c r="CJ144" i="4" s="1"/>
  <c r="MM144" i="4"/>
  <c r="MP144" i="4" s="1"/>
  <c r="OR158" i="4"/>
  <c r="OU158" i="4" s="1"/>
  <c r="QD158" i="4"/>
  <c r="QG158" i="4" s="1"/>
  <c r="OR159" i="4"/>
  <c r="OU159" i="4" s="1"/>
  <c r="AU160" i="4"/>
  <c r="AX160" i="4" s="1"/>
  <c r="DQ162" i="4"/>
  <c r="GQ162" i="4"/>
  <c r="GT162" i="4" s="1"/>
  <c r="WX162" i="4"/>
  <c r="RP163" i="4"/>
  <c r="RS163" i="4" s="1"/>
  <c r="CZ166" i="4"/>
  <c r="DC166" i="4" s="1"/>
  <c r="MM166" i="4"/>
  <c r="MP166" i="4" s="1"/>
  <c r="FX171" i="4"/>
  <c r="GA171" i="4" s="1"/>
  <c r="PK171" i="4"/>
  <c r="PN171" i="4" s="1"/>
  <c r="VG174" i="4"/>
  <c r="VJ174" i="4" s="1"/>
  <c r="GO175" i="4"/>
  <c r="OR175" i="4"/>
  <c r="OU175" i="4" s="1"/>
  <c r="CZ176" i="4"/>
  <c r="DC176" i="4" s="1"/>
  <c r="OR176" i="4"/>
  <c r="OU176" i="4" s="1"/>
  <c r="OR134" i="4"/>
  <c r="OU134" i="4" s="1"/>
  <c r="NY135" i="4"/>
  <c r="OB135" i="4" s="1"/>
  <c r="BN136" i="4"/>
  <c r="BQ136" i="4" s="1"/>
  <c r="VZ136" i="4"/>
  <c r="WC136" i="4" s="1"/>
  <c r="AU158" i="4"/>
  <c r="AX158" i="4" s="1"/>
  <c r="LA158" i="4"/>
  <c r="LD158" i="4" s="1"/>
  <c r="VG158" i="4"/>
  <c r="VJ158" i="4" s="1"/>
  <c r="FX160" i="4"/>
  <c r="GA160" i="4" s="1"/>
  <c r="IC166" i="4"/>
  <c r="IF166" i="4" s="1"/>
  <c r="SI166" i="4"/>
  <c r="SL166" i="4" s="1"/>
  <c r="CG168" i="4"/>
  <c r="CJ168" i="4" s="1"/>
  <c r="LT168" i="4"/>
  <c r="LW168" i="4" s="1"/>
  <c r="TS168" i="4"/>
  <c r="NY170" i="4"/>
  <c r="OB170" i="4" s="1"/>
  <c r="BL171" i="4"/>
  <c r="KY171" i="4"/>
  <c r="DQ172" i="4"/>
  <c r="CE175" i="4"/>
  <c r="UN176" i="4"/>
  <c r="UQ176" i="4" s="1"/>
  <c r="IA180" i="4"/>
  <c r="PK166" i="4"/>
  <c r="PN166" i="4" s="1"/>
  <c r="CZ156" i="4"/>
  <c r="DC156" i="4" s="1"/>
  <c r="RP166" i="4"/>
  <c r="RS166" i="4" s="1"/>
  <c r="BN175" i="4"/>
  <c r="BQ175" i="4" s="1"/>
  <c r="LT178" i="4"/>
  <c r="LW178" i="4" s="1"/>
  <c r="SI179" i="4"/>
  <c r="SL179" i="4" s="1"/>
  <c r="PK134" i="4"/>
  <c r="PN134" i="4" s="1"/>
  <c r="OR135" i="4"/>
  <c r="OU135" i="4" s="1"/>
  <c r="CE136" i="4"/>
  <c r="EL151" i="4"/>
  <c r="EO151" i="4" s="1"/>
  <c r="BN158" i="4"/>
  <c r="BQ158" i="4" s="1"/>
  <c r="LT158" i="4"/>
  <c r="LW158" i="4" s="1"/>
  <c r="VX158" i="4"/>
  <c r="GQ160" i="4"/>
  <c r="GT160" i="4" s="1"/>
  <c r="CE161" i="4"/>
  <c r="AU164" i="4"/>
  <c r="AX164" i="4" s="1"/>
  <c r="IT166" i="4"/>
  <c r="TB166" i="4"/>
  <c r="TE166" i="4" s="1"/>
  <c r="CX168" i="4"/>
  <c r="MK168" i="4"/>
  <c r="TU168" i="4"/>
  <c r="TX168" i="4" s="1"/>
  <c r="BN171" i="4"/>
  <c r="BQ171" i="4" s="1"/>
  <c r="LA171" i="4"/>
  <c r="LD171" i="4" s="1"/>
  <c r="JO176" i="4"/>
  <c r="JR176" i="4" s="1"/>
  <c r="HJ142" i="4"/>
  <c r="HM142" i="4" s="1"/>
  <c r="NW160" i="4"/>
  <c r="TB176" i="4"/>
  <c r="TE176" i="4" s="1"/>
  <c r="EJ177" i="4"/>
  <c r="NY156" i="4"/>
  <c r="OB156" i="4" s="1"/>
  <c r="NY160" i="4"/>
  <c r="OB160" i="4" s="1"/>
  <c r="HJ166" i="4"/>
  <c r="HM166" i="4" s="1"/>
  <c r="PK167" i="4"/>
  <c r="PN167" i="4" s="1"/>
  <c r="TB168" i="4"/>
  <c r="TE168" i="4" s="1"/>
  <c r="CG136" i="4"/>
  <c r="CJ136" i="4" s="1"/>
  <c r="FE150" i="4"/>
  <c r="FH150" i="4" s="1"/>
  <c r="MM158" i="4"/>
  <c r="MP158" i="4" s="1"/>
  <c r="VZ159" i="4"/>
  <c r="WC159" i="4" s="1"/>
  <c r="HJ160" i="4"/>
  <c r="HM160" i="4" s="1"/>
  <c r="QB160" i="4"/>
  <c r="CG161" i="4"/>
  <c r="CJ161" i="4" s="1"/>
  <c r="BN164" i="4"/>
  <c r="BQ164" i="4" s="1"/>
  <c r="Z166" i="4"/>
  <c r="IV166" i="4"/>
  <c r="IY166" i="4" s="1"/>
  <c r="TS166" i="4"/>
  <c r="MM168" i="4"/>
  <c r="MP168" i="4" s="1"/>
  <c r="RP169" i="4"/>
  <c r="RS169" i="4" s="1"/>
  <c r="CE171" i="4"/>
  <c r="CX175" i="4"/>
  <c r="LT175" i="4"/>
  <c r="LW175" i="4" s="1"/>
  <c r="KH176" i="4"/>
  <c r="KK176" i="4" s="1"/>
  <c r="VZ176" i="4"/>
  <c r="WC176" i="4" s="1"/>
  <c r="MK162" i="4"/>
  <c r="FE162" i="4"/>
  <c r="FH162" i="4" s="1"/>
  <c r="EL153" i="4"/>
  <c r="EO153" i="4" s="1"/>
  <c r="FV162" i="4"/>
  <c r="GQ139" i="4"/>
  <c r="GT139" i="4" s="1"/>
  <c r="HJ139" i="4"/>
  <c r="HM139" i="4" s="1"/>
  <c r="GQ153" i="4"/>
  <c r="GT153" i="4" s="1"/>
  <c r="HH162" i="4"/>
  <c r="VX162" i="4"/>
  <c r="KH150" i="4"/>
  <c r="KK150" i="4" s="1"/>
  <c r="GO156" i="4"/>
  <c r="VX159" i="4"/>
  <c r="OP147" i="4"/>
  <c r="VE153" i="4"/>
  <c r="BN162" i="4"/>
  <c r="BQ162" i="4" s="1"/>
  <c r="JM162" i="4"/>
  <c r="QD162" i="4"/>
  <c r="QG162" i="4" s="1"/>
  <c r="KY163" i="4"/>
  <c r="TU163" i="4"/>
  <c r="TX163" i="4" s="1"/>
  <c r="ND166" i="4"/>
  <c r="VE166" i="4"/>
  <c r="QB169" i="4"/>
  <c r="FX169" i="4"/>
  <c r="GA169" i="4" s="1"/>
  <c r="NW169" i="4"/>
  <c r="VG169" i="4"/>
  <c r="VJ169" i="4" s="1"/>
  <c r="FE171" i="4"/>
  <c r="FH171" i="4" s="1"/>
  <c r="MK171" i="4"/>
  <c r="CE174" i="4"/>
  <c r="IV174" i="4"/>
  <c r="IY174" i="4" s="1"/>
  <c r="RP174" i="4"/>
  <c r="RS174" i="4" s="1"/>
  <c r="JO179" i="4"/>
  <c r="JR179" i="4" s="1"/>
  <c r="WX179" i="4"/>
  <c r="OP134" i="4"/>
  <c r="IC142" i="4"/>
  <c r="IF142" i="4" s="1"/>
  <c r="VG153" i="4"/>
  <c r="VJ153" i="4" s="1"/>
  <c r="NF158" i="4"/>
  <c r="NI158" i="4" s="1"/>
  <c r="VZ158" i="4"/>
  <c r="WC158" i="4" s="1"/>
  <c r="SZ159" i="4"/>
  <c r="LR160" i="4"/>
  <c r="TB160" i="4"/>
  <c r="TE160" i="4" s="1"/>
  <c r="JO162" i="4"/>
  <c r="JR162" i="4" s="1"/>
  <c r="QU162" i="4"/>
  <c r="LA163" i="4"/>
  <c r="LD163" i="4" s="1"/>
  <c r="FE166" i="4"/>
  <c r="FH166" i="4" s="1"/>
  <c r="NF166" i="4"/>
  <c r="NI166" i="4" s="1"/>
  <c r="HJ167" i="4"/>
  <c r="HM167" i="4" s="1"/>
  <c r="TB167" i="4"/>
  <c r="TE167" i="4" s="1"/>
  <c r="PI168" i="4"/>
  <c r="UN168" i="4"/>
  <c r="UQ168" i="4" s="1"/>
  <c r="GQ169" i="4"/>
  <c r="GT169" i="4" s="1"/>
  <c r="VZ169" i="4"/>
  <c r="WC169" i="4" s="1"/>
  <c r="FV171" i="4"/>
  <c r="TU171" i="4"/>
  <c r="TX171" i="4" s="1"/>
  <c r="CG174" i="4"/>
  <c r="CJ174" i="4" s="1"/>
  <c r="JO174" i="4"/>
  <c r="JR174" i="4" s="1"/>
  <c r="CG175" i="4"/>
  <c r="CJ175" i="4" s="1"/>
  <c r="SZ175" i="4"/>
  <c r="FX176" i="4"/>
  <c r="GA176" i="4" s="1"/>
  <c r="QW176" i="4"/>
  <c r="QZ176" i="4" s="1"/>
  <c r="NY177" i="4"/>
  <c r="OB177" i="4" s="1"/>
  <c r="TU179" i="4"/>
  <c r="TX179" i="4" s="1"/>
  <c r="SG139" i="4"/>
  <c r="CZ153" i="4"/>
  <c r="DC153" i="4" s="1"/>
  <c r="DS153" i="4"/>
  <c r="DV153" i="4" s="1"/>
  <c r="MK174" i="4"/>
  <c r="UL162" i="4"/>
  <c r="NW174" i="4"/>
  <c r="HJ177" i="4"/>
  <c r="HM177" i="4" s="1"/>
  <c r="IV137" i="4"/>
  <c r="IY137" i="4" s="1"/>
  <c r="FV151" i="4"/>
  <c r="VZ162" i="4"/>
  <c r="WC162" i="4" s="1"/>
  <c r="IA174" i="4"/>
  <c r="BN148" i="4"/>
  <c r="BQ148" i="4" s="1"/>
  <c r="IV162" i="4"/>
  <c r="IY162" i="4" s="1"/>
  <c r="RP167" i="4"/>
  <c r="RS167" i="4" s="1"/>
  <c r="LT171" i="4"/>
  <c r="LW171" i="4" s="1"/>
  <c r="KF162" i="4"/>
  <c r="HJ169" i="4"/>
  <c r="HM169" i="4" s="1"/>
  <c r="OR177" i="4"/>
  <c r="OU177" i="4" s="1"/>
  <c r="IC134" i="4"/>
  <c r="IF134" i="4" s="1"/>
  <c r="CE139" i="4"/>
  <c r="TB144" i="4"/>
  <c r="TE144" i="4" s="1"/>
  <c r="NY151" i="4"/>
  <c r="OB151" i="4" s="1"/>
  <c r="LT153" i="4"/>
  <c r="LW153" i="4" s="1"/>
  <c r="FV158" i="4"/>
  <c r="KF159" i="4"/>
  <c r="MK160" i="4"/>
  <c r="UL160" i="4"/>
  <c r="CX161" i="4"/>
  <c r="KH162" i="4"/>
  <c r="KK162" i="4" s="1"/>
  <c r="VZ164" i="4"/>
  <c r="WC164" i="4" s="1"/>
  <c r="GO166" i="4"/>
  <c r="IV167" i="4"/>
  <c r="IY167" i="4" s="1"/>
  <c r="NY168" i="4"/>
  <c r="OB168" i="4" s="1"/>
  <c r="NF171" i="4"/>
  <c r="NI171" i="4" s="1"/>
  <c r="UN171" i="4"/>
  <c r="UQ171" i="4" s="1"/>
  <c r="CZ174" i="4"/>
  <c r="DC174" i="4" s="1"/>
  <c r="KY174" i="4"/>
  <c r="TS174" i="4"/>
  <c r="WX174" i="4"/>
  <c r="MK175" i="4"/>
  <c r="TU175" i="4"/>
  <c r="TX175" i="4" s="1"/>
  <c r="IC176" i="4"/>
  <c r="IF176" i="4" s="1"/>
  <c r="HJ176" i="4"/>
  <c r="HM176" i="4" s="1"/>
  <c r="SI176" i="4"/>
  <c r="SL176" i="4" s="1"/>
  <c r="EL177" i="4"/>
  <c r="EO177" i="4" s="1"/>
  <c r="PK177" i="4"/>
  <c r="PN177" i="4" s="1"/>
  <c r="AU179" i="4"/>
  <c r="AX179" i="4" s="1"/>
  <c r="LR179" i="4"/>
  <c r="UN179" i="4"/>
  <c r="UQ179" i="4" s="1"/>
  <c r="QW180" i="4"/>
  <c r="QZ180" i="4" s="1"/>
  <c r="TB148" i="4"/>
  <c r="TE148" i="4" s="1"/>
  <c r="VX174" i="4"/>
  <c r="ND162" i="4"/>
  <c r="FE153" i="4"/>
  <c r="FH153" i="4" s="1"/>
  <c r="VE162" i="4"/>
  <c r="VG162" i="4"/>
  <c r="VJ162" i="4" s="1"/>
  <c r="IV151" i="4"/>
  <c r="IY151" i="4" s="1"/>
  <c r="Z162" i="4"/>
  <c r="HJ174" i="4"/>
  <c r="HM174" i="4" s="1"/>
  <c r="AB177" i="4"/>
  <c r="AE177" i="4" s="1"/>
  <c r="VE177" i="4"/>
  <c r="OR179" i="4"/>
  <c r="OU179" i="4" s="1"/>
  <c r="PK162" i="4"/>
  <c r="PN162" i="4" s="1"/>
  <c r="SG163" i="4"/>
  <c r="QB174" i="4"/>
  <c r="AU177" i="4"/>
  <c r="AX177" i="4" s="1"/>
  <c r="VG177" i="4"/>
  <c r="VJ177" i="4" s="1"/>
  <c r="AS156" i="4"/>
  <c r="SI163" i="4"/>
  <c r="SL163" i="4" s="1"/>
  <c r="VX177" i="4"/>
  <c r="AU162" i="4"/>
  <c r="AX162" i="4" s="1"/>
  <c r="QB162" i="4"/>
  <c r="EL167" i="4"/>
  <c r="EO167" i="4" s="1"/>
  <c r="FV169" i="4"/>
  <c r="VE169" i="4"/>
  <c r="IT174" i="4"/>
  <c r="CG177" i="4"/>
  <c r="CJ177" i="4" s="1"/>
  <c r="VZ177" i="4"/>
  <c r="WC177" i="4" s="1"/>
  <c r="IV179" i="4"/>
  <c r="IY179" i="4" s="1"/>
  <c r="UL171" i="4"/>
  <c r="RP172" i="4"/>
  <c r="RS172" i="4" s="1"/>
  <c r="EL137" i="4"/>
  <c r="EO137" i="4" s="1"/>
  <c r="CG139" i="4"/>
  <c r="CJ139" i="4" s="1"/>
  <c r="TU144" i="4"/>
  <c r="TX144" i="4" s="1"/>
  <c r="WX144" i="4"/>
  <c r="OR150" i="4"/>
  <c r="OU150" i="4" s="1"/>
  <c r="MM153" i="4"/>
  <c r="MP153" i="4" s="1"/>
  <c r="FX158" i="4"/>
  <c r="GA158" i="4" s="1"/>
  <c r="FC160" i="4"/>
  <c r="MM160" i="4"/>
  <c r="MP160" i="4" s="1"/>
  <c r="UN160" i="4"/>
  <c r="UQ160" i="4" s="1"/>
  <c r="DS162" i="4"/>
  <c r="DV162" i="4" s="1"/>
  <c r="RP162" i="4"/>
  <c r="RS162" i="4" s="1"/>
  <c r="CZ163" i="4"/>
  <c r="DC163" i="4" s="1"/>
  <c r="ND163" i="4"/>
  <c r="LA164" i="4"/>
  <c r="LD164" i="4" s="1"/>
  <c r="JO167" i="4"/>
  <c r="JR167" i="4" s="1"/>
  <c r="OP168" i="4"/>
  <c r="IC169" i="4"/>
  <c r="IF169" i="4" s="1"/>
  <c r="PI169" i="4"/>
  <c r="Z171" i="4"/>
  <c r="GQ171" i="4"/>
  <c r="GT171" i="4" s="1"/>
  <c r="NY171" i="4"/>
  <c r="OB171" i="4" s="1"/>
  <c r="VG171" i="4"/>
  <c r="VJ171" i="4" s="1"/>
  <c r="TB172" i="4"/>
  <c r="TE172" i="4" s="1"/>
  <c r="TU174" i="4"/>
  <c r="TX174" i="4" s="1"/>
  <c r="UL175" i="4"/>
  <c r="BN179" i="4"/>
  <c r="BQ179" i="4" s="1"/>
  <c r="LT179" i="4"/>
  <c r="LW179" i="4" s="1"/>
  <c r="VG179" i="4"/>
  <c r="VJ179" i="4" s="1"/>
  <c r="NY153" i="4"/>
  <c r="OB153" i="4" s="1"/>
  <c r="OR153" i="4"/>
  <c r="OU153" i="4" s="1"/>
  <c r="VZ174" i="4"/>
  <c r="WC174" i="4" s="1"/>
  <c r="UN162" i="4"/>
  <c r="UQ162" i="4" s="1"/>
  <c r="GO174" i="4"/>
  <c r="NY174" i="4"/>
  <c r="OB174" i="4" s="1"/>
  <c r="IC177" i="4"/>
  <c r="IF177" i="4" s="1"/>
  <c r="FX139" i="4"/>
  <c r="GA139" i="4" s="1"/>
  <c r="QB153" i="4"/>
  <c r="GQ174" i="4"/>
  <c r="GT174" i="4" s="1"/>
  <c r="HH174" i="4"/>
  <c r="PI174" i="4"/>
  <c r="PI162" i="4"/>
  <c r="PK174" i="4"/>
  <c r="PN174" i="4" s="1"/>
  <c r="KH177" i="4"/>
  <c r="KK177" i="4" s="1"/>
  <c r="AB162" i="4"/>
  <c r="AS162" i="4"/>
  <c r="EL171" i="4"/>
  <c r="EO171" i="4" s="1"/>
  <c r="LR171" i="4"/>
  <c r="SG171" i="4"/>
  <c r="AU174" i="4"/>
  <c r="AX174" i="4" s="1"/>
  <c r="IC174" i="4"/>
  <c r="IF174" i="4" s="1"/>
  <c r="QD174" i="4"/>
  <c r="QG174" i="4" s="1"/>
  <c r="LT177" i="4"/>
  <c r="LW177" i="4" s="1"/>
  <c r="UN139" i="4"/>
  <c r="UQ139" i="4" s="1"/>
  <c r="UN153" i="4"/>
  <c r="UQ153" i="4" s="1"/>
  <c r="FC171" i="4"/>
  <c r="SI159" i="4"/>
  <c r="SL159" i="4" s="1"/>
  <c r="LA153" i="4"/>
  <c r="LD153" i="4" s="1"/>
  <c r="KH155" i="4"/>
  <c r="KK155" i="4" s="1"/>
  <c r="JO159" i="4"/>
  <c r="JR159" i="4" s="1"/>
  <c r="NW166" i="4"/>
  <c r="NY169" i="4"/>
  <c r="OB169" i="4" s="1"/>
  <c r="CX174" i="4"/>
  <c r="JO180" i="4"/>
  <c r="JR180" i="4" s="1"/>
  <c r="UN135" i="4"/>
  <c r="UQ135" i="4" s="1"/>
  <c r="FE137" i="4"/>
  <c r="FH137" i="4" s="1"/>
  <c r="DS138" i="4"/>
  <c r="DV138" i="4" s="1"/>
  <c r="UN144" i="4"/>
  <c r="UQ144" i="4" s="1"/>
  <c r="FX148" i="4"/>
  <c r="GA148" i="4" s="1"/>
  <c r="DS151" i="4"/>
  <c r="DV151" i="4" s="1"/>
  <c r="OR151" i="4"/>
  <c r="OU151" i="4" s="1"/>
  <c r="NF153" i="4"/>
  <c r="NI153" i="4" s="1"/>
  <c r="PI158" i="4"/>
  <c r="AS159" i="4"/>
  <c r="FE160" i="4"/>
  <c r="FH160" i="4" s="1"/>
  <c r="VE160" i="4"/>
  <c r="IT162" i="4"/>
  <c r="EJ162" i="4"/>
  <c r="SI162" i="4"/>
  <c r="SL162" i="4" s="1"/>
  <c r="PI166" i="4"/>
  <c r="GQ168" i="4"/>
  <c r="GT168" i="4" s="1"/>
  <c r="OR168" i="4"/>
  <c r="OU168" i="4" s="1"/>
  <c r="IT169" i="4"/>
  <c r="NF170" i="4"/>
  <c r="NI170" i="4" s="1"/>
  <c r="AB171" i="4"/>
  <c r="HH171" i="4"/>
  <c r="VX171" i="4"/>
  <c r="TU172" i="4"/>
  <c r="TX172" i="4" s="1"/>
  <c r="EJ174" i="4"/>
  <c r="VG175" i="4"/>
  <c r="VJ175" i="4" s="1"/>
  <c r="UN175" i="4"/>
  <c r="UQ175" i="4" s="1"/>
  <c r="IV176" i="4"/>
  <c r="IY176" i="4" s="1"/>
  <c r="TU176" i="4"/>
  <c r="TX176" i="4" s="1"/>
  <c r="FV177" i="4"/>
  <c r="WX176" i="4"/>
  <c r="UL176" i="4"/>
  <c r="PI176" i="4"/>
  <c r="DQ176" i="4"/>
  <c r="JM176" i="4"/>
  <c r="OP176" i="4"/>
  <c r="CX176" i="4"/>
  <c r="IT176" i="4"/>
  <c r="SZ176" i="4"/>
  <c r="CE176" i="4"/>
  <c r="QB176" i="4"/>
  <c r="VX176" i="4"/>
  <c r="BL176" i="4"/>
  <c r="AS176" i="4"/>
  <c r="HH176" i="4"/>
  <c r="MK176" i="4"/>
  <c r="FC176" i="4"/>
  <c r="KY176" i="4"/>
  <c r="LR167" i="4"/>
  <c r="FC167" i="4"/>
  <c r="JM167" i="4"/>
  <c r="AS167" i="4"/>
  <c r="GO167" i="4"/>
  <c r="VE167" i="4"/>
  <c r="ND167" i="4"/>
  <c r="WX167" i="4"/>
  <c r="UL167" i="4"/>
  <c r="MK167" i="4"/>
  <c r="DQ167" i="4"/>
  <c r="TS167" i="4"/>
  <c r="IT167" i="4"/>
  <c r="OP167" i="4"/>
  <c r="WG172" i="4"/>
  <c r="FV176" i="4"/>
  <c r="EL156" i="4"/>
  <c r="EO156" i="4" s="1"/>
  <c r="PK156" i="4"/>
  <c r="PN156" i="4" s="1"/>
  <c r="JM161" i="4"/>
  <c r="RP161" i="4"/>
  <c r="RS161" i="4" s="1"/>
  <c r="PI167" i="4"/>
  <c r="QD156" i="4"/>
  <c r="QG156" i="4" s="1"/>
  <c r="JO161" i="4"/>
  <c r="JR161" i="4" s="1"/>
  <c r="SG161" i="4"/>
  <c r="QU176" i="4"/>
  <c r="LA161" i="4"/>
  <c r="LD161" i="4" s="1"/>
  <c r="LR161" i="4"/>
  <c r="DS172" i="4"/>
  <c r="DV172" i="4" s="1"/>
  <c r="CG178" i="4"/>
  <c r="CJ178" i="4" s="1"/>
  <c r="VX170" i="4"/>
  <c r="BL170" i="4"/>
  <c r="SG170" i="4"/>
  <c r="QW145" i="4"/>
  <c r="QZ145" i="4" s="1"/>
  <c r="FE147" i="4"/>
  <c r="FH147" i="4" s="1"/>
  <c r="BL167" i="4"/>
  <c r="Z176" i="4"/>
  <c r="RP146" i="4"/>
  <c r="RS146" i="4" s="1"/>
  <c r="FX147" i="4"/>
  <c r="GA147" i="4" s="1"/>
  <c r="TS172" i="4"/>
  <c r="GO172" i="4"/>
  <c r="QU172" i="4"/>
  <c r="LR172" i="4"/>
  <c r="BL172" i="4"/>
  <c r="FV172" i="4"/>
  <c r="VX172" i="4"/>
  <c r="KY172" i="4"/>
  <c r="AS172" i="4"/>
  <c r="QB172" i="4"/>
  <c r="FC172" i="4"/>
  <c r="JM172" i="4"/>
  <c r="CX172" i="4"/>
  <c r="UL172" i="4"/>
  <c r="PI172" i="4"/>
  <c r="CE172" i="4"/>
  <c r="IA172" i="4"/>
  <c r="OP172" i="4"/>
  <c r="NW172" i="4"/>
  <c r="HH172" i="4"/>
  <c r="SZ172" i="4"/>
  <c r="MK172" i="4"/>
  <c r="EJ172" i="4"/>
  <c r="SG172" i="4"/>
  <c r="LR176" i="4"/>
  <c r="PK178" i="4"/>
  <c r="PN178" i="4" s="1"/>
  <c r="HH167" i="4"/>
  <c r="RN147" i="4"/>
  <c r="Z147" i="4"/>
  <c r="QU147" i="4"/>
  <c r="IA147" i="4"/>
  <c r="ND147" i="4"/>
  <c r="BL147" i="4"/>
  <c r="LR147" i="4"/>
  <c r="VZ172" i="4"/>
  <c r="WC172" i="4" s="1"/>
  <c r="LA172" i="4"/>
  <c r="LD172" i="4" s="1"/>
  <c r="PK172" i="4"/>
  <c r="PN172" i="4" s="1"/>
  <c r="BN172" i="4"/>
  <c r="BQ172" i="4" s="1"/>
  <c r="AU178" i="4"/>
  <c r="AX178" i="4" s="1"/>
  <c r="VZ156" i="4"/>
  <c r="WC156" i="4" s="1"/>
  <c r="OP161" i="4"/>
  <c r="IC161" i="4"/>
  <c r="IF161" i="4" s="1"/>
  <c r="SZ161" i="4"/>
  <c r="VE161" i="4"/>
  <c r="NY161" i="4"/>
  <c r="OB161" i="4" s="1"/>
  <c r="UN161" i="4"/>
  <c r="UQ161" i="4" s="1"/>
  <c r="FC161" i="4"/>
  <c r="MK161" i="4"/>
  <c r="DQ161" i="4"/>
  <c r="KF161" i="4"/>
  <c r="CX167" i="4"/>
  <c r="FE178" i="4"/>
  <c r="FH178" i="4" s="1"/>
  <c r="QW178" i="4"/>
  <c r="QZ178" i="4" s="1"/>
  <c r="SG176" i="4"/>
  <c r="SG147" i="4"/>
  <c r="SI147" i="4"/>
  <c r="SL147" i="4" s="1"/>
  <c r="HJ172" i="4"/>
  <c r="HM172" i="4" s="1"/>
  <c r="RN172" i="4"/>
  <c r="FX178" i="4"/>
  <c r="GA178" i="4" s="1"/>
  <c r="RP178" i="4"/>
  <c r="RS178" i="4" s="1"/>
  <c r="OR156" i="4"/>
  <c r="OU156" i="4" s="1"/>
  <c r="CZ161" i="4"/>
  <c r="DC161" i="4" s="1"/>
  <c r="QW161" i="4"/>
  <c r="QZ161" i="4" s="1"/>
  <c r="VX163" i="4"/>
  <c r="IT163" i="4"/>
  <c r="PI163" i="4"/>
  <c r="CE163" i="4"/>
  <c r="WX163" i="4"/>
  <c r="UL163" i="4"/>
  <c r="OP163" i="4"/>
  <c r="HH163" i="4"/>
  <c r="GO163" i="4"/>
  <c r="LR163" i="4"/>
  <c r="QB180" i="4"/>
  <c r="FC180" i="4"/>
  <c r="TS180" i="4"/>
  <c r="OP180" i="4"/>
  <c r="Z180" i="4"/>
  <c r="JM180" i="4"/>
  <c r="IT180" i="4"/>
  <c r="DQ180" i="4"/>
  <c r="SZ180" i="4"/>
  <c r="NW180" i="4"/>
  <c r="ND180" i="4"/>
  <c r="VX180" i="4"/>
  <c r="KH142" i="4"/>
  <c r="KK142" i="4" s="1"/>
  <c r="OP142" i="4"/>
  <c r="FX142" i="4"/>
  <c r="GA142" i="4" s="1"/>
  <c r="HJ147" i="4"/>
  <c r="HM147" i="4" s="1"/>
  <c r="VX154" i="4"/>
  <c r="PI154" i="4"/>
  <c r="KH161" i="4"/>
  <c r="KK161" i="4" s="1"/>
  <c r="EJ163" i="4"/>
  <c r="LT163" i="4"/>
  <c r="LW163" i="4" s="1"/>
  <c r="SZ163" i="4"/>
  <c r="IC167" i="4"/>
  <c r="IF167" i="4" s="1"/>
  <c r="EL170" i="4"/>
  <c r="EO170" i="4" s="1"/>
  <c r="SI172" i="4"/>
  <c r="SL172" i="4" s="1"/>
  <c r="CX180" i="4"/>
  <c r="VG139" i="4"/>
  <c r="VJ139" i="4" s="1"/>
  <c r="FE143" i="4"/>
  <c r="FH143" i="4" s="1"/>
  <c r="QD143" i="4"/>
  <c r="QG143" i="4" s="1"/>
  <c r="VZ144" i="4"/>
  <c r="WC144" i="4" s="1"/>
  <c r="IC147" i="4"/>
  <c r="IF147" i="4" s="1"/>
  <c r="RP147" i="4"/>
  <c r="RS147" i="4" s="1"/>
  <c r="BN151" i="4"/>
  <c r="BQ151" i="4" s="1"/>
  <c r="MM151" i="4"/>
  <c r="MP151" i="4" s="1"/>
  <c r="UL153" i="4"/>
  <c r="HJ154" i="4"/>
  <c r="HM154" i="4" s="1"/>
  <c r="SZ155" i="4"/>
  <c r="FV156" i="4"/>
  <c r="BL156" i="4"/>
  <c r="SG156" i="4"/>
  <c r="JM156" i="4"/>
  <c r="FX156" i="4"/>
  <c r="GA156" i="4" s="1"/>
  <c r="TS161" i="4"/>
  <c r="NW161" i="4"/>
  <c r="HH161" i="4"/>
  <c r="DS161" i="4"/>
  <c r="DV161" i="4" s="1"/>
  <c r="EL163" i="4"/>
  <c r="EO163" i="4" s="1"/>
  <c r="MM163" i="4"/>
  <c r="MP163" i="4" s="1"/>
  <c r="OP166" i="4"/>
  <c r="QW167" i="4"/>
  <c r="QZ167" i="4" s="1"/>
  <c r="HH168" i="4"/>
  <c r="NF168" i="4"/>
  <c r="NI168" i="4" s="1"/>
  <c r="EL172" i="4"/>
  <c r="EO172" i="4" s="1"/>
  <c r="MM172" i="4"/>
  <c r="MP172" i="4" s="1"/>
  <c r="QU178" i="4"/>
  <c r="QD178" i="4"/>
  <c r="QG178" i="4" s="1"/>
  <c r="KF180" i="4"/>
  <c r="QD180" i="4"/>
  <c r="QG180" i="4" s="1"/>
  <c r="GQ148" i="4"/>
  <c r="GT148" i="4" s="1"/>
  <c r="FV163" i="4"/>
  <c r="AB172" i="4"/>
  <c r="SI178" i="4"/>
  <c r="SL178" i="4" s="1"/>
  <c r="RP156" i="4"/>
  <c r="RS156" i="4" s="1"/>
  <c r="MK159" i="4"/>
  <c r="CX159" i="4"/>
  <c r="FX159" i="4"/>
  <c r="GA159" i="4" s="1"/>
  <c r="FE161" i="4"/>
  <c r="FH161" i="4" s="1"/>
  <c r="TB161" i="4"/>
  <c r="TE161" i="4" s="1"/>
  <c r="FX163" i="4"/>
  <c r="GA163" i="4" s="1"/>
  <c r="VZ163" i="4"/>
  <c r="WC163" i="4" s="1"/>
  <c r="IA166" i="4"/>
  <c r="CE166" i="4"/>
  <c r="RN166" i="4"/>
  <c r="LR166" i="4"/>
  <c r="BL166" i="4"/>
  <c r="AS166" i="4"/>
  <c r="LA167" i="4"/>
  <c r="LD167" i="4" s="1"/>
  <c r="HJ170" i="4"/>
  <c r="HM170" i="4" s="1"/>
  <c r="UN172" i="4"/>
  <c r="UQ172" i="4" s="1"/>
  <c r="IC178" i="4"/>
  <c r="IF178" i="4" s="1"/>
  <c r="FV180" i="4"/>
  <c r="RP180" i="4"/>
  <c r="RS180" i="4" s="1"/>
  <c r="HJ148" i="4"/>
  <c r="HM148" i="4" s="1"/>
  <c r="GQ172" i="4"/>
  <c r="GT172" i="4" s="1"/>
  <c r="HJ178" i="4"/>
  <c r="HM178" i="4" s="1"/>
  <c r="RN180" i="4"/>
  <c r="KF144" i="4"/>
  <c r="AB147" i="4"/>
  <c r="QD138" i="4"/>
  <c r="QG138" i="4" s="1"/>
  <c r="UN142" i="4"/>
  <c r="UQ142" i="4" s="1"/>
  <c r="GQ144" i="4"/>
  <c r="GT144" i="4" s="1"/>
  <c r="AU147" i="4"/>
  <c r="AX147" i="4" s="1"/>
  <c r="UN147" i="4"/>
  <c r="UQ147" i="4" s="1"/>
  <c r="IV148" i="4"/>
  <c r="IY148" i="4" s="1"/>
  <c r="FE151" i="4"/>
  <c r="FH151" i="4" s="1"/>
  <c r="PK151" i="4"/>
  <c r="PN151" i="4" s="1"/>
  <c r="NW153" i="4"/>
  <c r="IV156" i="4"/>
  <c r="IY156" i="4" s="1"/>
  <c r="SI156" i="4"/>
  <c r="SL156" i="4" s="1"/>
  <c r="GQ159" i="4"/>
  <c r="GT159" i="4" s="1"/>
  <c r="QW162" i="4"/>
  <c r="QZ162" i="4" s="1"/>
  <c r="Z163" i="4"/>
  <c r="GQ163" i="4"/>
  <c r="GT163" i="4" s="1"/>
  <c r="EJ166" i="4"/>
  <c r="KF166" i="4"/>
  <c r="QB166" i="4"/>
  <c r="VX166" i="4"/>
  <c r="DS167" i="4"/>
  <c r="DV167" i="4" s="1"/>
  <c r="LT167" i="4"/>
  <c r="LW167" i="4" s="1"/>
  <c r="TU167" i="4"/>
  <c r="TX167" i="4" s="1"/>
  <c r="CZ168" i="4"/>
  <c r="DC168" i="4" s="1"/>
  <c r="IT168" i="4"/>
  <c r="NY172" i="4"/>
  <c r="OB172" i="4" s="1"/>
  <c r="VG172" i="4"/>
  <c r="VJ172" i="4" s="1"/>
  <c r="TS175" i="4"/>
  <c r="QU175" i="4"/>
  <c r="LR175" i="4"/>
  <c r="FV175" i="4"/>
  <c r="AS175" i="4"/>
  <c r="QB175" i="4"/>
  <c r="KY175" i="4"/>
  <c r="VX175" i="4"/>
  <c r="FC175" i="4"/>
  <c r="PI175" i="4"/>
  <c r="JM175" i="4"/>
  <c r="EJ175" i="4"/>
  <c r="RN175" i="4"/>
  <c r="OP177" i="4"/>
  <c r="IV178" i="4"/>
  <c r="IY178" i="4" s="1"/>
  <c r="TU178" i="4"/>
  <c r="TX178" i="4" s="1"/>
  <c r="QB179" i="4"/>
  <c r="IA179" i="4"/>
  <c r="Z179" i="4"/>
  <c r="FV179" i="4"/>
  <c r="FX180" i="4"/>
  <c r="GA180" i="4" s="1"/>
  <c r="QW156" i="4"/>
  <c r="QZ156" i="4" s="1"/>
  <c r="IT142" i="4"/>
  <c r="TU147" i="4"/>
  <c r="TX147" i="4" s="1"/>
  <c r="LR135" i="4"/>
  <c r="LT147" i="4"/>
  <c r="LW147" i="4" s="1"/>
  <c r="LT155" i="4"/>
  <c r="LW155" i="4" s="1"/>
  <c r="JO156" i="4"/>
  <c r="JR156" i="4" s="1"/>
  <c r="HJ159" i="4"/>
  <c r="HM159" i="4" s="1"/>
  <c r="GQ161" i="4"/>
  <c r="GT161" i="4" s="1"/>
  <c r="NW162" i="4"/>
  <c r="TS162" i="4"/>
  <c r="OP162" i="4"/>
  <c r="CG162" i="4"/>
  <c r="CJ162" i="4" s="1"/>
  <c r="IA162" i="4"/>
  <c r="CE162" i="4"/>
  <c r="SG162" i="4"/>
  <c r="BL162" i="4"/>
  <c r="EL162" i="4"/>
  <c r="EO162" i="4" s="1"/>
  <c r="LA162" i="4"/>
  <c r="LD162" i="4" s="1"/>
  <c r="RN162" i="4"/>
  <c r="QB163" i="4"/>
  <c r="EL166" i="4"/>
  <c r="EO166" i="4" s="1"/>
  <c r="KH166" i="4"/>
  <c r="KK166" i="4" s="1"/>
  <c r="DQ168" i="4"/>
  <c r="IV168" i="4"/>
  <c r="IY168" i="4" s="1"/>
  <c r="RP175" i="4"/>
  <c r="RS175" i="4" s="1"/>
  <c r="UL178" i="4"/>
  <c r="FE179" i="4"/>
  <c r="FH179" i="4" s="1"/>
  <c r="PK179" i="4"/>
  <c r="PN179" i="4" s="1"/>
  <c r="AB180" i="4"/>
  <c r="AE180" i="4" s="1"/>
  <c r="LR180" i="4"/>
  <c r="SG180" i="4"/>
  <c r="CE138" i="4"/>
  <c r="BN142" i="4"/>
  <c r="BQ142" i="4" s="1"/>
  <c r="VZ142" i="4"/>
  <c r="WC142" i="4" s="1"/>
  <c r="BN147" i="4"/>
  <c r="BQ147" i="4" s="1"/>
  <c r="MM147" i="4"/>
  <c r="MP147" i="4" s="1"/>
  <c r="VZ147" i="4"/>
  <c r="WC147" i="4" s="1"/>
  <c r="UN148" i="4"/>
  <c r="UQ148" i="4" s="1"/>
  <c r="FX150" i="4"/>
  <c r="GA150" i="4" s="1"/>
  <c r="QW151" i="4"/>
  <c r="QZ151" i="4" s="1"/>
  <c r="OP153" i="4"/>
  <c r="IC159" i="4"/>
  <c r="IF159" i="4" s="1"/>
  <c r="QW159" i="4"/>
  <c r="QZ159" i="4" s="1"/>
  <c r="Z161" i="4"/>
  <c r="FC162" i="4"/>
  <c r="AS163" i="4"/>
  <c r="QD163" i="4"/>
  <c r="QG163" i="4" s="1"/>
  <c r="FC166" i="4"/>
  <c r="KY166" i="4"/>
  <c r="QU166" i="4"/>
  <c r="MM167" i="4"/>
  <c r="MP167" i="4" s="1"/>
  <c r="UN167" i="4"/>
  <c r="UQ167" i="4" s="1"/>
  <c r="QU168" i="4"/>
  <c r="LR168" i="4"/>
  <c r="GO168" i="4"/>
  <c r="BL168" i="4"/>
  <c r="VX168" i="4"/>
  <c r="KY168" i="4"/>
  <c r="FV168" i="4"/>
  <c r="AS168" i="4"/>
  <c r="WX168" i="4"/>
  <c r="UL168" i="4"/>
  <c r="JO168" i="4"/>
  <c r="JR168" i="4" s="1"/>
  <c r="QD168" i="4"/>
  <c r="QG168" i="4" s="1"/>
  <c r="OR172" i="4"/>
  <c r="OU172" i="4" s="1"/>
  <c r="DQ175" i="4"/>
  <c r="SG175" i="4"/>
  <c r="TS177" i="4"/>
  <c r="RP177" i="4"/>
  <c r="RS177" i="4" s="1"/>
  <c r="BN177" i="4"/>
  <c r="BQ177" i="4" s="1"/>
  <c r="FE177" i="4"/>
  <c r="FH177" i="4" s="1"/>
  <c r="PI177" i="4"/>
  <c r="AB178" i="4"/>
  <c r="AE178" i="4" s="1"/>
  <c r="KH178" i="4"/>
  <c r="KK178" i="4" s="1"/>
  <c r="UN178" i="4"/>
  <c r="UQ178" i="4" s="1"/>
  <c r="AS180" i="4"/>
  <c r="GO180" i="4"/>
  <c r="LT180" i="4"/>
  <c r="LW180" i="4" s="1"/>
  <c r="JM139" i="4"/>
  <c r="SZ139" i="4"/>
  <c r="CE142" i="4"/>
  <c r="IV144" i="4"/>
  <c r="IY144" i="4" s="1"/>
  <c r="RP144" i="4"/>
  <c r="RS144" i="4" s="1"/>
  <c r="OR145" i="4"/>
  <c r="OU145" i="4" s="1"/>
  <c r="CZ146" i="4"/>
  <c r="DC146" i="4" s="1"/>
  <c r="CG147" i="4"/>
  <c r="CJ147" i="4" s="1"/>
  <c r="KH148" i="4"/>
  <c r="KK148" i="4" s="1"/>
  <c r="VG148" i="4"/>
  <c r="VJ148" i="4" s="1"/>
  <c r="IV159" i="4"/>
  <c r="IY159" i="4" s="1"/>
  <c r="IV163" i="4"/>
  <c r="IY163" i="4" s="1"/>
  <c r="QU163" i="4"/>
  <c r="DS168" i="4"/>
  <c r="DV168" i="4" s="1"/>
  <c r="KF168" i="4"/>
  <c r="QW168" i="4"/>
  <c r="QZ168" i="4" s="1"/>
  <c r="IC172" i="4"/>
  <c r="IF172" i="4" s="1"/>
  <c r="LA178" i="4"/>
  <c r="LD178" i="4" s="1"/>
  <c r="AU180" i="4"/>
  <c r="AX180" i="4" s="1"/>
  <c r="GQ180" i="4"/>
  <c r="GT180" i="4" s="1"/>
  <c r="MK180" i="4"/>
  <c r="IT144" i="4"/>
  <c r="AS144" i="4"/>
  <c r="QB144" i="4"/>
  <c r="Z144" i="4"/>
  <c r="HH144" i="4"/>
  <c r="GO144" i="4"/>
  <c r="PI144" i="4"/>
  <c r="TB147" i="4"/>
  <c r="TE147" i="4" s="1"/>
  <c r="NF172" i="4"/>
  <c r="NI172" i="4" s="1"/>
  <c r="JO144" i="4"/>
  <c r="JR144" i="4" s="1"/>
  <c r="SI144" i="4"/>
  <c r="SL144" i="4" s="1"/>
  <c r="NF147" i="4"/>
  <c r="NI147" i="4" s="1"/>
  <c r="LA148" i="4"/>
  <c r="LD148" i="4" s="1"/>
  <c r="SI151" i="4"/>
  <c r="SL151" i="4" s="1"/>
  <c r="VG161" i="4"/>
  <c r="VJ161" i="4" s="1"/>
  <c r="JM163" i="4"/>
  <c r="QW163" i="4"/>
  <c r="QZ163" i="4" s="1"/>
  <c r="FV166" i="4"/>
  <c r="NF167" i="4"/>
  <c r="NI167" i="4" s="1"/>
  <c r="VG167" i="4"/>
  <c r="VJ167" i="4" s="1"/>
  <c r="RN168" i="4"/>
  <c r="CG172" i="4"/>
  <c r="CJ172" i="4" s="1"/>
  <c r="IV172" i="4"/>
  <c r="IY172" i="4" s="1"/>
  <c r="HH180" i="4"/>
  <c r="MM180" i="4"/>
  <c r="MP180" i="4" s="1"/>
  <c r="CX142" i="4"/>
  <c r="SZ144" i="4"/>
  <c r="NY147" i="4"/>
  <c r="OB147" i="4" s="1"/>
  <c r="OR154" i="4"/>
  <c r="OU154" i="4" s="1"/>
  <c r="VX156" i="4"/>
  <c r="BN161" i="4"/>
  <c r="BQ161" i="4" s="1"/>
  <c r="IV161" i="4"/>
  <c r="IY161" i="4" s="1"/>
  <c r="OR161" i="4"/>
  <c r="OU161" i="4" s="1"/>
  <c r="FX162" i="4"/>
  <c r="TB162" i="4"/>
  <c r="TE162" i="4" s="1"/>
  <c r="JO163" i="4"/>
  <c r="JR163" i="4" s="1"/>
  <c r="SG166" i="4"/>
  <c r="EL168" i="4"/>
  <c r="EO168" i="4" s="1"/>
  <c r="RP168" i="4"/>
  <c r="RS168" i="4" s="1"/>
  <c r="VZ170" i="4"/>
  <c r="WC170" i="4" s="1"/>
  <c r="FE175" i="4"/>
  <c r="FH175" i="4" s="1"/>
  <c r="MM175" i="4"/>
  <c r="MP175" i="4" s="1"/>
  <c r="TB175" i="4"/>
  <c r="TE175" i="4" s="1"/>
  <c r="WX175" i="4"/>
  <c r="GQ177" i="4"/>
  <c r="GT177" i="4" s="1"/>
  <c r="MM178" i="4"/>
  <c r="MP178" i="4" s="1"/>
  <c r="BL180" i="4"/>
  <c r="HJ180" i="4"/>
  <c r="HM180" i="4" s="1"/>
  <c r="UL180" i="4"/>
  <c r="FX135" i="4"/>
  <c r="GA135" i="4" s="1"/>
  <c r="CZ136" i="4"/>
  <c r="DC136" i="4" s="1"/>
  <c r="QD140" i="4"/>
  <c r="QG140" i="4" s="1"/>
  <c r="CG142" i="4"/>
  <c r="CJ142" i="4" s="1"/>
  <c r="LT142" i="4"/>
  <c r="LW142" i="4" s="1"/>
  <c r="GQ147" i="4"/>
  <c r="GT147" i="4" s="1"/>
  <c r="AU148" i="4"/>
  <c r="AX148" i="4" s="1"/>
  <c r="LT148" i="4"/>
  <c r="LW148" i="4" s="1"/>
  <c r="IC151" i="4"/>
  <c r="IF151" i="4" s="1"/>
  <c r="TB151" i="4"/>
  <c r="TE151" i="4" s="1"/>
  <c r="NY154" i="4"/>
  <c r="OB154" i="4" s="1"/>
  <c r="AB156" i="4"/>
  <c r="AE156" i="4" s="1"/>
  <c r="KH159" i="4"/>
  <c r="KK159" i="4" s="1"/>
  <c r="PK160" i="4"/>
  <c r="PN160" i="4" s="1"/>
  <c r="FX161" i="4"/>
  <c r="GA161" i="4" s="1"/>
  <c r="LT161" i="4"/>
  <c r="LW161" i="4" s="1"/>
  <c r="SI161" i="4"/>
  <c r="SL161" i="4" s="1"/>
  <c r="MM162" i="4"/>
  <c r="MP162" i="4" s="1"/>
  <c r="AB163" i="4"/>
  <c r="AE163" i="4" s="1"/>
  <c r="NF163" i="4"/>
  <c r="NI163" i="4" s="1"/>
  <c r="TB163" i="4"/>
  <c r="TE163" i="4" s="1"/>
  <c r="PK164" i="4"/>
  <c r="PN164" i="4" s="1"/>
  <c r="FX166" i="4"/>
  <c r="GA166" i="4" s="1"/>
  <c r="QD166" i="4"/>
  <c r="QG166" i="4" s="1"/>
  <c r="VG166" i="4"/>
  <c r="VJ166" i="4" s="1"/>
  <c r="JO169" i="4"/>
  <c r="JR169" i="4" s="1"/>
  <c r="SI170" i="4"/>
  <c r="SL170" i="4" s="1"/>
  <c r="IA171" i="4"/>
  <c r="ND171" i="4"/>
  <c r="SI171" i="4"/>
  <c r="SL171" i="4" s="1"/>
  <c r="KH174" i="4"/>
  <c r="KK174" i="4" s="1"/>
  <c r="AB175" i="4"/>
  <c r="CZ180" i="4"/>
  <c r="DC180" i="4" s="1"/>
  <c r="IC180" i="4"/>
  <c r="IF180" i="4" s="1"/>
  <c r="SI180" i="4"/>
  <c r="SL180" i="4" s="1"/>
  <c r="SZ171" i="4"/>
  <c r="EL175" i="4"/>
  <c r="EO175" i="4" s="1"/>
  <c r="HJ135" i="4"/>
  <c r="HM135" i="4" s="1"/>
  <c r="LA138" i="4"/>
  <c r="LD138" i="4" s="1"/>
  <c r="IC139" i="4"/>
  <c r="IF139" i="4" s="1"/>
  <c r="SI139" i="4"/>
  <c r="SL139" i="4" s="1"/>
  <c r="RP140" i="4"/>
  <c r="RS140" i="4" s="1"/>
  <c r="CZ142" i="4"/>
  <c r="DC142" i="4" s="1"/>
  <c r="PK144" i="4"/>
  <c r="PN144" i="4" s="1"/>
  <c r="QD147" i="4"/>
  <c r="QG147" i="4" s="1"/>
  <c r="OR155" i="4"/>
  <c r="OU155" i="4" s="1"/>
  <c r="AU156" i="4"/>
  <c r="AX156" i="4" s="1"/>
  <c r="LT159" i="4"/>
  <c r="LW159" i="4" s="1"/>
  <c r="TB159" i="4"/>
  <c r="TE159" i="4" s="1"/>
  <c r="CZ160" i="4"/>
  <c r="DC160" i="4" s="1"/>
  <c r="KF160" i="4"/>
  <c r="QD160" i="4"/>
  <c r="QG160" i="4" s="1"/>
  <c r="AB161" i="4"/>
  <c r="AE161" i="4" s="1"/>
  <c r="MM161" i="4"/>
  <c r="MP161" i="4" s="1"/>
  <c r="HJ162" i="4"/>
  <c r="HM162" i="4" s="1"/>
  <c r="NF162" i="4"/>
  <c r="NI162" i="4" s="1"/>
  <c r="AU163" i="4"/>
  <c r="AX163" i="4" s="1"/>
  <c r="FX164" i="4"/>
  <c r="GA164" i="4" s="1"/>
  <c r="QW164" i="4"/>
  <c r="QZ164" i="4" s="1"/>
  <c r="GQ166" i="4"/>
  <c r="GT166" i="4" s="1"/>
  <c r="QW166" i="4"/>
  <c r="QZ166" i="4" s="1"/>
  <c r="VZ166" i="4"/>
  <c r="WC166" i="4" s="1"/>
  <c r="KH167" i="4"/>
  <c r="KK167" i="4" s="1"/>
  <c r="AB168" i="4"/>
  <c r="FE168" i="4"/>
  <c r="FH168" i="4" s="1"/>
  <c r="KH168" i="4"/>
  <c r="KK168" i="4" s="1"/>
  <c r="PK168" i="4"/>
  <c r="PN168" i="4" s="1"/>
  <c r="DQ169" i="4"/>
  <c r="KH169" i="4"/>
  <c r="KK169" i="4" s="1"/>
  <c r="PK169" i="4"/>
  <c r="PN169" i="4" s="1"/>
  <c r="TU170" i="4"/>
  <c r="TX170" i="4" s="1"/>
  <c r="DQ171" i="4"/>
  <c r="IT171" i="4"/>
  <c r="TB171" i="4"/>
  <c r="AU172" i="4"/>
  <c r="AX172" i="4" s="1"/>
  <c r="FE172" i="4"/>
  <c r="FH172" i="4" s="1"/>
  <c r="VE174" i="4"/>
  <c r="EL174" i="4"/>
  <c r="EO174" i="4" s="1"/>
  <c r="LA174" i="4"/>
  <c r="LD174" i="4" s="1"/>
  <c r="SG174" i="4"/>
  <c r="IV180" i="4"/>
  <c r="IY180" i="4" s="1"/>
  <c r="JO175" i="4"/>
  <c r="JR175" i="4" s="1"/>
  <c r="VZ178" i="4"/>
  <c r="WC178" i="4" s="1"/>
  <c r="FX179" i="4"/>
  <c r="GA179" i="4" s="1"/>
  <c r="NF180" i="4"/>
  <c r="NI180" i="4" s="1"/>
  <c r="BN138" i="4"/>
  <c r="BQ138" i="4" s="1"/>
  <c r="LT138" i="4"/>
  <c r="LW138" i="4" s="1"/>
  <c r="AB139" i="4"/>
  <c r="AE139" i="4" s="1"/>
  <c r="IV139" i="4"/>
  <c r="IY139" i="4" s="1"/>
  <c r="NY142" i="4"/>
  <c r="OB142" i="4" s="1"/>
  <c r="HJ144" i="4"/>
  <c r="HM144" i="4" s="1"/>
  <c r="CZ148" i="4"/>
  <c r="DC148" i="4" s="1"/>
  <c r="VG151" i="4"/>
  <c r="VJ151" i="4" s="1"/>
  <c r="EL154" i="4"/>
  <c r="EO154" i="4" s="1"/>
  <c r="PK154" i="4"/>
  <c r="PN154" i="4" s="1"/>
  <c r="CZ159" i="4"/>
  <c r="DC159" i="4" s="1"/>
  <c r="KH160" i="4"/>
  <c r="KK160" i="4" s="1"/>
  <c r="QW160" i="4"/>
  <c r="QZ160" i="4" s="1"/>
  <c r="NY162" i="4"/>
  <c r="OB162" i="4" s="1"/>
  <c r="BN163" i="4"/>
  <c r="BQ163" i="4" s="1"/>
  <c r="HJ163" i="4"/>
  <c r="HM163" i="4" s="1"/>
  <c r="OR163" i="4"/>
  <c r="OU163" i="4" s="1"/>
  <c r="UN163" i="4"/>
  <c r="UQ163" i="4" s="1"/>
  <c r="RP164" i="4"/>
  <c r="RS164" i="4" s="1"/>
  <c r="BN166" i="4"/>
  <c r="BQ166" i="4" s="1"/>
  <c r="LT166" i="4"/>
  <c r="LW166" i="4" s="1"/>
  <c r="DS169" i="4"/>
  <c r="DV169" i="4" s="1"/>
  <c r="KY169" i="4"/>
  <c r="TS171" i="4"/>
  <c r="QD172" i="4"/>
  <c r="QG172" i="4" s="1"/>
  <c r="FC174" i="4"/>
  <c r="SI174" i="4"/>
  <c r="SL174" i="4" s="1"/>
  <c r="VZ175" i="4"/>
  <c r="WC175" i="4" s="1"/>
  <c r="CZ178" i="4"/>
  <c r="DC178" i="4" s="1"/>
  <c r="NF178" i="4"/>
  <c r="NI178" i="4" s="1"/>
  <c r="HJ179" i="4"/>
  <c r="HM179" i="4" s="1"/>
  <c r="NY180" i="4"/>
  <c r="OB180" i="4" s="1"/>
  <c r="TB180" i="4"/>
  <c r="TE180" i="4" s="1"/>
  <c r="MM138" i="4"/>
  <c r="MP138" i="4" s="1"/>
  <c r="AU139" i="4"/>
  <c r="AX139" i="4" s="1"/>
  <c r="TB139" i="4"/>
  <c r="TE139" i="4" s="1"/>
  <c r="HJ140" i="4"/>
  <c r="HM140" i="4" s="1"/>
  <c r="AB144" i="4"/>
  <c r="AE144" i="4" s="1"/>
  <c r="IC144" i="4"/>
  <c r="IF144" i="4" s="1"/>
  <c r="QW147" i="4"/>
  <c r="QZ147" i="4" s="1"/>
  <c r="OR148" i="4"/>
  <c r="OU148" i="4" s="1"/>
  <c r="LA151" i="4"/>
  <c r="LD151" i="4" s="1"/>
  <c r="VZ151" i="4"/>
  <c r="WC151" i="4" s="1"/>
  <c r="EL155" i="4"/>
  <c r="EO155" i="4" s="1"/>
  <c r="PK155" i="4"/>
  <c r="PN155" i="4" s="1"/>
  <c r="BN156" i="4"/>
  <c r="BQ156" i="4" s="1"/>
  <c r="LT156" i="4"/>
  <c r="LW156" i="4" s="1"/>
  <c r="DQ158" i="4"/>
  <c r="WX158" i="4"/>
  <c r="MM159" i="4"/>
  <c r="MP159" i="4" s="1"/>
  <c r="UN159" i="4"/>
  <c r="UQ159" i="4" s="1"/>
  <c r="VZ160" i="4"/>
  <c r="WC160" i="4" s="1"/>
  <c r="EJ160" i="4"/>
  <c r="HJ161" i="4"/>
  <c r="HM161" i="4" s="1"/>
  <c r="IC162" i="4"/>
  <c r="IF162" i="4" s="1"/>
  <c r="IC163" i="4"/>
  <c r="IF163" i="4" s="1"/>
  <c r="AU168" i="4"/>
  <c r="AX168" i="4" s="1"/>
  <c r="FX168" i="4"/>
  <c r="GA168" i="4" s="1"/>
  <c r="LA168" i="4"/>
  <c r="LD168" i="4" s="1"/>
  <c r="EJ169" i="4"/>
  <c r="LA169" i="4"/>
  <c r="LD169" i="4" s="1"/>
  <c r="QD169" i="4"/>
  <c r="QG169" i="4" s="1"/>
  <c r="LA170" i="4"/>
  <c r="LD170" i="4" s="1"/>
  <c r="OP171" i="4"/>
  <c r="FX172" i="4"/>
  <c r="GA172" i="4" s="1"/>
  <c r="FE174" i="4"/>
  <c r="FH174" i="4" s="1"/>
  <c r="SZ174" i="4"/>
  <c r="LA175" i="4"/>
  <c r="LD175" i="4" s="1"/>
  <c r="QD175" i="4"/>
  <c r="QG175" i="4" s="1"/>
  <c r="DS178" i="4"/>
  <c r="DV178" i="4" s="1"/>
  <c r="EL180" i="4"/>
  <c r="EO180" i="4" s="1"/>
  <c r="CG138" i="4"/>
  <c r="CJ138" i="4" s="1"/>
  <c r="BN139" i="4"/>
  <c r="BQ139" i="4" s="1"/>
  <c r="TU139" i="4"/>
  <c r="TX139" i="4" s="1"/>
  <c r="MK142" i="4"/>
  <c r="IV147" i="4"/>
  <c r="IY147" i="4" s="1"/>
  <c r="LT151" i="4"/>
  <c r="LW151" i="4" s="1"/>
  <c r="FX154" i="4"/>
  <c r="GA154" i="4" s="1"/>
  <c r="FE155" i="4"/>
  <c r="FH155" i="4" s="1"/>
  <c r="QD155" i="4"/>
  <c r="QG155" i="4" s="1"/>
  <c r="VG156" i="4"/>
  <c r="VJ156" i="4" s="1"/>
  <c r="IC158" i="4"/>
  <c r="IF158" i="4" s="1"/>
  <c r="DS158" i="4"/>
  <c r="DV158" i="4" s="1"/>
  <c r="TU158" i="4"/>
  <c r="TX158" i="4" s="1"/>
  <c r="VG159" i="4"/>
  <c r="VJ159" i="4" s="1"/>
  <c r="LA160" i="4"/>
  <c r="LD160" i="4" s="1"/>
  <c r="TU161" i="4"/>
  <c r="TX161" i="4" s="1"/>
  <c r="CZ162" i="4"/>
  <c r="DC162" i="4" s="1"/>
  <c r="OR162" i="4"/>
  <c r="OU162" i="4" s="1"/>
  <c r="TU162" i="4"/>
  <c r="TX162" i="4" s="1"/>
  <c r="CG163" i="4"/>
  <c r="CJ163" i="4" s="1"/>
  <c r="PK163" i="4"/>
  <c r="PN163" i="4" s="1"/>
  <c r="IC164" i="4"/>
  <c r="IF164" i="4" s="1"/>
  <c r="TB164" i="4"/>
  <c r="TE164" i="4" s="1"/>
  <c r="CG166" i="4"/>
  <c r="CJ166" i="4" s="1"/>
  <c r="AB167" i="4"/>
  <c r="AE167" i="4" s="1"/>
  <c r="FE167" i="4"/>
  <c r="FH167" i="4" s="1"/>
  <c r="SI167" i="4"/>
  <c r="SL167" i="4" s="1"/>
  <c r="VZ168" i="4"/>
  <c r="WC168" i="4" s="1"/>
  <c r="EL169" i="4"/>
  <c r="EO169" i="4" s="1"/>
  <c r="QW169" i="4"/>
  <c r="QZ169" i="4" s="1"/>
  <c r="BN170" i="4"/>
  <c r="BQ170" i="4" s="1"/>
  <c r="EJ171" i="4"/>
  <c r="JM171" i="4"/>
  <c r="OR171" i="4"/>
  <c r="OU171" i="4" s="1"/>
  <c r="LT172" i="4"/>
  <c r="LW172" i="4" s="1"/>
  <c r="QW172" i="4"/>
  <c r="QZ172" i="4" s="1"/>
  <c r="FX174" i="4"/>
  <c r="GA174" i="4" s="1"/>
  <c r="MM174" i="4"/>
  <c r="MP174" i="4" s="1"/>
  <c r="AU175" i="4"/>
  <c r="AX175" i="4" s="1"/>
  <c r="DS176" i="4"/>
  <c r="DV176" i="4" s="1"/>
  <c r="PK176" i="4"/>
  <c r="PN176" i="4" s="1"/>
  <c r="DS177" i="4"/>
  <c r="DV177" i="4" s="1"/>
  <c r="EL178" i="4"/>
  <c r="EO178" i="4" s="1"/>
  <c r="OR178" i="4"/>
  <c r="OU178" i="4" s="1"/>
  <c r="AB179" i="4"/>
  <c r="AE179" i="4" s="1"/>
  <c r="IC179" i="4"/>
  <c r="IF179" i="4" s="1"/>
  <c r="OR180" i="4"/>
  <c r="OU180" i="4" s="1"/>
  <c r="TU180" i="4"/>
  <c r="TX180" i="4" s="1"/>
  <c r="SG164" i="4"/>
  <c r="TS164" i="4"/>
  <c r="VE164" i="4"/>
  <c r="KY164" i="4"/>
  <c r="Z164" i="4"/>
  <c r="QB164" i="4"/>
  <c r="DQ164" i="4"/>
  <c r="IT164" i="4"/>
  <c r="MK164" i="4"/>
  <c r="BL164" i="4"/>
  <c r="QU164" i="4"/>
  <c r="AS164" i="4"/>
  <c r="LR164" i="4"/>
  <c r="HH164" i="4"/>
  <c r="NW164" i="4"/>
  <c r="JM164" i="4"/>
  <c r="EJ164" i="4"/>
  <c r="UL164" i="4"/>
  <c r="GO164" i="4"/>
  <c r="OP164" i="4"/>
  <c r="IA164" i="4"/>
  <c r="ND164" i="4"/>
  <c r="CX164" i="4"/>
  <c r="PI164" i="4"/>
  <c r="SZ164" i="4"/>
  <c r="CE164" i="4"/>
  <c r="KF164" i="4"/>
  <c r="FV164" i="4"/>
  <c r="WX164" i="4"/>
  <c r="VX164" i="4"/>
  <c r="WG162" i="4"/>
  <c r="WG169" i="4"/>
  <c r="WG158" i="4"/>
  <c r="TU143" i="4"/>
  <c r="TX143" i="4" s="1"/>
  <c r="DQ143" i="4"/>
  <c r="KY143" i="4"/>
  <c r="KF143" i="4"/>
  <c r="VX143" i="4"/>
  <c r="AS143" i="4"/>
  <c r="RN143" i="4"/>
  <c r="RN164" i="4"/>
  <c r="JO143" i="4"/>
  <c r="JR143" i="4" s="1"/>
  <c r="NY150" i="4"/>
  <c r="OB150" i="4" s="1"/>
  <c r="LT150" i="4"/>
  <c r="LW150" i="4" s="1"/>
  <c r="IC150" i="4"/>
  <c r="IF150" i="4" s="1"/>
  <c r="CX150" i="4"/>
  <c r="EJ150" i="4"/>
  <c r="CG150" i="4"/>
  <c r="CJ150" i="4" s="1"/>
  <c r="SZ150" i="4"/>
  <c r="VX150" i="4"/>
  <c r="KF150" i="4"/>
  <c r="GQ150" i="4"/>
  <c r="GT150" i="4" s="1"/>
  <c r="FC164" i="4"/>
  <c r="PI170" i="4"/>
  <c r="EJ170" i="4"/>
  <c r="UL170" i="4"/>
  <c r="IA170" i="4"/>
  <c r="ND170" i="4"/>
  <c r="AS170" i="4"/>
  <c r="VE170" i="4"/>
  <c r="SZ170" i="4"/>
  <c r="QU170" i="4"/>
  <c r="KF170" i="4"/>
  <c r="FV170" i="4"/>
  <c r="JM170" i="4"/>
  <c r="FC170" i="4"/>
  <c r="Z170" i="4"/>
  <c r="LR170" i="4"/>
  <c r="CE170" i="4"/>
  <c r="DQ170" i="4"/>
  <c r="OP170" i="4"/>
  <c r="WX170" i="4"/>
  <c r="GO170" i="4"/>
  <c r="MK170" i="4"/>
  <c r="RN170" i="4"/>
  <c r="IT170" i="4"/>
  <c r="CX170" i="4"/>
  <c r="IC170" i="4"/>
  <c r="IF170" i="4" s="1"/>
  <c r="AB170" i="4"/>
  <c r="PK170" i="4"/>
  <c r="PN170" i="4" s="1"/>
  <c r="UN170" i="4"/>
  <c r="UQ170" i="4" s="1"/>
  <c r="QW142" i="4"/>
  <c r="QZ142" i="4" s="1"/>
  <c r="MM164" i="4"/>
  <c r="MP164" i="4" s="1"/>
  <c r="HH170" i="4"/>
  <c r="KY170" i="4"/>
  <c r="OR170" i="4"/>
  <c r="OU170" i="4" s="1"/>
  <c r="IC137" i="4"/>
  <c r="IF137" i="4" s="1"/>
  <c r="RN142" i="4"/>
  <c r="AB143" i="4"/>
  <c r="AE143" i="4" s="1"/>
  <c r="SG159" i="4"/>
  <c r="HH159" i="4"/>
  <c r="KY159" i="4"/>
  <c r="Z159" i="4"/>
  <c r="QB159" i="4"/>
  <c r="DQ159" i="4"/>
  <c r="TS159" i="4"/>
  <c r="IT159" i="4"/>
  <c r="GO159" i="4"/>
  <c r="CE159" i="4"/>
  <c r="RN159" i="4"/>
  <c r="ND159" i="4"/>
  <c r="BL159" i="4"/>
  <c r="PI159" i="4"/>
  <c r="WX159" i="4"/>
  <c r="QU159" i="4"/>
  <c r="NY145" i="4"/>
  <c r="OB145" i="4" s="1"/>
  <c r="BL151" i="4"/>
  <c r="LR151" i="4"/>
  <c r="IA159" i="4"/>
  <c r="SG142" i="4"/>
  <c r="BN143" i="4"/>
  <c r="BQ143" i="4" s="1"/>
  <c r="AB154" i="4"/>
  <c r="AE154" i="4" s="1"/>
  <c r="KY158" i="4"/>
  <c r="FC159" i="4"/>
  <c r="AB142" i="4"/>
  <c r="EL145" i="4"/>
  <c r="EO145" i="4" s="1"/>
  <c r="CZ150" i="4"/>
  <c r="DC150" i="4" s="1"/>
  <c r="LA150" i="4"/>
  <c r="LD150" i="4" s="1"/>
  <c r="VX153" i="4"/>
  <c r="KY153" i="4"/>
  <c r="CX153" i="4"/>
  <c r="RN153" i="4"/>
  <c r="KF153" i="4"/>
  <c r="HH153" i="4"/>
  <c r="SG153" i="4"/>
  <c r="Z153" i="4"/>
  <c r="IA153" i="4"/>
  <c r="AS154" i="4"/>
  <c r="IA158" i="4"/>
  <c r="OP159" i="4"/>
  <c r="NF164" i="4"/>
  <c r="NI164" i="4" s="1"/>
  <c r="QB170" i="4"/>
  <c r="IV164" i="4"/>
  <c r="IY164" i="4" s="1"/>
  <c r="TU164" i="4"/>
  <c r="TX164" i="4" s="1"/>
  <c r="SI164" i="4"/>
  <c r="SL164" i="4" s="1"/>
  <c r="QD164" i="4"/>
  <c r="QG164" i="4" s="1"/>
  <c r="CG164" i="4"/>
  <c r="CJ164" i="4" s="1"/>
  <c r="WG174" i="4"/>
  <c r="HJ137" i="4"/>
  <c r="HM137" i="4" s="1"/>
  <c r="NW142" i="4"/>
  <c r="SZ142" i="4"/>
  <c r="JM142" i="4"/>
  <c r="EJ142" i="4"/>
  <c r="VX142" i="4"/>
  <c r="FV142" i="4"/>
  <c r="Z142" i="4"/>
  <c r="WX142" i="4"/>
  <c r="QB142" i="4"/>
  <c r="VE142" i="4"/>
  <c r="FC142" i="4"/>
  <c r="PI142" i="4"/>
  <c r="KF142" i="4"/>
  <c r="QW143" i="4"/>
  <c r="QZ143" i="4" s="1"/>
  <c r="AU154" i="4"/>
  <c r="AX154" i="4" s="1"/>
  <c r="LA154" i="4"/>
  <c r="LD154" i="4" s="1"/>
  <c r="RP137" i="4"/>
  <c r="RS137" i="4" s="1"/>
  <c r="KY142" i="4"/>
  <c r="JO164" i="4"/>
  <c r="JR164" i="4" s="1"/>
  <c r="OR138" i="4"/>
  <c r="OU138" i="4" s="1"/>
  <c r="JO150" i="4"/>
  <c r="JR150" i="4" s="1"/>
  <c r="WG160" i="4"/>
  <c r="LR142" i="4"/>
  <c r="TS158" i="4"/>
  <c r="IT158" i="4"/>
  <c r="MK158" i="4"/>
  <c r="BL158" i="4"/>
  <c r="RN158" i="4"/>
  <c r="FC158" i="4"/>
  <c r="VE158" i="4"/>
  <c r="KF158" i="4"/>
  <c r="NW158" i="4"/>
  <c r="JM158" i="4"/>
  <c r="AS158" i="4"/>
  <c r="UL158" i="4"/>
  <c r="QB158" i="4"/>
  <c r="SG158" i="4"/>
  <c r="GO158" i="4"/>
  <c r="EJ158" i="4"/>
  <c r="GQ164" i="4"/>
  <c r="GT164" i="4" s="1"/>
  <c r="AS142" i="4"/>
  <c r="GO142" i="4"/>
  <c r="MM142" i="4"/>
  <c r="MP142" i="4" s="1"/>
  <c r="TS142" i="4"/>
  <c r="CZ143" i="4"/>
  <c r="DC143" i="4" s="1"/>
  <c r="MM143" i="4"/>
  <c r="MP143" i="4" s="1"/>
  <c r="VG143" i="4"/>
  <c r="VJ143" i="4" s="1"/>
  <c r="DS150" i="4"/>
  <c r="DV150" i="4" s="1"/>
  <c r="IT151" i="4"/>
  <c r="FX153" i="4"/>
  <c r="GA153" i="4" s="1"/>
  <c r="CE158" i="4"/>
  <c r="UN158" i="4"/>
  <c r="UQ158" i="4" s="1"/>
  <c r="LR159" i="4"/>
  <c r="NY164" i="4"/>
  <c r="OB164" i="4" s="1"/>
  <c r="UN164" i="4"/>
  <c r="UQ164" i="4" s="1"/>
  <c r="WG167" i="4"/>
  <c r="QD170" i="4"/>
  <c r="QG170" i="4" s="1"/>
  <c r="WG178" i="4"/>
  <c r="JO145" i="4"/>
  <c r="JR145" i="4" s="1"/>
  <c r="LT164" i="4"/>
  <c r="LW164" i="4" s="1"/>
  <c r="WG171" i="4"/>
  <c r="LR137" i="4"/>
  <c r="BL137" i="4"/>
  <c r="QW137" i="4"/>
  <c r="QZ137" i="4" s="1"/>
  <c r="IV143" i="4"/>
  <c r="IY143" i="4" s="1"/>
  <c r="RP150" i="4"/>
  <c r="RS150" i="4" s="1"/>
  <c r="Z138" i="4"/>
  <c r="SZ138" i="4"/>
  <c r="TS138" i="4"/>
  <c r="SI150" i="4"/>
  <c r="SL150" i="4" s="1"/>
  <c r="CZ170" i="4"/>
  <c r="DC170" i="4" s="1"/>
  <c r="TS178" i="4"/>
  <c r="ND178" i="4"/>
  <c r="IA178" i="4"/>
  <c r="BL178" i="4"/>
  <c r="PI178" i="4"/>
  <c r="LR178" i="4"/>
  <c r="CE178" i="4"/>
  <c r="SG178" i="4"/>
  <c r="QB178" i="4"/>
  <c r="NW178" i="4"/>
  <c r="JM178" i="4"/>
  <c r="EJ178" i="4"/>
  <c r="SZ178" i="4"/>
  <c r="KY178" i="4"/>
  <c r="GO178" i="4"/>
  <c r="VE178" i="4"/>
  <c r="VX178" i="4"/>
  <c r="MK178" i="4"/>
  <c r="CX178" i="4"/>
  <c r="FV178" i="4"/>
  <c r="Z178" i="4"/>
  <c r="IT178" i="4"/>
  <c r="KF178" i="4"/>
  <c r="FC178" i="4"/>
  <c r="OP178" i="4"/>
  <c r="AS178" i="4"/>
  <c r="LA142" i="4"/>
  <c r="LD142" i="4" s="1"/>
  <c r="DS170" i="4"/>
  <c r="DV170" i="4" s="1"/>
  <c r="TS170" i="4"/>
  <c r="QW138" i="4"/>
  <c r="QZ138" i="4" s="1"/>
  <c r="AB164" i="4"/>
  <c r="AU142" i="4"/>
  <c r="AX142" i="4" s="1"/>
  <c r="GQ142" i="4"/>
  <c r="GT142" i="4" s="1"/>
  <c r="ND142" i="4"/>
  <c r="TU142" i="4"/>
  <c r="TX142" i="4" s="1"/>
  <c r="NF143" i="4"/>
  <c r="NI143" i="4" s="1"/>
  <c r="VZ150" i="4"/>
  <c r="WC150" i="4" s="1"/>
  <c r="CG158" i="4"/>
  <c r="CJ158" i="4" s="1"/>
  <c r="LR158" i="4"/>
  <c r="OP158" i="4"/>
  <c r="JM159" i="4"/>
  <c r="KH164" i="4"/>
  <c r="KK164" i="4" s="1"/>
  <c r="FE170" i="4"/>
  <c r="FH170" i="4" s="1"/>
  <c r="IV170" i="4"/>
  <c r="IY170" i="4" s="1"/>
  <c r="SZ154" i="4"/>
  <c r="IT154" i="4"/>
  <c r="EJ154" i="4"/>
  <c r="MK154" i="4"/>
  <c r="VE154" i="4"/>
  <c r="UL154" i="4"/>
  <c r="QU142" i="4"/>
  <c r="IC143" i="4"/>
  <c r="IF143" i="4" s="1"/>
  <c r="CG170" i="4"/>
  <c r="CJ170" i="4" s="1"/>
  <c r="IA137" i="4"/>
  <c r="DQ142" i="4"/>
  <c r="AB150" i="4"/>
  <c r="AE150" i="4" s="1"/>
  <c r="TB170" i="4"/>
  <c r="TE170" i="4" s="1"/>
  <c r="SI137" i="4"/>
  <c r="SL137" i="4" s="1"/>
  <c r="SI154" i="4"/>
  <c r="SL154" i="4" s="1"/>
  <c r="QU138" i="4"/>
  <c r="TB154" i="4"/>
  <c r="TE154" i="4" s="1"/>
  <c r="NW159" i="4"/>
  <c r="DQ178" i="4"/>
  <c r="TU137" i="4"/>
  <c r="TX137" i="4" s="1"/>
  <c r="TB150" i="4"/>
  <c r="TE150" i="4" s="1"/>
  <c r="EJ135" i="4"/>
  <c r="UL135" i="4"/>
  <c r="WX135" i="4"/>
  <c r="KF135" i="4"/>
  <c r="Z135" i="4"/>
  <c r="AU143" i="4"/>
  <c r="AX143" i="4" s="1"/>
  <c r="TU150" i="4"/>
  <c r="TX150" i="4" s="1"/>
  <c r="UL159" i="4"/>
  <c r="DS164" i="4"/>
  <c r="DV164" i="4" s="1"/>
  <c r="QW135" i="4"/>
  <c r="QZ135" i="4" s="1"/>
  <c r="RP158" i="4"/>
  <c r="RS158" i="4" s="1"/>
  <c r="FE158" i="4"/>
  <c r="FH158" i="4" s="1"/>
  <c r="SI158" i="4"/>
  <c r="SL158" i="4" s="1"/>
  <c r="GQ158" i="4"/>
  <c r="GT158" i="4" s="1"/>
  <c r="EL158" i="4"/>
  <c r="EO158" i="4" s="1"/>
  <c r="KH138" i="4"/>
  <c r="KK138" i="4" s="1"/>
  <c r="BL142" i="4"/>
  <c r="HH142" i="4"/>
  <c r="NF142" i="4"/>
  <c r="NI142" i="4" s="1"/>
  <c r="UL142" i="4"/>
  <c r="EL143" i="4"/>
  <c r="EO143" i="4" s="1"/>
  <c r="NY143" i="4"/>
  <c r="OB143" i="4" s="1"/>
  <c r="JM145" i="4"/>
  <c r="QB150" i="4"/>
  <c r="BL150" i="4"/>
  <c r="HH150" i="4"/>
  <c r="EL150" i="4"/>
  <c r="EO150" i="4" s="1"/>
  <c r="HJ153" i="4"/>
  <c r="HM153" i="4" s="1"/>
  <c r="FV159" i="4"/>
  <c r="VE159" i="4"/>
  <c r="EL164" i="4"/>
  <c r="EO164" i="4" s="1"/>
  <c r="VG164" i="4"/>
  <c r="VJ164" i="4" s="1"/>
  <c r="HH178" i="4"/>
  <c r="RN178" i="4"/>
  <c r="WG179" i="4"/>
  <c r="RP135" i="4"/>
  <c r="RS135" i="4" s="1"/>
  <c r="JO137" i="4"/>
  <c r="JR137" i="4" s="1"/>
  <c r="OR142" i="4"/>
  <c r="OU142" i="4" s="1"/>
  <c r="CG143" i="4"/>
  <c r="CJ143" i="4" s="1"/>
  <c r="KH143" i="4"/>
  <c r="KK143" i="4" s="1"/>
  <c r="RP143" i="4"/>
  <c r="RS143" i="4" s="1"/>
  <c r="KF147" i="4"/>
  <c r="PI147" i="4"/>
  <c r="EJ147" i="4"/>
  <c r="JM147" i="4"/>
  <c r="CX147" i="4"/>
  <c r="WX147" i="4"/>
  <c r="PK150" i="4"/>
  <c r="PN150" i="4" s="1"/>
  <c r="QD153" i="4"/>
  <c r="QG153" i="4" s="1"/>
  <c r="QD159" i="4"/>
  <c r="QG159" i="4" s="1"/>
  <c r="DS159" i="4"/>
  <c r="DV159" i="4" s="1"/>
  <c r="PI161" i="4"/>
  <c r="EJ161" i="4"/>
  <c r="UL161" i="4"/>
  <c r="IA161" i="4"/>
  <c r="ND161" i="4"/>
  <c r="AS161" i="4"/>
  <c r="WX161" i="4"/>
  <c r="QU161" i="4"/>
  <c r="FV161" i="4"/>
  <c r="LT170" i="4"/>
  <c r="LW170" i="4" s="1"/>
  <c r="SI135" i="4"/>
  <c r="SL135" i="4" s="1"/>
  <c r="SI143" i="4"/>
  <c r="SL143" i="4" s="1"/>
  <c r="DQ144" i="4"/>
  <c r="QD144" i="4"/>
  <c r="QG144" i="4" s="1"/>
  <c r="CZ147" i="4"/>
  <c r="DC147" i="4" s="1"/>
  <c r="VE147" i="4"/>
  <c r="ND148" i="4"/>
  <c r="AU150" i="4"/>
  <c r="AX150" i="4" s="1"/>
  <c r="HJ150" i="4"/>
  <c r="HM150" i="4" s="1"/>
  <c r="QD150" i="4"/>
  <c r="QG150" i="4" s="1"/>
  <c r="IC153" i="4"/>
  <c r="IF153" i="4" s="1"/>
  <c r="QW153" i="4"/>
  <c r="QZ153" i="4" s="1"/>
  <c r="CG154" i="4"/>
  <c r="CJ154" i="4" s="1"/>
  <c r="UN154" i="4"/>
  <c r="UQ154" i="4" s="1"/>
  <c r="TS155" i="4"/>
  <c r="TU159" i="4"/>
  <c r="TX159" i="4" s="1"/>
  <c r="NF161" i="4"/>
  <c r="NI161" i="4" s="1"/>
  <c r="AU161" i="4"/>
  <c r="AX161" i="4" s="1"/>
  <c r="BL161" i="4"/>
  <c r="RN161" i="4"/>
  <c r="VX161" i="4"/>
  <c r="BL169" i="4"/>
  <c r="GO169" i="4"/>
  <c r="TB135" i="4"/>
  <c r="TE135" i="4" s="1"/>
  <c r="AU137" i="4"/>
  <c r="AX137" i="4" s="1"/>
  <c r="PK142" i="4"/>
  <c r="PN142" i="4" s="1"/>
  <c r="LA143" i="4"/>
  <c r="LD143" i="4" s="1"/>
  <c r="TB143" i="4"/>
  <c r="TE143" i="4" s="1"/>
  <c r="RN144" i="4"/>
  <c r="FV144" i="4"/>
  <c r="KH144" i="4"/>
  <c r="KK144" i="4" s="1"/>
  <c r="QU144" i="4"/>
  <c r="PK147" i="4"/>
  <c r="PN147" i="4" s="1"/>
  <c r="VG147" i="4"/>
  <c r="VJ147" i="4" s="1"/>
  <c r="QW150" i="4"/>
  <c r="QZ150" i="4" s="1"/>
  <c r="RP153" i="4"/>
  <c r="RS153" i="4" s="1"/>
  <c r="LT154" i="4"/>
  <c r="LW154" i="4" s="1"/>
  <c r="WX160" i="4"/>
  <c r="QU160" i="4"/>
  <c r="FV160" i="4"/>
  <c r="VX160" i="4"/>
  <c r="JM160" i="4"/>
  <c r="OP160" i="4"/>
  <c r="CE160" i="4"/>
  <c r="SG160" i="4"/>
  <c r="HH160" i="4"/>
  <c r="DQ160" i="4"/>
  <c r="PI160" i="4"/>
  <c r="TS160" i="4"/>
  <c r="GO161" i="4"/>
  <c r="VZ161" i="4"/>
  <c r="WC161" i="4" s="1"/>
  <c r="JM169" i="4"/>
  <c r="AB135" i="4"/>
  <c r="AE135" i="4" s="1"/>
  <c r="KH135" i="4"/>
  <c r="KK135" i="4" s="1"/>
  <c r="TU135" i="4"/>
  <c r="TX135" i="4" s="1"/>
  <c r="TS136" i="4"/>
  <c r="PI136" i="4"/>
  <c r="HH136" i="4"/>
  <c r="FE142" i="4"/>
  <c r="FH142" i="4" s="1"/>
  <c r="VG142" i="4"/>
  <c r="VJ142" i="4" s="1"/>
  <c r="LT143" i="4"/>
  <c r="LW143" i="4" s="1"/>
  <c r="OR144" i="4"/>
  <c r="OU144" i="4" s="1"/>
  <c r="LT144" i="4"/>
  <c r="LW144" i="4" s="1"/>
  <c r="DS144" i="4"/>
  <c r="DV144" i="4" s="1"/>
  <c r="KY147" i="4"/>
  <c r="BN150" i="4"/>
  <c r="BQ150" i="4" s="1"/>
  <c r="AB153" i="4"/>
  <c r="AE153" i="4" s="1"/>
  <c r="JO153" i="4"/>
  <c r="JR153" i="4" s="1"/>
  <c r="DS154" i="4"/>
  <c r="DV154" i="4" s="1"/>
  <c r="VG154" i="4"/>
  <c r="VJ154" i="4" s="1"/>
  <c r="BN159" i="4"/>
  <c r="BQ159" i="4" s="1"/>
  <c r="LA159" i="4"/>
  <c r="LD159" i="4" s="1"/>
  <c r="PK159" i="4"/>
  <c r="PN159" i="4" s="1"/>
  <c r="OR160" i="4"/>
  <c r="OU160" i="4" s="1"/>
  <c r="CG160" i="4"/>
  <c r="CJ160" i="4" s="1"/>
  <c r="BL160" i="4"/>
  <c r="DS160" i="4"/>
  <c r="DV160" i="4" s="1"/>
  <c r="ND160" i="4"/>
  <c r="RN160" i="4"/>
  <c r="KY161" i="4"/>
  <c r="WX169" i="4"/>
  <c r="QU169" i="4"/>
  <c r="VX169" i="4"/>
  <c r="IA169" i="4"/>
  <c r="CX169" i="4"/>
  <c r="OP169" i="4"/>
  <c r="Z169" i="4"/>
  <c r="SG169" i="4"/>
  <c r="HH169" i="4"/>
  <c r="UL169" i="4"/>
  <c r="FC169" i="4"/>
  <c r="RN169" i="4"/>
  <c r="AS169" i="4"/>
  <c r="AU170" i="4"/>
  <c r="AX170" i="4" s="1"/>
  <c r="MM170" i="4"/>
  <c r="MP170" i="4" s="1"/>
  <c r="AU135" i="4"/>
  <c r="AX135" i="4" s="1"/>
  <c r="LA135" i="4"/>
  <c r="LD135" i="4" s="1"/>
  <c r="OR136" i="4"/>
  <c r="OU136" i="4" s="1"/>
  <c r="AB138" i="4"/>
  <c r="TU138" i="4"/>
  <c r="TX138" i="4" s="1"/>
  <c r="OR139" i="4"/>
  <c r="OU139" i="4" s="1"/>
  <c r="QD142" i="4"/>
  <c r="QG142" i="4" s="1"/>
  <c r="IA143" i="4"/>
  <c r="OP143" i="4"/>
  <c r="DS143" i="4"/>
  <c r="DV143" i="4" s="1"/>
  <c r="MK143" i="4"/>
  <c r="UN143" i="4"/>
  <c r="UQ143" i="4" s="1"/>
  <c r="LR144" i="4"/>
  <c r="LA147" i="4"/>
  <c r="LD147" i="4" s="1"/>
  <c r="RP148" i="4"/>
  <c r="RS148" i="4" s="1"/>
  <c r="IV150" i="4"/>
  <c r="IY150" i="4" s="1"/>
  <c r="AU153" i="4"/>
  <c r="AX153" i="4" s="1"/>
  <c r="SI153" i="4"/>
  <c r="SL153" i="4" s="1"/>
  <c r="MM154" i="4"/>
  <c r="MP154" i="4" s="1"/>
  <c r="RP159" i="4"/>
  <c r="RS159" i="4" s="1"/>
  <c r="GO160" i="4"/>
  <c r="IT161" i="4"/>
  <c r="MK163" i="4"/>
  <c r="BL163" i="4"/>
  <c r="RN163" i="4"/>
  <c r="FC163" i="4"/>
  <c r="VE163" i="4"/>
  <c r="KF163" i="4"/>
  <c r="NW163" i="4"/>
  <c r="CX163" i="4"/>
  <c r="IA163" i="4"/>
  <c r="TS163" i="4"/>
  <c r="RN167" i="4"/>
  <c r="KY167" i="4"/>
  <c r="FV167" i="4"/>
  <c r="SG167" i="4"/>
  <c r="QD167" i="4"/>
  <c r="QG167" i="4" s="1"/>
  <c r="NY167" i="4"/>
  <c r="OB167" i="4" s="1"/>
  <c r="KF167" i="4"/>
  <c r="VX167" i="4"/>
  <c r="EJ167" i="4"/>
  <c r="CE167" i="4"/>
  <c r="QB167" i="4"/>
  <c r="NW167" i="4"/>
  <c r="IA167" i="4"/>
  <c r="FX167" i="4"/>
  <c r="GA167" i="4" s="1"/>
  <c r="Z167" i="4"/>
  <c r="QU167" i="4"/>
  <c r="SZ167" i="4"/>
  <c r="UN169" i="4"/>
  <c r="UQ169" i="4" s="1"/>
  <c r="FE169" i="4"/>
  <c r="FH169" i="4" s="1"/>
  <c r="CZ169" i="4"/>
  <c r="DC169" i="4" s="1"/>
  <c r="OR169" i="4"/>
  <c r="OU169" i="4" s="1"/>
  <c r="VG170" i="4"/>
  <c r="VJ170" i="4" s="1"/>
  <c r="WG170" i="4"/>
  <c r="NW179" i="4"/>
  <c r="AS179" i="4"/>
  <c r="ND179" i="4"/>
  <c r="SZ179" i="4"/>
  <c r="EJ179" i="4"/>
  <c r="QU179" i="4"/>
  <c r="IT179" i="4"/>
  <c r="CE179" i="4"/>
  <c r="PI179" i="4"/>
  <c r="KF179" i="4"/>
  <c r="RN179" i="4"/>
  <c r="MK179" i="4"/>
  <c r="CZ179" i="4"/>
  <c r="DC179" i="4" s="1"/>
  <c r="FC179" i="4"/>
  <c r="HH179" i="4"/>
  <c r="TB179" i="4"/>
  <c r="TE179" i="4" s="1"/>
  <c r="BL179" i="4"/>
  <c r="NF179" i="4"/>
  <c r="NI179" i="4" s="1"/>
  <c r="CG179" i="4"/>
  <c r="NY179" i="4"/>
  <c r="OB179" i="4" s="1"/>
  <c r="QW154" i="4"/>
  <c r="QZ154" i="4" s="1"/>
  <c r="LR162" i="4"/>
  <c r="MM177" i="4"/>
  <c r="MP177" i="4" s="1"/>
  <c r="KY179" i="4"/>
  <c r="VX179" i="4"/>
  <c r="PK153" i="4"/>
  <c r="PN153" i="4" s="1"/>
  <c r="IV154" i="4"/>
  <c r="IY154" i="4" s="1"/>
  <c r="CG155" i="4"/>
  <c r="CJ155" i="4" s="1"/>
  <c r="VG155" i="4"/>
  <c r="VJ155" i="4" s="1"/>
  <c r="GO162" i="4"/>
  <c r="SZ162" i="4"/>
  <c r="SG177" i="4"/>
  <c r="LR177" i="4"/>
  <c r="GO177" i="4"/>
  <c r="IA177" i="4"/>
  <c r="CX177" i="4"/>
  <c r="FC177" i="4"/>
  <c r="KY177" i="4"/>
  <c r="BL177" i="4"/>
  <c r="SZ177" i="4"/>
  <c r="QU177" i="4"/>
  <c r="NW177" i="4"/>
  <c r="Z177" i="4"/>
  <c r="UL177" i="4"/>
  <c r="QB177" i="4"/>
  <c r="IT177" i="4"/>
  <c r="KF177" i="4"/>
  <c r="HH177" i="4"/>
  <c r="DQ177" i="4"/>
  <c r="AS177" i="4"/>
  <c r="MK177" i="4"/>
  <c r="JM177" i="4"/>
  <c r="CE177" i="4"/>
  <c r="ND177" i="4"/>
  <c r="TU177" i="4"/>
  <c r="TX177" i="4" s="1"/>
  <c r="LA179" i="4"/>
  <c r="LD179" i="4" s="1"/>
  <c r="SG179" i="4"/>
  <c r="VZ179" i="4"/>
  <c r="WC179" i="4" s="1"/>
  <c r="CX162" i="4"/>
  <c r="LT162" i="4"/>
  <c r="LW162" i="4" s="1"/>
  <c r="KH163" i="4"/>
  <c r="KK163" i="4" s="1"/>
  <c r="JO170" i="4"/>
  <c r="JR170" i="4" s="1"/>
  <c r="QW170" i="4"/>
  <c r="QZ170" i="4" s="1"/>
  <c r="WG175" i="4"/>
  <c r="CZ177" i="4"/>
  <c r="DC177" i="4" s="1"/>
  <c r="LA177" i="4"/>
  <c r="LD177" i="4" s="1"/>
  <c r="SI177" i="4"/>
  <c r="SL177" i="4" s="1"/>
  <c r="NF177" i="4"/>
  <c r="NI177" i="4" s="1"/>
  <c r="GQ179" i="4"/>
  <c r="GT179" i="4" s="1"/>
  <c r="FX177" i="4"/>
  <c r="GA177" i="4" s="1"/>
  <c r="QD179" i="4"/>
  <c r="QG179" i="4" s="1"/>
  <c r="LR174" i="4"/>
  <c r="ND174" i="4"/>
  <c r="AS174" i="4"/>
  <c r="FV174" i="4"/>
  <c r="JM174" i="4"/>
  <c r="DQ174" i="4"/>
  <c r="UL174" i="4"/>
  <c r="QU174" i="4"/>
  <c r="Z174" i="4"/>
  <c r="QW174" i="4"/>
  <c r="QZ174" i="4" s="1"/>
  <c r="TB174" i="4"/>
  <c r="TE174" i="4" s="1"/>
  <c r="JO177" i="4"/>
  <c r="JR177" i="4" s="1"/>
  <c r="BL174" i="4"/>
  <c r="OP174" i="4"/>
  <c r="FX170" i="4"/>
  <c r="GA170" i="4" s="1"/>
  <c r="BN174" i="4"/>
  <c r="BQ174" i="4" s="1"/>
  <c r="QD177" i="4"/>
  <c r="QG177" i="4" s="1"/>
  <c r="TB177" i="4"/>
  <c r="TE177" i="4" s="1"/>
  <c r="FX134" i="4"/>
  <c r="GA134" i="4" s="1"/>
  <c r="LT135" i="4"/>
  <c r="LW135" i="4" s="1"/>
  <c r="IC138" i="4"/>
  <c r="IF138" i="4" s="1"/>
  <c r="CZ139" i="4"/>
  <c r="DC139" i="4" s="1"/>
  <c r="MM139" i="4"/>
  <c r="MP139" i="4" s="1"/>
  <c r="VZ139" i="4"/>
  <c r="WC139" i="4" s="1"/>
  <c r="DS142" i="4"/>
  <c r="DV142" i="4" s="1"/>
  <c r="IV142" i="4"/>
  <c r="IY142" i="4" s="1"/>
  <c r="SI142" i="4"/>
  <c r="SL142" i="4" s="1"/>
  <c r="GQ143" i="4"/>
  <c r="GT143" i="4" s="1"/>
  <c r="VZ143" i="4"/>
  <c r="WC143" i="4" s="1"/>
  <c r="FE144" i="4"/>
  <c r="FH144" i="4" s="1"/>
  <c r="QW144" i="4"/>
  <c r="QZ144" i="4" s="1"/>
  <c r="DS147" i="4"/>
  <c r="DV147" i="4" s="1"/>
  <c r="OR147" i="4"/>
  <c r="OU147" i="4" s="1"/>
  <c r="VZ148" i="4"/>
  <c r="WC148" i="4" s="1"/>
  <c r="BN153" i="4"/>
  <c r="BQ153" i="4" s="1"/>
  <c r="RP154" i="4"/>
  <c r="RS154" i="4" s="1"/>
  <c r="TB155" i="4"/>
  <c r="TE155" i="4" s="1"/>
  <c r="SZ156" i="4"/>
  <c r="BN178" i="4"/>
  <c r="VG178" i="4"/>
  <c r="VJ178" i="4" s="1"/>
  <c r="MM135" i="4"/>
  <c r="MP135" i="4" s="1"/>
  <c r="HJ136" i="4"/>
  <c r="HM136" i="4" s="1"/>
  <c r="BN137" i="4"/>
  <c r="BQ137" i="4" s="1"/>
  <c r="NF139" i="4"/>
  <c r="NI139" i="4" s="1"/>
  <c r="OR143" i="4"/>
  <c r="OU143" i="4" s="1"/>
  <c r="JO147" i="4"/>
  <c r="JR147" i="4" s="1"/>
  <c r="DS148" i="4"/>
  <c r="DV148" i="4" s="1"/>
  <c r="UN150" i="4"/>
  <c r="UQ150" i="4" s="1"/>
  <c r="KH153" i="4"/>
  <c r="KK153" i="4" s="1"/>
  <c r="MM155" i="4"/>
  <c r="MP155" i="4" s="1"/>
  <c r="FE156" i="4"/>
  <c r="FH156" i="4" s="1"/>
  <c r="MK156" i="4"/>
  <c r="TB156" i="4"/>
  <c r="TE156" i="4" s="1"/>
  <c r="HH166" i="4"/>
  <c r="MK166" i="4"/>
  <c r="SZ166" i="4"/>
  <c r="EJ168" i="4"/>
  <c r="JM168" i="4"/>
  <c r="QB168" i="4"/>
  <c r="VE168" i="4"/>
  <c r="VE171" i="4"/>
  <c r="GO171" i="4"/>
  <c r="AB174" i="4"/>
  <c r="UN174" i="4"/>
  <c r="UQ174" i="4" s="1"/>
  <c r="IV177" i="4"/>
  <c r="IY177" i="4" s="1"/>
  <c r="UN177" i="4"/>
  <c r="UQ177" i="4" s="1"/>
  <c r="MM179" i="4"/>
  <c r="MP179" i="4" s="1"/>
  <c r="RP179" i="4"/>
  <c r="RS179" i="4" s="1"/>
  <c r="HJ134" i="4"/>
  <c r="HM134" i="4" s="1"/>
  <c r="IC136" i="4"/>
  <c r="IF136" i="4" s="1"/>
  <c r="PK136" i="4"/>
  <c r="PN136" i="4" s="1"/>
  <c r="JO138" i="4"/>
  <c r="JR138" i="4" s="1"/>
  <c r="TB138" i="4"/>
  <c r="TE138" i="4" s="1"/>
  <c r="EL142" i="4"/>
  <c r="EO142" i="4" s="1"/>
  <c r="JO142" i="4"/>
  <c r="JR142" i="4" s="1"/>
  <c r="TB142" i="4"/>
  <c r="TE142" i="4" s="1"/>
  <c r="FX144" i="4"/>
  <c r="GA144" i="4" s="1"/>
  <c r="KH147" i="4"/>
  <c r="KK147" i="4" s="1"/>
  <c r="EL148" i="4"/>
  <c r="EO148" i="4" s="1"/>
  <c r="NF148" i="4"/>
  <c r="NI148" i="4" s="1"/>
  <c r="MM150" i="4"/>
  <c r="MP150" i="4" s="1"/>
  <c r="VG150" i="4"/>
  <c r="VJ150" i="4" s="1"/>
  <c r="BN154" i="4"/>
  <c r="BQ154" i="4" s="1"/>
  <c r="CZ155" i="4"/>
  <c r="DC155" i="4" s="1"/>
  <c r="TU155" i="4"/>
  <c r="TX155" i="4" s="1"/>
  <c r="MM156" i="4"/>
  <c r="MP156" i="4" s="1"/>
  <c r="TU156" i="4"/>
  <c r="TX156" i="4" s="1"/>
  <c r="CX171" i="4"/>
  <c r="NW171" i="4"/>
  <c r="DS174" i="4"/>
  <c r="DV174" i="4" s="1"/>
  <c r="NY178" i="4"/>
  <c r="OB178" i="4" s="1"/>
  <c r="TB178" i="4"/>
  <c r="TE178" i="4" s="1"/>
  <c r="KH179" i="4"/>
  <c r="KK179" i="4" s="1"/>
  <c r="OR174" i="4"/>
  <c r="OU174" i="4" s="1"/>
  <c r="TS176" i="4"/>
  <c r="ND176" i="4"/>
  <c r="IA176" i="4"/>
  <c r="EJ176" i="4"/>
  <c r="RN176" i="4"/>
  <c r="KF172" i="4"/>
  <c r="VE172" i="4"/>
  <c r="NF174" i="4"/>
  <c r="NI174" i="4" s="1"/>
  <c r="KF175" i="4"/>
  <c r="VE175" i="4"/>
  <c r="KF176" i="4"/>
  <c r="VE176" i="4"/>
  <c r="QW177" i="4"/>
  <c r="QZ177" i="4" s="1"/>
  <c r="IT172" i="4"/>
  <c r="KF174" i="4"/>
  <c r="LT174" i="4"/>
  <c r="LW174" i="4" s="1"/>
  <c r="IT175" i="4"/>
  <c r="KH175" i="4"/>
  <c r="KK175" i="4" s="1"/>
  <c r="GO176" i="4"/>
  <c r="NW176" i="4"/>
  <c r="VG176" i="4"/>
  <c r="EL179" i="4"/>
  <c r="EO179" i="4" s="1"/>
  <c r="JO178" i="4"/>
  <c r="JR178" i="4" s="1"/>
  <c r="VE179" i="4"/>
  <c r="OP179" i="4"/>
  <c r="JM179" i="4"/>
  <c r="CX179" i="4"/>
  <c r="GO179" i="4"/>
  <c r="TS179" i="4"/>
  <c r="WX180" i="4"/>
  <c r="EJ180" i="4"/>
  <c r="KY180" i="4"/>
  <c r="VG146" i="4"/>
  <c r="VJ146" i="4" s="1"/>
  <c r="KH146" i="4"/>
  <c r="KK146" i="4" s="1"/>
  <c r="NF146" i="4"/>
  <c r="NI146" i="4" s="1"/>
  <c r="QW146" i="4"/>
  <c r="QZ146" i="4" s="1"/>
  <c r="HJ146" i="4"/>
  <c r="HM146" i="4" s="1"/>
  <c r="GQ146" i="4"/>
  <c r="GT146" i="4" s="1"/>
  <c r="SI146" i="4"/>
  <c r="SL146" i="4" s="1"/>
  <c r="AU146" i="4"/>
  <c r="AX146" i="4" s="1"/>
  <c r="FE146" i="4"/>
  <c r="FH146" i="4" s="1"/>
  <c r="SI152" i="4"/>
  <c r="SL152" i="4" s="1"/>
  <c r="VG152" i="4"/>
  <c r="VJ152" i="4" s="1"/>
  <c r="IV152" i="4"/>
  <c r="IY152" i="4" s="1"/>
  <c r="AB152" i="4"/>
  <c r="AE152" i="4" s="1"/>
  <c r="QD152" i="4"/>
  <c r="QG152" i="4" s="1"/>
  <c r="LA152" i="4"/>
  <c r="LD152" i="4" s="1"/>
  <c r="VZ152" i="4"/>
  <c r="WC152" i="4" s="1"/>
  <c r="BN152" i="4"/>
  <c r="BQ152" i="4" s="1"/>
  <c r="JO152" i="4"/>
  <c r="JR152" i="4" s="1"/>
  <c r="NF152" i="4"/>
  <c r="NI152" i="4" s="1"/>
  <c r="CE145" i="4"/>
  <c r="UN146" i="4"/>
  <c r="UQ146" i="4" s="1"/>
  <c r="CG145" i="4"/>
  <c r="CJ145" i="4" s="1"/>
  <c r="VE148" i="4"/>
  <c r="TS148" i="4"/>
  <c r="SG148" i="4"/>
  <c r="QU148" i="4"/>
  <c r="PI148" i="4"/>
  <c r="NW148" i="4"/>
  <c r="VX148" i="4"/>
  <c r="FC148" i="4"/>
  <c r="OP148" i="4"/>
  <c r="GO148" i="4"/>
  <c r="IA148" i="4"/>
  <c r="QB148" i="4"/>
  <c r="EJ148" i="4"/>
  <c r="AS148" i="4"/>
  <c r="LR148" i="4"/>
  <c r="UL148" i="4"/>
  <c r="JM148" i="4"/>
  <c r="WX148" i="4"/>
  <c r="FV148" i="4"/>
  <c r="CE148" i="4"/>
  <c r="Z148" i="4"/>
  <c r="SZ148" i="4"/>
  <c r="KF148" i="4"/>
  <c r="MK148" i="4"/>
  <c r="HH148" i="4"/>
  <c r="KY148" i="4"/>
  <c r="BL148" i="4"/>
  <c r="DQ148" i="4"/>
  <c r="RN148" i="4"/>
  <c r="CZ145" i="4"/>
  <c r="DC145" i="4" s="1"/>
  <c r="NY146" i="4"/>
  <c r="OB146" i="4" s="1"/>
  <c r="VZ146" i="4"/>
  <c r="WC146" i="4" s="1"/>
  <c r="TB152" i="4"/>
  <c r="TE152" i="4" s="1"/>
  <c r="KY145" i="4"/>
  <c r="OP145" i="4"/>
  <c r="DQ145" i="4"/>
  <c r="HH145" i="4"/>
  <c r="VX145" i="4"/>
  <c r="TS145" i="4"/>
  <c r="MK145" i="4"/>
  <c r="Z145" i="4"/>
  <c r="QB145" i="4"/>
  <c r="FC145" i="4"/>
  <c r="IT145" i="4"/>
  <c r="PI145" i="4"/>
  <c r="KF145" i="4"/>
  <c r="SZ145" i="4"/>
  <c r="IA145" i="4"/>
  <c r="FV145" i="4"/>
  <c r="CX145" i="4"/>
  <c r="VE145" i="4"/>
  <c r="SG145" i="4"/>
  <c r="ND145" i="4"/>
  <c r="WX145" i="4"/>
  <c r="EJ145" i="4"/>
  <c r="QU145" i="4"/>
  <c r="BL145" i="4"/>
  <c r="UL145" i="4"/>
  <c r="AS145" i="4"/>
  <c r="LR145" i="4"/>
  <c r="QD146" i="4"/>
  <c r="QG146" i="4" s="1"/>
  <c r="QD145" i="4"/>
  <c r="QG145" i="4" s="1"/>
  <c r="FE145" i="4"/>
  <c r="FH145" i="4" s="1"/>
  <c r="LA145" i="4"/>
  <c r="LD145" i="4" s="1"/>
  <c r="DS145" i="4"/>
  <c r="DV145" i="4" s="1"/>
  <c r="BN146" i="4"/>
  <c r="BQ146" i="4" s="1"/>
  <c r="KH145" i="4"/>
  <c r="KK145" i="4" s="1"/>
  <c r="RN145" i="4"/>
  <c r="CG146" i="4"/>
  <c r="CJ146" i="4" s="1"/>
  <c r="IC146" i="4"/>
  <c r="IF146" i="4" s="1"/>
  <c r="RP145" i="4"/>
  <c r="RS145" i="4" s="1"/>
  <c r="CX146" i="4"/>
  <c r="RN146" i="4"/>
  <c r="CZ152" i="4"/>
  <c r="DC152" i="4" s="1"/>
  <c r="LT145" i="4"/>
  <c r="LW145" i="4" s="1"/>
  <c r="SI145" i="4"/>
  <c r="SL145" i="4" s="1"/>
  <c r="DS152" i="4"/>
  <c r="DV152" i="4" s="1"/>
  <c r="NY152" i="4"/>
  <c r="OB152" i="4" s="1"/>
  <c r="NF145" i="4"/>
  <c r="NI145" i="4" s="1"/>
  <c r="LA146" i="4"/>
  <c r="LD146" i="4" s="1"/>
  <c r="IT148" i="4"/>
  <c r="UN145" i="4"/>
  <c r="UQ145" i="4" s="1"/>
  <c r="CX148" i="4"/>
  <c r="FC152" i="4"/>
  <c r="AU145" i="4"/>
  <c r="AX145" i="4" s="1"/>
  <c r="GO145" i="4"/>
  <c r="NW145" i="4"/>
  <c r="VE146" i="4"/>
  <c r="TS146" i="4"/>
  <c r="SG146" i="4"/>
  <c r="QU146" i="4"/>
  <c r="PI146" i="4"/>
  <c r="NW146" i="4"/>
  <c r="MK146" i="4"/>
  <c r="KY146" i="4"/>
  <c r="JM146" i="4"/>
  <c r="IA146" i="4"/>
  <c r="GO146" i="4"/>
  <c r="FC146" i="4"/>
  <c r="FV146" i="4"/>
  <c r="HH146" i="4"/>
  <c r="IT146" i="4"/>
  <c r="KF146" i="4"/>
  <c r="WX146" i="4"/>
  <c r="LR146" i="4"/>
  <c r="CE146" i="4"/>
  <c r="OP146" i="4"/>
  <c r="EJ146" i="4"/>
  <c r="SZ146" i="4"/>
  <c r="Z146" i="4"/>
  <c r="DQ146" i="4"/>
  <c r="QB146" i="4"/>
  <c r="ND146" i="4"/>
  <c r="AS146" i="4"/>
  <c r="VX146" i="4"/>
  <c r="UL146" i="4"/>
  <c r="BL146" i="4"/>
  <c r="WX152" i="4"/>
  <c r="OP152" i="4"/>
  <c r="VE152" i="4"/>
  <c r="QU152" i="4"/>
  <c r="KF152" i="4"/>
  <c r="GO152" i="4"/>
  <c r="EJ152" i="4"/>
  <c r="AS152" i="4"/>
  <c r="UL152" i="4"/>
  <c r="DQ152" i="4"/>
  <c r="ND152" i="4"/>
  <c r="KY152" i="4"/>
  <c r="IA152" i="4"/>
  <c r="SG152" i="4"/>
  <c r="JM152" i="4"/>
  <c r="CX152" i="4"/>
  <c r="Z152" i="4"/>
  <c r="VX152" i="4"/>
  <c r="SZ152" i="4"/>
  <c r="LR152" i="4"/>
  <c r="PI152" i="4"/>
  <c r="FV152" i="4"/>
  <c r="IT152" i="4"/>
  <c r="CE152" i="4"/>
  <c r="MK152" i="4"/>
  <c r="QB152" i="4"/>
  <c r="HH152" i="4"/>
  <c r="RN152" i="4"/>
  <c r="BL152" i="4"/>
  <c r="NW152" i="4"/>
  <c r="TS152" i="4"/>
  <c r="FE152" i="4"/>
  <c r="FH152" i="4" s="1"/>
  <c r="NW143" i="4"/>
  <c r="BL143" i="4"/>
  <c r="PI143" i="4"/>
  <c r="CX143" i="4"/>
  <c r="QU143" i="4"/>
  <c r="EJ143" i="4"/>
  <c r="SG143" i="4"/>
  <c r="FV143" i="4"/>
  <c r="TS143" i="4"/>
  <c r="HH143" i="4"/>
  <c r="VE143" i="4"/>
  <c r="IT143" i="4"/>
  <c r="JM143" i="4"/>
  <c r="WX143" i="4"/>
  <c r="UL143" i="4"/>
  <c r="CE143" i="4"/>
  <c r="QB143" i="4"/>
  <c r="Z143" i="4"/>
  <c r="GO143" i="4"/>
  <c r="FC143" i="4"/>
  <c r="LR143" i="4"/>
  <c r="GQ145" i="4"/>
  <c r="GT145" i="4" s="1"/>
  <c r="TB145" i="4"/>
  <c r="TE145" i="4" s="1"/>
  <c r="TU152" i="4"/>
  <c r="TX152" i="4" s="1"/>
  <c r="WG155" i="4"/>
  <c r="UL134" i="4"/>
  <c r="EJ134" i="4"/>
  <c r="VX134" i="4"/>
  <c r="CX134" i="4"/>
  <c r="GQ134" i="4"/>
  <c r="GT134" i="4" s="1"/>
  <c r="LR139" i="4"/>
  <c r="RN139" i="4"/>
  <c r="FC139" i="4"/>
  <c r="KY139" i="4"/>
  <c r="EJ139" i="4"/>
  <c r="VX139" i="4"/>
  <c r="OP139" i="4"/>
  <c r="HH139" i="4"/>
  <c r="AS139" i="4"/>
  <c r="ND139" i="4"/>
  <c r="Z139" i="4"/>
  <c r="NW139" i="4"/>
  <c r="GO139" i="4"/>
  <c r="TS139" i="4"/>
  <c r="HJ145" i="4"/>
  <c r="HM145" i="4" s="1"/>
  <c r="UN152" i="4"/>
  <c r="UQ152" i="4" s="1"/>
  <c r="HJ152" i="4"/>
  <c r="HM152" i="4" s="1"/>
  <c r="WG156" i="4"/>
  <c r="IV134" i="4"/>
  <c r="IY134" i="4" s="1"/>
  <c r="QD134" i="4"/>
  <c r="QG134" i="4" s="1"/>
  <c r="KF137" i="4"/>
  <c r="CE137" i="4"/>
  <c r="CX137" i="4"/>
  <c r="QD137" i="4"/>
  <c r="QG137" i="4" s="1"/>
  <c r="PI139" i="4"/>
  <c r="JO134" i="4"/>
  <c r="JR134" i="4" s="1"/>
  <c r="QW134" i="4"/>
  <c r="QZ134" i="4" s="1"/>
  <c r="OR152" i="4"/>
  <c r="OU152" i="4" s="1"/>
  <c r="AB134" i="4"/>
  <c r="RP134" i="4"/>
  <c r="RS134" i="4" s="1"/>
  <c r="IV145" i="4"/>
  <c r="IY145" i="4" s="1"/>
  <c r="FX146" i="4"/>
  <c r="GA146" i="4" s="1"/>
  <c r="PK146" i="4"/>
  <c r="PN146" i="4" s="1"/>
  <c r="PK152" i="4"/>
  <c r="PN152" i="4" s="1"/>
  <c r="SZ143" i="4"/>
  <c r="JO146" i="4"/>
  <c r="JR146" i="4" s="1"/>
  <c r="AU134" i="4"/>
  <c r="AX134" i="4" s="1"/>
  <c r="MM145" i="4"/>
  <c r="MP145" i="4" s="1"/>
  <c r="IC145" i="4"/>
  <c r="IF145" i="4" s="1"/>
  <c r="PK145" i="4"/>
  <c r="PN145" i="4" s="1"/>
  <c r="TU145" i="4"/>
  <c r="TX145" i="4" s="1"/>
  <c r="KF134" i="4"/>
  <c r="BN134" i="4"/>
  <c r="BQ134" i="4" s="1"/>
  <c r="IT139" i="4"/>
  <c r="ND143" i="4"/>
  <c r="BN145" i="4"/>
  <c r="BQ145" i="4" s="1"/>
  <c r="FX145" i="4"/>
  <c r="GA145" i="4" s="1"/>
  <c r="AB146" i="4"/>
  <c r="AE146" i="4" s="1"/>
  <c r="LT146" i="4"/>
  <c r="LW146" i="4" s="1"/>
  <c r="CG137" i="4"/>
  <c r="CJ137" i="4" s="1"/>
  <c r="KY138" i="4"/>
  <c r="IA138" i="4"/>
  <c r="VE138" i="4"/>
  <c r="UL138" i="4"/>
  <c r="ND138" i="4"/>
  <c r="EJ138" i="4"/>
  <c r="AB145" i="4"/>
  <c r="JO136" i="4"/>
  <c r="JR136" i="4" s="1"/>
  <c r="FE136" i="4"/>
  <c r="FH136" i="4" s="1"/>
  <c r="LA137" i="4"/>
  <c r="LD137" i="4" s="1"/>
  <c r="MM146" i="4"/>
  <c r="MP146" i="4" s="1"/>
  <c r="VG134" i="4"/>
  <c r="VJ134" i="4" s="1"/>
  <c r="QB135" i="4"/>
  <c r="IV135" i="4"/>
  <c r="IY135" i="4" s="1"/>
  <c r="CZ135" i="4"/>
  <c r="IT135" i="4"/>
  <c r="CX135" i="4"/>
  <c r="VX135" i="4"/>
  <c r="OP135" i="4"/>
  <c r="FV135" i="4"/>
  <c r="MM136" i="4"/>
  <c r="MP136" i="4" s="1"/>
  <c r="CZ137" i="4"/>
  <c r="DC137" i="4" s="1"/>
  <c r="IC140" i="4"/>
  <c r="IF140" i="4" s="1"/>
  <c r="VG145" i="4"/>
  <c r="VJ145" i="4" s="1"/>
  <c r="TB146" i="4"/>
  <c r="TE146" i="4" s="1"/>
  <c r="VE151" i="4"/>
  <c r="TS151" i="4"/>
  <c r="SG151" i="4"/>
  <c r="QU151" i="4"/>
  <c r="PI151" i="4"/>
  <c r="NW151" i="4"/>
  <c r="MK151" i="4"/>
  <c r="KY151" i="4"/>
  <c r="JM151" i="4"/>
  <c r="IA151" i="4"/>
  <c r="GO151" i="4"/>
  <c r="FC151" i="4"/>
  <c r="DQ151" i="4"/>
  <c r="CE151" i="4"/>
  <c r="AS151" i="4"/>
  <c r="WX151" i="4"/>
  <c r="VX151" i="4"/>
  <c r="QB151" i="4"/>
  <c r="KF151" i="4"/>
  <c r="EJ151" i="4"/>
  <c r="RN151" i="4"/>
  <c r="CX151" i="4"/>
  <c r="Z151" i="4"/>
  <c r="HH151" i="4"/>
  <c r="UL151" i="4"/>
  <c r="ND151" i="4"/>
  <c r="SZ151" i="4"/>
  <c r="GQ151" i="4"/>
  <c r="GT151" i="4" s="1"/>
  <c r="UN155" i="4"/>
  <c r="UQ155" i="4" s="1"/>
  <c r="IC155" i="4"/>
  <c r="IF155" i="4" s="1"/>
  <c r="JM155" i="4"/>
  <c r="OP155" i="4"/>
  <c r="LR155" i="4"/>
  <c r="IV155" i="4"/>
  <c r="IY155" i="4" s="1"/>
  <c r="GQ155" i="4"/>
  <c r="GT155" i="4" s="1"/>
  <c r="IT155" i="4"/>
  <c r="GO155" i="4"/>
  <c r="IA155" i="4"/>
  <c r="RN155" i="4"/>
  <c r="NW155" i="4"/>
  <c r="HH155" i="4"/>
  <c r="EJ155" i="4"/>
  <c r="AS155" i="4"/>
  <c r="KY155" i="4"/>
  <c r="UL155" i="4"/>
  <c r="QW155" i="4"/>
  <c r="QZ155" i="4" s="1"/>
  <c r="CE155" i="4"/>
  <c r="VX155" i="4"/>
  <c r="SG155" i="4"/>
  <c r="ND155" i="4"/>
  <c r="FC155" i="4"/>
  <c r="Z155" i="4"/>
  <c r="CX155" i="4"/>
  <c r="JO155" i="4"/>
  <c r="JR155" i="4" s="1"/>
  <c r="GQ152" i="4"/>
  <c r="GT152" i="4" s="1"/>
  <c r="MK136" i="4"/>
  <c r="GO136" i="4"/>
  <c r="Z136" i="4"/>
  <c r="RN136" i="4"/>
  <c r="LR136" i="4"/>
  <c r="QU136" i="4"/>
  <c r="FC136" i="4"/>
  <c r="KH137" i="4"/>
  <c r="KK137" i="4" s="1"/>
  <c r="EL134" i="4"/>
  <c r="EO134" i="4" s="1"/>
  <c r="ND136" i="4"/>
  <c r="DS137" i="4"/>
  <c r="DV137" i="4" s="1"/>
  <c r="TU140" i="4"/>
  <c r="TX140" i="4" s="1"/>
  <c r="VZ145" i="4"/>
  <c r="WC145" i="4" s="1"/>
  <c r="DS146" i="4"/>
  <c r="DV146" i="4" s="1"/>
  <c r="KH151" i="4"/>
  <c r="KK151" i="4" s="1"/>
  <c r="HJ151" i="4"/>
  <c r="HM151" i="4" s="1"/>
  <c r="NF151" i="4"/>
  <c r="NI151" i="4" s="1"/>
  <c r="JO151" i="4"/>
  <c r="JR151" i="4" s="1"/>
  <c r="QD151" i="4"/>
  <c r="QG151" i="4" s="1"/>
  <c r="CZ151" i="4"/>
  <c r="DC151" i="4" s="1"/>
  <c r="UN151" i="4"/>
  <c r="UQ151" i="4" s="1"/>
  <c r="CG134" i="4"/>
  <c r="CJ134" i="4" s="1"/>
  <c r="TB137" i="4"/>
  <c r="TE137" i="4" s="1"/>
  <c r="FE134" i="4"/>
  <c r="FH134" i="4" s="1"/>
  <c r="NY134" i="4"/>
  <c r="OB134" i="4" s="1"/>
  <c r="GQ136" i="4"/>
  <c r="GT136" i="4" s="1"/>
  <c r="NF136" i="4"/>
  <c r="NI136" i="4" s="1"/>
  <c r="HH137" i="4"/>
  <c r="Z137" i="4"/>
  <c r="VX137" i="4"/>
  <c r="VE137" i="4"/>
  <c r="FC137" i="4"/>
  <c r="QB138" i="4"/>
  <c r="EL146" i="4"/>
  <c r="EO146" i="4" s="1"/>
  <c r="TU146" i="4"/>
  <c r="TX146" i="4" s="1"/>
  <c r="CG151" i="4"/>
  <c r="CJ151" i="4" s="1"/>
  <c r="RP152" i="4"/>
  <c r="RS152" i="4" s="1"/>
  <c r="LA155" i="4"/>
  <c r="LD155" i="4" s="1"/>
  <c r="QW148" i="4"/>
  <c r="QZ148" i="4" s="1"/>
  <c r="PK148" i="4"/>
  <c r="PN148" i="4" s="1"/>
  <c r="JO148" i="4"/>
  <c r="JR148" i="4" s="1"/>
  <c r="FX151" i="4"/>
  <c r="GA151" i="4" s="1"/>
  <c r="VG135" i="4"/>
  <c r="VJ135" i="4" s="1"/>
  <c r="QD136" i="4"/>
  <c r="QG136" i="4" s="1"/>
  <c r="LT137" i="4"/>
  <c r="LW137" i="4" s="1"/>
  <c r="EL138" i="4"/>
  <c r="EO138" i="4" s="1"/>
  <c r="LT139" i="4"/>
  <c r="LW139" i="4" s="1"/>
  <c r="DS139" i="4"/>
  <c r="DV139" i="4" s="1"/>
  <c r="JO139" i="4"/>
  <c r="JR139" i="4" s="1"/>
  <c r="PK139" i="4"/>
  <c r="PN139" i="4" s="1"/>
  <c r="TS144" i="4"/>
  <c r="CZ134" i="4"/>
  <c r="DC134" i="4" s="1"/>
  <c r="KH134" i="4"/>
  <c r="KK134" i="4" s="1"/>
  <c r="SI134" i="4"/>
  <c r="SL134" i="4" s="1"/>
  <c r="CG135" i="4"/>
  <c r="CJ135" i="4" s="1"/>
  <c r="KH136" i="4"/>
  <c r="KK136" i="4" s="1"/>
  <c r="MM137" i="4"/>
  <c r="MP137" i="4" s="1"/>
  <c r="FE138" i="4"/>
  <c r="FH138" i="4" s="1"/>
  <c r="UN138" i="4"/>
  <c r="UQ138" i="4" s="1"/>
  <c r="KH139" i="4"/>
  <c r="KK139" i="4" s="1"/>
  <c r="QD139" i="4"/>
  <c r="QG139" i="4" s="1"/>
  <c r="VZ140" i="4"/>
  <c r="WC140" i="4" s="1"/>
  <c r="EJ144" i="4"/>
  <c r="KY144" i="4"/>
  <c r="OP144" i="4"/>
  <c r="AB155" i="4"/>
  <c r="RP155" i="4"/>
  <c r="RS155" i="4" s="1"/>
  <c r="WX156" i="4"/>
  <c r="TS156" i="4"/>
  <c r="IT156" i="4"/>
  <c r="PI156" i="4"/>
  <c r="EJ156" i="4"/>
  <c r="KY156" i="4"/>
  <c r="Z156" i="4"/>
  <c r="OP156" i="4"/>
  <c r="CE156" i="4"/>
  <c r="IA156" i="4"/>
  <c r="VE156" i="4"/>
  <c r="ND156" i="4"/>
  <c r="KF156" i="4"/>
  <c r="HH156" i="4"/>
  <c r="FC156" i="4"/>
  <c r="UL156" i="4"/>
  <c r="RN156" i="4"/>
  <c r="CX156" i="4"/>
  <c r="DS134" i="4"/>
  <c r="DV134" i="4" s="1"/>
  <c r="LA134" i="4"/>
  <c r="LD134" i="4" s="1"/>
  <c r="TB134" i="4"/>
  <c r="TE134" i="4" s="1"/>
  <c r="VZ135" i="4"/>
  <c r="WC135" i="4" s="1"/>
  <c r="LA136" i="4"/>
  <c r="LD136" i="4" s="1"/>
  <c r="QW136" i="4"/>
  <c r="QZ136" i="4" s="1"/>
  <c r="NF137" i="4"/>
  <c r="NI137" i="4" s="1"/>
  <c r="VG137" i="4"/>
  <c r="VJ137" i="4" s="1"/>
  <c r="NY138" i="4"/>
  <c r="OB138" i="4" s="1"/>
  <c r="EL139" i="4"/>
  <c r="EO139" i="4" s="1"/>
  <c r="VX144" i="4"/>
  <c r="CG148" i="4"/>
  <c r="CJ148" i="4" s="1"/>
  <c r="BL154" i="4"/>
  <c r="FV154" i="4"/>
  <c r="GQ156" i="4"/>
  <c r="GT156" i="4" s="1"/>
  <c r="KH156" i="4"/>
  <c r="KK156" i="4" s="1"/>
  <c r="LT134" i="4"/>
  <c r="LW134" i="4" s="1"/>
  <c r="TU134" i="4"/>
  <c r="TX134" i="4" s="1"/>
  <c r="PK135" i="4"/>
  <c r="PN135" i="4" s="1"/>
  <c r="NY137" i="4"/>
  <c r="OB137" i="4" s="1"/>
  <c r="GQ138" i="4"/>
  <c r="GT138" i="4" s="1"/>
  <c r="VG138" i="4"/>
  <c r="VJ138" i="4" s="1"/>
  <c r="QW139" i="4"/>
  <c r="QZ139" i="4" s="1"/>
  <c r="HJ143" i="4"/>
  <c r="HM143" i="4" s="1"/>
  <c r="CX144" i="4"/>
  <c r="EL144" i="4"/>
  <c r="EO144" i="4" s="1"/>
  <c r="JM144" i="4"/>
  <c r="LA144" i="4"/>
  <c r="LD144" i="4" s="1"/>
  <c r="SG144" i="4"/>
  <c r="FE148" i="4"/>
  <c r="FH148" i="4" s="1"/>
  <c r="MM152" i="4"/>
  <c r="MP152" i="4" s="1"/>
  <c r="QW152" i="4"/>
  <c r="QZ152" i="4" s="1"/>
  <c r="OP154" i="4"/>
  <c r="BN155" i="4"/>
  <c r="BQ155" i="4" s="1"/>
  <c r="NF155" i="4"/>
  <c r="NI155" i="4" s="1"/>
  <c r="SI155" i="4"/>
  <c r="SL155" i="4" s="1"/>
  <c r="QB156" i="4"/>
  <c r="MM134" i="4"/>
  <c r="MP134" i="4" s="1"/>
  <c r="FX136" i="4"/>
  <c r="GA136" i="4" s="1"/>
  <c r="LT136" i="4"/>
  <c r="LW136" i="4" s="1"/>
  <c r="VZ137" i="4"/>
  <c r="WC137" i="4" s="1"/>
  <c r="FE139" i="4"/>
  <c r="FH139" i="4" s="1"/>
  <c r="LA139" i="4"/>
  <c r="LD139" i="4" s="1"/>
  <c r="BN140" i="4"/>
  <c r="BQ140" i="4" s="1"/>
  <c r="NF140" i="4"/>
  <c r="NI140" i="4" s="1"/>
  <c r="ND144" i="4"/>
  <c r="OR146" i="4"/>
  <c r="OU146" i="4" s="1"/>
  <c r="MM148" i="4"/>
  <c r="MP148" i="4" s="1"/>
  <c r="AU151" i="4"/>
  <c r="AX151" i="4" s="1"/>
  <c r="WX154" i="4"/>
  <c r="LR154" i="4"/>
  <c r="SG154" i="4"/>
  <c r="HH154" i="4"/>
  <c r="NW154" i="4"/>
  <c r="CX154" i="4"/>
  <c r="RN154" i="4"/>
  <c r="FC154" i="4"/>
  <c r="KY154" i="4"/>
  <c r="Z154" i="4"/>
  <c r="QB154" i="4"/>
  <c r="ND154" i="4"/>
  <c r="KF154" i="4"/>
  <c r="IA154" i="4"/>
  <c r="QU154" i="4"/>
  <c r="DQ154" i="4"/>
  <c r="TS154" i="4"/>
  <c r="GO154" i="4"/>
  <c r="JM154" i="4"/>
  <c r="VZ155" i="4"/>
  <c r="WC155" i="4" s="1"/>
  <c r="DQ156" i="4"/>
  <c r="IC156" i="4"/>
  <c r="IF156" i="4" s="1"/>
  <c r="LR156" i="4"/>
  <c r="IC135" i="4"/>
  <c r="IF135" i="4" s="1"/>
  <c r="NF134" i="4"/>
  <c r="NI134" i="4" s="1"/>
  <c r="UN134" i="4"/>
  <c r="UQ134" i="4" s="1"/>
  <c r="DS135" i="4"/>
  <c r="DV135" i="4" s="1"/>
  <c r="JO135" i="4"/>
  <c r="JR135" i="4" s="1"/>
  <c r="QD135" i="4"/>
  <c r="QG135" i="4" s="1"/>
  <c r="RP136" i="4"/>
  <c r="RS136" i="4" s="1"/>
  <c r="AB137" i="4"/>
  <c r="AE137" i="4" s="1"/>
  <c r="PK138" i="4"/>
  <c r="PN138" i="4" s="1"/>
  <c r="RP139" i="4"/>
  <c r="RS139" i="4" s="1"/>
  <c r="CG140" i="4"/>
  <c r="CJ140" i="4" s="1"/>
  <c r="NY140" i="4"/>
  <c r="OB140" i="4" s="1"/>
  <c r="BL144" i="4"/>
  <c r="IA144" i="4"/>
  <c r="UL144" i="4"/>
  <c r="IV146" i="4"/>
  <c r="IY146" i="4" s="1"/>
  <c r="WG148" i="4"/>
  <c r="QD148" i="4"/>
  <c r="QG148" i="4" s="1"/>
  <c r="EL152" i="4"/>
  <c r="EO152" i="4" s="1"/>
  <c r="VZ154" i="4"/>
  <c r="WC154" i="4" s="1"/>
  <c r="KH154" i="4"/>
  <c r="KK154" i="4" s="1"/>
  <c r="IC154" i="4"/>
  <c r="IF154" i="4" s="1"/>
  <c r="NF154" i="4"/>
  <c r="NI154" i="4" s="1"/>
  <c r="QD154" i="4"/>
  <c r="QG154" i="4" s="1"/>
  <c r="CE154" i="4"/>
  <c r="DS156" i="4"/>
  <c r="DV156" i="4" s="1"/>
  <c r="UL150" i="4"/>
  <c r="WG151" i="4"/>
  <c r="SZ147" i="4"/>
  <c r="GO147" i="4"/>
  <c r="FC147" i="4"/>
  <c r="DQ147" i="4"/>
  <c r="CE147" i="4"/>
  <c r="AS147" i="4"/>
  <c r="UL147" i="4"/>
  <c r="VX147" i="4"/>
  <c r="NW147" i="4"/>
  <c r="TS147" i="4"/>
  <c r="AB148" i="4"/>
  <c r="AE148" i="4" s="1"/>
  <c r="ND150" i="4"/>
  <c r="TU151" i="4"/>
  <c r="TX151" i="4" s="1"/>
  <c r="CG152" i="4"/>
  <c r="CJ152" i="4" s="1"/>
  <c r="CE153" i="4"/>
  <c r="MK153" i="4"/>
  <c r="CZ154" i="4"/>
  <c r="DC154" i="4" s="1"/>
  <c r="JO154" i="4"/>
  <c r="JR154" i="4" s="1"/>
  <c r="IT147" i="4"/>
  <c r="QB147" i="4"/>
  <c r="NF150" i="4"/>
  <c r="NI150" i="4" s="1"/>
  <c r="AB151" i="4"/>
  <c r="AE151" i="4" s="1"/>
  <c r="WX153" i="4"/>
  <c r="ND153" i="4"/>
  <c r="AS153" i="4"/>
  <c r="TS153" i="4"/>
  <c r="IT153" i="4"/>
  <c r="PI153" i="4"/>
  <c r="EJ153" i="4"/>
  <c r="SZ153" i="4"/>
  <c r="GO153" i="4"/>
  <c r="LR153" i="4"/>
  <c r="JM153" i="4"/>
  <c r="QU153" i="4"/>
  <c r="FV153" i="4"/>
  <c r="DQ153" i="4"/>
  <c r="VZ153" i="4"/>
  <c r="WC153" i="4" s="1"/>
  <c r="TU154" i="4"/>
  <c r="TX154" i="4" s="1"/>
  <c r="LA156" i="4"/>
  <c r="LD156" i="4" s="1"/>
  <c r="HH147" i="4"/>
  <c r="VE150" i="4"/>
  <c r="TS150" i="4"/>
  <c r="SG150" i="4"/>
  <c r="QU150" i="4"/>
  <c r="PI150" i="4"/>
  <c r="NW150" i="4"/>
  <c r="MK150" i="4"/>
  <c r="KY150" i="4"/>
  <c r="JM150" i="4"/>
  <c r="IA150" i="4"/>
  <c r="GO150" i="4"/>
  <c r="FC150" i="4"/>
  <c r="DQ150" i="4"/>
  <c r="CE150" i="4"/>
  <c r="AS150" i="4"/>
  <c r="WX150" i="4"/>
  <c r="RN150" i="4"/>
  <c r="LR150" i="4"/>
  <c r="FV150" i="4"/>
  <c r="Z150" i="4"/>
  <c r="WG152" i="4"/>
  <c r="FX152" i="4"/>
  <c r="GA152" i="4" s="1"/>
  <c r="TU153" i="4"/>
  <c r="TX153" i="4" s="1"/>
  <c r="IV153" i="4"/>
  <c r="IY153" i="4" s="1"/>
  <c r="CG153" i="4"/>
  <c r="CJ153" i="4" s="1"/>
  <c r="AU155" i="4"/>
  <c r="AX155" i="4" s="1"/>
  <c r="HJ155" i="4"/>
  <c r="HM155" i="4" s="1"/>
  <c r="NY155" i="4"/>
  <c r="OB155" i="4" s="1"/>
  <c r="HJ156" i="4"/>
  <c r="HM156" i="4" s="1"/>
  <c r="UN156" i="4"/>
  <c r="UQ156" i="4" s="1"/>
  <c r="FV147" i="4"/>
  <c r="MK147" i="4"/>
  <c r="IC148" i="4"/>
  <c r="IF148" i="4" s="1"/>
  <c r="NY148" i="4"/>
  <c r="OB148" i="4" s="1"/>
  <c r="IT150" i="4"/>
  <c r="RP151" i="4"/>
  <c r="RS151" i="4" s="1"/>
  <c r="LT152" i="4"/>
  <c r="LW152" i="4" s="1"/>
  <c r="TU148" i="4"/>
  <c r="TX148" i="4" s="1"/>
  <c r="KH152" i="4"/>
  <c r="KK152" i="4" s="1"/>
  <c r="TB153" i="4"/>
  <c r="TE153" i="4" s="1"/>
  <c r="AU152" i="4"/>
  <c r="AX152" i="4" s="1"/>
  <c r="FE154" i="4"/>
  <c r="FH154" i="4" s="1"/>
  <c r="DS155" i="4"/>
  <c r="DV155" i="4" s="1"/>
  <c r="CG156" i="4"/>
  <c r="CJ156" i="4" s="1"/>
  <c r="IC152" i="4"/>
  <c r="IF152" i="4" s="1"/>
  <c r="WG154" i="4"/>
  <c r="SI148" i="4"/>
  <c r="SL148" i="4" s="1"/>
  <c r="WG153" i="4"/>
  <c r="WX155" i="4"/>
  <c r="DQ155" i="4"/>
  <c r="QB155" i="4"/>
  <c r="BL155" i="4"/>
  <c r="MK155" i="4"/>
  <c r="FV155" i="4"/>
  <c r="QU155" i="4"/>
  <c r="KF155" i="4"/>
  <c r="VE155" i="4"/>
  <c r="WG136" i="4"/>
  <c r="WX140" i="4"/>
  <c r="TS140" i="4"/>
  <c r="IT140" i="4"/>
  <c r="SZ140" i="4"/>
  <c r="PI140" i="4"/>
  <c r="EJ140" i="4"/>
  <c r="GO140" i="4"/>
  <c r="KY140" i="4"/>
  <c r="Z140" i="4"/>
  <c r="OP140" i="4"/>
  <c r="CE140" i="4"/>
  <c r="VE140" i="4"/>
  <c r="MK140" i="4"/>
  <c r="SG140" i="4"/>
  <c r="LR140" i="4"/>
  <c r="JM140" i="4"/>
  <c r="FV140" i="4"/>
  <c r="RN140" i="4"/>
  <c r="AS140" i="4"/>
  <c r="NW140" i="4"/>
  <c r="CX140" i="4"/>
  <c r="KF140" i="4"/>
  <c r="UL140" i="4"/>
  <c r="QU140" i="4"/>
  <c r="VX140" i="4"/>
  <c r="BL140" i="4"/>
  <c r="ND140" i="4"/>
  <c r="HH140" i="4"/>
  <c r="DQ140" i="4"/>
  <c r="QB140" i="4"/>
  <c r="FC140" i="4"/>
  <c r="IA140" i="4"/>
  <c r="WG137" i="4"/>
  <c r="VG140" i="4"/>
  <c r="VJ140" i="4" s="1"/>
  <c r="KH140" i="4"/>
  <c r="KK140" i="4" s="1"/>
  <c r="PK140" i="4"/>
  <c r="PN140" i="4" s="1"/>
  <c r="FX140" i="4"/>
  <c r="GA140" i="4" s="1"/>
  <c r="CZ140" i="4"/>
  <c r="DC140" i="4" s="1"/>
  <c r="OR140" i="4"/>
  <c r="OU140" i="4" s="1"/>
  <c r="AB140" i="4"/>
  <c r="AE140" i="4" s="1"/>
  <c r="LT140" i="4"/>
  <c r="LW140" i="4" s="1"/>
  <c r="WX137" i="4"/>
  <c r="ND137" i="4"/>
  <c r="TS137" i="4"/>
  <c r="IT137" i="4"/>
  <c r="KY137" i="4"/>
  <c r="EJ137" i="4"/>
  <c r="AS137" i="4"/>
  <c r="PI137" i="4"/>
  <c r="SZ137" i="4"/>
  <c r="GO137" i="4"/>
  <c r="MK137" i="4"/>
  <c r="UL137" i="4"/>
  <c r="SG137" i="4"/>
  <c r="OP137" i="4"/>
  <c r="JM137" i="4"/>
  <c r="RN137" i="4"/>
  <c r="FV137" i="4"/>
  <c r="FV138" i="4"/>
  <c r="KF138" i="4"/>
  <c r="AU140" i="4"/>
  <c r="AX140" i="4" s="1"/>
  <c r="EL140" i="4"/>
  <c r="EO140" i="4" s="1"/>
  <c r="VE134" i="4"/>
  <c r="TS134" i="4"/>
  <c r="SG134" i="4"/>
  <c r="QU134" i="4"/>
  <c r="PI134" i="4"/>
  <c r="NW134" i="4"/>
  <c r="MK134" i="4"/>
  <c r="KY134" i="4"/>
  <c r="JM134" i="4"/>
  <c r="IA134" i="4"/>
  <c r="GO134" i="4"/>
  <c r="FC134" i="4"/>
  <c r="DQ134" i="4"/>
  <c r="CE134" i="4"/>
  <c r="AS134" i="4"/>
  <c r="RN134" i="4"/>
  <c r="LR134" i="4"/>
  <c r="FV134" i="4"/>
  <c r="Z134" i="4"/>
  <c r="SZ134" i="4"/>
  <c r="ND134" i="4"/>
  <c r="HH134" i="4"/>
  <c r="BL134" i="4"/>
  <c r="WX134" i="4"/>
  <c r="IT134" i="4"/>
  <c r="PK137" i="4"/>
  <c r="PN137" i="4" s="1"/>
  <c r="OR137" i="4"/>
  <c r="OU137" i="4" s="1"/>
  <c r="FX137" i="4"/>
  <c r="NW137" i="4"/>
  <c r="QU137" i="4"/>
  <c r="UN137" i="4"/>
  <c r="UQ137" i="4" s="1"/>
  <c r="FX138" i="4"/>
  <c r="GA138" i="4" s="1"/>
  <c r="MM140" i="4"/>
  <c r="MP140" i="4" s="1"/>
  <c r="WG138" i="4"/>
  <c r="SI140" i="4"/>
  <c r="SL140" i="4" s="1"/>
  <c r="NF138" i="4"/>
  <c r="NI138" i="4" s="1"/>
  <c r="AU138" i="4"/>
  <c r="AX138" i="4" s="1"/>
  <c r="SI138" i="4"/>
  <c r="SL138" i="4" s="1"/>
  <c r="IV140" i="4"/>
  <c r="IY140" i="4" s="1"/>
  <c r="WX138" i="4"/>
  <c r="LR138" i="4"/>
  <c r="SG138" i="4"/>
  <c r="HH138" i="4"/>
  <c r="VX138" i="4"/>
  <c r="JM138" i="4"/>
  <c r="NW138" i="4"/>
  <c r="CX138" i="4"/>
  <c r="RN138" i="4"/>
  <c r="FC138" i="4"/>
  <c r="BL138" i="4"/>
  <c r="PI138" i="4"/>
  <c r="GO138" i="4"/>
  <c r="AS138" i="4"/>
  <c r="OP138" i="4"/>
  <c r="MK138" i="4"/>
  <c r="IT138" i="4"/>
  <c r="DQ137" i="4"/>
  <c r="CZ138" i="4"/>
  <c r="DC138" i="4" s="1"/>
  <c r="HJ138" i="4"/>
  <c r="HM138" i="4" s="1"/>
  <c r="VZ138" i="4"/>
  <c r="WC138" i="4" s="1"/>
  <c r="JO140" i="4"/>
  <c r="JR140" i="4" s="1"/>
  <c r="LA140" i="4"/>
  <c r="LD140" i="4" s="1"/>
  <c r="DS140" i="4"/>
  <c r="DV140" i="4" s="1"/>
  <c r="TB140" i="4"/>
  <c r="TE140" i="4" s="1"/>
  <c r="WG139" i="4"/>
  <c r="QW140" i="4"/>
  <c r="QZ140" i="4" s="1"/>
  <c r="UN140" i="4"/>
  <c r="UQ140" i="4" s="1"/>
  <c r="VE135" i="4"/>
  <c r="TS135" i="4"/>
  <c r="SG135" i="4"/>
  <c r="QU135" i="4"/>
  <c r="PI135" i="4"/>
  <c r="NW135" i="4"/>
  <c r="MK135" i="4"/>
  <c r="KY135" i="4"/>
  <c r="JM135" i="4"/>
  <c r="IA135" i="4"/>
  <c r="GO135" i="4"/>
  <c r="FC135" i="4"/>
  <c r="DQ135" i="4"/>
  <c r="CE135" i="4"/>
  <c r="AS135" i="4"/>
  <c r="IV138" i="4"/>
  <c r="IY138" i="4" s="1"/>
  <c r="RP138" i="4"/>
  <c r="RS138" i="4" s="1"/>
  <c r="GQ140" i="4"/>
  <c r="GT140" i="4" s="1"/>
  <c r="BL135" i="4"/>
  <c r="HH135" i="4"/>
  <c r="ND135" i="4"/>
  <c r="SZ135" i="4"/>
  <c r="WX136" i="4"/>
  <c r="VX136" i="4"/>
  <c r="IA136" i="4"/>
  <c r="CX136" i="4"/>
  <c r="OP136" i="4"/>
  <c r="SG136" i="4"/>
  <c r="JM136" i="4"/>
  <c r="EJ136" i="4"/>
  <c r="QB136" i="4"/>
  <c r="KY136" i="4"/>
  <c r="FV136" i="4"/>
  <c r="VE136" i="4"/>
  <c r="BL136" i="4"/>
  <c r="DQ136" i="4"/>
  <c r="SZ136" i="4"/>
  <c r="GQ137" i="4"/>
  <c r="GT137" i="4" s="1"/>
  <c r="WX139" i="4"/>
  <c r="DQ139" i="4"/>
  <c r="QB139" i="4"/>
  <c r="IA139" i="4"/>
  <c r="UL139" i="4"/>
  <c r="BL139" i="4"/>
  <c r="MK139" i="4"/>
  <c r="WG140" i="4"/>
  <c r="FV139" i="4"/>
  <c r="QU139" i="4"/>
  <c r="EL136" i="4"/>
  <c r="EO136" i="4" s="1"/>
  <c r="KF139" i="4"/>
  <c r="VE139" i="4"/>
  <c r="MK120" i="4"/>
  <c r="AS120" i="4"/>
  <c r="FC120" i="4"/>
  <c r="CE120" i="4"/>
  <c r="JM120" i="4"/>
  <c r="NW120" i="4"/>
  <c r="QU120" i="4"/>
  <c r="KY120" i="4"/>
  <c r="WR121" i="4"/>
  <c r="WR123" i="4"/>
  <c r="WR124" i="4"/>
  <c r="VE120" i="4"/>
  <c r="PI120" i="4"/>
  <c r="DQ120" i="4"/>
  <c r="GO120" i="4"/>
  <c r="SG120" i="4"/>
  <c r="WR122" i="4"/>
  <c r="TS120" i="4"/>
  <c r="IA120" i="4"/>
  <c r="VX120" i="4"/>
  <c r="OP120" i="4"/>
  <c r="CX120" i="4"/>
  <c r="FV120" i="4"/>
  <c r="LR120" i="4"/>
  <c r="EJ120" i="4"/>
  <c r="QB120" i="4"/>
  <c r="ND120" i="4"/>
  <c r="RN120" i="4"/>
  <c r="VZ120" i="4"/>
  <c r="WC120" i="4" s="1"/>
  <c r="HH120" i="4"/>
  <c r="UL120" i="4"/>
  <c r="IT120" i="4"/>
  <c r="BL120" i="4"/>
  <c r="KF120" i="4"/>
  <c r="SZ120" i="4"/>
  <c r="WX120" i="4"/>
  <c r="WR114" i="4" l="1"/>
  <c r="AC166" i="4"/>
  <c r="AG166" i="4" s="1"/>
  <c r="AC158" i="4"/>
  <c r="AH158" i="4" s="1"/>
  <c r="AV158" i="4" s="1"/>
  <c r="AC138" i="4"/>
  <c r="AH138" i="4" s="1"/>
  <c r="AV138" i="4" s="1"/>
  <c r="AC160" i="4"/>
  <c r="AD160" i="4" s="1"/>
  <c r="AC169" i="4"/>
  <c r="AD169" i="4" s="1"/>
  <c r="AC136" i="4"/>
  <c r="AD136" i="4" s="1"/>
  <c r="AC139" i="4"/>
  <c r="AH139" i="4" s="1"/>
  <c r="AV139" i="4" s="1"/>
  <c r="AC168" i="4"/>
  <c r="AD168" i="4" s="1"/>
  <c r="AC172" i="4"/>
  <c r="AG172" i="4" s="1"/>
  <c r="AC147" i="4"/>
  <c r="AH147" i="4" s="1"/>
  <c r="AV147" i="4" s="1"/>
  <c r="AC175" i="4"/>
  <c r="AH175" i="4" s="1"/>
  <c r="AV175" i="4" s="1"/>
  <c r="AC161" i="4"/>
  <c r="AD161" i="4" s="1"/>
  <c r="AC144" i="4"/>
  <c r="AH144" i="4" s="1"/>
  <c r="AV144" i="4" s="1"/>
  <c r="AC153" i="4"/>
  <c r="AG153" i="4" s="1"/>
  <c r="AC163" i="4"/>
  <c r="AG163" i="4" s="1"/>
  <c r="WS176" i="4"/>
  <c r="AC171" i="4"/>
  <c r="AH171" i="4" s="1"/>
  <c r="AV171" i="4" s="1"/>
  <c r="AC176" i="4"/>
  <c r="AC152" i="4"/>
  <c r="AH152" i="4" s="1"/>
  <c r="AV152" i="4" s="1"/>
  <c r="AC155" i="4"/>
  <c r="AG155" i="4" s="1"/>
  <c r="AC135" i="4"/>
  <c r="AH135" i="4" s="1"/>
  <c r="AV135" i="4" s="1"/>
  <c r="AC167" i="4"/>
  <c r="AD167" i="4" s="1"/>
  <c r="AC162" i="4"/>
  <c r="AG162" i="4" s="1"/>
  <c r="WS163" i="4"/>
  <c r="AE162" i="4"/>
  <c r="AC180" i="4"/>
  <c r="AG180" i="4" s="1"/>
  <c r="AC174" i="4"/>
  <c r="AH174" i="4" s="1"/>
  <c r="AV174" i="4" s="1"/>
  <c r="AC179" i="4"/>
  <c r="AH179" i="4" s="1"/>
  <c r="AV179" i="4" s="1"/>
  <c r="WS147" i="4"/>
  <c r="AE147" i="4"/>
  <c r="WR171" i="4"/>
  <c r="WR180" i="4"/>
  <c r="AC154" i="4"/>
  <c r="AD154" i="4" s="1"/>
  <c r="AE171" i="4"/>
  <c r="AE168" i="4"/>
  <c r="WS162" i="4"/>
  <c r="AE175" i="4"/>
  <c r="WS171" i="4"/>
  <c r="WR166" i="4"/>
  <c r="TE171" i="4"/>
  <c r="WR168" i="4"/>
  <c r="WS178" i="4"/>
  <c r="WR160" i="4"/>
  <c r="WS159" i="4"/>
  <c r="WR142" i="4"/>
  <c r="WR175" i="4"/>
  <c r="AC137" i="4"/>
  <c r="AG137" i="4" s="1"/>
  <c r="WR162" i="4"/>
  <c r="WS166" i="4"/>
  <c r="GA162" i="4"/>
  <c r="WS167" i="4"/>
  <c r="WR158" i="4"/>
  <c r="WR170" i="4"/>
  <c r="AE172" i="4"/>
  <c r="WS168" i="4"/>
  <c r="WS172" i="4"/>
  <c r="AE138" i="4"/>
  <c r="WS180" i="4"/>
  <c r="BQ178" i="4"/>
  <c r="WS142" i="4"/>
  <c r="AE155" i="4"/>
  <c r="WR172" i="4"/>
  <c r="WS135" i="4"/>
  <c r="WS170" i="4"/>
  <c r="WS153" i="4"/>
  <c r="AC151" i="4"/>
  <c r="AD151" i="4" s="1"/>
  <c r="WS161" i="4"/>
  <c r="AC140" i="4"/>
  <c r="AD140" i="4" s="1"/>
  <c r="WR167" i="4"/>
  <c r="WS164" i="4"/>
  <c r="AC164" i="4"/>
  <c r="WR164" i="4"/>
  <c r="VJ176" i="4"/>
  <c r="AC177" i="4"/>
  <c r="WR177" i="4"/>
  <c r="WS160" i="4"/>
  <c r="AC159" i="4"/>
  <c r="WR159" i="4"/>
  <c r="WS150" i="4"/>
  <c r="WR176" i="4"/>
  <c r="WR161" i="4"/>
  <c r="WS179" i="4"/>
  <c r="WR153" i="4"/>
  <c r="AC142" i="4"/>
  <c r="AD142" i="4" s="1"/>
  <c r="WS158" i="4"/>
  <c r="WS134" i="4"/>
  <c r="AE142" i="4"/>
  <c r="WR178" i="4"/>
  <c r="DC135" i="4"/>
  <c r="WR148" i="4"/>
  <c r="WR174" i="4"/>
  <c r="WS177" i="4"/>
  <c r="WS175" i="4"/>
  <c r="AH166" i="4"/>
  <c r="AV166" i="4" s="1"/>
  <c r="WR144" i="4"/>
  <c r="WS169" i="4"/>
  <c r="AC170" i="4"/>
  <c r="CJ179" i="4"/>
  <c r="AE164" i="4"/>
  <c r="WR169" i="4"/>
  <c r="WR163" i="4"/>
  <c r="AE170" i="4"/>
  <c r="WR179" i="4"/>
  <c r="WR147" i="4"/>
  <c r="AC178" i="4"/>
  <c r="AE174" i="4"/>
  <c r="WS174" i="4"/>
  <c r="AG158" i="4"/>
  <c r="AC150" i="4"/>
  <c r="WR150" i="4"/>
  <c r="WS145" i="4"/>
  <c r="AE134" i="4"/>
  <c r="WS156" i="4"/>
  <c r="AE145" i="4"/>
  <c r="AC145" i="4"/>
  <c r="WR145" i="4"/>
  <c r="WR155" i="4"/>
  <c r="AC143" i="4"/>
  <c r="WR143" i="4"/>
  <c r="WR136" i="4"/>
  <c r="WR156" i="4"/>
  <c r="AC156" i="4"/>
  <c r="WS154" i="4"/>
  <c r="WS139" i="4"/>
  <c r="WR151" i="4"/>
  <c r="WR138" i="4"/>
  <c r="AC148" i="4"/>
  <c r="WS151" i="4"/>
  <c r="WS148" i="4"/>
  <c r="WR152" i="4"/>
  <c r="WR154" i="4"/>
  <c r="WS146" i="4"/>
  <c r="WR139" i="4"/>
  <c r="WS143" i="4"/>
  <c r="WR137" i="4"/>
  <c r="WS144" i="4"/>
  <c r="WS137" i="4"/>
  <c r="WS155" i="4"/>
  <c r="AC146" i="4"/>
  <c r="WR146" i="4"/>
  <c r="WS152" i="4"/>
  <c r="WS136" i="4"/>
  <c r="WS138" i="4"/>
  <c r="WS140" i="4"/>
  <c r="GA137" i="4"/>
  <c r="WR140" i="4"/>
  <c r="WR135" i="4"/>
  <c r="AC134" i="4"/>
  <c r="WR134" i="4"/>
  <c r="WR120" i="4"/>
  <c r="RC14" i="4"/>
  <c r="AD158" i="4" l="1"/>
  <c r="AD166" i="4"/>
  <c r="AH160" i="4"/>
  <c r="AV160" i="4" s="1"/>
  <c r="BA160" i="4" s="1"/>
  <c r="BO160" i="4" s="1"/>
  <c r="AG160" i="4"/>
  <c r="AD138" i="4"/>
  <c r="AD172" i="4"/>
  <c r="AG138" i="4"/>
  <c r="AH172" i="4"/>
  <c r="AV172" i="4" s="1"/>
  <c r="AZ172" i="4" s="1"/>
  <c r="AG136" i="4"/>
  <c r="AD139" i="4"/>
  <c r="AG139" i="4"/>
  <c r="AG169" i="4"/>
  <c r="AH169" i="4"/>
  <c r="AV169" i="4" s="1"/>
  <c r="BA169" i="4" s="1"/>
  <c r="BO169" i="4" s="1"/>
  <c r="AG161" i="4"/>
  <c r="AH168" i="4"/>
  <c r="AV168" i="4" s="1"/>
  <c r="AW168" i="4" s="1"/>
  <c r="AH136" i="4"/>
  <c r="AV136" i="4" s="1"/>
  <c r="AZ136" i="4" s="1"/>
  <c r="AH153" i="4"/>
  <c r="AV153" i="4" s="1"/>
  <c r="AW153" i="4" s="1"/>
  <c r="AD147" i="4"/>
  <c r="AG147" i="4"/>
  <c r="AH180" i="4"/>
  <c r="AV180" i="4" s="1"/>
  <c r="AZ180" i="4" s="1"/>
  <c r="AG144" i="4"/>
  <c r="AG175" i="4"/>
  <c r="AH163" i="4"/>
  <c r="AV163" i="4" s="1"/>
  <c r="AW163" i="4" s="1"/>
  <c r="AD163" i="4"/>
  <c r="AD144" i="4"/>
  <c r="AG171" i="4"/>
  <c r="AD175" i="4"/>
  <c r="AD135" i="4"/>
  <c r="AG135" i="4"/>
  <c r="AD153" i="4"/>
  <c r="AH161" i="4"/>
  <c r="AV161" i="4" s="1"/>
  <c r="AZ161" i="4" s="1"/>
  <c r="AG168" i="4"/>
  <c r="AH155" i="4"/>
  <c r="AV155" i="4" s="1"/>
  <c r="BA155" i="4" s="1"/>
  <c r="BO155" i="4" s="1"/>
  <c r="AD171" i="4"/>
  <c r="AH167" i="4"/>
  <c r="AV167" i="4" s="1"/>
  <c r="AZ167" i="4" s="1"/>
  <c r="AG167" i="4"/>
  <c r="AD162" i="4"/>
  <c r="AD152" i="4"/>
  <c r="AG152" i="4"/>
  <c r="AD180" i="4"/>
  <c r="AH162" i="4"/>
  <c r="AV162" i="4" s="1"/>
  <c r="AZ162" i="4" s="1"/>
  <c r="AD155" i="4"/>
  <c r="AD174" i="4"/>
  <c r="AG174" i="4"/>
  <c r="AH176" i="4"/>
  <c r="AV176" i="4" s="1"/>
  <c r="AG176" i="4"/>
  <c r="AD176" i="4"/>
  <c r="AD179" i="4"/>
  <c r="AG154" i="4"/>
  <c r="AH154" i="4"/>
  <c r="AV154" i="4" s="1"/>
  <c r="AZ154" i="4" s="1"/>
  <c r="AH137" i="4"/>
  <c r="AV137" i="4" s="1"/>
  <c r="AZ137" i="4" s="1"/>
  <c r="AG142" i="4"/>
  <c r="AH142" i="4"/>
  <c r="AV142" i="4" s="1"/>
  <c r="AZ142" i="4" s="1"/>
  <c r="AG179" i="4"/>
  <c r="AG140" i="4"/>
  <c r="AH140" i="4"/>
  <c r="AV140" i="4" s="1"/>
  <c r="AZ140" i="4" s="1"/>
  <c r="AD137" i="4"/>
  <c r="AZ175" i="4"/>
  <c r="BA175" i="4"/>
  <c r="BO175" i="4" s="1"/>
  <c r="AW175" i="4"/>
  <c r="AG151" i="4"/>
  <c r="BA166" i="4"/>
  <c r="BO166" i="4" s="1"/>
  <c r="AZ166" i="4"/>
  <c r="AW166" i="4"/>
  <c r="AW179" i="4"/>
  <c r="AZ179" i="4"/>
  <c r="BA179" i="4"/>
  <c r="BO179" i="4" s="1"/>
  <c r="BA174" i="4"/>
  <c r="BO174" i="4" s="1"/>
  <c r="AZ174" i="4"/>
  <c r="AW174" i="4"/>
  <c r="AW171" i="4"/>
  <c r="AZ171" i="4"/>
  <c r="BA171" i="4"/>
  <c r="BO171" i="4" s="1"/>
  <c r="AH151" i="4"/>
  <c r="AV151" i="4" s="1"/>
  <c r="BA151" i="4" s="1"/>
  <c r="BO151" i="4" s="1"/>
  <c r="AD178" i="4"/>
  <c r="AG178" i="4"/>
  <c r="AH178" i="4"/>
  <c r="AV178" i="4" s="1"/>
  <c r="AG164" i="4"/>
  <c r="AD164" i="4"/>
  <c r="AH164" i="4"/>
  <c r="AV164" i="4" s="1"/>
  <c r="BA158" i="4"/>
  <c r="BO158" i="4" s="1"/>
  <c r="AZ158" i="4"/>
  <c r="AW158" i="4"/>
  <c r="AG159" i="4"/>
  <c r="AD159" i="4"/>
  <c r="AH159" i="4"/>
  <c r="AV159" i="4" s="1"/>
  <c r="AH177" i="4"/>
  <c r="AV177" i="4" s="1"/>
  <c r="AG177" i="4"/>
  <c r="AD177" i="4"/>
  <c r="AD170" i="4"/>
  <c r="AH170" i="4"/>
  <c r="AV170" i="4" s="1"/>
  <c r="AG170" i="4"/>
  <c r="AD143" i="4"/>
  <c r="AH143" i="4"/>
  <c r="AV143" i="4" s="1"/>
  <c r="AG143" i="4"/>
  <c r="AG148" i="4"/>
  <c r="AD148" i="4"/>
  <c r="AH148" i="4"/>
  <c r="AV148" i="4" s="1"/>
  <c r="AH150" i="4"/>
  <c r="AV150" i="4" s="1"/>
  <c r="AG150" i="4"/>
  <c r="AD150" i="4"/>
  <c r="AW147" i="4"/>
  <c r="BA147" i="4"/>
  <c r="BO147" i="4" s="1"/>
  <c r="AZ147" i="4"/>
  <c r="AW152" i="4"/>
  <c r="BA152" i="4"/>
  <c r="BO152" i="4" s="1"/>
  <c r="AZ152" i="4"/>
  <c r="AH145" i="4"/>
  <c r="AV145" i="4" s="1"/>
  <c r="AG145" i="4"/>
  <c r="AD145" i="4"/>
  <c r="AD146" i="4"/>
  <c r="AH146" i="4"/>
  <c r="AV146" i="4" s="1"/>
  <c r="AG146" i="4"/>
  <c r="AH156" i="4"/>
  <c r="AV156" i="4" s="1"/>
  <c r="AG156" i="4"/>
  <c r="AD156" i="4"/>
  <c r="BA144" i="4"/>
  <c r="BO144" i="4" s="1"/>
  <c r="AZ144" i="4"/>
  <c r="AW144" i="4"/>
  <c r="AW135" i="4"/>
  <c r="BA135" i="4"/>
  <c r="BO135" i="4" s="1"/>
  <c r="AZ135" i="4"/>
  <c r="BA139" i="4"/>
  <c r="BO139" i="4" s="1"/>
  <c r="AZ139" i="4"/>
  <c r="AW139" i="4"/>
  <c r="AH134" i="4"/>
  <c r="AV134" i="4" s="1"/>
  <c r="AG134" i="4"/>
  <c r="AD134" i="4"/>
  <c r="AW138" i="4"/>
  <c r="BA138" i="4"/>
  <c r="BO138" i="4" s="1"/>
  <c r="AZ138" i="4"/>
  <c r="AZ160" i="4" l="1"/>
  <c r="AW160" i="4"/>
  <c r="BA172" i="4"/>
  <c r="BO172" i="4" s="1"/>
  <c r="BP172" i="4" s="1"/>
  <c r="AW172" i="4"/>
  <c r="AW169" i="4"/>
  <c r="AZ169" i="4"/>
  <c r="AZ153" i="4"/>
  <c r="BA153" i="4"/>
  <c r="BO153" i="4" s="1"/>
  <c r="BT153" i="4" s="1"/>
  <c r="CH153" i="4" s="1"/>
  <c r="BA167" i="4"/>
  <c r="BO167" i="4" s="1"/>
  <c r="BP167" i="4" s="1"/>
  <c r="AW137" i="4"/>
  <c r="BA168" i="4"/>
  <c r="BO168" i="4" s="1"/>
  <c r="BS168" i="4" s="1"/>
  <c r="BA180" i="4"/>
  <c r="BO180" i="4" s="1"/>
  <c r="BP180" i="4" s="1"/>
  <c r="AZ168" i="4"/>
  <c r="AW180" i="4"/>
  <c r="BA136" i="4"/>
  <c r="BO136" i="4" s="1"/>
  <c r="BS136" i="4" s="1"/>
  <c r="AW136" i="4"/>
  <c r="BA163" i="4"/>
  <c r="BO163" i="4" s="1"/>
  <c r="BT163" i="4" s="1"/>
  <c r="CH163" i="4" s="1"/>
  <c r="AZ155" i="4"/>
  <c r="AW155" i="4"/>
  <c r="AZ163" i="4"/>
  <c r="BA161" i="4"/>
  <c r="BO161" i="4" s="1"/>
  <c r="BS161" i="4" s="1"/>
  <c r="AW161" i="4"/>
  <c r="BA142" i="4"/>
  <c r="BO142" i="4" s="1"/>
  <c r="BT142" i="4" s="1"/>
  <c r="CH142" i="4" s="1"/>
  <c r="AW167" i="4"/>
  <c r="BA137" i="4"/>
  <c r="BO137" i="4" s="1"/>
  <c r="BS137" i="4" s="1"/>
  <c r="AW162" i="4"/>
  <c r="BA162" i="4"/>
  <c r="BO162" i="4" s="1"/>
  <c r="BT162" i="4" s="1"/>
  <c r="CH162" i="4" s="1"/>
  <c r="BA140" i="4"/>
  <c r="BO140" i="4" s="1"/>
  <c r="BT140" i="4" s="1"/>
  <c r="CH140" i="4" s="1"/>
  <c r="AW140" i="4"/>
  <c r="BA154" i="4"/>
  <c r="BO154" i="4" s="1"/>
  <c r="BT154" i="4" s="1"/>
  <c r="CH154" i="4" s="1"/>
  <c r="AW154" i="4"/>
  <c r="AZ176" i="4"/>
  <c r="AW176" i="4"/>
  <c r="BA176" i="4"/>
  <c r="BO176" i="4" s="1"/>
  <c r="AW142" i="4"/>
  <c r="BT175" i="4"/>
  <c r="CH175" i="4" s="1"/>
  <c r="BS175" i="4"/>
  <c r="BP175" i="4"/>
  <c r="AZ151" i="4"/>
  <c r="AW151" i="4"/>
  <c r="BP166" i="4"/>
  <c r="BT166" i="4"/>
  <c r="CH166" i="4" s="1"/>
  <c r="BS166" i="4"/>
  <c r="BT179" i="4"/>
  <c r="CH179" i="4" s="1"/>
  <c r="BS179" i="4"/>
  <c r="BP179" i="4"/>
  <c r="AZ170" i="4"/>
  <c r="AW170" i="4"/>
  <c r="BA170" i="4"/>
  <c r="BO170" i="4" s="1"/>
  <c r="BP171" i="4"/>
  <c r="BT171" i="4"/>
  <c r="CH171" i="4" s="1"/>
  <c r="BS171" i="4"/>
  <c r="AW178" i="4"/>
  <c r="BA178" i="4"/>
  <c r="BO178" i="4" s="1"/>
  <c r="AZ178" i="4"/>
  <c r="AW177" i="4"/>
  <c r="BA177" i="4"/>
  <c r="BO177" i="4" s="1"/>
  <c r="AZ177" i="4"/>
  <c r="BP169" i="4"/>
  <c r="BT169" i="4"/>
  <c r="CH169" i="4" s="1"/>
  <c r="BS169" i="4"/>
  <c r="BS174" i="4"/>
  <c r="BP174" i="4"/>
  <c r="BT174" i="4"/>
  <c r="CH174" i="4" s="1"/>
  <c r="BS158" i="4"/>
  <c r="BP158" i="4"/>
  <c r="BT158" i="4"/>
  <c r="CH158" i="4" s="1"/>
  <c r="AZ164" i="4"/>
  <c r="AW164" i="4"/>
  <c r="BA164" i="4"/>
  <c r="BO164" i="4" s="1"/>
  <c r="BA159" i="4"/>
  <c r="BO159" i="4" s="1"/>
  <c r="AZ159" i="4"/>
  <c r="AW159" i="4"/>
  <c r="BS160" i="4"/>
  <c r="BP160" i="4"/>
  <c r="BT160" i="4"/>
  <c r="CH160" i="4" s="1"/>
  <c r="BA150" i="4"/>
  <c r="BO150" i="4" s="1"/>
  <c r="AZ150" i="4"/>
  <c r="AW150" i="4"/>
  <c r="BT155" i="4"/>
  <c r="CH155" i="4" s="1"/>
  <c r="BS155" i="4"/>
  <c r="BP155" i="4"/>
  <c r="AZ148" i="4"/>
  <c r="AW148" i="4"/>
  <c r="BA148" i="4"/>
  <c r="BO148" i="4" s="1"/>
  <c r="BA143" i="4"/>
  <c r="BO143" i="4" s="1"/>
  <c r="AZ143" i="4"/>
  <c r="AW143" i="4"/>
  <c r="BA146" i="4"/>
  <c r="BO146" i="4" s="1"/>
  <c r="AZ146" i="4"/>
  <c r="AW146" i="4"/>
  <c r="BT152" i="4"/>
  <c r="CH152" i="4" s="1"/>
  <c r="BS152" i="4"/>
  <c r="BP152" i="4"/>
  <c r="BT151" i="4"/>
  <c r="CH151" i="4" s="1"/>
  <c r="BS151" i="4"/>
  <c r="BP151" i="4"/>
  <c r="AW156" i="4"/>
  <c r="BA156" i="4"/>
  <c r="BO156" i="4" s="1"/>
  <c r="AZ156" i="4"/>
  <c r="BA145" i="4"/>
  <c r="BO145" i="4" s="1"/>
  <c r="AZ145" i="4"/>
  <c r="AW145" i="4"/>
  <c r="BP144" i="4"/>
  <c r="BT144" i="4"/>
  <c r="CH144" i="4" s="1"/>
  <c r="BS144" i="4"/>
  <c r="BP147" i="4"/>
  <c r="BT147" i="4"/>
  <c r="CH147" i="4" s="1"/>
  <c r="BS147" i="4"/>
  <c r="AW134" i="4"/>
  <c r="BA134" i="4"/>
  <c r="BO134" i="4" s="1"/>
  <c r="AZ134" i="4"/>
  <c r="BT139" i="4"/>
  <c r="CH139" i="4" s="1"/>
  <c r="BS139" i="4"/>
  <c r="BP139" i="4"/>
  <c r="BT135" i="4"/>
  <c r="CH135" i="4" s="1"/>
  <c r="BP135" i="4"/>
  <c r="BS135" i="4"/>
  <c r="BT138" i="4"/>
  <c r="CH138" i="4" s="1"/>
  <c r="BS138" i="4"/>
  <c r="BP138" i="4"/>
  <c r="BS162" i="4" l="1"/>
  <c r="BT172" i="4"/>
  <c r="CH172" i="4" s="1"/>
  <c r="CL172" i="4" s="1"/>
  <c r="BS172" i="4"/>
  <c r="BT180" i="4"/>
  <c r="CH180" i="4" s="1"/>
  <c r="CL180" i="4" s="1"/>
  <c r="BP137" i="4"/>
  <c r="BS180" i="4"/>
  <c r="BS167" i="4"/>
  <c r="BT167" i="4"/>
  <c r="CH167" i="4" s="1"/>
  <c r="CL167" i="4" s="1"/>
  <c r="BP153" i="4"/>
  <c r="BS153" i="4"/>
  <c r="BT168" i="4"/>
  <c r="CH168" i="4" s="1"/>
  <c r="CL168" i="4" s="1"/>
  <c r="BS163" i="4"/>
  <c r="BP168" i="4"/>
  <c r="BT161" i="4"/>
  <c r="CH161" i="4" s="1"/>
  <c r="CI161" i="4" s="1"/>
  <c r="BP161" i="4"/>
  <c r="BP163" i="4"/>
  <c r="BT136" i="4"/>
  <c r="CH136" i="4" s="1"/>
  <c r="CI136" i="4" s="1"/>
  <c r="BP136" i="4"/>
  <c r="BT137" i="4"/>
  <c r="CH137" i="4" s="1"/>
  <c r="CI137" i="4" s="1"/>
  <c r="BS154" i="4"/>
  <c r="BS140" i="4"/>
  <c r="BP140" i="4"/>
  <c r="BP142" i="4"/>
  <c r="BP154" i="4"/>
  <c r="BS142" i="4"/>
  <c r="BP162" i="4"/>
  <c r="BP176" i="4"/>
  <c r="BT176" i="4"/>
  <c r="CH176" i="4" s="1"/>
  <c r="BS176" i="4"/>
  <c r="CM175" i="4"/>
  <c r="DA175" i="4" s="1"/>
  <c r="CL175" i="4"/>
  <c r="CI175" i="4"/>
  <c r="BS159" i="4"/>
  <c r="BP159" i="4"/>
  <c r="BT159" i="4"/>
  <c r="CH159" i="4" s="1"/>
  <c r="BS164" i="4"/>
  <c r="BP164" i="4"/>
  <c r="BT164" i="4"/>
  <c r="CH164" i="4" s="1"/>
  <c r="BP170" i="4"/>
  <c r="BS170" i="4"/>
  <c r="BT170" i="4"/>
  <c r="CH170" i="4" s="1"/>
  <c r="CM162" i="4"/>
  <c r="DA162" i="4" s="1"/>
  <c r="CL162" i="4"/>
  <c r="CI162" i="4"/>
  <c r="CL158" i="4"/>
  <c r="CI158" i="4"/>
  <c r="CM158" i="4"/>
  <c r="DA158" i="4" s="1"/>
  <c r="CM160" i="4"/>
  <c r="DA160" i="4" s="1"/>
  <c r="CI160" i="4"/>
  <c r="CL160" i="4"/>
  <c r="CM174" i="4"/>
  <c r="DA174" i="4" s="1"/>
  <c r="CL174" i="4"/>
  <c r="CI174" i="4"/>
  <c r="BS177" i="4"/>
  <c r="BP177" i="4"/>
  <c r="BT177" i="4"/>
  <c r="CH177" i="4" s="1"/>
  <c r="CL163" i="4"/>
  <c r="CM163" i="4"/>
  <c r="DA163" i="4" s="1"/>
  <c r="CI163" i="4"/>
  <c r="CI166" i="4"/>
  <c r="CM166" i="4"/>
  <c r="DA166" i="4" s="1"/>
  <c r="CL166" i="4"/>
  <c r="BP178" i="4"/>
  <c r="BT178" i="4"/>
  <c r="CH178" i="4" s="1"/>
  <c r="BS178" i="4"/>
  <c r="CI179" i="4"/>
  <c r="CM179" i="4"/>
  <c r="DA179" i="4" s="1"/>
  <c r="CL179" i="4"/>
  <c r="CM169" i="4"/>
  <c r="DA169" i="4" s="1"/>
  <c r="CL169" i="4"/>
  <c r="CI169" i="4"/>
  <c r="CM171" i="4"/>
  <c r="DA171" i="4" s="1"/>
  <c r="CL171" i="4"/>
  <c r="CI171" i="4"/>
  <c r="CM144" i="4"/>
  <c r="DA144" i="4" s="1"/>
  <c r="CL144" i="4"/>
  <c r="CI144" i="4"/>
  <c r="BT143" i="4"/>
  <c r="CH143" i="4" s="1"/>
  <c r="BS143" i="4"/>
  <c r="BP143" i="4"/>
  <c r="BS145" i="4"/>
  <c r="BP145" i="4"/>
  <c r="BT145" i="4"/>
  <c r="CH145" i="4" s="1"/>
  <c r="BT156" i="4"/>
  <c r="CH156" i="4" s="1"/>
  <c r="BS156" i="4"/>
  <c r="BP156" i="4"/>
  <c r="CL154" i="4"/>
  <c r="CI154" i="4"/>
  <c r="CM154" i="4"/>
  <c r="DA154" i="4" s="1"/>
  <c r="CI155" i="4"/>
  <c r="CM155" i="4"/>
  <c r="DA155" i="4" s="1"/>
  <c r="CL155" i="4"/>
  <c r="CL147" i="4"/>
  <c r="CI147" i="4"/>
  <c r="CM147" i="4"/>
  <c r="DA147" i="4" s="1"/>
  <c r="BT146" i="4"/>
  <c r="CH146" i="4" s="1"/>
  <c r="BS146" i="4"/>
  <c r="BP146" i="4"/>
  <c r="CM142" i="4"/>
  <c r="DA142" i="4" s="1"/>
  <c r="CL142" i="4"/>
  <c r="CI142" i="4"/>
  <c r="CI151" i="4"/>
  <c r="CM151" i="4"/>
  <c r="DA151" i="4" s="1"/>
  <c r="CL151" i="4"/>
  <c r="BS148" i="4"/>
  <c r="BP148" i="4"/>
  <c r="BT148" i="4"/>
  <c r="CH148" i="4" s="1"/>
  <c r="CI153" i="4"/>
  <c r="CL153" i="4"/>
  <c r="CM153" i="4"/>
  <c r="DA153" i="4" s="1"/>
  <c r="CL152" i="4"/>
  <c r="CI152" i="4"/>
  <c r="CM152" i="4"/>
  <c r="DA152" i="4" s="1"/>
  <c r="BT150" i="4"/>
  <c r="CH150" i="4" s="1"/>
  <c r="BS150" i="4"/>
  <c r="BP150" i="4"/>
  <c r="CI135" i="4"/>
  <c r="CM135" i="4"/>
  <c r="DA135" i="4" s="1"/>
  <c r="CL135" i="4"/>
  <c r="CM139" i="4"/>
  <c r="DA139" i="4" s="1"/>
  <c r="CL139" i="4"/>
  <c r="CI139" i="4"/>
  <c r="CI140" i="4"/>
  <c r="CM140" i="4"/>
  <c r="DA140" i="4" s="1"/>
  <c r="CL140" i="4"/>
  <c r="CM138" i="4"/>
  <c r="DA138" i="4" s="1"/>
  <c r="CL138" i="4"/>
  <c r="CI138" i="4"/>
  <c r="BP134" i="4"/>
  <c r="BS134" i="4"/>
  <c r="BT134" i="4"/>
  <c r="CH134" i="4" s="1"/>
  <c r="CM137" i="4" l="1"/>
  <c r="DA137" i="4" s="1"/>
  <c r="DE137" i="4" s="1"/>
  <c r="CI172" i="4"/>
  <c r="CM172" i="4"/>
  <c r="DA172" i="4" s="1"/>
  <c r="CI180" i="4"/>
  <c r="CM180" i="4"/>
  <c r="DA180" i="4" s="1"/>
  <c r="DF180" i="4" s="1"/>
  <c r="DT180" i="4" s="1"/>
  <c r="CI167" i="4"/>
  <c r="CM167" i="4"/>
  <c r="DA167" i="4" s="1"/>
  <c r="DF167" i="4" s="1"/>
  <c r="DT167" i="4" s="1"/>
  <c r="CM168" i="4"/>
  <c r="DA168" i="4" s="1"/>
  <c r="DF168" i="4" s="1"/>
  <c r="DT168" i="4" s="1"/>
  <c r="DX168" i="4" s="1"/>
  <c r="CI168" i="4"/>
  <c r="CL137" i="4"/>
  <c r="CL161" i="4"/>
  <c r="CM161" i="4"/>
  <c r="DA161" i="4" s="1"/>
  <c r="DB161" i="4" s="1"/>
  <c r="CL136" i="4"/>
  <c r="CM136" i="4"/>
  <c r="DA136" i="4" s="1"/>
  <c r="DE136" i="4" s="1"/>
  <c r="CM176" i="4"/>
  <c r="DA176" i="4" s="1"/>
  <c r="CL176" i="4"/>
  <c r="CI176" i="4"/>
  <c r="DF175" i="4"/>
  <c r="DT175" i="4" s="1"/>
  <c r="DB175" i="4"/>
  <c r="DE175" i="4"/>
  <c r="DB171" i="4"/>
  <c r="DF171" i="4"/>
  <c r="DT171" i="4" s="1"/>
  <c r="DE171" i="4"/>
  <c r="CI170" i="4"/>
  <c r="CL170" i="4"/>
  <c r="CM170" i="4"/>
  <c r="DA170" i="4" s="1"/>
  <c r="DB179" i="4"/>
  <c r="DE179" i="4"/>
  <c r="DF179" i="4"/>
  <c r="DT179" i="4" s="1"/>
  <c r="CL164" i="4"/>
  <c r="CI164" i="4"/>
  <c r="CM164" i="4"/>
  <c r="DA164" i="4" s="1"/>
  <c r="DE162" i="4"/>
  <c r="DB162" i="4"/>
  <c r="DF162" i="4"/>
  <c r="DT162" i="4" s="1"/>
  <c r="DF174" i="4"/>
  <c r="DT174" i="4" s="1"/>
  <c r="DE174" i="4"/>
  <c r="DB174" i="4"/>
  <c r="CI178" i="4"/>
  <c r="CM178" i="4"/>
  <c r="DA178" i="4" s="1"/>
  <c r="CL178" i="4"/>
  <c r="DE160" i="4"/>
  <c r="DB160" i="4"/>
  <c r="DF160" i="4"/>
  <c r="DT160" i="4" s="1"/>
  <c r="DB166" i="4"/>
  <c r="DF166" i="4"/>
  <c r="DT166" i="4" s="1"/>
  <c r="DE166" i="4"/>
  <c r="CM159" i="4"/>
  <c r="DA159" i="4" s="1"/>
  <c r="CL159" i="4"/>
  <c r="CI159" i="4"/>
  <c r="DE163" i="4"/>
  <c r="DB163" i="4"/>
  <c r="DF163" i="4"/>
  <c r="DT163" i="4" s="1"/>
  <c r="CI177" i="4"/>
  <c r="CM177" i="4"/>
  <c r="DA177" i="4" s="1"/>
  <c r="CL177" i="4"/>
  <c r="DB169" i="4"/>
  <c r="DE169" i="4"/>
  <c r="DF169" i="4"/>
  <c r="DT169" i="4" s="1"/>
  <c r="DE158" i="4"/>
  <c r="DB158" i="4"/>
  <c r="DF158" i="4"/>
  <c r="DT158" i="4" s="1"/>
  <c r="DB142" i="4"/>
  <c r="DF142" i="4"/>
  <c r="DT142" i="4" s="1"/>
  <c r="DE142" i="4"/>
  <c r="CI156" i="4"/>
  <c r="CL156" i="4"/>
  <c r="CM156" i="4"/>
  <c r="DA156" i="4" s="1"/>
  <c r="DF152" i="4"/>
  <c r="DT152" i="4" s="1"/>
  <c r="DE152" i="4"/>
  <c r="DB152" i="4"/>
  <c r="CM145" i="4"/>
  <c r="DA145" i="4" s="1"/>
  <c r="CI145" i="4"/>
  <c r="CL145" i="4"/>
  <c r="DF151" i="4"/>
  <c r="DT151" i="4" s="1"/>
  <c r="DE151" i="4"/>
  <c r="DB151" i="4"/>
  <c r="DF154" i="4"/>
  <c r="DT154" i="4" s="1"/>
  <c r="DE154" i="4"/>
  <c r="DB154" i="4"/>
  <c r="CL150" i="4"/>
  <c r="CI150" i="4"/>
  <c r="CM150" i="4"/>
  <c r="DA150" i="4" s="1"/>
  <c r="CM146" i="4"/>
  <c r="DA146" i="4" s="1"/>
  <c r="CL146" i="4"/>
  <c r="CI146" i="4"/>
  <c r="DF147" i="4"/>
  <c r="DT147" i="4" s="1"/>
  <c r="DE147" i="4"/>
  <c r="DB147" i="4"/>
  <c r="DF153" i="4"/>
  <c r="DT153" i="4" s="1"/>
  <c r="DE153" i="4"/>
  <c r="DB153" i="4"/>
  <c r="CM143" i="4"/>
  <c r="DA143" i="4" s="1"/>
  <c r="CL143" i="4"/>
  <c r="CI143" i="4"/>
  <c r="CI148" i="4"/>
  <c r="CM148" i="4"/>
  <c r="DA148" i="4" s="1"/>
  <c r="CL148" i="4"/>
  <c r="DF155" i="4"/>
  <c r="DT155" i="4" s="1"/>
  <c r="DE155" i="4"/>
  <c r="DB155" i="4"/>
  <c r="DB144" i="4"/>
  <c r="DF144" i="4"/>
  <c r="DT144" i="4" s="1"/>
  <c r="DE144" i="4"/>
  <c r="DF140" i="4"/>
  <c r="DT140" i="4" s="1"/>
  <c r="DE140" i="4"/>
  <c r="DB140" i="4"/>
  <c r="DF138" i="4"/>
  <c r="DT138" i="4" s="1"/>
  <c r="DE138" i="4"/>
  <c r="DB138" i="4"/>
  <c r="CI134" i="4"/>
  <c r="CM134" i="4"/>
  <c r="DA134" i="4" s="1"/>
  <c r="CL134" i="4"/>
  <c r="DF139" i="4"/>
  <c r="DT139" i="4" s="1"/>
  <c r="DE139" i="4"/>
  <c r="DB139" i="4"/>
  <c r="DB135" i="4"/>
  <c r="DE135" i="4"/>
  <c r="DF135" i="4"/>
  <c r="DT135" i="4" s="1"/>
  <c r="DB180" i="4" l="1"/>
  <c r="DE180" i="4"/>
  <c r="DF137" i="4"/>
  <c r="DT137" i="4" s="1"/>
  <c r="DU137" i="4" s="1"/>
  <c r="DB137" i="4"/>
  <c r="DB168" i="4"/>
  <c r="DE168" i="4"/>
  <c r="DE167" i="4"/>
  <c r="DB167" i="4"/>
  <c r="DU168" i="4"/>
  <c r="DY168" i="4"/>
  <c r="EM168" i="4" s="1"/>
  <c r="EN168" i="4" s="1"/>
  <c r="DB172" i="4"/>
  <c r="DE172" i="4"/>
  <c r="DF172" i="4"/>
  <c r="DT172" i="4" s="1"/>
  <c r="DF136" i="4"/>
  <c r="DT136" i="4" s="1"/>
  <c r="DX136" i="4" s="1"/>
  <c r="DB136" i="4"/>
  <c r="DE161" i="4"/>
  <c r="DF161" i="4"/>
  <c r="DT161" i="4" s="1"/>
  <c r="DX161" i="4" s="1"/>
  <c r="DF176" i="4"/>
  <c r="DT176" i="4" s="1"/>
  <c r="DE176" i="4"/>
  <c r="DB176" i="4"/>
  <c r="DU175" i="4"/>
  <c r="DY175" i="4"/>
  <c r="EM175" i="4" s="1"/>
  <c r="DX175" i="4"/>
  <c r="DY158" i="4"/>
  <c r="EM158" i="4" s="1"/>
  <c r="DU158" i="4"/>
  <c r="DX158" i="4"/>
  <c r="DB170" i="4"/>
  <c r="DF170" i="4"/>
  <c r="DT170" i="4" s="1"/>
  <c r="DE170" i="4"/>
  <c r="DU180" i="4"/>
  <c r="DY180" i="4"/>
  <c r="EM180" i="4" s="1"/>
  <c r="DX180" i="4"/>
  <c r="DB177" i="4"/>
  <c r="DF177" i="4"/>
  <c r="DT177" i="4" s="1"/>
  <c r="DE177" i="4"/>
  <c r="DU174" i="4"/>
  <c r="DY174" i="4"/>
  <c r="EM174" i="4" s="1"/>
  <c r="DX174" i="4"/>
  <c r="DX163" i="4"/>
  <c r="DY163" i="4"/>
  <c r="EM163" i="4" s="1"/>
  <c r="DU163" i="4"/>
  <c r="DF178" i="4"/>
  <c r="DT178" i="4" s="1"/>
  <c r="DE178" i="4"/>
  <c r="DB178" i="4"/>
  <c r="DE159" i="4"/>
  <c r="DB159" i="4"/>
  <c r="DF159" i="4"/>
  <c r="DT159" i="4" s="1"/>
  <c r="DX169" i="4"/>
  <c r="DU169" i="4"/>
  <c r="DY169" i="4"/>
  <c r="EM169" i="4" s="1"/>
  <c r="DU160" i="4"/>
  <c r="DX160" i="4"/>
  <c r="DY160" i="4"/>
  <c r="EM160" i="4" s="1"/>
  <c r="DE164" i="4"/>
  <c r="DB164" i="4"/>
  <c r="DF164" i="4"/>
  <c r="DT164" i="4" s="1"/>
  <c r="DY171" i="4"/>
  <c r="EM171" i="4" s="1"/>
  <c r="DX171" i="4"/>
  <c r="DU171" i="4"/>
  <c r="DU179" i="4"/>
  <c r="DY179" i="4"/>
  <c r="EM179" i="4" s="1"/>
  <c r="DX179" i="4"/>
  <c r="DY167" i="4"/>
  <c r="EM167" i="4" s="1"/>
  <c r="DX167" i="4"/>
  <c r="DU167" i="4"/>
  <c r="DU166" i="4"/>
  <c r="DY166" i="4"/>
  <c r="EM166" i="4" s="1"/>
  <c r="DX166" i="4"/>
  <c r="DY162" i="4"/>
  <c r="EM162" i="4" s="1"/>
  <c r="DX162" i="4"/>
  <c r="DU162" i="4"/>
  <c r="DU154" i="4"/>
  <c r="DY154" i="4"/>
  <c r="EM154" i="4" s="1"/>
  <c r="DX154" i="4"/>
  <c r="DY151" i="4"/>
  <c r="EM151" i="4" s="1"/>
  <c r="DX151" i="4"/>
  <c r="DU151" i="4"/>
  <c r="DE143" i="4"/>
  <c r="DB143" i="4"/>
  <c r="DF143" i="4"/>
  <c r="DT143" i="4" s="1"/>
  <c r="DX153" i="4"/>
  <c r="DY153" i="4"/>
  <c r="EM153" i="4" s="1"/>
  <c r="DU153" i="4"/>
  <c r="DY144" i="4"/>
  <c r="EM144" i="4" s="1"/>
  <c r="DX144" i="4"/>
  <c r="DU144" i="4"/>
  <c r="DF156" i="4"/>
  <c r="DT156" i="4" s="1"/>
  <c r="DE156" i="4"/>
  <c r="DB156" i="4"/>
  <c r="DF145" i="4"/>
  <c r="DT145" i="4" s="1"/>
  <c r="DE145" i="4"/>
  <c r="DB145" i="4"/>
  <c r="DX152" i="4"/>
  <c r="DY152" i="4"/>
  <c r="EM152" i="4" s="1"/>
  <c r="DU152" i="4"/>
  <c r="DF150" i="4"/>
  <c r="DT150" i="4" s="1"/>
  <c r="DE150" i="4"/>
  <c r="DB150" i="4"/>
  <c r="DY147" i="4"/>
  <c r="EM147" i="4" s="1"/>
  <c r="DX147" i="4"/>
  <c r="DU147" i="4"/>
  <c r="DB146" i="4"/>
  <c r="DF146" i="4"/>
  <c r="DT146" i="4" s="1"/>
  <c r="DE146" i="4"/>
  <c r="DU155" i="4"/>
  <c r="DX155" i="4"/>
  <c r="DY155" i="4"/>
  <c r="EM155" i="4" s="1"/>
  <c r="DE148" i="4"/>
  <c r="DF148" i="4"/>
  <c r="DT148" i="4" s="1"/>
  <c r="DB148" i="4"/>
  <c r="DY142" i="4"/>
  <c r="EM142" i="4" s="1"/>
  <c r="DX142" i="4"/>
  <c r="DU142" i="4"/>
  <c r="DF134" i="4"/>
  <c r="DT134" i="4" s="1"/>
  <c r="DE134" i="4"/>
  <c r="DB134" i="4"/>
  <c r="DU135" i="4"/>
  <c r="DY135" i="4"/>
  <c r="EM135" i="4" s="1"/>
  <c r="DX135" i="4"/>
  <c r="DX138" i="4"/>
  <c r="DU138" i="4"/>
  <c r="DY138" i="4"/>
  <c r="EM138" i="4" s="1"/>
  <c r="DU139" i="4"/>
  <c r="DY139" i="4"/>
  <c r="EM139" i="4" s="1"/>
  <c r="DX139" i="4"/>
  <c r="DX140" i="4"/>
  <c r="DY140" i="4"/>
  <c r="EM140" i="4" s="1"/>
  <c r="DU140" i="4"/>
  <c r="DX137" i="4" l="1"/>
  <c r="DY137" i="4"/>
  <c r="EM137" i="4" s="1"/>
  <c r="ER168" i="4"/>
  <c r="FF168" i="4" s="1"/>
  <c r="FJ168" i="4" s="1"/>
  <c r="EQ168" i="4"/>
  <c r="DY136" i="4"/>
  <c r="EM136" i="4" s="1"/>
  <c r="ER136" i="4" s="1"/>
  <c r="FF136" i="4" s="1"/>
  <c r="DU136" i="4"/>
  <c r="DY161" i="4"/>
  <c r="EM161" i="4" s="1"/>
  <c r="EQ161" i="4" s="1"/>
  <c r="DU161" i="4"/>
  <c r="DX172" i="4"/>
  <c r="DU172" i="4"/>
  <c r="DY172" i="4"/>
  <c r="EM172" i="4" s="1"/>
  <c r="DU176" i="4"/>
  <c r="DY176" i="4"/>
  <c r="EM176" i="4" s="1"/>
  <c r="DX176" i="4"/>
  <c r="EN175" i="4"/>
  <c r="ER175" i="4"/>
  <c r="FF175" i="4" s="1"/>
  <c r="EQ175" i="4"/>
  <c r="EN169" i="4"/>
  <c r="ER169" i="4"/>
  <c r="FF169" i="4" s="1"/>
  <c r="EQ169" i="4"/>
  <c r="EQ163" i="4"/>
  <c r="EN163" i="4"/>
  <c r="ER163" i="4"/>
  <c r="FF163" i="4" s="1"/>
  <c r="EN179" i="4"/>
  <c r="ER179" i="4"/>
  <c r="FF179" i="4" s="1"/>
  <c r="EQ179" i="4"/>
  <c r="ER180" i="4"/>
  <c r="FF180" i="4" s="1"/>
  <c r="EN180" i="4"/>
  <c r="EQ180" i="4"/>
  <c r="EQ160" i="4"/>
  <c r="EN160" i="4"/>
  <c r="ER160" i="4"/>
  <c r="FF160" i="4" s="1"/>
  <c r="EN171" i="4"/>
  <c r="EQ171" i="4"/>
  <c r="ER171" i="4"/>
  <c r="FF171" i="4" s="1"/>
  <c r="DY164" i="4"/>
  <c r="EM164" i="4" s="1"/>
  <c r="DX164" i="4"/>
  <c r="DU164" i="4"/>
  <c r="EQ158" i="4"/>
  <c r="EN158" i="4"/>
  <c r="ER158" i="4"/>
  <c r="FF158" i="4" s="1"/>
  <c r="EN167" i="4"/>
  <c r="ER167" i="4"/>
  <c r="FF167" i="4" s="1"/>
  <c r="EQ167" i="4"/>
  <c r="DX159" i="4"/>
  <c r="DU159" i="4"/>
  <c r="DY159" i="4"/>
  <c r="EM159" i="4" s="1"/>
  <c r="EN166" i="4"/>
  <c r="ER166" i="4"/>
  <c r="FF166" i="4" s="1"/>
  <c r="EQ166" i="4"/>
  <c r="DU178" i="4"/>
  <c r="DX178" i="4"/>
  <c r="DY178" i="4"/>
  <c r="EM178" i="4" s="1"/>
  <c r="EN174" i="4"/>
  <c r="ER174" i="4"/>
  <c r="FF174" i="4" s="1"/>
  <c r="EQ174" i="4"/>
  <c r="EQ162" i="4"/>
  <c r="EN162" i="4"/>
  <c r="ER162" i="4"/>
  <c r="FF162" i="4" s="1"/>
  <c r="DY170" i="4"/>
  <c r="EM170" i="4" s="1"/>
  <c r="DX170" i="4"/>
  <c r="DU170" i="4"/>
  <c r="DU177" i="4"/>
  <c r="DX177" i="4"/>
  <c r="DY177" i="4"/>
  <c r="EM177" i="4" s="1"/>
  <c r="DY156" i="4"/>
  <c r="EM156" i="4" s="1"/>
  <c r="DX156" i="4"/>
  <c r="DU156" i="4"/>
  <c r="ER153" i="4"/>
  <c r="FF153" i="4" s="1"/>
  <c r="EQ153" i="4"/>
  <c r="EN153" i="4"/>
  <c r="EN144" i="4"/>
  <c r="ER144" i="4"/>
  <c r="FF144" i="4" s="1"/>
  <c r="EQ144" i="4"/>
  <c r="DY143" i="4"/>
  <c r="EM143" i="4" s="1"/>
  <c r="DX143" i="4"/>
  <c r="DU143" i="4"/>
  <c r="EQ142" i="4"/>
  <c r="ER142" i="4"/>
  <c r="FF142" i="4" s="1"/>
  <c r="EN142" i="4"/>
  <c r="DY145" i="4"/>
  <c r="EM145" i="4" s="1"/>
  <c r="DX145" i="4"/>
  <c r="DU145" i="4"/>
  <c r="DY146" i="4"/>
  <c r="EM146" i="4" s="1"/>
  <c r="DX146" i="4"/>
  <c r="DU146" i="4"/>
  <c r="ER152" i="4"/>
  <c r="FF152" i="4" s="1"/>
  <c r="EQ152" i="4"/>
  <c r="EN152" i="4"/>
  <c r="EN147" i="4"/>
  <c r="ER147" i="4"/>
  <c r="FF147" i="4" s="1"/>
  <c r="EQ147" i="4"/>
  <c r="DU150" i="4"/>
  <c r="DX150" i="4"/>
  <c r="DY150" i="4"/>
  <c r="EM150" i="4" s="1"/>
  <c r="DY148" i="4"/>
  <c r="EM148" i="4" s="1"/>
  <c r="DX148" i="4"/>
  <c r="DU148" i="4"/>
  <c r="ER155" i="4"/>
  <c r="FF155" i="4" s="1"/>
  <c r="EQ155" i="4"/>
  <c r="EN155" i="4"/>
  <c r="ER151" i="4"/>
  <c r="FF151" i="4" s="1"/>
  <c r="EQ151" i="4"/>
  <c r="EN151" i="4"/>
  <c r="ER154" i="4"/>
  <c r="FF154" i="4" s="1"/>
  <c r="EQ154" i="4"/>
  <c r="EN154" i="4"/>
  <c r="DU134" i="4"/>
  <c r="DX134" i="4"/>
  <c r="DY134" i="4"/>
  <c r="EM134" i="4" s="1"/>
  <c r="ER138" i="4"/>
  <c r="FF138" i="4" s="1"/>
  <c r="EQ138" i="4"/>
  <c r="EN138" i="4"/>
  <c r="ER135" i="4"/>
  <c r="FF135" i="4" s="1"/>
  <c r="EN135" i="4"/>
  <c r="EQ135" i="4"/>
  <c r="ER140" i="4"/>
  <c r="FF140" i="4" s="1"/>
  <c r="EQ140" i="4"/>
  <c r="EN140" i="4"/>
  <c r="ER139" i="4"/>
  <c r="FF139" i="4" s="1"/>
  <c r="EQ139" i="4"/>
  <c r="EN139" i="4"/>
  <c r="ER137" i="4"/>
  <c r="FF137" i="4" s="1"/>
  <c r="EQ137" i="4"/>
  <c r="EN137" i="4"/>
  <c r="AH14" i="4"/>
  <c r="AH19" i="4"/>
  <c r="AH22" i="4"/>
  <c r="AH27" i="4"/>
  <c r="AH30" i="4"/>
  <c r="AH36" i="4"/>
  <c r="AH42" i="4"/>
  <c r="AH48" i="4"/>
  <c r="AH51" i="4"/>
  <c r="AH55" i="4"/>
  <c r="AH81" i="4"/>
  <c r="AH109" i="4"/>
  <c r="AH113" i="4"/>
  <c r="AH181" i="4"/>
  <c r="EN136" i="4" l="1"/>
  <c r="EQ136" i="4"/>
  <c r="FK168" i="4"/>
  <c r="FY168" i="4" s="1"/>
  <c r="GD168" i="4" s="1"/>
  <c r="GR168" i="4" s="1"/>
  <c r="FG168" i="4"/>
  <c r="EN161" i="4"/>
  <c r="ER161" i="4"/>
  <c r="FF161" i="4" s="1"/>
  <c r="FK161" i="4" s="1"/>
  <c r="FY161" i="4" s="1"/>
  <c r="EQ172" i="4"/>
  <c r="EN172" i="4"/>
  <c r="ER172" i="4"/>
  <c r="FF172" i="4" s="1"/>
  <c r="EN176" i="4"/>
  <c r="ER176" i="4"/>
  <c r="FF176" i="4" s="1"/>
  <c r="EQ176" i="4"/>
  <c r="FG175" i="4"/>
  <c r="FK175" i="4"/>
  <c r="FY175" i="4" s="1"/>
  <c r="FJ175" i="4"/>
  <c r="FK167" i="4"/>
  <c r="FY167" i="4" s="1"/>
  <c r="FJ167" i="4"/>
  <c r="FG167" i="4"/>
  <c r="EN170" i="4"/>
  <c r="ER170" i="4"/>
  <c r="FF170" i="4" s="1"/>
  <c r="EQ170" i="4"/>
  <c r="FK162" i="4"/>
  <c r="FY162" i="4" s="1"/>
  <c r="FG162" i="4"/>
  <c r="FJ162" i="4"/>
  <c r="FK166" i="4"/>
  <c r="FY166" i="4" s="1"/>
  <c r="FJ166" i="4"/>
  <c r="FG166" i="4"/>
  <c r="FK169" i="4"/>
  <c r="FY169" i="4" s="1"/>
  <c r="FJ169" i="4"/>
  <c r="FG169" i="4"/>
  <c r="EN178" i="4"/>
  <c r="ER178" i="4"/>
  <c r="FF178" i="4" s="1"/>
  <c r="EQ178" i="4"/>
  <c r="EQ159" i="4"/>
  <c r="EN159" i="4"/>
  <c r="ER159" i="4"/>
  <c r="FF159" i="4" s="1"/>
  <c r="FJ158" i="4"/>
  <c r="FG158" i="4"/>
  <c r="FK158" i="4"/>
  <c r="FY158" i="4" s="1"/>
  <c r="FG180" i="4"/>
  <c r="FJ180" i="4"/>
  <c r="FK180" i="4"/>
  <c r="FY180" i="4" s="1"/>
  <c r="FG179" i="4"/>
  <c r="FJ179" i="4"/>
  <c r="FK179" i="4"/>
  <c r="FY179" i="4" s="1"/>
  <c r="EQ164" i="4"/>
  <c r="EN164" i="4"/>
  <c r="ER164" i="4"/>
  <c r="FF164" i="4" s="1"/>
  <c r="FK163" i="4"/>
  <c r="FY163" i="4" s="1"/>
  <c r="FJ163" i="4"/>
  <c r="FG163" i="4"/>
  <c r="FK160" i="4"/>
  <c r="FY160" i="4" s="1"/>
  <c r="FJ160" i="4"/>
  <c r="FG160" i="4"/>
  <c r="ER177" i="4"/>
  <c r="FF177" i="4" s="1"/>
  <c r="EQ177" i="4"/>
  <c r="EN177" i="4"/>
  <c r="FG174" i="4"/>
  <c r="FK174" i="4"/>
  <c r="FY174" i="4" s="1"/>
  <c r="FJ174" i="4"/>
  <c r="FK171" i="4"/>
  <c r="FY171" i="4" s="1"/>
  <c r="FJ171" i="4"/>
  <c r="FG171" i="4"/>
  <c r="EQ143" i="4"/>
  <c r="EN143" i="4"/>
  <c r="ER143" i="4"/>
  <c r="FF143" i="4" s="1"/>
  <c r="FG151" i="4"/>
  <c r="FK151" i="4"/>
  <c r="FY151" i="4" s="1"/>
  <c r="FJ151" i="4"/>
  <c r="ER145" i="4"/>
  <c r="FF145" i="4" s="1"/>
  <c r="EQ145" i="4"/>
  <c r="EN145" i="4"/>
  <c r="FK144" i="4"/>
  <c r="FY144" i="4" s="1"/>
  <c r="FG144" i="4"/>
  <c r="FJ144" i="4"/>
  <c r="FK153" i="4"/>
  <c r="FY153" i="4" s="1"/>
  <c r="FJ153" i="4"/>
  <c r="FG153" i="4"/>
  <c r="FK142" i="4"/>
  <c r="FY142" i="4" s="1"/>
  <c r="FJ142" i="4"/>
  <c r="FG142" i="4"/>
  <c r="EQ146" i="4"/>
  <c r="ER146" i="4"/>
  <c r="FF146" i="4" s="1"/>
  <c r="EN146" i="4"/>
  <c r="ER150" i="4"/>
  <c r="FF150" i="4" s="1"/>
  <c r="EQ150" i="4"/>
  <c r="EN150" i="4"/>
  <c r="FK155" i="4"/>
  <c r="FY155" i="4" s="1"/>
  <c r="FJ155" i="4"/>
  <c r="FG155" i="4"/>
  <c r="EQ148" i="4"/>
  <c r="ER148" i="4"/>
  <c r="FF148" i="4" s="1"/>
  <c r="EN148" i="4"/>
  <c r="FK147" i="4"/>
  <c r="FY147" i="4" s="1"/>
  <c r="FJ147" i="4"/>
  <c r="FG147" i="4"/>
  <c r="FG154" i="4"/>
  <c r="FJ154" i="4"/>
  <c r="FK154" i="4"/>
  <c r="FY154" i="4" s="1"/>
  <c r="FK152" i="4"/>
  <c r="FY152" i="4" s="1"/>
  <c r="FJ152" i="4"/>
  <c r="FG152" i="4"/>
  <c r="ER156" i="4"/>
  <c r="FF156" i="4" s="1"/>
  <c r="EQ156" i="4"/>
  <c r="EN156" i="4"/>
  <c r="FG136" i="4"/>
  <c r="FK136" i="4"/>
  <c r="FY136" i="4" s="1"/>
  <c r="FJ136" i="4"/>
  <c r="FK139" i="4"/>
  <c r="FY139" i="4" s="1"/>
  <c r="FJ139" i="4"/>
  <c r="FG139" i="4"/>
  <c r="FG138" i="4"/>
  <c r="FK138" i="4"/>
  <c r="FY138" i="4" s="1"/>
  <c r="FJ138" i="4"/>
  <c r="FK140" i="4"/>
  <c r="FY140" i="4" s="1"/>
  <c r="FG140" i="4"/>
  <c r="FJ140" i="4"/>
  <c r="EQ134" i="4"/>
  <c r="ER134" i="4"/>
  <c r="FF134" i="4" s="1"/>
  <c r="EN134" i="4"/>
  <c r="FG135" i="4"/>
  <c r="FK135" i="4"/>
  <c r="FY135" i="4" s="1"/>
  <c r="FJ135" i="4"/>
  <c r="FK137" i="4"/>
  <c r="FY137" i="4" s="1"/>
  <c r="FJ137" i="4"/>
  <c r="FG137" i="4"/>
  <c r="FZ168" i="4" l="1"/>
  <c r="GC168" i="4"/>
  <c r="FJ161" i="4"/>
  <c r="FG161" i="4"/>
  <c r="FJ172" i="4"/>
  <c r="FK172" i="4"/>
  <c r="FY172" i="4" s="1"/>
  <c r="FG172" i="4"/>
  <c r="FG176" i="4"/>
  <c r="FK176" i="4"/>
  <c r="FY176" i="4" s="1"/>
  <c r="FJ176" i="4"/>
  <c r="GD175" i="4"/>
  <c r="GR175" i="4" s="1"/>
  <c r="GC175" i="4"/>
  <c r="FZ175" i="4"/>
  <c r="FZ169" i="4"/>
  <c r="GD169" i="4"/>
  <c r="GR169" i="4" s="1"/>
  <c r="GC169" i="4"/>
  <c r="FJ170" i="4"/>
  <c r="FK170" i="4"/>
  <c r="FY170" i="4" s="1"/>
  <c r="FG170" i="4"/>
  <c r="GW168" i="4"/>
  <c r="HK168" i="4" s="1"/>
  <c r="GS168" i="4"/>
  <c r="GV168" i="4"/>
  <c r="GC160" i="4"/>
  <c r="FZ160" i="4"/>
  <c r="GD160" i="4"/>
  <c r="GR160" i="4" s="1"/>
  <c r="GC158" i="4"/>
  <c r="FZ158" i="4"/>
  <c r="GD158" i="4"/>
  <c r="GR158" i="4" s="1"/>
  <c r="FZ166" i="4"/>
  <c r="GD166" i="4"/>
  <c r="GR166" i="4" s="1"/>
  <c r="GC166" i="4"/>
  <c r="GC161" i="4"/>
  <c r="FZ161" i="4"/>
  <c r="GD161" i="4"/>
  <c r="GR161" i="4" s="1"/>
  <c r="FZ179" i="4"/>
  <c r="GD179" i="4"/>
  <c r="GR179" i="4" s="1"/>
  <c r="GC179" i="4"/>
  <c r="FG178" i="4"/>
  <c r="FK178" i="4"/>
  <c r="FY178" i="4" s="1"/>
  <c r="FJ178" i="4"/>
  <c r="FG177" i="4"/>
  <c r="FK177" i="4"/>
  <c r="FY177" i="4" s="1"/>
  <c r="FJ177" i="4"/>
  <c r="GC163" i="4"/>
  <c r="FZ163" i="4"/>
  <c r="GD163" i="4"/>
  <c r="GR163" i="4" s="1"/>
  <c r="GC162" i="4"/>
  <c r="FZ162" i="4"/>
  <c r="GD162" i="4"/>
  <c r="GR162" i="4" s="1"/>
  <c r="FZ171" i="4"/>
  <c r="GD171" i="4"/>
  <c r="GR171" i="4" s="1"/>
  <c r="GC171" i="4"/>
  <c r="FG164" i="4"/>
  <c r="FK164" i="4"/>
  <c r="FY164" i="4" s="1"/>
  <c r="FJ164" i="4"/>
  <c r="FZ174" i="4"/>
  <c r="GD174" i="4"/>
  <c r="GR174" i="4" s="1"/>
  <c r="GC174" i="4"/>
  <c r="FG159" i="4"/>
  <c r="FK159" i="4"/>
  <c r="FY159" i="4" s="1"/>
  <c r="FJ159" i="4"/>
  <c r="GD180" i="4"/>
  <c r="GR180" i="4" s="1"/>
  <c r="GC180" i="4"/>
  <c r="FZ180" i="4"/>
  <c r="FZ167" i="4"/>
  <c r="GD167" i="4"/>
  <c r="GR167" i="4" s="1"/>
  <c r="GC167" i="4"/>
  <c r="FG148" i="4"/>
  <c r="FJ148" i="4"/>
  <c r="FK148" i="4"/>
  <c r="FY148" i="4" s="1"/>
  <c r="GC142" i="4"/>
  <c r="FZ142" i="4"/>
  <c r="GD142" i="4"/>
  <c r="GR142" i="4" s="1"/>
  <c r="GC147" i="4"/>
  <c r="FZ147" i="4"/>
  <c r="GD147" i="4"/>
  <c r="GR147" i="4" s="1"/>
  <c r="FK156" i="4"/>
  <c r="FY156" i="4" s="1"/>
  <c r="FJ156" i="4"/>
  <c r="FG156" i="4"/>
  <c r="GD155" i="4"/>
  <c r="GR155" i="4" s="1"/>
  <c r="GC155" i="4"/>
  <c r="FZ155" i="4"/>
  <c r="FK150" i="4"/>
  <c r="FY150" i="4" s="1"/>
  <c r="FJ150" i="4"/>
  <c r="FG150" i="4"/>
  <c r="GD152" i="4"/>
  <c r="GR152" i="4" s="1"/>
  <c r="GC152" i="4"/>
  <c r="FZ152" i="4"/>
  <c r="GD153" i="4"/>
  <c r="GR153" i="4" s="1"/>
  <c r="GC153" i="4"/>
  <c r="FZ153" i="4"/>
  <c r="GC144" i="4"/>
  <c r="FZ144" i="4"/>
  <c r="GD144" i="4"/>
  <c r="GR144" i="4" s="1"/>
  <c r="FK145" i="4"/>
  <c r="FY145" i="4" s="1"/>
  <c r="FJ145" i="4"/>
  <c r="FG145" i="4"/>
  <c r="GD151" i="4"/>
  <c r="GR151" i="4" s="1"/>
  <c r="GC151" i="4"/>
  <c r="FZ151" i="4"/>
  <c r="GD154" i="4"/>
  <c r="GR154" i="4" s="1"/>
  <c r="GC154" i="4"/>
  <c r="FZ154" i="4"/>
  <c r="FK146" i="4"/>
  <c r="FY146" i="4" s="1"/>
  <c r="FJ146" i="4"/>
  <c r="FG146" i="4"/>
  <c r="FK143" i="4"/>
  <c r="FY143" i="4" s="1"/>
  <c r="FJ143" i="4"/>
  <c r="FG143" i="4"/>
  <c r="GD140" i="4"/>
  <c r="GR140" i="4" s="1"/>
  <c r="GC140" i="4"/>
  <c r="FZ140" i="4"/>
  <c r="FG134" i="4"/>
  <c r="FK134" i="4"/>
  <c r="FY134" i="4" s="1"/>
  <c r="FJ134" i="4"/>
  <c r="GD138" i="4"/>
  <c r="GR138" i="4" s="1"/>
  <c r="GC138" i="4"/>
  <c r="FZ138" i="4"/>
  <c r="GD139" i="4"/>
  <c r="GR139" i="4" s="1"/>
  <c r="GC139" i="4"/>
  <c r="FZ139" i="4"/>
  <c r="GD137" i="4"/>
  <c r="GR137" i="4" s="1"/>
  <c r="GC137" i="4"/>
  <c r="FZ137" i="4"/>
  <c r="GC136" i="4"/>
  <c r="FZ136" i="4"/>
  <c r="GD136" i="4"/>
  <c r="GR136" i="4" s="1"/>
  <c r="GD135" i="4"/>
  <c r="GR135" i="4" s="1"/>
  <c r="GC135" i="4"/>
  <c r="FZ135" i="4"/>
  <c r="FZ172" i="4" l="1"/>
  <c r="GC172" i="4"/>
  <c r="GD172" i="4"/>
  <c r="GR172" i="4" s="1"/>
  <c r="GD176" i="4"/>
  <c r="GR176" i="4" s="1"/>
  <c r="GC176" i="4"/>
  <c r="FZ176" i="4"/>
  <c r="GV175" i="4"/>
  <c r="GW175" i="4"/>
  <c r="HK175" i="4" s="1"/>
  <c r="GS175" i="4"/>
  <c r="GW167" i="4"/>
  <c r="HK167" i="4" s="1"/>
  <c r="GV167" i="4"/>
  <c r="GS167" i="4"/>
  <c r="GC164" i="4"/>
  <c r="FZ164" i="4"/>
  <c r="GD164" i="4"/>
  <c r="GR164" i="4" s="1"/>
  <c r="GW171" i="4"/>
  <c r="HK171" i="4" s="1"/>
  <c r="GV171" i="4"/>
  <c r="GS171" i="4"/>
  <c r="GW160" i="4"/>
  <c r="HK160" i="4" s="1"/>
  <c r="GV160" i="4"/>
  <c r="GS160" i="4"/>
  <c r="FZ170" i="4"/>
  <c r="GC170" i="4"/>
  <c r="GD170" i="4"/>
  <c r="GR170" i="4" s="1"/>
  <c r="GS163" i="4"/>
  <c r="GV163" i="4"/>
  <c r="GW163" i="4"/>
  <c r="HK163" i="4" s="1"/>
  <c r="GS161" i="4"/>
  <c r="GW161" i="4"/>
  <c r="HK161" i="4" s="1"/>
  <c r="GV161" i="4"/>
  <c r="HL168" i="4"/>
  <c r="HP168" i="4"/>
  <c r="ID168" i="4" s="1"/>
  <c r="HO168" i="4"/>
  <c r="GV174" i="4"/>
  <c r="GS174" i="4"/>
  <c r="GW174" i="4"/>
  <c r="HK174" i="4" s="1"/>
  <c r="GS158" i="4"/>
  <c r="GW158" i="4"/>
  <c r="HK158" i="4" s="1"/>
  <c r="GV158" i="4"/>
  <c r="GC159" i="4"/>
  <c r="FZ159" i="4"/>
  <c r="GD159" i="4"/>
  <c r="GR159" i="4" s="1"/>
  <c r="GV162" i="4"/>
  <c r="GS162" i="4"/>
  <c r="GW162" i="4"/>
  <c r="HK162" i="4" s="1"/>
  <c r="GC178" i="4"/>
  <c r="GD178" i="4"/>
  <c r="GR178" i="4" s="1"/>
  <c r="FZ178" i="4"/>
  <c r="GW169" i="4"/>
  <c r="HK169" i="4" s="1"/>
  <c r="GV169" i="4"/>
  <c r="GS169" i="4"/>
  <c r="GS179" i="4"/>
  <c r="GW179" i="4"/>
  <c r="HK179" i="4" s="1"/>
  <c r="GV179" i="4"/>
  <c r="GW166" i="4"/>
  <c r="HK166" i="4" s="1"/>
  <c r="GS166" i="4"/>
  <c r="GV166" i="4"/>
  <c r="GS180" i="4"/>
  <c r="GW180" i="4"/>
  <c r="HK180" i="4" s="1"/>
  <c r="GV180" i="4"/>
  <c r="FZ177" i="4"/>
  <c r="GD177" i="4"/>
  <c r="GR177" i="4" s="1"/>
  <c r="GC177" i="4"/>
  <c r="GW155" i="4"/>
  <c r="HK155" i="4" s="1"/>
  <c r="GV155" i="4"/>
  <c r="GS155" i="4"/>
  <c r="GD145" i="4"/>
  <c r="GR145" i="4" s="1"/>
  <c r="GC145" i="4"/>
  <c r="FZ145" i="4"/>
  <c r="GW144" i="4"/>
  <c r="HK144" i="4" s="1"/>
  <c r="GV144" i="4"/>
  <c r="GS144" i="4"/>
  <c r="GD156" i="4"/>
  <c r="GR156" i="4" s="1"/>
  <c r="GC156" i="4"/>
  <c r="FZ156" i="4"/>
  <c r="GD143" i="4"/>
  <c r="GR143" i="4" s="1"/>
  <c r="GC143" i="4"/>
  <c r="FZ143" i="4"/>
  <c r="GD146" i="4"/>
  <c r="GR146" i="4" s="1"/>
  <c r="GC146" i="4"/>
  <c r="FZ146" i="4"/>
  <c r="GW152" i="4"/>
  <c r="HK152" i="4" s="1"/>
  <c r="GV152" i="4"/>
  <c r="GS152" i="4"/>
  <c r="GC148" i="4"/>
  <c r="GD148" i="4"/>
  <c r="GR148" i="4" s="1"/>
  <c r="FZ148" i="4"/>
  <c r="GS151" i="4"/>
  <c r="GW151" i="4"/>
  <c r="HK151" i="4" s="1"/>
  <c r="GV151" i="4"/>
  <c r="GW142" i="4"/>
  <c r="HK142" i="4" s="1"/>
  <c r="GV142" i="4"/>
  <c r="GS142" i="4"/>
  <c r="GW154" i="4"/>
  <c r="HK154" i="4" s="1"/>
  <c r="GS154" i="4"/>
  <c r="GV154" i="4"/>
  <c r="GD150" i="4"/>
  <c r="GR150" i="4" s="1"/>
  <c r="GC150" i="4"/>
  <c r="FZ150" i="4"/>
  <c r="GW147" i="4"/>
  <c r="HK147" i="4" s="1"/>
  <c r="GV147" i="4"/>
  <c r="GS147" i="4"/>
  <c r="GS153" i="4"/>
  <c r="GW153" i="4"/>
  <c r="HK153" i="4" s="1"/>
  <c r="GV153" i="4"/>
  <c r="GS137" i="4"/>
  <c r="GW137" i="4"/>
  <c r="HK137" i="4" s="1"/>
  <c r="GV137" i="4"/>
  <c r="GD134" i="4"/>
  <c r="GR134" i="4" s="1"/>
  <c r="GC134" i="4"/>
  <c r="FZ134" i="4"/>
  <c r="GS139" i="4"/>
  <c r="GV139" i="4"/>
  <c r="GW139" i="4"/>
  <c r="HK139" i="4" s="1"/>
  <c r="GS135" i="4"/>
  <c r="GW135" i="4"/>
  <c r="HK135" i="4" s="1"/>
  <c r="GV135" i="4"/>
  <c r="GW136" i="4"/>
  <c r="HK136" i="4" s="1"/>
  <c r="GV136" i="4"/>
  <c r="GS136" i="4"/>
  <c r="GV138" i="4"/>
  <c r="GW138" i="4"/>
  <c r="HK138" i="4" s="1"/>
  <c r="GS138" i="4"/>
  <c r="GS140" i="4"/>
  <c r="GV140" i="4"/>
  <c r="GW140" i="4"/>
  <c r="HK140" i="4" s="1"/>
  <c r="GV172" i="4" l="1"/>
  <c r="GS172" i="4"/>
  <c r="GW172" i="4"/>
  <c r="HK172" i="4" s="1"/>
  <c r="GS176" i="4"/>
  <c r="GW176" i="4"/>
  <c r="HK176" i="4" s="1"/>
  <c r="GV176" i="4"/>
  <c r="HL175" i="4"/>
  <c r="HO175" i="4"/>
  <c r="HP175" i="4"/>
  <c r="ID175" i="4" s="1"/>
  <c r="GS177" i="4"/>
  <c r="GW177" i="4"/>
  <c r="HK177" i="4" s="1"/>
  <c r="GV177" i="4"/>
  <c r="HL169" i="4"/>
  <c r="HP169" i="4"/>
  <c r="ID169" i="4" s="1"/>
  <c r="HO169" i="4"/>
  <c r="HO158" i="4"/>
  <c r="HL158" i="4"/>
  <c r="HP158" i="4"/>
  <c r="ID158" i="4" s="1"/>
  <c r="GW164" i="4"/>
  <c r="HK164" i="4" s="1"/>
  <c r="GV164" i="4"/>
  <c r="GS164" i="4"/>
  <c r="GW170" i="4"/>
  <c r="HK170" i="4" s="1"/>
  <c r="GV170" i="4"/>
  <c r="GS170" i="4"/>
  <c r="HL180" i="4"/>
  <c r="HP180" i="4"/>
  <c r="ID180" i="4" s="1"/>
  <c r="HO180" i="4"/>
  <c r="GS178" i="4"/>
  <c r="GW178" i="4"/>
  <c r="HK178" i="4" s="1"/>
  <c r="GV178" i="4"/>
  <c r="HL174" i="4"/>
  <c r="HO174" i="4"/>
  <c r="HP174" i="4"/>
  <c r="ID174" i="4" s="1"/>
  <c r="HL166" i="4"/>
  <c r="HO166" i="4"/>
  <c r="HP166" i="4"/>
  <c r="ID166" i="4" s="1"/>
  <c r="HO160" i="4"/>
  <c r="HL160" i="4"/>
  <c r="HP160" i="4"/>
  <c r="ID160" i="4" s="1"/>
  <c r="HO179" i="4"/>
  <c r="HP179" i="4"/>
  <c r="ID179" i="4" s="1"/>
  <c r="HL179" i="4"/>
  <c r="GW159" i="4"/>
  <c r="HK159" i="4" s="1"/>
  <c r="GV159" i="4"/>
  <c r="GS159" i="4"/>
  <c r="HO161" i="4"/>
  <c r="HL161" i="4"/>
  <c r="HP161" i="4"/>
  <c r="ID161" i="4" s="1"/>
  <c r="HL171" i="4"/>
  <c r="HP171" i="4"/>
  <c r="ID171" i="4" s="1"/>
  <c r="HO171" i="4"/>
  <c r="HL167" i="4"/>
  <c r="HP167" i="4"/>
  <c r="ID167" i="4" s="1"/>
  <c r="HO167" i="4"/>
  <c r="HO162" i="4"/>
  <c r="HL162" i="4"/>
  <c r="HP162" i="4"/>
  <c r="ID162" i="4" s="1"/>
  <c r="II168" i="4"/>
  <c r="IW168" i="4" s="1"/>
  <c r="IH168" i="4"/>
  <c r="IE168" i="4"/>
  <c r="HO163" i="4"/>
  <c r="HL163" i="4"/>
  <c r="HP163" i="4"/>
  <c r="ID163" i="4" s="1"/>
  <c r="HP154" i="4"/>
  <c r="ID154" i="4" s="1"/>
  <c r="HO154" i="4"/>
  <c r="HL154" i="4"/>
  <c r="GW143" i="4"/>
  <c r="HK143" i="4" s="1"/>
  <c r="GS143" i="4"/>
  <c r="GV143" i="4"/>
  <c r="HP142" i="4"/>
  <c r="ID142" i="4" s="1"/>
  <c r="HO142" i="4"/>
  <c r="HL142" i="4"/>
  <c r="HP151" i="4"/>
  <c r="ID151" i="4" s="1"/>
  <c r="HO151" i="4"/>
  <c r="HL151" i="4"/>
  <c r="GW148" i="4"/>
  <c r="HK148" i="4" s="1"/>
  <c r="GV148" i="4"/>
  <c r="GS148" i="4"/>
  <c r="HO147" i="4"/>
  <c r="HP147" i="4"/>
  <c r="ID147" i="4" s="1"/>
  <c r="HL147" i="4"/>
  <c r="GW145" i="4"/>
  <c r="HK145" i="4" s="1"/>
  <c r="GV145" i="4"/>
  <c r="GS145" i="4"/>
  <c r="HP152" i="4"/>
  <c r="ID152" i="4" s="1"/>
  <c r="HO152" i="4"/>
  <c r="HL152" i="4"/>
  <c r="GW150" i="4"/>
  <c r="HK150" i="4" s="1"/>
  <c r="GV150" i="4"/>
  <c r="GS150" i="4"/>
  <c r="GW146" i="4"/>
  <c r="HK146" i="4" s="1"/>
  <c r="GV146" i="4"/>
  <c r="GS146" i="4"/>
  <c r="GW156" i="4"/>
  <c r="HK156" i="4" s="1"/>
  <c r="GV156" i="4"/>
  <c r="GS156" i="4"/>
  <c r="HP153" i="4"/>
  <c r="ID153" i="4" s="1"/>
  <c r="HO153" i="4"/>
  <c r="HL153" i="4"/>
  <c r="HP144" i="4"/>
  <c r="ID144" i="4" s="1"/>
  <c r="HO144" i="4"/>
  <c r="HL144" i="4"/>
  <c r="HP155" i="4"/>
  <c r="ID155" i="4" s="1"/>
  <c r="HO155" i="4"/>
  <c r="HL155" i="4"/>
  <c r="HP139" i="4"/>
  <c r="ID139" i="4" s="1"/>
  <c r="HO139" i="4"/>
  <c r="HL139" i="4"/>
  <c r="HO136" i="4"/>
  <c r="HL136" i="4"/>
  <c r="HP136" i="4"/>
  <c r="ID136" i="4" s="1"/>
  <c r="HP135" i="4"/>
  <c r="ID135" i="4" s="1"/>
  <c r="HO135" i="4"/>
  <c r="HL135" i="4"/>
  <c r="HP140" i="4"/>
  <c r="ID140" i="4" s="1"/>
  <c r="HO140" i="4"/>
  <c r="HL140" i="4"/>
  <c r="GS134" i="4"/>
  <c r="GW134" i="4"/>
  <c r="HK134" i="4" s="1"/>
  <c r="GV134" i="4"/>
  <c r="HP137" i="4"/>
  <c r="ID137" i="4" s="1"/>
  <c r="HO137" i="4"/>
  <c r="HL137" i="4"/>
  <c r="HP138" i="4"/>
  <c r="ID138" i="4" s="1"/>
  <c r="HO138" i="4"/>
  <c r="HL138" i="4"/>
  <c r="HO172" i="4" l="1"/>
  <c r="HL172" i="4"/>
  <c r="HP172" i="4"/>
  <c r="ID172" i="4" s="1"/>
  <c r="HO176" i="4"/>
  <c r="HP176" i="4"/>
  <c r="ID176" i="4" s="1"/>
  <c r="HL176" i="4"/>
  <c r="IH175" i="4"/>
  <c r="IE175" i="4"/>
  <c r="II175" i="4"/>
  <c r="IW175" i="4" s="1"/>
  <c r="IE162" i="4"/>
  <c r="II162" i="4"/>
  <c r="IW162" i="4" s="1"/>
  <c r="IH162" i="4"/>
  <c r="HO164" i="4"/>
  <c r="HL164" i="4"/>
  <c r="HP164" i="4"/>
  <c r="ID164" i="4" s="1"/>
  <c r="IH160" i="4"/>
  <c r="IE160" i="4"/>
  <c r="II160" i="4"/>
  <c r="IW160" i="4" s="1"/>
  <c r="HL170" i="4"/>
  <c r="HP170" i="4"/>
  <c r="ID170" i="4" s="1"/>
  <c r="HO170" i="4"/>
  <c r="IX168" i="4"/>
  <c r="JB168" i="4"/>
  <c r="JP168" i="4" s="1"/>
  <c r="JA168" i="4"/>
  <c r="II167" i="4"/>
  <c r="IW167" i="4" s="1"/>
  <c r="IH167" i="4"/>
  <c r="IE167" i="4"/>
  <c r="II169" i="4"/>
  <c r="IW169" i="4" s="1"/>
  <c r="IE169" i="4"/>
  <c r="IH169" i="4"/>
  <c r="HP178" i="4"/>
  <c r="ID178" i="4" s="1"/>
  <c r="HO178" i="4"/>
  <c r="HL178" i="4"/>
  <c r="II161" i="4"/>
  <c r="IW161" i="4" s="1"/>
  <c r="IH161" i="4"/>
  <c r="IE161" i="4"/>
  <c r="HP177" i="4"/>
  <c r="ID177" i="4" s="1"/>
  <c r="HO177" i="4"/>
  <c r="HL177" i="4"/>
  <c r="II163" i="4"/>
  <c r="IW163" i="4" s="1"/>
  <c r="IH163" i="4"/>
  <c r="IE163" i="4"/>
  <c r="IE180" i="4"/>
  <c r="IH180" i="4"/>
  <c r="II180" i="4"/>
  <c r="IW180" i="4" s="1"/>
  <c r="IE179" i="4"/>
  <c r="IH179" i="4"/>
  <c r="II179" i="4"/>
  <c r="IW179" i="4" s="1"/>
  <c r="II158" i="4"/>
  <c r="IW158" i="4" s="1"/>
  <c r="IH158" i="4"/>
  <c r="IE158" i="4"/>
  <c r="IE171" i="4"/>
  <c r="II171" i="4"/>
  <c r="IW171" i="4" s="1"/>
  <c r="IH171" i="4"/>
  <c r="IE166" i="4"/>
  <c r="IH166" i="4"/>
  <c r="II166" i="4"/>
  <c r="IW166" i="4" s="1"/>
  <c r="HO159" i="4"/>
  <c r="HL159" i="4"/>
  <c r="HP159" i="4"/>
  <c r="ID159" i="4" s="1"/>
  <c r="II174" i="4"/>
  <c r="IW174" i="4" s="1"/>
  <c r="IH174" i="4"/>
  <c r="IE174" i="4"/>
  <c r="HO148" i="4"/>
  <c r="HP148" i="4"/>
  <c r="ID148" i="4" s="1"/>
  <c r="HL148" i="4"/>
  <c r="HP150" i="4"/>
  <c r="ID150" i="4" s="1"/>
  <c r="HO150" i="4"/>
  <c r="HL150" i="4"/>
  <c r="IH152" i="4"/>
  <c r="IE152" i="4"/>
  <c r="II152" i="4"/>
  <c r="IW152" i="4" s="1"/>
  <c r="HL143" i="4"/>
  <c r="HP143" i="4"/>
  <c r="ID143" i="4" s="1"/>
  <c r="HO143" i="4"/>
  <c r="IE151" i="4"/>
  <c r="IH151" i="4"/>
  <c r="II151" i="4"/>
  <c r="IW151" i="4" s="1"/>
  <c r="II142" i="4"/>
  <c r="IW142" i="4" s="1"/>
  <c r="IH142" i="4"/>
  <c r="IE142" i="4"/>
  <c r="HO145" i="4"/>
  <c r="HP145" i="4"/>
  <c r="ID145" i="4" s="1"/>
  <c r="HL145" i="4"/>
  <c r="II155" i="4"/>
  <c r="IW155" i="4" s="1"/>
  <c r="IE155" i="4"/>
  <c r="IH155" i="4"/>
  <c r="II144" i="4"/>
  <c r="IW144" i="4" s="1"/>
  <c r="IH144" i="4"/>
  <c r="IE144" i="4"/>
  <c r="HP156" i="4"/>
  <c r="ID156" i="4" s="1"/>
  <c r="HO156" i="4"/>
  <c r="HL156" i="4"/>
  <c r="HP146" i="4"/>
  <c r="ID146" i="4" s="1"/>
  <c r="HO146" i="4"/>
  <c r="HL146" i="4"/>
  <c r="II153" i="4"/>
  <c r="IW153" i="4" s="1"/>
  <c r="IH153" i="4"/>
  <c r="IE153" i="4"/>
  <c r="II147" i="4"/>
  <c r="IW147" i="4" s="1"/>
  <c r="IH147" i="4"/>
  <c r="IE147" i="4"/>
  <c r="II154" i="4"/>
  <c r="IW154" i="4" s="1"/>
  <c r="IH154" i="4"/>
  <c r="IE154" i="4"/>
  <c r="IH137" i="4"/>
  <c r="II137" i="4"/>
  <c r="IW137" i="4" s="1"/>
  <c r="IE137" i="4"/>
  <c r="HL134" i="4"/>
  <c r="HP134" i="4"/>
  <c r="ID134" i="4" s="1"/>
  <c r="HO134" i="4"/>
  <c r="II140" i="4"/>
  <c r="IW140" i="4" s="1"/>
  <c r="IH140" i="4"/>
  <c r="IE140" i="4"/>
  <c r="IE135" i="4"/>
  <c r="IH135" i="4"/>
  <c r="II135" i="4"/>
  <c r="IW135" i="4" s="1"/>
  <c r="II136" i="4"/>
  <c r="IW136" i="4" s="1"/>
  <c r="IE136" i="4"/>
  <c r="IH136" i="4"/>
  <c r="II138" i="4"/>
  <c r="IW138" i="4" s="1"/>
  <c r="IE138" i="4"/>
  <c r="IH138" i="4"/>
  <c r="IH139" i="4"/>
  <c r="IE139" i="4"/>
  <c r="II139" i="4"/>
  <c r="IW139" i="4" s="1"/>
  <c r="DA6" i="6"/>
  <c r="DA7" i="6"/>
  <c r="DA8" i="6"/>
  <c r="DA9" i="6"/>
  <c r="DA10" i="6"/>
  <c r="DA94" i="6"/>
  <c r="DA95" i="6"/>
  <c r="DA96" i="6"/>
  <c r="DA97" i="6"/>
  <c r="DA152" i="6"/>
  <c r="DA153" i="6"/>
  <c r="DA123" i="6"/>
  <c r="DA124" i="6"/>
  <c r="DA125" i="6"/>
  <c r="DA203" i="6"/>
  <c r="DA201" i="6"/>
  <c r="DA202" i="6"/>
  <c r="DA204" i="6"/>
  <c r="DA205" i="6"/>
  <c r="DA206" i="6"/>
  <c r="DA207" i="6"/>
  <c r="DA208" i="6"/>
  <c r="DA209" i="6"/>
  <c r="DA159" i="6"/>
  <c r="DA210" i="6"/>
  <c r="DA211" i="6"/>
  <c r="DA212" i="6"/>
  <c r="CX6" i="6"/>
  <c r="CX7" i="6"/>
  <c r="CX8" i="6"/>
  <c r="CX9" i="6"/>
  <c r="CX10" i="6"/>
  <c r="CX94" i="6"/>
  <c r="CX95" i="6"/>
  <c r="CX96" i="6"/>
  <c r="CX97" i="6"/>
  <c r="CX152" i="6"/>
  <c r="CX153" i="6"/>
  <c r="CX123" i="6"/>
  <c r="CX124" i="6"/>
  <c r="CX125" i="6"/>
  <c r="CX203" i="6"/>
  <c r="CX201" i="6"/>
  <c r="CX202" i="6"/>
  <c r="CX204" i="6"/>
  <c r="CX205" i="6"/>
  <c r="CX206" i="6"/>
  <c r="CX207" i="6"/>
  <c r="CX208" i="6"/>
  <c r="CX209" i="6"/>
  <c r="CX159" i="6"/>
  <c r="CX210" i="6"/>
  <c r="CX211" i="6"/>
  <c r="CX212" i="6"/>
  <c r="CU6" i="6"/>
  <c r="CU7" i="6"/>
  <c r="CU8" i="6"/>
  <c r="CU9" i="6"/>
  <c r="CU10" i="6"/>
  <c r="CU94" i="6"/>
  <c r="CU95" i="6"/>
  <c r="CU96" i="6"/>
  <c r="CU97" i="6"/>
  <c r="CU152" i="6"/>
  <c r="CU153" i="6"/>
  <c r="CU123" i="6"/>
  <c r="CU124" i="6"/>
  <c r="CU125" i="6"/>
  <c r="CU203" i="6"/>
  <c r="CU201" i="6"/>
  <c r="CU202" i="6"/>
  <c r="CU204" i="6"/>
  <c r="CU205" i="6"/>
  <c r="CU206" i="6"/>
  <c r="CU207" i="6"/>
  <c r="CU208" i="6"/>
  <c r="CU209" i="6"/>
  <c r="CU159" i="6"/>
  <c r="CU210" i="6"/>
  <c r="CU211" i="6"/>
  <c r="CU212" i="6"/>
  <c r="CR6" i="6"/>
  <c r="CR7" i="6"/>
  <c r="CR8" i="6"/>
  <c r="CR9" i="6"/>
  <c r="CR10" i="6"/>
  <c r="CR94" i="6"/>
  <c r="CR95" i="6"/>
  <c r="CR96" i="6"/>
  <c r="CR97" i="6"/>
  <c r="CR152" i="6"/>
  <c r="CR153" i="6"/>
  <c r="CR123" i="6"/>
  <c r="CR124" i="6"/>
  <c r="CR125" i="6"/>
  <c r="CR203" i="6"/>
  <c r="CR201" i="6"/>
  <c r="CR202" i="6"/>
  <c r="CR204" i="6"/>
  <c r="CR205" i="6"/>
  <c r="CR206" i="6"/>
  <c r="CR207" i="6"/>
  <c r="CR208" i="6"/>
  <c r="CR209" i="6"/>
  <c r="CR159" i="6"/>
  <c r="CR210" i="6"/>
  <c r="CR211" i="6"/>
  <c r="CR212" i="6"/>
  <c r="CO6" i="6"/>
  <c r="CO7" i="6"/>
  <c r="CO8" i="6"/>
  <c r="CO9" i="6"/>
  <c r="CO10" i="6"/>
  <c r="CO94" i="6"/>
  <c r="CO95" i="6"/>
  <c r="CO96" i="6"/>
  <c r="CO97" i="6"/>
  <c r="CO152" i="6"/>
  <c r="CO153" i="6"/>
  <c r="CO123" i="6"/>
  <c r="CO124" i="6"/>
  <c r="CO125" i="6"/>
  <c r="CO203" i="6"/>
  <c r="CO201" i="6"/>
  <c r="CO202" i="6"/>
  <c r="CO204" i="6"/>
  <c r="CO205" i="6"/>
  <c r="CO206" i="6"/>
  <c r="CO207" i="6"/>
  <c r="CO208" i="6"/>
  <c r="CO209" i="6"/>
  <c r="CO159" i="6"/>
  <c r="CO210" i="6"/>
  <c r="CO211" i="6"/>
  <c r="CO212" i="6"/>
  <c r="CL6" i="6"/>
  <c r="CL7" i="6"/>
  <c r="CL8" i="6"/>
  <c r="CL9" i="6"/>
  <c r="CL10" i="6"/>
  <c r="CL94" i="6"/>
  <c r="CL95" i="6"/>
  <c r="CL96" i="6"/>
  <c r="CL97" i="6"/>
  <c r="CL152" i="6"/>
  <c r="CL153" i="6"/>
  <c r="CL123" i="6"/>
  <c r="CL124" i="6"/>
  <c r="CL125" i="6"/>
  <c r="CL203" i="6"/>
  <c r="CL201" i="6"/>
  <c r="CL202" i="6"/>
  <c r="CL204" i="6"/>
  <c r="CL205" i="6"/>
  <c r="CL206" i="6"/>
  <c r="CL207" i="6"/>
  <c r="CL208" i="6"/>
  <c r="CL209" i="6"/>
  <c r="CL159" i="6"/>
  <c r="CL210" i="6"/>
  <c r="CL211" i="6"/>
  <c r="CL212" i="6"/>
  <c r="CI6" i="6"/>
  <c r="CI7" i="6"/>
  <c r="CI8" i="6"/>
  <c r="CI9" i="6"/>
  <c r="CI10" i="6"/>
  <c r="CI94" i="6"/>
  <c r="CI95" i="6"/>
  <c r="CI96" i="6"/>
  <c r="CI97" i="6"/>
  <c r="CI152" i="6"/>
  <c r="CI153" i="6"/>
  <c r="CI123" i="6"/>
  <c r="CI124" i="6"/>
  <c r="CI125" i="6"/>
  <c r="CI203" i="6"/>
  <c r="CI201" i="6"/>
  <c r="CI202" i="6"/>
  <c r="CI204" i="6"/>
  <c r="CI205" i="6"/>
  <c r="CI206" i="6"/>
  <c r="CI207" i="6"/>
  <c r="CI208" i="6"/>
  <c r="CI209" i="6"/>
  <c r="CI159" i="6"/>
  <c r="CI210" i="6"/>
  <c r="CI211" i="6"/>
  <c r="CI212" i="6"/>
  <c r="CF6" i="6"/>
  <c r="CF7" i="6"/>
  <c r="CF8" i="6"/>
  <c r="CF9" i="6"/>
  <c r="CF10" i="6"/>
  <c r="CF94" i="6"/>
  <c r="CF95" i="6"/>
  <c r="CF96" i="6"/>
  <c r="CF97" i="6"/>
  <c r="CF152" i="6"/>
  <c r="CF153" i="6"/>
  <c r="CF123" i="6"/>
  <c r="CF124" i="6"/>
  <c r="CF125" i="6"/>
  <c r="CF203" i="6"/>
  <c r="CF201" i="6"/>
  <c r="CF202" i="6"/>
  <c r="CF204" i="6"/>
  <c r="CF205" i="6"/>
  <c r="CF206" i="6"/>
  <c r="CF207" i="6"/>
  <c r="CF208" i="6"/>
  <c r="CF209" i="6"/>
  <c r="CF159" i="6"/>
  <c r="CF210" i="6"/>
  <c r="CF211" i="6"/>
  <c r="CF212" i="6"/>
  <c r="CC6" i="6"/>
  <c r="CC7" i="6"/>
  <c r="CC8" i="6"/>
  <c r="CC9" i="6"/>
  <c r="CC10" i="6"/>
  <c r="CC94" i="6"/>
  <c r="CC95" i="6"/>
  <c r="CC96" i="6"/>
  <c r="CC97" i="6"/>
  <c r="CC152" i="6"/>
  <c r="CC153" i="6"/>
  <c r="CC123" i="6"/>
  <c r="CC124" i="6"/>
  <c r="CC125" i="6"/>
  <c r="CC203" i="6"/>
  <c r="CC201" i="6"/>
  <c r="CC202" i="6"/>
  <c r="CC204" i="6"/>
  <c r="CC205" i="6"/>
  <c r="CC206" i="6"/>
  <c r="CC207" i="6"/>
  <c r="CC208" i="6"/>
  <c r="CC209" i="6"/>
  <c r="CC159" i="6"/>
  <c r="CC210" i="6"/>
  <c r="CC211" i="6"/>
  <c r="CC212" i="6"/>
  <c r="BZ6" i="6"/>
  <c r="BZ7" i="6"/>
  <c r="BZ8" i="6"/>
  <c r="BZ9" i="6"/>
  <c r="BZ10" i="6"/>
  <c r="BZ94" i="6"/>
  <c r="BZ95" i="6"/>
  <c r="BZ96" i="6"/>
  <c r="BZ97" i="6"/>
  <c r="BZ152" i="6"/>
  <c r="BZ153" i="6"/>
  <c r="BZ123" i="6"/>
  <c r="BZ124" i="6"/>
  <c r="BZ125" i="6"/>
  <c r="BZ203" i="6"/>
  <c r="BZ201" i="6"/>
  <c r="BZ202" i="6"/>
  <c r="BZ204" i="6"/>
  <c r="BZ205" i="6"/>
  <c r="BZ206" i="6"/>
  <c r="BZ207" i="6"/>
  <c r="BZ208" i="6"/>
  <c r="BZ209" i="6"/>
  <c r="BZ159" i="6"/>
  <c r="BZ210" i="6"/>
  <c r="BZ211" i="6"/>
  <c r="BZ212" i="6"/>
  <c r="BW6" i="6"/>
  <c r="BW7" i="6"/>
  <c r="BW8" i="6"/>
  <c r="BW9" i="6"/>
  <c r="BW10" i="6"/>
  <c r="BW94" i="6"/>
  <c r="BW95" i="6"/>
  <c r="BW96" i="6"/>
  <c r="BW97" i="6"/>
  <c r="BW152" i="6"/>
  <c r="BW153" i="6"/>
  <c r="BW123" i="6"/>
  <c r="BW124" i="6"/>
  <c r="BW125" i="6"/>
  <c r="BW203" i="6"/>
  <c r="BW201" i="6"/>
  <c r="BW202" i="6"/>
  <c r="BW204" i="6"/>
  <c r="BW205" i="6"/>
  <c r="BW206" i="6"/>
  <c r="BW207" i="6"/>
  <c r="BW208" i="6"/>
  <c r="BW209" i="6"/>
  <c r="BW159" i="6"/>
  <c r="BW210" i="6"/>
  <c r="BW211" i="6"/>
  <c r="BW212" i="6"/>
  <c r="BT6" i="6"/>
  <c r="BT7" i="6"/>
  <c r="BT8" i="6"/>
  <c r="BT9" i="6"/>
  <c r="BT10" i="6"/>
  <c r="BT94" i="6"/>
  <c r="BT95" i="6"/>
  <c r="BT96" i="6"/>
  <c r="BT97" i="6"/>
  <c r="BT152" i="6"/>
  <c r="BT153" i="6"/>
  <c r="BT123" i="6"/>
  <c r="BT124" i="6"/>
  <c r="BT125" i="6"/>
  <c r="BT203" i="6"/>
  <c r="BT201" i="6"/>
  <c r="BT202" i="6"/>
  <c r="BT204" i="6"/>
  <c r="BT205" i="6"/>
  <c r="BT206" i="6"/>
  <c r="BT207" i="6"/>
  <c r="BT208" i="6"/>
  <c r="BT209" i="6"/>
  <c r="BT159" i="6"/>
  <c r="BT210" i="6"/>
  <c r="BT211" i="6"/>
  <c r="BT212" i="6"/>
  <c r="BQ6" i="6"/>
  <c r="BQ7" i="6"/>
  <c r="BQ8" i="6"/>
  <c r="BQ9" i="6"/>
  <c r="BQ10" i="6"/>
  <c r="BQ94" i="6"/>
  <c r="BQ95" i="6"/>
  <c r="BQ96" i="6"/>
  <c r="BQ97" i="6"/>
  <c r="BQ152" i="6"/>
  <c r="BQ153" i="6"/>
  <c r="BQ123" i="6"/>
  <c r="BQ124" i="6"/>
  <c r="BQ125" i="6"/>
  <c r="BQ203" i="6"/>
  <c r="BQ201" i="6"/>
  <c r="BQ202" i="6"/>
  <c r="BQ204" i="6"/>
  <c r="BQ205" i="6"/>
  <c r="BQ206" i="6"/>
  <c r="BQ207" i="6"/>
  <c r="BQ208" i="6"/>
  <c r="BQ209" i="6"/>
  <c r="BQ159" i="6"/>
  <c r="BQ210" i="6"/>
  <c r="BQ211" i="6"/>
  <c r="BQ212" i="6"/>
  <c r="BN6" i="6"/>
  <c r="BN7" i="6"/>
  <c r="BN8" i="6"/>
  <c r="BN9" i="6"/>
  <c r="BN10" i="6"/>
  <c r="BN94" i="6"/>
  <c r="BN95" i="6"/>
  <c r="BN96" i="6"/>
  <c r="BN97" i="6"/>
  <c r="BN152" i="6"/>
  <c r="BN153" i="6"/>
  <c r="BN123" i="6"/>
  <c r="BN124" i="6"/>
  <c r="BN125" i="6"/>
  <c r="BN203" i="6"/>
  <c r="BN201" i="6"/>
  <c r="BN202" i="6"/>
  <c r="BN204" i="6"/>
  <c r="BN205" i="6"/>
  <c r="BN206" i="6"/>
  <c r="BN207" i="6"/>
  <c r="BN208" i="6"/>
  <c r="BN209" i="6"/>
  <c r="BN159" i="6"/>
  <c r="BN210" i="6"/>
  <c r="BN211" i="6"/>
  <c r="BN212" i="6"/>
  <c r="BK6" i="6"/>
  <c r="BK7" i="6"/>
  <c r="BK8" i="6"/>
  <c r="BK9" i="6"/>
  <c r="BK10" i="6"/>
  <c r="BK94" i="6"/>
  <c r="BK95" i="6"/>
  <c r="BK96" i="6"/>
  <c r="BK97" i="6"/>
  <c r="BK152" i="6"/>
  <c r="BK153" i="6"/>
  <c r="BK123" i="6"/>
  <c r="BK124" i="6"/>
  <c r="BK125" i="6"/>
  <c r="BK203" i="6"/>
  <c r="BK201" i="6"/>
  <c r="BK202" i="6"/>
  <c r="BK204" i="6"/>
  <c r="BK205" i="6"/>
  <c r="BK206" i="6"/>
  <c r="BK207" i="6"/>
  <c r="BK208" i="6"/>
  <c r="BK209" i="6"/>
  <c r="BK159" i="6"/>
  <c r="BK210" i="6"/>
  <c r="BK211" i="6"/>
  <c r="BK212" i="6"/>
  <c r="BH6" i="6"/>
  <c r="BH7" i="6"/>
  <c r="BH8" i="6"/>
  <c r="BH9" i="6"/>
  <c r="BH10" i="6"/>
  <c r="BH94" i="6"/>
  <c r="BH95" i="6"/>
  <c r="BH96" i="6"/>
  <c r="BH97" i="6"/>
  <c r="BH152" i="6"/>
  <c r="BH153" i="6"/>
  <c r="BH123" i="6"/>
  <c r="BH124" i="6"/>
  <c r="BH125" i="6"/>
  <c r="BH203" i="6"/>
  <c r="BH201" i="6"/>
  <c r="BH202" i="6"/>
  <c r="BH204" i="6"/>
  <c r="BH205" i="6"/>
  <c r="BH206" i="6"/>
  <c r="BH207" i="6"/>
  <c r="BH208" i="6"/>
  <c r="BH209" i="6"/>
  <c r="BH159" i="6"/>
  <c r="BH210" i="6"/>
  <c r="BH211" i="6"/>
  <c r="BH212" i="6"/>
  <c r="BE6" i="6"/>
  <c r="BE7" i="6"/>
  <c r="BE8" i="6"/>
  <c r="BE9" i="6"/>
  <c r="BE10" i="6"/>
  <c r="BE94" i="6"/>
  <c r="BE95" i="6"/>
  <c r="BE96" i="6"/>
  <c r="BE97" i="6"/>
  <c r="BE152" i="6"/>
  <c r="BE153" i="6"/>
  <c r="BE123" i="6"/>
  <c r="BE124" i="6"/>
  <c r="BE125" i="6"/>
  <c r="BE203" i="6"/>
  <c r="BE201" i="6"/>
  <c r="BE202" i="6"/>
  <c r="BE204" i="6"/>
  <c r="BE205" i="6"/>
  <c r="BE206" i="6"/>
  <c r="BE207" i="6"/>
  <c r="BE208" i="6"/>
  <c r="BE209" i="6"/>
  <c r="BE159" i="6"/>
  <c r="BE210" i="6"/>
  <c r="BE211" i="6"/>
  <c r="BE212" i="6"/>
  <c r="BB6" i="6"/>
  <c r="BB7" i="6"/>
  <c r="BB8" i="6"/>
  <c r="BB9" i="6"/>
  <c r="BB10" i="6"/>
  <c r="BB94" i="6"/>
  <c r="BB95" i="6"/>
  <c r="BB96" i="6"/>
  <c r="BB97" i="6"/>
  <c r="BB152" i="6"/>
  <c r="BB153" i="6"/>
  <c r="BB123" i="6"/>
  <c r="BB124" i="6"/>
  <c r="BB125" i="6"/>
  <c r="BB203" i="6"/>
  <c r="BB201" i="6"/>
  <c r="BB202" i="6"/>
  <c r="BB204" i="6"/>
  <c r="BB205" i="6"/>
  <c r="BB206" i="6"/>
  <c r="BB207" i="6"/>
  <c r="BB208" i="6"/>
  <c r="BB209" i="6"/>
  <c r="BB159" i="6"/>
  <c r="BB210" i="6"/>
  <c r="BB211" i="6"/>
  <c r="BB212" i="6"/>
  <c r="AY6" i="6"/>
  <c r="AY7" i="6"/>
  <c r="AY8" i="6"/>
  <c r="AY9" i="6"/>
  <c r="AY10" i="6"/>
  <c r="AY94" i="6"/>
  <c r="AY95" i="6"/>
  <c r="AY96" i="6"/>
  <c r="AY97" i="6"/>
  <c r="AY152" i="6"/>
  <c r="AY153" i="6"/>
  <c r="AY123" i="6"/>
  <c r="AY124" i="6"/>
  <c r="AY125" i="6"/>
  <c r="AY203" i="6"/>
  <c r="AY201" i="6"/>
  <c r="AY202" i="6"/>
  <c r="AY204" i="6"/>
  <c r="AY205" i="6"/>
  <c r="AY206" i="6"/>
  <c r="AY207" i="6"/>
  <c r="AY208" i="6"/>
  <c r="AY209" i="6"/>
  <c r="AY159" i="6"/>
  <c r="AY210" i="6"/>
  <c r="AY211" i="6"/>
  <c r="AY212" i="6"/>
  <c r="AV6" i="6"/>
  <c r="AV7" i="6"/>
  <c r="AV8" i="6"/>
  <c r="AV9" i="6"/>
  <c r="AV10" i="6"/>
  <c r="AV94" i="6"/>
  <c r="AV95" i="6"/>
  <c r="AV96" i="6"/>
  <c r="AV97" i="6"/>
  <c r="AV152" i="6"/>
  <c r="AV153" i="6"/>
  <c r="AV123" i="6"/>
  <c r="AV124" i="6"/>
  <c r="AV125" i="6"/>
  <c r="AV203" i="6"/>
  <c r="AV201" i="6"/>
  <c r="AV202" i="6"/>
  <c r="AV204" i="6"/>
  <c r="AV205" i="6"/>
  <c r="AV206" i="6"/>
  <c r="AV207" i="6"/>
  <c r="AV208" i="6"/>
  <c r="AV209" i="6"/>
  <c r="AV159" i="6"/>
  <c r="AV210" i="6"/>
  <c r="AV211" i="6"/>
  <c r="AV212" i="6"/>
  <c r="AS6" i="6"/>
  <c r="AS7" i="6"/>
  <c r="AS8" i="6"/>
  <c r="AS9" i="6"/>
  <c r="AS10" i="6"/>
  <c r="AS94" i="6"/>
  <c r="AS95" i="6"/>
  <c r="AS96" i="6"/>
  <c r="AS97" i="6"/>
  <c r="AS152" i="6"/>
  <c r="AS153" i="6"/>
  <c r="AS123" i="6"/>
  <c r="AS124" i="6"/>
  <c r="AS125" i="6"/>
  <c r="AS203" i="6"/>
  <c r="AS201" i="6"/>
  <c r="AS202" i="6"/>
  <c r="AS204" i="6"/>
  <c r="AS205" i="6"/>
  <c r="AS206" i="6"/>
  <c r="AS207" i="6"/>
  <c r="AS208" i="6"/>
  <c r="AS209" i="6"/>
  <c r="AS159" i="6"/>
  <c r="AS210" i="6"/>
  <c r="AS211" i="6"/>
  <c r="AS212" i="6"/>
  <c r="AP6" i="6"/>
  <c r="AP7" i="6"/>
  <c r="AP8" i="6"/>
  <c r="AP9" i="6"/>
  <c r="AP10" i="6"/>
  <c r="AP94" i="6"/>
  <c r="AP95" i="6"/>
  <c r="AP96" i="6"/>
  <c r="AP97" i="6"/>
  <c r="AP152" i="6"/>
  <c r="AP153" i="6"/>
  <c r="AP123" i="6"/>
  <c r="AP124" i="6"/>
  <c r="AP125" i="6"/>
  <c r="AP203" i="6"/>
  <c r="AP201" i="6"/>
  <c r="AP202" i="6"/>
  <c r="AP204" i="6"/>
  <c r="AP205" i="6"/>
  <c r="AP206" i="6"/>
  <c r="AP207" i="6"/>
  <c r="AP208" i="6"/>
  <c r="AP209" i="6"/>
  <c r="AP159" i="6"/>
  <c r="AP210" i="6"/>
  <c r="AP211" i="6"/>
  <c r="AP212" i="6"/>
  <c r="AM6" i="6"/>
  <c r="AM7" i="6"/>
  <c r="AM8" i="6"/>
  <c r="AM9" i="6"/>
  <c r="AM10" i="6"/>
  <c r="AM94" i="6"/>
  <c r="AM95" i="6"/>
  <c r="AM96" i="6"/>
  <c r="AM97" i="6"/>
  <c r="AM152" i="6"/>
  <c r="AM153" i="6"/>
  <c r="AM123" i="6"/>
  <c r="AM124" i="6"/>
  <c r="AM125" i="6"/>
  <c r="AM203" i="6"/>
  <c r="AM201" i="6"/>
  <c r="AM202" i="6"/>
  <c r="AM204" i="6"/>
  <c r="AM205" i="6"/>
  <c r="AM206" i="6"/>
  <c r="AM207" i="6"/>
  <c r="AM208" i="6"/>
  <c r="AM209" i="6"/>
  <c r="AM159" i="6"/>
  <c r="AM210" i="6"/>
  <c r="AM211" i="6"/>
  <c r="AM212" i="6"/>
  <c r="AJ6" i="6"/>
  <c r="AJ7" i="6"/>
  <c r="AJ8" i="6"/>
  <c r="AJ9" i="6"/>
  <c r="AJ10" i="6"/>
  <c r="AJ94" i="6"/>
  <c r="AJ95" i="6"/>
  <c r="AJ96" i="6"/>
  <c r="AJ97" i="6"/>
  <c r="AJ152" i="6"/>
  <c r="AJ153" i="6"/>
  <c r="AJ123" i="6"/>
  <c r="AJ124" i="6"/>
  <c r="AJ125" i="6"/>
  <c r="AJ203" i="6"/>
  <c r="AJ201" i="6"/>
  <c r="AJ202" i="6"/>
  <c r="AJ204" i="6"/>
  <c r="AJ205" i="6"/>
  <c r="AJ206" i="6"/>
  <c r="AJ207" i="6"/>
  <c r="AJ208" i="6"/>
  <c r="AJ209" i="6"/>
  <c r="AJ159" i="6"/>
  <c r="AJ210" i="6"/>
  <c r="AJ211" i="6"/>
  <c r="AJ212" i="6"/>
  <c r="AG6" i="6"/>
  <c r="AG7" i="6"/>
  <c r="AG8" i="6"/>
  <c r="AG9" i="6"/>
  <c r="AG10" i="6"/>
  <c r="AG94" i="6"/>
  <c r="AG95" i="6"/>
  <c r="AG96" i="6"/>
  <c r="AG97" i="6"/>
  <c r="AG152" i="6"/>
  <c r="AG153" i="6"/>
  <c r="AG123" i="6"/>
  <c r="AG124" i="6"/>
  <c r="AG125" i="6"/>
  <c r="AG203" i="6"/>
  <c r="AG201" i="6"/>
  <c r="AG202" i="6"/>
  <c r="AG204" i="6"/>
  <c r="AG205" i="6"/>
  <c r="AG206" i="6"/>
  <c r="AG207" i="6"/>
  <c r="AG208" i="6"/>
  <c r="AG209" i="6"/>
  <c r="AG159" i="6"/>
  <c r="AG210" i="6"/>
  <c r="AG211" i="6"/>
  <c r="AG212" i="6"/>
  <c r="AD6" i="6"/>
  <c r="AD7" i="6"/>
  <c r="AD8" i="6"/>
  <c r="AD9" i="6"/>
  <c r="AD10" i="6"/>
  <c r="AD94" i="6"/>
  <c r="AD95" i="6"/>
  <c r="AD96" i="6"/>
  <c r="AD97" i="6"/>
  <c r="AD152" i="6"/>
  <c r="AD153" i="6"/>
  <c r="AD123" i="6"/>
  <c r="AD124" i="6"/>
  <c r="AD125" i="6"/>
  <c r="AD203" i="6"/>
  <c r="AD201" i="6"/>
  <c r="AD202" i="6"/>
  <c r="AD204" i="6"/>
  <c r="AD205" i="6"/>
  <c r="AD206" i="6"/>
  <c r="AD207" i="6"/>
  <c r="AD208" i="6"/>
  <c r="AD209" i="6"/>
  <c r="AD159" i="6"/>
  <c r="AD210" i="6"/>
  <c r="AD211" i="6"/>
  <c r="AD212" i="6"/>
  <c r="AA6" i="6"/>
  <c r="AA7" i="6"/>
  <c r="AA8" i="6"/>
  <c r="AA9" i="6"/>
  <c r="AA10" i="6"/>
  <c r="AA94" i="6"/>
  <c r="AA95" i="6"/>
  <c r="AA96" i="6"/>
  <c r="AA97" i="6"/>
  <c r="AA152" i="6"/>
  <c r="AA153" i="6"/>
  <c r="AA123" i="6"/>
  <c r="AA124" i="6"/>
  <c r="AA125" i="6"/>
  <c r="AA203" i="6"/>
  <c r="AA201" i="6"/>
  <c r="AA202" i="6"/>
  <c r="AA204" i="6"/>
  <c r="AA205" i="6"/>
  <c r="AA206" i="6"/>
  <c r="AA207" i="6"/>
  <c r="AA208" i="6"/>
  <c r="AA209" i="6"/>
  <c r="AA159" i="6"/>
  <c r="AA210" i="6"/>
  <c r="AA211" i="6"/>
  <c r="AA212" i="6"/>
  <c r="X6" i="6"/>
  <c r="X7" i="6"/>
  <c r="X8" i="6"/>
  <c r="X9" i="6"/>
  <c r="X10" i="6"/>
  <c r="X94" i="6"/>
  <c r="X95" i="6"/>
  <c r="X96" i="6"/>
  <c r="X97" i="6"/>
  <c r="X152" i="6"/>
  <c r="X153" i="6"/>
  <c r="X123" i="6"/>
  <c r="X124" i="6"/>
  <c r="X125" i="6"/>
  <c r="X203" i="6"/>
  <c r="X201" i="6"/>
  <c r="X202" i="6"/>
  <c r="X204" i="6"/>
  <c r="X205" i="6"/>
  <c r="X206" i="6"/>
  <c r="X207" i="6"/>
  <c r="X208" i="6"/>
  <c r="X209" i="6"/>
  <c r="X159" i="6"/>
  <c r="X210" i="6"/>
  <c r="X211" i="6"/>
  <c r="X212" i="6"/>
  <c r="U6" i="6"/>
  <c r="U7" i="6"/>
  <c r="U8" i="6"/>
  <c r="U9" i="6"/>
  <c r="U10" i="6"/>
  <c r="U94" i="6"/>
  <c r="U95" i="6"/>
  <c r="U96" i="6"/>
  <c r="U97" i="6"/>
  <c r="U152" i="6"/>
  <c r="U153" i="6"/>
  <c r="U123" i="6"/>
  <c r="U124" i="6"/>
  <c r="U125" i="6"/>
  <c r="U203" i="6"/>
  <c r="U201" i="6"/>
  <c r="U202" i="6"/>
  <c r="U204" i="6"/>
  <c r="U205" i="6"/>
  <c r="U206" i="6"/>
  <c r="U207" i="6"/>
  <c r="U208" i="6"/>
  <c r="U209" i="6"/>
  <c r="U159" i="6"/>
  <c r="U210" i="6"/>
  <c r="U211" i="6"/>
  <c r="U212" i="6"/>
  <c r="R6" i="6"/>
  <c r="R7" i="6"/>
  <c r="R8" i="6"/>
  <c r="R9" i="6"/>
  <c r="R10" i="6"/>
  <c r="R94" i="6"/>
  <c r="R95" i="6"/>
  <c r="R96" i="6"/>
  <c r="R97" i="6"/>
  <c r="R152" i="6"/>
  <c r="R153" i="6"/>
  <c r="R123" i="6"/>
  <c r="R124" i="6"/>
  <c r="R125" i="6"/>
  <c r="R203" i="6"/>
  <c r="R201" i="6"/>
  <c r="R202" i="6"/>
  <c r="R204" i="6"/>
  <c r="R205" i="6"/>
  <c r="R206" i="6"/>
  <c r="R207" i="6"/>
  <c r="R208" i="6"/>
  <c r="R209" i="6"/>
  <c r="R159" i="6"/>
  <c r="R210" i="6"/>
  <c r="R211" i="6"/>
  <c r="R212" i="6"/>
  <c r="O7" i="6"/>
  <c r="O8" i="6"/>
  <c r="O9" i="6"/>
  <c r="O10" i="6"/>
  <c r="O94" i="6"/>
  <c r="O95" i="6"/>
  <c r="O96" i="6"/>
  <c r="O97" i="6"/>
  <c r="O152" i="6"/>
  <c r="O153" i="6"/>
  <c r="O123" i="6"/>
  <c r="O124" i="6"/>
  <c r="O125" i="6"/>
  <c r="O203" i="6"/>
  <c r="O201" i="6"/>
  <c r="O202" i="6"/>
  <c r="O204" i="6"/>
  <c r="O205" i="6"/>
  <c r="O206" i="6"/>
  <c r="O207" i="6"/>
  <c r="O208" i="6"/>
  <c r="O209" i="6"/>
  <c r="O159" i="6"/>
  <c r="O210" i="6"/>
  <c r="O211" i="6"/>
  <c r="O212" i="6"/>
  <c r="IH172" i="4" l="1"/>
  <c r="IE172" i="4"/>
  <c r="II172" i="4"/>
  <c r="IW172" i="4" s="1"/>
  <c r="II176" i="4"/>
  <c r="IW176" i="4" s="1"/>
  <c r="IE176" i="4"/>
  <c r="IH176" i="4"/>
  <c r="IX175" i="4"/>
  <c r="JA175" i="4"/>
  <c r="JB175" i="4"/>
  <c r="JP175" i="4" s="1"/>
  <c r="IE177" i="4"/>
  <c r="II177" i="4"/>
  <c r="IW177" i="4" s="1"/>
  <c r="IH177" i="4"/>
  <c r="JA163" i="4"/>
  <c r="IX163" i="4"/>
  <c r="JB163" i="4"/>
  <c r="JP163" i="4" s="1"/>
  <c r="JA161" i="4"/>
  <c r="IX161" i="4"/>
  <c r="JB161" i="4"/>
  <c r="JP161" i="4" s="1"/>
  <c r="IX171" i="4"/>
  <c r="JB171" i="4"/>
  <c r="JP171" i="4" s="1"/>
  <c r="JA171" i="4"/>
  <c r="JU168" i="4"/>
  <c r="KI168" i="4" s="1"/>
  <c r="JT168" i="4"/>
  <c r="JQ168" i="4"/>
  <c r="IX169" i="4"/>
  <c r="JB169" i="4"/>
  <c r="JP169" i="4" s="1"/>
  <c r="JA169" i="4"/>
  <c r="II164" i="4"/>
  <c r="IW164" i="4" s="1"/>
  <c r="IH164" i="4"/>
  <c r="IE164" i="4"/>
  <c r="JA180" i="4"/>
  <c r="IX180" i="4"/>
  <c r="JB180" i="4"/>
  <c r="JP180" i="4" s="1"/>
  <c r="JA160" i="4"/>
  <c r="IX160" i="4"/>
  <c r="JB160" i="4"/>
  <c r="JP160" i="4" s="1"/>
  <c r="IX166" i="4"/>
  <c r="JB166" i="4"/>
  <c r="JP166" i="4" s="1"/>
  <c r="JA166" i="4"/>
  <c r="IX167" i="4"/>
  <c r="JB167" i="4"/>
  <c r="JP167" i="4" s="1"/>
  <c r="JA167" i="4"/>
  <c r="IE178" i="4"/>
  <c r="II178" i="4"/>
  <c r="IW178" i="4" s="1"/>
  <c r="IH178" i="4"/>
  <c r="JB174" i="4"/>
  <c r="JP174" i="4" s="1"/>
  <c r="JA174" i="4"/>
  <c r="IX174" i="4"/>
  <c r="JA162" i="4"/>
  <c r="IX162" i="4"/>
  <c r="JB162" i="4"/>
  <c r="JP162" i="4" s="1"/>
  <c r="JA158" i="4"/>
  <c r="IX158" i="4"/>
  <c r="JB158" i="4"/>
  <c r="JP158" i="4" s="1"/>
  <c r="JB179" i="4"/>
  <c r="JP179" i="4" s="1"/>
  <c r="JA179" i="4"/>
  <c r="IX179" i="4"/>
  <c r="II159" i="4"/>
  <c r="IW159" i="4" s="1"/>
  <c r="IH159" i="4"/>
  <c r="IE159" i="4"/>
  <c r="II170" i="4"/>
  <c r="IW170" i="4" s="1"/>
  <c r="IE170" i="4"/>
  <c r="IH170" i="4"/>
  <c r="JB142" i="4"/>
  <c r="JP142" i="4" s="1"/>
  <c r="JA142" i="4"/>
  <c r="IX142" i="4"/>
  <c r="II146" i="4"/>
  <c r="IW146" i="4" s="1"/>
  <c r="IH146" i="4"/>
  <c r="IE146" i="4"/>
  <c r="JB151" i="4"/>
  <c r="JP151" i="4" s="1"/>
  <c r="JA151" i="4"/>
  <c r="IX151" i="4"/>
  <c r="II156" i="4"/>
  <c r="IW156" i="4" s="1"/>
  <c r="IH156" i="4"/>
  <c r="IE156" i="4"/>
  <c r="IH143" i="4"/>
  <c r="II143" i="4"/>
  <c r="IW143" i="4" s="1"/>
  <c r="IE143" i="4"/>
  <c r="JB155" i="4"/>
  <c r="JP155" i="4" s="1"/>
  <c r="JA155" i="4"/>
  <c r="IX155" i="4"/>
  <c r="JA147" i="4"/>
  <c r="IX147" i="4"/>
  <c r="JB147" i="4"/>
  <c r="JP147" i="4" s="1"/>
  <c r="II145" i="4"/>
  <c r="IW145" i="4" s="1"/>
  <c r="IH145" i="4"/>
  <c r="IE145" i="4"/>
  <c r="II150" i="4"/>
  <c r="IW150" i="4" s="1"/>
  <c r="IH150" i="4"/>
  <c r="IE150" i="4"/>
  <c r="JB144" i="4"/>
  <c r="JP144" i="4" s="1"/>
  <c r="JA144" i="4"/>
  <c r="IX144" i="4"/>
  <c r="JB153" i="4"/>
  <c r="JP153" i="4" s="1"/>
  <c r="JA153" i="4"/>
  <c r="IX153" i="4"/>
  <c r="II148" i="4"/>
  <c r="IW148" i="4" s="1"/>
  <c r="IH148" i="4"/>
  <c r="IE148" i="4"/>
  <c r="JB152" i="4"/>
  <c r="JP152" i="4" s="1"/>
  <c r="JA152" i="4"/>
  <c r="IX152" i="4"/>
  <c r="JB154" i="4"/>
  <c r="JP154" i="4" s="1"/>
  <c r="JA154" i="4"/>
  <c r="IX154" i="4"/>
  <c r="JB140" i="4"/>
  <c r="JP140" i="4" s="1"/>
  <c r="JA140" i="4"/>
  <c r="IX140" i="4"/>
  <c r="JB138" i="4"/>
  <c r="JP138" i="4" s="1"/>
  <c r="JA138" i="4"/>
  <c r="IX138" i="4"/>
  <c r="JA136" i="4"/>
  <c r="IX136" i="4"/>
  <c r="JB136" i="4"/>
  <c r="JP136" i="4" s="1"/>
  <c r="IX135" i="4"/>
  <c r="JB135" i="4"/>
  <c r="JP135" i="4" s="1"/>
  <c r="JA135" i="4"/>
  <c r="JB139" i="4"/>
  <c r="JP139" i="4" s="1"/>
  <c r="JA139" i="4"/>
  <c r="IX139" i="4"/>
  <c r="JB137" i="4"/>
  <c r="JP137" i="4" s="1"/>
  <c r="JA137" i="4"/>
  <c r="IX137" i="4"/>
  <c r="IE134" i="4"/>
  <c r="II134" i="4"/>
  <c r="IW134" i="4" s="1"/>
  <c r="IH134" i="4"/>
  <c r="JB172" i="4" l="1"/>
  <c r="JP172" i="4" s="1"/>
  <c r="IX172" i="4"/>
  <c r="JA172" i="4"/>
  <c r="JB176" i="4"/>
  <c r="JP176" i="4" s="1"/>
  <c r="JA176" i="4"/>
  <c r="IX176" i="4"/>
  <c r="JU175" i="4"/>
  <c r="KI175" i="4" s="1"/>
  <c r="JQ175" i="4"/>
  <c r="JT175" i="4"/>
  <c r="JU174" i="4"/>
  <c r="KI174" i="4" s="1"/>
  <c r="JT174" i="4"/>
  <c r="JQ174" i="4"/>
  <c r="JQ180" i="4"/>
  <c r="JU180" i="4"/>
  <c r="KI180" i="4" s="1"/>
  <c r="JT180" i="4"/>
  <c r="JQ169" i="4"/>
  <c r="JT169" i="4"/>
  <c r="JU169" i="4"/>
  <c r="KI169" i="4" s="1"/>
  <c r="JQ179" i="4"/>
  <c r="JT179" i="4"/>
  <c r="JU179" i="4"/>
  <c r="KI179" i="4" s="1"/>
  <c r="JU163" i="4"/>
  <c r="KI163" i="4" s="1"/>
  <c r="JT163" i="4"/>
  <c r="JQ163" i="4"/>
  <c r="IX178" i="4"/>
  <c r="JB178" i="4"/>
  <c r="JP178" i="4" s="1"/>
  <c r="JA178" i="4"/>
  <c r="JA159" i="4"/>
  <c r="IX159" i="4"/>
  <c r="JB159" i="4"/>
  <c r="JP159" i="4" s="1"/>
  <c r="JU166" i="4"/>
  <c r="KI166" i="4" s="1"/>
  <c r="JT166" i="4"/>
  <c r="JQ166" i="4"/>
  <c r="JU160" i="4"/>
  <c r="KI160" i="4" s="1"/>
  <c r="JT160" i="4"/>
  <c r="JQ160" i="4"/>
  <c r="JQ161" i="4"/>
  <c r="JT161" i="4"/>
  <c r="JU161" i="4"/>
  <c r="KI161" i="4" s="1"/>
  <c r="JT158" i="4"/>
  <c r="JU158" i="4"/>
  <c r="KI158" i="4" s="1"/>
  <c r="JQ158" i="4"/>
  <c r="KJ168" i="4"/>
  <c r="KM168" i="4"/>
  <c r="KN168" i="4"/>
  <c r="LB168" i="4" s="1"/>
  <c r="JA164" i="4"/>
  <c r="IX164" i="4"/>
  <c r="JB164" i="4"/>
  <c r="JP164" i="4" s="1"/>
  <c r="IX170" i="4"/>
  <c r="JB170" i="4"/>
  <c r="JP170" i="4" s="1"/>
  <c r="JA170" i="4"/>
  <c r="JU167" i="4"/>
  <c r="KI167" i="4" s="1"/>
  <c r="JT167" i="4"/>
  <c r="JQ167" i="4"/>
  <c r="IX177" i="4"/>
  <c r="JB177" i="4"/>
  <c r="JP177" i="4" s="1"/>
  <c r="JA177" i="4"/>
  <c r="JU162" i="4"/>
  <c r="KI162" i="4" s="1"/>
  <c r="JT162" i="4"/>
  <c r="JQ162" i="4"/>
  <c r="JU171" i="4"/>
  <c r="KI171" i="4" s="1"/>
  <c r="JT171" i="4"/>
  <c r="JQ171" i="4"/>
  <c r="JU153" i="4"/>
  <c r="KI153" i="4" s="1"/>
  <c r="JT153" i="4"/>
  <c r="JQ153" i="4"/>
  <c r="IX143" i="4"/>
  <c r="JB143" i="4"/>
  <c r="JP143" i="4" s="1"/>
  <c r="JA143" i="4"/>
  <c r="JU144" i="4"/>
  <c r="KI144" i="4" s="1"/>
  <c r="JT144" i="4"/>
  <c r="JQ144" i="4"/>
  <c r="JB156" i="4"/>
  <c r="JP156" i="4" s="1"/>
  <c r="JA156" i="4"/>
  <c r="IX156" i="4"/>
  <c r="JB150" i="4"/>
  <c r="JP150" i="4" s="1"/>
  <c r="JA150" i="4"/>
  <c r="IX150" i="4"/>
  <c r="JT154" i="4"/>
  <c r="JQ154" i="4"/>
  <c r="JU154" i="4"/>
  <c r="KI154" i="4" s="1"/>
  <c r="JT152" i="4"/>
  <c r="JQ152" i="4"/>
  <c r="JU152" i="4"/>
  <c r="KI152" i="4" s="1"/>
  <c r="JU147" i="4"/>
  <c r="KI147" i="4" s="1"/>
  <c r="JT147" i="4"/>
  <c r="JQ147" i="4"/>
  <c r="JA146" i="4"/>
  <c r="JB146" i="4"/>
  <c r="JP146" i="4" s="1"/>
  <c r="IX146" i="4"/>
  <c r="JU155" i="4"/>
  <c r="KI155" i="4" s="1"/>
  <c r="JT155" i="4"/>
  <c r="JQ155" i="4"/>
  <c r="IX145" i="4"/>
  <c r="JB145" i="4"/>
  <c r="JP145" i="4" s="1"/>
  <c r="JA145" i="4"/>
  <c r="JU151" i="4"/>
  <c r="KI151" i="4" s="1"/>
  <c r="JT151" i="4"/>
  <c r="JQ151" i="4"/>
  <c r="JA148" i="4"/>
  <c r="JB148" i="4"/>
  <c r="JP148" i="4" s="1"/>
  <c r="IX148" i="4"/>
  <c r="JU142" i="4"/>
  <c r="KI142" i="4" s="1"/>
  <c r="JT142" i="4"/>
  <c r="JQ142" i="4"/>
  <c r="JT136" i="4"/>
  <c r="JQ136" i="4"/>
  <c r="JU136" i="4"/>
  <c r="KI136" i="4" s="1"/>
  <c r="JU137" i="4"/>
  <c r="KI137" i="4" s="1"/>
  <c r="JT137" i="4"/>
  <c r="JQ137" i="4"/>
  <c r="JU139" i="4"/>
  <c r="KI139" i="4" s="1"/>
  <c r="JT139" i="4"/>
  <c r="JQ139" i="4"/>
  <c r="JB134" i="4"/>
  <c r="JP134" i="4" s="1"/>
  <c r="JA134" i="4"/>
  <c r="IX134" i="4"/>
  <c r="JT138" i="4"/>
  <c r="JQ138" i="4"/>
  <c r="JU138" i="4"/>
  <c r="KI138" i="4" s="1"/>
  <c r="JQ135" i="4"/>
  <c r="JU135" i="4"/>
  <c r="KI135" i="4" s="1"/>
  <c r="JT135" i="4"/>
  <c r="JQ140" i="4"/>
  <c r="JT140" i="4"/>
  <c r="JU140" i="4"/>
  <c r="KI140" i="4" s="1"/>
  <c r="F82" i="4"/>
  <c r="H82" i="4"/>
  <c r="J82" i="4"/>
  <c r="K82" i="4"/>
  <c r="L82" i="4"/>
  <c r="O82" i="4"/>
  <c r="VY82" i="4"/>
  <c r="WH82" i="4"/>
  <c r="WI82" i="4"/>
  <c r="WJ82" i="4"/>
  <c r="WK82" i="4"/>
  <c r="WL82" i="4"/>
  <c r="WM82" i="4"/>
  <c r="WN82" i="4"/>
  <c r="WO82" i="4"/>
  <c r="WP82" i="4"/>
  <c r="WQ82" i="4"/>
  <c r="F83" i="4"/>
  <c r="H83" i="4"/>
  <c r="J83" i="4"/>
  <c r="K83" i="4"/>
  <c r="L83" i="4"/>
  <c r="O83" i="4"/>
  <c r="WG83" i="4" s="1"/>
  <c r="VY83" i="4"/>
  <c r="WH83" i="4"/>
  <c r="WI83" i="4"/>
  <c r="WJ83" i="4"/>
  <c r="WK83" i="4"/>
  <c r="WL83" i="4"/>
  <c r="WM83" i="4"/>
  <c r="WN83" i="4"/>
  <c r="WO83" i="4"/>
  <c r="WP83" i="4"/>
  <c r="WQ83" i="4"/>
  <c r="F85" i="4"/>
  <c r="H85" i="4"/>
  <c r="J85" i="4"/>
  <c r="K85" i="4"/>
  <c r="L85" i="4"/>
  <c r="O85" i="4"/>
  <c r="WG85" i="4" s="1"/>
  <c r="VY85" i="4"/>
  <c r="WH85" i="4"/>
  <c r="WI85" i="4"/>
  <c r="WJ85" i="4"/>
  <c r="WK85" i="4"/>
  <c r="WL85" i="4"/>
  <c r="WM85" i="4"/>
  <c r="WN85" i="4"/>
  <c r="WO85" i="4"/>
  <c r="WP85" i="4"/>
  <c r="WQ85" i="4"/>
  <c r="F86" i="4"/>
  <c r="H86" i="4"/>
  <c r="J86" i="4"/>
  <c r="K86" i="4"/>
  <c r="L86" i="4"/>
  <c r="O86" i="4"/>
  <c r="WG86" i="4" s="1"/>
  <c r="VY86" i="4"/>
  <c r="WH86" i="4"/>
  <c r="WI86" i="4"/>
  <c r="WJ86" i="4"/>
  <c r="WK86" i="4"/>
  <c r="WL86" i="4"/>
  <c r="WM86" i="4"/>
  <c r="WN86" i="4"/>
  <c r="WO86" i="4"/>
  <c r="WP86" i="4"/>
  <c r="WQ86" i="4"/>
  <c r="F89" i="4"/>
  <c r="H89" i="4"/>
  <c r="J89" i="4"/>
  <c r="K89" i="4"/>
  <c r="L89" i="4"/>
  <c r="O89" i="4"/>
  <c r="WG89" i="4" s="1"/>
  <c r="VY89" i="4"/>
  <c r="WH89" i="4"/>
  <c r="WI89" i="4"/>
  <c r="WJ89" i="4"/>
  <c r="WK89" i="4"/>
  <c r="WL89" i="4"/>
  <c r="WM89" i="4"/>
  <c r="WN89" i="4"/>
  <c r="WO89" i="4"/>
  <c r="WP89" i="4"/>
  <c r="WQ89" i="4"/>
  <c r="F87" i="4"/>
  <c r="H87" i="4"/>
  <c r="J87" i="4"/>
  <c r="K87" i="4"/>
  <c r="L87" i="4"/>
  <c r="O87" i="4"/>
  <c r="WG87" i="4" s="1"/>
  <c r="VY87" i="4"/>
  <c r="WH87" i="4"/>
  <c r="WI87" i="4"/>
  <c r="WJ87" i="4"/>
  <c r="WK87" i="4"/>
  <c r="WL87" i="4"/>
  <c r="WM87" i="4"/>
  <c r="WN87" i="4"/>
  <c r="WO87" i="4"/>
  <c r="WP87" i="4"/>
  <c r="WQ87" i="4"/>
  <c r="F90" i="4"/>
  <c r="WX90" i="4" s="1"/>
  <c r="H90" i="4"/>
  <c r="J90" i="4"/>
  <c r="K90" i="4"/>
  <c r="L90" i="4"/>
  <c r="O90" i="4"/>
  <c r="WH90" i="4"/>
  <c r="WI90" i="4"/>
  <c r="WJ90" i="4"/>
  <c r="WK90" i="4"/>
  <c r="WL90" i="4"/>
  <c r="WM90" i="4"/>
  <c r="WN90" i="4"/>
  <c r="WO90" i="4"/>
  <c r="WP90" i="4"/>
  <c r="WQ90" i="4"/>
  <c r="F88" i="4"/>
  <c r="H88" i="4"/>
  <c r="J88" i="4"/>
  <c r="K88" i="4"/>
  <c r="L88" i="4"/>
  <c r="O88" i="4"/>
  <c r="WG88" i="4" s="1"/>
  <c r="VY88" i="4"/>
  <c r="WH88" i="4"/>
  <c r="WI88" i="4"/>
  <c r="WJ88" i="4"/>
  <c r="WK88" i="4"/>
  <c r="WL88" i="4"/>
  <c r="WM88" i="4"/>
  <c r="WN88" i="4"/>
  <c r="WO88" i="4"/>
  <c r="WP88" i="4"/>
  <c r="WQ88" i="4"/>
  <c r="F92" i="4"/>
  <c r="H92" i="4"/>
  <c r="J92" i="4"/>
  <c r="K92" i="4"/>
  <c r="L92" i="4"/>
  <c r="O92" i="4"/>
  <c r="WG92" i="4" s="1"/>
  <c r="VY92" i="4"/>
  <c r="WH92" i="4"/>
  <c r="WI92" i="4"/>
  <c r="WJ92" i="4"/>
  <c r="WK92" i="4"/>
  <c r="WL92" i="4"/>
  <c r="WM92" i="4"/>
  <c r="WN92" i="4"/>
  <c r="WO92" i="4"/>
  <c r="WP92" i="4"/>
  <c r="WQ92" i="4"/>
  <c r="F94" i="4"/>
  <c r="H94" i="4"/>
  <c r="J94" i="4"/>
  <c r="K94" i="4"/>
  <c r="L94" i="4"/>
  <c r="O94" i="4"/>
  <c r="WG94" i="4" s="1"/>
  <c r="VY94" i="4"/>
  <c r="WH94" i="4"/>
  <c r="WI94" i="4"/>
  <c r="WJ94" i="4"/>
  <c r="WK94" i="4"/>
  <c r="WL94" i="4"/>
  <c r="WM94" i="4"/>
  <c r="WN94" i="4"/>
  <c r="WO94" i="4"/>
  <c r="WP94" i="4"/>
  <c r="WQ94" i="4"/>
  <c r="F93" i="4"/>
  <c r="H93" i="4"/>
  <c r="J93" i="4"/>
  <c r="K93" i="4"/>
  <c r="L93" i="4"/>
  <c r="O93" i="4"/>
  <c r="WG93" i="4" s="1"/>
  <c r="VY93" i="4"/>
  <c r="WH93" i="4"/>
  <c r="WI93" i="4"/>
  <c r="WJ93" i="4"/>
  <c r="WK93" i="4"/>
  <c r="WL93" i="4"/>
  <c r="WM93" i="4"/>
  <c r="WN93" i="4"/>
  <c r="WO93" i="4"/>
  <c r="WP93" i="4"/>
  <c r="WQ93" i="4"/>
  <c r="F100" i="4"/>
  <c r="H100" i="4"/>
  <c r="J100" i="4"/>
  <c r="K100" i="4"/>
  <c r="L100" i="4"/>
  <c r="O100" i="4"/>
  <c r="WG100" i="4" s="1"/>
  <c r="VY100" i="4"/>
  <c r="WH100" i="4"/>
  <c r="WI100" i="4"/>
  <c r="WJ100" i="4"/>
  <c r="WK100" i="4"/>
  <c r="WL100" i="4"/>
  <c r="WM100" i="4"/>
  <c r="WN100" i="4"/>
  <c r="WO100" i="4"/>
  <c r="WP100" i="4"/>
  <c r="WQ100" i="4"/>
  <c r="F98" i="4"/>
  <c r="H98" i="4"/>
  <c r="J98" i="4"/>
  <c r="K98" i="4"/>
  <c r="L98" i="4"/>
  <c r="O98" i="4"/>
  <c r="WG98" i="4" s="1"/>
  <c r="VY98" i="4"/>
  <c r="WH98" i="4"/>
  <c r="WI98" i="4"/>
  <c r="WJ98" i="4"/>
  <c r="WK98" i="4"/>
  <c r="WL98" i="4"/>
  <c r="WM98" i="4"/>
  <c r="WN98" i="4"/>
  <c r="WO98" i="4"/>
  <c r="WP98" i="4"/>
  <c r="WQ98" i="4"/>
  <c r="F96" i="4"/>
  <c r="WX96" i="4" s="1"/>
  <c r="H96" i="4"/>
  <c r="J96" i="4"/>
  <c r="K96" i="4"/>
  <c r="L96" i="4"/>
  <c r="O96" i="4"/>
  <c r="WG96" i="4" s="1"/>
  <c r="VY96" i="4"/>
  <c r="WH96" i="4"/>
  <c r="WI96" i="4"/>
  <c r="WJ96" i="4"/>
  <c r="WK96" i="4"/>
  <c r="WL96" i="4"/>
  <c r="WM96" i="4"/>
  <c r="WN96" i="4"/>
  <c r="WO96" i="4"/>
  <c r="WP96" i="4"/>
  <c r="WQ96" i="4"/>
  <c r="F97" i="4"/>
  <c r="H97" i="4"/>
  <c r="J97" i="4"/>
  <c r="K97" i="4"/>
  <c r="L97" i="4"/>
  <c r="O97" i="4"/>
  <c r="WG97" i="4" s="1"/>
  <c r="VY97" i="4"/>
  <c r="WH97" i="4"/>
  <c r="WI97" i="4"/>
  <c r="WJ97" i="4"/>
  <c r="WK97" i="4"/>
  <c r="WL97" i="4"/>
  <c r="WM97" i="4"/>
  <c r="WN97" i="4"/>
  <c r="WO97" i="4"/>
  <c r="WP97" i="4"/>
  <c r="WQ97" i="4"/>
  <c r="F99" i="4"/>
  <c r="H99" i="4"/>
  <c r="J99" i="4"/>
  <c r="K99" i="4"/>
  <c r="L99" i="4"/>
  <c r="O99" i="4"/>
  <c r="WG99" i="4" s="1"/>
  <c r="VY99" i="4"/>
  <c r="WH99" i="4"/>
  <c r="WI99" i="4"/>
  <c r="WJ99" i="4"/>
  <c r="WK99" i="4"/>
  <c r="WL99" i="4"/>
  <c r="WM99" i="4"/>
  <c r="WN99" i="4"/>
  <c r="WO99" i="4"/>
  <c r="WP99" i="4"/>
  <c r="WQ99" i="4"/>
  <c r="F106" i="4"/>
  <c r="H106" i="4"/>
  <c r="J106" i="4"/>
  <c r="K106" i="4"/>
  <c r="L106" i="4"/>
  <c r="O106" i="4"/>
  <c r="WG106" i="4" s="1"/>
  <c r="VY106" i="4"/>
  <c r="WH106" i="4"/>
  <c r="WI106" i="4"/>
  <c r="WJ106" i="4"/>
  <c r="WK106" i="4"/>
  <c r="WL106" i="4"/>
  <c r="WM106" i="4"/>
  <c r="WN106" i="4"/>
  <c r="WO106" i="4"/>
  <c r="WP106" i="4"/>
  <c r="WQ106" i="4"/>
  <c r="F107" i="4"/>
  <c r="H107" i="4"/>
  <c r="J107" i="4"/>
  <c r="K107" i="4"/>
  <c r="L107" i="4"/>
  <c r="O107" i="4"/>
  <c r="WG107" i="4" s="1"/>
  <c r="VY107" i="4"/>
  <c r="WH107" i="4"/>
  <c r="WI107" i="4"/>
  <c r="WJ107" i="4"/>
  <c r="WK107" i="4"/>
  <c r="WL107" i="4"/>
  <c r="WM107" i="4"/>
  <c r="WN107" i="4"/>
  <c r="WO107" i="4"/>
  <c r="WP107" i="4"/>
  <c r="WQ107" i="4"/>
  <c r="F103" i="4"/>
  <c r="H103" i="4"/>
  <c r="J103" i="4"/>
  <c r="K103" i="4"/>
  <c r="L103" i="4"/>
  <c r="O103" i="4"/>
  <c r="VY103" i="4"/>
  <c r="WH103" i="4"/>
  <c r="WI103" i="4"/>
  <c r="WJ103" i="4"/>
  <c r="WK103" i="4"/>
  <c r="WL103" i="4"/>
  <c r="WM103" i="4"/>
  <c r="WN103" i="4"/>
  <c r="WO103" i="4"/>
  <c r="WP103" i="4"/>
  <c r="WQ103" i="4"/>
  <c r="F102" i="4"/>
  <c r="H102" i="4"/>
  <c r="J102" i="4"/>
  <c r="K102" i="4"/>
  <c r="L102" i="4"/>
  <c r="O102" i="4"/>
  <c r="WG102" i="4" s="1"/>
  <c r="VY102" i="4"/>
  <c r="WH102" i="4"/>
  <c r="WI102" i="4"/>
  <c r="WJ102" i="4"/>
  <c r="WK102" i="4"/>
  <c r="WL102" i="4"/>
  <c r="WM102" i="4"/>
  <c r="WN102" i="4"/>
  <c r="WO102" i="4"/>
  <c r="WP102" i="4"/>
  <c r="WQ102" i="4"/>
  <c r="F104" i="4"/>
  <c r="WX104" i="4" s="1"/>
  <c r="H104" i="4"/>
  <c r="J104" i="4"/>
  <c r="K104" i="4"/>
  <c r="L104" i="4"/>
  <c r="O104" i="4"/>
  <c r="WG104" i="4" s="1"/>
  <c r="VY104" i="4"/>
  <c r="WH104" i="4"/>
  <c r="WI104" i="4"/>
  <c r="WJ104" i="4"/>
  <c r="WK104" i="4"/>
  <c r="WL104" i="4"/>
  <c r="WM104" i="4"/>
  <c r="WN104" i="4"/>
  <c r="WO104" i="4"/>
  <c r="WP104" i="4"/>
  <c r="WQ104" i="4"/>
  <c r="F108" i="4"/>
  <c r="H108" i="4"/>
  <c r="J108" i="4"/>
  <c r="K108" i="4"/>
  <c r="L108" i="4"/>
  <c r="O108" i="4"/>
  <c r="VY108" i="4"/>
  <c r="WH108" i="4"/>
  <c r="WI108" i="4"/>
  <c r="WJ108" i="4"/>
  <c r="WK108" i="4"/>
  <c r="WL108" i="4"/>
  <c r="WM108" i="4"/>
  <c r="WN108" i="4"/>
  <c r="WO108" i="4"/>
  <c r="WP108" i="4"/>
  <c r="WQ108" i="4"/>
  <c r="F105" i="4"/>
  <c r="H105" i="4"/>
  <c r="J105" i="4"/>
  <c r="K105" i="4"/>
  <c r="L105" i="4"/>
  <c r="O105" i="4"/>
  <c r="WG105" i="4" s="1"/>
  <c r="VY105" i="4"/>
  <c r="WH105" i="4"/>
  <c r="WI105" i="4"/>
  <c r="WJ105" i="4"/>
  <c r="WK105" i="4"/>
  <c r="WL105" i="4"/>
  <c r="WM105" i="4"/>
  <c r="WN105" i="4"/>
  <c r="WO105" i="4"/>
  <c r="WP105" i="4"/>
  <c r="WQ105" i="4"/>
  <c r="F110" i="4"/>
  <c r="H110" i="4"/>
  <c r="J110" i="4"/>
  <c r="K110" i="4"/>
  <c r="L110" i="4"/>
  <c r="O110" i="4"/>
  <c r="WG110" i="4" s="1"/>
  <c r="VY110" i="4"/>
  <c r="WH110" i="4"/>
  <c r="WI110" i="4"/>
  <c r="WJ110" i="4"/>
  <c r="WK110" i="4"/>
  <c r="WL110" i="4"/>
  <c r="WM110" i="4"/>
  <c r="WN110" i="4"/>
  <c r="WO110" i="4"/>
  <c r="WP110" i="4"/>
  <c r="WQ110" i="4"/>
  <c r="F111" i="4"/>
  <c r="H111" i="4"/>
  <c r="J111" i="4"/>
  <c r="K111" i="4"/>
  <c r="L111" i="4"/>
  <c r="O111" i="4"/>
  <c r="WG111" i="4" s="1"/>
  <c r="VY111" i="4"/>
  <c r="WH111" i="4"/>
  <c r="WI111" i="4"/>
  <c r="WJ111" i="4"/>
  <c r="WK111" i="4"/>
  <c r="WL111" i="4"/>
  <c r="WM111" i="4"/>
  <c r="WN111" i="4"/>
  <c r="WO111" i="4"/>
  <c r="WP111" i="4"/>
  <c r="WQ111" i="4"/>
  <c r="F112" i="4"/>
  <c r="H112" i="4"/>
  <c r="J112" i="4"/>
  <c r="K112" i="4"/>
  <c r="L112" i="4"/>
  <c r="O112" i="4"/>
  <c r="WG112" i="4" s="1"/>
  <c r="VY112" i="4"/>
  <c r="WH112" i="4"/>
  <c r="WI112" i="4"/>
  <c r="WJ112" i="4"/>
  <c r="WK112" i="4"/>
  <c r="WL112" i="4"/>
  <c r="WM112" i="4"/>
  <c r="WN112" i="4"/>
  <c r="WO112" i="4"/>
  <c r="WP112" i="4"/>
  <c r="WQ112" i="4"/>
  <c r="F126" i="4"/>
  <c r="H126" i="4"/>
  <c r="J126" i="4"/>
  <c r="K126" i="4"/>
  <c r="L126" i="4"/>
  <c r="O126" i="4"/>
  <c r="WG126" i="4" s="1"/>
  <c r="WH126" i="4"/>
  <c r="WI126" i="4"/>
  <c r="WJ126" i="4"/>
  <c r="WK126" i="4"/>
  <c r="WL126" i="4"/>
  <c r="WM126" i="4"/>
  <c r="WN126" i="4"/>
  <c r="WO126" i="4"/>
  <c r="WP126" i="4"/>
  <c r="WQ126" i="4"/>
  <c r="F127" i="4"/>
  <c r="H127" i="4"/>
  <c r="J127" i="4"/>
  <c r="K127" i="4"/>
  <c r="L127" i="4"/>
  <c r="O127" i="4"/>
  <c r="WG127" i="4" s="1"/>
  <c r="VY127" i="4"/>
  <c r="WH127" i="4"/>
  <c r="WI127" i="4"/>
  <c r="WJ127" i="4"/>
  <c r="WK127" i="4"/>
  <c r="WL127" i="4"/>
  <c r="WM127" i="4"/>
  <c r="WN127" i="4"/>
  <c r="WO127" i="4"/>
  <c r="WP127" i="4"/>
  <c r="WQ127" i="4"/>
  <c r="F128" i="4"/>
  <c r="H128" i="4"/>
  <c r="J128" i="4"/>
  <c r="K128" i="4"/>
  <c r="L128" i="4"/>
  <c r="O128" i="4"/>
  <c r="WG128" i="4" s="1"/>
  <c r="VY128" i="4"/>
  <c r="WH128" i="4"/>
  <c r="WI128" i="4"/>
  <c r="WJ128" i="4"/>
  <c r="WK128" i="4"/>
  <c r="WL128" i="4"/>
  <c r="WM128" i="4"/>
  <c r="WN128" i="4"/>
  <c r="WO128" i="4"/>
  <c r="WP128" i="4"/>
  <c r="WQ128" i="4"/>
  <c r="F129" i="4"/>
  <c r="H129" i="4"/>
  <c r="J129" i="4"/>
  <c r="K129" i="4"/>
  <c r="L129" i="4"/>
  <c r="O129" i="4"/>
  <c r="WG129" i="4" s="1"/>
  <c r="VY129" i="4"/>
  <c r="WH129" i="4"/>
  <c r="WI129" i="4"/>
  <c r="WJ129" i="4"/>
  <c r="WK129" i="4"/>
  <c r="WL129" i="4"/>
  <c r="WM129" i="4"/>
  <c r="WN129" i="4"/>
  <c r="WO129" i="4"/>
  <c r="WP129" i="4"/>
  <c r="WQ129" i="4"/>
  <c r="F130" i="4"/>
  <c r="H130" i="4"/>
  <c r="J130" i="4"/>
  <c r="K130" i="4"/>
  <c r="L130" i="4"/>
  <c r="O130" i="4"/>
  <c r="WG130" i="4" s="1"/>
  <c r="VY130" i="4"/>
  <c r="WH130" i="4"/>
  <c r="WI130" i="4"/>
  <c r="WJ130" i="4"/>
  <c r="WK130" i="4"/>
  <c r="WL130" i="4"/>
  <c r="WM130" i="4"/>
  <c r="WN130" i="4"/>
  <c r="WO130" i="4"/>
  <c r="WP130" i="4"/>
  <c r="WQ130" i="4"/>
  <c r="F131" i="4"/>
  <c r="H131" i="4"/>
  <c r="J131" i="4"/>
  <c r="K131" i="4"/>
  <c r="L131" i="4"/>
  <c r="O131" i="4"/>
  <c r="WG131" i="4" s="1"/>
  <c r="VY131" i="4"/>
  <c r="WH131" i="4"/>
  <c r="WI131" i="4"/>
  <c r="WJ131" i="4"/>
  <c r="WK131" i="4"/>
  <c r="WL131" i="4"/>
  <c r="WM131" i="4"/>
  <c r="WN131" i="4"/>
  <c r="WO131" i="4"/>
  <c r="WP131" i="4"/>
  <c r="WQ131" i="4"/>
  <c r="F132" i="4"/>
  <c r="H132" i="4"/>
  <c r="J132" i="4"/>
  <c r="K132" i="4"/>
  <c r="L132" i="4"/>
  <c r="O132" i="4"/>
  <c r="WG132" i="4" s="1"/>
  <c r="VY132" i="4"/>
  <c r="WH132" i="4"/>
  <c r="WI132" i="4"/>
  <c r="WJ132" i="4"/>
  <c r="WK132" i="4"/>
  <c r="WL132" i="4"/>
  <c r="WM132" i="4"/>
  <c r="WN132" i="4"/>
  <c r="WO132" i="4"/>
  <c r="WP132" i="4"/>
  <c r="WQ132" i="4"/>
  <c r="JU172" i="4" l="1"/>
  <c r="KI172" i="4" s="1"/>
  <c r="JT172" i="4"/>
  <c r="JQ172" i="4"/>
  <c r="JQ176" i="4"/>
  <c r="JU176" i="4"/>
  <c r="KI176" i="4" s="1"/>
  <c r="JT176" i="4"/>
  <c r="KM175" i="4"/>
  <c r="KJ175" i="4"/>
  <c r="KN175" i="4"/>
  <c r="LB175" i="4" s="1"/>
  <c r="KM160" i="4"/>
  <c r="KJ160" i="4"/>
  <c r="KN160" i="4"/>
  <c r="LB160" i="4" s="1"/>
  <c r="KM163" i="4"/>
  <c r="KJ163" i="4"/>
  <c r="KN163" i="4"/>
  <c r="LB163" i="4" s="1"/>
  <c r="KN179" i="4"/>
  <c r="LB179" i="4" s="1"/>
  <c r="KM179" i="4"/>
  <c r="KJ179" i="4"/>
  <c r="KM161" i="4"/>
  <c r="KJ161" i="4"/>
  <c r="KN161" i="4"/>
  <c r="LB161" i="4" s="1"/>
  <c r="KM162" i="4"/>
  <c r="KJ162" i="4"/>
  <c r="KN162" i="4"/>
  <c r="LB162" i="4" s="1"/>
  <c r="LC168" i="4"/>
  <c r="LG168" i="4"/>
  <c r="LU168" i="4" s="1"/>
  <c r="LF168" i="4"/>
  <c r="KJ169" i="4"/>
  <c r="KN169" i="4"/>
  <c r="LB169" i="4" s="1"/>
  <c r="KM169" i="4"/>
  <c r="KJ166" i="4"/>
  <c r="KN166" i="4"/>
  <c r="LB166" i="4" s="1"/>
  <c r="KM166" i="4"/>
  <c r="JT159" i="4"/>
  <c r="JU159" i="4"/>
  <c r="KI159" i="4" s="1"/>
  <c r="JQ159" i="4"/>
  <c r="KN180" i="4"/>
  <c r="LB180" i="4" s="1"/>
  <c r="KM180" i="4"/>
  <c r="KJ180" i="4"/>
  <c r="JQ164" i="4"/>
  <c r="JU164" i="4"/>
  <c r="KI164" i="4" s="1"/>
  <c r="JT164" i="4"/>
  <c r="JQ177" i="4"/>
  <c r="JT177" i="4"/>
  <c r="JU177" i="4"/>
  <c r="KI177" i="4" s="1"/>
  <c r="KJ167" i="4"/>
  <c r="KN167" i="4"/>
  <c r="LB167" i="4" s="1"/>
  <c r="KM167" i="4"/>
  <c r="KJ171" i="4"/>
  <c r="KN171" i="4"/>
  <c r="LB171" i="4" s="1"/>
  <c r="KM171" i="4"/>
  <c r="KM158" i="4"/>
  <c r="KJ158" i="4"/>
  <c r="KN158" i="4"/>
  <c r="LB158" i="4" s="1"/>
  <c r="JQ170" i="4"/>
  <c r="JT170" i="4"/>
  <c r="JU170" i="4"/>
  <c r="KI170" i="4" s="1"/>
  <c r="JQ178" i="4"/>
  <c r="JT178" i="4"/>
  <c r="JU178" i="4"/>
  <c r="KI178" i="4" s="1"/>
  <c r="KM174" i="4"/>
  <c r="KJ174" i="4"/>
  <c r="KN174" i="4"/>
  <c r="LB174" i="4" s="1"/>
  <c r="JU145" i="4"/>
  <c r="KI145" i="4" s="1"/>
  <c r="JT145" i="4"/>
  <c r="JQ145" i="4"/>
  <c r="JQ150" i="4"/>
  <c r="JU150" i="4"/>
  <c r="KI150" i="4" s="1"/>
  <c r="JT150" i="4"/>
  <c r="KN155" i="4"/>
  <c r="LB155" i="4" s="1"/>
  <c r="KM155" i="4"/>
  <c r="KJ155" i="4"/>
  <c r="JU156" i="4"/>
  <c r="KI156" i="4" s="1"/>
  <c r="JT156" i="4"/>
  <c r="JQ156" i="4"/>
  <c r="KN144" i="4"/>
  <c r="LB144" i="4" s="1"/>
  <c r="KM144" i="4"/>
  <c r="KJ144" i="4"/>
  <c r="KN152" i="4"/>
  <c r="LB152" i="4" s="1"/>
  <c r="KM152" i="4"/>
  <c r="KJ152" i="4"/>
  <c r="JT143" i="4"/>
  <c r="JQ143" i="4"/>
  <c r="JU143" i="4"/>
  <c r="KI143" i="4" s="1"/>
  <c r="JQ148" i="4"/>
  <c r="JU148" i="4"/>
  <c r="KI148" i="4" s="1"/>
  <c r="JT148" i="4"/>
  <c r="KN151" i="4"/>
  <c r="LB151" i="4" s="1"/>
  <c r="KM151" i="4"/>
  <c r="KJ151" i="4"/>
  <c r="KN154" i="4"/>
  <c r="LB154" i="4" s="1"/>
  <c r="KM154" i="4"/>
  <c r="KJ154" i="4"/>
  <c r="JU146" i="4"/>
  <c r="KI146" i="4" s="1"/>
  <c r="JT146" i="4"/>
  <c r="JQ146" i="4"/>
  <c r="KN142" i="4"/>
  <c r="LB142" i="4" s="1"/>
  <c r="KM142" i="4"/>
  <c r="KJ142" i="4"/>
  <c r="KM147" i="4"/>
  <c r="KJ147" i="4"/>
  <c r="KN147" i="4"/>
  <c r="LB147" i="4" s="1"/>
  <c r="KN153" i="4"/>
  <c r="LB153" i="4" s="1"/>
  <c r="KM153" i="4"/>
  <c r="KJ153" i="4"/>
  <c r="KN138" i="4"/>
  <c r="LB138" i="4" s="1"/>
  <c r="KM138" i="4"/>
  <c r="KJ138" i="4"/>
  <c r="JQ134" i="4"/>
  <c r="JU134" i="4"/>
  <c r="KI134" i="4" s="1"/>
  <c r="JT134" i="4"/>
  <c r="KN140" i="4"/>
  <c r="LB140" i="4" s="1"/>
  <c r="KM140" i="4"/>
  <c r="KJ140" i="4"/>
  <c r="KN139" i="4"/>
  <c r="LB139" i="4" s="1"/>
  <c r="KM139" i="4"/>
  <c r="KJ139" i="4"/>
  <c r="KN137" i="4"/>
  <c r="LB137" i="4" s="1"/>
  <c r="KM137" i="4"/>
  <c r="KJ137" i="4"/>
  <c r="KM136" i="4"/>
  <c r="KJ136" i="4"/>
  <c r="KN136" i="4"/>
  <c r="LB136" i="4" s="1"/>
  <c r="KN135" i="4"/>
  <c r="LB135" i="4" s="1"/>
  <c r="KJ135" i="4"/>
  <c r="KM135" i="4"/>
  <c r="EJ87" i="4"/>
  <c r="SZ126" i="4"/>
  <c r="MK130" i="4"/>
  <c r="GO131" i="4"/>
  <c r="AS131" i="4"/>
  <c r="QB131" i="4"/>
  <c r="QB129" i="4"/>
  <c r="UL108" i="4"/>
  <c r="KY131" i="4"/>
  <c r="QU108" i="4"/>
  <c r="NW102" i="4"/>
  <c r="IA103" i="4"/>
  <c r="AS90" i="4"/>
  <c r="SG129" i="4"/>
  <c r="RN112" i="4"/>
  <c r="IA99" i="4"/>
  <c r="QU90" i="4"/>
  <c r="QU89" i="4"/>
  <c r="VX110" i="4"/>
  <c r="IA132" i="4"/>
  <c r="FC82" i="4"/>
  <c r="SZ98" i="4"/>
  <c r="GO94" i="4"/>
  <c r="VZ87" i="4"/>
  <c r="WC87" i="4" s="1"/>
  <c r="SZ128" i="4"/>
  <c r="LR128" i="4"/>
  <c r="DQ111" i="4"/>
  <c r="FV111" i="4"/>
  <c r="NW127" i="4"/>
  <c r="IT127" i="4"/>
  <c r="RN132" i="4"/>
  <c r="UL132" i="4"/>
  <c r="SZ107" i="4"/>
  <c r="EJ94" i="4"/>
  <c r="FC126" i="4"/>
  <c r="CE96" i="4"/>
  <c r="FV87" i="4"/>
  <c r="GO108" i="4"/>
  <c r="MK107" i="4"/>
  <c r="VZ127" i="4"/>
  <c r="WC127" i="4" s="1"/>
  <c r="VE107" i="4"/>
  <c r="KY93" i="4"/>
  <c r="UL107" i="4"/>
  <c r="QU128" i="4"/>
  <c r="ND87" i="4"/>
  <c r="WX130" i="4"/>
  <c r="AS130" i="4"/>
  <c r="LR130" i="4"/>
  <c r="DQ126" i="4"/>
  <c r="NW99" i="4"/>
  <c r="VE99" i="4"/>
  <c r="OP97" i="4"/>
  <c r="RN97" i="4"/>
  <c r="MK90" i="4"/>
  <c r="DQ90" i="4"/>
  <c r="VX112" i="4"/>
  <c r="WX112" i="4"/>
  <c r="MK110" i="4"/>
  <c r="FC132" i="4"/>
  <c r="QB132" i="4"/>
  <c r="EJ132" i="4"/>
  <c r="TS103" i="4"/>
  <c r="KY103" i="4"/>
  <c r="PI103" i="4"/>
  <c r="HH85" i="4"/>
  <c r="IT85" i="4"/>
  <c r="Z85" i="4"/>
  <c r="CX126" i="4"/>
  <c r="JM111" i="4"/>
  <c r="UL110" i="4"/>
  <c r="KF110" i="4"/>
  <c r="QU131" i="4"/>
  <c r="OP127" i="4"/>
  <c r="WX111" i="4"/>
  <c r="VX111" i="4"/>
  <c r="OP92" i="4"/>
  <c r="KY90" i="4"/>
  <c r="QU85" i="4"/>
  <c r="VX132" i="4"/>
  <c r="QU110" i="4"/>
  <c r="FV82" i="4"/>
  <c r="QU82" i="4"/>
  <c r="HH82" i="4"/>
  <c r="BL82" i="4"/>
  <c r="OP82" i="4"/>
  <c r="QU88" i="4"/>
  <c r="FV86" i="4"/>
  <c r="VZ105" i="4"/>
  <c r="WC105" i="4" s="1"/>
  <c r="NW83" i="4"/>
  <c r="VZ130" i="4"/>
  <c r="WC130" i="4" s="1"/>
  <c r="MK128" i="4"/>
  <c r="ND86" i="4"/>
  <c r="VZ86" i="4"/>
  <c r="WC86" i="4" s="1"/>
  <c r="VZ99" i="4"/>
  <c r="WC99" i="4" s="1"/>
  <c r="AS86" i="4"/>
  <c r="EJ105" i="4"/>
  <c r="IT108" i="4"/>
  <c r="LR87" i="4"/>
  <c r="UL86" i="4"/>
  <c r="RN94" i="4"/>
  <c r="PI94" i="4"/>
  <c r="TS86" i="4"/>
  <c r="VZ85" i="4"/>
  <c r="WC85" i="4" s="1"/>
  <c r="VZ131" i="4"/>
  <c r="WC131" i="4" s="1"/>
  <c r="MK131" i="4"/>
  <c r="VZ132" i="4"/>
  <c r="WC132" i="4" s="1"/>
  <c r="PI132" i="4"/>
  <c r="FV132" i="4"/>
  <c r="RN129" i="4"/>
  <c r="QU129" i="4"/>
  <c r="VE132" i="4"/>
  <c r="LR132" i="4"/>
  <c r="ND131" i="4"/>
  <c r="WX127" i="4"/>
  <c r="SZ127" i="4"/>
  <c r="TS127" i="4"/>
  <c r="MK127" i="4"/>
  <c r="UL127" i="4"/>
  <c r="ND127" i="4"/>
  <c r="Z132" i="4"/>
  <c r="QU132" i="4"/>
  <c r="KY128" i="4"/>
  <c r="Z128" i="4"/>
  <c r="TS126" i="4"/>
  <c r="CE126" i="4"/>
  <c r="SZ110" i="4"/>
  <c r="KY110" i="4"/>
  <c r="BL110" i="4"/>
  <c r="IA126" i="4"/>
  <c r="SG111" i="4"/>
  <c r="RN110" i="4"/>
  <c r="NW112" i="4"/>
  <c r="HH126" i="4"/>
  <c r="QB110" i="4"/>
  <c r="VE112" i="4"/>
  <c r="MK112" i="4"/>
  <c r="VZ110" i="4"/>
  <c r="WC110" i="4" s="1"/>
  <c r="NW126" i="4"/>
  <c r="OP111" i="4"/>
  <c r="UL106" i="4"/>
  <c r="FV106" i="4"/>
  <c r="RN106" i="4"/>
  <c r="IT126" i="4"/>
  <c r="TS112" i="4"/>
  <c r="VE110" i="4"/>
  <c r="FC110" i="4"/>
  <c r="VZ128" i="4"/>
  <c r="WC128" i="4" s="1"/>
  <c r="ND126" i="4"/>
  <c r="NW111" i="4"/>
  <c r="EJ111" i="4"/>
  <c r="WX110" i="4"/>
  <c r="RN108" i="4"/>
  <c r="VE108" i="4"/>
  <c r="EJ112" i="4"/>
  <c r="VE111" i="4"/>
  <c r="MK111" i="4"/>
  <c r="TS110" i="4"/>
  <c r="LR110" i="4"/>
  <c r="CE110" i="4"/>
  <c r="TS104" i="4"/>
  <c r="ND104" i="4"/>
  <c r="PI104" i="4"/>
  <c r="GO104" i="4"/>
  <c r="GO88" i="4"/>
  <c r="HH88" i="4"/>
  <c r="SG88" i="4"/>
  <c r="SZ88" i="4"/>
  <c r="CE88" i="4"/>
  <c r="KY88" i="4"/>
  <c r="TS88" i="4"/>
  <c r="WX88" i="4"/>
  <c r="LR88" i="4"/>
  <c r="VX88" i="4"/>
  <c r="MK88" i="4"/>
  <c r="DQ88" i="4"/>
  <c r="Z106" i="4"/>
  <c r="IT106" i="4"/>
  <c r="SZ106" i="4"/>
  <c r="WX106" i="4"/>
  <c r="GO105" i="4"/>
  <c r="ND107" i="4"/>
  <c r="QB97" i="4"/>
  <c r="TS93" i="4"/>
  <c r="VZ104" i="4"/>
  <c r="WC104" i="4" s="1"/>
  <c r="IA100" i="4"/>
  <c r="JM100" i="4"/>
  <c r="CE103" i="4"/>
  <c r="VE103" i="4"/>
  <c r="NW103" i="4"/>
  <c r="GO83" i="4"/>
  <c r="FV83" i="4"/>
  <c r="PI100" i="4"/>
  <c r="BL108" i="4"/>
  <c r="MK108" i="4"/>
  <c r="FV108" i="4"/>
  <c r="OP108" i="4"/>
  <c r="JM99" i="4"/>
  <c r="KY99" i="4"/>
  <c r="QU99" i="4"/>
  <c r="VX89" i="4"/>
  <c r="FC89" i="4"/>
  <c r="EJ108" i="4"/>
  <c r="VZ102" i="4"/>
  <c r="WC102" i="4" s="1"/>
  <c r="VZ108" i="4"/>
  <c r="WC108" i="4" s="1"/>
  <c r="OP83" i="4"/>
  <c r="RN83" i="4"/>
  <c r="BL83" i="4"/>
  <c r="KF83" i="4"/>
  <c r="SG83" i="4"/>
  <c r="KY83" i="4"/>
  <c r="SZ83" i="4"/>
  <c r="EJ83" i="4"/>
  <c r="LR83" i="4"/>
  <c r="TS83" i="4"/>
  <c r="FC83" i="4"/>
  <c r="JM98" i="4"/>
  <c r="VZ88" i="4"/>
  <c r="WC88" i="4" s="1"/>
  <c r="SG105" i="4"/>
  <c r="VZ103" i="4"/>
  <c r="WC103" i="4" s="1"/>
  <c r="FV96" i="4"/>
  <c r="HH96" i="4"/>
  <c r="UL96" i="4"/>
  <c r="SZ92" i="4"/>
  <c r="VZ93" i="4"/>
  <c r="WC93" i="4" s="1"/>
  <c r="WX92" i="4"/>
  <c r="KF92" i="4"/>
  <c r="LR92" i="4"/>
  <c r="CX92" i="4"/>
  <c r="DQ85" i="4"/>
  <c r="LR85" i="4"/>
  <c r="UL85" i="4"/>
  <c r="UL83" i="4"/>
  <c r="ND102" i="4"/>
  <c r="IA102" i="4"/>
  <c r="FC99" i="4"/>
  <c r="EJ92" i="4"/>
  <c r="PI85" i="4"/>
  <c r="SG85" i="4"/>
  <c r="CX87" i="4"/>
  <c r="GO87" i="4"/>
  <c r="SZ87" i="4"/>
  <c r="VZ98" i="4"/>
  <c r="WC98" i="4" s="1"/>
  <c r="EJ104" i="4"/>
  <c r="GO107" i="4"/>
  <c r="CE85" i="4"/>
  <c r="VZ89" i="4"/>
  <c r="WC89" i="4" s="1"/>
  <c r="SG86" i="4"/>
  <c r="KF85" i="4"/>
  <c r="BL85" i="4"/>
  <c r="SZ94" i="4"/>
  <c r="KY87" i="4"/>
  <c r="PI129" i="4"/>
  <c r="GO129" i="4"/>
  <c r="WX131" i="4"/>
  <c r="RN131" i="4"/>
  <c r="SG131" i="4"/>
  <c r="FC131" i="4"/>
  <c r="SZ131" i="4"/>
  <c r="FV131" i="4"/>
  <c r="Z131" i="4"/>
  <c r="VZ129" i="4"/>
  <c r="WC129" i="4" s="1"/>
  <c r="FC129" i="4"/>
  <c r="JM132" i="4"/>
  <c r="KY132" i="4"/>
  <c r="LR131" i="4"/>
  <c r="TS129" i="4"/>
  <c r="MK129" i="4"/>
  <c r="HH131" i="4"/>
  <c r="EJ129" i="4"/>
  <c r="LR129" i="4"/>
  <c r="FV129" i="4"/>
  <c r="WX129" i="4"/>
  <c r="SG127" i="4"/>
  <c r="CE127" i="4"/>
  <c r="BL126" i="4"/>
  <c r="UL112" i="4"/>
  <c r="AS112" i="4"/>
  <c r="UL111" i="4"/>
  <c r="IA111" i="4"/>
  <c r="SG110" i="4"/>
  <c r="BL127" i="4"/>
  <c r="AS126" i="4"/>
  <c r="SG126" i="4"/>
  <c r="MK126" i="4"/>
  <c r="CX112" i="4"/>
  <c r="SZ111" i="4"/>
  <c r="ND111" i="4"/>
  <c r="GO111" i="4"/>
  <c r="FV110" i="4"/>
  <c r="FV126" i="4"/>
  <c r="Z126" i="4"/>
  <c r="CX110" i="4"/>
  <c r="KY129" i="4"/>
  <c r="IA127" i="4"/>
  <c r="RN126" i="4"/>
  <c r="LR126" i="4"/>
  <c r="KY112" i="4"/>
  <c r="CE112" i="4"/>
  <c r="CX132" i="4"/>
  <c r="KF129" i="4"/>
  <c r="VX127" i="4"/>
  <c r="HH127" i="4"/>
  <c r="QU126" i="4"/>
  <c r="KY126" i="4"/>
  <c r="RN111" i="4"/>
  <c r="LR111" i="4"/>
  <c r="EJ126" i="4"/>
  <c r="KF132" i="4"/>
  <c r="DQ132" i="4"/>
  <c r="AS129" i="4"/>
  <c r="GO127" i="4"/>
  <c r="VX126" i="4"/>
  <c r="QB126" i="4"/>
  <c r="KF126" i="4"/>
  <c r="QB112" i="4"/>
  <c r="IT112" i="4"/>
  <c r="QU111" i="4"/>
  <c r="KY111" i="4"/>
  <c r="OP110" i="4"/>
  <c r="IA110" i="4"/>
  <c r="Z129" i="4"/>
  <c r="EJ128" i="4"/>
  <c r="VE126" i="4"/>
  <c r="PI126" i="4"/>
  <c r="JM126" i="4"/>
  <c r="VZ112" i="4"/>
  <c r="WC112" i="4" s="1"/>
  <c r="PI112" i="4"/>
  <c r="IA112" i="4"/>
  <c r="VZ111" i="4"/>
  <c r="WC111" i="4" s="1"/>
  <c r="QB111" i="4"/>
  <c r="KF111" i="4"/>
  <c r="NW110" i="4"/>
  <c r="HH110" i="4"/>
  <c r="Z110" i="4"/>
  <c r="VX129" i="4"/>
  <c r="WX126" i="4"/>
  <c r="UL126" i="4"/>
  <c r="OP126" i="4"/>
  <c r="OP112" i="4"/>
  <c r="PI111" i="4"/>
  <c r="ND110" i="4"/>
  <c r="GO110" i="4"/>
  <c r="PI105" i="4"/>
  <c r="SZ104" i="4"/>
  <c r="MK104" i="4"/>
  <c r="FV104" i="4"/>
  <c r="IA98" i="4"/>
  <c r="QB98" i="4"/>
  <c r="ND98" i="4"/>
  <c r="FV98" i="4"/>
  <c r="OP98" i="4"/>
  <c r="GO98" i="4"/>
  <c r="RN98" i="4"/>
  <c r="AS98" i="4"/>
  <c r="TS98" i="4"/>
  <c r="SG104" i="4"/>
  <c r="LR104" i="4"/>
  <c r="FC104" i="4"/>
  <c r="SG107" i="4"/>
  <c r="DQ107" i="4"/>
  <c r="Z107" i="4"/>
  <c r="FV107" i="4"/>
  <c r="AS107" i="4"/>
  <c r="EJ107" i="4"/>
  <c r="KY107" i="4"/>
  <c r="QU107" i="4"/>
  <c r="FC107" i="4"/>
  <c r="LR107" i="4"/>
  <c r="RN107" i="4"/>
  <c r="JM102" i="4"/>
  <c r="CX102" i="4"/>
  <c r="KY102" i="4"/>
  <c r="ND105" i="4"/>
  <c r="RN104" i="4"/>
  <c r="KY104" i="4"/>
  <c r="UL102" i="4"/>
  <c r="MK102" i="4"/>
  <c r="EJ102" i="4"/>
  <c r="KF107" i="4"/>
  <c r="CX107" i="4"/>
  <c r="IA104" i="4"/>
  <c r="OP104" i="4"/>
  <c r="UL104" i="4"/>
  <c r="BL104" i="4"/>
  <c r="VE104" i="4"/>
  <c r="CE104" i="4"/>
  <c r="VX104" i="4"/>
  <c r="Z100" i="4"/>
  <c r="IT100" i="4"/>
  <c r="MK100" i="4"/>
  <c r="WX100" i="4"/>
  <c r="ND100" i="4"/>
  <c r="VE100" i="4"/>
  <c r="GO100" i="4"/>
  <c r="RN100" i="4"/>
  <c r="KY100" i="4"/>
  <c r="CX100" i="4"/>
  <c r="SZ100" i="4"/>
  <c r="LR100" i="4"/>
  <c r="TS100" i="4"/>
  <c r="VX105" i="4"/>
  <c r="QU104" i="4"/>
  <c r="KF104" i="4"/>
  <c r="DQ104" i="4"/>
  <c r="TS102" i="4"/>
  <c r="QB107" i="4"/>
  <c r="JM107" i="4"/>
  <c r="CE107" i="4"/>
  <c r="SG99" i="4"/>
  <c r="FC97" i="4"/>
  <c r="NW97" i="4"/>
  <c r="CE97" i="4"/>
  <c r="KY97" i="4"/>
  <c r="AS97" i="4"/>
  <c r="WX97" i="4"/>
  <c r="IA97" i="4"/>
  <c r="QB104" i="4"/>
  <c r="JM104" i="4"/>
  <c r="VZ107" i="4"/>
  <c r="WC107" i="4" s="1"/>
  <c r="PI107" i="4"/>
  <c r="BL107" i="4"/>
  <c r="KF105" i="4"/>
  <c r="GO103" i="4"/>
  <c r="VX107" i="4"/>
  <c r="IA107" i="4"/>
  <c r="VZ97" i="4"/>
  <c r="WC97" i="4" s="1"/>
  <c r="DQ97" i="4"/>
  <c r="OP107" i="4"/>
  <c r="ND97" i="4"/>
  <c r="AS104" i="4"/>
  <c r="QU102" i="4"/>
  <c r="IT102" i="4"/>
  <c r="Z102" i="4"/>
  <c r="SG103" i="4"/>
  <c r="QU103" i="4"/>
  <c r="JM103" i="4"/>
  <c r="HH107" i="4"/>
  <c r="RN96" i="4"/>
  <c r="LR96" i="4"/>
  <c r="OP96" i="4"/>
  <c r="HH104" i="4"/>
  <c r="WX107" i="4"/>
  <c r="NW107" i="4"/>
  <c r="HH106" i="4"/>
  <c r="OP106" i="4"/>
  <c r="PI99" i="4"/>
  <c r="GO99" i="4"/>
  <c r="Z104" i="4"/>
  <c r="ND94" i="4"/>
  <c r="RN89" i="4"/>
  <c r="Z89" i="4"/>
  <c r="KF89" i="4"/>
  <c r="TS89" i="4"/>
  <c r="LR89" i="4"/>
  <c r="UL94" i="4"/>
  <c r="QU87" i="4"/>
  <c r="AS87" i="4"/>
  <c r="AS96" i="4"/>
  <c r="IT96" i="4"/>
  <c r="MK93" i="4"/>
  <c r="FC93" i="4"/>
  <c r="PI89" i="4"/>
  <c r="VX82" i="4"/>
  <c r="Z87" i="4"/>
  <c r="PI108" i="4"/>
  <c r="DQ108" i="4"/>
  <c r="LR108" i="4"/>
  <c r="VZ106" i="4"/>
  <c r="WC106" i="4" s="1"/>
  <c r="VZ96" i="4"/>
  <c r="WC96" i="4" s="1"/>
  <c r="DQ96" i="4"/>
  <c r="PI93" i="4"/>
  <c r="IT92" i="4"/>
  <c r="RN92" i="4"/>
  <c r="Z92" i="4"/>
  <c r="VE88" i="4"/>
  <c r="RN88" i="4"/>
  <c r="BL88" i="4"/>
  <c r="PI87" i="4"/>
  <c r="HH87" i="4"/>
  <c r="DQ83" i="4"/>
  <c r="JM83" i="4"/>
  <c r="QB83" i="4"/>
  <c r="VE82" i="4"/>
  <c r="CE86" i="4"/>
  <c r="QB86" i="4"/>
  <c r="RN86" i="4"/>
  <c r="VZ100" i="4"/>
  <c r="WC100" i="4" s="1"/>
  <c r="TS87" i="4"/>
  <c r="MK87" i="4"/>
  <c r="TS99" i="4"/>
  <c r="OP100" i="4"/>
  <c r="TS94" i="4"/>
  <c r="MK94" i="4"/>
  <c r="MK99" i="4"/>
  <c r="IA83" i="4"/>
  <c r="AS83" i="4"/>
  <c r="QB82" i="4"/>
  <c r="GO82" i="4"/>
  <c r="DQ99" i="4"/>
  <c r="VZ94" i="4"/>
  <c r="WC94" i="4" s="1"/>
  <c r="SG87" i="4"/>
  <c r="IA89" i="4"/>
  <c r="MK86" i="4"/>
  <c r="JM87" i="4"/>
  <c r="MK82" i="4"/>
  <c r="DQ87" i="4"/>
  <c r="VZ83" i="4"/>
  <c r="WC83" i="4" s="1"/>
  <c r="VX87" i="4"/>
  <c r="IT87" i="4"/>
  <c r="CE87" i="4"/>
  <c r="VX83" i="4"/>
  <c r="DQ82" i="4"/>
  <c r="OP87" i="4"/>
  <c r="PI83" i="4"/>
  <c r="IT83" i="4"/>
  <c r="SZ82" i="4"/>
  <c r="IA87" i="4"/>
  <c r="BL87" i="4"/>
  <c r="VE83" i="4"/>
  <c r="CE83" i="4"/>
  <c r="KF82" i="4"/>
  <c r="IA105" i="4"/>
  <c r="WX87" i="4"/>
  <c r="UL87" i="4"/>
  <c r="NW87" i="4"/>
  <c r="RN130" i="4"/>
  <c r="GO130" i="4"/>
  <c r="FV128" i="4"/>
  <c r="BL131" i="4"/>
  <c r="SZ130" i="4"/>
  <c r="IA130" i="4"/>
  <c r="SG128" i="4"/>
  <c r="HH128" i="4"/>
  <c r="CX127" i="4"/>
  <c r="SG132" i="4"/>
  <c r="HH132" i="4"/>
  <c r="NW131" i="4"/>
  <c r="CX131" i="4"/>
  <c r="UL130" i="4"/>
  <c r="JM130" i="4"/>
  <c r="ND129" i="4"/>
  <c r="CE129" i="4"/>
  <c r="TS128" i="4"/>
  <c r="IT128" i="4"/>
  <c r="PI127" i="4"/>
  <c r="EJ127" i="4"/>
  <c r="TS132" i="4"/>
  <c r="IT132" i="4"/>
  <c r="PI131" i="4"/>
  <c r="EJ131" i="4"/>
  <c r="VX130" i="4"/>
  <c r="KY130" i="4"/>
  <c r="OP129" i="4"/>
  <c r="DQ129" i="4"/>
  <c r="VE128" i="4"/>
  <c r="KF128" i="4"/>
  <c r="QU127" i="4"/>
  <c r="FV127" i="4"/>
  <c r="Z130" i="4"/>
  <c r="NW130" i="4"/>
  <c r="BL130" i="4"/>
  <c r="ND128" i="4"/>
  <c r="AS128" i="4"/>
  <c r="ND132" i="4"/>
  <c r="AS132" i="4"/>
  <c r="TS131" i="4"/>
  <c r="IT131" i="4"/>
  <c r="PI130" i="4"/>
  <c r="CX130" i="4"/>
  <c r="SZ129" i="4"/>
  <c r="IA129" i="4"/>
  <c r="WX128" i="4"/>
  <c r="OP128" i="4"/>
  <c r="CE128" i="4"/>
  <c r="VE127" i="4"/>
  <c r="KF127" i="4"/>
  <c r="WX132" i="4"/>
  <c r="OP132" i="4"/>
  <c r="CE132" i="4"/>
  <c r="VE131" i="4"/>
  <c r="KF131" i="4"/>
  <c r="QU130" i="4"/>
  <c r="EJ130" i="4"/>
  <c r="UL129" i="4"/>
  <c r="JM129" i="4"/>
  <c r="QB128" i="4"/>
  <c r="DQ128" i="4"/>
  <c r="LR127" i="4"/>
  <c r="SG130" i="4"/>
  <c r="FV130" i="4"/>
  <c r="RN128" i="4"/>
  <c r="FC128" i="4"/>
  <c r="AS127" i="4"/>
  <c r="TS130" i="4"/>
  <c r="HH130" i="4"/>
  <c r="GO128" i="4"/>
  <c r="SZ132" i="4"/>
  <c r="GO132" i="4"/>
  <c r="OP131" i="4"/>
  <c r="CE131" i="4"/>
  <c r="VE130" i="4"/>
  <c r="IT130" i="4"/>
  <c r="NW129" i="4"/>
  <c r="BL129" i="4"/>
  <c r="UL128" i="4"/>
  <c r="IA128" i="4"/>
  <c r="QB127" i="4"/>
  <c r="DQ127" i="4"/>
  <c r="DQ131" i="4"/>
  <c r="KF130" i="4"/>
  <c r="CX129" i="4"/>
  <c r="VX128" i="4"/>
  <c r="JM128" i="4"/>
  <c r="RN127" i="4"/>
  <c r="FC127" i="4"/>
  <c r="ND130" i="4"/>
  <c r="CE130" i="4"/>
  <c r="BL128" i="4"/>
  <c r="MK132" i="4"/>
  <c r="BL132" i="4"/>
  <c r="UL131" i="4"/>
  <c r="IA131" i="4"/>
  <c r="OP130" i="4"/>
  <c r="DQ130" i="4"/>
  <c r="HH129" i="4"/>
  <c r="NW128" i="4"/>
  <c r="CX128" i="4"/>
  <c r="JM127" i="4"/>
  <c r="NW132" i="4"/>
  <c r="VX131" i="4"/>
  <c r="JM131" i="4"/>
  <c r="QB130" i="4"/>
  <c r="FC130" i="4"/>
  <c r="VE129" i="4"/>
  <c r="IT129" i="4"/>
  <c r="PI128" i="4"/>
  <c r="KY127" i="4"/>
  <c r="Z127" i="4"/>
  <c r="GO126" i="4"/>
  <c r="QU112" i="4"/>
  <c r="FV112" i="4"/>
  <c r="BL111" i="4"/>
  <c r="AS110" i="4"/>
  <c r="SG112" i="4"/>
  <c r="HH112" i="4"/>
  <c r="CX111" i="4"/>
  <c r="JM110" i="4"/>
  <c r="KF112" i="4"/>
  <c r="LR112" i="4"/>
  <c r="HH111" i="4"/>
  <c r="ND112" i="4"/>
  <c r="TS111" i="4"/>
  <c r="IT111" i="4"/>
  <c r="PI110" i="4"/>
  <c r="DQ112" i="4"/>
  <c r="FC112" i="4"/>
  <c r="AS111" i="4"/>
  <c r="SZ112" i="4"/>
  <c r="GO112" i="4"/>
  <c r="CE111" i="4"/>
  <c r="JM112" i="4"/>
  <c r="FC111" i="4"/>
  <c r="Z112" i="4"/>
  <c r="BL112" i="4"/>
  <c r="Z111" i="4"/>
  <c r="DQ110" i="4"/>
  <c r="IT110" i="4"/>
  <c r="EJ110" i="4"/>
  <c r="KY105" i="4"/>
  <c r="WX108" i="4"/>
  <c r="SZ108" i="4"/>
  <c r="KF108" i="4"/>
  <c r="WX105" i="4"/>
  <c r="CE105" i="4"/>
  <c r="QB105" i="4"/>
  <c r="MK105" i="4"/>
  <c r="HH105" i="4"/>
  <c r="RN105" i="4"/>
  <c r="Z105" i="4"/>
  <c r="JM108" i="4"/>
  <c r="IA108" i="4"/>
  <c r="FC108" i="4"/>
  <c r="CE108" i="4"/>
  <c r="ND108" i="4"/>
  <c r="HH108" i="4"/>
  <c r="TS108" i="4"/>
  <c r="Z108" i="4"/>
  <c r="NW105" i="4"/>
  <c r="IT105" i="4"/>
  <c r="VX108" i="4"/>
  <c r="SZ105" i="4"/>
  <c r="FC105" i="4"/>
  <c r="UL105" i="4"/>
  <c r="BL105" i="4"/>
  <c r="SG108" i="4"/>
  <c r="KY108" i="4"/>
  <c r="CX108" i="4"/>
  <c r="AS108" i="4"/>
  <c r="QU105" i="4"/>
  <c r="LR105" i="4"/>
  <c r="CX105" i="4"/>
  <c r="QB108" i="4"/>
  <c r="JM105" i="4"/>
  <c r="DQ105" i="4"/>
  <c r="OP105" i="4"/>
  <c r="TS105" i="4"/>
  <c r="AS105" i="4"/>
  <c r="VE105" i="4"/>
  <c r="FV105" i="4"/>
  <c r="WG108" i="4"/>
  <c r="NW108" i="4"/>
  <c r="WX102" i="4"/>
  <c r="OP102" i="4"/>
  <c r="VX106" i="4"/>
  <c r="QB106" i="4"/>
  <c r="KF106" i="4"/>
  <c r="QB102" i="4"/>
  <c r="FC102" i="4"/>
  <c r="RN102" i="4"/>
  <c r="SZ102" i="4"/>
  <c r="GO102" i="4"/>
  <c r="NW104" i="4"/>
  <c r="CX104" i="4"/>
  <c r="VX102" i="4"/>
  <c r="MK103" i="4"/>
  <c r="Z103" i="4"/>
  <c r="BL103" i="4"/>
  <c r="CX103" i="4"/>
  <c r="EJ103" i="4"/>
  <c r="FV103" i="4"/>
  <c r="HH103" i="4"/>
  <c r="IT103" i="4"/>
  <c r="KF103" i="4"/>
  <c r="LR103" i="4"/>
  <c r="ND103" i="4"/>
  <c r="OP103" i="4"/>
  <c r="QB103" i="4"/>
  <c r="RN103" i="4"/>
  <c r="SZ103" i="4"/>
  <c r="UL103" i="4"/>
  <c r="VX103" i="4"/>
  <c r="AS103" i="4"/>
  <c r="WX103" i="4"/>
  <c r="FC103" i="4"/>
  <c r="DQ103" i="4"/>
  <c r="BL102" i="4"/>
  <c r="AS102" i="4"/>
  <c r="IT104" i="4"/>
  <c r="PI102" i="4"/>
  <c r="FV102" i="4"/>
  <c r="SG102" i="4"/>
  <c r="HH102" i="4"/>
  <c r="CE102" i="4"/>
  <c r="VE102" i="4"/>
  <c r="KF102" i="4"/>
  <c r="LR102" i="4"/>
  <c r="DQ102" i="4"/>
  <c r="WG103" i="4"/>
  <c r="AS106" i="4"/>
  <c r="CE106" i="4"/>
  <c r="DQ106" i="4"/>
  <c r="FC106" i="4"/>
  <c r="GO106" i="4"/>
  <c r="IA106" i="4"/>
  <c r="JM106" i="4"/>
  <c r="KY106" i="4"/>
  <c r="MK106" i="4"/>
  <c r="NW106" i="4"/>
  <c r="PI106" i="4"/>
  <c r="QU106" i="4"/>
  <c r="SG106" i="4"/>
  <c r="TS106" i="4"/>
  <c r="VE106" i="4"/>
  <c r="EJ106" i="4"/>
  <c r="CX106" i="4"/>
  <c r="BL106" i="4"/>
  <c r="ND106" i="4"/>
  <c r="LR106" i="4"/>
  <c r="FV97" i="4"/>
  <c r="UL97" i="4"/>
  <c r="CX97" i="4"/>
  <c r="Z97" i="4"/>
  <c r="IT98" i="4"/>
  <c r="VE98" i="4"/>
  <c r="EJ98" i="4"/>
  <c r="CX98" i="4"/>
  <c r="BL98" i="4"/>
  <c r="SG98" i="4"/>
  <c r="FC98" i="4"/>
  <c r="LR98" i="4"/>
  <c r="KF98" i="4"/>
  <c r="QU98" i="4"/>
  <c r="VX98" i="4"/>
  <c r="Z98" i="4"/>
  <c r="DQ98" i="4"/>
  <c r="PI98" i="4"/>
  <c r="HH98" i="4"/>
  <c r="UL98" i="4"/>
  <c r="NW98" i="4"/>
  <c r="CE98" i="4"/>
  <c r="MK98" i="4"/>
  <c r="KY98" i="4"/>
  <c r="WX98" i="4"/>
  <c r="LR97" i="4"/>
  <c r="IT107" i="4"/>
  <c r="TS107" i="4"/>
  <c r="QU97" i="4"/>
  <c r="FC96" i="4"/>
  <c r="GO96" i="4"/>
  <c r="IA96" i="4"/>
  <c r="JM96" i="4"/>
  <c r="KY96" i="4"/>
  <c r="MK96" i="4"/>
  <c r="NW96" i="4"/>
  <c r="PI96" i="4"/>
  <c r="QU96" i="4"/>
  <c r="SG96" i="4"/>
  <c r="TS96" i="4"/>
  <c r="VE96" i="4"/>
  <c r="EJ96" i="4"/>
  <c r="CX96" i="4"/>
  <c r="BL96" i="4"/>
  <c r="VX96" i="4"/>
  <c r="Z96" i="4"/>
  <c r="SZ96" i="4"/>
  <c r="QB96" i="4"/>
  <c r="ND96" i="4"/>
  <c r="KF96" i="4"/>
  <c r="KF97" i="4"/>
  <c r="VE97" i="4"/>
  <c r="IT97" i="4"/>
  <c r="TS97" i="4"/>
  <c r="HH97" i="4"/>
  <c r="SG97" i="4"/>
  <c r="EJ97" i="4"/>
  <c r="PI97" i="4"/>
  <c r="BL97" i="4"/>
  <c r="MK97" i="4"/>
  <c r="JM97" i="4"/>
  <c r="VX97" i="4"/>
  <c r="GO97" i="4"/>
  <c r="SZ97" i="4"/>
  <c r="CE100" i="4"/>
  <c r="UL100" i="4"/>
  <c r="SG100" i="4"/>
  <c r="Z93" i="4"/>
  <c r="BL93" i="4"/>
  <c r="CX93" i="4"/>
  <c r="EJ93" i="4"/>
  <c r="FV93" i="4"/>
  <c r="HH93" i="4"/>
  <c r="AS93" i="4"/>
  <c r="IT93" i="4"/>
  <c r="KF93" i="4"/>
  <c r="LR93" i="4"/>
  <c r="ND93" i="4"/>
  <c r="OP93" i="4"/>
  <c r="QB93" i="4"/>
  <c r="RN93" i="4"/>
  <c r="SZ93" i="4"/>
  <c r="UL93" i="4"/>
  <c r="VX93" i="4"/>
  <c r="IA93" i="4"/>
  <c r="DQ93" i="4"/>
  <c r="VE93" i="4"/>
  <c r="CE93" i="4"/>
  <c r="QU93" i="4"/>
  <c r="GO93" i="4"/>
  <c r="FC100" i="4"/>
  <c r="QB100" i="4"/>
  <c r="AS100" i="4"/>
  <c r="DQ100" i="4"/>
  <c r="KF100" i="4"/>
  <c r="QU100" i="4"/>
  <c r="HH100" i="4"/>
  <c r="NW100" i="4"/>
  <c r="VX100" i="4"/>
  <c r="EJ100" i="4"/>
  <c r="Z99" i="4"/>
  <c r="BL99" i="4"/>
  <c r="CX99" i="4"/>
  <c r="EJ99" i="4"/>
  <c r="FV99" i="4"/>
  <c r="HH99" i="4"/>
  <c r="IT99" i="4"/>
  <c r="KF99" i="4"/>
  <c r="LR99" i="4"/>
  <c r="ND99" i="4"/>
  <c r="OP99" i="4"/>
  <c r="QB99" i="4"/>
  <c r="RN99" i="4"/>
  <c r="SZ99" i="4"/>
  <c r="UL99" i="4"/>
  <c r="VX99" i="4"/>
  <c r="FV100" i="4"/>
  <c r="BL100" i="4"/>
  <c r="WX99" i="4"/>
  <c r="AS99" i="4"/>
  <c r="SG93" i="4"/>
  <c r="CE99" i="4"/>
  <c r="NW93" i="4"/>
  <c r="JM93" i="4"/>
  <c r="WX93" i="4"/>
  <c r="CX94" i="4"/>
  <c r="NW94" i="4"/>
  <c r="AS94" i="4"/>
  <c r="BL94" i="4"/>
  <c r="IA94" i="4"/>
  <c r="OP94" i="4"/>
  <c r="VE94" i="4"/>
  <c r="Z94" i="4"/>
  <c r="HH94" i="4"/>
  <c r="KY94" i="4"/>
  <c r="QB94" i="4"/>
  <c r="CE94" i="4"/>
  <c r="VX94" i="4"/>
  <c r="LR94" i="4"/>
  <c r="QU94" i="4"/>
  <c r="KF94" i="4"/>
  <c r="WX94" i="4"/>
  <c r="FC94" i="4"/>
  <c r="JM94" i="4"/>
  <c r="DQ94" i="4"/>
  <c r="SG94" i="4"/>
  <c r="IT94" i="4"/>
  <c r="FV94" i="4"/>
  <c r="VE90" i="4"/>
  <c r="ND92" i="4"/>
  <c r="ND88" i="4"/>
  <c r="FC88" i="4"/>
  <c r="FC90" i="4"/>
  <c r="IA88" i="4"/>
  <c r="QB88" i="4"/>
  <c r="KF88" i="4"/>
  <c r="EJ88" i="4"/>
  <c r="UL88" i="4"/>
  <c r="Z88" i="4"/>
  <c r="WG90" i="4"/>
  <c r="TS90" i="4"/>
  <c r="QB92" i="4"/>
  <c r="BL92" i="4"/>
  <c r="VX92" i="4"/>
  <c r="NW90" i="4"/>
  <c r="AS92" i="4"/>
  <c r="CE92" i="4"/>
  <c r="DQ92" i="4"/>
  <c r="FC92" i="4"/>
  <c r="GO92" i="4"/>
  <c r="IA92" i="4"/>
  <c r="JM92" i="4"/>
  <c r="KY92" i="4"/>
  <c r="MK92" i="4"/>
  <c r="NW92" i="4"/>
  <c r="PI92" i="4"/>
  <c r="QU92" i="4"/>
  <c r="SG92" i="4"/>
  <c r="TS92" i="4"/>
  <c r="VE92" i="4"/>
  <c r="UL92" i="4"/>
  <c r="HH92" i="4"/>
  <c r="FV92" i="4"/>
  <c r="VZ92" i="4"/>
  <c r="WC92" i="4" s="1"/>
  <c r="Z90" i="4"/>
  <c r="BL90" i="4"/>
  <c r="CX90" i="4"/>
  <c r="EJ90" i="4"/>
  <c r="FV90" i="4"/>
  <c r="HH90" i="4"/>
  <c r="IT90" i="4"/>
  <c r="KF90" i="4"/>
  <c r="LR90" i="4"/>
  <c r="ND90" i="4"/>
  <c r="OP90" i="4"/>
  <c r="QB90" i="4"/>
  <c r="RN90" i="4"/>
  <c r="SZ90" i="4"/>
  <c r="UL90" i="4"/>
  <c r="VX90" i="4"/>
  <c r="JM90" i="4"/>
  <c r="IA90" i="4"/>
  <c r="CE90" i="4"/>
  <c r="PI90" i="4"/>
  <c r="GO90" i="4"/>
  <c r="SG90" i="4"/>
  <c r="NW89" i="4"/>
  <c r="MK89" i="4"/>
  <c r="JM89" i="4"/>
  <c r="QB89" i="4"/>
  <c r="VE89" i="4"/>
  <c r="GO89" i="4"/>
  <c r="ND89" i="4"/>
  <c r="AS89" i="4"/>
  <c r="KY89" i="4"/>
  <c r="SG89" i="4"/>
  <c r="UL89" i="4"/>
  <c r="DQ89" i="4"/>
  <c r="IT89" i="4"/>
  <c r="HH89" i="4"/>
  <c r="NW88" i="4"/>
  <c r="IT88" i="4"/>
  <c r="CX86" i="4"/>
  <c r="CX89" i="4"/>
  <c r="NW86" i="4"/>
  <c r="KY86" i="4"/>
  <c r="VX86" i="4"/>
  <c r="IA86" i="4"/>
  <c r="SZ86" i="4"/>
  <c r="FC86" i="4"/>
  <c r="IT86" i="4"/>
  <c r="VE86" i="4"/>
  <c r="HH86" i="4"/>
  <c r="OP86" i="4"/>
  <c r="BL86" i="4"/>
  <c r="DQ86" i="4"/>
  <c r="JM86" i="4"/>
  <c r="QU86" i="4"/>
  <c r="WX86" i="4"/>
  <c r="Z86" i="4"/>
  <c r="LR86" i="4"/>
  <c r="PI86" i="4"/>
  <c r="GO86" i="4"/>
  <c r="KF86" i="4"/>
  <c r="CX88" i="4"/>
  <c r="PI88" i="4"/>
  <c r="JM88" i="4"/>
  <c r="OP88" i="4"/>
  <c r="AS88" i="4"/>
  <c r="FC87" i="4"/>
  <c r="RN87" i="4"/>
  <c r="QB87" i="4"/>
  <c r="KF87" i="4"/>
  <c r="VE87" i="4"/>
  <c r="FV88" i="4"/>
  <c r="EJ86" i="4"/>
  <c r="NW85" i="4"/>
  <c r="VX85" i="4"/>
  <c r="WX89" i="4"/>
  <c r="EJ89" i="4"/>
  <c r="BL89" i="4"/>
  <c r="CE89" i="4"/>
  <c r="OP89" i="4"/>
  <c r="TS85" i="4"/>
  <c r="RN85" i="4"/>
  <c r="GO85" i="4"/>
  <c r="FC85" i="4"/>
  <c r="QB85" i="4"/>
  <c r="EJ85" i="4"/>
  <c r="AS85" i="4"/>
  <c r="KY85" i="4"/>
  <c r="CX85" i="4"/>
  <c r="JM85" i="4"/>
  <c r="OP85" i="4"/>
  <c r="WX85" i="4"/>
  <c r="IA85" i="4"/>
  <c r="ND85" i="4"/>
  <c r="VE85" i="4"/>
  <c r="WG82" i="4"/>
  <c r="SZ89" i="4"/>
  <c r="FV89" i="4"/>
  <c r="SZ85" i="4"/>
  <c r="FV85" i="4"/>
  <c r="MK85" i="4"/>
  <c r="HH83" i="4"/>
  <c r="Z83" i="4"/>
  <c r="ND83" i="4"/>
  <c r="CX83" i="4"/>
  <c r="QU83" i="4"/>
  <c r="MK83" i="4"/>
  <c r="WX83" i="4"/>
  <c r="WX82" i="4"/>
  <c r="CX82" i="4"/>
  <c r="NW82" i="4"/>
  <c r="AS82" i="4"/>
  <c r="UL82" i="4"/>
  <c r="CE82" i="4"/>
  <c r="KY82" i="4"/>
  <c r="IA82" i="4"/>
  <c r="ND82" i="4"/>
  <c r="SG82" i="4"/>
  <c r="LR82" i="4"/>
  <c r="JM82" i="4"/>
  <c r="TS82" i="4"/>
  <c r="RN82" i="4"/>
  <c r="PI82" i="4"/>
  <c r="IT82" i="4"/>
  <c r="EJ82" i="4"/>
  <c r="Z82" i="4"/>
  <c r="VZ82" i="4"/>
  <c r="WC82" i="4" s="1"/>
  <c r="KJ172" i="4" l="1"/>
  <c r="KN172" i="4"/>
  <c r="LB172" i="4" s="1"/>
  <c r="KM172" i="4"/>
  <c r="KN176" i="4"/>
  <c r="LB176" i="4" s="1"/>
  <c r="KJ176" i="4"/>
  <c r="KM176" i="4"/>
  <c r="LG175" i="4"/>
  <c r="LU175" i="4" s="1"/>
  <c r="LF175" i="4"/>
  <c r="LC175" i="4"/>
  <c r="LC180" i="4"/>
  <c r="LG180" i="4"/>
  <c r="LU180" i="4" s="1"/>
  <c r="LF180" i="4"/>
  <c r="KM159" i="4"/>
  <c r="KJ159" i="4"/>
  <c r="KN159" i="4"/>
  <c r="LB159" i="4" s="1"/>
  <c r="LG161" i="4"/>
  <c r="LU161" i="4" s="1"/>
  <c r="LF161" i="4"/>
  <c r="LC161" i="4"/>
  <c r="LG166" i="4"/>
  <c r="LU166" i="4" s="1"/>
  <c r="LF166" i="4"/>
  <c r="LC166" i="4"/>
  <c r="LC179" i="4"/>
  <c r="LF179" i="4"/>
  <c r="LG179" i="4"/>
  <c r="LU179" i="4" s="1"/>
  <c r="LC163" i="4"/>
  <c r="LF163" i="4"/>
  <c r="LG163" i="4"/>
  <c r="LU163" i="4" s="1"/>
  <c r="LG158" i="4"/>
  <c r="LU158" i="4" s="1"/>
  <c r="LF158" i="4"/>
  <c r="LC158" i="4"/>
  <c r="KJ170" i="4"/>
  <c r="KN170" i="4"/>
  <c r="LB170" i="4" s="1"/>
  <c r="KM170" i="4"/>
  <c r="LG167" i="4"/>
  <c r="LU167" i="4" s="1"/>
  <c r="LF167" i="4"/>
  <c r="LC167" i="4"/>
  <c r="LG171" i="4"/>
  <c r="LU171" i="4" s="1"/>
  <c r="LF171" i="4"/>
  <c r="LC171" i="4"/>
  <c r="LG174" i="4"/>
  <c r="LU174" i="4" s="1"/>
  <c r="LC174" i="4"/>
  <c r="LF174" i="4"/>
  <c r="LV168" i="4"/>
  <c r="LZ168" i="4"/>
  <c r="MN168" i="4" s="1"/>
  <c r="LY168" i="4"/>
  <c r="KM164" i="4"/>
  <c r="KJ164" i="4"/>
  <c r="KN164" i="4"/>
  <c r="LB164" i="4" s="1"/>
  <c r="LC160" i="4"/>
  <c r="LG160" i="4"/>
  <c r="LU160" i="4" s="1"/>
  <c r="LF160" i="4"/>
  <c r="LG162" i="4"/>
  <c r="LU162" i="4" s="1"/>
  <c r="LC162" i="4"/>
  <c r="LF162" i="4"/>
  <c r="KN177" i="4"/>
  <c r="LB177" i="4" s="1"/>
  <c r="KJ177" i="4"/>
  <c r="KM177" i="4"/>
  <c r="LC169" i="4"/>
  <c r="LG169" i="4"/>
  <c r="LU169" i="4" s="1"/>
  <c r="LF169" i="4"/>
  <c r="KJ178" i="4"/>
  <c r="KN178" i="4"/>
  <c r="LB178" i="4" s="1"/>
  <c r="KM178" i="4"/>
  <c r="LG152" i="4"/>
  <c r="LU152" i="4" s="1"/>
  <c r="LF152" i="4"/>
  <c r="LC152" i="4"/>
  <c r="KN146" i="4"/>
  <c r="LB146" i="4" s="1"/>
  <c r="KM146" i="4"/>
  <c r="KJ146" i="4"/>
  <c r="LG144" i="4"/>
  <c r="LU144" i="4" s="1"/>
  <c r="LC144" i="4"/>
  <c r="LF144" i="4"/>
  <c r="LG154" i="4"/>
  <c r="LU154" i="4" s="1"/>
  <c r="LF154" i="4"/>
  <c r="LC154" i="4"/>
  <c r="KN156" i="4"/>
  <c r="LB156" i="4" s="1"/>
  <c r="KM156" i="4"/>
  <c r="KJ156" i="4"/>
  <c r="LF151" i="4"/>
  <c r="LC151" i="4"/>
  <c r="LG151" i="4"/>
  <c r="LU151" i="4" s="1"/>
  <c r="LG155" i="4"/>
  <c r="LU155" i="4" s="1"/>
  <c r="LF155" i="4"/>
  <c r="LC155" i="4"/>
  <c r="LG153" i="4"/>
  <c r="LU153" i="4" s="1"/>
  <c r="LF153" i="4"/>
  <c r="LC153" i="4"/>
  <c r="KM148" i="4"/>
  <c r="KN148" i="4"/>
  <c r="LB148" i="4" s="1"/>
  <c r="KJ148" i="4"/>
  <c r="KM143" i="4"/>
  <c r="KJ143" i="4"/>
  <c r="KN143" i="4"/>
  <c r="LB143" i="4" s="1"/>
  <c r="KN150" i="4"/>
  <c r="LB150" i="4" s="1"/>
  <c r="KM150" i="4"/>
  <c r="KJ150" i="4"/>
  <c r="LF147" i="4"/>
  <c r="LG147" i="4"/>
  <c r="LU147" i="4" s="1"/>
  <c r="LC147" i="4"/>
  <c r="LG142" i="4"/>
  <c r="LU142" i="4" s="1"/>
  <c r="LF142" i="4"/>
  <c r="LC142" i="4"/>
  <c r="KN145" i="4"/>
  <c r="LB145" i="4" s="1"/>
  <c r="KM145" i="4"/>
  <c r="KJ145" i="4"/>
  <c r="LG137" i="4"/>
  <c r="LU137" i="4" s="1"/>
  <c r="LF137" i="4"/>
  <c r="LC137" i="4"/>
  <c r="LF139" i="4"/>
  <c r="LC139" i="4"/>
  <c r="LG139" i="4"/>
  <c r="LU139" i="4" s="1"/>
  <c r="LG140" i="4"/>
  <c r="LU140" i="4" s="1"/>
  <c r="LC140" i="4"/>
  <c r="LF140" i="4"/>
  <c r="KN134" i="4"/>
  <c r="LB134" i="4" s="1"/>
  <c r="KJ134" i="4"/>
  <c r="KM134" i="4"/>
  <c r="LC135" i="4"/>
  <c r="LG135" i="4"/>
  <c r="LU135" i="4" s="1"/>
  <c r="LF135" i="4"/>
  <c r="LC136" i="4"/>
  <c r="LG136" i="4"/>
  <c r="LU136" i="4" s="1"/>
  <c r="LF136" i="4"/>
  <c r="LG138" i="4"/>
  <c r="LU138" i="4" s="1"/>
  <c r="LF138" i="4"/>
  <c r="LC138" i="4"/>
  <c r="WR126" i="4"/>
  <c r="WR87" i="4"/>
  <c r="WR100" i="4"/>
  <c r="WR89" i="4"/>
  <c r="WR83" i="4"/>
  <c r="WR104" i="4"/>
  <c r="WR108" i="4"/>
  <c r="WR129" i="4"/>
  <c r="WR92" i="4"/>
  <c r="WR107" i="4"/>
  <c r="WR128" i="4"/>
  <c r="WR131" i="4"/>
  <c r="WR85" i="4"/>
  <c r="WR90" i="4"/>
  <c r="WR88" i="4"/>
  <c r="WR102" i="4"/>
  <c r="WR82" i="4"/>
  <c r="WR99" i="4"/>
  <c r="WR112" i="4"/>
  <c r="WR103" i="4"/>
  <c r="WR106" i="4"/>
  <c r="WR132" i="4"/>
  <c r="WR86" i="4"/>
  <c r="WR110" i="4"/>
  <c r="WR94" i="4"/>
  <c r="WR93" i="4"/>
  <c r="WR96" i="4"/>
  <c r="WR98" i="4"/>
  <c r="WR97" i="4"/>
  <c r="WR105" i="4"/>
  <c r="WR111" i="4"/>
  <c r="WR127" i="4"/>
  <c r="WR130" i="4"/>
  <c r="LG172" i="4" l="1"/>
  <c r="LU172" i="4" s="1"/>
  <c r="LF172" i="4"/>
  <c r="LC172" i="4"/>
  <c r="LC176" i="4"/>
  <c r="LG176" i="4"/>
  <c r="LU176" i="4" s="1"/>
  <c r="LF176" i="4"/>
  <c r="LZ175" i="4"/>
  <c r="MN175" i="4" s="1"/>
  <c r="LY175" i="4"/>
  <c r="LV175" i="4"/>
  <c r="LC178" i="4"/>
  <c r="LF178" i="4"/>
  <c r="LG178" i="4"/>
  <c r="LU178" i="4" s="1"/>
  <c r="LC164" i="4"/>
  <c r="LG164" i="4"/>
  <c r="LU164" i="4" s="1"/>
  <c r="LF164" i="4"/>
  <c r="MO168" i="4"/>
  <c r="MR168" i="4"/>
  <c r="MS168" i="4"/>
  <c r="NG168" i="4" s="1"/>
  <c r="LY162" i="4"/>
  <c r="LV162" i="4"/>
  <c r="LZ162" i="4"/>
  <c r="MN162" i="4" s="1"/>
  <c r="LV180" i="4"/>
  <c r="LZ180" i="4"/>
  <c r="MN180" i="4" s="1"/>
  <c r="LY180" i="4"/>
  <c r="LG170" i="4"/>
  <c r="LU170" i="4" s="1"/>
  <c r="LF170" i="4"/>
  <c r="LC170" i="4"/>
  <c r="LV171" i="4"/>
  <c r="LZ171" i="4"/>
  <c r="MN171" i="4" s="1"/>
  <c r="LY171" i="4"/>
  <c r="LV169" i="4"/>
  <c r="LZ169" i="4"/>
  <c r="MN169" i="4" s="1"/>
  <c r="LY169" i="4"/>
  <c r="LY163" i="4"/>
  <c r="LV163" i="4"/>
  <c r="LZ163" i="4"/>
  <c r="MN163" i="4" s="1"/>
  <c r="LC177" i="4"/>
  <c r="LG177" i="4"/>
  <c r="LU177" i="4" s="1"/>
  <c r="LF177" i="4"/>
  <c r="LV179" i="4"/>
  <c r="LZ179" i="4"/>
  <c r="MN179" i="4" s="1"/>
  <c r="LY179" i="4"/>
  <c r="LV166" i="4"/>
  <c r="LZ166" i="4"/>
  <c r="MN166" i="4" s="1"/>
  <c r="LY166" i="4"/>
  <c r="LV167" i="4"/>
  <c r="LY167" i="4"/>
  <c r="LZ167" i="4"/>
  <c r="MN167" i="4" s="1"/>
  <c r="LY161" i="4"/>
  <c r="LV161" i="4"/>
  <c r="LZ161" i="4"/>
  <c r="MN161" i="4" s="1"/>
  <c r="LG159" i="4"/>
  <c r="LU159" i="4" s="1"/>
  <c r="LF159" i="4"/>
  <c r="LC159" i="4"/>
  <c r="LY158" i="4"/>
  <c r="LV158" i="4"/>
  <c r="LZ158" i="4"/>
  <c r="MN158" i="4" s="1"/>
  <c r="LY160" i="4"/>
  <c r="LV160" i="4"/>
  <c r="LZ160" i="4"/>
  <c r="MN160" i="4" s="1"/>
  <c r="LZ174" i="4"/>
  <c r="MN174" i="4" s="1"/>
  <c r="LY174" i="4"/>
  <c r="LV174" i="4"/>
  <c r="LC156" i="4"/>
  <c r="LG156" i="4"/>
  <c r="LU156" i="4" s="1"/>
  <c r="LF156" i="4"/>
  <c r="LZ144" i="4"/>
  <c r="MN144" i="4" s="1"/>
  <c r="LY144" i="4"/>
  <c r="LV144" i="4"/>
  <c r="LZ153" i="4"/>
  <c r="MN153" i="4" s="1"/>
  <c r="LY153" i="4"/>
  <c r="LV153" i="4"/>
  <c r="LV142" i="4"/>
  <c r="LZ142" i="4"/>
  <c r="MN142" i="4" s="1"/>
  <c r="LY142" i="4"/>
  <c r="LG143" i="4"/>
  <c r="LU143" i="4" s="1"/>
  <c r="LF143" i="4"/>
  <c r="LC143" i="4"/>
  <c r="LZ154" i="4"/>
  <c r="MN154" i="4" s="1"/>
  <c r="LY154" i="4"/>
  <c r="LV154" i="4"/>
  <c r="LC146" i="4"/>
  <c r="LF146" i="4"/>
  <c r="LG146" i="4"/>
  <c r="LU146" i="4" s="1"/>
  <c r="LC148" i="4"/>
  <c r="LG148" i="4"/>
  <c r="LU148" i="4" s="1"/>
  <c r="LF148" i="4"/>
  <c r="LG145" i="4"/>
  <c r="LU145" i="4" s="1"/>
  <c r="LC145" i="4"/>
  <c r="LF145" i="4"/>
  <c r="LY147" i="4"/>
  <c r="LZ147" i="4"/>
  <c r="MN147" i="4" s="1"/>
  <c r="LV147" i="4"/>
  <c r="LZ155" i="4"/>
  <c r="MN155" i="4" s="1"/>
  <c r="LY155" i="4"/>
  <c r="LV155" i="4"/>
  <c r="LZ151" i="4"/>
  <c r="MN151" i="4" s="1"/>
  <c r="LY151" i="4"/>
  <c r="LV151" i="4"/>
  <c r="LG150" i="4"/>
  <c r="LU150" i="4" s="1"/>
  <c r="LF150" i="4"/>
  <c r="LC150" i="4"/>
  <c r="LZ152" i="4"/>
  <c r="MN152" i="4" s="1"/>
  <c r="LY152" i="4"/>
  <c r="LV152" i="4"/>
  <c r="LV135" i="4"/>
  <c r="LZ135" i="4"/>
  <c r="MN135" i="4" s="1"/>
  <c r="LY135" i="4"/>
  <c r="LZ139" i="4"/>
  <c r="MN139" i="4" s="1"/>
  <c r="LY139" i="4"/>
  <c r="LV139" i="4"/>
  <c r="LZ138" i="4"/>
  <c r="MN138" i="4" s="1"/>
  <c r="LY138" i="4"/>
  <c r="LV138" i="4"/>
  <c r="LC134" i="4"/>
  <c r="LG134" i="4"/>
  <c r="LU134" i="4" s="1"/>
  <c r="LF134" i="4"/>
  <c r="LZ140" i="4"/>
  <c r="MN140" i="4" s="1"/>
  <c r="LY140" i="4"/>
  <c r="LV140" i="4"/>
  <c r="LY136" i="4"/>
  <c r="LV136" i="4"/>
  <c r="LZ136" i="4"/>
  <c r="MN136" i="4" s="1"/>
  <c r="LZ137" i="4"/>
  <c r="MN137" i="4" s="1"/>
  <c r="LY137" i="4"/>
  <c r="LV137" i="4"/>
  <c r="LV172" i="4" l="1"/>
  <c r="LZ172" i="4"/>
  <c r="MN172" i="4" s="1"/>
  <c r="LY172" i="4"/>
  <c r="LV176" i="4"/>
  <c r="LY176" i="4"/>
  <c r="LZ176" i="4"/>
  <c r="MN176" i="4" s="1"/>
  <c r="MS175" i="4"/>
  <c r="NG175" i="4" s="1"/>
  <c r="MR175" i="4"/>
  <c r="MO175" i="4"/>
  <c r="MO179" i="4"/>
  <c r="MR179" i="4"/>
  <c r="MS179" i="4"/>
  <c r="NG179" i="4" s="1"/>
  <c r="MR167" i="4"/>
  <c r="MO167" i="4"/>
  <c r="MS167" i="4"/>
  <c r="NG167" i="4" s="1"/>
  <c r="MS160" i="4"/>
  <c r="NG160" i="4" s="1"/>
  <c r="MR160" i="4"/>
  <c r="MO160" i="4"/>
  <c r="LZ177" i="4"/>
  <c r="MN177" i="4" s="1"/>
  <c r="LY177" i="4"/>
  <c r="LV177" i="4"/>
  <c r="MS166" i="4"/>
  <c r="NG166" i="4" s="1"/>
  <c r="MR166" i="4"/>
  <c r="MO166" i="4"/>
  <c r="LV170" i="4"/>
  <c r="LY170" i="4"/>
  <c r="LZ170" i="4"/>
  <c r="MN170" i="4" s="1"/>
  <c r="MO163" i="4"/>
  <c r="MS163" i="4"/>
  <c r="NG163" i="4" s="1"/>
  <c r="MR163" i="4"/>
  <c r="MS158" i="4"/>
  <c r="NG158" i="4" s="1"/>
  <c r="MR158" i="4"/>
  <c r="MO158" i="4"/>
  <c r="MS169" i="4"/>
  <c r="NG169" i="4" s="1"/>
  <c r="MR169" i="4"/>
  <c r="MO169" i="4"/>
  <c r="LY159" i="4"/>
  <c r="LV159" i="4"/>
  <c r="LZ159" i="4"/>
  <c r="MN159" i="4" s="1"/>
  <c r="MR171" i="4"/>
  <c r="MO171" i="4"/>
  <c r="MS171" i="4"/>
  <c r="NG171" i="4" s="1"/>
  <c r="LZ178" i="4"/>
  <c r="MN178" i="4" s="1"/>
  <c r="LY178" i="4"/>
  <c r="LV178" i="4"/>
  <c r="LY164" i="4"/>
  <c r="LV164" i="4"/>
  <c r="LZ164" i="4"/>
  <c r="MN164" i="4" s="1"/>
  <c r="MS174" i="4"/>
  <c r="NG174" i="4" s="1"/>
  <c r="MR174" i="4"/>
  <c r="MO174" i="4"/>
  <c r="MS162" i="4"/>
  <c r="NG162" i="4" s="1"/>
  <c r="MR162" i="4"/>
  <c r="MO162" i="4"/>
  <c r="NH168" i="4"/>
  <c r="NK168" i="4"/>
  <c r="NL168" i="4"/>
  <c r="NZ168" i="4" s="1"/>
  <c r="MS161" i="4"/>
  <c r="NG161" i="4" s="1"/>
  <c r="MR161" i="4"/>
  <c r="MO161" i="4"/>
  <c r="MO180" i="4"/>
  <c r="MR180" i="4"/>
  <c r="MS180" i="4"/>
  <c r="NG180" i="4" s="1"/>
  <c r="MS154" i="4"/>
  <c r="NG154" i="4" s="1"/>
  <c r="MR154" i="4"/>
  <c r="MO154" i="4"/>
  <c r="LZ143" i="4"/>
  <c r="MN143" i="4" s="1"/>
  <c r="LY143" i="4"/>
  <c r="LV143" i="4"/>
  <c r="LY148" i="4"/>
  <c r="LZ148" i="4"/>
  <c r="MN148" i="4" s="1"/>
  <c r="LV148" i="4"/>
  <c r="MS152" i="4"/>
  <c r="NG152" i="4" s="1"/>
  <c r="MR152" i="4"/>
  <c r="MO152" i="4"/>
  <c r="MS144" i="4"/>
  <c r="NG144" i="4" s="1"/>
  <c r="MR144" i="4"/>
  <c r="MO144" i="4"/>
  <c r="LZ150" i="4"/>
  <c r="MN150" i="4" s="1"/>
  <c r="LY150" i="4"/>
  <c r="LV150" i="4"/>
  <c r="MS155" i="4"/>
  <c r="NG155" i="4" s="1"/>
  <c r="MR155" i="4"/>
  <c r="MO155" i="4"/>
  <c r="MS142" i="4"/>
  <c r="NG142" i="4" s="1"/>
  <c r="MR142" i="4"/>
  <c r="MO142" i="4"/>
  <c r="LZ145" i="4"/>
  <c r="MN145" i="4" s="1"/>
  <c r="LY145" i="4"/>
  <c r="LV145" i="4"/>
  <c r="MS153" i="4"/>
  <c r="NG153" i="4" s="1"/>
  <c r="MR153" i="4"/>
  <c r="MO153" i="4"/>
  <c r="LV146" i="4"/>
  <c r="LZ146" i="4"/>
  <c r="MN146" i="4" s="1"/>
  <c r="LY146" i="4"/>
  <c r="MR151" i="4"/>
  <c r="MO151" i="4"/>
  <c r="MS151" i="4"/>
  <c r="NG151" i="4" s="1"/>
  <c r="LZ156" i="4"/>
  <c r="MN156" i="4" s="1"/>
  <c r="LY156" i="4"/>
  <c r="LV156" i="4"/>
  <c r="MO147" i="4"/>
  <c r="MS147" i="4"/>
  <c r="NG147" i="4" s="1"/>
  <c r="MR147" i="4"/>
  <c r="LV134" i="4"/>
  <c r="LY134" i="4"/>
  <c r="LZ134" i="4"/>
  <c r="MN134" i="4" s="1"/>
  <c r="MO138" i="4"/>
  <c r="MS138" i="4"/>
  <c r="NG138" i="4" s="1"/>
  <c r="MR138" i="4"/>
  <c r="MS140" i="4"/>
  <c r="NG140" i="4" s="1"/>
  <c r="MR140" i="4"/>
  <c r="MO140" i="4"/>
  <c r="MO139" i="4"/>
  <c r="MS139" i="4"/>
  <c r="NG139" i="4" s="1"/>
  <c r="MR139" i="4"/>
  <c r="MS137" i="4"/>
  <c r="NG137" i="4" s="1"/>
  <c r="MR137" i="4"/>
  <c r="MO137" i="4"/>
  <c r="MR136" i="4"/>
  <c r="MO136" i="4"/>
  <c r="MS136" i="4"/>
  <c r="NG136" i="4" s="1"/>
  <c r="MO135" i="4"/>
  <c r="MS135" i="4"/>
  <c r="NG135" i="4" s="1"/>
  <c r="MR135" i="4"/>
  <c r="MO172" i="4" l="1"/>
  <c r="MS172" i="4"/>
  <c r="NG172" i="4" s="1"/>
  <c r="MR172" i="4"/>
  <c r="MS176" i="4"/>
  <c r="NG176" i="4" s="1"/>
  <c r="MR176" i="4"/>
  <c r="MO176" i="4"/>
  <c r="NK175" i="4"/>
  <c r="NL175" i="4"/>
  <c r="NZ175" i="4" s="1"/>
  <c r="NH175" i="4"/>
  <c r="MR164" i="4"/>
  <c r="MO164" i="4"/>
  <c r="MS164" i="4"/>
  <c r="NG164" i="4" s="1"/>
  <c r="NK158" i="4"/>
  <c r="NH158" i="4"/>
  <c r="NL158" i="4"/>
  <c r="NZ158" i="4" s="1"/>
  <c r="OE168" i="4"/>
  <c r="OS168" i="4" s="1"/>
  <c r="OD168" i="4"/>
  <c r="OA168" i="4"/>
  <c r="MO178" i="4"/>
  <c r="MS178" i="4"/>
  <c r="NG178" i="4" s="1"/>
  <c r="MR178" i="4"/>
  <c r="NK163" i="4"/>
  <c r="NH163" i="4"/>
  <c r="NL163" i="4"/>
  <c r="NZ163" i="4" s="1"/>
  <c r="MO177" i="4"/>
  <c r="MS177" i="4"/>
  <c r="NG177" i="4" s="1"/>
  <c r="MR177" i="4"/>
  <c r="MS170" i="4"/>
  <c r="NG170" i="4" s="1"/>
  <c r="MR170" i="4"/>
  <c r="MO170" i="4"/>
  <c r="MO159" i="4"/>
  <c r="MS159" i="4"/>
  <c r="NG159" i="4" s="1"/>
  <c r="MR159" i="4"/>
  <c r="NL180" i="4"/>
  <c r="NZ180" i="4" s="1"/>
  <c r="NK180" i="4"/>
  <c r="NH180" i="4"/>
  <c r="NH171" i="4"/>
  <c r="NL171" i="4"/>
  <c r="NZ171" i="4" s="1"/>
  <c r="NK171" i="4"/>
  <c r="NH167" i="4"/>
  <c r="NL167" i="4"/>
  <c r="NZ167" i="4" s="1"/>
  <c r="NK167" i="4"/>
  <c r="NL174" i="4"/>
  <c r="NZ174" i="4" s="1"/>
  <c r="NK174" i="4"/>
  <c r="NH174" i="4"/>
  <c r="NH166" i="4"/>
  <c r="NL166" i="4"/>
  <c r="NZ166" i="4" s="1"/>
  <c r="NK166" i="4"/>
  <c r="NH179" i="4"/>
  <c r="NL179" i="4"/>
  <c r="NZ179" i="4" s="1"/>
  <c r="NK179" i="4"/>
  <c r="NK161" i="4"/>
  <c r="NH161" i="4"/>
  <c r="NL161" i="4"/>
  <c r="NZ161" i="4" s="1"/>
  <c r="NK162" i="4"/>
  <c r="NH162" i="4"/>
  <c r="NL162" i="4"/>
  <c r="NZ162" i="4" s="1"/>
  <c r="NH169" i="4"/>
  <c r="NL169" i="4"/>
  <c r="NZ169" i="4" s="1"/>
  <c r="NK169" i="4"/>
  <c r="NK160" i="4"/>
  <c r="NH160" i="4"/>
  <c r="NL160" i="4"/>
  <c r="NZ160" i="4" s="1"/>
  <c r="NL152" i="4"/>
  <c r="NZ152" i="4" s="1"/>
  <c r="NK152" i="4"/>
  <c r="NH152" i="4"/>
  <c r="NK144" i="4"/>
  <c r="NH144" i="4"/>
  <c r="NL144" i="4"/>
  <c r="NZ144" i="4" s="1"/>
  <c r="NK147" i="4"/>
  <c r="NL147" i="4"/>
  <c r="NZ147" i="4" s="1"/>
  <c r="NH147" i="4"/>
  <c r="MS156" i="4"/>
  <c r="NG156" i="4" s="1"/>
  <c r="MR156" i="4"/>
  <c r="MO156" i="4"/>
  <c r="MS143" i="4"/>
  <c r="NG143" i="4" s="1"/>
  <c r="MR143" i="4"/>
  <c r="MO143" i="4"/>
  <c r="MO146" i="4"/>
  <c r="MS146" i="4"/>
  <c r="NG146" i="4" s="1"/>
  <c r="MR146" i="4"/>
  <c r="NL153" i="4"/>
  <c r="NZ153" i="4" s="1"/>
  <c r="NK153" i="4"/>
  <c r="NH153" i="4"/>
  <c r="MS145" i="4"/>
  <c r="NG145" i="4" s="1"/>
  <c r="MO145" i="4"/>
  <c r="MR145" i="4"/>
  <c r="NL155" i="4"/>
  <c r="NZ155" i="4" s="1"/>
  <c r="NK155" i="4"/>
  <c r="NH155" i="4"/>
  <c r="MS150" i="4"/>
  <c r="NG150" i="4" s="1"/>
  <c r="MR150" i="4"/>
  <c r="MO150" i="4"/>
  <c r="MR148" i="4"/>
  <c r="MO148" i="4"/>
  <c r="MS148" i="4"/>
  <c r="NG148" i="4" s="1"/>
  <c r="NL142" i="4"/>
  <c r="NZ142" i="4" s="1"/>
  <c r="NK142" i="4"/>
  <c r="NH142" i="4"/>
  <c r="NL151" i="4"/>
  <c r="NZ151" i="4" s="1"/>
  <c r="NK151" i="4"/>
  <c r="NH151" i="4"/>
  <c r="NL154" i="4"/>
  <c r="NZ154" i="4" s="1"/>
  <c r="NK154" i="4"/>
  <c r="NH154" i="4"/>
  <c r="NL139" i="4"/>
  <c r="NZ139" i="4" s="1"/>
  <c r="NK139" i="4"/>
  <c r="NH139" i="4"/>
  <c r="NL140" i="4"/>
  <c r="NZ140" i="4" s="1"/>
  <c r="NK140" i="4"/>
  <c r="NH140" i="4"/>
  <c r="NL137" i="4"/>
  <c r="NZ137" i="4" s="1"/>
  <c r="NK137" i="4"/>
  <c r="NH137" i="4"/>
  <c r="NL138" i="4"/>
  <c r="NZ138" i="4" s="1"/>
  <c r="NK138" i="4"/>
  <c r="NH138" i="4"/>
  <c r="NL135" i="4"/>
  <c r="NZ135" i="4" s="1"/>
  <c r="NK135" i="4"/>
  <c r="NH135" i="4"/>
  <c r="MO134" i="4"/>
  <c r="MS134" i="4"/>
  <c r="NG134" i="4" s="1"/>
  <c r="MR134" i="4"/>
  <c r="NK136" i="4"/>
  <c r="NH136" i="4"/>
  <c r="NL136" i="4"/>
  <c r="NZ136" i="4" s="1"/>
  <c r="NL172" i="4" l="1"/>
  <c r="NZ172" i="4" s="1"/>
  <c r="NK172" i="4"/>
  <c r="NH172" i="4"/>
  <c r="NL176" i="4"/>
  <c r="NZ176" i="4" s="1"/>
  <c r="NK176" i="4"/>
  <c r="NH176" i="4"/>
  <c r="OA175" i="4"/>
  <c r="OE175" i="4"/>
  <c r="OS175" i="4" s="1"/>
  <c r="OD175" i="4"/>
  <c r="OA167" i="4"/>
  <c r="OD167" i="4"/>
  <c r="OE167" i="4"/>
  <c r="OS167" i="4" s="1"/>
  <c r="OE171" i="4"/>
  <c r="OS171" i="4" s="1"/>
  <c r="OD171" i="4"/>
  <c r="OA171" i="4"/>
  <c r="OE163" i="4"/>
  <c r="OS163" i="4" s="1"/>
  <c r="OD163" i="4"/>
  <c r="OA163" i="4"/>
  <c r="NH178" i="4"/>
  <c r="NL178" i="4"/>
  <c r="NZ178" i="4" s="1"/>
  <c r="NK178" i="4"/>
  <c r="OT168" i="4"/>
  <c r="OX168" i="4"/>
  <c r="PL168" i="4" s="1"/>
  <c r="OW168" i="4"/>
  <c r="OA180" i="4"/>
  <c r="OD180" i="4"/>
  <c r="OE180" i="4"/>
  <c r="OS180" i="4" s="1"/>
  <c r="OD162" i="4"/>
  <c r="OA162" i="4"/>
  <c r="OE162" i="4"/>
  <c r="OS162" i="4" s="1"/>
  <c r="NK164" i="4"/>
  <c r="NH164" i="4"/>
  <c r="NL164" i="4"/>
  <c r="NZ164" i="4" s="1"/>
  <c r="NK159" i="4"/>
  <c r="NH159" i="4"/>
  <c r="NL159" i="4"/>
  <c r="NZ159" i="4" s="1"/>
  <c r="OA161" i="4"/>
  <c r="OE161" i="4"/>
  <c r="OS161" i="4" s="1"/>
  <c r="OD161" i="4"/>
  <c r="OA179" i="4"/>
  <c r="OE179" i="4"/>
  <c r="OS179" i="4" s="1"/>
  <c r="OD179" i="4"/>
  <c r="OA158" i="4"/>
  <c r="OE158" i="4"/>
  <c r="OS158" i="4" s="1"/>
  <c r="OD158" i="4"/>
  <c r="OE169" i="4"/>
  <c r="OS169" i="4" s="1"/>
  <c r="OD169" i="4"/>
  <c r="OA169" i="4"/>
  <c r="NH170" i="4"/>
  <c r="NL170" i="4"/>
  <c r="NZ170" i="4" s="1"/>
  <c r="NK170" i="4"/>
  <c r="OD166" i="4"/>
  <c r="OA166" i="4"/>
  <c r="OE166" i="4"/>
  <c r="OS166" i="4" s="1"/>
  <c r="OE160" i="4"/>
  <c r="OS160" i="4" s="1"/>
  <c r="OD160" i="4"/>
  <c r="OA160" i="4"/>
  <c r="OE174" i="4"/>
  <c r="OS174" i="4" s="1"/>
  <c r="OD174" i="4"/>
  <c r="OA174" i="4"/>
  <c r="NH177" i="4"/>
  <c r="NL177" i="4"/>
  <c r="NZ177" i="4" s="1"/>
  <c r="NK177" i="4"/>
  <c r="NL150" i="4"/>
  <c r="NZ150" i="4" s="1"/>
  <c r="NK150" i="4"/>
  <c r="NH150" i="4"/>
  <c r="OE155" i="4"/>
  <c r="OS155" i="4" s="1"/>
  <c r="OD155" i="4"/>
  <c r="OA155" i="4"/>
  <c r="OE154" i="4"/>
  <c r="OS154" i="4" s="1"/>
  <c r="OD154" i="4"/>
  <c r="OA154" i="4"/>
  <c r="OA147" i="4"/>
  <c r="OD147" i="4"/>
  <c r="OE147" i="4"/>
  <c r="OS147" i="4" s="1"/>
  <c r="NK145" i="4"/>
  <c r="NH145" i="4"/>
  <c r="NL145" i="4"/>
  <c r="NZ145" i="4" s="1"/>
  <c r="OE144" i="4"/>
  <c r="OS144" i="4" s="1"/>
  <c r="OD144" i="4"/>
  <c r="OA144" i="4"/>
  <c r="OA151" i="4"/>
  <c r="OE151" i="4"/>
  <c r="OS151" i="4" s="1"/>
  <c r="OD151" i="4"/>
  <c r="NL143" i="4"/>
  <c r="NZ143" i="4" s="1"/>
  <c r="NK143" i="4"/>
  <c r="NH143" i="4"/>
  <c r="OD153" i="4"/>
  <c r="OA153" i="4"/>
  <c r="OE153" i="4"/>
  <c r="OS153" i="4" s="1"/>
  <c r="OE142" i="4"/>
  <c r="OS142" i="4" s="1"/>
  <c r="OD142" i="4"/>
  <c r="OA142" i="4"/>
  <c r="NL156" i="4"/>
  <c r="NZ156" i="4" s="1"/>
  <c r="NK156" i="4"/>
  <c r="NH156" i="4"/>
  <c r="NK148" i="4"/>
  <c r="NL148" i="4"/>
  <c r="NZ148" i="4" s="1"/>
  <c r="NH148" i="4"/>
  <c r="NH146" i="4"/>
  <c r="NL146" i="4"/>
  <c r="NZ146" i="4" s="1"/>
  <c r="NK146" i="4"/>
  <c r="OE152" i="4"/>
  <c r="OS152" i="4" s="1"/>
  <c r="OD152" i="4"/>
  <c r="OA152" i="4"/>
  <c r="OE138" i="4"/>
  <c r="OS138" i="4" s="1"/>
  <c r="OD138" i="4"/>
  <c r="OA138" i="4"/>
  <c r="OA135" i="4"/>
  <c r="OD135" i="4"/>
  <c r="OE135" i="4"/>
  <c r="OS135" i="4" s="1"/>
  <c r="OD137" i="4"/>
  <c r="OA137" i="4"/>
  <c r="OE137" i="4"/>
  <c r="OS137" i="4" s="1"/>
  <c r="OE136" i="4"/>
  <c r="OS136" i="4" s="1"/>
  <c r="OD136" i="4"/>
  <c r="OA136" i="4"/>
  <c r="OE140" i="4"/>
  <c r="OS140" i="4" s="1"/>
  <c r="OD140" i="4"/>
  <c r="OA140" i="4"/>
  <c r="NH134" i="4"/>
  <c r="NK134" i="4"/>
  <c r="NL134" i="4"/>
  <c r="NZ134" i="4" s="1"/>
  <c r="OE139" i="4"/>
  <c r="OS139" i="4" s="1"/>
  <c r="OD139" i="4"/>
  <c r="OA139" i="4"/>
  <c r="OA172" i="4" l="1"/>
  <c r="OD172" i="4"/>
  <c r="OE172" i="4"/>
  <c r="OS172" i="4" s="1"/>
  <c r="OA176" i="4"/>
  <c r="OE176" i="4"/>
  <c r="OS176" i="4" s="1"/>
  <c r="OD176" i="4"/>
  <c r="OW175" i="4"/>
  <c r="OT175" i="4"/>
  <c r="OX175" i="4"/>
  <c r="PL175" i="4" s="1"/>
  <c r="OT174" i="4"/>
  <c r="OW174" i="4"/>
  <c r="OX174" i="4"/>
  <c r="PL174" i="4" s="1"/>
  <c r="OW158" i="4"/>
  <c r="OT158" i="4"/>
  <c r="OX158" i="4"/>
  <c r="PL158" i="4" s="1"/>
  <c r="OW163" i="4"/>
  <c r="OT163" i="4"/>
  <c r="OX163" i="4"/>
  <c r="PL163" i="4" s="1"/>
  <c r="OW160" i="4"/>
  <c r="OT160" i="4"/>
  <c r="OX160" i="4"/>
  <c r="PL160" i="4" s="1"/>
  <c r="OT166" i="4"/>
  <c r="OX166" i="4"/>
  <c r="PL166" i="4" s="1"/>
  <c r="OW166" i="4"/>
  <c r="OT179" i="4"/>
  <c r="OX179" i="4"/>
  <c r="PL179" i="4" s="1"/>
  <c r="OW179" i="4"/>
  <c r="OX180" i="4"/>
  <c r="PL180" i="4" s="1"/>
  <c r="OT180" i="4"/>
  <c r="OW180" i="4"/>
  <c r="OW161" i="4"/>
  <c r="OT161" i="4"/>
  <c r="OX161" i="4"/>
  <c r="PL161" i="4" s="1"/>
  <c r="OT171" i="4"/>
  <c r="OX171" i="4"/>
  <c r="PL171" i="4" s="1"/>
  <c r="OW171" i="4"/>
  <c r="OD164" i="4"/>
  <c r="OA164" i="4"/>
  <c r="OE164" i="4"/>
  <c r="OS164" i="4" s="1"/>
  <c r="PQ168" i="4"/>
  <c r="QE168" i="4" s="1"/>
  <c r="PM168" i="4"/>
  <c r="PP168" i="4"/>
  <c r="OT169" i="4"/>
  <c r="OW169" i="4"/>
  <c r="OX169" i="4"/>
  <c r="PL169" i="4" s="1"/>
  <c r="OE159" i="4"/>
  <c r="OS159" i="4" s="1"/>
  <c r="OD159" i="4"/>
  <c r="OA159" i="4"/>
  <c r="OT167" i="4"/>
  <c r="OW167" i="4"/>
  <c r="OX167" i="4"/>
  <c r="PL167" i="4" s="1"/>
  <c r="OW162" i="4"/>
  <c r="OT162" i="4"/>
  <c r="OX162" i="4"/>
  <c r="PL162" i="4" s="1"/>
  <c r="OA177" i="4"/>
  <c r="OE177" i="4"/>
  <c r="OS177" i="4" s="1"/>
  <c r="OD177" i="4"/>
  <c r="OE170" i="4"/>
  <c r="OS170" i="4" s="1"/>
  <c r="OD170" i="4"/>
  <c r="OA170" i="4"/>
  <c r="OA178" i="4"/>
  <c r="OE178" i="4"/>
  <c r="OS178" i="4" s="1"/>
  <c r="OD178" i="4"/>
  <c r="OE145" i="4"/>
  <c r="OS145" i="4" s="1"/>
  <c r="OD145" i="4"/>
  <c r="OA145" i="4"/>
  <c r="OT142" i="4"/>
  <c r="OX142" i="4"/>
  <c r="PL142" i="4" s="1"/>
  <c r="OW142" i="4"/>
  <c r="OX154" i="4"/>
  <c r="PL154" i="4" s="1"/>
  <c r="OW154" i="4"/>
  <c r="OT154" i="4"/>
  <c r="OT144" i="4"/>
  <c r="OW144" i="4"/>
  <c r="OX144" i="4"/>
  <c r="PL144" i="4" s="1"/>
  <c r="OW147" i="4"/>
  <c r="OX147" i="4"/>
  <c r="PL147" i="4" s="1"/>
  <c r="OT147" i="4"/>
  <c r="OE146" i="4"/>
  <c r="OS146" i="4" s="1"/>
  <c r="OD146" i="4"/>
  <c r="OA146" i="4"/>
  <c r="OX151" i="4"/>
  <c r="PL151" i="4" s="1"/>
  <c r="OW151" i="4"/>
  <c r="OT151" i="4"/>
  <c r="OE148" i="4"/>
  <c r="OS148" i="4" s="1"/>
  <c r="OD148" i="4"/>
  <c r="OA148" i="4"/>
  <c r="OA156" i="4"/>
  <c r="OE156" i="4"/>
  <c r="OS156" i="4" s="1"/>
  <c r="OD156" i="4"/>
  <c r="OX153" i="4"/>
  <c r="PL153" i="4" s="1"/>
  <c r="OW153" i="4"/>
  <c r="OT153" i="4"/>
  <c r="OX152" i="4"/>
  <c r="PL152" i="4" s="1"/>
  <c r="OW152" i="4"/>
  <c r="OT152" i="4"/>
  <c r="OA143" i="4"/>
  <c r="OE143" i="4"/>
  <c r="OS143" i="4" s="1"/>
  <c r="OD143" i="4"/>
  <c r="OX155" i="4"/>
  <c r="PL155" i="4" s="1"/>
  <c r="OW155" i="4"/>
  <c r="OT155" i="4"/>
  <c r="OA150" i="4"/>
  <c r="OE150" i="4"/>
  <c r="OS150" i="4" s="1"/>
  <c r="OD150" i="4"/>
  <c r="OX137" i="4"/>
  <c r="PL137" i="4" s="1"/>
  <c r="OW137" i="4"/>
  <c r="OT137" i="4"/>
  <c r="OW136" i="4"/>
  <c r="OT136" i="4"/>
  <c r="OX136" i="4"/>
  <c r="PL136" i="4" s="1"/>
  <c r="OT135" i="4"/>
  <c r="OX135" i="4"/>
  <c r="PL135" i="4" s="1"/>
  <c r="OW135" i="4"/>
  <c r="OX140" i="4"/>
  <c r="PL140" i="4" s="1"/>
  <c r="OW140" i="4"/>
  <c r="OT140" i="4"/>
  <c r="OX139" i="4"/>
  <c r="PL139" i="4" s="1"/>
  <c r="OW139" i="4"/>
  <c r="OT139" i="4"/>
  <c r="OA134" i="4"/>
  <c r="OD134" i="4"/>
  <c r="OE134" i="4"/>
  <c r="OS134" i="4" s="1"/>
  <c r="OX138" i="4"/>
  <c r="PL138" i="4" s="1"/>
  <c r="OW138" i="4"/>
  <c r="OT138" i="4"/>
  <c r="OT172" i="4" l="1"/>
  <c r="OX172" i="4"/>
  <c r="PL172" i="4" s="1"/>
  <c r="OW172" i="4"/>
  <c r="OT176" i="4"/>
  <c r="OW176" i="4"/>
  <c r="OX176" i="4"/>
  <c r="PL176" i="4" s="1"/>
  <c r="PP175" i="4"/>
  <c r="PQ175" i="4"/>
  <c r="QE175" i="4" s="1"/>
  <c r="PM175" i="4"/>
  <c r="PQ167" i="4"/>
  <c r="QE167" i="4" s="1"/>
  <c r="PP167" i="4"/>
  <c r="PM167" i="4"/>
  <c r="PQ171" i="4"/>
  <c r="QE171" i="4" s="1"/>
  <c r="PP171" i="4"/>
  <c r="PM171" i="4"/>
  <c r="PM166" i="4"/>
  <c r="PQ166" i="4"/>
  <c r="QE166" i="4" s="1"/>
  <c r="PP166" i="4"/>
  <c r="OT170" i="4"/>
  <c r="OX170" i="4"/>
  <c r="PL170" i="4" s="1"/>
  <c r="OW170" i="4"/>
  <c r="PM174" i="4"/>
  <c r="PQ174" i="4"/>
  <c r="QE174" i="4" s="1"/>
  <c r="PP174" i="4"/>
  <c r="OT177" i="4"/>
  <c r="OX177" i="4"/>
  <c r="PL177" i="4" s="1"/>
  <c r="OW177" i="4"/>
  <c r="OW159" i="4"/>
  <c r="OT159" i="4"/>
  <c r="OX159" i="4"/>
  <c r="PL159" i="4" s="1"/>
  <c r="PM179" i="4"/>
  <c r="PQ179" i="4"/>
  <c r="QE179" i="4" s="1"/>
  <c r="PP179" i="4"/>
  <c r="OX178" i="4"/>
  <c r="PL178" i="4" s="1"/>
  <c r="OW178" i="4"/>
  <c r="OT178" i="4"/>
  <c r="PP169" i="4"/>
  <c r="PM169" i="4"/>
  <c r="PQ169" i="4"/>
  <c r="QE169" i="4" s="1"/>
  <c r="PQ160" i="4"/>
  <c r="QE160" i="4" s="1"/>
  <c r="PM160" i="4"/>
  <c r="PP160" i="4"/>
  <c r="PP163" i="4"/>
  <c r="PM163" i="4"/>
  <c r="PQ163" i="4"/>
  <c r="QE163" i="4" s="1"/>
  <c r="PM162" i="4"/>
  <c r="PP162" i="4"/>
  <c r="PQ162" i="4"/>
  <c r="QE162" i="4" s="1"/>
  <c r="PM180" i="4"/>
  <c r="PQ180" i="4"/>
  <c r="QE180" i="4" s="1"/>
  <c r="PP180" i="4"/>
  <c r="QF168" i="4"/>
  <c r="QJ168" i="4"/>
  <c r="QX168" i="4" s="1"/>
  <c r="QI168" i="4"/>
  <c r="OW164" i="4"/>
  <c r="OT164" i="4"/>
  <c r="OX164" i="4"/>
  <c r="PL164" i="4" s="1"/>
  <c r="PQ158" i="4"/>
  <c r="QE158" i="4" s="1"/>
  <c r="PP158" i="4"/>
  <c r="PM158" i="4"/>
  <c r="PM161" i="4"/>
  <c r="PQ161" i="4"/>
  <c r="QE161" i="4" s="1"/>
  <c r="PP161" i="4"/>
  <c r="PQ152" i="4"/>
  <c r="QE152" i="4" s="1"/>
  <c r="PP152" i="4"/>
  <c r="PM152" i="4"/>
  <c r="OW146" i="4"/>
  <c r="OT146" i="4"/>
  <c r="OX146" i="4"/>
  <c r="PL146" i="4" s="1"/>
  <c r="PM155" i="4"/>
  <c r="PQ155" i="4"/>
  <c r="QE155" i="4" s="1"/>
  <c r="PP155" i="4"/>
  <c r="OX143" i="4"/>
  <c r="PL143" i="4" s="1"/>
  <c r="OW143" i="4"/>
  <c r="OT143" i="4"/>
  <c r="PQ151" i="4"/>
  <c r="QE151" i="4" s="1"/>
  <c r="PP151" i="4"/>
  <c r="PM151" i="4"/>
  <c r="PP147" i="4"/>
  <c r="PM147" i="4"/>
  <c r="PQ147" i="4"/>
  <c r="QE147" i="4" s="1"/>
  <c r="PQ144" i="4"/>
  <c r="QE144" i="4" s="1"/>
  <c r="PP144" i="4"/>
  <c r="PM144" i="4"/>
  <c r="OX156" i="4"/>
  <c r="PL156" i="4" s="1"/>
  <c r="OW156" i="4"/>
  <c r="OT156" i="4"/>
  <c r="PQ154" i="4"/>
  <c r="QE154" i="4" s="1"/>
  <c r="PP154" i="4"/>
  <c r="PM154" i="4"/>
  <c r="PQ142" i="4"/>
  <c r="QE142" i="4" s="1"/>
  <c r="PP142" i="4"/>
  <c r="PM142" i="4"/>
  <c r="PQ153" i="4"/>
  <c r="QE153" i="4" s="1"/>
  <c r="PP153" i="4"/>
  <c r="PM153" i="4"/>
  <c r="OX150" i="4"/>
  <c r="PL150" i="4" s="1"/>
  <c r="OW150" i="4"/>
  <c r="OT150" i="4"/>
  <c r="OW148" i="4"/>
  <c r="OX148" i="4"/>
  <c r="PL148" i="4" s="1"/>
  <c r="OT148" i="4"/>
  <c r="OX145" i="4"/>
  <c r="PL145" i="4" s="1"/>
  <c r="OW145" i="4"/>
  <c r="OT145" i="4"/>
  <c r="PM135" i="4"/>
  <c r="PP135" i="4"/>
  <c r="PQ135" i="4"/>
  <c r="QE135" i="4" s="1"/>
  <c r="PM139" i="4"/>
  <c r="PP139" i="4"/>
  <c r="PQ139" i="4"/>
  <c r="QE139" i="4" s="1"/>
  <c r="PM140" i="4"/>
  <c r="PQ140" i="4"/>
  <c r="QE140" i="4" s="1"/>
  <c r="PP140" i="4"/>
  <c r="PQ136" i="4"/>
  <c r="QE136" i="4" s="1"/>
  <c r="PP136" i="4"/>
  <c r="PM136" i="4"/>
  <c r="PQ138" i="4"/>
  <c r="QE138" i="4" s="1"/>
  <c r="PP138" i="4"/>
  <c r="PM138" i="4"/>
  <c r="OX134" i="4"/>
  <c r="PL134" i="4" s="1"/>
  <c r="OW134" i="4"/>
  <c r="OT134" i="4"/>
  <c r="PP137" i="4"/>
  <c r="PM137" i="4"/>
  <c r="PQ137" i="4"/>
  <c r="QE137" i="4" s="1"/>
  <c r="PM172" i="4" l="1"/>
  <c r="PP172" i="4"/>
  <c r="PQ172" i="4"/>
  <c r="QE172" i="4" s="1"/>
  <c r="PM176" i="4"/>
  <c r="PP176" i="4"/>
  <c r="PQ176" i="4"/>
  <c r="QE176" i="4" s="1"/>
  <c r="QI175" i="4"/>
  <c r="QF175" i="4"/>
  <c r="QJ175" i="4"/>
  <c r="QX175" i="4" s="1"/>
  <c r="PQ159" i="4"/>
  <c r="QE159" i="4" s="1"/>
  <c r="PP159" i="4"/>
  <c r="PM159" i="4"/>
  <c r="QF169" i="4"/>
  <c r="QJ169" i="4"/>
  <c r="QX169" i="4" s="1"/>
  <c r="QI169" i="4"/>
  <c r="QI158" i="4"/>
  <c r="QF158" i="4"/>
  <c r="QJ158" i="4"/>
  <c r="QX158" i="4" s="1"/>
  <c r="QF166" i="4"/>
  <c r="QJ166" i="4"/>
  <c r="QX166" i="4" s="1"/>
  <c r="QI166" i="4"/>
  <c r="QI162" i="4"/>
  <c r="QF162" i="4"/>
  <c r="QJ162" i="4"/>
  <c r="QX162" i="4" s="1"/>
  <c r="PM178" i="4"/>
  <c r="PQ178" i="4"/>
  <c r="QE178" i="4" s="1"/>
  <c r="PP178" i="4"/>
  <c r="QF171" i="4"/>
  <c r="QI171" i="4"/>
  <c r="QJ171" i="4"/>
  <c r="QX171" i="4" s="1"/>
  <c r="QI163" i="4"/>
  <c r="QF163" i="4"/>
  <c r="QJ163" i="4"/>
  <c r="QX163" i="4" s="1"/>
  <c r="RB168" i="4"/>
  <c r="QY168" i="4"/>
  <c r="RC168" i="4"/>
  <c r="RQ168" i="4" s="1"/>
  <c r="QF167" i="4"/>
  <c r="QJ167" i="4"/>
  <c r="QX167" i="4" s="1"/>
  <c r="QI167" i="4"/>
  <c r="PM177" i="4"/>
  <c r="PQ177" i="4"/>
  <c r="QE177" i="4" s="1"/>
  <c r="PP177" i="4"/>
  <c r="PQ164" i="4"/>
  <c r="QE164" i="4" s="1"/>
  <c r="PP164" i="4"/>
  <c r="PM164" i="4"/>
  <c r="QF179" i="4"/>
  <c r="QJ179" i="4"/>
  <c r="QX179" i="4" s="1"/>
  <c r="QI179" i="4"/>
  <c r="QF174" i="4"/>
  <c r="QJ174" i="4"/>
  <c r="QX174" i="4" s="1"/>
  <c r="QI174" i="4"/>
  <c r="QI161" i="4"/>
  <c r="QF161" i="4"/>
  <c r="QJ161" i="4"/>
  <c r="QX161" i="4" s="1"/>
  <c r="QF180" i="4"/>
  <c r="QI180" i="4"/>
  <c r="QJ180" i="4"/>
  <c r="QX180" i="4" s="1"/>
  <c r="QI160" i="4"/>
  <c r="QF160" i="4"/>
  <c r="QJ160" i="4"/>
  <c r="QX160" i="4" s="1"/>
  <c r="PQ170" i="4"/>
  <c r="QE170" i="4" s="1"/>
  <c r="PM170" i="4"/>
  <c r="PP170" i="4"/>
  <c r="PP143" i="4"/>
  <c r="PQ143" i="4"/>
  <c r="QE143" i="4" s="1"/>
  <c r="PM143" i="4"/>
  <c r="PQ145" i="4"/>
  <c r="QE145" i="4" s="1"/>
  <c r="PP145" i="4"/>
  <c r="PM145" i="4"/>
  <c r="PP156" i="4"/>
  <c r="PM156" i="4"/>
  <c r="PQ156" i="4"/>
  <c r="QE156" i="4" s="1"/>
  <c r="PQ146" i="4"/>
  <c r="QE146" i="4" s="1"/>
  <c r="PP146" i="4"/>
  <c r="PM146" i="4"/>
  <c r="QJ144" i="4"/>
  <c r="QX144" i="4" s="1"/>
  <c r="QI144" i="4"/>
  <c r="QF144" i="4"/>
  <c r="QJ151" i="4"/>
  <c r="QX151" i="4" s="1"/>
  <c r="QI151" i="4"/>
  <c r="QF151" i="4"/>
  <c r="QJ154" i="4"/>
  <c r="QX154" i="4" s="1"/>
  <c r="QI154" i="4"/>
  <c r="QF154" i="4"/>
  <c r="PQ148" i="4"/>
  <c r="QE148" i="4" s="1"/>
  <c r="PP148" i="4"/>
  <c r="PM148" i="4"/>
  <c r="PM150" i="4"/>
  <c r="PQ150" i="4"/>
  <c r="QE150" i="4" s="1"/>
  <c r="PP150" i="4"/>
  <c r="QI147" i="4"/>
  <c r="QJ147" i="4"/>
  <c r="QX147" i="4" s="1"/>
  <c r="QF147" i="4"/>
  <c r="QJ153" i="4"/>
  <c r="QX153" i="4" s="1"/>
  <c r="QI153" i="4"/>
  <c r="QF153" i="4"/>
  <c r="QJ142" i="4"/>
  <c r="QX142" i="4" s="1"/>
  <c r="QI142" i="4"/>
  <c r="QF142" i="4"/>
  <c r="QJ155" i="4"/>
  <c r="QX155" i="4" s="1"/>
  <c r="QI155" i="4"/>
  <c r="QF155" i="4"/>
  <c r="QJ152" i="4"/>
  <c r="QX152" i="4" s="1"/>
  <c r="QI152" i="4"/>
  <c r="QF152" i="4"/>
  <c r="QI136" i="4"/>
  <c r="QF136" i="4"/>
  <c r="QJ136" i="4"/>
  <c r="QX136" i="4" s="1"/>
  <c r="QJ137" i="4"/>
  <c r="QX137" i="4" s="1"/>
  <c r="QI137" i="4"/>
  <c r="QF137" i="4"/>
  <c r="PM134" i="4"/>
  <c r="PP134" i="4"/>
  <c r="PQ134" i="4"/>
  <c r="QE134" i="4" s="1"/>
  <c r="QJ138" i="4"/>
  <c r="QX138" i="4" s="1"/>
  <c r="QI138" i="4"/>
  <c r="QF138" i="4"/>
  <c r="QJ140" i="4"/>
  <c r="QX140" i="4" s="1"/>
  <c r="QI140" i="4"/>
  <c r="QF140" i="4"/>
  <c r="QJ139" i="4"/>
  <c r="QX139" i="4" s="1"/>
  <c r="QI139" i="4"/>
  <c r="QF139" i="4"/>
  <c r="QJ135" i="4"/>
  <c r="QX135" i="4" s="1"/>
  <c r="QF135" i="4"/>
  <c r="QI135" i="4"/>
  <c r="QI172" i="4" l="1"/>
  <c r="QJ172" i="4"/>
  <c r="QX172" i="4" s="1"/>
  <c r="QF172" i="4"/>
  <c r="QF176" i="4"/>
  <c r="QI176" i="4"/>
  <c r="QJ176" i="4"/>
  <c r="QX176" i="4" s="1"/>
  <c r="QY175" i="4"/>
  <c r="RC175" i="4"/>
  <c r="RQ175" i="4" s="1"/>
  <c r="RB175" i="4"/>
  <c r="QI164" i="4"/>
  <c r="QJ164" i="4"/>
  <c r="QX164" i="4" s="1"/>
  <c r="QF164" i="4"/>
  <c r="RB162" i="4"/>
  <c r="QY162" i="4"/>
  <c r="RC162" i="4"/>
  <c r="RQ162" i="4" s="1"/>
  <c r="RB171" i="4"/>
  <c r="QY171" i="4"/>
  <c r="RC171" i="4"/>
  <c r="RQ171" i="4" s="1"/>
  <c r="QI159" i="4"/>
  <c r="QF159" i="4"/>
  <c r="QJ159" i="4"/>
  <c r="QX159" i="4" s="1"/>
  <c r="RC158" i="4"/>
  <c r="RQ158" i="4" s="1"/>
  <c r="RB158" i="4"/>
  <c r="QY158" i="4"/>
  <c r="QY174" i="4"/>
  <c r="RC174" i="4"/>
  <c r="RQ174" i="4" s="1"/>
  <c r="RB174" i="4"/>
  <c r="QF178" i="4"/>
  <c r="QI178" i="4"/>
  <c r="QJ178" i="4"/>
  <c r="QX178" i="4" s="1"/>
  <c r="QY160" i="4"/>
  <c r="RC160" i="4"/>
  <c r="RQ160" i="4" s="1"/>
  <c r="RB160" i="4"/>
  <c r="QY180" i="4"/>
  <c r="RC180" i="4"/>
  <c r="RQ180" i="4" s="1"/>
  <c r="RB180" i="4"/>
  <c r="RR168" i="4"/>
  <c r="RV168" i="4"/>
  <c r="SJ168" i="4" s="1"/>
  <c r="RU168" i="4"/>
  <c r="RB161" i="4"/>
  <c r="RC161" i="4"/>
  <c r="RQ161" i="4" s="1"/>
  <c r="QY161" i="4"/>
  <c r="QF170" i="4"/>
  <c r="QJ170" i="4"/>
  <c r="QX170" i="4" s="1"/>
  <c r="QI170" i="4"/>
  <c r="QI177" i="4"/>
  <c r="QJ177" i="4"/>
  <c r="QX177" i="4" s="1"/>
  <c r="QF177" i="4"/>
  <c r="RC167" i="4"/>
  <c r="RQ167" i="4" s="1"/>
  <c r="RB167" i="4"/>
  <c r="QY167" i="4"/>
  <c r="RC169" i="4"/>
  <c r="RQ169" i="4" s="1"/>
  <c r="RB169" i="4"/>
  <c r="QY169" i="4"/>
  <c r="QY179" i="4"/>
  <c r="RC179" i="4"/>
  <c r="RQ179" i="4" s="1"/>
  <c r="RB179" i="4"/>
  <c r="RC163" i="4"/>
  <c r="RQ163" i="4" s="1"/>
  <c r="RB163" i="4"/>
  <c r="QY163" i="4"/>
  <c r="RC166" i="4"/>
  <c r="RQ166" i="4" s="1"/>
  <c r="RB166" i="4"/>
  <c r="QY166" i="4"/>
  <c r="RC144" i="4"/>
  <c r="RQ144" i="4" s="1"/>
  <c r="RB144" i="4"/>
  <c r="QY144" i="4"/>
  <c r="QY152" i="4"/>
  <c r="RC152" i="4"/>
  <c r="RQ152" i="4" s="1"/>
  <c r="RB152" i="4"/>
  <c r="RB155" i="4"/>
  <c r="QY155" i="4"/>
  <c r="RC155" i="4"/>
  <c r="RQ155" i="4" s="1"/>
  <c r="QJ156" i="4"/>
  <c r="QX156" i="4" s="1"/>
  <c r="QI156" i="4"/>
  <c r="QF156" i="4"/>
  <c r="QY154" i="4"/>
  <c r="RB154" i="4"/>
  <c r="RC154" i="4"/>
  <c r="RQ154" i="4" s="1"/>
  <c r="RC151" i="4"/>
  <c r="RQ151" i="4" s="1"/>
  <c r="RB151" i="4"/>
  <c r="QY151" i="4"/>
  <c r="RC147" i="4"/>
  <c r="RQ147" i="4" s="1"/>
  <c r="RB147" i="4"/>
  <c r="QY147" i="4"/>
  <c r="QJ150" i="4"/>
  <c r="QX150" i="4" s="1"/>
  <c r="QI150" i="4"/>
  <c r="QF150" i="4"/>
  <c r="QI148" i="4"/>
  <c r="QF148" i="4"/>
  <c r="QJ148" i="4"/>
  <c r="QX148" i="4" s="1"/>
  <c r="RC142" i="4"/>
  <c r="RQ142" i="4" s="1"/>
  <c r="RB142" i="4"/>
  <c r="QY142" i="4"/>
  <c r="QJ143" i="4"/>
  <c r="QX143" i="4" s="1"/>
  <c r="QI143" i="4"/>
  <c r="QF143" i="4"/>
  <c r="RC153" i="4"/>
  <c r="RQ153" i="4" s="1"/>
  <c r="RB153" i="4"/>
  <c r="QY153" i="4"/>
  <c r="QJ146" i="4"/>
  <c r="QX146" i="4" s="1"/>
  <c r="QI146" i="4"/>
  <c r="QF146" i="4"/>
  <c r="QF145" i="4"/>
  <c r="QJ145" i="4"/>
  <c r="QX145" i="4" s="1"/>
  <c r="QI145" i="4"/>
  <c r="RB140" i="4"/>
  <c r="QY140" i="4"/>
  <c r="RC140" i="4"/>
  <c r="RQ140" i="4" s="1"/>
  <c r="RC139" i="4"/>
  <c r="RQ139" i="4" s="1"/>
  <c r="RB139" i="4"/>
  <c r="QY139" i="4"/>
  <c r="QJ134" i="4"/>
  <c r="QX134" i="4" s="1"/>
  <c r="QI134" i="4"/>
  <c r="QF134" i="4"/>
  <c r="RC138" i="4"/>
  <c r="RQ138" i="4" s="1"/>
  <c r="RB138" i="4"/>
  <c r="QY138" i="4"/>
  <c r="RC137" i="4"/>
  <c r="RQ137" i="4" s="1"/>
  <c r="RB137" i="4"/>
  <c r="QY137" i="4"/>
  <c r="QY135" i="4"/>
  <c r="RB135" i="4"/>
  <c r="RC135" i="4"/>
  <c r="RQ135" i="4" s="1"/>
  <c r="RC136" i="4"/>
  <c r="RQ136" i="4" s="1"/>
  <c r="RB136" i="4"/>
  <c r="QY136" i="4"/>
  <c r="RC172" i="4" l="1"/>
  <c r="RQ172" i="4" s="1"/>
  <c r="RB172" i="4"/>
  <c r="QY172" i="4"/>
  <c r="RB176" i="4"/>
  <c r="RC176" i="4"/>
  <c r="RQ176" i="4" s="1"/>
  <c r="QY176" i="4"/>
  <c r="RU175" i="4"/>
  <c r="RR175" i="4"/>
  <c r="RV175" i="4"/>
  <c r="SJ175" i="4" s="1"/>
  <c r="RR167" i="4"/>
  <c r="RV167" i="4"/>
  <c r="SJ167" i="4" s="1"/>
  <c r="RU167" i="4"/>
  <c r="RU163" i="4"/>
  <c r="RR163" i="4"/>
  <c r="RV163" i="4"/>
  <c r="SJ163" i="4" s="1"/>
  <c r="RR171" i="4"/>
  <c r="RU171" i="4"/>
  <c r="RV171" i="4"/>
  <c r="SJ171" i="4" s="1"/>
  <c r="QY177" i="4"/>
  <c r="RB177" i="4"/>
  <c r="RC177" i="4"/>
  <c r="RQ177" i="4" s="1"/>
  <c r="QY178" i="4"/>
  <c r="RB178" i="4"/>
  <c r="RC178" i="4"/>
  <c r="RQ178" i="4" s="1"/>
  <c r="RU161" i="4"/>
  <c r="RR161" i="4"/>
  <c r="RV161" i="4"/>
  <c r="SJ161" i="4" s="1"/>
  <c r="RR166" i="4"/>
  <c r="RV166" i="4"/>
  <c r="SJ166" i="4" s="1"/>
  <c r="RU166" i="4"/>
  <c r="RU162" i="4"/>
  <c r="RR162" i="4"/>
  <c r="RV162" i="4"/>
  <c r="SJ162" i="4" s="1"/>
  <c r="RU174" i="4"/>
  <c r="RR174" i="4"/>
  <c r="RV174" i="4"/>
  <c r="SJ174" i="4" s="1"/>
  <c r="RC170" i="4"/>
  <c r="RQ170" i="4" s="1"/>
  <c r="QY170" i="4"/>
  <c r="RB170" i="4"/>
  <c r="RV180" i="4"/>
  <c r="SJ180" i="4" s="1"/>
  <c r="RU180" i="4"/>
  <c r="RR180" i="4"/>
  <c r="RU158" i="4"/>
  <c r="RR158" i="4"/>
  <c r="RV158" i="4"/>
  <c r="SJ158" i="4" s="1"/>
  <c r="RU160" i="4"/>
  <c r="RR160" i="4"/>
  <c r="RV160" i="4"/>
  <c r="SJ160" i="4" s="1"/>
  <c r="SO168" i="4"/>
  <c r="TC168" i="4" s="1"/>
  <c r="SN168" i="4"/>
  <c r="SK168" i="4"/>
  <c r="RC159" i="4"/>
  <c r="RQ159" i="4" s="1"/>
  <c r="RB159" i="4"/>
  <c r="QY159" i="4"/>
  <c r="RC164" i="4"/>
  <c r="RQ164" i="4" s="1"/>
  <c r="RB164" i="4"/>
  <c r="QY164" i="4"/>
  <c r="RR169" i="4"/>
  <c r="RV169" i="4"/>
  <c r="SJ169" i="4" s="1"/>
  <c r="RU169" i="4"/>
  <c r="RR179" i="4"/>
  <c r="RV179" i="4"/>
  <c r="SJ179" i="4" s="1"/>
  <c r="RU179" i="4"/>
  <c r="RB143" i="4"/>
  <c r="QY143" i="4"/>
  <c r="RC143" i="4"/>
  <c r="RQ143" i="4" s="1"/>
  <c r="RV155" i="4"/>
  <c r="SJ155" i="4" s="1"/>
  <c r="RU155" i="4"/>
  <c r="RR155" i="4"/>
  <c r="RB146" i="4"/>
  <c r="QY146" i="4"/>
  <c r="RC146" i="4"/>
  <c r="RQ146" i="4" s="1"/>
  <c r="RV152" i="4"/>
  <c r="SJ152" i="4" s="1"/>
  <c r="RU152" i="4"/>
  <c r="RR152" i="4"/>
  <c r="RV142" i="4"/>
  <c r="SJ142" i="4" s="1"/>
  <c r="RU142" i="4"/>
  <c r="RR142" i="4"/>
  <c r="RU147" i="4"/>
  <c r="RV147" i="4"/>
  <c r="SJ147" i="4" s="1"/>
  <c r="RR147" i="4"/>
  <c r="RV154" i="4"/>
  <c r="SJ154" i="4" s="1"/>
  <c r="RU154" i="4"/>
  <c r="RR154" i="4"/>
  <c r="QY148" i="4"/>
  <c r="RC148" i="4"/>
  <c r="RQ148" i="4" s="1"/>
  <c r="RB148" i="4"/>
  <c r="RC145" i="4"/>
  <c r="RQ145" i="4" s="1"/>
  <c r="RB145" i="4"/>
  <c r="QY145" i="4"/>
  <c r="RV153" i="4"/>
  <c r="SJ153" i="4" s="1"/>
  <c r="RU153" i="4"/>
  <c r="RR153" i="4"/>
  <c r="RV151" i="4"/>
  <c r="SJ151" i="4" s="1"/>
  <c r="RU151" i="4"/>
  <c r="RR151" i="4"/>
  <c r="RB156" i="4"/>
  <c r="QY156" i="4"/>
  <c r="RC156" i="4"/>
  <c r="RQ156" i="4" s="1"/>
  <c r="RC150" i="4"/>
  <c r="RQ150" i="4" s="1"/>
  <c r="RB150" i="4"/>
  <c r="QY150" i="4"/>
  <c r="RV144" i="4"/>
  <c r="SJ144" i="4" s="1"/>
  <c r="RU144" i="4"/>
  <c r="RR144" i="4"/>
  <c r="RV138" i="4"/>
  <c r="SJ138" i="4" s="1"/>
  <c r="RU138" i="4"/>
  <c r="RR138" i="4"/>
  <c r="RV137" i="4"/>
  <c r="SJ137" i="4" s="1"/>
  <c r="RU137" i="4"/>
  <c r="RR137" i="4"/>
  <c r="QY134" i="4"/>
  <c r="RC134" i="4"/>
  <c r="RQ134" i="4" s="1"/>
  <c r="RB134" i="4"/>
  <c r="RV139" i="4"/>
  <c r="SJ139" i="4" s="1"/>
  <c r="RU139" i="4"/>
  <c r="RR139" i="4"/>
  <c r="RU136" i="4"/>
  <c r="RR136" i="4"/>
  <c r="RV136" i="4"/>
  <c r="SJ136" i="4" s="1"/>
  <c r="RV140" i="4"/>
  <c r="SJ140" i="4" s="1"/>
  <c r="RU140" i="4"/>
  <c r="RR140" i="4"/>
  <c r="RU135" i="4"/>
  <c r="RR135" i="4"/>
  <c r="RV135" i="4"/>
  <c r="SJ135" i="4" s="1"/>
  <c r="RR172" i="4" l="1"/>
  <c r="RU172" i="4"/>
  <c r="RV172" i="4"/>
  <c r="SJ172" i="4" s="1"/>
  <c r="RV176" i="4"/>
  <c r="SJ176" i="4" s="1"/>
  <c r="RU176" i="4"/>
  <c r="RR176" i="4"/>
  <c r="SN175" i="4"/>
  <c r="SO175" i="4"/>
  <c r="TC175" i="4" s="1"/>
  <c r="SK175" i="4"/>
  <c r="SK179" i="4"/>
  <c r="SO179" i="4"/>
  <c r="TC179" i="4" s="1"/>
  <c r="SN179" i="4"/>
  <c r="SK171" i="4"/>
  <c r="SO171" i="4"/>
  <c r="TC171" i="4" s="1"/>
  <c r="SN171" i="4"/>
  <c r="SK160" i="4"/>
  <c r="SO160" i="4"/>
  <c r="TC160" i="4" s="1"/>
  <c r="SN160" i="4"/>
  <c r="SN161" i="4"/>
  <c r="SK161" i="4"/>
  <c r="SO161" i="4"/>
  <c r="TC161" i="4" s="1"/>
  <c r="SN174" i="4"/>
  <c r="SK174" i="4"/>
  <c r="SO174" i="4"/>
  <c r="TC174" i="4" s="1"/>
  <c r="SO158" i="4"/>
  <c r="TC158" i="4" s="1"/>
  <c r="SN158" i="4"/>
  <c r="SK158" i="4"/>
  <c r="SO166" i="4"/>
  <c r="TC166" i="4" s="1"/>
  <c r="SN166" i="4"/>
  <c r="SK166" i="4"/>
  <c r="SK180" i="4"/>
  <c r="SO180" i="4"/>
  <c r="TC180" i="4" s="1"/>
  <c r="SN180" i="4"/>
  <c r="SO169" i="4"/>
  <c r="TC169" i="4" s="1"/>
  <c r="SN169" i="4"/>
  <c r="SK169" i="4"/>
  <c r="SO167" i="4"/>
  <c r="TC167" i="4" s="1"/>
  <c r="SN167" i="4"/>
  <c r="SK167" i="4"/>
  <c r="RU164" i="4"/>
  <c r="RV164" i="4"/>
  <c r="SJ164" i="4" s="1"/>
  <c r="RR164" i="4"/>
  <c r="RU159" i="4"/>
  <c r="RR159" i="4"/>
  <c r="RV159" i="4"/>
  <c r="SJ159" i="4" s="1"/>
  <c r="RV177" i="4"/>
  <c r="SJ177" i="4" s="1"/>
  <c r="RU177" i="4"/>
  <c r="RR177" i="4"/>
  <c r="TD168" i="4"/>
  <c r="TH168" i="4"/>
  <c r="TV168" i="4" s="1"/>
  <c r="TG168" i="4"/>
  <c r="RR170" i="4"/>
  <c r="RV170" i="4"/>
  <c r="SJ170" i="4" s="1"/>
  <c r="RU170" i="4"/>
  <c r="SO163" i="4"/>
  <c r="TC163" i="4" s="1"/>
  <c r="SN163" i="4"/>
  <c r="SK163" i="4"/>
  <c r="SO162" i="4"/>
  <c r="TC162" i="4" s="1"/>
  <c r="SN162" i="4"/>
  <c r="SK162" i="4"/>
  <c r="RU178" i="4"/>
  <c r="RV178" i="4"/>
  <c r="SJ178" i="4" s="1"/>
  <c r="RR178" i="4"/>
  <c r="SO151" i="4"/>
  <c r="TC151" i="4" s="1"/>
  <c r="SN151" i="4"/>
  <c r="SK151" i="4"/>
  <c r="SO142" i="4"/>
  <c r="TC142" i="4" s="1"/>
  <c r="SN142" i="4"/>
  <c r="SK142" i="4"/>
  <c r="RV145" i="4"/>
  <c r="SJ145" i="4" s="1"/>
  <c r="RU145" i="4"/>
  <c r="RR145" i="4"/>
  <c r="RV150" i="4"/>
  <c r="SJ150" i="4" s="1"/>
  <c r="RU150" i="4"/>
  <c r="RR150" i="4"/>
  <c r="SO152" i="4"/>
  <c r="TC152" i="4" s="1"/>
  <c r="SN152" i="4"/>
  <c r="SK152" i="4"/>
  <c r="SO153" i="4"/>
  <c r="TC153" i="4" s="1"/>
  <c r="SN153" i="4"/>
  <c r="SK153" i="4"/>
  <c r="RV146" i="4"/>
  <c r="SJ146" i="4" s="1"/>
  <c r="RU146" i="4"/>
  <c r="RR146" i="4"/>
  <c r="SN154" i="4"/>
  <c r="SK154" i="4"/>
  <c r="SO154" i="4"/>
  <c r="TC154" i="4" s="1"/>
  <c r="RV143" i="4"/>
  <c r="SJ143" i="4" s="1"/>
  <c r="RU143" i="4"/>
  <c r="RR143" i="4"/>
  <c r="SO144" i="4"/>
  <c r="TC144" i="4" s="1"/>
  <c r="SK144" i="4"/>
  <c r="SN144" i="4"/>
  <c r="RU148" i="4"/>
  <c r="RV148" i="4"/>
  <c r="SJ148" i="4" s="1"/>
  <c r="RR148" i="4"/>
  <c r="SN155" i="4"/>
  <c r="SK155" i="4"/>
  <c r="SO155" i="4"/>
  <c r="TC155" i="4" s="1"/>
  <c r="RV156" i="4"/>
  <c r="SJ156" i="4" s="1"/>
  <c r="RU156" i="4"/>
  <c r="RR156" i="4"/>
  <c r="SO147" i="4"/>
  <c r="TC147" i="4" s="1"/>
  <c r="SN147" i="4"/>
  <c r="SK147" i="4"/>
  <c r="SO140" i="4"/>
  <c r="TC140" i="4" s="1"/>
  <c r="SN140" i="4"/>
  <c r="SK140" i="4"/>
  <c r="SO136" i="4"/>
  <c r="TC136" i="4" s="1"/>
  <c r="SN136" i="4"/>
  <c r="SK136" i="4"/>
  <c r="SK135" i="4"/>
  <c r="SO135" i="4"/>
  <c r="TC135" i="4" s="1"/>
  <c r="SN135" i="4"/>
  <c r="SN139" i="4"/>
  <c r="SK139" i="4"/>
  <c r="SO139" i="4"/>
  <c r="TC139" i="4" s="1"/>
  <c r="RU134" i="4"/>
  <c r="RV134" i="4"/>
  <c r="SJ134" i="4" s="1"/>
  <c r="RR134" i="4"/>
  <c r="SO137" i="4"/>
  <c r="TC137" i="4" s="1"/>
  <c r="SN137" i="4"/>
  <c r="SK137" i="4"/>
  <c r="SK138" i="4"/>
  <c r="SN138" i="4"/>
  <c r="SO138" i="4"/>
  <c r="TC138" i="4" s="1"/>
  <c r="SO172" i="4" l="1"/>
  <c r="TC172" i="4" s="1"/>
  <c r="SN172" i="4"/>
  <c r="SK172" i="4"/>
  <c r="SN176" i="4"/>
  <c r="SK176" i="4"/>
  <c r="SO176" i="4"/>
  <c r="TC176" i="4" s="1"/>
  <c r="TG175" i="4"/>
  <c r="TD175" i="4"/>
  <c r="TH175" i="4"/>
  <c r="TV175" i="4" s="1"/>
  <c r="SN170" i="4"/>
  <c r="SK170" i="4"/>
  <c r="SO170" i="4"/>
  <c r="TC170" i="4" s="1"/>
  <c r="UA168" i="4"/>
  <c r="UO168" i="4" s="1"/>
  <c r="TZ168" i="4"/>
  <c r="TW168" i="4"/>
  <c r="TG160" i="4"/>
  <c r="TD160" i="4"/>
  <c r="TH160" i="4"/>
  <c r="TV160" i="4" s="1"/>
  <c r="SO164" i="4"/>
  <c r="TC164" i="4" s="1"/>
  <c r="SN164" i="4"/>
  <c r="SK164" i="4"/>
  <c r="TD166" i="4"/>
  <c r="TH166" i="4"/>
  <c r="TV166" i="4" s="1"/>
  <c r="TG166" i="4"/>
  <c r="TD167" i="4"/>
  <c r="TH167" i="4"/>
  <c r="TV167" i="4" s="1"/>
  <c r="TG167" i="4"/>
  <c r="TD180" i="4"/>
  <c r="TG180" i="4"/>
  <c r="TH180" i="4"/>
  <c r="TV180" i="4" s="1"/>
  <c r="TG162" i="4"/>
  <c r="TD162" i="4"/>
  <c r="TH162" i="4"/>
  <c r="TV162" i="4" s="1"/>
  <c r="TG163" i="4"/>
  <c r="TD163" i="4"/>
  <c r="TH163" i="4"/>
  <c r="TV163" i="4" s="1"/>
  <c r="SO159" i="4"/>
  <c r="TC159" i="4" s="1"/>
  <c r="SN159" i="4"/>
  <c r="SK159" i="4"/>
  <c r="TG158" i="4"/>
  <c r="TD158" i="4"/>
  <c r="TH158" i="4"/>
  <c r="TV158" i="4" s="1"/>
  <c r="TG161" i="4"/>
  <c r="TD161" i="4"/>
  <c r="TH161" i="4"/>
  <c r="TV161" i="4" s="1"/>
  <c r="SK178" i="4"/>
  <c r="SN178" i="4"/>
  <c r="SO178" i="4"/>
  <c r="TC178" i="4" s="1"/>
  <c r="TD169" i="4"/>
  <c r="TH169" i="4"/>
  <c r="TV169" i="4" s="1"/>
  <c r="TG169" i="4"/>
  <c r="TH174" i="4"/>
  <c r="TV174" i="4" s="1"/>
  <c r="TG174" i="4"/>
  <c r="TD174" i="4"/>
  <c r="TG179" i="4"/>
  <c r="TH179" i="4"/>
  <c r="TV179" i="4" s="1"/>
  <c r="TD179" i="4"/>
  <c r="SK177" i="4"/>
  <c r="SO177" i="4"/>
  <c r="TC177" i="4" s="1"/>
  <c r="SN177" i="4"/>
  <c r="TD171" i="4"/>
  <c r="TH171" i="4"/>
  <c r="TV171" i="4" s="1"/>
  <c r="TG171" i="4"/>
  <c r="TH153" i="4"/>
  <c r="TV153" i="4" s="1"/>
  <c r="TG153" i="4"/>
  <c r="TD153" i="4"/>
  <c r="TH152" i="4"/>
  <c r="TV152" i="4" s="1"/>
  <c r="TG152" i="4"/>
  <c r="TD152" i="4"/>
  <c r="SK143" i="4"/>
  <c r="SO143" i="4"/>
  <c r="TC143" i="4" s="1"/>
  <c r="SN143" i="4"/>
  <c r="TH154" i="4"/>
  <c r="TV154" i="4" s="1"/>
  <c r="TG154" i="4"/>
  <c r="TD154" i="4"/>
  <c r="SO156" i="4"/>
  <c r="TC156" i="4" s="1"/>
  <c r="SK156" i="4"/>
  <c r="SN156" i="4"/>
  <c r="SK148" i="4"/>
  <c r="SO148" i="4"/>
  <c r="TC148" i="4" s="1"/>
  <c r="SN148" i="4"/>
  <c r="TH142" i="4"/>
  <c r="TV142" i="4" s="1"/>
  <c r="TG142" i="4"/>
  <c r="TD142" i="4"/>
  <c r="TH144" i="4"/>
  <c r="TV144" i="4" s="1"/>
  <c r="TG144" i="4"/>
  <c r="TD144" i="4"/>
  <c r="SO145" i="4"/>
  <c r="TC145" i="4" s="1"/>
  <c r="SK145" i="4"/>
  <c r="SN145" i="4"/>
  <c r="SO146" i="4"/>
  <c r="TC146" i="4" s="1"/>
  <c r="SN146" i="4"/>
  <c r="SK146" i="4"/>
  <c r="SK150" i="4"/>
  <c r="SO150" i="4"/>
  <c r="TC150" i="4" s="1"/>
  <c r="SN150" i="4"/>
  <c r="TG147" i="4"/>
  <c r="TH147" i="4"/>
  <c r="TV147" i="4" s="1"/>
  <c r="TD147" i="4"/>
  <c r="TH155" i="4"/>
  <c r="TV155" i="4" s="1"/>
  <c r="TG155" i="4"/>
  <c r="TD155" i="4"/>
  <c r="TH151" i="4"/>
  <c r="TV151" i="4" s="1"/>
  <c r="TG151" i="4"/>
  <c r="TD151" i="4"/>
  <c r="SK134" i="4"/>
  <c r="SO134" i="4"/>
  <c r="TC134" i="4" s="1"/>
  <c r="SN134" i="4"/>
  <c r="TH137" i="4"/>
  <c r="TV137" i="4" s="1"/>
  <c r="TG137" i="4"/>
  <c r="TD137" i="4"/>
  <c r="TH139" i="4"/>
  <c r="TV139" i="4" s="1"/>
  <c r="TG139" i="4"/>
  <c r="TD139" i="4"/>
  <c r="TD135" i="4"/>
  <c r="TH135" i="4"/>
  <c r="TV135" i="4" s="1"/>
  <c r="TG135" i="4"/>
  <c r="TH138" i="4"/>
  <c r="TV138" i="4" s="1"/>
  <c r="TG138" i="4"/>
  <c r="TD138" i="4"/>
  <c r="TG136" i="4"/>
  <c r="TD136" i="4"/>
  <c r="TH136" i="4"/>
  <c r="TV136" i="4" s="1"/>
  <c r="TH140" i="4"/>
  <c r="TV140" i="4" s="1"/>
  <c r="TG140" i="4"/>
  <c r="TD140" i="4"/>
  <c r="TD172" i="4" l="1"/>
  <c r="TH172" i="4"/>
  <c r="TV172" i="4" s="1"/>
  <c r="TG172" i="4"/>
  <c r="TG176" i="4"/>
  <c r="TD176" i="4"/>
  <c r="TH176" i="4"/>
  <c r="TV176" i="4" s="1"/>
  <c r="TW175" i="4"/>
  <c r="UA175" i="4"/>
  <c r="UO175" i="4" s="1"/>
  <c r="TZ175" i="4"/>
  <c r="TH177" i="4"/>
  <c r="TV177" i="4" s="1"/>
  <c r="TD177" i="4"/>
  <c r="TG177" i="4"/>
  <c r="TW162" i="4"/>
  <c r="TZ162" i="4"/>
  <c r="UA162" i="4"/>
  <c r="UO162" i="4" s="1"/>
  <c r="TW166" i="4"/>
  <c r="UA166" i="4"/>
  <c r="UO166" i="4" s="1"/>
  <c r="TZ166" i="4"/>
  <c r="UP168" i="4"/>
  <c r="UT168" i="4"/>
  <c r="VH168" i="4" s="1"/>
  <c r="US168" i="4"/>
  <c r="TH178" i="4"/>
  <c r="TV178" i="4" s="1"/>
  <c r="TG178" i="4"/>
  <c r="TD178" i="4"/>
  <c r="TW167" i="4"/>
  <c r="TZ167" i="4"/>
  <c r="UA167" i="4"/>
  <c r="UO167" i="4" s="1"/>
  <c r="TW180" i="4"/>
  <c r="UA180" i="4"/>
  <c r="UO180" i="4" s="1"/>
  <c r="TZ180" i="4"/>
  <c r="UA171" i="4"/>
  <c r="UO171" i="4" s="1"/>
  <c r="TZ171" i="4"/>
  <c r="TW171" i="4"/>
  <c r="UA158" i="4"/>
  <c r="UO158" i="4" s="1"/>
  <c r="TZ158" i="4"/>
  <c r="TW158" i="4"/>
  <c r="UA174" i="4"/>
  <c r="UO174" i="4" s="1"/>
  <c r="TZ174" i="4"/>
  <c r="TW174" i="4"/>
  <c r="UA161" i="4"/>
  <c r="UO161" i="4" s="1"/>
  <c r="TZ161" i="4"/>
  <c r="TW161" i="4"/>
  <c r="TZ160" i="4"/>
  <c r="TW160" i="4"/>
  <c r="UA160" i="4"/>
  <c r="UO160" i="4" s="1"/>
  <c r="UA163" i="4"/>
  <c r="UO163" i="4" s="1"/>
  <c r="TZ163" i="4"/>
  <c r="TW163" i="4"/>
  <c r="TD170" i="4"/>
  <c r="TG170" i="4"/>
  <c r="TH170" i="4"/>
  <c r="TV170" i="4" s="1"/>
  <c r="TW179" i="4"/>
  <c r="UA179" i="4"/>
  <c r="UO179" i="4" s="1"/>
  <c r="TZ179" i="4"/>
  <c r="TG164" i="4"/>
  <c r="TH164" i="4"/>
  <c r="TV164" i="4" s="1"/>
  <c r="TD164" i="4"/>
  <c r="TZ169" i="4"/>
  <c r="TW169" i="4"/>
  <c r="UA169" i="4"/>
  <c r="UO169" i="4" s="1"/>
  <c r="TG159" i="4"/>
  <c r="TD159" i="4"/>
  <c r="TH159" i="4"/>
  <c r="TV159" i="4" s="1"/>
  <c r="UA155" i="4"/>
  <c r="UO155" i="4" s="1"/>
  <c r="TW155" i="4"/>
  <c r="TZ155" i="4"/>
  <c r="UA152" i="4"/>
  <c r="UO152" i="4" s="1"/>
  <c r="TZ152" i="4"/>
  <c r="TW152" i="4"/>
  <c r="TH150" i="4"/>
  <c r="TV150" i="4" s="1"/>
  <c r="TG150" i="4"/>
  <c r="TD150" i="4"/>
  <c r="TH143" i="4"/>
  <c r="TV143" i="4" s="1"/>
  <c r="TG143" i="4"/>
  <c r="TD143" i="4"/>
  <c r="UA147" i="4"/>
  <c r="UO147" i="4" s="1"/>
  <c r="TZ147" i="4"/>
  <c r="TW147" i="4"/>
  <c r="UA142" i="4"/>
  <c r="UO142" i="4" s="1"/>
  <c r="TZ142" i="4"/>
  <c r="TW142" i="4"/>
  <c r="TH156" i="4"/>
  <c r="TV156" i="4" s="1"/>
  <c r="TG156" i="4"/>
  <c r="TD156" i="4"/>
  <c r="TZ154" i="4"/>
  <c r="TW154" i="4"/>
  <c r="UA154" i="4"/>
  <c r="UO154" i="4" s="1"/>
  <c r="TW151" i="4"/>
  <c r="UA151" i="4"/>
  <c r="UO151" i="4" s="1"/>
  <c r="TZ151" i="4"/>
  <c r="TH146" i="4"/>
  <c r="TV146" i="4" s="1"/>
  <c r="TG146" i="4"/>
  <c r="TD146" i="4"/>
  <c r="TH145" i="4"/>
  <c r="TV145" i="4" s="1"/>
  <c r="TG145" i="4"/>
  <c r="TD145" i="4"/>
  <c r="UA144" i="4"/>
  <c r="UO144" i="4" s="1"/>
  <c r="TZ144" i="4"/>
  <c r="TW144" i="4"/>
  <c r="TG148" i="4"/>
  <c r="TH148" i="4"/>
  <c r="TV148" i="4" s="1"/>
  <c r="TD148" i="4"/>
  <c r="UA153" i="4"/>
  <c r="UO153" i="4" s="1"/>
  <c r="TZ153" i="4"/>
  <c r="TW153" i="4"/>
  <c r="TZ138" i="4"/>
  <c r="TW138" i="4"/>
  <c r="UA138" i="4"/>
  <c r="UO138" i="4" s="1"/>
  <c r="UA139" i="4"/>
  <c r="UO139" i="4" s="1"/>
  <c r="TZ139" i="4"/>
  <c r="TW139" i="4"/>
  <c r="TW135" i="4"/>
  <c r="TZ135" i="4"/>
  <c r="UA135" i="4"/>
  <c r="UO135" i="4" s="1"/>
  <c r="UA137" i="4"/>
  <c r="UO137" i="4" s="1"/>
  <c r="TW137" i="4"/>
  <c r="TZ137" i="4"/>
  <c r="UA140" i="4"/>
  <c r="UO140" i="4" s="1"/>
  <c r="TZ140" i="4"/>
  <c r="TW140" i="4"/>
  <c r="TW136" i="4"/>
  <c r="UA136" i="4"/>
  <c r="UO136" i="4" s="1"/>
  <c r="TZ136" i="4"/>
  <c r="TD134" i="4"/>
  <c r="TH134" i="4"/>
  <c r="TV134" i="4" s="1"/>
  <c r="TG134" i="4"/>
  <c r="UA172" i="4" l="1"/>
  <c r="UO172" i="4" s="1"/>
  <c r="TZ172" i="4"/>
  <c r="TW172" i="4"/>
  <c r="UA176" i="4"/>
  <c r="UO176" i="4" s="1"/>
  <c r="TZ176" i="4"/>
  <c r="TW176" i="4"/>
  <c r="UT175" i="4"/>
  <c r="VH175" i="4" s="1"/>
  <c r="US175" i="4"/>
  <c r="UP175" i="4"/>
  <c r="TW178" i="4"/>
  <c r="UA178" i="4"/>
  <c r="UO178" i="4" s="1"/>
  <c r="TZ178" i="4"/>
  <c r="UP169" i="4"/>
  <c r="UT169" i="4"/>
  <c r="VH169" i="4" s="1"/>
  <c r="US169" i="4"/>
  <c r="VM168" i="4"/>
  <c r="WA168" i="4" s="1"/>
  <c r="VL168" i="4"/>
  <c r="VI168" i="4"/>
  <c r="US158" i="4"/>
  <c r="UP158" i="4"/>
  <c r="UT158" i="4"/>
  <c r="VH158" i="4" s="1"/>
  <c r="UP166" i="4"/>
  <c r="UT166" i="4"/>
  <c r="VH166" i="4" s="1"/>
  <c r="US166" i="4"/>
  <c r="UA170" i="4"/>
  <c r="UO170" i="4" s="1"/>
  <c r="TZ170" i="4"/>
  <c r="TW170" i="4"/>
  <c r="US161" i="4"/>
  <c r="UP161" i="4"/>
  <c r="UT161" i="4"/>
  <c r="VH161" i="4" s="1"/>
  <c r="US180" i="4"/>
  <c r="UP180" i="4"/>
  <c r="UT180" i="4"/>
  <c r="VH180" i="4" s="1"/>
  <c r="US160" i="4"/>
  <c r="UP160" i="4"/>
  <c r="UT160" i="4"/>
  <c r="VH160" i="4" s="1"/>
  <c r="UT179" i="4"/>
  <c r="VH179" i="4" s="1"/>
  <c r="US179" i="4"/>
  <c r="UP179" i="4"/>
  <c r="TW164" i="4"/>
  <c r="TZ164" i="4"/>
  <c r="UA164" i="4"/>
  <c r="UO164" i="4" s="1"/>
  <c r="UP167" i="4"/>
  <c r="UT167" i="4"/>
  <c r="VH167" i="4" s="1"/>
  <c r="US167" i="4"/>
  <c r="UP171" i="4"/>
  <c r="UT171" i="4"/>
  <c r="VH171" i="4" s="1"/>
  <c r="US171" i="4"/>
  <c r="US163" i="4"/>
  <c r="UP163" i="4"/>
  <c r="UT163" i="4"/>
  <c r="VH163" i="4" s="1"/>
  <c r="US162" i="4"/>
  <c r="UP162" i="4"/>
  <c r="UT162" i="4"/>
  <c r="VH162" i="4" s="1"/>
  <c r="TZ159" i="4"/>
  <c r="TW159" i="4"/>
  <c r="UA159" i="4"/>
  <c r="UO159" i="4" s="1"/>
  <c r="UT174" i="4"/>
  <c r="VH174" i="4" s="1"/>
  <c r="US174" i="4"/>
  <c r="UP174" i="4"/>
  <c r="TW177" i="4"/>
  <c r="UA177" i="4"/>
  <c r="UO177" i="4" s="1"/>
  <c r="TZ177" i="4"/>
  <c r="UP142" i="4"/>
  <c r="UT142" i="4"/>
  <c r="VH142" i="4" s="1"/>
  <c r="US142" i="4"/>
  <c r="US147" i="4"/>
  <c r="UT147" i="4"/>
  <c r="VH147" i="4" s="1"/>
  <c r="UP147" i="4"/>
  <c r="TW143" i="4"/>
  <c r="TZ143" i="4"/>
  <c r="UA143" i="4"/>
  <c r="UO143" i="4" s="1"/>
  <c r="UT153" i="4"/>
  <c r="VH153" i="4" s="1"/>
  <c r="US153" i="4"/>
  <c r="UP153" i="4"/>
  <c r="UA145" i="4"/>
  <c r="UO145" i="4" s="1"/>
  <c r="TW145" i="4"/>
  <c r="TZ145" i="4"/>
  <c r="UA150" i="4"/>
  <c r="UO150" i="4" s="1"/>
  <c r="TZ150" i="4"/>
  <c r="TW150" i="4"/>
  <c r="UT152" i="4"/>
  <c r="VH152" i="4" s="1"/>
  <c r="US152" i="4"/>
  <c r="UP152" i="4"/>
  <c r="UT151" i="4"/>
  <c r="VH151" i="4" s="1"/>
  <c r="US151" i="4"/>
  <c r="UP151" i="4"/>
  <c r="TW148" i="4"/>
  <c r="UA148" i="4"/>
  <c r="UO148" i="4" s="1"/>
  <c r="TZ148" i="4"/>
  <c r="UA156" i="4"/>
  <c r="UO156" i="4" s="1"/>
  <c r="TZ156" i="4"/>
  <c r="TW156" i="4"/>
  <c r="TW146" i="4"/>
  <c r="UA146" i="4"/>
  <c r="UO146" i="4" s="1"/>
  <c r="TZ146" i="4"/>
  <c r="UT154" i="4"/>
  <c r="VH154" i="4" s="1"/>
  <c r="US154" i="4"/>
  <c r="UP154" i="4"/>
  <c r="UT144" i="4"/>
  <c r="VH144" i="4" s="1"/>
  <c r="US144" i="4"/>
  <c r="UP144" i="4"/>
  <c r="UT155" i="4"/>
  <c r="VH155" i="4" s="1"/>
  <c r="US155" i="4"/>
  <c r="UP155" i="4"/>
  <c r="UT140" i="4"/>
  <c r="VH140" i="4" s="1"/>
  <c r="US140" i="4"/>
  <c r="UP140" i="4"/>
  <c r="UP135" i="4"/>
  <c r="US135" i="4"/>
  <c r="UT135" i="4"/>
  <c r="VH135" i="4" s="1"/>
  <c r="TW134" i="4"/>
  <c r="TZ134" i="4"/>
  <c r="UA134" i="4"/>
  <c r="UO134" i="4" s="1"/>
  <c r="UT139" i="4"/>
  <c r="VH139" i="4" s="1"/>
  <c r="US139" i="4"/>
  <c r="UP139" i="4"/>
  <c r="UT138" i="4"/>
  <c r="VH138" i="4" s="1"/>
  <c r="US138" i="4"/>
  <c r="UP138" i="4"/>
  <c r="UT137" i="4"/>
  <c r="VH137" i="4" s="1"/>
  <c r="US137" i="4"/>
  <c r="UP137" i="4"/>
  <c r="US136" i="4"/>
  <c r="UP136" i="4"/>
  <c r="UT136" i="4"/>
  <c r="VH136" i="4" s="1"/>
  <c r="UT172" i="4" l="1"/>
  <c r="VH172" i="4" s="1"/>
  <c r="UP172" i="4"/>
  <c r="US172" i="4"/>
  <c r="UT176" i="4"/>
  <c r="VH176" i="4" s="1"/>
  <c r="UP176" i="4"/>
  <c r="US176" i="4"/>
  <c r="VL175" i="4"/>
  <c r="VM175" i="4"/>
  <c r="WA175" i="4" s="1"/>
  <c r="VI175" i="4"/>
  <c r="UP170" i="4"/>
  <c r="UT170" i="4"/>
  <c r="VH170" i="4" s="1"/>
  <c r="US170" i="4"/>
  <c r="VM166" i="4"/>
  <c r="WA166" i="4" s="1"/>
  <c r="VL166" i="4"/>
  <c r="VI166" i="4"/>
  <c r="VM158" i="4"/>
  <c r="WA158" i="4" s="1"/>
  <c r="VL158" i="4"/>
  <c r="VI158" i="4"/>
  <c r="VI174" i="4"/>
  <c r="VM174" i="4"/>
  <c r="WA174" i="4" s="1"/>
  <c r="VL174" i="4"/>
  <c r="VM167" i="4"/>
  <c r="WA167" i="4" s="1"/>
  <c r="VL167" i="4"/>
  <c r="VI167" i="4"/>
  <c r="VL161" i="4"/>
  <c r="VM161" i="4"/>
  <c r="WA161" i="4" s="1"/>
  <c r="VI161" i="4"/>
  <c r="US159" i="4"/>
  <c r="UP159" i="4"/>
  <c r="UT159" i="4"/>
  <c r="VH159" i="4" s="1"/>
  <c r="VM162" i="4"/>
  <c r="WA162" i="4" s="1"/>
  <c r="VL162" i="4"/>
  <c r="VI162" i="4"/>
  <c r="VI180" i="4"/>
  <c r="VM180" i="4"/>
  <c r="WA180" i="4" s="1"/>
  <c r="VL180" i="4"/>
  <c r="VM160" i="4"/>
  <c r="WA160" i="4" s="1"/>
  <c r="VL160" i="4"/>
  <c r="VI160" i="4"/>
  <c r="VL163" i="4"/>
  <c r="VI163" i="4"/>
  <c r="VM163" i="4"/>
  <c r="WA163" i="4" s="1"/>
  <c r="VM169" i="4"/>
  <c r="WA169" i="4" s="1"/>
  <c r="VI169" i="4"/>
  <c r="VL169" i="4"/>
  <c r="US178" i="4"/>
  <c r="UT178" i="4"/>
  <c r="VH178" i="4" s="1"/>
  <c r="UP178" i="4"/>
  <c r="VI179" i="4"/>
  <c r="VL179" i="4"/>
  <c r="VM179" i="4"/>
  <c r="WA179" i="4" s="1"/>
  <c r="US164" i="4"/>
  <c r="UP164" i="4"/>
  <c r="UT164" i="4"/>
  <c r="VH164" i="4" s="1"/>
  <c r="WT168" i="4"/>
  <c r="WW168" i="4" s="1"/>
  <c r="WB168" i="4"/>
  <c r="WU168" i="4" s="1"/>
  <c r="A168" i="4" s="1"/>
  <c r="WE168" i="4"/>
  <c r="US177" i="4"/>
  <c r="UP177" i="4"/>
  <c r="UT177" i="4"/>
  <c r="VH177" i="4" s="1"/>
  <c r="VL171" i="4"/>
  <c r="VI171" i="4"/>
  <c r="VM171" i="4"/>
  <c r="WA171" i="4" s="1"/>
  <c r="UT156" i="4"/>
  <c r="VH156" i="4" s="1"/>
  <c r="US156" i="4"/>
  <c r="UP156" i="4"/>
  <c r="US148" i="4"/>
  <c r="UT148" i="4"/>
  <c r="VH148" i="4" s="1"/>
  <c r="UP148" i="4"/>
  <c r="VL153" i="4"/>
  <c r="VI153" i="4"/>
  <c r="VM153" i="4"/>
  <c r="WA153" i="4" s="1"/>
  <c r="VM155" i="4"/>
  <c r="WA155" i="4" s="1"/>
  <c r="VL155" i="4"/>
  <c r="VI155" i="4"/>
  <c r="VL147" i="4"/>
  <c r="VI147" i="4"/>
  <c r="VM147" i="4"/>
  <c r="WA147" i="4" s="1"/>
  <c r="VI152" i="4"/>
  <c r="VM152" i="4"/>
  <c r="WA152" i="4" s="1"/>
  <c r="VL152" i="4"/>
  <c r="UT146" i="4"/>
  <c r="VH146" i="4" s="1"/>
  <c r="US146" i="4"/>
  <c r="UP146" i="4"/>
  <c r="VM154" i="4"/>
  <c r="WA154" i="4" s="1"/>
  <c r="VI154" i="4"/>
  <c r="VL154" i="4"/>
  <c r="VM142" i="4"/>
  <c r="WA142" i="4" s="1"/>
  <c r="VL142" i="4"/>
  <c r="VI142" i="4"/>
  <c r="UT150" i="4"/>
  <c r="VH150" i="4" s="1"/>
  <c r="US150" i="4"/>
  <c r="UP150" i="4"/>
  <c r="US145" i="4"/>
  <c r="UT145" i="4"/>
  <c r="VH145" i="4" s="1"/>
  <c r="UP145" i="4"/>
  <c r="UP143" i="4"/>
  <c r="UT143" i="4"/>
  <c r="VH143" i="4" s="1"/>
  <c r="US143" i="4"/>
  <c r="VM151" i="4"/>
  <c r="WA151" i="4" s="1"/>
  <c r="VL151" i="4"/>
  <c r="VI151" i="4"/>
  <c r="VM144" i="4"/>
  <c r="WA144" i="4" s="1"/>
  <c r="VL144" i="4"/>
  <c r="VI144" i="4"/>
  <c r="VI139" i="4"/>
  <c r="VM139" i="4"/>
  <c r="WA139" i="4" s="1"/>
  <c r="VL139" i="4"/>
  <c r="VI135" i="4"/>
  <c r="VM135" i="4"/>
  <c r="WA135" i="4" s="1"/>
  <c r="VL135" i="4"/>
  <c r="VL137" i="4"/>
  <c r="VI137" i="4"/>
  <c r="VM137" i="4"/>
  <c r="WA137" i="4" s="1"/>
  <c r="VM138" i="4"/>
  <c r="WA138" i="4" s="1"/>
  <c r="VL138" i="4"/>
  <c r="VI138" i="4"/>
  <c r="UT134" i="4"/>
  <c r="VH134" i="4" s="1"/>
  <c r="US134" i="4"/>
  <c r="UP134" i="4"/>
  <c r="VM136" i="4"/>
  <c r="WA136" i="4" s="1"/>
  <c r="VL136" i="4"/>
  <c r="VI136" i="4"/>
  <c r="VI140" i="4"/>
  <c r="VM140" i="4"/>
  <c r="WA140" i="4" s="1"/>
  <c r="VL140" i="4"/>
  <c r="VI172" i="4" l="1"/>
  <c r="VM172" i="4"/>
  <c r="WA172" i="4" s="1"/>
  <c r="VL172" i="4"/>
  <c r="VL176" i="4"/>
  <c r="VM176" i="4"/>
  <c r="WA176" i="4" s="1"/>
  <c r="VI176" i="4"/>
  <c r="WB175" i="4"/>
  <c r="WU175" i="4" s="1"/>
  <c r="A175" i="4" s="1"/>
  <c r="WE175" i="4"/>
  <c r="WT175" i="4"/>
  <c r="WW175" i="4" s="1"/>
  <c r="WE158" i="4"/>
  <c r="WT158" i="4"/>
  <c r="WW158" i="4" s="1"/>
  <c r="WB158" i="4"/>
  <c r="WU158" i="4" s="1"/>
  <c r="A158" i="4" s="1"/>
  <c r="WT167" i="4"/>
  <c r="WW167" i="4" s="1"/>
  <c r="WB167" i="4"/>
  <c r="WU167" i="4" s="1"/>
  <c r="A167" i="4" s="1"/>
  <c r="WE167" i="4"/>
  <c r="WE174" i="4"/>
  <c r="WB174" i="4"/>
  <c r="WU174" i="4" s="1"/>
  <c r="A174" i="4" s="1"/>
  <c r="WT174" i="4"/>
  <c r="WW174" i="4" s="1"/>
  <c r="WT169" i="4"/>
  <c r="WW169" i="4" s="1"/>
  <c r="WB169" i="4"/>
  <c r="WU169" i="4" s="1"/>
  <c r="A169" i="4" s="1"/>
  <c r="WE169" i="4"/>
  <c r="WE161" i="4"/>
  <c r="WT161" i="4"/>
  <c r="WW161" i="4" s="1"/>
  <c r="WB161" i="4"/>
  <c r="WU161" i="4" s="1"/>
  <c r="A161" i="4" s="1"/>
  <c r="WT166" i="4"/>
  <c r="WW166" i="4" s="1"/>
  <c r="WB166" i="4"/>
  <c r="WU166" i="4" s="1"/>
  <c r="A166" i="4" s="1"/>
  <c r="WE166" i="4"/>
  <c r="WE180" i="4"/>
  <c r="WB180" i="4"/>
  <c r="WU180" i="4" s="1"/>
  <c r="A180" i="4" s="1"/>
  <c r="WT180" i="4"/>
  <c r="WW180" i="4" s="1"/>
  <c r="WE162" i="4"/>
  <c r="WT162" i="4"/>
  <c r="WW162" i="4" s="1"/>
  <c r="WB162" i="4"/>
  <c r="WU162" i="4" s="1"/>
  <c r="A162" i="4" s="1"/>
  <c r="WE163" i="4"/>
  <c r="WT163" i="4"/>
  <c r="WW163" i="4" s="1"/>
  <c r="WB163" i="4"/>
  <c r="WU163" i="4" s="1"/>
  <c r="A163" i="4" s="1"/>
  <c r="WT171" i="4"/>
  <c r="WW171" i="4" s="1"/>
  <c r="WB171" i="4"/>
  <c r="WU171" i="4" s="1"/>
  <c r="A171" i="4" s="1"/>
  <c r="WE171" i="4"/>
  <c r="WB179" i="4"/>
  <c r="WU179" i="4" s="1"/>
  <c r="A179" i="4" s="1"/>
  <c r="WE179" i="4"/>
  <c r="WT179" i="4"/>
  <c r="WW179" i="4" s="1"/>
  <c r="VI177" i="4"/>
  <c r="VL177" i="4"/>
  <c r="VM177" i="4"/>
  <c r="WA177" i="4" s="1"/>
  <c r="VI170" i="4"/>
  <c r="VL170" i="4"/>
  <c r="VM170" i="4"/>
  <c r="WA170" i="4" s="1"/>
  <c r="WE160" i="4"/>
  <c r="WT160" i="4"/>
  <c r="WW160" i="4" s="1"/>
  <c r="WB160" i="4"/>
  <c r="WU160" i="4" s="1"/>
  <c r="A160" i="4" s="1"/>
  <c r="VL159" i="4"/>
  <c r="VI159" i="4"/>
  <c r="VM159" i="4"/>
  <c r="WA159" i="4" s="1"/>
  <c r="VI178" i="4"/>
  <c r="VL178" i="4"/>
  <c r="VM178" i="4"/>
  <c r="WA178" i="4" s="1"/>
  <c r="VM164" i="4"/>
  <c r="WA164" i="4" s="1"/>
  <c r="VL164" i="4"/>
  <c r="VI164" i="4"/>
  <c r="WE147" i="4"/>
  <c r="WT147" i="4"/>
  <c r="WW147" i="4" s="1"/>
  <c r="WB147" i="4"/>
  <c r="WU147" i="4" s="1"/>
  <c r="A147" i="4" s="1"/>
  <c r="VI150" i="4"/>
  <c r="VM150" i="4"/>
  <c r="WA150" i="4" s="1"/>
  <c r="VL150" i="4"/>
  <c r="WE155" i="4"/>
  <c r="WT155" i="4"/>
  <c r="WW155" i="4" s="1"/>
  <c r="WB155" i="4"/>
  <c r="WU155" i="4" s="1"/>
  <c r="A155" i="4" s="1"/>
  <c r="VM148" i="4"/>
  <c r="WA148" i="4" s="1"/>
  <c r="VL148" i="4"/>
  <c r="VI148" i="4"/>
  <c r="WE153" i="4"/>
  <c r="WT153" i="4"/>
  <c r="WW153" i="4" s="1"/>
  <c r="WB153" i="4"/>
  <c r="WU153" i="4" s="1"/>
  <c r="A153" i="4" s="1"/>
  <c r="VL143" i="4"/>
  <c r="VI143" i="4"/>
  <c r="VM143" i="4"/>
  <c r="WA143" i="4" s="1"/>
  <c r="VI146" i="4"/>
  <c r="VM146" i="4"/>
  <c r="WA146" i="4" s="1"/>
  <c r="VL146" i="4"/>
  <c r="WT144" i="4"/>
  <c r="WW144" i="4" s="1"/>
  <c r="WB144" i="4"/>
  <c r="WU144" i="4" s="1"/>
  <c r="A144" i="4" s="1"/>
  <c r="WE144" i="4"/>
  <c r="WE151" i="4"/>
  <c r="WT151" i="4"/>
  <c r="WW151" i="4" s="1"/>
  <c r="WB151" i="4"/>
  <c r="WU151" i="4" s="1"/>
  <c r="A151" i="4" s="1"/>
  <c r="VM145" i="4"/>
  <c r="WA145" i="4" s="1"/>
  <c r="VI145" i="4"/>
  <c r="VL145" i="4"/>
  <c r="WT142" i="4"/>
  <c r="WW142" i="4" s="1"/>
  <c r="WE142" i="4"/>
  <c r="WB142" i="4"/>
  <c r="WU142" i="4" s="1"/>
  <c r="A142" i="4" s="1"/>
  <c r="WE154" i="4"/>
  <c r="WT154" i="4"/>
  <c r="WW154" i="4" s="1"/>
  <c r="WB154" i="4"/>
  <c r="WU154" i="4" s="1"/>
  <c r="A154" i="4" s="1"/>
  <c r="WE152" i="4"/>
  <c r="WT152" i="4"/>
  <c r="WW152" i="4" s="1"/>
  <c r="WB152" i="4"/>
  <c r="WU152" i="4" s="1"/>
  <c r="A152" i="4" s="1"/>
  <c r="VI156" i="4"/>
  <c r="VM156" i="4"/>
  <c r="WA156" i="4" s="1"/>
  <c r="VL156" i="4"/>
  <c r="WE136" i="4"/>
  <c r="WT136" i="4"/>
  <c r="WW136" i="4" s="1"/>
  <c r="WB136" i="4"/>
  <c r="WU136" i="4" s="1"/>
  <c r="A136" i="4" s="1"/>
  <c r="WE137" i="4"/>
  <c r="WT137" i="4"/>
  <c r="WW137" i="4" s="1"/>
  <c r="WB137" i="4"/>
  <c r="WU137" i="4" s="1"/>
  <c r="A137" i="4" s="1"/>
  <c r="VI134" i="4"/>
  <c r="VM134" i="4"/>
  <c r="WA134" i="4" s="1"/>
  <c r="VL134" i="4"/>
  <c r="WE138" i="4"/>
  <c r="WT138" i="4"/>
  <c r="WW138" i="4" s="1"/>
  <c r="WB138" i="4"/>
  <c r="WU138" i="4" s="1"/>
  <c r="A138" i="4" s="1"/>
  <c r="WT135" i="4"/>
  <c r="WW135" i="4" s="1"/>
  <c r="WB135" i="4"/>
  <c r="WU135" i="4" s="1"/>
  <c r="A135" i="4" s="1"/>
  <c r="WE135" i="4"/>
  <c r="WE140" i="4"/>
  <c r="WT140" i="4"/>
  <c r="WW140" i="4" s="1"/>
  <c r="WB140" i="4"/>
  <c r="WU140" i="4" s="1"/>
  <c r="A140" i="4" s="1"/>
  <c r="WE139" i="4"/>
  <c r="WT139" i="4"/>
  <c r="WW139" i="4" s="1"/>
  <c r="WB139" i="4"/>
  <c r="WU139" i="4" s="1"/>
  <c r="A139" i="4" s="1"/>
  <c r="WT172" i="4" l="1"/>
  <c r="WW172" i="4" s="1"/>
  <c r="WB172" i="4"/>
  <c r="WU172" i="4" s="1"/>
  <c r="A172" i="4" s="1"/>
  <c r="WE172" i="4"/>
  <c r="WE176" i="4"/>
  <c r="WT176" i="4"/>
  <c r="WW176" i="4" s="1"/>
  <c r="WB176" i="4"/>
  <c r="WU176" i="4" s="1"/>
  <c r="A176" i="4" s="1"/>
  <c r="WE164" i="4"/>
  <c r="WT164" i="4"/>
  <c r="WW164" i="4" s="1"/>
  <c r="WB164" i="4"/>
  <c r="WU164" i="4" s="1"/>
  <c r="A164" i="4" s="1"/>
  <c r="WT177" i="4"/>
  <c r="WW177" i="4" s="1"/>
  <c r="WB177" i="4"/>
  <c r="WU177" i="4" s="1"/>
  <c r="A177" i="4" s="1"/>
  <c r="WE177" i="4"/>
  <c r="WT178" i="4"/>
  <c r="WW178" i="4" s="1"/>
  <c r="WB178" i="4"/>
  <c r="WU178" i="4" s="1"/>
  <c r="A178" i="4" s="1"/>
  <c r="WE178" i="4"/>
  <c r="WT170" i="4"/>
  <c r="WW170" i="4" s="1"/>
  <c r="WB170" i="4"/>
  <c r="WU170" i="4" s="1"/>
  <c r="A170" i="4" s="1"/>
  <c r="WE170" i="4"/>
  <c r="WE159" i="4"/>
  <c r="WT159" i="4"/>
  <c r="WW159" i="4" s="1"/>
  <c r="WB159" i="4"/>
  <c r="WU159" i="4" s="1"/>
  <c r="A159" i="4" s="1"/>
  <c r="WE150" i="4"/>
  <c r="WT150" i="4"/>
  <c r="WW150" i="4" s="1"/>
  <c r="WB150" i="4"/>
  <c r="WU150" i="4" s="1"/>
  <c r="A150" i="4" s="1"/>
  <c r="WE156" i="4"/>
  <c r="WT156" i="4"/>
  <c r="WW156" i="4" s="1"/>
  <c r="WB156" i="4"/>
  <c r="WU156" i="4" s="1"/>
  <c r="A156" i="4" s="1"/>
  <c r="WB146" i="4"/>
  <c r="WU146" i="4" s="1"/>
  <c r="A146" i="4" s="1"/>
  <c r="WT146" i="4"/>
  <c r="WW146" i="4" s="1"/>
  <c r="WE146" i="4"/>
  <c r="WB145" i="4"/>
  <c r="WU145" i="4" s="1"/>
  <c r="A145" i="4" s="1"/>
  <c r="WT145" i="4"/>
  <c r="WW145" i="4" s="1"/>
  <c r="WE145" i="4"/>
  <c r="WE143" i="4"/>
  <c r="WB143" i="4"/>
  <c r="WU143" i="4" s="1"/>
  <c r="A143" i="4" s="1"/>
  <c r="WT143" i="4"/>
  <c r="WW143" i="4" s="1"/>
  <c r="WE148" i="4"/>
  <c r="WT148" i="4"/>
  <c r="WW148" i="4" s="1"/>
  <c r="WB148" i="4"/>
  <c r="WU148" i="4" s="1"/>
  <c r="A148" i="4" s="1"/>
  <c r="WE134" i="4"/>
  <c r="WT134" i="4"/>
  <c r="WW134" i="4" s="1"/>
  <c r="WB134" i="4"/>
  <c r="WU134" i="4" s="1"/>
  <c r="A134" i="4" s="1"/>
  <c r="A81" i="4" l="1"/>
  <c r="A109" i="4"/>
  <c r="A113" i="4"/>
  <c r="A181" i="4"/>
  <c r="F13" i="4"/>
  <c r="F10" i="4" l="1"/>
  <c r="F12" i="4"/>
  <c r="F11" i="4"/>
  <c r="F15" i="4"/>
  <c r="F16" i="4"/>
  <c r="F18" i="4"/>
  <c r="F17" i="4"/>
  <c r="F20" i="4"/>
  <c r="F21" i="4"/>
  <c r="F26" i="4"/>
  <c r="F25" i="4"/>
  <c r="F23" i="4"/>
  <c r="F24" i="4"/>
  <c r="F28" i="4"/>
  <c r="F29" i="4"/>
  <c r="F31" i="4"/>
  <c r="F32" i="4"/>
  <c r="F33" i="4"/>
  <c r="F34" i="4"/>
  <c r="F35" i="4"/>
  <c r="F38" i="4"/>
  <c r="F39" i="4"/>
  <c r="F40" i="4"/>
  <c r="F37" i="4"/>
  <c r="F43" i="4"/>
  <c r="F44" i="4"/>
  <c r="F45" i="4"/>
  <c r="F47" i="4"/>
  <c r="F46" i="4"/>
  <c r="F50" i="4"/>
  <c r="F49" i="4"/>
  <c r="F54" i="4"/>
  <c r="F53" i="4"/>
  <c r="F52" i="4"/>
  <c r="F56" i="4"/>
  <c r="F58" i="4"/>
  <c r="F57" i="4"/>
  <c r="F60" i="4"/>
  <c r="F61" i="4"/>
  <c r="F62" i="4"/>
  <c r="F64" i="4"/>
  <c r="F65" i="4"/>
  <c r="F67" i="4"/>
  <c r="F66" i="4"/>
  <c r="F68" i="4"/>
  <c r="F71" i="4"/>
  <c r="F72" i="4"/>
  <c r="F73" i="4"/>
  <c r="F75" i="4"/>
  <c r="F76" i="4"/>
  <c r="F41" i="4"/>
  <c r="F79" i="4"/>
  <c r="F80" i="4"/>
  <c r="F78" i="4"/>
  <c r="F74" i="4"/>
  <c r="F77" i="4"/>
  <c r="F69" i="4"/>
  <c r="F70" i="4"/>
  <c r="F63" i="4"/>
  <c r="L10" i="4"/>
  <c r="L12" i="4"/>
  <c r="L11" i="4"/>
  <c r="L13" i="4"/>
  <c r="L15" i="4"/>
  <c r="L16" i="4"/>
  <c r="L18" i="4"/>
  <c r="L17" i="4"/>
  <c r="L20" i="4"/>
  <c r="L21" i="4"/>
  <c r="L26" i="4"/>
  <c r="L25" i="4"/>
  <c r="L23" i="4"/>
  <c r="L24" i="4"/>
  <c r="L28" i="4"/>
  <c r="L29" i="4"/>
  <c r="L31" i="4"/>
  <c r="L32" i="4"/>
  <c r="L33" i="4"/>
  <c r="L34" i="4"/>
  <c r="L35" i="4"/>
  <c r="L38" i="4"/>
  <c r="L39" i="4"/>
  <c r="L40" i="4"/>
  <c r="L37" i="4"/>
  <c r="L43" i="4"/>
  <c r="L44" i="4"/>
  <c r="L45" i="4"/>
  <c r="L47" i="4"/>
  <c r="L46" i="4"/>
  <c r="L50" i="4"/>
  <c r="L49" i="4"/>
  <c r="L54" i="4"/>
  <c r="L53" i="4"/>
  <c r="L52" i="4"/>
  <c r="L56" i="4"/>
  <c r="L58" i="4"/>
  <c r="L57" i="4"/>
  <c r="L60" i="4"/>
  <c r="L61" i="4"/>
  <c r="L62" i="4"/>
  <c r="L64" i="4"/>
  <c r="L65" i="4"/>
  <c r="L67" i="4"/>
  <c r="L66" i="4"/>
  <c r="L68" i="4"/>
  <c r="L71" i="4"/>
  <c r="L72" i="4"/>
  <c r="L73" i="4"/>
  <c r="L75" i="4"/>
  <c r="L76" i="4"/>
  <c r="L41" i="4"/>
  <c r="L79" i="4"/>
  <c r="L80" i="4"/>
  <c r="L78" i="4"/>
  <c r="L74" i="4"/>
  <c r="L77" i="4"/>
  <c r="L69" i="4"/>
  <c r="L70" i="4"/>
  <c r="L63" i="4"/>
  <c r="K10" i="4"/>
  <c r="K12" i="4"/>
  <c r="K11" i="4"/>
  <c r="K13" i="4"/>
  <c r="K15" i="4"/>
  <c r="K16" i="4"/>
  <c r="K18" i="4"/>
  <c r="K17" i="4"/>
  <c r="K20" i="4"/>
  <c r="K21" i="4"/>
  <c r="K26" i="4"/>
  <c r="K25" i="4"/>
  <c r="K23" i="4"/>
  <c r="K24" i="4"/>
  <c r="K28" i="4"/>
  <c r="K29" i="4"/>
  <c r="K31" i="4"/>
  <c r="K32" i="4"/>
  <c r="K33" i="4"/>
  <c r="K34" i="4"/>
  <c r="K35" i="4"/>
  <c r="K38" i="4"/>
  <c r="K39" i="4"/>
  <c r="K40" i="4"/>
  <c r="K37" i="4"/>
  <c r="K43" i="4"/>
  <c r="K44" i="4"/>
  <c r="K45" i="4"/>
  <c r="K47" i="4"/>
  <c r="K46" i="4"/>
  <c r="K50" i="4"/>
  <c r="K49" i="4"/>
  <c r="K54" i="4"/>
  <c r="K53" i="4"/>
  <c r="K52" i="4"/>
  <c r="K56" i="4"/>
  <c r="K58" i="4"/>
  <c r="K57" i="4"/>
  <c r="K60" i="4"/>
  <c r="K61" i="4"/>
  <c r="K62" i="4"/>
  <c r="K64" i="4"/>
  <c r="K65" i="4"/>
  <c r="K67" i="4"/>
  <c r="K66" i="4"/>
  <c r="K68" i="4"/>
  <c r="K71" i="4"/>
  <c r="K72" i="4"/>
  <c r="K73" i="4"/>
  <c r="K75" i="4"/>
  <c r="K76" i="4"/>
  <c r="K41" i="4"/>
  <c r="K79" i="4"/>
  <c r="K80" i="4"/>
  <c r="K78" i="4"/>
  <c r="K74" i="4"/>
  <c r="K77" i="4"/>
  <c r="K69" i="4"/>
  <c r="K70" i="4"/>
  <c r="K63" i="4"/>
  <c r="J10" i="4"/>
  <c r="J12" i="4"/>
  <c r="J11" i="4"/>
  <c r="J13" i="4"/>
  <c r="J15" i="4"/>
  <c r="J16" i="4"/>
  <c r="J18" i="4"/>
  <c r="J17" i="4"/>
  <c r="J20" i="4"/>
  <c r="J21" i="4"/>
  <c r="J26" i="4"/>
  <c r="J25" i="4"/>
  <c r="J23" i="4"/>
  <c r="J24" i="4"/>
  <c r="J28" i="4"/>
  <c r="J29" i="4"/>
  <c r="J31" i="4"/>
  <c r="J32" i="4"/>
  <c r="J33" i="4"/>
  <c r="J34" i="4"/>
  <c r="J35" i="4"/>
  <c r="J38" i="4"/>
  <c r="J39" i="4"/>
  <c r="J40" i="4"/>
  <c r="J37" i="4"/>
  <c r="J43" i="4"/>
  <c r="J44" i="4"/>
  <c r="J45" i="4"/>
  <c r="J47" i="4"/>
  <c r="J46" i="4"/>
  <c r="J50" i="4"/>
  <c r="J49" i="4"/>
  <c r="J54" i="4"/>
  <c r="J53" i="4"/>
  <c r="J52" i="4"/>
  <c r="J56" i="4"/>
  <c r="J58" i="4"/>
  <c r="J57" i="4"/>
  <c r="J60" i="4"/>
  <c r="J61" i="4"/>
  <c r="J62" i="4"/>
  <c r="J64" i="4"/>
  <c r="J65" i="4"/>
  <c r="J67" i="4"/>
  <c r="J66" i="4"/>
  <c r="J68" i="4"/>
  <c r="J71" i="4"/>
  <c r="J72" i="4"/>
  <c r="J73" i="4"/>
  <c r="J75" i="4"/>
  <c r="J76" i="4"/>
  <c r="J41" i="4"/>
  <c r="J79" i="4"/>
  <c r="J80" i="4"/>
  <c r="J78" i="4"/>
  <c r="J74" i="4"/>
  <c r="J77" i="4"/>
  <c r="J69" i="4"/>
  <c r="J70" i="4"/>
  <c r="J63" i="4"/>
  <c r="H10" i="4"/>
  <c r="H12" i="4"/>
  <c r="H11" i="4"/>
  <c r="H13" i="4"/>
  <c r="H15" i="4"/>
  <c r="H16" i="4"/>
  <c r="H18" i="4"/>
  <c r="H17" i="4"/>
  <c r="H20" i="4"/>
  <c r="H21" i="4"/>
  <c r="H26" i="4"/>
  <c r="H25" i="4"/>
  <c r="H23" i="4"/>
  <c r="H24" i="4"/>
  <c r="H28" i="4"/>
  <c r="H29" i="4"/>
  <c r="H31" i="4"/>
  <c r="H32" i="4"/>
  <c r="H33" i="4"/>
  <c r="H34" i="4"/>
  <c r="H35" i="4"/>
  <c r="H38" i="4"/>
  <c r="H39" i="4"/>
  <c r="H40" i="4"/>
  <c r="H37" i="4"/>
  <c r="H43" i="4"/>
  <c r="H44" i="4"/>
  <c r="H45" i="4"/>
  <c r="H47" i="4"/>
  <c r="H46" i="4"/>
  <c r="H50" i="4"/>
  <c r="H49" i="4"/>
  <c r="H54" i="4"/>
  <c r="H53" i="4"/>
  <c r="H52" i="4"/>
  <c r="H56" i="4"/>
  <c r="H58" i="4"/>
  <c r="H57" i="4"/>
  <c r="H60" i="4"/>
  <c r="H61" i="4"/>
  <c r="H62" i="4"/>
  <c r="H64" i="4"/>
  <c r="H65" i="4"/>
  <c r="H67" i="4"/>
  <c r="H66" i="4"/>
  <c r="H68" i="4"/>
  <c r="H71" i="4"/>
  <c r="H72" i="4"/>
  <c r="H73" i="4"/>
  <c r="H75" i="4"/>
  <c r="H76" i="4"/>
  <c r="H41" i="4"/>
  <c r="H79" i="4"/>
  <c r="H80" i="4"/>
  <c r="H78" i="4"/>
  <c r="H74" i="4"/>
  <c r="H77" i="4"/>
  <c r="H69" i="4"/>
  <c r="H70" i="4"/>
  <c r="H63" i="4"/>
  <c r="N58" i="3"/>
  <c r="Z16" i="4" l="1"/>
  <c r="P212" i="6" l="1"/>
  <c r="S212" i="6" s="1"/>
  <c r="V212" i="6" s="1"/>
  <c r="Y212" i="6" s="1"/>
  <c r="AB212" i="6" s="1"/>
  <c r="AE212" i="6" s="1"/>
  <c r="AH212" i="6" s="1"/>
  <c r="AK212" i="6" s="1"/>
  <c r="AN212" i="6" s="1"/>
  <c r="AQ212" i="6" s="1"/>
  <c r="AT212" i="6" s="1"/>
  <c r="AW212" i="6" s="1"/>
  <c r="AZ212" i="6" s="1"/>
  <c r="BC212" i="6" s="1"/>
  <c r="BF212" i="6" s="1"/>
  <c r="BI212" i="6" s="1"/>
  <c r="BL212" i="6" s="1"/>
  <c r="BO212" i="6" s="1"/>
  <c r="BR212" i="6" s="1"/>
  <c r="BU212" i="6" s="1"/>
  <c r="BX212" i="6" s="1"/>
  <c r="CA212" i="6" s="1"/>
  <c r="CD212" i="6" s="1"/>
  <c r="CG212" i="6" s="1"/>
  <c r="CJ212" i="6" s="1"/>
  <c r="CM212" i="6" s="1"/>
  <c r="CP212" i="6" s="1"/>
  <c r="CS212" i="6" s="1"/>
  <c r="CV212" i="6" s="1"/>
  <c r="CY212" i="6" s="1"/>
  <c r="DB212" i="6" s="1"/>
  <c r="D212" i="6" s="1"/>
  <c r="K212" i="6"/>
  <c r="P211" i="6"/>
  <c r="S211" i="6" s="1"/>
  <c r="V211" i="6" s="1"/>
  <c r="Y211" i="6" s="1"/>
  <c r="AB211" i="6" s="1"/>
  <c r="AE211" i="6" s="1"/>
  <c r="AH211" i="6" s="1"/>
  <c r="AK211" i="6" s="1"/>
  <c r="AN211" i="6" s="1"/>
  <c r="AQ211" i="6" s="1"/>
  <c r="AT211" i="6" s="1"/>
  <c r="AW211" i="6" s="1"/>
  <c r="AZ211" i="6" s="1"/>
  <c r="BC211" i="6" s="1"/>
  <c r="BF211" i="6" s="1"/>
  <c r="BI211" i="6" s="1"/>
  <c r="BL211" i="6" s="1"/>
  <c r="BO211" i="6" s="1"/>
  <c r="BR211" i="6" s="1"/>
  <c r="BU211" i="6" s="1"/>
  <c r="BX211" i="6" s="1"/>
  <c r="CA211" i="6" s="1"/>
  <c r="CD211" i="6" s="1"/>
  <c r="CG211" i="6" s="1"/>
  <c r="CJ211" i="6" s="1"/>
  <c r="CM211" i="6" s="1"/>
  <c r="CP211" i="6" s="1"/>
  <c r="CS211" i="6" s="1"/>
  <c r="CV211" i="6" s="1"/>
  <c r="CY211" i="6" s="1"/>
  <c r="DB211" i="6" s="1"/>
  <c r="D211" i="6" s="1"/>
  <c r="K211" i="6"/>
  <c r="P210" i="6"/>
  <c r="S210" i="6" s="1"/>
  <c r="V210" i="6" s="1"/>
  <c r="Y210" i="6" s="1"/>
  <c r="AB210" i="6" s="1"/>
  <c r="AE210" i="6" s="1"/>
  <c r="AH210" i="6" s="1"/>
  <c r="AK210" i="6" s="1"/>
  <c r="AN210" i="6" s="1"/>
  <c r="AQ210" i="6" s="1"/>
  <c r="AT210" i="6" s="1"/>
  <c r="AW210" i="6" s="1"/>
  <c r="AZ210" i="6" s="1"/>
  <c r="BC210" i="6" s="1"/>
  <c r="BF210" i="6" s="1"/>
  <c r="BI210" i="6" s="1"/>
  <c r="BL210" i="6" s="1"/>
  <c r="BO210" i="6" s="1"/>
  <c r="BR210" i="6" s="1"/>
  <c r="BU210" i="6" s="1"/>
  <c r="BX210" i="6" s="1"/>
  <c r="CA210" i="6" s="1"/>
  <c r="CD210" i="6" s="1"/>
  <c r="CG210" i="6" s="1"/>
  <c r="CJ210" i="6" s="1"/>
  <c r="CM210" i="6" s="1"/>
  <c r="CP210" i="6" s="1"/>
  <c r="CS210" i="6" s="1"/>
  <c r="CV210" i="6" s="1"/>
  <c r="CY210" i="6" s="1"/>
  <c r="DB210" i="6" s="1"/>
  <c r="D210" i="6" s="1"/>
  <c r="K210" i="6"/>
  <c r="P159" i="6"/>
  <c r="S159" i="6" s="1"/>
  <c r="V159" i="6" s="1"/>
  <c r="Y159" i="6" s="1"/>
  <c r="AB159" i="6" s="1"/>
  <c r="AE159" i="6" s="1"/>
  <c r="AH159" i="6" s="1"/>
  <c r="AK159" i="6" s="1"/>
  <c r="AN159" i="6" s="1"/>
  <c r="AQ159" i="6" s="1"/>
  <c r="AT159" i="6" s="1"/>
  <c r="AW159" i="6" s="1"/>
  <c r="AZ159" i="6" s="1"/>
  <c r="BC159" i="6" s="1"/>
  <c r="BF159" i="6" s="1"/>
  <c r="BI159" i="6" s="1"/>
  <c r="BL159" i="6" s="1"/>
  <c r="BO159" i="6" s="1"/>
  <c r="BR159" i="6" s="1"/>
  <c r="BU159" i="6" s="1"/>
  <c r="BX159" i="6" s="1"/>
  <c r="CA159" i="6" s="1"/>
  <c r="CD159" i="6" s="1"/>
  <c r="CG159" i="6" s="1"/>
  <c r="CJ159" i="6" s="1"/>
  <c r="CM159" i="6" s="1"/>
  <c r="CP159" i="6" s="1"/>
  <c r="CS159" i="6" s="1"/>
  <c r="CV159" i="6" s="1"/>
  <c r="CY159" i="6" s="1"/>
  <c r="DB159" i="6" s="1"/>
  <c r="D159" i="6" s="1"/>
  <c r="K159" i="6"/>
  <c r="P209" i="6"/>
  <c r="S209" i="6" s="1"/>
  <c r="V209" i="6" s="1"/>
  <c r="Y209" i="6" s="1"/>
  <c r="AB209" i="6" s="1"/>
  <c r="AE209" i="6" s="1"/>
  <c r="AH209" i="6" s="1"/>
  <c r="AK209" i="6" s="1"/>
  <c r="AN209" i="6" s="1"/>
  <c r="AQ209" i="6" s="1"/>
  <c r="AT209" i="6" s="1"/>
  <c r="AW209" i="6" s="1"/>
  <c r="AZ209" i="6" s="1"/>
  <c r="BC209" i="6" s="1"/>
  <c r="BF209" i="6" s="1"/>
  <c r="BI209" i="6" s="1"/>
  <c r="BL209" i="6" s="1"/>
  <c r="BO209" i="6" s="1"/>
  <c r="BR209" i="6" s="1"/>
  <c r="BU209" i="6" s="1"/>
  <c r="BX209" i="6" s="1"/>
  <c r="CA209" i="6" s="1"/>
  <c r="CD209" i="6" s="1"/>
  <c r="CG209" i="6" s="1"/>
  <c r="CJ209" i="6" s="1"/>
  <c r="CM209" i="6" s="1"/>
  <c r="CP209" i="6" s="1"/>
  <c r="CS209" i="6" s="1"/>
  <c r="CV209" i="6" s="1"/>
  <c r="CY209" i="6" s="1"/>
  <c r="DB209" i="6" s="1"/>
  <c r="D209" i="6" s="1"/>
  <c r="K209" i="6"/>
  <c r="P208" i="6"/>
  <c r="S208" i="6" s="1"/>
  <c r="V208" i="6" s="1"/>
  <c r="Y208" i="6" s="1"/>
  <c r="AB208" i="6" s="1"/>
  <c r="AE208" i="6" s="1"/>
  <c r="AH208" i="6" s="1"/>
  <c r="AK208" i="6" s="1"/>
  <c r="AN208" i="6" s="1"/>
  <c r="AQ208" i="6" s="1"/>
  <c r="AT208" i="6" s="1"/>
  <c r="AW208" i="6" s="1"/>
  <c r="AZ208" i="6" s="1"/>
  <c r="BC208" i="6" s="1"/>
  <c r="BF208" i="6" s="1"/>
  <c r="BI208" i="6" s="1"/>
  <c r="BL208" i="6" s="1"/>
  <c r="BO208" i="6" s="1"/>
  <c r="BR208" i="6" s="1"/>
  <c r="BU208" i="6" s="1"/>
  <c r="BX208" i="6" s="1"/>
  <c r="CA208" i="6" s="1"/>
  <c r="CD208" i="6" s="1"/>
  <c r="CG208" i="6" s="1"/>
  <c r="CJ208" i="6" s="1"/>
  <c r="CM208" i="6" s="1"/>
  <c r="CP208" i="6" s="1"/>
  <c r="CS208" i="6" s="1"/>
  <c r="CV208" i="6" s="1"/>
  <c r="CY208" i="6" s="1"/>
  <c r="DB208" i="6" s="1"/>
  <c r="D208" i="6" s="1"/>
  <c r="K208" i="6"/>
  <c r="P207" i="6"/>
  <c r="S207" i="6" s="1"/>
  <c r="V207" i="6" s="1"/>
  <c r="Y207" i="6" s="1"/>
  <c r="AB207" i="6" s="1"/>
  <c r="AE207" i="6" s="1"/>
  <c r="AH207" i="6" s="1"/>
  <c r="AK207" i="6" s="1"/>
  <c r="AN207" i="6" s="1"/>
  <c r="AQ207" i="6" s="1"/>
  <c r="AT207" i="6" s="1"/>
  <c r="AW207" i="6" s="1"/>
  <c r="AZ207" i="6" s="1"/>
  <c r="BC207" i="6" s="1"/>
  <c r="BF207" i="6" s="1"/>
  <c r="BI207" i="6" s="1"/>
  <c r="BL207" i="6" s="1"/>
  <c r="BO207" i="6" s="1"/>
  <c r="BR207" i="6" s="1"/>
  <c r="BU207" i="6" s="1"/>
  <c r="BX207" i="6" s="1"/>
  <c r="CA207" i="6" s="1"/>
  <c r="CD207" i="6" s="1"/>
  <c r="CG207" i="6" s="1"/>
  <c r="CJ207" i="6" s="1"/>
  <c r="CM207" i="6" s="1"/>
  <c r="CP207" i="6" s="1"/>
  <c r="CS207" i="6" s="1"/>
  <c r="CV207" i="6" s="1"/>
  <c r="CY207" i="6" s="1"/>
  <c r="DB207" i="6" s="1"/>
  <c r="D207" i="6" s="1"/>
  <c r="K207" i="6"/>
  <c r="P206" i="6"/>
  <c r="S206" i="6" s="1"/>
  <c r="V206" i="6" s="1"/>
  <c r="Y206" i="6" s="1"/>
  <c r="AB206" i="6" s="1"/>
  <c r="AE206" i="6" s="1"/>
  <c r="AH206" i="6" s="1"/>
  <c r="AK206" i="6" s="1"/>
  <c r="AN206" i="6" s="1"/>
  <c r="AQ206" i="6" s="1"/>
  <c r="AT206" i="6" s="1"/>
  <c r="AW206" i="6" s="1"/>
  <c r="AZ206" i="6" s="1"/>
  <c r="BC206" i="6" s="1"/>
  <c r="BF206" i="6" s="1"/>
  <c r="BI206" i="6" s="1"/>
  <c r="BL206" i="6" s="1"/>
  <c r="BO206" i="6" s="1"/>
  <c r="BR206" i="6" s="1"/>
  <c r="BU206" i="6" s="1"/>
  <c r="BX206" i="6" s="1"/>
  <c r="CA206" i="6" s="1"/>
  <c r="CD206" i="6" s="1"/>
  <c r="CG206" i="6" s="1"/>
  <c r="CJ206" i="6" s="1"/>
  <c r="CM206" i="6" s="1"/>
  <c r="CP206" i="6" s="1"/>
  <c r="CS206" i="6" s="1"/>
  <c r="CV206" i="6" s="1"/>
  <c r="CY206" i="6" s="1"/>
  <c r="DB206" i="6" s="1"/>
  <c r="D206" i="6" s="1"/>
  <c r="K206" i="6"/>
  <c r="P205" i="6"/>
  <c r="S205" i="6" s="1"/>
  <c r="V205" i="6" s="1"/>
  <c r="Y205" i="6" s="1"/>
  <c r="AB205" i="6" s="1"/>
  <c r="AE205" i="6" s="1"/>
  <c r="AH205" i="6" s="1"/>
  <c r="AK205" i="6" s="1"/>
  <c r="AN205" i="6" s="1"/>
  <c r="AQ205" i="6" s="1"/>
  <c r="AT205" i="6" s="1"/>
  <c r="AW205" i="6" s="1"/>
  <c r="AZ205" i="6" s="1"/>
  <c r="BC205" i="6" s="1"/>
  <c r="BF205" i="6" s="1"/>
  <c r="BI205" i="6" s="1"/>
  <c r="BL205" i="6" s="1"/>
  <c r="BO205" i="6" s="1"/>
  <c r="BR205" i="6" s="1"/>
  <c r="BU205" i="6" s="1"/>
  <c r="BX205" i="6" s="1"/>
  <c r="CA205" i="6" s="1"/>
  <c r="CD205" i="6" s="1"/>
  <c r="CG205" i="6" s="1"/>
  <c r="CJ205" i="6" s="1"/>
  <c r="CM205" i="6" s="1"/>
  <c r="CP205" i="6" s="1"/>
  <c r="CS205" i="6" s="1"/>
  <c r="CV205" i="6" s="1"/>
  <c r="CY205" i="6" s="1"/>
  <c r="DB205" i="6" s="1"/>
  <c r="D205" i="6" s="1"/>
  <c r="K205" i="6"/>
  <c r="P204" i="6"/>
  <c r="S204" i="6" s="1"/>
  <c r="V204" i="6" s="1"/>
  <c r="Y204" i="6" s="1"/>
  <c r="AB204" i="6" s="1"/>
  <c r="AE204" i="6" s="1"/>
  <c r="AH204" i="6" s="1"/>
  <c r="AK204" i="6" s="1"/>
  <c r="AN204" i="6" s="1"/>
  <c r="AQ204" i="6" s="1"/>
  <c r="AT204" i="6" s="1"/>
  <c r="AW204" i="6" s="1"/>
  <c r="AZ204" i="6" s="1"/>
  <c r="BC204" i="6" s="1"/>
  <c r="BF204" i="6" s="1"/>
  <c r="BI204" i="6" s="1"/>
  <c r="BL204" i="6" s="1"/>
  <c r="BO204" i="6" s="1"/>
  <c r="BR204" i="6" s="1"/>
  <c r="BU204" i="6" s="1"/>
  <c r="BX204" i="6" s="1"/>
  <c r="CA204" i="6" s="1"/>
  <c r="CD204" i="6" s="1"/>
  <c r="CG204" i="6" s="1"/>
  <c r="CJ204" i="6" s="1"/>
  <c r="CM204" i="6" s="1"/>
  <c r="CP204" i="6" s="1"/>
  <c r="CS204" i="6" s="1"/>
  <c r="CV204" i="6" s="1"/>
  <c r="CY204" i="6" s="1"/>
  <c r="DB204" i="6" s="1"/>
  <c r="D204" i="6" s="1"/>
  <c r="K204" i="6"/>
  <c r="P202" i="6"/>
  <c r="S202" i="6" s="1"/>
  <c r="V202" i="6" s="1"/>
  <c r="Y202" i="6" s="1"/>
  <c r="AB202" i="6" s="1"/>
  <c r="AE202" i="6" s="1"/>
  <c r="AH202" i="6" s="1"/>
  <c r="AK202" i="6" s="1"/>
  <c r="AN202" i="6" s="1"/>
  <c r="AQ202" i="6" s="1"/>
  <c r="AT202" i="6" s="1"/>
  <c r="AW202" i="6" s="1"/>
  <c r="AZ202" i="6" s="1"/>
  <c r="BC202" i="6" s="1"/>
  <c r="BF202" i="6" s="1"/>
  <c r="BI202" i="6" s="1"/>
  <c r="BL202" i="6" s="1"/>
  <c r="BO202" i="6" s="1"/>
  <c r="BR202" i="6" s="1"/>
  <c r="BU202" i="6" s="1"/>
  <c r="BX202" i="6" s="1"/>
  <c r="CA202" i="6" s="1"/>
  <c r="CD202" i="6" s="1"/>
  <c r="CG202" i="6" s="1"/>
  <c r="CJ202" i="6" s="1"/>
  <c r="CM202" i="6" s="1"/>
  <c r="CP202" i="6" s="1"/>
  <c r="CS202" i="6" s="1"/>
  <c r="CV202" i="6" s="1"/>
  <c r="CY202" i="6" s="1"/>
  <c r="DB202" i="6" s="1"/>
  <c r="D202" i="6" s="1"/>
  <c r="K202" i="6"/>
  <c r="P201" i="6"/>
  <c r="S201" i="6" s="1"/>
  <c r="V201" i="6" s="1"/>
  <c r="Y201" i="6" s="1"/>
  <c r="AB201" i="6" s="1"/>
  <c r="AE201" i="6" s="1"/>
  <c r="AH201" i="6" s="1"/>
  <c r="AK201" i="6" s="1"/>
  <c r="AN201" i="6" s="1"/>
  <c r="AQ201" i="6" s="1"/>
  <c r="AT201" i="6" s="1"/>
  <c r="AW201" i="6" s="1"/>
  <c r="AZ201" i="6" s="1"/>
  <c r="BC201" i="6" s="1"/>
  <c r="BF201" i="6" s="1"/>
  <c r="BI201" i="6" s="1"/>
  <c r="BL201" i="6" s="1"/>
  <c r="BO201" i="6" s="1"/>
  <c r="BR201" i="6" s="1"/>
  <c r="BU201" i="6" s="1"/>
  <c r="BX201" i="6" s="1"/>
  <c r="CA201" i="6" s="1"/>
  <c r="CD201" i="6" s="1"/>
  <c r="CG201" i="6" s="1"/>
  <c r="CJ201" i="6" s="1"/>
  <c r="CM201" i="6" s="1"/>
  <c r="CP201" i="6" s="1"/>
  <c r="CS201" i="6" s="1"/>
  <c r="CV201" i="6" s="1"/>
  <c r="CY201" i="6" s="1"/>
  <c r="DB201" i="6" s="1"/>
  <c r="D201" i="6" s="1"/>
  <c r="K201" i="6"/>
  <c r="P203" i="6"/>
  <c r="S203" i="6" s="1"/>
  <c r="V203" i="6" s="1"/>
  <c r="Y203" i="6" s="1"/>
  <c r="AB203" i="6" s="1"/>
  <c r="AE203" i="6" s="1"/>
  <c r="AH203" i="6" s="1"/>
  <c r="AK203" i="6" s="1"/>
  <c r="AN203" i="6" s="1"/>
  <c r="AQ203" i="6" s="1"/>
  <c r="AT203" i="6" s="1"/>
  <c r="AW203" i="6" s="1"/>
  <c r="AZ203" i="6" s="1"/>
  <c r="BC203" i="6" s="1"/>
  <c r="BF203" i="6" s="1"/>
  <c r="BI203" i="6" s="1"/>
  <c r="BL203" i="6" s="1"/>
  <c r="BO203" i="6" s="1"/>
  <c r="BR203" i="6" s="1"/>
  <c r="BU203" i="6" s="1"/>
  <c r="BX203" i="6" s="1"/>
  <c r="CA203" i="6" s="1"/>
  <c r="CD203" i="6" s="1"/>
  <c r="CG203" i="6" s="1"/>
  <c r="CJ203" i="6" s="1"/>
  <c r="CM203" i="6" s="1"/>
  <c r="CP203" i="6" s="1"/>
  <c r="CS203" i="6" s="1"/>
  <c r="CV203" i="6" s="1"/>
  <c r="CY203" i="6" s="1"/>
  <c r="DB203" i="6" s="1"/>
  <c r="D203" i="6" s="1"/>
  <c r="K203" i="6"/>
  <c r="D200" i="6"/>
  <c r="P125" i="6"/>
  <c r="S125" i="6" s="1"/>
  <c r="V125" i="6" s="1"/>
  <c r="Y125" i="6" s="1"/>
  <c r="AB125" i="6" s="1"/>
  <c r="AE125" i="6" s="1"/>
  <c r="AH125" i="6" s="1"/>
  <c r="AK125" i="6" s="1"/>
  <c r="AN125" i="6" s="1"/>
  <c r="AQ125" i="6" s="1"/>
  <c r="AT125" i="6" s="1"/>
  <c r="AW125" i="6" s="1"/>
  <c r="AZ125" i="6" s="1"/>
  <c r="BC125" i="6" s="1"/>
  <c r="BF125" i="6" s="1"/>
  <c r="BI125" i="6" s="1"/>
  <c r="BL125" i="6" s="1"/>
  <c r="BO125" i="6" s="1"/>
  <c r="BR125" i="6" s="1"/>
  <c r="BU125" i="6" s="1"/>
  <c r="BX125" i="6" s="1"/>
  <c r="CA125" i="6" s="1"/>
  <c r="CD125" i="6" s="1"/>
  <c r="CG125" i="6" s="1"/>
  <c r="CJ125" i="6" s="1"/>
  <c r="CM125" i="6" s="1"/>
  <c r="CP125" i="6" s="1"/>
  <c r="CS125" i="6" s="1"/>
  <c r="CV125" i="6" s="1"/>
  <c r="CY125" i="6" s="1"/>
  <c r="DB125" i="6" s="1"/>
  <c r="D125" i="6" s="1"/>
  <c r="K125" i="6"/>
  <c r="P124" i="6"/>
  <c r="S124" i="6" s="1"/>
  <c r="V124" i="6" s="1"/>
  <c r="Y124" i="6" s="1"/>
  <c r="AB124" i="6" s="1"/>
  <c r="AE124" i="6" s="1"/>
  <c r="AH124" i="6" s="1"/>
  <c r="AK124" i="6" s="1"/>
  <c r="AN124" i="6" s="1"/>
  <c r="AQ124" i="6" s="1"/>
  <c r="AT124" i="6" s="1"/>
  <c r="AW124" i="6" s="1"/>
  <c r="AZ124" i="6" s="1"/>
  <c r="BC124" i="6" s="1"/>
  <c r="BF124" i="6" s="1"/>
  <c r="BI124" i="6" s="1"/>
  <c r="BL124" i="6" s="1"/>
  <c r="BO124" i="6" s="1"/>
  <c r="BR124" i="6" s="1"/>
  <c r="BU124" i="6" s="1"/>
  <c r="BX124" i="6" s="1"/>
  <c r="CA124" i="6" s="1"/>
  <c r="CD124" i="6" s="1"/>
  <c r="CG124" i="6" s="1"/>
  <c r="CJ124" i="6" s="1"/>
  <c r="CM124" i="6" s="1"/>
  <c r="CP124" i="6" s="1"/>
  <c r="CS124" i="6" s="1"/>
  <c r="CV124" i="6" s="1"/>
  <c r="CY124" i="6" s="1"/>
  <c r="DB124" i="6" s="1"/>
  <c r="D124" i="6" s="1"/>
  <c r="K124" i="6"/>
  <c r="P123" i="6"/>
  <c r="S123" i="6" s="1"/>
  <c r="V123" i="6" s="1"/>
  <c r="Y123" i="6" s="1"/>
  <c r="AB123" i="6" s="1"/>
  <c r="AE123" i="6" s="1"/>
  <c r="AH123" i="6" s="1"/>
  <c r="AK123" i="6" s="1"/>
  <c r="AN123" i="6" s="1"/>
  <c r="AQ123" i="6" s="1"/>
  <c r="AT123" i="6" s="1"/>
  <c r="AW123" i="6" s="1"/>
  <c r="AZ123" i="6" s="1"/>
  <c r="BC123" i="6" s="1"/>
  <c r="BF123" i="6" s="1"/>
  <c r="BI123" i="6" s="1"/>
  <c r="BL123" i="6" s="1"/>
  <c r="BO123" i="6" s="1"/>
  <c r="BR123" i="6" s="1"/>
  <c r="BU123" i="6" s="1"/>
  <c r="BX123" i="6" s="1"/>
  <c r="CA123" i="6" s="1"/>
  <c r="CD123" i="6" s="1"/>
  <c r="CG123" i="6" s="1"/>
  <c r="CJ123" i="6" s="1"/>
  <c r="CM123" i="6" s="1"/>
  <c r="CP123" i="6" s="1"/>
  <c r="CS123" i="6" s="1"/>
  <c r="CV123" i="6" s="1"/>
  <c r="CY123" i="6" s="1"/>
  <c r="DB123" i="6" s="1"/>
  <c r="D123" i="6" s="1"/>
  <c r="K123" i="6"/>
  <c r="P153" i="6"/>
  <c r="S153" i="6" s="1"/>
  <c r="V153" i="6" s="1"/>
  <c r="Y153" i="6" s="1"/>
  <c r="AB153" i="6" s="1"/>
  <c r="AE153" i="6" s="1"/>
  <c r="AH153" i="6" s="1"/>
  <c r="AK153" i="6" s="1"/>
  <c r="AN153" i="6" s="1"/>
  <c r="AQ153" i="6" s="1"/>
  <c r="AT153" i="6" s="1"/>
  <c r="AW153" i="6" s="1"/>
  <c r="AZ153" i="6" s="1"/>
  <c r="BC153" i="6" s="1"/>
  <c r="BF153" i="6" s="1"/>
  <c r="BI153" i="6" s="1"/>
  <c r="BL153" i="6" s="1"/>
  <c r="BO153" i="6" s="1"/>
  <c r="BR153" i="6" s="1"/>
  <c r="BU153" i="6" s="1"/>
  <c r="BX153" i="6" s="1"/>
  <c r="CA153" i="6" s="1"/>
  <c r="CD153" i="6" s="1"/>
  <c r="CG153" i="6" s="1"/>
  <c r="CJ153" i="6" s="1"/>
  <c r="CM153" i="6" s="1"/>
  <c r="CP153" i="6" s="1"/>
  <c r="CS153" i="6" s="1"/>
  <c r="CV153" i="6" s="1"/>
  <c r="CY153" i="6" s="1"/>
  <c r="DB153" i="6" s="1"/>
  <c r="D153" i="6" s="1"/>
  <c r="K153" i="6"/>
  <c r="P152" i="6"/>
  <c r="S152" i="6" s="1"/>
  <c r="V152" i="6" s="1"/>
  <c r="Y152" i="6" s="1"/>
  <c r="AB152" i="6" s="1"/>
  <c r="AE152" i="6" s="1"/>
  <c r="AH152" i="6" s="1"/>
  <c r="AK152" i="6" s="1"/>
  <c r="AN152" i="6" s="1"/>
  <c r="AQ152" i="6" s="1"/>
  <c r="AT152" i="6" s="1"/>
  <c r="AW152" i="6" s="1"/>
  <c r="AZ152" i="6" s="1"/>
  <c r="BC152" i="6" s="1"/>
  <c r="BF152" i="6" s="1"/>
  <c r="BI152" i="6" s="1"/>
  <c r="BL152" i="6" s="1"/>
  <c r="BO152" i="6" s="1"/>
  <c r="BR152" i="6" s="1"/>
  <c r="BU152" i="6" s="1"/>
  <c r="BX152" i="6" s="1"/>
  <c r="CA152" i="6" s="1"/>
  <c r="CD152" i="6" s="1"/>
  <c r="CG152" i="6" s="1"/>
  <c r="CJ152" i="6" s="1"/>
  <c r="CM152" i="6" s="1"/>
  <c r="CP152" i="6" s="1"/>
  <c r="CS152" i="6" s="1"/>
  <c r="CV152" i="6" s="1"/>
  <c r="CY152" i="6" s="1"/>
  <c r="DB152" i="6" s="1"/>
  <c r="D152" i="6" s="1"/>
  <c r="K152" i="6"/>
  <c r="P97" i="6"/>
  <c r="S97" i="6" s="1"/>
  <c r="V97" i="6" s="1"/>
  <c r="Y97" i="6" s="1"/>
  <c r="AB97" i="6" s="1"/>
  <c r="AE97" i="6" s="1"/>
  <c r="AH97" i="6" s="1"/>
  <c r="AK97" i="6" s="1"/>
  <c r="AN97" i="6" s="1"/>
  <c r="AQ97" i="6" s="1"/>
  <c r="AT97" i="6" s="1"/>
  <c r="AW97" i="6" s="1"/>
  <c r="AZ97" i="6" s="1"/>
  <c r="BC97" i="6" s="1"/>
  <c r="BF97" i="6" s="1"/>
  <c r="BI97" i="6" s="1"/>
  <c r="BL97" i="6" s="1"/>
  <c r="BO97" i="6" s="1"/>
  <c r="BR97" i="6" s="1"/>
  <c r="BU97" i="6" s="1"/>
  <c r="BX97" i="6" s="1"/>
  <c r="CA97" i="6" s="1"/>
  <c r="CD97" i="6" s="1"/>
  <c r="CG97" i="6" s="1"/>
  <c r="CJ97" i="6" s="1"/>
  <c r="CM97" i="6" s="1"/>
  <c r="CP97" i="6" s="1"/>
  <c r="CS97" i="6" s="1"/>
  <c r="CV97" i="6" s="1"/>
  <c r="CY97" i="6" s="1"/>
  <c r="DB97" i="6" s="1"/>
  <c r="D97" i="6" s="1"/>
  <c r="K97" i="6"/>
  <c r="P96" i="6"/>
  <c r="S96" i="6" s="1"/>
  <c r="V96" i="6" s="1"/>
  <c r="Y96" i="6" s="1"/>
  <c r="AB96" i="6" s="1"/>
  <c r="AE96" i="6" s="1"/>
  <c r="AH96" i="6" s="1"/>
  <c r="AK96" i="6" s="1"/>
  <c r="AN96" i="6" s="1"/>
  <c r="AQ96" i="6" s="1"/>
  <c r="AT96" i="6" s="1"/>
  <c r="AW96" i="6" s="1"/>
  <c r="AZ96" i="6" s="1"/>
  <c r="BC96" i="6" s="1"/>
  <c r="BF96" i="6" s="1"/>
  <c r="BI96" i="6" s="1"/>
  <c r="BL96" i="6" s="1"/>
  <c r="BO96" i="6" s="1"/>
  <c r="BR96" i="6" s="1"/>
  <c r="BU96" i="6" s="1"/>
  <c r="BX96" i="6" s="1"/>
  <c r="CA96" i="6" s="1"/>
  <c r="CD96" i="6" s="1"/>
  <c r="CG96" i="6" s="1"/>
  <c r="CJ96" i="6" s="1"/>
  <c r="CM96" i="6" s="1"/>
  <c r="CP96" i="6" s="1"/>
  <c r="CS96" i="6" s="1"/>
  <c r="CV96" i="6" s="1"/>
  <c r="CY96" i="6" s="1"/>
  <c r="DB96" i="6" s="1"/>
  <c r="D96" i="6" s="1"/>
  <c r="K96" i="6"/>
  <c r="P95" i="6"/>
  <c r="S95" i="6" s="1"/>
  <c r="V95" i="6" s="1"/>
  <c r="Y95" i="6" s="1"/>
  <c r="AB95" i="6" s="1"/>
  <c r="AE95" i="6" s="1"/>
  <c r="AH95" i="6" s="1"/>
  <c r="AK95" i="6" s="1"/>
  <c r="AN95" i="6" s="1"/>
  <c r="AQ95" i="6" s="1"/>
  <c r="AT95" i="6" s="1"/>
  <c r="AW95" i="6" s="1"/>
  <c r="AZ95" i="6" s="1"/>
  <c r="BC95" i="6" s="1"/>
  <c r="BF95" i="6" s="1"/>
  <c r="BI95" i="6" s="1"/>
  <c r="BL95" i="6" s="1"/>
  <c r="BO95" i="6" s="1"/>
  <c r="BR95" i="6" s="1"/>
  <c r="BU95" i="6" s="1"/>
  <c r="BX95" i="6" s="1"/>
  <c r="CA95" i="6" s="1"/>
  <c r="CD95" i="6" s="1"/>
  <c r="CG95" i="6" s="1"/>
  <c r="CJ95" i="6" s="1"/>
  <c r="CM95" i="6" s="1"/>
  <c r="CP95" i="6" s="1"/>
  <c r="CS95" i="6" s="1"/>
  <c r="CV95" i="6" s="1"/>
  <c r="CY95" i="6" s="1"/>
  <c r="DB95" i="6" s="1"/>
  <c r="D95" i="6" s="1"/>
  <c r="K95" i="6"/>
  <c r="P94" i="6"/>
  <c r="S94" i="6" s="1"/>
  <c r="V94" i="6" s="1"/>
  <c r="Y94" i="6" s="1"/>
  <c r="AB94" i="6" s="1"/>
  <c r="AE94" i="6" s="1"/>
  <c r="AH94" i="6" s="1"/>
  <c r="AK94" i="6" s="1"/>
  <c r="AN94" i="6" s="1"/>
  <c r="AQ94" i="6" s="1"/>
  <c r="AT94" i="6" s="1"/>
  <c r="AW94" i="6" s="1"/>
  <c r="AZ94" i="6" s="1"/>
  <c r="BC94" i="6" s="1"/>
  <c r="BF94" i="6" s="1"/>
  <c r="BI94" i="6" s="1"/>
  <c r="BL94" i="6" s="1"/>
  <c r="BO94" i="6" s="1"/>
  <c r="BR94" i="6" s="1"/>
  <c r="BU94" i="6" s="1"/>
  <c r="BX94" i="6" s="1"/>
  <c r="CA94" i="6" s="1"/>
  <c r="CD94" i="6" s="1"/>
  <c r="CG94" i="6" s="1"/>
  <c r="CJ94" i="6" s="1"/>
  <c r="CM94" i="6" s="1"/>
  <c r="CP94" i="6" s="1"/>
  <c r="CS94" i="6" s="1"/>
  <c r="CV94" i="6" s="1"/>
  <c r="CY94" i="6" s="1"/>
  <c r="DB94" i="6" s="1"/>
  <c r="D94" i="6" s="1"/>
  <c r="K94" i="6"/>
  <c r="P10" i="6"/>
  <c r="S10" i="6" s="1"/>
  <c r="V10" i="6" s="1"/>
  <c r="Y10" i="6" s="1"/>
  <c r="AB10" i="6" s="1"/>
  <c r="AE10" i="6" s="1"/>
  <c r="AH10" i="6" s="1"/>
  <c r="AK10" i="6" s="1"/>
  <c r="AN10" i="6" s="1"/>
  <c r="AQ10" i="6" s="1"/>
  <c r="AT10" i="6" s="1"/>
  <c r="AW10" i="6" s="1"/>
  <c r="AZ10" i="6" s="1"/>
  <c r="BC10" i="6" s="1"/>
  <c r="BF10" i="6" s="1"/>
  <c r="BI10" i="6" s="1"/>
  <c r="BL10" i="6" s="1"/>
  <c r="BO10" i="6" s="1"/>
  <c r="BR10" i="6" s="1"/>
  <c r="BU10" i="6" s="1"/>
  <c r="BX10" i="6" s="1"/>
  <c r="CA10" i="6" s="1"/>
  <c r="CD10" i="6" s="1"/>
  <c r="CG10" i="6" s="1"/>
  <c r="CJ10" i="6" s="1"/>
  <c r="CM10" i="6" s="1"/>
  <c r="CP10" i="6" s="1"/>
  <c r="CS10" i="6" s="1"/>
  <c r="CV10" i="6" s="1"/>
  <c r="CY10" i="6" s="1"/>
  <c r="DB10" i="6" s="1"/>
  <c r="D10" i="6" s="1"/>
  <c r="K10" i="6"/>
  <c r="P9" i="6"/>
  <c r="S9" i="6" s="1"/>
  <c r="V9" i="6" s="1"/>
  <c r="Y9" i="6" s="1"/>
  <c r="AB9" i="6" s="1"/>
  <c r="AE9" i="6" s="1"/>
  <c r="AH9" i="6" s="1"/>
  <c r="AK9" i="6" s="1"/>
  <c r="AN9" i="6" s="1"/>
  <c r="AQ9" i="6" s="1"/>
  <c r="AT9" i="6" s="1"/>
  <c r="AW9" i="6" s="1"/>
  <c r="AZ9" i="6" s="1"/>
  <c r="BC9" i="6" s="1"/>
  <c r="BF9" i="6" s="1"/>
  <c r="BI9" i="6" s="1"/>
  <c r="BL9" i="6" s="1"/>
  <c r="BO9" i="6" s="1"/>
  <c r="BR9" i="6" s="1"/>
  <c r="BU9" i="6" s="1"/>
  <c r="BX9" i="6" s="1"/>
  <c r="CA9" i="6" s="1"/>
  <c r="CD9" i="6" s="1"/>
  <c r="CG9" i="6" s="1"/>
  <c r="CJ9" i="6" s="1"/>
  <c r="CM9" i="6" s="1"/>
  <c r="CP9" i="6" s="1"/>
  <c r="CS9" i="6" s="1"/>
  <c r="CV9" i="6" s="1"/>
  <c r="CY9" i="6" s="1"/>
  <c r="DB9" i="6" s="1"/>
  <c r="D9" i="6" s="1"/>
  <c r="K9" i="6"/>
  <c r="P8" i="6"/>
  <c r="S8" i="6" s="1"/>
  <c r="V8" i="6" s="1"/>
  <c r="Y8" i="6" s="1"/>
  <c r="AB8" i="6" s="1"/>
  <c r="AE8" i="6" s="1"/>
  <c r="AH8" i="6" s="1"/>
  <c r="AK8" i="6" s="1"/>
  <c r="AN8" i="6" s="1"/>
  <c r="AQ8" i="6" s="1"/>
  <c r="AT8" i="6" s="1"/>
  <c r="AW8" i="6" s="1"/>
  <c r="AZ8" i="6" s="1"/>
  <c r="BC8" i="6" s="1"/>
  <c r="BF8" i="6" s="1"/>
  <c r="BI8" i="6" s="1"/>
  <c r="BL8" i="6" s="1"/>
  <c r="BO8" i="6" s="1"/>
  <c r="BR8" i="6" s="1"/>
  <c r="BU8" i="6" s="1"/>
  <c r="BX8" i="6" s="1"/>
  <c r="CA8" i="6" s="1"/>
  <c r="CD8" i="6" s="1"/>
  <c r="CG8" i="6" s="1"/>
  <c r="CJ8" i="6" s="1"/>
  <c r="CM8" i="6" s="1"/>
  <c r="CP8" i="6" s="1"/>
  <c r="CS8" i="6" s="1"/>
  <c r="CV8" i="6" s="1"/>
  <c r="CY8" i="6" s="1"/>
  <c r="DB8" i="6" s="1"/>
  <c r="D8" i="6" s="1"/>
  <c r="K8" i="6"/>
  <c r="P7" i="6"/>
  <c r="S7" i="6" s="1"/>
  <c r="V7" i="6" s="1"/>
  <c r="Y7" i="6" s="1"/>
  <c r="AB7" i="6" s="1"/>
  <c r="AE7" i="6" s="1"/>
  <c r="AH7" i="6" s="1"/>
  <c r="AK7" i="6" s="1"/>
  <c r="AN7" i="6" s="1"/>
  <c r="AQ7" i="6" s="1"/>
  <c r="AT7" i="6" s="1"/>
  <c r="AW7" i="6" s="1"/>
  <c r="AZ7" i="6" s="1"/>
  <c r="BC7" i="6" s="1"/>
  <c r="BF7" i="6" s="1"/>
  <c r="BI7" i="6" s="1"/>
  <c r="BL7" i="6" s="1"/>
  <c r="BO7" i="6" s="1"/>
  <c r="BR7" i="6" s="1"/>
  <c r="BU7" i="6" s="1"/>
  <c r="BX7" i="6" s="1"/>
  <c r="CA7" i="6" s="1"/>
  <c r="CD7" i="6" s="1"/>
  <c r="CG7" i="6" s="1"/>
  <c r="CJ7" i="6" s="1"/>
  <c r="CM7" i="6" s="1"/>
  <c r="CP7" i="6" s="1"/>
  <c r="CS7" i="6" s="1"/>
  <c r="CV7" i="6" s="1"/>
  <c r="CY7" i="6" s="1"/>
  <c r="DB7" i="6" s="1"/>
  <c r="D7" i="6" s="1"/>
  <c r="K7" i="6"/>
  <c r="P6" i="6"/>
  <c r="S6" i="6" s="1"/>
  <c r="V6" i="6" s="1"/>
  <c r="Y6" i="6" s="1"/>
  <c r="AB6" i="6" s="1"/>
  <c r="AE6" i="6" s="1"/>
  <c r="AH6" i="6" s="1"/>
  <c r="AK6" i="6" s="1"/>
  <c r="AN6" i="6" s="1"/>
  <c r="AQ6" i="6" s="1"/>
  <c r="AT6" i="6" s="1"/>
  <c r="AW6" i="6" s="1"/>
  <c r="AZ6" i="6" s="1"/>
  <c r="BC6" i="6" s="1"/>
  <c r="BF6" i="6" s="1"/>
  <c r="BI6" i="6" s="1"/>
  <c r="BL6" i="6" s="1"/>
  <c r="BO6" i="6" s="1"/>
  <c r="BR6" i="6" s="1"/>
  <c r="BU6" i="6" s="1"/>
  <c r="BX6" i="6" s="1"/>
  <c r="CA6" i="6" s="1"/>
  <c r="CD6" i="6" s="1"/>
  <c r="CG6" i="6" s="1"/>
  <c r="CJ6" i="6" s="1"/>
  <c r="CM6" i="6" s="1"/>
  <c r="CP6" i="6" s="1"/>
  <c r="CS6" i="6" s="1"/>
  <c r="CV6" i="6" s="1"/>
  <c r="CY6" i="6" s="1"/>
  <c r="DB6" i="6" s="1"/>
  <c r="D6" i="6" s="1"/>
  <c r="WQ78" i="4"/>
  <c r="WP78" i="4"/>
  <c r="WO78" i="4"/>
  <c r="WN78" i="4"/>
  <c r="WM78" i="4"/>
  <c r="WL78" i="4"/>
  <c r="WK78" i="4"/>
  <c r="WJ78" i="4"/>
  <c r="WI78" i="4"/>
  <c r="WH78" i="4"/>
  <c r="VY78" i="4"/>
  <c r="O78" i="4"/>
  <c r="WG78" i="4" s="1"/>
  <c r="WQ38" i="4"/>
  <c r="WP38" i="4"/>
  <c r="WO38" i="4"/>
  <c r="WN38" i="4"/>
  <c r="WM38" i="4"/>
  <c r="WL38" i="4"/>
  <c r="WK38" i="4"/>
  <c r="WJ38" i="4"/>
  <c r="WI38" i="4"/>
  <c r="WH38" i="4"/>
  <c r="VY38" i="4"/>
  <c r="O38" i="4"/>
  <c r="WG38" i="4" s="1"/>
  <c r="WQ37" i="4"/>
  <c r="WP37" i="4"/>
  <c r="WO37" i="4"/>
  <c r="WN37" i="4"/>
  <c r="WM37" i="4"/>
  <c r="WL37" i="4"/>
  <c r="WK37" i="4"/>
  <c r="WJ37" i="4"/>
  <c r="WI37" i="4"/>
  <c r="WH37" i="4"/>
  <c r="VY37" i="4"/>
  <c r="O37" i="4"/>
  <c r="WG37" i="4" s="1"/>
  <c r="WQ35" i="4"/>
  <c r="WP35" i="4"/>
  <c r="WO35" i="4"/>
  <c r="WN35" i="4"/>
  <c r="WM35" i="4"/>
  <c r="WL35" i="4"/>
  <c r="WK35" i="4"/>
  <c r="WJ35" i="4"/>
  <c r="WI35" i="4"/>
  <c r="WH35" i="4"/>
  <c r="VY35" i="4"/>
  <c r="O35" i="4"/>
  <c r="WG35" i="4" s="1"/>
  <c r="WQ12" i="4"/>
  <c r="WP12" i="4"/>
  <c r="WO12" i="4"/>
  <c r="WN12" i="4"/>
  <c r="WM12" i="4"/>
  <c r="WL12" i="4"/>
  <c r="WK12" i="4"/>
  <c r="WJ12" i="4"/>
  <c r="WI12" i="4"/>
  <c r="WH12" i="4"/>
  <c r="VY12" i="4"/>
  <c r="O12" i="4"/>
  <c r="WG12" i="4" s="1"/>
  <c r="WQ10" i="4"/>
  <c r="WP10" i="4"/>
  <c r="WO10" i="4"/>
  <c r="WN10" i="4"/>
  <c r="WM10" i="4"/>
  <c r="WL10" i="4"/>
  <c r="WK10" i="4"/>
  <c r="WJ10" i="4"/>
  <c r="WI10" i="4"/>
  <c r="WH10" i="4"/>
  <c r="O10" i="4"/>
  <c r="WG10" i="4" s="1"/>
  <c r="WX10" i="4"/>
  <c r="KG57" i="4"/>
  <c r="JN57" i="4"/>
  <c r="IU57" i="4"/>
  <c r="IB57" i="4"/>
  <c r="HI57" i="4"/>
  <c r="GP57" i="4"/>
  <c r="FW57" i="4"/>
  <c r="FD57" i="4"/>
  <c r="EK57" i="4"/>
  <c r="DR57" i="4"/>
  <c r="CY57" i="4"/>
  <c r="BM57" i="4"/>
  <c r="AT57" i="4"/>
  <c r="AA57" i="4"/>
  <c r="VY68" i="4"/>
  <c r="VY62" i="4"/>
  <c r="VY61" i="4"/>
  <c r="VY57" i="4"/>
  <c r="VY53" i="4"/>
  <c r="VY50" i="4"/>
  <c r="VY47" i="4"/>
  <c r="VY44" i="4"/>
  <c r="VY33" i="4"/>
  <c r="VY28" i="4"/>
  <c r="VY24" i="4"/>
  <c r="VY23" i="4"/>
  <c r="VY25" i="4"/>
  <c r="VY26" i="4"/>
  <c r="VY20" i="4"/>
  <c r="VY17" i="4"/>
  <c r="VY18" i="4"/>
  <c r="VY15" i="4"/>
  <c r="VY13" i="4"/>
  <c r="VY11" i="4"/>
  <c r="VY70" i="4"/>
  <c r="VY16" i="4"/>
  <c r="VY29" i="4"/>
  <c r="Q3" i="6"/>
  <c r="T3" i="6" s="1"/>
  <c r="W3" i="6" s="1"/>
  <c r="Z3" i="6" s="1"/>
  <c r="AC3" i="6" s="1"/>
  <c r="AF3" i="6" s="1"/>
  <c r="AI3" i="6" s="1"/>
  <c r="AL3" i="6" s="1"/>
  <c r="AO3" i="6" s="1"/>
  <c r="AR3" i="6" s="1"/>
  <c r="AU3" i="6" s="1"/>
  <c r="AX3" i="6" s="1"/>
  <c r="BA3" i="6" s="1"/>
  <c r="BD3" i="6" s="1"/>
  <c r="BG3" i="6" s="1"/>
  <c r="BJ3" i="6" s="1"/>
  <c r="BM3" i="6" s="1"/>
  <c r="BP3" i="6" s="1"/>
  <c r="BS3" i="6" s="1"/>
  <c r="BV3" i="6" s="1"/>
  <c r="BY3" i="6" s="1"/>
  <c r="CB3" i="6" s="1"/>
  <c r="CE3" i="6" s="1"/>
  <c r="CH3" i="6" s="1"/>
  <c r="CK3" i="6" s="1"/>
  <c r="CN3" i="6" s="1"/>
  <c r="CQ3" i="6" s="1"/>
  <c r="CT3" i="6" s="1"/>
  <c r="CW3" i="6" s="1"/>
  <c r="CZ3" i="6" s="1"/>
  <c r="ML118" i="4" l="1"/>
  <c r="AT118" i="4"/>
  <c r="UM119" i="4"/>
  <c r="KZ117" i="4"/>
  <c r="AT116" i="4"/>
  <c r="NE114" i="4"/>
  <c r="NF114" i="4" s="1"/>
  <c r="NI114" i="4" s="1"/>
  <c r="KZ119" i="4"/>
  <c r="BM117" i="4"/>
  <c r="FD114" i="4"/>
  <c r="FE114" i="4" s="1"/>
  <c r="FH114" i="4" s="1"/>
  <c r="PJ117" i="4"/>
  <c r="DR117" i="4"/>
  <c r="GP115" i="4"/>
  <c r="PJ119" i="4"/>
  <c r="TA116" i="4"/>
  <c r="LS114" i="4"/>
  <c r="LT114" i="4" s="1"/>
  <c r="LW114" i="4" s="1"/>
  <c r="LS118" i="4"/>
  <c r="QC119" i="4"/>
  <c r="KG118" i="4"/>
  <c r="GP117" i="4"/>
  <c r="VF115" i="4"/>
  <c r="GP119" i="4"/>
  <c r="UM117" i="4"/>
  <c r="IU117" i="4"/>
  <c r="LS115" i="4"/>
  <c r="NX114" i="4"/>
  <c r="NY114" i="4" s="1"/>
  <c r="OB114" i="4" s="1"/>
  <c r="OQ118" i="4"/>
  <c r="CY118" i="4"/>
  <c r="NX115" i="4"/>
  <c r="UM114" i="4"/>
  <c r="UN114" i="4" s="1"/>
  <c r="UQ114" i="4" s="1"/>
  <c r="FD118" i="4"/>
  <c r="OQ116" i="4"/>
  <c r="EK115" i="4"/>
  <c r="HI118" i="4"/>
  <c r="FD116" i="4"/>
  <c r="ML114" i="4"/>
  <c r="MM114" i="4" s="1"/>
  <c r="MP114" i="4" s="1"/>
  <c r="JN118" i="4"/>
  <c r="FW117" i="4"/>
  <c r="TA114" i="4"/>
  <c r="TB114" i="4" s="1"/>
  <c r="TE114" i="4" s="1"/>
  <c r="FW119" i="4"/>
  <c r="VF116" i="4"/>
  <c r="EK119" i="4"/>
  <c r="SH117" i="4"/>
  <c r="IB116" i="4"/>
  <c r="JN115" i="4"/>
  <c r="TA118" i="4"/>
  <c r="QV116" i="4"/>
  <c r="TT114" i="4"/>
  <c r="TU114" i="4" s="1"/>
  <c r="TX114" i="4" s="1"/>
  <c r="VF118" i="4"/>
  <c r="RO117" i="4"/>
  <c r="UM115" i="4"/>
  <c r="RO119" i="4"/>
  <c r="KZ115" i="4"/>
  <c r="IU119" i="4"/>
  <c r="ML116" i="4"/>
  <c r="CF115" i="4"/>
  <c r="QV118" i="4"/>
  <c r="NE117" i="4"/>
  <c r="QC115" i="4"/>
  <c r="BM119" i="4"/>
  <c r="SH115" i="4"/>
  <c r="DR119" i="4"/>
  <c r="HI116" i="4"/>
  <c r="EK114" i="4"/>
  <c r="EL114" i="4" s="1"/>
  <c r="EO114" i="4" s="1"/>
  <c r="IB117" i="4"/>
  <c r="TT116" i="4"/>
  <c r="GP114" i="4"/>
  <c r="GQ114" i="4" s="1"/>
  <c r="GT114" i="4" s="1"/>
  <c r="SH119" i="4"/>
  <c r="KG116" i="4"/>
  <c r="VF114" i="4"/>
  <c r="VG114" i="4" s="1"/>
  <c r="VJ114" i="4" s="1"/>
  <c r="FW114" i="4"/>
  <c r="FX114" i="4" s="1"/>
  <c r="GA114" i="4" s="1"/>
  <c r="CY116" i="4"/>
  <c r="NE119" i="4"/>
  <c r="IU115" i="4"/>
  <c r="TT117" i="4"/>
  <c r="JN116" i="4"/>
  <c r="TT119" i="4"/>
  <c r="IU116" i="4"/>
  <c r="QV114" i="4"/>
  <c r="QW114" i="4" s="1"/>
  <c r="QZ114" i="4" s="1"/>
  <c r="AT114" i="4"/>
  <c r="AU114" i="4" s="1"/>
  <c r="AX114" i="4" s="1"/>
  <c r="AA114" i="4"/>
  <c r="AB114" i="4" s="1"/>
  <c r="KG119" i="4"/>
  <c r="NE115" i="4"/>
  <c r="QV119" i="4"/>
  <c r="NX119" i="4"/>
  <c r="PJ114" i="4"/>
  <c r="PK114" i="4" s="1"/>
  <c r="PN114" i="4" s="1"/>
  <c r="GP118" i="4"/>
  <c r="FD115" i="4"/>
  <c r="RO116" i="4"/>
  <c r="BM115" i="4"/>
  <c r="TA115" i="4"/>
  <c r="UM116" i="4"/>
  <c r="IB115" i="4"/>
  <c r="BM116" i="4"/>
  <c r="DR116" i="4"/>
  <c r="LS116" i="4"/>
  <c r="QV117" i="4"/>
  <c r="IU118" i="4"/>
  <c r="OQ117" i="4"/>
  <c r="PJ115" i="4"/>
  <c r="HI115" i="4"/>
  <c r="PJ116" i="4"/>
  <c r="CF119" i="4"/>
  <c r="HI114" i="4"/>
  <c r="HJ114" i="4" s="1"/>
  <c r="HM114" i="4" s="1"/>
  <c r="HI117" i="4"/>
  <c r="TT115" i="4"/>
  <c r="VF119" i="4"/>
  <c r="OQ115" i="4"/>
  <c r="KG117" i="4"/>
  <c r="QC116" i="4"/>
  <c r="CY117" i="4"/>
  <c r="UM118" i="4"/>
  <c r="CF117" i="4"/>
  <c r="ML117" i="4"/>
  <c r="EK118" i="4"/>
  <c r="LS119" i="4"/>
  <c r="QC114" i="4"/>
  <c r="QD114" i="4" s="1"/>
  <c r="QG114" i="4" s="1"/>
  <c r="TA117" i="4"/>
  <c r="GP116" i="4"/>
  <c r="FW115" i="4"/>
  <c r="NE116" i="4"/>
  <c r="OQ114" i="4"/>
  <c r="OR114" i="4" s="1"/>
  <c r="OU114" i="4" s="1"/>
  <c r="CF118" i="4"/>
  <c r="KZ116" i="4"/>
  <c r="RO114" i="4"/>
  <c r="RP114" i="4" s="1"/>
  <c r="RS114" i="4" s="1"/>
  <c r="DR115" i="4"/>
  <c r="BM118" i="4"/>
  <c r="KZ114" i="4"/>
  <c r="LA114" i="4" s="1"/>
  <c r="LD114" i="4" s="1"/>
  <c r="SH114" i="4"/>
  <c r="SI114" i="4" s="1"/>
  <c r="SL114" i="4" s="1"/>
  <c r="QC118" i="4"/>
  <c r="AT115" i="4"/>
  <c r="KZ118" i="4"/>
  <c r="SH116" i="4"/>
  <c r="RO115" i="4"/>
  <c r="JN119" i="4"/>
  <c r="FW116" i="4"/>
  <c r="NX118" i="4"/>
  <c r="ML115" i="4"/>
  <c r="FD119" i="4"/>
  <c r="FD117" i="4"/>
  <c r="EK116" i="4"/>
  <c r="CY114" i="4"/>
  <c r="CZ114" i="4" s="1"/>
  <c r="DC114" i="4" s="1"/>
  <c r="QC117" i="4"/>
  <c r="IB119" i="4"/>
  <c r="KG114" i="4"/>
  <c r="KH114" i="4" s="1"/>
  <c r="KK114" i="4" s="1"/>
  <c r="TT118" i="4"/>
  <c r="JN117" i="4"/>
  <c r="QV115" i="4"/>
  <c r="VF117" i="4"/>
  <c r="NX117" i="4"/>
  <c r="CY119" i="4"/>
  <c r="RO118" i="4"/>
  <c r="BM114" i="4"/>
  <c r="BN114" i="4" s="1"/>
  <c r="BQ114" i="4" s="1"/>
  <c r="IU114" i="4"/>
  <c r="IV114" i="4" s="1"/>
  <c r="IY114" i="4" s="1"/>
  <c r="KG115" i="4"/>
  <c r="NE118" i="4"/>
  <c r="FW118" i="4"/>
  <c r="OQ119" i="4"/>
  <c r="SH118" i="4"/>
  <c r="CF116" i="4"/>
  <c r="IB114" i="4"/>
  <c r="IC114" i="4" s="1"/>
  <c r="IF114" i="4" s="1"/>
  <c r="HI119" i="4"/>
  <c r="CY115" i="4"/>
  <c r="EK117" i="4"/>
  <c r="AT119" i="4"/>
  <c r="NX116" i="4"/>
  <c r="LS117" i="4"/>
  <c r="TA119" i="4"/>
  <c r="DR118" i="4"/>
  <c r="IB118" i="4"/>
  <c r="ML119" i="4"/>
  <c r="AT117" i="4"/>
  <c r="DR114" i="4"/>
  <c r="DS114" i="4" s="1"/>
  <c r="DV114" i="4" s="1"/>
  <c r="PJ118" i="4"/>
  <c r="CF114" i="4"/>
  <c r="CG114" i="4" s="1"/>
  <c r="CJ114" i="4" s="1"/>
  <c r="JN114" i="4"/>
  <c r="JO114" i="4" s="1"/>
  <c r="JR114" i="4" s="1"/>
  <c r="FW120" i="4"/>
  <c r="FX120" i="4" s="1"/>
  <c r="GA120" i="4" s="1"/>
  <c r="GP120" i="4"/>
  <c r="GQ120" i="4" s="1"/>
  <c r="GT120" i="4" s="1"/>
  <c r="RO120" i="4"/>
  <c r="RP120" i="4" s="1"/>
  <c r="RS120" i="4" s="1"/>
  <c r="EK121" i="4"/>
  <c r="QC121" i="4"/>
  <c r="FD122" i="4"/>
  <c r="QV122" i="4"/>
  <c r="FW123" i="4"/>
  <c r="RO123" i="4"/>
  <c r="GP124" i="4"/>
  <c r="SH124" i="4"/>
  <c r="PJ123" i="4"/>
  <c r="EK124" i="4"/>
  <c r="JN120" i="4"/>
  <c r="JO120" i="4" s="1"/>
  <c r="JR120" i="4" s="1"/>
  <c r="IU123" i="4"/>
  <c r="VF124" i="4"/>
  <c r="FD121" i="4"/>
  <c r="FW122" i="4"/>
  <c r="HI124" i="4"/>
  <c r="CY121" i="4"/>
  <c r="OQ121" i="4"/>
  <c r="PJ122" i="4"/>
  <c r="QC123" i="4"/>
  <c r="LS120" i="4"/>
  <c r="LT120" i="4" s="1"/>
  <c r="LW120" i="4" s="1"/>
  <c r="BM122" i="4"/>
  <c r="CF123" i="4"/>
  <c r="OQ124" i="4"/>
  <c r="ML120" i="4"/>
  <c r="MM120" i="4" s="1"/>
  <c r="MP120" i="4" s="1"/>
  <c r="KZ122" i="4"/>
  <c r="AT124" i="4"/>
  <c r="IU124" i="4"/>
  <c r="HI120" i="4"/>
  <c r="HJ120" i="4" s="1"/>
  <c r="HM120" i="4" s="1"/>
  <c r="SH120" i="4"/>
  <c r="SI120" i="4" s="1"/>
  <c r="SL120" i="4" s="1"/>
  <c r="CF121" i="4"/>
  <c r="NX121" i="4"/>
  <c r="CY122" i="4"/>
  <c r="OQ122" i="4"/>
  <c r="DR123" i="4"/>
  <c r="QC124" i="4"/>
  <c r="UM120" i="4"/>
  <c r="UN120" i="4" s="1"/>
  <c r="UQ120" i="4" s="1"/>
  <c r="TT122" i="4"/>
  <c r="JN124" i="4"/>
  <c r="VF120" i="4"/>
  <c r="VG120" i="4" s="1"/>
  <c r="VJ120" i="4" s="1"/>
  <c r="QV121" i="4"/>
  <c r="GP123" i="4"/>
  <c r="TA124" i="4"/>
  <c r="KZ120" i="4"/>
  <c r="LA120" i="4" s="1"/>
  <c r="LD120" i="4" s="1"/>
  <c r="DR122" i="4"/>
  <c r="EK123" i="4"/>
  <c r="QV124" i="4"/>
  <c r="AA120" i="4"/>
  <c r="AB120" i="4" s="1"/>
  <c r="KG121" i="4"/>
  <c r="LS123" i="4"/>
  <c r="ML124" i="4"/>
  <c r="TA122" i="4"/>
  <c r="UM124" i="4"/>
  <c r="IB120" i="4"/>
  <c r="IC120" i="4" s="1"/>
  <c r="IF120" i="4" s="1"/>
  <c r="TA120" i="4"/>
  <c r="TB120" i="4" s="1"/>
  <c r="TE120" i="4" s="1"/>
  <c r="LS121" i="4"/>
  <c r="AT122" i="4"/>
  <c r="ML122" i="4"/>
  <c r="BM123" i="4"/>
  <c r="NE123" i="4"/>
  <c r="CF124" i="4"/>
  <c r="NX124" i="4"/>
  <c r="KZ123" i="4"/>
  <c r="LS124" i="4"/>
  <c r="FD124" i="4"/>
  <c r="AT121" i="4"/>
  <c r="ML121" i="4"/>
  <c r="NE122" i="4"/>
  <c r="NX123" i="4"/>
  <c r="CY124" i="4"/>
  <c r="AT120" i="4"/>
  <c r="AU120" i="4" s="1"/>
  <c r="AX120" i="4" s="1"/>
  <c r="IU120" i="4"/>
  <c r="IV120" i="4" s="1"/>
  <c r="IY120" i="4" s="1"/>
  <c r="TT120" i="4"/>
  <c r="TU120" i="4" s="1"/>
  <c r="TX120" i="4" s="1"/>
  <c r="JN121" i="4"/>
  <c r="VF121" i="4"/>
  <c r="KG122" i="4"/>
  <c r="HI121" i="4"/>
  <c r="TA121" i="4"/>
  <c r="IB122" i="4"/>
  <c r="UM123" i="4"/>
  <c r="KG120" i="4"/>
  <c r="KH120" i="4" s="1"/>
  <c r="KK120" i="4" s="1"/>
  <c r="RO122" i="4"/>
  <c r="SH123" i="4"/>
  <c r="BM120" i="4"/>
  <c r="BN120" i="4" s="1"/>
  <c r="BQ120" i="4" s="1"/>
  <c r="NE120" i="4"/>
  <c r="NF120" i="4" s="1"/>
  <c r="NI120" i="4" s="1"/>
  <c r="IB121" i="4"/>
  <c r="TT121" i="4"/>
  <c r="IU122" i="4"/>
  <c r="UM122" i="4"/>
  <c r="JN123" i="4"/>
  <c r="VF123" i="4"/>
  <c r="KG124" i="4"/>
  <c r="CF120" i="4"/>
  <c r="CG120" i="4" s="1"/>
  <c r="CJ120" i="4" s="1"/>
  <c r="NX120" i="4"/>
  <c r="NY120" i="4" s="1"/>
  <c r="OB120" i="4" s="1"/>
  <c r="FW121" i="4"/>
  <c r="RO121" i="4"/>
  <c r="GP122" i="4"/>
  <c r="SH122" i="4"/>
  <c r="HI123" i="4"/>
  <c r="TA123" i="4"/>
  <c r="IB124" i="4"/>
  <c r="TT124" i="4"/>
  <c r="CY120" i="4"/>
  <c r="CZ120" i="4" s="1"/>
  <c r="DC120" i="4" s="1"/>
  <c r="OQ120" i="4"/>
  <c r="OR120" i="4" s="1"/>
  <c r="OU120" i="4" s="1"/>
  <c r="DR121" i="4"/>
  <c r="PJ121" i="4"/>
  <c r="EK122" i="4"/>
  <c r="QC122" i="4"/>
  <c r="FD123" i="4"/>
  <c r="QV123" i="4"/>
  <c r="FW124" i="4"/>
  <c r="RO124" i="4"/>
  <c r="DR120" i="4"/>
  <c r="DS120" i="4" s="1"/>
  <c r="DV120" i="4" s="1"/>
  <c r="PJ120" i="4"/>
  <c r="PK120" i="4" s="1"/>
  <c r="PN120" i="4" s="1"/>
  <c r="BM121" i="4"/>
  <c r="NE121" i="4"/>
  <c r="CF122" i="4"/>
  <c r="NX122" i="4"/>
  <c r="CY123" i="4"/>
  <c r="OQ123" i="4"/>
  <c r="DR124" i="4"/>
  <c r="PJ124" i="4"/>
  <c r="EK120" i="4"/>
  <c r="EL120" i="4" s="1"/>
  <c r="EO120" i="4" s="1"/>
  <c r="QC120" i="4"/>
  <c r="QD120" i="4" s="1"/>
  <c r="QG120" i="4" s="1"/>
  <c r="KZ121" i="4"/>
  <c r="LS122" i="4"/>
  <c r="AT123" i="4"/>
  <c r="ML123" i="4"/>
  <c r="BM124" i="4"/>
  <c r="NE124" i="4"/>
  <c r="FD120" i="4"/>
  <c r="FE120" i="4" s="1"/>
  <c r="FH120" i="4" s="1"/>
  <c r="IU121" i="4"/>
  <c r="UM121" i="4"/>
  <c r="JN122" i="4"/>
  <c r="VF122" i="4"/>
  <c r="KG123" i="4"/>
  <c r="KZ124" i="4"/>
  <c r="QV120" i="4"/>
  <c r="QW120" i="4" s="1"/>
  <c r="QZ120" i="4" s="1"/>
  <c r="GP121" i="4"/>
  <c r="SH121" i="4"/>
  <c r="HI122" i="4"/>
  <c r="IB123" i="4"/>
  <c r="TT123" i="4"/>
  <c r="CF13" i="4"/>
  <c r="VF37" i="4"/>
  <c r="VG37" i="4" s="1"/>
  <c r="VJ37" i="4" s="1"/>
  <c r="VF99" i="4"/>
  <c r="VG99" i="4" s="1"/>
  <c r="VJ99" i="4" s="1"/>
  <c r="VF82" i="4"/>
  <c r="VG82" i="4" s="1"/>
  <c r="VJ82" i="4" s="1"/>
  <c r="VF131" i="4"/>
  <c r="VG131" i="4" s="1"/>
  <c r="VJ131" i="4" s="1"/>
  <c r="VF94" i="4"/>
  <c r="VG94" i="4" s="1"/>
  <c r="VJ94" i="4" s="1"/>
  <c r="VF87" i="4"/>
  <c r="VG87" i="4" s="1"/>
  <c r="VJ87" i="4" s="1"/>
  <c r="VF108" i="4"/>
  <c r="VG108" i="4" s="1"/>
  <c r="VJ108" i="4" s="1"/>
  <c r="VF105" i="4"/>
  <c r="VG105" i="4" s="1"/>
  <c r="VJ105" i="4" s="1"/>
  <c r="VF83" i="4"/>
  <c r="VG83" i="4" s="1"/>
  <c r="VJ83" i="4" s="1"/>
  <c r="VF127" i="4"/>
  <c r="VG127" i="4" s="1"/>
  <c r="VJ127" i="4" s="1"/>
  <c r="VF38" i="4"/>
  <c r="VG38" i="4" s="1"/>
  <c r="VJ38" i="4" s="1"/>
  <c r="VF102" i="4"/>
  <c r="VG102" i="4" s="1"/>
  <c r="VJ102" i="4" s="1"/>
  <c r="VF86" i="4"/>
  <c r="VG86" i="4" s="1"/>
  <c r="VJ86" i="4" s="1"/>
  <c r="VF100" i="4"/>
  <c r="VG100" i="4" s="1"/>
  <c r="VJ100" i="4" s="1"/>
  <c r="VF88" i="4"/>
  <c r="VG88" i="4" s="1"/>
  <c r="VJ88" i="4" s="1"/>
  <c r="VF110" i="4"/>
  <c r="VG110" i="4" s="1"/>
  <c r="VJ110" i="4" s="1"/>
  <c r="VF106" i="4"/>
  <c r="VG106" i="4" s="1"/>
  <c r="VJ106" i="4" s="1"/>
  <c r="VF97" i="4"/>
  <c r="VG97" i="4" s="1"/>
  <c r="VJ97" i="4" s="1"/>
  <c r="VF111" i="4"/>
  <c r="VG111" i="4" s="1"/>
  <c r="VJ111" i="4" s="1"/>
  <c r="VF130" i="4"/>
  <c r="VG130" i="4" s="1"/>
  <c r="VJ130" i="4" s="1"/>
  <c r="VF98" i="4"/>
  <c r="VG98" i="4" s="1"/>
  <c r="VJ98" i="4" s="1"/>
  <c r="VF85" i="4"/>
  <c r="VG85" i="4" s="1"/>
  <c r="VJ85" i="4" s="1"/>
  <c r="VF103" i="4"/>
  <c r="VG103" i="4" s="1"/>
  <c r="VJ103" i="4" s="1"/>
  <c r="VF112" i="4"/>
  <c r="VG112" i="4" s="1"/>
  <c r="VJ112" i="4" s="1"/>
  <c r="VF129" i="4"/>
  <c r="VG129" i="4" s="1"/>
  <c r="VJ129" i="4" s="1"/>
  <c r="VF107" i="4"/>
  <c r="VG107" i="4" s="1"/>
  <c r="VJ107" i="4" s="1"/>
  <c r="VF35" i="4"/>
  <c r="VG35" i="4" s="1"/>
  <c r="VJ35" i="4" s="1"/>
  <c r="VF92" i="4"/>
  <c r="VG92" i="4" s="1"/>
  <c r="VJ92" i="4" s="1"/>
  <c r="VF128" i="4"/>
  <c r="VG128" i="4" s="1"/>
  <c r="VJ128" i="4" s="1"/>
  <c r="VF132" i="4"/>
  <c r="VG132" i="4" s="1"/>
  <c r="VJ132" i="4" s="1"/>
  <c r="VF78" i="4"/>
  <c r="VG78" i="4" s="1"/>
  <c r="VJ78" i="4" s="1"/>
  <c r="VF89" i="4"/>
  <c r="VG89" i="4" s="1"/>
  <c r="VJ89" i="4" s="1"/>
  <c r="VF104" i="4"/>
  <c r="VG104" i="4" s="1"/>
  <c r="VJ104" i="4" s="1"/>
  <c r="VF93" i="4"/>
  <c r="VG93" i="4" s="1"/>
  <c r="VJ93" i="4" s="1"/>
  <c r="VF12" i="4"/>
  <c r="VG12" i="4" s="1"/>
  <c r="VJ12" i="4" s="1"/>
  <c r="VF96" i="4"/>
  <c r="VG96" i="4" s="1"/>
  <c r="VJ96" i="4" s="1"/>
  <c r="VY52" i="4"/>
  <c r="UM12" i="4"/>
  <c r="UN12" i="4" s="1"/>
  <c r="UQ12" i="4" s="1"/>
  <c r="VF10" i="4"/>
  <c r="VG10" i="4" s="1"/>
  <c r="VJ10" i="4" s="1"/>
  <c r="VY10" i="4"/>
  <c r="VZ10" i="4" s="1"/>
  <c r="WC10" i="4" s="1"/>
  <c r="VY65" i="4"/>
  <c r="UM37" i="4"/>
  <c r="UN37" i="4" s="1"/>
  <c r="UQ37" i="4" s="1"/>
  <c r="VY80" i="4"/>
  <c r="VY41" i="4"/>
  <c r="VY54" i="4"/>
  <c r="UM10" i="4"/>
  <c r="UN10" i="4" s="1"/>
  <c r="UQ10" i="4" s="1"/>
  <c r="UM35" i="4"/>
  <c r="UN35" i="4" s="1"/>
  <c r="UQ35" i="4" s="1"/>
  <c r="UM78" i="4"/>
  <c r="UN78" i="4" s="1"/>
  <c r="UQ78" i="4" s="1"/>
  <c r="UM107" i="4"/>
  <c r="UN107" i="4" s="1"/>
  <c r="UQ107" i="4" s="1"/>
  <c r="UM92" i="4"/>
  <c r="UN92" i="4" s="1"/>
  <c r="UQ92" i="4" s="1"/>
  <c r="UM100" i="4"/>
  <c r="UN100" i="4" s="1"/>
  <c r="UQ100" i="4" s="1"/>
  <c r="UM110" i="4"/>
  <c r="UN110" i="4" s="1"/>
  <c r="UQ110" i="4" s="1"/>
  <c r="UM83" i="4"/>
  <c r="UN83" i="4" s="1"/>
  <c r="UQ83" i="4" s="1"/>
  <c r="UM89" i="4"/>
  <c r="UN89" i="4" s="1"/>
  <c r="UQ89" i="4" s="1"/>
  <c r="UM88" i="4"/>
  <c r="UN88" i="4" s="1"/>
  <c r="UQ88" i="4" s="1"/>
  <c r="UM111" i="4"/>
  <c r="UN111" i="4" s="1"/>
  <c r="UQ111" i="4" s="1"/>
  <c r="UM87" i="4"/>
  <c r="UN87" i="4" s="1"/>
  <c r="UQ87" i="4" s="1"/>
  <c r="UM98" i="4"/>
  <c r="UN98" i="4" s="1"/>
  <c r="UQ98" i="4" s="1"/>
  <c r="UM108" i="4"/>
  <c r="UN108" i="4" s="1"/>
  <c r="UQ108" i="4" s="1"/>
  <c r="UM104" i="4"/>
  <c r="UN104" i="4" s="1"/>
  <c r="UQ104" i="4" s="1"/>
  <c r="UM82" i="4"/>
  <c r="UN82" i="4" s="1"/>
  <c r="UQ82" i="4" s="1"/>
  <c r="UM106" i="4"/>
  <c r="UN106" i="4" s="1"/>
  <c r="UQ106" i="4" s="1"/>
  <c r="UM93" i="4"/>
  <c r="UN93" i="4" s="1"/>
  <c r="UQ93" i="4" s="1"/>
  <c r="UM86" i="4"/>
  <c r="UN86" i="4" s="1"/>
  <c r="UQ86" i="4" s="1"/>
  <c r="UM131" i="4"/>
  <c r="UN131" i="4" s="1"/>
  <c r="UQ131" i="4" s="1"/>
  <c r="UM97" i="4"/>
  <c r="UN97" i="4" s="1"/>
  <c r="UQ97" i="4" s="1"/>
  <c r="UM103" i="4"/>
  <c r="UN103" i="4" s="1"/>
  <c r="UQ103" i="4" s="1"/>
  <c r="UM130" i="4"/>
  <c r="UN130" i="4" s="1"/>
  <c r="UQ130" i="4" s="1"/>
  <c r="UM105" i="4"/>
  <c r="UN105" i="4" s="1"/>
  <c r="UQ105" i="4" s="1"/>
  <c r="UM127" i="4"/>
  <c r="UN127" i="4" s="1"/>
  <c r="UQ127" i="4" s="1"/>
  <c r="UM96" i="4"/>
  <c r="UN96" i="4" s="1"/>
  <c r="UQ96" i="4" s="1"/>
  <c r="UM112" i="4"/>
  <c r="UN112" i="4" s="1"/>
  <c r="UQ112" i="4" s="1"/>
  <c r="UM85" i="4"/>
  <c r="UN85" i="4" s="1"/>
  <c r="UQ85" i="4" s="1"/>
  <c r="UM129" i="4"/>
  <c r="UN129" i="4" s="1"/>
  <c r="UQ129" i="4" s="1"/>
  <c r="UM132" i="4"/>
  <c r="UN132" i="4" s="1"/>
  <c r="UQ132" i="4" s="1"/>
  <c r="UM99" i="4"/>
  <c r="UN99" i="4" s="1"/>
  <c r="UQ99" i="4" s="1"/>
  <c r="UM128" i="4"/>
  <c r="UN128" i="4" s="1"/>
  <c r="UQ128" i="4" s="1"/>
  <c r="UM94" i="4"/>
  <c r="UN94" i="4" s="1"/>
  <c r="UQ94" i="4" s="1"/>
  <c r="UM102" i="4"/>
  <c r="UN102" i="4" s="1"/>
  <c r="UQ102" i="4" s="1"/>
  <c r="UM38" i="4"/>
  <c r="UN38" i="4" s="1"/>
  <c r="UQ38" i="4" s="1"/>
  <c r="VF50" i="4"/>
  <c r="VF15" i="4"/>
  <c r="VF62" i="4"/>
  <c r="VF16" i="4"/>
  <c r="VF65" i="4"/>
  <c r="VF18" i="4"/>
  <c r="VF17" i="4"/>
  <c r="VF29" i="4"/>
  <c r="VF28" i="4"/>
  <c r="VF11" i="4"/>
  <c r="VF13" i="4"/>
  <c r="VF26" i="4"/>
  <c r="VF25" i="4"/>
  <c r="VF70" i="4"/>
  <c r="VF20" i="4"/>
  <c r="VF23" i="4"/>
  <c r="VF24" i="4"/>
  <c r="VF33" i="4"/>
  <c r="VF57" i="4"/>
  <c r="VF44" i="4"/>
  <c r="VF21" i="4"/>
  <c r="VF68" i="4"/>
  <c r="VF54" i="4"/>
  <c r="VF53" i="4"/>
  <c r="VF52" i="4"/>
  <c r="VF41" i="4"/>
  <c r="VF47" i="4"/>
  <c r="VF61" i="4"/>
  <c r="VY63" i="4"/>
  <c r="VF31" i="4"/>
  <c r="VY31" i="4"/>
  <c r="VF63" i="4"/>
  <c r="SG12" i="4"/>
  <c r="VZ78" i="4"/>
  <c r="WC78" i="4" s="1"/>
  <c r="WX78" i="4"/>
  <c r="Z78" i="4"/>
  <c r="AS78" i="4"/>
  <c r="BL78" i="4"/>
  <c r="CE78" i="4"/>
  <c r="CX78" i="4"/>
  <c r="DQ78" i="4"/>
  <c r="EJ78" i="4"/>
  <c r="FC78" i="4"/>
  <c r="FV78" i="4"/>
  <c r="GO78" i="4"/>
  <c r="HH78" i="4"/>
  <c r="IA78" i="4"/>
  <c r="IT78" i="4"/>
  <c r="JM78" i="4"/>
  <c r="KF78" i="4"/>
  <c r="KY78" i="4"/>
  <c r="LR78" i="4"/>
  <c r="MK78" i="4"/>
  <c r="ND78" i="4"/>
  <c r="NW78" i="4"/>
  <c r="OP78" i="4"/>
  <c r="PI78" i="4"/>
  <c r="QB78" i="4"/>
  <c r="QU78" i="4"/>
  <c r="RN78" i="4"/>
  <c r="SG78" i="4"/>
  <c r="SZ78" i="4"/>
  <c r="TS78" i="4"/>
  <c r="UL78" i="4"/>
  <c r="VE78" i="4"/>
  <c r="VX78" i="4"/>
  <c r="JM12" i="4"/>
  <c r="VZ38" i="4"/>
  <c r="WC38" i="4" s="1"/>
  <c r="VE12" i="4"/>
  <c r="VZ37" i="4"/>
  <c r="WC37" i="4" s="1"/>
  <c r="VZ12" i="4"/>
  <c r="WC12" i="4" s="1"/>
  <c r="WX38" i="4"/>
  <c r="Z38" i="4"/>
  <c r="AS38" i="4"/>
  <c r="BL38" i="4"/>
  <c r="CE38" i="4"/>
  <c r="CX38" i="4"/>
  <c r="DQ38" i="4"/>
  <c r="EJ38" i="4"/>
  <c r="FC38" i="4"/>
  <c r="FV38" i="4"/>
  <c r="GO38" i="4"/>
  <c r="HH38" i="4"/>
  <c r="IA38" i="4"/>
  <c r="IT38" i="4"/>
  <c r="JM38" i="4"/>
  <c r="KF38" i="4"/>
  <c r="KY38" i="4"/>
  <c r="LR38" i="4"/>
  <c r="MK38" i="4"/>
  <c r="ND38" i="4"/>
  <c r="NW38" i="4"/>
  <c r="OP38" i="4"/>
  <c r="PI38" i="4"/>
  <c r="QB38" i="4"/>
  <c r="QU38" i="4"/>
  <c r="RN38" i="4"/>
  <c r="SG38" i="4"/>
  <c r="SZ38" i="4"/>
  <c r="TS38" i="4"/>
  <c r="UL38" i="4"/>
  <c r="VE38" i="4"/>
  <c r="VX38" i="4"/>
  <c r="WX37" i="4"/>
  <c r="Z37" i="4"/>
  <c r="AS37" i="4"/>
  <c r="BL37" i="4"/>
  <c r="CE37" i="4"/>
  <c r="CX37" i="4"/>
  <c r="DQ37" i="4"/>
  <c r="EJ37" i="4"/>
  <c r="FC37" i="4"/>
  <c r="FV37" i="4"/>
  <c r="GO37" i="4"/>
  <c r="HH37" i="4"/>
  <c r="IA37" i="4"/>
  <c r="IT37" i="4"/>
  <c r="JM37" i="4"/>
  <c r="KF37" i="4"/>
  <c r="KY37" i="4"/>
  <c r="LR37" i="4"/>
  <c r="MK37" i="4"/>
  <c r="ND37" i="4"/>
  <c r="NW37" i="4"/>
  <c r="OP37" i="4"/>
  <c r="PI37" i="4"/>
  <c r="QB37" i="4"/>
  <c r="QU37" i="4"/>
  <c r="RN37" i="4"/>
  <c r="SG37" i="4"/>
  <c r="SZ37" i="4"/>
  <c r="TS37" i="4"/>
  <c r="UL37" i="4"/>
  <c r="VE37" i="4"/>
  <c r="VX37" i="4"/>
  <c r="VZ35" i="4"/>
  <c r="WC35" i="4" s="1"/>
  <c r="GO12" i="4"/>
  <c r="VX35" i="4"/>
  <c r="VX12" i="4"/>
  <c r="AS12" i="4"/>
  <c r="DQ12" i="4"/>
  <c r="AS35" i="4"/>
  <c r="CE35" i="4"/>
  <c r="DQ35" i="4"/>
  <c r="FC35" i="4"/>
  <c r="GO35" i="4"/>
  <c r="IA35" i="4"/>
  <c r="JM35" i="4"/>
  <c r="KY35" i="4"/>
  <c r="MK35" i="4"/>
  <c r="NW35" i="4"/>
  <c r="PI35" i="4"/>
  <c r="QU35" i="4"/>
  <c r="SG35" i="4"/>
  <c r="TS35" i="4"/>
  <c r="VE35" i="4"/>
  <c r="WX35" i="4"/>
  <c r="Z35" i="4"/>
  <c r="BL35" i="4"/>
  <c r="CX35" i="4"/>
  <c r="EJ35" i="4"/>
  <c r="FV35" i="4"/>
  <c r="HH35" i="4"/>
  <c r="IT35" i="4"/>
  <c r="KF35" i="4"/>
  <c r="LR35" i="4"/>
  <c r="ND35" i="4"/>
  <c r="OP35" i="4"/>
  <c r="QB35" i="4"/>
  <c r="RN35" i="4"/>
  <c r="SZ35" i="4"/>
  <c r="UL35" i="4"/>
  <c r="MK12" i="4"/>
  <c r="PI12" i="4"/>
  <c r="CX12" i="4"/>
  <c r="IT12" i="4"/>
  <c r="OP12" i="4"/>
  <c r="UL12" i="4"/>
  <c r="AS10" i="4"/>
  <c r="CE10" i="4"/>
  <c r="DQ10" i="4"/>
  <c r="FC10" i="4"/>
  <c r="GO10" i="4"/>
  <c r="IA10" i="4"/>
  <c r="JM10" i="4"/>
  <c r="KY10" i="4"/>
  <c r="MK10" i="4"/>
  <c r="NW10" i="4"/>
  <c r="PI10" i="4"/>
  <c r="QU10" i="4"/>
  <c r="SG10" i="4"/>
  <c r="TS10" i="4"/>
  <c r="VE10" i="4"/>
  <c r="FC12" i="4"/>
  <c r="KY12" i="4"/>
  <c r="QU12" i="4"/>
  <c r="BL12" i="4"/>
  <c r="HH12" i="4"/>
  <c r="ND12" i="4"/>
  <c r="SZ12" i="4"/>
  <c r="Z12" i="4"/>
  <c r="FV12" i="4"/>
  <c r="LR12" i="4"/>
  <c r="RN12" i="4"/>
  <c r="WX12" i="4"/>
  <c r="Z10" i="4"/>
  <c r="BL10" i="4"/>
  <c r="CX10" i="4"/>
  <c r="EJ10" i="4"/>
  <c r="FV10" i="4"/>
  <c r="HH10" i="4"/>
  <c r="IT10" i="4"/>
  <c r="KF10" i="4"/>
  <c r="LR10" i="4"/>
  <c r="ND10" i="4"/>
  <c r="OP10" i="4"/>
  <c r="QB10" i="4"/>
  <c r="RN10" i="4"/>
  <c r="SZ10" i="4"/>
  <c r="UL10" i="4"/>
  <c r="VX10" i="4"/>
  <c r="CE12" i="4"/>
  <c r="IA12" i="4"/>
  <c r="NW12" i="4"/>
  <c r="TS12" i="4"/>
  <c r="EJ12" i="4"/>
  <c r="KF12" i="4"/>
  <c r="QB12" i="4"/>
  <c r="VY43" i="4"/>
  <c r="VY45" i="4"/>
  <c r="VY126" i="4"/>
  <c r="VZ126" i="4" s="1"/>
  <c r="WC126" i="4" s="1"/>
  <c r="VF43" i="4"/>
  <c r="VF45" i="4"/>
  <c r="VY69" i="4"/>
  <c r="VF56" i="4"/>
  <c r="VF69" i="4"/>
  <c r="UM126" i="4"/>
  <c r="UN126" i="4" s="1"/>
  <c r="UQ126" i="4" s="1"/>
  <c r="VF126" i="4"/>
  <c r="VG126" i="4" s="1"/>
  <c r="VJ126" i="4" s="1"/>
  <c r="VY73" i="4"/>
  <c r="VY21" i="4"/>
  <c r="AC114" i="4" l="1"/>
  <c r="WS114" i="4"/>
  <c r="AE114" i="4"/>
  <c r="AE120" i="4"/>
  <c r="WS120" i="4"/>
  <c r="AC120" i="4"/>
  <c r="VY56" i="4"/>
  <c r="VY76" i="4"/>
  <c r="VF74" i="4"/>
  <c r="VY79" i="4"/>
  <c r="VF76" i="4"/>
  <c r="VY77" i="4"/>
  <c r="VY74" i="4"/>
  <c r="VF75" i="4"/>
  <c r="UM90" i="4"/>
  <c r="UN90" i="4" s="1"/>
  <c r="UQ90" i="4" s="1"/>
  <c r="VF49" i="4"/>
  <c r="VF32" i="4"/>
  <c r="VF90" i="4"/>
  <c r="VG90" i="4" s="1"/>
  <c r="VJ90" i="4" s="1"/>
  <c r="VY90" i="4"/>
  <c r="VZ90" i="4" s="1"/>
  <c r="WC90" i="4" s="1"/>
  <c r="VY49" i="4"/>
  <c r="VY66" i="4"/>
  <c r="VY32" i="4"/>
  <c r="VY75" i="4"/>
  <c r="VY72" i="4"/>
  <c r="VF46" i="4"/>
  <c r="WR78" i="4"/>
  <c r="WR38" i="4"/>
  <c r="WR37" i="4"/>
  <c r="WR35" i="4"/>
  <c r="WR12" i="4"/>
  <c r="WR10" i="4"/>
  <c r="VY39" i="4"/>
  <c r="VY46" i="4"/>
  <c r="VY60" i="4"/>
  <c r="VF39" i="4"/>
  <c r="VF72" i="4"/>
  <c r="VY34" i="4"/>
  <c r="VF77" i="4"/>
  <c r="VF58" i="4"/>
  <c r="VF66" i="4"/>
  <c r="VY67" i="4"/>
  <c r="VY71" i="4"/>
  <c r="VF67" i="4"/>
  <c r="VF34" i="4"/>
  <c r="AH114" i="4" l="1"/>
  <c r="AV114" i="4" s="1"/>
  <c r="AD114" i="4"/>
  <c r="AG114" i="4"/>
  <c r="AH120" i="4"/>
  <c r="AV120" i="4" s="1"/>
  <c r="AD120" i="4"/>
  <c r="AG120" i="4"/>
  <c r="VF60" i="4"/>
  <c r="VF80" i="4"/>
  <c r="VF73" i="4"/>
  <c r="VF71" i="4"/>
  <c r="VF64" i="4"/>
  <c r="VY58" i="4"/>
  <c r="VY64" i="4"/>
  <c r="N195" i="3"/>
  <c r="N194" i="3"/>
  <c r="N193" i="3"/>
  <c r="BA114" i="4" l="1"/>
  <c r="BO114" i="4" s="1"/>
  <c r="AZ114" i="4"/>
  <c r="AW114" i="4"/>
  <c r="AW120" i="4"/>
  <c r="AZ120" i="4"/>
  <c r="BA120" i="4"/>
  <c r="BO120" i="4" s="1"/>
  <c r="VF79" i="4"/>
  <c r="N233" i="3"/>
  <c r="BT114" i="4" l="1"/>
  <c r="CH114" i="4" s="1"/>
  <c r="BS114" i="4"/>
  <c r="BP114" i="4"/>
  <c r="BT120" i="4"/>
  <c r="CH120" i="4" s="1"/>
  <c r="BS120" i="4"/>
  <c r="BP120" i="4"/>
  <c r="WI80" i="4"/>
  <c r="WI79" i="4"/>
  <c r="WI41" i="4"/>
  <c r="WI76" i="4"/>
  <c r="WI75" i="4"/>
  <c r="WI73" i="4"/>
  <c r="WI11" i="4"/>
  <c r="WI13" i="4"/>
  <c r="WI15" i="4"/>
  <c r="WI16" i="4"/>
  <c r="WI18" i="4"/>
  <c r="WI17" i="4"/>
  <c r="WI20" i="4"/>
  <c r="WI21" i="4"/>
  <c r="WI26" i="4"/>
  <c r="WI25" i="4"/>
  <c r="WI23" i="4"/>
  <c r="WI24" i="4"/>
  <c r="WI28" i="4"/>
  <c r="WI29" i="4"/>
  <c r="WI33" i="4"/>
  <c r="WI34" i="4"/>
  <c r="WI31" i="4"/>
  <c r="WI32" i="4"/>
  <c r="WI39" i="4"/>
  <c r="WI40" i="4"/>
  <c r="WI43" i="4"/>
  <c r="WI44" i="4"/>
  <c r="WI45" i="4"/>
  <c r="WI47" i="4"/>
  <c r="WI46" i="4"/>
  <c r="WI50" i="4"/>
  <c r="WI49" i="4"/>
  <c r="WI54" i="4"/>
  <c r="WI53" i="4"/>
  <c r="WI52" i="4"/>
  <c r="WI56" i="4"/>
  <c r="WI58" i="4"/>
  <c r="WI57" i="4"/>
  <c r="WI60" i="4"/>
  <c r="WI61" i="4"/>
  <c r="WI62" i="4"/>
  <c r="WI64" i="4"/>
  <c r="WI65" i="4"/>
  <c r="WI67" i="4"/>
  <c r="WI66" i="4"/>
  <c r="WI68" i="4"/>
  <c r="WI71" i="4"/>
  <c r="WI72" i="4"/>
  <c r="WI74" i="4"/>
  <c r="WI77" i="4"/>
  <c r="WI69" i="4"/>
  <c r="WI70" i="4"/>
  <c r="WI63" i="4"/>
  <c r="N386" i="3"/>
  <c r="N150" i="3"/>
  <c r="CM114" i="4" l="1"/>
  <c r="DA114" i="4" s="1"/>
  <c r="CL114" i="4"/>
  <c r="CI114" i="4"/>
  <c r="CI120" i="4"/>
  <c r="CL120" i="4"/>
  <c r="CM120" i="4"/>
  <c r="DA120" i="4" s="1"/>
  <c r="VF40" i="4"/>
  <c r="TT89" i="4"/>
  <c r="TU89" i="4" s="1"/>
  <c r="TX89" i="4" s="1"/>
  <c r="TT112" i="4"/>
  <c r="TU112" i="4" s="1"/>
  <c r="TX112" i="4" s="1"/>
  <c r="TT102" i="4"/>
  <c r="TU102" i="4" s="1"/>
  <c r="TX102" i="4" s="1"/>
  <c r="TT106" i="4"/>
  <c r="TU106" i="4" s="1"/>
  <c r="TX106" i="4" s="1"/>
  <c r="TT98" i="4"/>
  <c r="TU98" i="4" s="1"/>
  <c r="TX98" i="4" s="1"/>
  <c r="TT99" i="4"/>
  <c r="TU99" i="4" s="1"/>
  <c r="TX99" i="4" s="1"/>
  <c r="TT37" i="4"/>
  <c r="TU37" i="4" s="1"/>
  <c r="TX37" i="4" s="1"/>
  <c r="TT85" i="4"/>
  <c r="TU85" i="4" s="1"/>
  <c r="TX85" i="4" s="1"/>
  <c r="TT107" i="4"/>
  <c r="TU107" i="4" s="1"/>
  <c r="TX107" i="4" s="1"/>
  <c r="TT83" i="4"/>
  <c r="TU83" i="4" s="1"/>
  <c r="TX83" i="4" s="1"/>
  <c r="TT86" i="4"/>
  <c r="TU86" i="4" s="1"/>
  <c r="TX86" i="4" s="1"/>
  <c r="TT92" i="4"/>
  <c r="TU92" i="4" s="1"/>
  <c r="TX92" i="4" s="1"/>
  <c r="TT128" i="4"/>
  <c r="TU128" i="4" s="1"/>
  <c r="TX128" i="4" s="1"/>
  <c r="TT105" i="4"/>
  <c r="TU105" i="4" s="1"/>
  <c r="TX105" i="4" s="1"/>
  <c r="TT87" i="4"/>
  <c r="TU87" i="4" s="1"/>
  <c r="TX87" i="4" s="1"/>
  <c r="TT94" i="4"/>
  <c r="TU94" i="4" s="1"/>
  <c r="TX94" i="4" s="1"/>
  <c r="TT111" i="4"/>
  <c r="TU111" i="4" s="1"/>
  <c r="TX111" i="4" s="1"/>
  <c r="TT96" i="4"/>
  <c r="TU96" i="4" s="1"/>
  <c r="TX96" i="4" s="1"/>
  <c r="TT131" i="4"/>
  <c r="TU131" i="4" s="1"/>
  <c r="TX131" i="4" s="1"/>
  <c r="TT108" i="4"/>
  <c r="TU108" i="4" s="1"/>
  <c r="TX108" i="4" s="1"/>
  <c r="TT103" i="4"/>
  <c r="TU103" i="4" s="1"/>
  <c r="TX103" i="4" s="1"/>
  <c r="TT88" i="4"/>
  <c r="TU88" i="4" s="1"/>
  <c r="TX88" i="4" s="1"/>
  <c r="TT93" i="4"/>
  <c r="TU93" i="4" s="1"/>
  <c r="TX93" i="4" s="1"/>
  <c r="TT110" i="4"/>
  <c r="TU110" i="4" s="1"/>
  <c r="TX110" i="4" s="1"/>
  <c r="TT90" i="4"/>
  <c r="TU90" i="4" s="1"/>
  <c r="TX90" i="4" s="1"/>
  <c r="TT97" i="4"/>
  <c r="TU97" i="4" s="1"/>
  <c r="TX97" i="4" s="1"/>
  <c r="TT104" i="4"/>
  <c r="TU104" i="4" s="1"/>
  <c r="TX104" i="4" s="1"/>
  <c r="TT82" i="4"/>
  <c r="TU82" i="4" s="1"/>
  <c r="TX82" i="4" s="1"/>
  <c r="TT129" i="4"/>
  <c r="TU129" i="4" s="1"/>
  <c r="TX129" i="4" s="1"/>
  <c r="TT126" i="4"/>
  <c r="TU126" i="4" s="1"/>
  <c r="TX126" i="4" s="1"/>
  <c r="TT127" i="4"/>
  <c r="TU127" i="4" s="1"/>
  <c r="TX127" i="4" s="1"/>
  <c r="TT100" i="4"/>
  <c r="TU100" i="4" s="1"/>
  <c r="TX100" i="4" s="1"/>
  <c r="TT132" i="4"/>
  <c r="TU132" i="4" s="1"/>
  <c r="TX132" i="4" s="1"/>
  <c r="UM73" i="4"/>
  <c r="UM31" i="4"/>
  <c r="UM72" i="4"/>
  <c r="UM45" i="4"/>
  <c r="UM80" i="4"/>
  <c r="UM66" i="4"/>
  <c r="UM43" i="4"/>
  <c r="UM71" i="4"/>
  <c r="UM39" i="4"/>
  <c r="UM58" i="4"/>
  <c r="UM18" i="4"/>
  <c r="UM61" i="4"/>
  <c r="UM26" i="4"/>
  <c r="UM29" i="4"/>
  <c r="UM53" i="4"/>
  <c r="UM46" i="4"/>
  <c r="UM34" i="4"/>
  <c r="UM60" i="4"/>
  <c r="UM40" i="4"/>
  <c r="DF114" i="4" l="1"/>
  <c r="DT114" i="4" s="1"/>
  <c r="DE114" i="4"/>
  <c r="DB114" i="4"/>
  <c r="DE120" i="4"/>
  <c r="DF120" i="4"/>
  <c r="DT120" i="4" s="1"/>
  <c r="DB120" i="4"/>
  <c r="VY40" i="4"/>
  <c r="TT28" i="4"/>
  <c r="DY114" i="4" l="1"/>
  <c r="EM114" i="4" s="1"/>
  <c r="DX114" i="4"/>
  <c r="DU114" i="4"/>
  <c r="DU120" i="4"/>
  <c r="DX120" i="4"/>
  <c r="DY120" i="4"/>
  <c r="EM120" i="4" s="1"/>
  <c r="TA106" i="4"/>
  <c r="TB106" i="4" s="1"/>
  <c r="TE106" i="4" s="1"/>
  <c r="TA87" i="4"/>
  <c r="TB87" i="4" s="1"/>
  <c r="TE87" i="4" s="1"/>
  <c r="TA105" i="4"/>
  <c r="TB105" i="4" s="1"/>
  <c r="TE105" i="4" s="1"/>
  <c r="TA131" i="4"/>
  <c r="TB131" i="4" s="1"/>
  <c r="TE131" i="4" s="1"/>
  <c r="TA103" i="4"/>
  <c r="TB103" i="4" s="1"/>
  <c r="TE103" i="4" s="1"/>
  <c r="TT50" i="4"/>
  <c r="TA132" i="4"/>
  <c r="TB132" i="4" s="1"/>
  <c r="TE132" i="4" s="1"/>
  <c r="TA82" i="4"/>
  <c r="TB82" i="4" s="1"/>
  <c r="TE82" i="4" s="1"/>
  <c r="TA100" i="4"/>
  <c r="TB100" i="4" s="1"/>
  <c r="TE100" i="4" s="1"/>
  <c r="TA127" i="4"/>
  <c r="TB127" i="4" s="1"/>
  <c r="TE127" i="4" s="1"/>
  <c r="TA86" i="4"/>
  <c r="TB86" i="4" s="1"/>
  <c r="TE86" i="4" s="1"/>
  <c r="TA90" i="4"/>
  <c r="TB90" i="4" s="1"/>
  <c r="TE90" i="4" s="1"/>
  <c r="TA99" i="4"/>
  <c r="TB99" i="4" s="1"/>
  <c r="TE99" i="4" s="1"/>
  <c r="TA98" i="4"/>
  <c r="TB98" i="4" s="1"/>
  <c r="TE98" i="4" s="1"/>
  <c r="TA89" i="4"/>
  <c r="TB89" i="4" s="1"/>
  <c r="TE89" i="4" s="1"/>
  <c r="TA111" i="4"/>
  <c r="TB111" i="4" s="1"/>
  <c r="TE111" i="4" s="1"/>
  <c r="TA93" i="4"/>
  <c r="TB93" i="4" s="1"/>
  <c r="TE93" i="4" s="1"/>
  <c r="TA94" i="4"/>
  <c r="TB94" i="4" s="1"/>
  <c r="TE94" i="4" s="1"/>
  <c r="TT58" i="4"/>
  <c r="TT26" i="4"/>
  <c r="TT60" i="4"/>
  <c r="TT15" i="4"/>
  <c r="TT77" i="4"/>
  <c r="TT72" i="4"/>
  <c r="TT33" i="4"/>
  <c r="TT57" i="4"/>
  <c r="TT41" i="4"/>
  <c r="TT65" i="4"/>
  <c r="ER114" i="4" l="1"/>
  <c r="FF114" i="4" s="1"/>
  <c r="EQ114" i="4"/>
  <c r="EN114" i="4"/>
  <c r="ER120" i="4"/>
  <c r="FF120" i="4" s="1"/>
  <c r="EQ120" i="4"/>
  <c r="EN120" i="4"/>
  <c r="TA112" i="4"/>
  <c r="TB112" i="4" s="1"/>
  <c r="TE112" i="4" s="1"/>
  <c r="TA110" i="4"/>
  <c r="TB110" i="4" s="1"/>
  <c r="TE110" i="4" s="1"/>
  <c r="TA130" i="4"/>
  <c r="TB130" i="4" s="1"/>
  <c r="TE130" i="4" s="1"/>
  <c r="TA92" i="4"/>
  <c r="TB92" i="4" s="1"/>
  <c r="TE92" i="4" s="1"/>
  <c r="TA107" i="4"/>
  <c r="TB107" i="4" s="1"/>
  <c r="TE107" i="4" s="1"/>
  <c r="TA88" i="4"/>
  <c r="TB88" i="4" s="1"/>
  <c r="TE88" i="4" s="1"/>
  <c r="TA83" i="4"/>
  <c r="TB83" i="4" s="1"/>
  <c r="TE83" i="4" s="1"/>
  <c r="TA85" i="4"/>
  <c r="TB85" i="4" s="1"/>
  <c r="TE85" i="4" s="1"/>
  <c r="TA108" i="4"/>
  <c r="TB108" i="4" s="1"/>
  <c r="TE108" i="4" s="1"/>
  <c r="TA129" i="4"/>
  <c r="TB129" i="4" s="1"/>
  <c r="TE129" i="4" s="1"/>
  <c r="TA97" i="4"/>
  <c r="TB97" i="4" s="1"/>
  <c r="TE97" i="4" s="1"/>
  <c r="TA128" i="4"/>
  <c r="TB128" i="4" s="1"/>
  <c r="TE128" i="4" s="1"/>
  <c r="TA102" i="4"/>
  <c r="TB102" i="4" s="1"/>
  <c r="TE102" i="4" s="1"/>
  <c r="TA96" i="4"/>
  <c r="TB96" i="4" s="1"/>
  <c r="TE96" i="4" s="1"/>
  <c r="TA126" i="4"/>
  <c r="TB126" i="4" s="1"/>
  <c r="TE126" i="4" s="1"/>
  <c r="TA104" i="4"/>
  <c r="TB104" i="4" s="1"/>
  <c r="TE104" i="4" s="1"/>
  <c r="SH105" i="4"/>
  <c r="SI105" i="4" s="1"/>
  <c r="SL105" i="4" s="1"/>
  <c r="SH87" i="4"/>
  <c r="SI87" i="4" s="1"/>
  <c r="SL87" i="4" s="1"/>
  <c r="FK114" i="4" l="1"/>
  <c r="FY114" i="4" s="1"/>
  <c r="FJ114" i="4"/>
  <c r="FG114" i="4"/>
  <c r="FG120" i="4"/>
  <c r="FJ120" i="4"/>
  <c r="FK120" i="4"/>
  <c r="FY120" i="4" s="1"/>
  <c r="SH100" i="4"/>
  <c r="SI100" i="4" s="1"/>
  <c r="SL100" i="4" s="1"/>
  <c r="SH129" i="4"/>
  <c r="SI129" i="4" s="1"/>
  <c r="SL129" i="4" s="1"/>
  <c r="SH92" i="4"/>
  <c r="SI92" i="4" s="1"/>
  <c r="SL92" i="4" s="1"/>
  <c r="SH110" i="4"/>
  <c r="SI110" i="4" s="1"/>
  <c r="SL110" i="4" s="1"/>
  <c r="SH94" i="4"/>
  <c r="SI94" i="4" s="1"/>
  <c r="SL94" i="4" s="1"/>
  <c r="SH99" i="4"/>
  <c r="SI99" i="4" s="1"/>
  <c r="SL99" i="4" s="1"/>
  <c r="SH131" i="4"/>
  <c r="SI131" i="4" s="1"/>
  <c r="SL131" i="4" s="1"/>
  <c r="SH96" i="4"/>
  <c r="SI96" i="4" s="1"/>
  <c r="SL96" i="4" s="1"/>
  <c r="SH106" i="4"/>
  <c r="SI106" i="4" s="1"/>
  <c r="SL106" i="4" s="1"/>
  <c r="SH128" i="4"/>
  <c r="SI128" i="4" s="1"/>
  <c r="SL128" i="4" s="1"/>
  <c r="SH83" i="4"/>
  <c r="SI83" i="4" s="1"/>
  <c r="SL83" i="4" s="1"/>
  <c r="SH89" i="4"/>
  <c r="SI89" i="4" s="1"/>
  <c r="SL89" i="4" s="1"/>
  <c r="SH98" i="4"/>
  <c r="SI98" i="4" s="1"/>
  <c r="SL98" i="4" s="1"/>
  <c r="SH130" i="4"/>
  <c r="SI130" i="4" s="1"/>
  <c r="SL130" i="4" s="1"/>
  <c r="SH102" i="4"/>
  <c r="SI102" i="4" s="1"/>
  <c r="SL102" i="4" s="1"/>
  <c r="SH112" i="4"/>
  <c r="SI112" i="4" s="1"/>
  <c r="SL112" i="4" s="1"/>
  <c r="SH85" i="4"/>
  <c r="SI85" i="4" s="1"/>
  <c r="SL85" i="4" s="1"/>
  <c r="SH88" i="4"/>
  <c r="SI88" i="4" s="1"/>
  <c r="SL88" i="4" s="1"/>
  <c r="SH93" i="4"/>
  <c r="SI93" i="4" s="1"/>
  <c r="SL93" i="4" s="1"/>
  <c r="SH111" i="4"/>
  <c r="SI111" i="4" s="1"/>
  <c r="SL111" i="4" s="1"/>
  <c r="SH127" i="4"/>
  <c r="SI127" i="4" s="1"/>
  <c r="SL127" i="4" s="1"/>
  <c r="SH107" i="4"/>
  <c r="SI107" i="4" s="1"/>
  <c r="SL107" i="4" s="1"/>
  <c r="SH132" i="4"/>
  <c r="SI132" i="4" s="1"/>
  <c r="SL132" i="4" s="1"/>
  <c r="SH90" i="4"/>
  <c r="SI90" i="4" s="1"/>
  <c r="SL90" i="4" s="1"/>
  <c r="SH108" i="4"/>
  <c r="SI108" i="4" s="1"/>
  <c r="SL108" i="4" s="1"/>
  <c r="SH97" i="4"/>
  <c r="SI97" i="4" s="1"/>
  <c r="SL97" i="4" s="1"/>
  <c r="SH103" i="4"/>
  <c r="SI103" i="4" s="1"/>
  <c r="SL103" i="4" s="1"/>
  <c r="SH104" i="4"/>
  <c r="SI104" i="4" s="1"/>
  <c r="SL104" i="4" s="1"/>
  <c r="SH126" i="4"/>
  <c r="SI126" i="4" s="1"/>
  <c r="SL126" i="4" s="1"/>
  <c r="SH82" i="4"/>
  <c r="SI82" i="4" s="1"/>
  <c r="SL82" i="4" s="1"/>
  <c r="SH86" i="4"/>
  <c r="SI86" i="4" s="1"/>
  <c r="SL86" i="4" s="1"/>
  <c r="SH26" i="4"/>
  <c r="N197" i="3"/>
  <c r="GD114" i="4" l="1"/>
  <c r="GR114" i="4" s="1"/>
  <c r="GC114" i="4"/>
  <c r="FZ114" i="4"/>
  <c r="GC120" i="4"/>
  <c r="FZ120" i="4"/>
  <c r="GD120" i="4"/>
  <c r="GR120" i="4" s="1"/>
  <c r="RO88" i="4"/>
  <c r="RP88" i="4" s="1"/>
  <c r="RS88" i="4" s="1"/>
  <c r="RO129" i="4"/>
  <c r="RP129" i="4" s="1"/>
  <c r="RS129" i="4" s="1"/>
  <c r="N220" i="3"/>
  <c r="N221" i="3"/>
  <c r="GW114" i="4" l="1"/>
  <c r="HK114" i="4" s="1"/>
  <c r="GV114" i="4"/>
  <c r="GS114" i="4"/>
  <c r="GS120" i="4"/>
  <c r="GV120" i="4"/>
  <c r="GW120" i="4"/>
  <c r="HK120" i="4" s="1"/>
  <c r="QC129" i="4"/>
  <c r="QD129" i="4" s="1"/>
  <c r="QG129" i="4" s="1"/>
  <c r="HP114" i="4" l="1"/>
  <c r="ID114" i="4" s="1"/>
  <c r="HL114" i="4"/>
  <c r="HO114" i="4"/>
  <c r="HO120" i="4"/>
  <c r="HL120" i="4"/>
  <c r="HP120" i="4"/>
  <c r="ID120" i="4" s="1"/>
  <c r="II114" i="4" l="1"/>
  <c r="IW114" i="4" s="1"/>
  <c r="IH114" i="4"/>
  <c r="IE114" i="4"/>
  <c r="IE120" i="4"/>
  <c r="IH120" i="4"/>
  <c r="II120" i="4"/>
  <c r="IW120" i="4" s="1"/>
  <c r="TT130" i="4"/>
  <c r="TU130" i="4" s="1"/>
  <c r="TX130" i="4" s="1"/>
  <c r="SH12" i="4"/>
  <c r="SI12" i="4" s="1"/>
  <c r="SL12" i="4" s="1"/>
  <c r="QV35" i="4"/>
  <c r="QW35" i="4" s="1"/>
  <c r="QZ35" i="4" s="1"/>
  <c r="TT35" i="4"/>
  <c r="TU35" i="4" s="1"/>
  <c r="TX35" i="4" s="1"/>
  <c r="TA10" i="4"/>
  <c r="TB10" i="4" s="1"/>
  <c r="TE10" i="4" s="1"/>
  <c r="SH38" i="4"/>
  <c r="SI38" i="4" s="1"/>
  <c r="SL38" i="4" s="1"/>
  <c r="OQ38" i="4"/>
  <c r="OR38" i="4" s="1"/>
  <c r="OU38" i="4" s="1"/>
  <c r="TA78" i="4"/>
  <c r="TB78" i="4" s="1"/>
  <c r="TE78" i="4" s="1"/>
  <c r="OQ37" i="4"/>
  <c r="OR37" i="4" s="1"/>
  <c r="OU37" i="4" s="1"/>
  <c r="TA37" i="4"/>
  <c r="TB37" i="4" s="1"/>
  <c r="TE37" i="4" s="1"/>
  <c r="SH78" i="4"/>
  <c r="SI78" i="4" s="1"/>
  <c r="SL78" i="4" s="1"/>
  <c r="TA35" i="4"/>
  <c r="TB35" i="4" s="1"/>
  <c r="TE35" i="4" s="1"/>
  <c r="RO37" i="4"/>
  <c r="RP37" i="4" s="1"/>
  <c r="RS37" i="4" s="1"/>
  <c r="TA12" i="4"/>
  <c r="TB12" i="4" s="1"/>
  <c r="TE12" i="4" s="1"/>
  <c r="QV127" i="4"/>
  <c r="QW127" i="4" s="1"/>
  <c r="QZ127" i="4" s="1"/>
  <c r="QV37" i="4"/>
  <c r="QW37" i="4" s="1"/>
  <c r="QZ37" i="4" s="1"/>
  <c r="TT38" i="4"/>
  <c r="TU38" i="4" s="1"/>
  <c r="TX38" i="4" s="1"/>
  <c r="RO78" i="4"/>
  <c r="RP78" i="4" s="1"/>
  <c r="RS78" i="4" s="1"/>
  <c r="TA38" i="4"/>
  <c r="TB38" i="4" s="1"/>
  <c r="TE38" i="4" s="1"/>
  <c r="OQ78" i="4"/>
  <c r="OR78" i="4" s="1"/>
  <c r="OU78" i="4" s="1"/>
  <c r="QV12" i="4"/>
  <c r="QW12" i="4" s="1"/>
  <c r="QZ12" i="4" s="1"/>
  <c r="OQ12" i="4"/>
  <c r="OR12" i="4" s="1"/>
  <c r="OU12" i="4" s="1"/>
  <c r="SH35" i="4"/>
  <c r="SI35" i="4" s="1"/>
  <c r="SL35" i="4" s="1"/>
  <c r="TT78" i="4"/>
  <c r="TU78" i="4" s="1"/>
  <c r="TX78" i="4" s="1"/>
  <c r="RO12" i="4"/>
  <c r="RP12" i="4" s="1"/>
  <c r="RS12" i="4" s="1"/>
  <c r="PJ37" i="4"/>
  <c r="PK37" i="4" s="1"/>
  <c r="PN37" i="4" s="1"/>
  <c r="TT10" i="4"/>
  <c r="TU10" i="4" s="1"/>
  <c r="TX10" i="4" s="1"/>
  <c r="OQ35" i="4"/>
  <c r="OR35" i="4" s="1"/>
  <c r="OU35" i="4" s="1"/>
  <c r="TT12" i="4"/>
  <c r="TU12" i="4" s="1"/>
  <c r="TX12" i="4" s="1"/>
  <c r="RO35" i="4"/>
  <c r="RP35" i="4" s="1"/>
  <c r="RS35" i="4" s="1"/>
  <c r="PJ35" i="4"/>
  <c r="PK35" i="4" s="1"/>
  <c r="PN35" i="4" s="1"/>
  <c r="QV38" i="4"/>
  <c r="QW38" i="4" s="1"/>
  <c r="QZ38" i="4" s="1"/>
  <c r="QC37" i="4"/>
  <c r="QD37" i="4" s="1"/>
  <c r="QG37" i="4" s="1"/>
  <c r="RO10" i="4"/>
  <c r="RP10" i="4" s="1"/>
  <c r="RS10" i="4" s="1"/>
  <c r="PJ10" i="4"/>
  <c r="PK10" i="4" s="1"/>
  <c r="PN10" i="4" s="1"/>
  <c r="QV78" i="4"/>
  <c r="QW78" i="4" s="1"/>
  <c r="QZ78" i="4" s="1"/>
  <c r="SH10" i="4"/>
  <c r="SI10" i="4" s="1"/>
  <c r="SL10" i="4" s="1"/>
  <c r="PJ38" i="4"/>
  <c r="PK38" i="4" s="1"/>
  <c r="PN38" i="4" s="1"/>
  <c r="QC10" i="4"/>
  <c r="QD10" i="4" s="1"/>
  <c r="QG10" i="4" s="1"/>
  <c r="QV10" i="4"/>
  <c r="QW10" i="4" s="1"/>
  <c r="QZ10" i="4" s="1"/>
  <c r="PJ12" i="4"/>
  <c r="PK12" i="4" s="1"/>
  <c r="PN12" i="4" s="1"/>
  <c r="QC78" i="4"/>
  <c r="QD78" i="4" s="1"/>
  <c r="QG78" i="4" s="1"/>
  <c r="RO38" i="4"/>
  <c r="RP38" i="4" s="1"/>
  <c r="RS38" i="4" s="1"/>
  <c r="QC130" i="4"/>
  <c r="QD130" i="4" s="1"/>
  <c r="QG130" i="4" s="1"/>
  <c r="OQ10" i="4"/>
  <c r="OR10" i="4" s="1"/>
  <c r="OU10" i="4" s="1"/>
  <c r="QC12" i="4"/>
  <c r="QD12" i="4" s="1"/>
  <c r="QG12" i="4" s="1"/>
  <c r="QC38" i="4"/>
  <c r="QD38" i="4" s="1"/>
  <c r="QG38" i="4" s="1"/>
  <c r="PJ78" i="4"/>
  <c r="PK78" i="4" s="1"/>
  <c r="PN78" i="4" s="1"/>
  <c r="SH37" i="4"/>
  <c r="SI37" i="4" s="1"/>
  <c r="SL37" i="4" s="1"/>
  <c r="QC35" i="4"/>
  <c r="QD35" i="4" s="1"/>
  <c r="QG35" i="4" s="1"/>
  <c r="QC112" i="4"/>
  <c r="QD112" i="4" s="1"/>
  <c r="QG112" i="4" s="1"/>
  <c r="QC93" i="4"/>
  <c r="QD93" i="4" s="1"/>
  <c r="QG93" i="4" s="1"/>
  <c r="OQ98" i="4"/>
  <c r="OR98" i="4" s="1"/>
  <c r="OU98" i="4" s="1"/>
  <c r="PJ85" i="4"/>
  <c r="PK85" i="4" s="1"/>
  <c r="PN85" i="4" s="1"/>
  <c r="QC87" i="4"/>
  <c r="QD87" i="4" s="1"/>
  <c r="QG87" i="4" s="1"/>
  <c r="PJ131" i="4"/>
  <c r="PK131" i="4" s="1"/>
  <c r="PN131" i="4" s="1"/>
  <c r="PJ104" i="4"/>
  <c r="PK104" i="4" s="1"/>
  <c r="PN104" i="4" s="1"/>
  <c r="OQ104" i="4"/>
  <c r="OR104" i="4" s="1"/>
  <c r="OU104" i="4" s="1"/>
  <c r="PJ90" i="4"/>
  <c r="PK90" i="4" s="1"/>
  <c r="PN90" i="4" s="1"/>
  <c r="RO131" i="4"/>
  <c r="RP131" i="4" s="1"/>
  <c r="RS131" i="4" s="1"/>
  <c r="RO132" i="4"/>
  <c r="RP132" i="4" s="1"/>
  <c r="RS132" i="4" s="1"/>
  <c r="QV90" i="4"/>
  <c r="QW90" i="4" s="1"/>
  <c r="QZ90" i="4" s="1"/>
  <c r="PJ102" i="4"/>
  <c r="PK102" i="4" s="1"/>
  <c r="PN102" i="4" s="1"/>
  <c r="OQ103" i="4"/>
  <c r="OR103" i="4" s="1"/>
  <c r="OU103" i="4" s="1"/>
  <c r="PJ127" i="4"/>
  <c r="PK127" i="4" s="1"/>
  <c r="PN127" i="4" s="1"/>
  <c r="RO98" i="4"/>
  <c r="RP98" i="4" s="1"/>
  <c r="RS98" i="4" s="1"/>
  <c r="RO107" i="4"/>
  <c r="RP107" i="4" s="1"/>
  <c r="RS107" i="4" s="1"/>
  <c r="QV130" i="4"/>
  <c r="QW130" i="4" s="1"/>
  <c r="QZ130" i="4" s="1"/>
  <c r="PJ94" i="4"/>
  <c r="PK94" i="4" s="1"/>
  <c r="PN94" i="4" s="1"/>
  <c r="RO130" i="4"/>
  <c r="RP130" i="4" s="1"/>
  <c r="RS130" i="4" s="1"/>
  <c r="RO89" i="4"/>
  <c r="RP89" i="4" s="1"/>
  <c r="RS89" i="4" s="1"/>
  <c r="RO104" i="4"/>
  <c r="RP104" i="4" s="1"/>
  <c r="RS104" i="4" s="1"/>
  <c r="RO103" i="4"/>
  <c r="RP103" i="4" s="1"/>
  <c r="RS103" i="4" s="1"/>
  <c r="QC96" i="4"/>
  <c r="QD96" i="4" s="1"/>
  <c r="QG96" i="4" s="1"/>
  <c r="QV131" i="4"/>
  <c r="QW131" i="4" s="1"/>
  <c r="QZ131" i="4" s="1"/>
  <c r="QC90" i="4"/>
  <c r="QD90" i="4" s="1"/>
  <c r="QG90" i="4" s="1"/>
  <c r="PJ107" i="4"/>
  <c r="PK107" i="4" s="1"/>
  <c r="PN107" i="4" s="1"/>
  <c r="OQ88" i="4"/>
  <c r="OR88" i="4" s="1"/>
  <c r="OU88" i="4" s="1"/>
  <c r="OQ126" i="4"/>
  <c r="OR126" i="4" s="1"/>
  <c r="OU126" i="4" s="1"/>
  <c r="QC85" i="4"/>
  <c r="QD85" i="4" s="1"/>
  <c r="QG85" i="4" s="1"/>
  <c r="QV96" i="4"/>
  <c r="QW96" i="4" s="1"/>
  <c r="QZ96" i="4" s="1"/>
  <c r="QV107" i="4"/>
  <c r="QW107" i="4" s="1"/>
  <c r="QZ107" i="4" s="1"/>
  <c r="QV108" i="4"/>
  <c r="QW108" i="4" s="1"/>
  <c r="QZ108" i="4" s="1"/>
  <c r="RO87" i="4"/>
  <c r="RP87" i="4" s="1"/>
  <c r="RS87" i="4" s="1"/>
  <c r="QV86" i="4"/>
  <c r="QW86" i="4" s="1"/>
  <c r="QZ86" i="4" s="1"/>
  <c r="QC128" i="4"/>
  <c r="QD128" i="4" s="1"/>
  <c r="QG128" i="4" s="1"/>
  <c r="QV105" i="4"/>
  <c r="QW105" i="4" s="1"/>
  <c r="QZ105" i="4" s="1"/>
  <c r="RO127" i="4"/>
  <c r="RP127" i="4" s="1"/>
  <c r="RS127" i="4" s="1"/>
  <c r="OQ129" i="4"/>
  <c r="OR129" i="4" s="1"/>
  <c r="OU129" i="4" s="1"/>
  <c r="PJ89" i="4"/>
  <c r="PK89" i="4" s="1"/>
  <c r="PN89" i="4" s="1"/>
  <c r="PJ96" i="4"/>
  <c r="PK96" i="4" s="1"/>
  <c r="PN96" i="4" s="1"/>
  <c r="PJ106" i="4"/>
  <c r="PK106" i="4" s="1"/>
  <c r="PN106" i="4" s="1"/>
  <c r="OQ127" i="4"/>
  <c r="OR127" i="4" s="1"/>
  <c r="OU127" i="4" s="1"/>
  <c r="RO85" i="4"/>
  <c r="RP85" i="4" s="1"/>
  <c r="RS85" i="4" s="1"/>
  <c r="QV85" i="4"/>
  <c r="QW85" i="4" s="1"/>
  <c r="QZ85" i="4" s="1"/>
  <c r="RO102" i="4"/>
  <c r="RP102" i="4" s="1"/>
  <c r="RS102" i="4" s="1"/>
  <c r="QC83" i="4"/>
  <c r="QD83" i="4" s="1"/>
  <c r="QG83" i="4" s="1"/>
  <c r="QV106" i="4"/>
  <c r="QW106" i="4" s="1"/>
  <c r="QZ106" i="4" s="1"/>
  <c r="QC102" i="4"/>
  <c r="QD102" i="4" s="1"/>
  <c r="QG102" i="4" s="1"/>
  <c r="OQ82" i="4"/>
  <c r="OR82" i="4" s="1"/>
  <c r="OU82" i="4" s="1"/>
  <c r="RO106" i="4"/>
  <c r="RP106" i="4" s="1"/>
  <c r="RS106" i="4" s="1"/>
  <c r="QV94" i="4"/>
  <c r="QW94" i="4" s="1"/>
  <c r="QZ94" i="4" s="1"/>
  <c r="QV97" i="4"/>
  <c r="QW97" i="4" s="1"/>
  <c r="QZ97" i="4" s="1"/>
  <c r="OQ96" i="4"/>
  <c r="OR96" i="4" s="1"/>
  <c r="OU96" i="4" s="1"/>
  <c r="QC106" i="4"/>
  <c r="QD106" i="4" s="1"/>
  <c r="QG106" i="4" s="1"/>
  <c r="PJ132" i="4"/>
  <c r="PK132" i="4" s="1"/>
  <c r="PN132" i="4" s="1"/>
  <c r="RO105" i="4"/>
  <c r="RP105" i="4" s="1"/>
  <c r="RS105" i="4" s="1"/>
  <c r="QV98" i="4"/>
  <c r="QW98" i="4" s="1"/>
  <c r="QZ98" i="4" s="1"/>
  <c r="QC111" i="4"/>
  <c r="QD111" i="4" s="1"/>
  <c r="QG111" i="4" s="1"/>
  <c r="PJ126" i="4"/>
  <c r="PK126" i="4" s="1"/>
  <c r="PN126" i="4" s="1"/>
  <c r="PJ110" i="4"/>
  <c r="PK110" i="4" s="1"/>
  <c r="PN110" i="4" s="1"/>
  <c r="PJ99" i="4"/>
  <c r="PK99" i="4" s="1"/>
  <c r="PN99" i="4" s="1"/>
  <c r="OQ130" i="4"/>
  <c r="OR130" i="4" s="1"/>
  <c r="OU130" i="4" s="1"/>
  <c r="PJ87" i="4"/>
  <c r="PK87" i="4" s="1"/>
  <c r="PN87" i="4" s="1"/>
  <c r="PJ130" i="4"/>
  <c r="PK130" i="4" s="1"/>
  <c r="PN130" i="4" s="1"/>
  <c r="PJ83" i="4"/>
  <c r="PK83" i="4" s="1"/>
  <c r="PN83" i="4" s="1"/>
  <c r="RO108" i="4"/>
  <c r="RP108" i="4" s="1"/>
  <c r="RS108" i="4" s="1"/>
  <c r="QV99" i="4"/>
  <c r="QW99" i="4" s="1"/>
  <c r="QZ99" i="4" s="1"/>
  <c r="OQ94" i="4"/>
  <c r="OR94" i="4" s="1"/>
  <c r="OU94" i="4" s="1"/>
  <c r="RO94" i="4"/>
  <c r="RP94" i="4" s="1"/>
  <c r="RS94" i="4" s="1"/>
  <c r="QV82" i="4"/>
  <c r="QW82" i="4" s="1"/>
  <c r="QZ82" i="4" s="1"/>
  <c r="QV102" i="4"/>
  <c r="QW102" i="4" s="1"/>
  <c r="QZ102" i="4" s="1"/>
  <c r="PJ111" i="4"/>
  <c r="PK111" i="4" s="1"/>
  <c r="PN111" i="4" s="1"/>
  <c r="QC127" i="4"/>
  <c r="QD127" i="4" s="1"/>
  <c r="QG127" i="4" s="1"/>
  <c r="OQ112" i="4"/>
  <c r="OR112" i="4" s="1"/>
  <c r="OU112" i="4" s="1"/>
  <c r="PJ105" i="4"/>
  <c r="PK105" i="4" s="1"/>
  <c r="PN105" i="4" s="1"/>
  <c r="OQ99" i="4"/>
  <c r="OR99" i="4" s="1"/>
  <c r="OU99" i="4" s="1"/>
  <c r="QV93" i="4"/>
  <c r="QW93" i="4" s="1"/>
  <c r="QZ93" i="4" s="1"/>
  <c r="RO93" i="4"/>
  <c r="RP93" i="4" s="1"/>
  <c r="RS93" i="4" s="1"/>
  <c r="QV83" i="4"/>
  <c r="QW83" i="4" s="1"/>
  <c r="QZ83" i="4" s="1"/>
  <c r="QC110" i="4"/>
  <c r="QD110" i="4" s="1"/>
  <c r="QG110" i="4" s="1"/>
  <c r="OQ97" i="4"/>
  <c r="OR97" i="4" s="1"/>
  <c r="OU97" i="4" s="1"/>
  <c r="QV110" i="4"/>
  <c r="QW110" i="4" s="1"/>
  <c r="QZ110" i="4" s="1"/>
  <c r="RO128" i="4"/>
  <c r="RP128" i="4" s="1"/>
  <c r="RS128" i="4" s="1"/>
  <c r="OQ85" i="4"/>
  <c r="OR85" i="4" s="1"/>
  <c r="OU85" i="4" s="1"/>
  <c r="QC92" i="4"/>
  <c r="QD92" i="4" s="1"/>
  <c r="QG92" i="4" s="1"/>
  <c r="QV87" i="4"/>
  <c r="QW87" i="4" s="1"/>
  <c r="QZ87" i="4" s="1"/>
  <c r="PJ129" i="4"/>
  <c r="PK129" i="4" s="1"/>
  <c r="PN129" i="4" s="1"/>
  <c r="OQ89" i="4"/>
  <c r="OR89" i="4" s="1"/>
  <c r="OU89" i="4" s="1"/>
  <c r="OQ131" i="4"/>
  <c r="OR131" i="4" s="1"/>
  <c r="OU131" i="4" s="1"/>
  <c r="OQ105" i="4"/>
  <c r="OR105" i="4" s="1"/>
  <c r="OU105" i="4" s="1"/>
  <c r="QC126" i="4"/>
  <c r="QD126" i="4" s="1"/>
  <c r="QG126" i="4" s="1"/>
  <c r="RO110" i="4"/>
  <c r="RP110" i="4" s="1"/>
  <c r="RS110" i="4" s="1"/>
  <c r="RO97" i="4"/>
  <c r="RP97" i="4" s="1"/>
  <c r="RS97" i="4" s="1"/>
  <c r="QC132" i="4"/>
  <c r="QD132" i="4" s="1"/>
  <c r="QG132" i="4" s="1"/>
  <c r="QV132" i="4"/>
  <c r="QW132" i="4" s="1"/>
  <c r="QZ132" i="4" s="1"/>
  <c r="RO99" i="4"/>
  <c r="RP99" i="4" s="1"/>
  <c r="RS99" i="4" s="1"/>
  <c r="QC108" i="4"/>
  <c r="QD108" i="4" s="1"/>
  <c r="QG108" i="4" s="1"/>
  <c r="PJ98" i="4"/>
  <c r="PK98" i="4" s="1"/>
  <c r="PN98" i="4" s="1"/>
  <c r="OQ100" i="4"/>
  <c r="OR100" i="4" s="1"/>
  <c r="OU100" i="4" s="1"/>
  <c r="QC105" i="4"/>
  <c r="QD105" i="4" s="1"/>
  <c r="QG105" i="4" s="1"/>
  <c r="RO92" i="4"/>
  <c r="RP92" i="4" s="1"/>
  <c r="RS92" i="4" s="1"/>
  <c r="QV112" i="4"/>
  <c r="QW112" i="4" s="1"/>
  <c r="QZ112" i="4" s="1"/>
  <c r="QV104" i="4"/>
  <c r="QW104" i="4" s="1"/>
  <c r="QZ104" i="4" s="1"/>
  <c r="QV129" i="4"/>
  <c r="QW129" i="4" s="1"/>
  <c r="QZ129" i="4" s="1"/>
  <c r="RO111" i="4"/>
  <c r="RP111" i="4" s="1"/>
  <c r="RS111" i="4" s="1"/>
  <c r="OQ83" i="4"/>
  <c r="OR83" i="4" s="1"/>
  <c r="OU83" i="4" s="1"/>
  <c r="PJ93" i="4"/>
  <c r="PK93" i="4" s="1"/>
  <c r="PN93" i="4" s="1"/>
  <c r="OQ87" i="4"/>
  <c r="OR87" i="4" s="1"/>
  <c r="OU87" i="4" s="1"/>
  <c r="OQ106" i="4"/>
  <c r="OR106" i="4" s="1"/>
  <c r="OU106" i="4" s="1"/>
  <c r="OQ102" i="4"/>
  <c r="OR102" i="4" s="1"/>
  <c r="OU102" i="4" s="1"/>
  <c r="PJ112" i="4"/>
  <c r="PK112" i="4" s="1"/>
  <c r="PN112" i="4" s="1"/>
  <c r="RO83" i="4"/>
  <c r="RP83" i="4" s="1"/>
  <c r="RS83" i="4" s="1"/>
  <c r="RO126" i="4"/>
  <c r="RP126" i="4" s="1"/>
  <c r="RS126" i="4" s="1"/>
  <c r="QV89" i="4"/>
  <c r="QW89" i="4" s="1"/>
  <c r="QZ89" i="4" s="1"/>
  <c r="QC100" i="4"/>
  <c r="QD100" i="4" s="1"/>
  <c r="QG100" i="4" s="1"/>
  <c r="OQ108" i="4"/>
  <c r="OR108" i="4" s="1"/>
  <c r="OU108" i="4" s="1"/>
  <c r="QC97" i="4"/>
  <c r="QD97" i="4" s="1"/>
  <c r="QG97" i="4" s="1"/>
  <c r="QC89" i="4"/>
  <c r="QD89" i="4" s="1"/>
  <c r="QG89" i="4" s="1"/>
  <c r="QC104" i="4"/>
  <c r="QD104" i="4" s="1"/>
  <c r="QG104" i="4" s="1"/>
  <c r="PJ128" i="4"/>
  <c r="PK128" i="4" s="1"/>
  <c r="PN128" i="4" s="1"/>
  <c r="PJ86" i="4"/>
  <c r="PK86" i="4" s="1"/>
  <c r="PN86" i="4" s="1"/>
  <c r="PJ103" i="4"/>
  <c r="PK103" i="4" s="1"/>
  <c r="PN103" i="4" s="1"/>
  <c r="RO112" i="4"/>
  <c r="RP112" i="4" s="1"/>
  <c r="RS112" i="4" s="1"/>
  <c r="QV111" i="4"/>
  <c r="QW111" i="4" s="1"/>
  <c r="QZ111" i="4" s="1"/>
  <c r="RO82" i="4"/>
  <c r="RP82" i="4" s="1"/>
  <c r="RS82" i="4" s="1"/>
  <c r="RO100" i="4"/>
  <c r="RP100" i="4" s="1"/>
  <c r="RS100" i="4" s="1"/>
  <c r="QV126" i="4"/>
  <c r="QW126" i="4" s="1"/>
  <c r="QZ126" i="4" s="1"/>
  <c r="QV103" i="4"/>
  <c r="QW103" i="4" s="1"/>
  <c r="QZ103" i="4" s="1"/>
  <c r="QV100" i="4"/>
  <c r="QW100" i="4" s="1"/>
  <c r="QZ100" i="4" s="1"/>
  <c r="OQ86" i="4"/>
  <c r="OR86" i="4" s="1"/>
  <c r="OU86" i="4" s="1"/>
  <c r="OQ90" i="4"/>
  <c r="OR90" i="4" s="1"/>
  <c r="OU90" i="4" s="1"/>
  <c r="PJ82" i="4"/>
  <c r="PK82" i="4" s="1"/>
  <c r="PN82" i="4" s="1"/>
  <c r="RO96" i="4"/>
  <c r="RP96" i="4" s="1"/>
  <c r="RS96" i="4" s="1"/>
  <c r="RO86" i="4"/>
  <c r="RP86" i="4" s="1"/>
  <c r="RS86" i="4" s="1"/>
  <c r="QV128" i="4"/>
  <c r="QW128" i="4" s="1"/>
  <c r="QZ128" i="4" s="1"/>
  <c r="PJ108" i="4"/>
  <c r="PK108" i="4" s="1"/>
  <c r="PN108" i="4" s="1"/>
  <c r="QC131" i="4"/>
  <c r="QD131" i="4" s="1"/>
  <c r="QG131" i="4" s="1"/>
  <c r="QV88" i="4"/>
  <c r="QW88" i="4" s="1"/>
  <c r="QZ88" i="4" s="1"/>
  <c r="OQ111" i="4"/>
  <c r="OR111" i="4" s="1"/>
  <c r="OU111" i="4" s="1"/>
  <c r="PJ97" i="4"/>
  <c r="PK97" i="4" s="1"/>
  <c r="PN97" i="4" s="1"/>
  <c r="RO90" i="4"/>
  <c r="RP90" i="4" s="1"/>
  <c r="RS90" i="4" s="1"/>
  <c r="QV92" i="4"/>
  <c r="QW92" i="4" s="1"/>
  <c r="QZ92" i="4" s="1"/>
  <c r="QC94" i="4"/>
  <c r="QD94" i="4" s="1"/>
  <c r="QG94" i="4" s="1"/>
  <c r="PJ88" i="4"/>
  <c r="PK88" i="4" s="1"/>
  <c r="PN88" i="4" s="1"/>
  <c r="OQ110" i="4"/>
  <c r="OR110" i="4" s="1"/>
  <c r="OU110" i="4" s="1"/>
  <c r="QC86" i="4"/>
  <c r="QD86" i="4" s="1"/>
  <c r="QG86" i="4" s="1"/>
  <c r="OQ107" i="4"/>
  <c r="OR107" i="4" s="1"/>
  <c r="OU107" i="4" s="1"/>
  <c r="PJ92" i="4"/>
  <c r="PK92" i="4" s="1"/>
  <c r="PN92" i="4" s="1"/>
  <c r="PJ100" i="4"/>
  <c r="PK100" i="4" s="1"/>
  <c r="PN100" i="4" s="1"/>
  <c r="QC82" i="4"/>
  <c r="QD82" i="4" s="1"/>
  <c r="QG82" i="4" s="1"/>
  <c r="QC103" i="4"/>
  <c r="QD103" i="4" s="1"/>
  <c r="QG103" i="4" s="1"/>
  <c r="QC98" i="4"/>
  <c r="QD98" i="4" s="1"/>
  <c r="QG98" i="4" s="1"/>
  <c r="QC107" i="4"/>
  <c r="QD107" i="4" s="1"/>
  <c r="QG107" i="4" s="1"/>
  <c r="QC88" i="4"/>
  <c r="QD88" i="4" s="1"/>
  <c r="QG88" i="4" s="1"/>
  <c r="QC99" i="4"/>
  <c r="QD99" i="4" s="1"/>
  <c r="QG99" i="4" s="1"/>
  <c r="OQ132" i="4"/>
  <c r="OR132" i="4" s="1"/>
  <c r="OU132" i="4" s="1"/>
  <c r="OQ92" i="4"/>
  <c r="OR92" i="4" s="1"/>
  <c r="OU92" i="4" s="1"/>
  <c r="OQ93" i="4"/>
  <c r="OR93" i="4" s="1"/>
  <c r="OU93" i="4" s="1"/>
  <c r="OQ128" i="4"/>
  <c r="OR128" i="4" s="1"/>
  <c r="OU128" i="4" s="1"/>
  <c r="UM28" i="4"/>
  <c r="UM20" i="4"/>
  <c r="UM16" i="4"/>
  <c r="UM25" i="4"/>
  <c r="UM64" i="4"/>
  <c r="UM52" i="4"/>
  <c r="UM13" i="4"/>
  <c r="UM41" i="4"/>
  <c r="UM75" i="4"/>
  <c r="UM11" i="4"/>
  <c r="UM49" i="4"/>
  <c r="UM62" i="4"/>
  <c r="UM63" i="4"/>
  <c r="UM32" i="4"/>
  <c r="UM54" i="4"/>
  <c r="UM21" i="4"/>
  <c r="UM70" i="4"/>
  <c r="UM76" i="4"/>
  <c r="UM17" i="4"/>
  <c r="UM68" i="4"/>
  <c r="UM65" i="4"/>
  <c r="UM67" i="4"/>
  <c r="UM69" i="4"/>
  <c r="UM50" i="4"/>
  <c r="UM33" i="4"/>
  <c r="UM77" i="4"/>
  <c r="UM57" i="4"/>
  <c r="UM74" i="4"/>
  <c r="UM15" i="4"/>
  <c r="UM47" i="4"/>
  <c r="UM44" i="4"/>
  <c r="UM56" i="4"/>
  <c r="UM24" i="4"/>
  <c r="UM23" i="4"/>
  <c r="UM79" i="4"/>
  <c r="TT40" i="4"/>
  <c r="SH72" i="4"/>
  <c r="SH46" i="4"/>
  <c r="TA80" i="4"/>
  <c r="TT70" i="4"/>
  <c r="TT68" i="4"/>
  <c r="SH25" i="4"/>
  <c r="TA73" i="4"/>
  <c r="TT63" i="4"/>
  <c r="TT11" i="4"/>
  <c r="TA29" i="4"/>
  <c r="SH32" i="4"/>
  <c r="TA77" i="4"/>
  <c r="TA43" i="4"/>
  <c r="TA72" i="4"/>
  <c r="TT53" i="4"/>
  <c r="TA71" i="4"/>
  <c r="SH11" i="4"/>
  <c r="TT43" i="4"/>
  <c r="SH75" i="4"/>
  <c r="SH60" i="4"/>
  <c r="TT20" i="4"/>
  <c r="TT13" i="4"/>
  <c r="TA74" i="4"/>
  <c r="TT18" i="4"/>
  <c r="TT21" i="4"/>
  <c r="TT79" i="4"/>
  <c r="TT76" i="4"/>
  <c r="TT61" i="4"/>
  <c r="TA32" i="4"/>
  <c r="TA70" i="4"/>
  <c r="TA21" i="4"/>
  <c r="TT45" i="4"/>
  <c r="TT25" i="4"/>
  <c r="TA64" i="4"/>
  <c r="TA60" i="4"/>
  <c r="TT52" i="4"/>
  <c r="TA69" i="4"/>
  <c r="TT47" i="4"/>
  <c r="TA16" i="4"/>
  <c r="TT56" i="4"/>
  <c r="TA39" i="4"/>
  <c r="SH56" i="4"/>
  <c r="TT46" i="4"/>
  <c r="TT69" i="4"/>
  <c r="TT23" i="4"/>
  <c r="TA13" i="4"/>
  <c r="TT66" i="4"/>
  <c r="TA25" i="4"/>
  <c r="TA68" i="4"/>
  <c r="TA34" i="4"/>
  <c r="TT31" i="4"/>
  <c r="TT73" i="4"/>
  <c r="TT44" i="4"/>
  <c r="TA24" i="4"/>
  <c r="TA66" i="4"/>
  <c r="TT62" i="4"/>
  <c r="TA46" i="4"/>
  <c r="TA61" i="4"/>
  <c r="SH50" i="4"/>
  <c r="SH45" i="4"/>
  <c r="TT75" i="4"/>
  <c r="TA54" i="4"/>
  <c r="TA28" i="4"/>
  <c r="SH44" i="4"/>
  <c r="TT39" i="4"/>
  <c r="TA62" i="4"/>
  <c r="TA57" i="4"/>
  <c r="TA75" i="4"/>
  <c r="TA49" i="4"/>
  <c r="TT74" i="4"/>
  <c r="TA65" i="4"/>
  <c r="TA44" i="4"/>
  <c r="TT29" i="4"/>
  <c r="TA47" i="4"/>
  <c r="TA50" i="4"/>
  <c r="TT32" i="4"/>
  <c r="SH77" i="4"/>
  <c r="TA17" i="4"/>
  <c r="TT16" i="4"/>
  <c r="SH16" i="4"/>
  <c r="TT24" i="4"/>
  <c r="TA67" i="4"/>
  <c r="TA45" i="4"/>
  <c r="TA15" i="4"/>
  <c r="TT67" i="4"/>
  <c r="SH33" i="4"/>
  <c r="SH29" i="4"/>
  <c r="SH53" i="4"/>
  <c r="TT17" i="4"/>
  <c r="TA11" i="4"/>
  <c r="TT34" i="4"/>
  <c r="TT64" i="4"/>
  <c r="SH62" i="4"/>
  <c r="TT49" i="4"/>
  <c r="SH76" i="4"/>
  <c r="TA23" i="4"/>
  <c r="SH63" i="4"/>
  <c r="TT71" i="4"/>
  <c r="TA31" i="4"/>
  <c r="TA40" i="4"/>
  <c r="TA18" i="4"/>
  <c r="SH61" i="4"/>
  <c r="SH20" i="4"/>
  <c r="TT54" i="4"/>
  <c r="SH57" i="4"/>
  <c r="SH34" i="4"/>
  <c r="TA26" i="4"/>
  <c r="SH66" i="4"/>
  <c r="TT80" i="4"/>
  <c r="TA20" i="4"/>
  <c r="TA52" i="4"/>
  <c r="SH24" i="4"/>
  <c r="TA41" i="4"/>
  <c r="QV62" i="4"/>
  <c r="SH31" i="4"/>
  <c r="TA56" i="4"/>
  <c r="RO15" i="4"/>
  <c r="QV69" i="4"/>
  <c r="QV52" i="4"/>
  <c r="SH41" i="4"/>
  <c r="RO79" i="4"/>
  <c r="QV17" i="4"/>
  <c r="QV18" i="4"/>
  <c r="QV13" i="4"/>
  <c r="SH18" i="4"/>
  <c r="QV57" i="4"/>
  <c r="QV56" i="4"/>
  <c r="QV53" i="4"/>
  <c r="QV74" i="4"/>
  <c r="QV29" i="4"/>
  <c r="SH28" i="4"/>
  <c r="SH58" i="4"/>
  <c r="SH52" i="4"/>
  <c r="SH67" i="4"/>
  <c r="TA63" i="4"/>
  <c r="QV31" i="4"/>
  <c r="SH79" i="4"/>
  <c r="SH71" i="4"/>
  <c r="SH17" i="4"/>
  <c r="SH23" i="4"/>
  <c r="SH73" i="4"/>
  <c r="QV26" i="4"/>
  <c r="SH54" i="4"/>
  <c r="SH74" i="4"/>
  <c r="SH15" i="4"/>
  <c r="SH47" i="4"/>
  <c r="SH40" i="4"/>
  <c r="SH70" i="4"/>
  <c r="QV20" i="4"/>
  <c r="SH65" i="4"/>
  <c r="SH13" i="4"/>
  <c r="SH21" i="4"/>
  <c r="TA76" i="4"/>
  <c r="TA53" i="4"/>
  <c r="TA58" i="4"/>
  <c r="SH68" i="4"/>
  <c r="SH39" i="4"/>
  <c r="SH43" i="4"/>
  <c r="TA79" i="4"/>
  <c r="SH64" i="4"/>
  <c r="SH69" i="4"/>
  <c r="QV73" i="4"/>
  <c r="TA33" i="4"/>
  <c r="SH49" i="4"/>
  <c r="QC72" i="4"/>
  <c r="QV70" i="4"/>
  <c r="QV79" i="4"/>
  <c r="QV75" i="4"/>
  <c r="QV66" i="4"/>
  <c r="RO23" i="4"/>
  <c r="RO70" i="4"/>
  <c r="RO54" i="4"/>
  <c r="QV16" i="4"/>
  <c r="RO76" i="4"/>
  <c r="QV50" i="4"/>
  <c r="RO18" i="4"/>
  <c r="QV71" i="4"/>
  <c r="QC49" i="4"/>
  <c r="QC41" i="4"/>
  <c r="QC76" i="4"/>
  <c r="QC17" i="4"/>
  <c r="PJ80" i="4"/>
  <c r="QC61" i="4"/>
  <c r="QC25" i="4"/>
  <c r="QC20" i="4"/>
  <c r="PJ53" i="4"/>
  <c r="QC60" i="4"/>
  <c r="PJ39" i="4"/>
  <c r="PJ76" i="4"/>
  <c r="PJ71" i="4"/>
  <c r="QC54" i="4"/>
  <c r="RO62" i="4"/>
  <c r="QV32" i="4"/>
  <c r="RO13" i="4"/>
  <c r="RO77" i="4"/>
  <c r="RO29" i="4"/>
  <c r="QV28" i="4"/>
  <c r="RO67" i="4"/>
  <c r="QV46" i="4"/>
  <c r="QC23" i="4"/>
  <c r="PJ46" i="4"/>
  <c r="QC16" i="4"/>
  <c r="PJ57" i="4"/>
  <c r="QC39" i="4"/>
  <c r="PJ45" i="4"/>
  <c r="QC64" i="4"/>
  <c r="QC79" i="4"/>
  <c r="QC34" i="4"/>
  <c r="PJ58" i="4"/>
  <c r="JN13" i="4"/>
  <c r="QC68" i="4"/>
  <c r="PJ60" i="4"/>
  <c r="RO20" i="4"/>
  <c r="QV76" i="4"/>
  <c r="RO16" i="4"/>
  <c r="QV47" i="4"/>
  <c r="QV63" i="4"/>
  <c r="QV45" i="4"/>
  <c r="RO61" i="4"/>
  <c r="RO25" i="4"/>
  <c r="RO65" i="4"/>
  <c r="RO63" i="4"/>
  <c r="QV54" i="4"/>
  <c r="RO75" i="4"/>
  <c r="QV15" i="4"/>
  <c r="QC26" i="4"/>
  <c r="PJ64" i="4"/>
  <c r="PJ49" i="4"/>
  <c r="PJ32" i="4"/>
  <c r="PJ77" i="4"/>
  <c r="PJ68" i="4"/>
  <c r="QC58" i="4"/>
  <c r="PJ72" i="4"/>
  <c r="QC77" i="4"/>
  <c r="QC67" i="4"/>
  <c r="BM13" i="4"/>
  <c r="QC56" i="4"/>
  <c r="PJ34" i="4"/>
  <c r="RO52" i="4"/>
  <c r="RO50" i="4"/>
  <c r="QV67" i="4"/>
  <c r="RO34" i="4"/>
  <c r="RO33" i="4"/>
  <c r="RO47" i="4"/>
  <c r="QV64" i="4"/>
  <c r="RO73" i="4"/>
  <c r="RO80" i="4"/>
  <c r="RO45" i="4"/>
  <c r="QV80" i="4"/>
  <c r="RO17" i="4"/>
  <c r="RO53" i="4"/>
  <c r="RO26" i="4"/>
  <c r="PJ40" i="4"/>
  <c r="PJ17" i="4"/>
  <c r="PJ24" i="4"/>
  <c r="SH80" i="4"/>
  <c r="PJ43" i="4"/>
  <c r="QC75" i="4"/>
  <c r="PJ23" i="4"/>
  <c r="RO57" i="4"/>
  <c r="RO32" i="4"/>
  <c r="RO46" i="4"/>
  <c r="QV60" i="4"/>
  <c r="RO72" i="4"/>
  <c r="RO39" i="4"/>
  <c r="RO71" i="4"/>
  <c r="QV58" i="4"/>
  <c r="RO28" i="4"/>
  <c r="RO21" i="4"/>
  <c r="QV33" i="4"/>
  <c r="RO69" i="4"/>
  <c r="QV23" i="4"/>
  <c r="PJ69" i="4"/>
  <c r="QC70" i="4"/>
  <c r="PJ63" i="4"/>
  <c r="QC69" i="4"/>
  <c r="PJ66" i="4"/>
  <c r="QC74" i="4"/>
  <c r="QC13" i="4"/>
  <c r="QC73" i="4"/>
  <c r="PJ52" i="4"/>
  <c r="PJ15" i="4"/>
  <c r="QC40" i="4"/>
  <c r="PJ61" i="4"/>
  <c r="PJ67" i="4"/>
  <c r="QC44" i="4"/>
  <c r="PJ54" i="4"/>
  <c r="QC28" i="4"/>
  <c r="PJ16" i="4"/>
  <c r="PJ65" i="4"/>
  <c r="GP13" i="4"/>
  <c r="AA13" i="4"/>
  <c r="QC24" i="4"/>
  <c r="QC71" i="4"/>
  <c r="PJ13" i="4"/>
  <c r="QV65" i="4"/>
  <c r="RO11" i="4"/>
  <c r="QV43" i="4"/>
  <c r="RO31" i="4"/>
  <c r="RO44" i="4"/>
  <c r="QV41" i="4"/>
  <c r="QV68" i="4"/>
  <c r="QV77" i="4"/>
  <c r="QC43" i="4"/>
  <c r="QC57" i="4"/>
  <c r="QC33" i="4"/>
  <c r="PJ79" i="4"/>
  <c r="PJ20" i="4"/>
  <c r="QC45" i="4"/>
  <c r="PJ29" i="4"/>
  <c r="PJ50" i="4"/>
  <c r="QC66" i="4"/>
  <c r="RO66" i="4"/>
  <c r="QV24" i="4"/>
  <c r="RO40" i="4"/>
  <c r="RO60" i="4"/>
  <c r="QV25" i="4"/>
  <c r="RO43" i="4"/>
  <c r="RO58" i="4"/>
  <c r="RO64" i="4"/>
  <c r="QV44" i="4"/>
  <c r="RO56" i="4"/>
  <c r="QV39" i="4"/>
  <c r="QV21" i="4"/>
  <c r="QV49" i="4"/>
  <c r="RO74" i="4"/>
  <c r="QV72" i="4"/>
  <c r="RO49" i="4"/>
  <c r="PJ18" i="4"/>
  <c r="QC65" i="4"/>
  <c r="QC47" i="4"/>
  <c r="QC53" i="4"/>
  <c r="QC29" i="4"/>
  <c r="PJ70" i="4"/>
  <c r="PJ44" i="4"/>
  <c r="QC31" i="4"/>
  <c r="RO24" i="4"/>
  <c r="RO68" i="4"/>
  <c r="QV11" i="4"/>
  <c r="QV40" i="4"/>
  <c r="QV61" i="4"/>
  <c r="QV34" i="4"/>
  <c r="RO41" i="4"/>
  <c r="QC80" i="4"/>
  <c r="PJ62" i="4"/>
  <c r="PJ73" i="4"/>
  <c r="QC63" i="4"/>
  <c r="PJ25" i="4"/>
  <c r="PJ74" i="4"/>
  <c r="PJ26" i="4"/>
  <c r="QC50" i="4"/>
  <c r="PJ41" i="4"/>
  <c r="QC15" i="4"/>
  <c r="PJ21" i="4"/>
  <c r="PJ75" i="4"/>
  <c r="QC62" i="4"/>
  <c r="QC46" i="4"/>
  <c r="PJ47" i="4"/>
  <c r="QC32" i="4"/>
  <c r="PJ28" i="4"/>
  <c r="OQ69" i="4"/>
  <c r="OQ41" i="4"/>
  <c r="OQ44" i="4"/>
  <c r="OQ45" i="4"/>
  <c r="OQ72" i="4"/>
  <c r="OQ57" i="4"/>
  <c r="OQ67" i="4"/>
  <c r="OQ50" i="4"/>
  <c r="OQ58" i="4"/>
  <c r="OQ68" i="4"/>
  <c r="NE13" i="4"/>
  <c r="EK13" i="4"/>
  <c r="OQ11" i="4"/>
  <c r="OQ64" i="4"/>
  <c r="OQ32" i="4"/>
  <c r="OQ76" i="4"/>
  <c r="OQ28" i="4"/>
  <c r="OQ33" i="4"/>
  <c r="OQ47" i="4"/>
  <c r="IU13" i="4"/>
  <c r="OQ13" i="4"/>
  <c r="OQ29" i="4"/>
  <c r="NX13" i="4"/>
  <c r="OQ77" i="4"/>
  <c r="OQ16" i="4"/>
  <c r="OQ80" i="4"/>
  <c r="OQ43" i="4"/>
  <c r="OQ24" i="4"/>
  <c r="OQ66" i="4"/>
  <c r="OQ62" i="4"/>
  <c r="OQ26" i="4"/>
  <c r="HI13" i="4"/>
  <c r="OQ71" i="4"/>
  <c r="OQ54" i="4"/>
  <c r="OQ15" i="4"/>
  <c r="KZ13" i="4"/>
  <c r="OQ65" i="4"/>
  <c r="OQ46" i="4"/>
  <c r="FW13" i="4"/>
  <c r="AT13" i="4"/>
  <c r="OQ31" i="4"/>
  <c r="OQ34" i="4"/>
  <c r="OQ18" i="4"/>
  <c r="LS13" i="4"/>
  <c r="OQ23" i="4"/>
  <c r="FD13" i="4"/>
  <c r="OQ17" i="4"/>
  <c r="KG13" i="4"/>
  <c r="OQ20" i="4"/>
  <c r="DR13" i="4"/>
  <c r="IB13" i="4"/>
  <c r="CY13" i="4"/>
  <c r="OQ75" i="4"/>
  <c r="OQ39" i="4"/>
  <c r="OQ74" i="4"/>
  <c r="OQ53" i="4"/>
  <c r="OQ63" i="4"/>
  <c r="OQ60" i="4"/>
  <c r="OQ79" i="4"/>
  <c r="OQ70" i="4"/>
  <c r="OQ73" i="4"/>
  <c r="OQ56" i="4"/>
  <c r="OQ52" i="4"/>
  <c r="OQ49" i="4"/>
  <c r="OQ25" i="4"/>
  <c r="PJ56" i="4"/>
  <c r="OQ61" i="4"/>
  <c r="OQ40" i="4"/>
  <c r="QC18" i="4"/>
  <c r="OQ21" i="4"/>
  <c r="QC21" i="4"/>
  <c r="PJ11" i="4"/>
  <c r="PK11" i="4" s="1"/>
  <c r="ML13" i="4"/>
  <c r="QC11" i="4"/>
  <c r="QD11" i="4" s="1"/>
  <c r="PJ31" i="4"/>
  <c r="PJ33" i="4"/>
  <c r="QC52" i="4"/>
  <c r="JB114" i="4" l="1"/>
  <c r="JP114" i="4" s="1"/>
  <c r="JA114" i="4"/>
  <c r="IX114" i="4"/>
  <c r="IX120" i="4"/>
  <c r="JA120" i="4"/>
  <c r="JB120" i="4"/>
  <c r="JP120" i="4" s="1"/>
  <c r="JU114" i="4" l="1"/>
  <c r="KI114" i="4" s="1"/>
  <c r="JQ114" i="4"/>
  <c r="JT114" i="4"/>
  <c r="JQ120" i="4"/>
  <c r="JT120" i="4"/>
  <c r="JU120" i="4"/>
  <c r="KI120" i="4" s="1"/>
  <c r="NX78" i="4"/>
  <c r="NY78" i="4" s="1"/>
  <c r="OB78" i="4" s="1"/>
  <c r="NX112" i="4"/>
  <c r="NY112" i="4" s="1"/>
  <c r="OB112" i="4" s="1"/>
  <c r="NX90" i="4"/>
  <c r="NY90" i="4" s="1"/>
  <c r="OB90" i="4" s="1"/>
  <c r="NX26" i="4"/>
  <c r="NX40" i="4"/>
  <c r="NX70" i="4"/>
  <c r="NX62" i="4"/>
  <c r="NX44" i="4"/>
  <c r="NX60" i="4"/>
  <c r="NX63" i="4"/>
  <c r="NX46" i="4"/>
  <c r="NX65" i="4"/>
  <c r="NX35" i="4"/>
  <c r="NY35" i="4" s="1"/>
  <c r="OB35" i="4" s="1"/>
  <c r="NX94" i="4"/>
  <c r="NY94" i="4" s="1"/>
  <c r="OB94" i="4" s="1"/>
  <c r="NX106" i="4"/>
  <c r="NY106" i="4" s="1"/>
  <c r="OB106" i="4" s="1"/>
  <c r="NX58" i="4"/>
  <c r="NX75" i="4"/>
  <c r="NX10" i="4"/>
  <c r="NY10" i="4" s="1"/>
  <c r="OB10" i="4" s="1"/>
  <c r="NX54" i="4"/>
  <c r="NX39" i="4"/>
  <c r="NX96" i="4"/>
  <c r="NY96" i="4" s="1"/>
  <c r="OB96" i="4" s="1"/>
  <c r="NX128" i="4"/>
  <c r="NY128" i="4" s="1"/>
  <c r="OB128" i="4" s="1"/>
  <c r="NX33" i="4"/>
  <c r="NX66" i="4"/>
  <c r="NX71" i="4"/>
  <c r="NX32" i="4"/>
  <c r="NX86" i="4"/>
  <c r="NY86" i="4" s="1"/>
  <c r="OB86" i="4" s="1"/>
  <c r="NX80" i="4"/>
  <c r="NX29" i="4"/>
  <c r="NX130" i="4"/>
  <c r="NY130" i="4" s="1"/>
  <c r="OB130" i="4" s="1"/>
  <c r="NX64" i="4"/>
  <c r="NX52" i="4"/>
  <c r="NX129" i="4"/>
  <c r="NY129" i="4" s="1"/>
  <c r="OB129" i="4" s="1"/>
  <c r="NX111" i="4"/>
  <c r="NY111" i="4" s="1"/>
  <c r="OB111" i="4" s="1"/>
  <c r="NX92" i="4"/>
  <c r="NY92" i="4" s="1"/>
  <c r="OB92" i="4" s="1"/>
  <c r="NX93" i="4"/>
  <c r="NY93" i="4" s="1"/>
  <c r="OB93" i="4" s="1"/>
  <c r="NX49" i="4"/>
  <c r="NX24" i="4"/>
  <c r="NX20" i="4"/>
  <c r="NX16" i="4"/>
  <c r="NX97" i="4"/>
  <c r="NY97" i="4" s="1"/>
  <c r="OB97" i="4" s="1"/>
  <c r="NX12" i="4"/>
  <c r="NY12" i="4" s="1"/>
  <c r="OB12" i="4" s="1"/>
  <c r="NX99" i="4"/>
  <c r="NY99" i="4" s="1"/>
  <c r="OB99" i="4" s="1"/>
  <c r="NX110" i="4"/>
  <c r="NY110" i="4" s="1"/>
  <c r="OB110" i="4" s="1"/>
  <c r="NX100" i="4"/>
  <c r="NY100" i="4" s="1"/>
  <c r="OB100" i="4" s="1"/>
  <c r="NX31" i="4"/>
  <c r="NX74" i="4"/>
  <c r="NX21" i="4"/>
  <c r="NX76" i="4"/>
  <c r="NX126" i="4"/>
  <c r="NY126" i="4" s="1"/>
  <c r="OB126" i="4" s="1"/>
  <c r="NX108" i="4"/>
  <c r="NY108" i="4" s="1"/>
  <c r="OB108" i="4" s="1"/>
  <c r="NX87" i="4"/>
  <c r="NY87" i="4" s="1"/>
  <c r="OB87" i="4" s="1"/>
  <c r="NX43" i="4"/>
  <c r="NX67" i="4"/>
  <c r="NX45" i="4"/>
  <c r="NX105" i="4"/>
  <c r="NY105" i="4" s="1"/>
  <c r="OB105" i="4" s="1"/>
  <c r="NX107" i="4"/>
  <c r="NY107" i="4" s="1"/>
  <c r="OB107" i="4" s="1"/>
  <c r="NX98" i="4"/>
  <c r="NY98" i="4" s="1"/>
  <c r="OB98" i="4" s="1"/>
  <c r="NX127" i="4"/>
  <c r="NY127" i="4" s="1"/>
  <c r="OB127" i="4" s="1"/>
  <c r="NX131" i="4"/>
  <c r="NY131" i="4" s="1"/>
  <c r="OB131" i="4" s="1"/>
  <c r="NX104" i="4"/>
  <c r="NY104" i="4" s="1"/>
  <c r="OB104" i="4" s="1"/>
  <c r="NX18" i="4"/>
  <c r="NX11" i="4"/>
  <c r="NX15" i="4"/>
  <c r="NX38" i="4"/>
  <c r="NY38" i="4" s="1"/>
  <c r="OB38" i="4" s="1"/>
  <c r="NX103" i="4"/>
  <c r="NY103" i="4" s="1"/>
  <c r="OB103" i="4" s="1"/>
  <c r="NX88" i="4"/>
  <c r="NY88" i="4" s="1"/>
  <c r="OB88" i="4" s="1"/>
  <c r="NX82" i="4"/>
  <c r="NY82" i="4" s="1"/>
  <c r="OB82" i="4" s="1"/>
  <c r="NX47" i="4"/>
  <c r="NX37" i="4"/>
  <c r="NY37" i="4" s="1"/>
  <c r="OB37" i="4" s="1"/>
  <c r="NX102" i="4"/>
  <c r="NY102" i="4" s="1"/>
  <c r="OB102" i="4" s="1"/>
  <c r="NX77" i="4"/>
  <c r="NX50" i="4"/>
  <c r="NX72" i="4"/>
  <c r="NX53" i="4"/>
  <c r="NX25" i="4"/>
  <c r="NX23" i="4"/>
  <c r="NX68" i="4"/>
  <c r="NX73" i="4"/>
  <c r="NX89" i="4"/>
  <c r="NY89" i="4" s="1"/>
  <c r="OB89" i="4" s="1"/>
  <c r="NX132" i="4"/>
  <c r="NY132" i="4" s="1"/>
  <c r="OB132" i="4" s="1"/>
  <c r="NX83" i="4"/>
  <c r="NY83" i="4" s="1"/>
  <c r="OB83" i="4" s="1"/>
  <c r="NX41" i="4"/>
  <c r="NX56" i="4"/>
  <c r="NX61" i="4"/>
  <c r="NX28" i="4"/>
  <c r="NX69" i="4"/>
  <c r="NX34" i="4"/>
  <c r="NX17" i="4"/>
  <c r="NX57" i="4"/>
  <c r="NX85" i="4"/>
  <c r="NY85" i="4" s="1"/>
  <c r="OB85" i="4" s="1"/>
  <c r="NX79" i="4"/>
  <c r="NE86" i="4"/>
  <c r="NF86" i="4" s="1"/>
  <c r="NI86" i="4" s="1"/>
  <c r="NE94" i="4"/>
  <c r="NF94" i="4" s="1"/>
  <c r="NI94" i="4" s="1"/>
  <c r="NE127" i="4"/>
  <c r="NF127" i="4" s="1"/>
  <c r="NI127" i="4" s="1"/>
  <c r="NE32" i="4"/>
  <c r="NE131" i="4"/>
  <c r="NF131" i="4" s="1"/>
  <c r="NI131" i="4" s="1"/>
  <c r="NE97" i="4"/>
  <c r="NF97" i="4" s="1"/>
  <c r="NI97" i="4" s="1"/>
  <c r="NE112" i="4"/>
  <c r="NF112" i="4" s="1"/>
  <c r="NI112" i="4" s="1"/>
  <c r="NE102" i="4"/>
  <c r="NF102" i="4" s="1"/>
  <c r="NI102" i="4" s="1"/>
  <c r="NE10" i="4"/>
  <c r="NF10" i="4" s="1"/>
  <c r="NI10" i="4" s="1"/>
  <c r="NE130" i="4"/>
  <c r="NF130" i="4" s="1"/>
  <c r="NI130" i="4" s="1"/>
  <c r="NE106" i="4"/>
  <c r="NF106" i="4" s="1"/>
  <c r="NI106" i="4" s="1"/>
  <c r="NE15" i="4"/>
  <c r="NE25" i="4"/>
  <c r="NE63" i="4"/>
  <c r="NE64" i="4"/>
  <c r="NE60" i="4"/>
  <c r="NE57" i="4"/>
  <c r="NE70" i="4"/>
  <c r="NE40" i="4"/>
  <c r="NE56" i="4"/>
  <c r="NE31" i="4"/>
  <c r="NE93" i="4"/>
  <c r="NF93" i="4" s="1"/>
  <c r="NI93" i="4" s="1"/>
  <c r="NE44" i="4"/>
  <c r="NE75" i="4"/>
  <c r="NE99" i="4"/>
  <c r="NF99" i="4" s="1"/>
  <c r="NI99" i="4" s="1"/>
  <c r="NE108" i="4"/>
  <c r="NF108" i="4" s="1"/>
  <c r="NI108" i="4" s="1"/>
  <c r="NE104" i="4"/>
  <c r="NF104" i="4" s="1"/>
  <c r="NI104" i="4" s="1"/>
  <c r="NE92" i="4"/>
  <c r="NF92" i="4" s="1"/>
  <c r="NI92" i="4" s="1"/>
  <c r="NE85" i="4"/>
  <c r="NF85" i="4" s="1"/>
  <c r="NI85" i="4" s="1"/>
  <c r="NE54" i="4"/>
  <c r="NE65" i="4"/>
  <c r="NE26" i="4"/>
  <c r="NE46" i="4"/>
  <c r="NE23" i="4"/>
  <c r="NE61" i="4"/>
  <c r="NE76" i="4"/>
  <c r="NE69" i="4"/>
  <c r="NE67" i="4"/>
  <c r="NE43" i="4"/>
  <c r="NE77" i="4"/>
  <c r="NE20" i="4"/>
  <c r="NE103" i="4"/>
  <c r="NF103" i="4" s="1"/>
  <c r="NI103" i="4" s="1"/>
  <c r="NE66" i="4"/>
  <c r="NE33" i="4"/>
  <c r="NE68" i="4"/>
  <c r="NE74" i="4"/>
  <c r="NE39" i="4"/>
  <c r="NE79" i="4"/>
  <c r="NE62" i="4"/>
  <c r="NE52" i="4"/>
  <c r="NE73" i="4"/>
  <c r="NE16" i="4"/>
  <c r="NE47" i="4"/>
  <c r="NE18" i="4"/>
  <c r="NE71" i="4"/>
  <c r="NE80" i="4"/>
  <c r="NE129" i="4"/>
  <c r="NF129" i="4" s="1"/>
  <c r="NI129" i="4" s="1"/>
  <c r="NE17" i="4"/>
  <c r="NE98" i="4"/>
  <c r="NF98" i="4" s="1"/>
  <c r="NI98" i="4" s="1"/>
  <c r="NE53" i="4"/>
  <c r="NE29" i="4"/>
  <c r="NE50" i="4"/>
  <c r="NE72" i="4"/>
  <c r="NE87" i="4"/>
  <c r="NF87" i="4" s="1"/>
  <c r="NI87" i="4" s="1"/>
  <c r="NE89" i="4"/>
  <c r="NF89" i="4" s="1"/>
  <c r="NI89" i="4" s="1"/>
  <c r="NE28" i="4"/>
  <c r="NE21" i="4"/>
  <c r="NE11" i="4"/>
  <c r="NE24" i="4"/>
  <c r="KN114" i="4" l="1"/>
  <c r="LB114" i="4" s="1"/>
  <c r="KM114" i="4"/>
  <c r="KJ114" i="4"/>
  <c r="KM120" i="4"/>
  <c r="KN120" i="4"/>
  <c r="LB120" i="4" s="1"/>
  <c r="KJ120" i="4"/>
  <c r="NE35" i="4"/>
  <c r="NF35" i="4" s="1"/>
  <c r="NI35" i="4" s="1"/>
  <c r="NE37" i="4"/>
  <c r="NF37" i="4" s="1"/>
  <c r="NI37" i="4" s="1"/>
  <c r="NE58" i="4"/>
  <c r="NE96" i="4"/>
  <c r="NF96" i="4" s="1"/>
  <c r="NI96" i="4" s="1"/>
  <c r="NE45" i="4"/>
  <c r="NE41" i="4"/>
  <c r="NE126" i="4"/>
  <c r="NF126" i="4" s="1"/>
  <c r="NI126" i="4" s="1"/>
  <c r="NE111" i="4"/>
  <c r="NF111" i="4" s="1"/>
  <c r="NI111" i="4" s="1"/>
  <c r="NE100" i="4"/>
  <c r="NF100" i="4" s="1"/>
  <c r="NI100" i="4" s="1"/>
  <c r="NE107" i="4"/>
  <c r="NF107" i="4" s="1"/>
  <c r="NI107" i="4" s="1"/>
  <c r="NE78" i="4"/>
  <c r="NF78" i="4" s="1"/>
  <c r="NI78" i="4" s="1"/>
  <c r="NE12" i="4"/>
  <c r="NF12" i="4" s="1"/>
  <c r="NI12" i="4" s="1"/>
  <c r="NE34" i="4"/>
  <c r="NE83" i="4"/>
  <c r="NF83" i="4" s="1"/>
  <c r="NI83" i="4" s="1"/>
  <c r="NE132" i="4"/>
  <c r="NF132" i="4" s="1"/>
  <c r="NI132" i="4" s="1"/>
  <c r="NE88" i="4"/>
  <c r="NF88" i="4" s="1"/>
  <c r="NI88" i="4" s="1"/>
  <c r="NE82" i="4"/>
  <c r="NF82" i="4" s="1"/>
  <c r="NI82" i="4" s="1"/>
  <c r="NE110" i="4"/>
  <c r="NF110" i="4" s="1"/>
  <c r="NI110" i="4" s="1"/>
  <c r="NE49" i="4"/>
  <c r="NE105" i="4"/>
  <c r="NF105" i="4" s="1"/>
  <c r="NI105" i="4" s="1"/>
  <c r="NE128" i="4"/>
  <c r="NF128" i="4" s="1"/>
  <c r="NI128" i="4" s="1"/>
  <c r="NE90" i="4"/>
  <c r="NF90" i="4" s="1"/>
  <c r="NI90" i="4" s="1"/>
  <c r="NE38" i="4"/>
  <c r="NF38" i="4" s="1"/>
  <c r="NI38" i="4" s="1"/>
  <c r="LG114" i="4" l="1"/>
  <c r="LU114" i="4" s="1"/>
  <c r="LF114" i="4"/>
  <c r="LC114" i="4"/>
  <c r="LC120" i="4"/>
  <c r="LF120" i="4"/>
  <c r="LG120" i="4"/>
  <c r="LU120" i="4" s="1"/>
  <c r="ML94" i="4"/>
  <c r="MM94" i="4" s="1"/>
  <c r="MP94" i="4" s="1"/>
  <c r="ML87" i="4"/>
  <c r="MM87" i="4" s="1"/>
  <c r="MP87" i="4" s="1"/>
  <c r="ML10" i="4"/>
  <c r="MM10" i="4" s="1"/>
  <c r="MP10" i="4" s="1"/>
  <c r="ML63" i="4"/>
  <c r="ML66" i="4"/>
  <c r="ML47" i="4"/>
  <c r="ML21" i="4"/>
  <c r="ML37" i="4"/>
  <c r="MM37" i="4" s="1"/>
  <c r="MP37" i="4" s="1"/>
  <c r="ML111" i="4"/>
  <c r="MM111" i="4" s="1"/>
  <c r="MP111" i="4" s="1"/>
  <c r="ML24" i="4"/>
  <c r="ML99" i="4"/>
  <c r="MM99" i="4" s="1"/>
  <c r="MP99" i="4" s="1"/>
  <c r="ML71" i="4"/>
  <c r="ML126" i="4"/>
  <c r="MM126" i="4" s="1"/>
  <c r="MP126" i="4" s="1"/>
  <c r="ML90" i="4"/>
  <c r="MM90" i="4" s="1"/>
  <c r="MP90" i="4" s="1"/>
  <c r="ML73" i="4"/>
  <c r="ML18" i="4"/>
  <c r="ML69" i="4"/>
  <c r="ML88" i="4"/>
  <c r="MM88" i="4" s="1"/>
  <c r="MP88" i="4" s="1"/>
  <c r="ML28" i="4"/>
  <c r="ML58" i="4"/>
  <c r="ML41" i="4"/>
  <c r="ML34" i="4"/>
  <c r="ML25" i="4"/>
  <c r="ML72" i="4"/>
  <c r="ML70" i="4"/>
  <c r="ML131" i="4"/>
  <c r="MM131" i="4" s="1"/>
  <c r="MP131" i="4" s="1"/>
  <c r="ML128" i="4"/>
  <c r="MM128" i="4" s="1"/>
  <c r="MP128" i="4" s="1"/>
  <c r="ML46" i="4"/>
  <c r="ML20" i="4"/>
  <c r="ML32" i="4"/>
  <c r="ML77" i="4"/>
  <c r="ML49" i="4"/>
  <c r="ML57" i="4"/>
  <c r="ML54" i="4"/>
  <c r="ML108" i="4"/>
  <c r="MM108" i="4" s="1"/>
  <c r="MP108" i="4" s="1"/>
  <c r="ML50" i="4"/>
  <c r="ML23" i="4"/>
  <c r="ML89" i="4"/>
  <c r="MM89" i="4" s="1"/>
  <c r="MP89" i="4" s="1"/>
  <c r="ML80" i="4"/>
  <c r="ML61" i="4"/>
  <c r="ML40" i="4"/>
  <c r="ML35" i="4"/>
  <c r="MM35" i="4" s="1"/>
  <c r="MP35" i="4" s="1"/>
  <c r="ML44" i="4"/>
  <c r="ML129" i="4"/>
  <c r="MM129" i="4" s="1"/>
  <c r="MP129" i="4" s="1"/>
  <c r="ML103" i="4"/>
  <c r="MM103" i="4" s="1"/>
  <c r="MP103" i="4" s="1"/>
  <c r="ML60" i="4"/>
  <c r="ML83" i="4"/>
  <c r="MM83" i="4" s="1"/>
  <c r="MP83" i="4" s="1"/>
  <c r="ML38" i="4"/>
  <c r="MM38" i="4" s="1"/>
  <c r="MP38" i="4" s="1"/>
  <c r="ML110" i="4"/>
  <c r="MM110" i="4" s="1"/>
  <c r="MP110" i="4" s="1"/>
  <c r="ML56" i="4"/>
  <c r="ML78" i="4"/>
  <c r="MM78" i="4" s="1"/>
  <c r="MP78" i="4" s="1"/>
  <c r="ML86" i="4"/>
  <c r="MM86" i="4" s="1"/>
  <c r="MP86" i="4" s="1"/>
  <c r="ML93" i="4"/>
  <c r="MM93" i="4" s="1"/>
  <c r="MP93" i="4" s="1"/>
  <c r="ML29" i="4"/>
  <c r="ML85" i="4"/>
  <c r="MM85" i="4" s="1"/>
  <c r="MP85" i="4" s="1"/>
  <c r="ML98" i="4"/>
  <c r="MM98" i="4" s="1"/>
  <c r="MP98" i="4" s="1"/>
  <c r="ML100" i="4"/>
  <c r="MM100" i="4" s="1"/>
  <c r="MP100" i="4" s="1"/>
  <c r="ML105" i="4"/>
  <c r="MM105" i="4" s="1"/>
  <c r="MP105" i="4" s="1"/>
  <c r="ML75" i="4"/>
  <c r="ML45" i="4"/>
  <c r="ML16" i="4"/>
  <c r="ML43" i="4"/>
  <c r="ML12" i="4"/>
  <c r="MM12" i="4" s="1"/>
  <c r="MP12" i="4" s="1"/>
  <c r="ML92" i="4"/>
  <c r="MM92" i="4" s="1"/>
  <c r="MP92" i="4" s="1"/>
  <c r="ML106" i="4"/>
  <c r="MM106" i="4" s="1"/>
  <c r="MP106" i="4" s="1"/>
  <c r="ML62" i="4"/>
  <c r="ML17" i="4"/>
  <c r="ML15" i="4"/>
  <c r="ML82" i="4"/>
  <c r="MM82" i="4" s="1"/>
  <c r="MP82" i="4" s="1"/>
  <c r="ML104" i="4"/>
  <c r="MM104" i="4" s="1"/>
  <c r="MP104" i="4" s="1"/>
  <c r="ML130" i="4"/>
  <c r="MM130" i="4" s="1"/>
  <c r="MP130" i="4" s="1"/>
  <c r="ML102" i="4"/>
  <c r="MM102" i="4" s="1"/>
  <c r="MP102" i="4" s="1"/>
  <c r="ML33" i="4"/>
  <c r="ML79" i="4"/>
  <c r="ML53" i="4"/>
  <c r="ML74" i="4"/>
  <c r="ML96" i="4"/>
  <c r="MM96" i="4" s="1"/>
  <c r="MP96" i="4" s="1"/>
  <c r="ML52" i="4"/>
  <c r="ML97" i="4"/>
  <c r="MM97" i="4" s="1"/>
  <c r="MP97" i="4" s="1"/>
  <c r="ML39" i="4"/>
  <c r="ML112" i="4"/>
  <c r="MM112" i="4" s="1"/>
  <c r="MP112" i="4" s="1"/>
  <c r="ML132" i="4"/>
  <c r="MM132" i="4" s="1"/>
  <c r="MP132" i="4" s="1"/>
  <c r="ML65" i="4"/>
  <c r="ML31" i="4"/>
  <c r="ML67" i="4"/>
  <c r="ML76" i="4"/>
  <c r="ML127" i="4"/>
  <c r="MM127" i="4" s="1"/>
  <c r="MP127" i="4" s="1"/>
  <c r="ML68" i="4"/>
  <c r="ML64" i="4"/>
  <c r="ML26" i="4"/>
  <c r="ML11" i="4"/>
  <c r="ML107" i="4"/>
  <c r="MM107" i="4" s="1"/>
  <c r="MP107" i="4" s="1"/>
  <c r="LS112" i="4"/>
  <c r="LT112" i="4" s="1"/>
  <c r="LW112" i="4" s="1"/>
  <c r="LS47" i="4"/>
  <c r="LS62" i="4"/>
  <c r="LS105" i="4"/>
  <c r="LT105" i="4" s="1"/>
  <c r="LW105" i="4" s="1"/>
  <c r="LS127" i="4"/>
  <c r="LT127" i="4" s="1"/>
  <c r="LW127" i="4" s="1"/>
  <c r="LS15" i="4"/>
  <c r="LS29" i="4"/>
  <c r="LS77" i="4"/>
  <c r="LS82" i="4"/>
  <c r="LT82" i="4" s="1"/>
  <c r="LW82" i="4" s="1"/>
  <c r="LS106" i="4"/>
  <c r="LT106" i="4" s="1"/>
  <c r="LW106" i="4" s="1"/>
  <c r="LS54" i="4"/>
  <c r="LS32" i="4"/>
  <c r="LS72" i="4"/>
  <c r="LS40" i="4"/>
  <c r="LS70" i="4"/>
  <c r="LS18" i="4"/>
  <c r="LS86" i="4"/>
  <c r="LT86" i="4" s="1"/>
  <c r="LW86" i="4" s="1"/>
  <c r="LS87" i="4"/>
  <c r="LT87" i="4" s="1"/>
  <c r="LW87" i="4" s="1"/>
  <c r="LS90" i="4"/>
  <c r="LT90" i="4" s="1"/>
  <c r="LW90" i="4" s="1"/>
  <c r="LS132" i="4"/>
  <c r="LT132" i="4" s="1"/>
  <c r="LW132" i="4" s="1"/>
  <c r="LS31" i="4"/>
  <c r="LS61" i="4"/>
  <c r="LS78" i="4"/>
  <c r="LT78" i="4" s="1"/>
  <c r="LW78" i="4" s="1"/>
  <c r="LS103" i="4"/>
  <c r="LT103" i="4" s="1"/>
  <c r="LW103" i="4" s="1"/>
  <c r="LS64" i="4"/>
  <c r="LS23" i="4"/>
  <c r="LS50" i="4"/>
  <c r="LS43" i="4"/>
  <c r="LS16" i="4"/>
  <c r="LS88" i="4"/>
  <c r="LT88" i="4" s="1"/>
  <c r="LW88" i="4" s="1"/>
  <c r="LS83" i="4"/>
  <c r="LT83" i="4" s="1"/>
  <c r="LW83" i="4" s="1"/>
  <c r="LS52" i="4"/>
  <c r="LS130" i="4"/>
  <c r="LT130" i="4" s="1"/>
  <c r="LW130" i="4" s="1"/>
  <c r="LS12" i="4"/>
  <c r="LT12" i="4" s="1"/>
  <c r="LW12" i="4" s="1"/>
  <c r="LS131" i="4"/>
  <c r="LT131" i="4" s="1"/>
  <c r="LW131" i="4" s="1"/>
  <c r="LS80" i="4"/>
  <c r="LS69" i="4"/>
  <c r="LS66" i="4"/>
  <c r="LS126" i="4"/>
  <c r="LT126" i="4" s="1"/>
  <c r="LW126" i="4" s="1"/>
  <c r="LS93" i="4"/>
  <c r="LT93" i="4" s="1"/>
  <c r="LW93" i="4" s="1"/>
  <c r="LS108" i="4"/>
  <c r="LT108" i="4" s="1"/>
  <c r="LW108" i="4" s="1"/>
  <c r="LS49" i="4"/>
  <c r="LS65" i="4"/>
  <c r="LS92" i="4"/>
  <c r="LT92" i="4" s="1"/>
  <c r="LW92" i="4" s="1"/>
  <c r="LS38" i="4"/>
  <c r="LT38" i="4" s="1"/>
  <c r="LW38" i="4" s="1"/>
  <c r="LS44" i="4"/>
  <c r="LS39" i="4"/>
  <c r="LS111" i="4"/>
  <c r="LT111" i="4" s="1"/>
  <c r="LW111" i="4" s="1"/>
  <c r="LS79" i="4"/>
  <c r="LS104" i="4"/>
  <c r="LT104" i="4" s="1"/>
  <c r="LW104" i="4" s="1"/>
  <c r="LS100" i="4"/>
  <c r="LT100" i="4" s="1"/>
  <c r="LW100" i="4" s="1"/>
  <c r="LS63" i="4"/>
  <c r="LS98" i="4"/>
  <c r="LT98" i="4" s="1"/>
  <c r="LW98" i="4" s="1"/>
  <c r="LS99" i="4"/>
  <c r="LT99" i="4" s="1"/>
  <c r="LW99" i="4" s="1"/>
  <c r="LS41" i="4"/>
  <c r="LS10" i="4"/>
  <c r="LT10" i="4" s="1"/>
  <c r="LW10" i="4" s="1"/>
  <c r="LS129" i="4"/>
  <c r="LT129" i="4" s="1"/>
  <c r="LW129" i="4" s="1"/>
  <c r="LS96" i="4"/>
  <c r="LT96" i="4" s="1"/>
  <c r="LW96" i="4" s="1"/>
  <c r="LS85" i="4"/>
  <c r="LT85" i="4" s="1"/>
  <c r="LW85" i="4" s="1"/>
  <c r="LS58" i="4"/>
  <c r="LS128" i="4"/>
  <c r="LT128" i="4" s="1"/>
  <c r="LW128" i="4" s="1"/>
  <c r="LS73" i="4"/>
  <c r="LS21" i="4"/>
  <c r="LS74" i="4"/>
  <c r="LS107" i="4"/>
  <c r="LT107" i="4" s="1"/>
  <c r="LW107" i="4" s="1"/>
  <c r="LS24" i="4"/>
  <c r="LS97" i="4"/>
  <c r="LT97" i="4" s="1"/>
  <c r="LW97" i="4" s="1"/>
  <c r="LS34" i="4"/>
  <c r="LS60" i="4"/>
  <c r="LS37" i="4"/>
  <c r="LT37" i="4" s="1"/>
  <c r="LW37" i="4" s="1"/>
  <c r="LS20" i="4"/>
  <c r="LS89" i="4"/>
  <c r="LT89" i="4" s="1"/>
  <c r="LW89" i="4" s="1"/>
  <c r="LS110" i="4"/>
  <c r="LT110" i="4" s="1"/>
  <c r="LW110" i="4" s="1"/>
  <c r="LS56" i="4"/>
  <c r="LS11" i="4"/>
  <c r="LS76" i="4"/>
  <c r="LS33" i="4"/>
  <c r="LS25" i="4"/>
  <c r="LS68" i="4"/>
  <c r="LS26" i="4"/>
  <c r="LS45" i="4"/>
  <c r="LS71" i="4"/>
  <c r="N385" i="3"/>
  <c r="N10" i="3"/>
  <c r="N107" i="3"/>
  <c r="N108" i="3"/>
  <c r="N109" i="3"/>
  <c r="N156" i="3"/>
  <c r="N238" i="3"/>
  <c r="N239" i="3"/>
  <c r="N240" i="3"/>
  <c r="N241" i="3"/>
  <c r="N242" i="3"/>
  <c r="N243" i="3"/>
  <c r="N244" i="3"/>
  <c r="N245" i="3"/>
  <c r="N246" i="3"/>
  <c r="N248" i="3"/>
  <c r="N249" i="3"/>
  <c r="N250" i="3"/>
  <c r="N251" i="3"/>
  <c r="N252" i="3"/>
  <c r="N253" i="3"/>
  <c r="N254" i="3"/>
  <c r="N255" i="3"/>
  <c r="N256" i="3"/>
  <c r="N257" i="3"/>
  <c r="N258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103" i="3"/>
  <c r="N23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2" i="3"/>
  <c r="N363" i="3"/>
  <c r="N364" i="3"/>
  <c r="N365" i="3"/>
  <c r="N366" i="3"/>
  <c r="N367" i="3"/>
  <c r="N368" i="3"/>
  <c r="N369" i="3"/>
  <c r="N370" i="3"/>
  <c r="N371" i="3"/>
  <c r="N372" i="3"/>
  <c r="N397" i="3"/>
  <c r="N398" i="3"/>
  <c r="N399" i="3"/>
  <c r="N400" i="3"/>
  <c r="N401" i="3"/>
  <c r="N402" i="3"/>
  <c r="N403" i="3"/>
  <c r="N404" i="3"/>
  <c r="N405" i="3"/>
  <c r="N406" i="3"/>
  <c r="N116" i="3"/>
  <c r="N83" i="3"/>
  <c r="N259" i="3"/>
  <c r="N361" i="3"/>
  <c r="N278" i="3"/>
  <c r="N164" i="3"/>
  <c r="N143" i="3"/>
  <c r="N144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84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154" i="3"/>
  <c r="N155" i="3"/>
  <c r="N24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19" i="3"/>
  <c r="N46" i="3"/>
  <c r="N47" i="3"/>
  <c r="N48" i="3"/>
  <c r="N50" i="3"/>
  <c r="N49" i="3"/>
  <c r="N96" i="3"/>
  <c r="N95" i="3"/>
  <c r="N91" i="3"/>
  <c r="N90" i="3"/>
  <c r="N89" i="3"/>
  <c r="N12" i="3"/>
  <c r="N75" i="3"/>
  <c r="N18" i="3"/>
  <c r="N14" i="3"/>
  <c r="N17" i="3"/>
  <c r="N32" i="3"/>
  <c r="N35" i="3"/>
  <c r="N37" i="3"/>
  <c r="N36" i="3"/>
  <c r="N42" i="3"/>
  <c r="N45" i="3"/>
  <c r="N28" i="3"/>
  <c r="M128" i="4" s="1"/>
  <c r="N56" i="3"/>
  <c r="M127" i="4" s="1"/>
  <c r="N224" i="3"/>
  <c r="N16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43" i="3"/>
  <c r="N70" i="3"/>
  <c r="N22" i="3"/>
  <c r="N147" i="3"/>
  <c r="N148" i="3"/>
  <c r="N152" i="3"/>
  <c r="N212" i="3"/>
  <c r="N213" i="3"/>
  <c r="N237" i="3"/>
  <c r="N79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1" i="3"/>
  <c r="N63" i="3"/>
  <c r="N15" i="3"/>
  <c r="N374" i="3"/>
  <c r="N375" i="3"/>
  <c r="N376" i="3"/>
  <c r="N377" i="3"/>
  <c r="N378" i="3"/>
  <c r="N379" i="3"/>
  <c r="N380" i="3"/>
  <c r="N393" i="3"/>
  <c r="N394" i="3"/>
  <c r="N395" i="3"/>
  <c r="N81" i="3"/>
  <c r="N80" i="3"/>
  <c r="N73" i="3"/>
  <c r="N64" i="3"/>
  <c r="N34" i="3"/>
  <c r="N86" i="3"/>
  <c r="N26" i="3"/>
  <c r="N77" i="3"/>
  <c r="N11" i="3"/>
  <c r="N98" i="3"/>
  <c r="N99" i="3"/>
  <c r="N110" i="3"/>
  <c r="N149" i="3"/>
  <c r="N177" i="3"/>
  <c r="N235" i="3"/>
  <c r="N384" i="3"/>
  <c r="N33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62" i="3"/>
  <c r="N105" i="3"/>
  <c r="N117" i="3"/>
  <c r="N119" i="3"/>
  <c r="N122" i="3"/>
  <c r="N124" i="3"/>
  <c r="N126" i="3"/>
  <c r="N128" i="3"/>
  <c r="N129" i="3"/>
  <c r="N134" i="3"/>
  <c r="N135" i="3"/>
  <c r="N136" i="3"/>
  <c r="N137" i="3"/>
  <c r="N138" i="3"/>
  <c r="N139" i="3"/>
  <c r="N204" i="3"/>
  <c r="N205" i="3"/>
  <c r="N206" i="3"/>
  <c r="N207" i="3"/>
  <c r="N236" i="3"/>
  <c r="N112" i="3"/>
  <c r="N114" i="3"/>
  <c r="N121" i="3"/>
  <c r="N123" i="3"/>
  <c r="N125" i="3"/>
  <c r="N127" i="3"/>
  <c r="N133" i="3"/>
  <c r="N30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38" i="3"/>
  <c r="M114" i="4" s="1"/>
  <c r="N39" i="3"/>
  <c r="N182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392" i="3"/>
  <c r="N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387" i="3"/>
  <c r="N151" i="3"/>
  <c r="N396" i="3"/>
  <c r="N102" i="3"/>
  <c r="N106" i="3"/>
  <c r="N142" i="3"/>
  <c r="N179" i="3"/>
  <c r="N163" i="3"/>
  <c r="N57" i="3"/>
  <c r="N31" i="3"/>
  <c r="N373" i="3"/>
  <c r="N390" i="3"/>
  <c r="N391" i="3"/>
  <c r="N44" i="3"/>
  <c r="N247" i="3"/>
  <c r="N130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215" i="3"/>
  <c r="N14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157" i="3"/>
  <c r="N158" i="3"/>
  <c r="N159" i="3"/>
  <c r="N160" i="3"/>
  <c r="N162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11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72" i="3"/>
  <c r="N146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60" i="3"/>
  <c r="N55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27" i="3"/>
  <c r="N65" i="3"/>
  <c r="N23" i="3"/>
  <c r="N67" i="3"/>
  <c r="N94" i="3"/>
  <c r="N113" i="3"/>
  <c r="N115" i="3"/>
  <c r="N118" i="3"/>
  <c r="N120" i="3"/>
  <c r="N131" i="3"/>
  <c r="N132" i="3"/>
  <c r="N167" i="3"/>
  <c r="N168" i="3"/>
  <c r="N169" i="3"/>
  <c r="N170" i="3"/>
  <c r="N171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41" i="3"/>
  <c r="N184" i="3"/>
  <c r="N185" i="3"/>
  <c r="N187" i="3"/>
  <c r="N189" i="3"/>
  <c r="N190" i="3"/>
  <c r="N192" i="3"/>
  <c r="N196" i="3"/>
  <c r="N198" i="3"/>
  <c r="N199" i="3"/>
  <c r="N200" i="3"/>
  <c r="N201" i="3"/>
  <c r="N191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71" i="3"/>
  <c r="N222" i="3"/>
  <c r="N223" i="3"/>
  <c r="N225" i="3"/>
  <c r="N227" i="3"/>
  <c r="N228" i="3"/>
  <c r="N229" i="3"/>
  <c r="N230" i="3"/>
  <c r="N231" i="3"/>
  <c r="N219" i="3"/>
  <c r="N218" i="3"/>
  <c r="N217" i="3"/>
  <c r="N22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76" i="3"/>
  <c r="N382" i="3"/>
  <c r="N383" i="3"/>
  <c r="N66" i="3"/>
  <c r="N68" i="3"/>
  <c r="M129" i="4" s="1"/>
  <c r="N82" i="3"/>
  <c r="N74" i="3"/>
  <c r="N97" i="3"/>
  <c r="N53" i="3"/>
  <c r="N92" i="3"/>
  <c r="N25" i="3"/>
  <c r="N41" i="3"/>
  <c r="N40" i="3"/>
  <c r="M130" i="4" s="1"/>
  <c r="M131" i="4"/>
  <c r="N93" i="3"/>
  <c r="N88" i="3"/>
  <c r="N69" i="3"/>
  <c r="N100" i="3"/>
  <c r="N101" i="3"/>
  <c r="N140" i="3"/>
  <c r="N161" i="3"/>
  <c r="N172" i="3"/>
  <c r="N178" i="3"/>
  <c r="N181" i="3"/>
  <c r="N183" i="3"/>
  <c r="N202" i="3"/>
  <c r="N203" i="3"/>
  <c r="N208" i="3"/>
  <c r="N209" i="3"/>
  <c r="N210" i="3"/>
  <c r="N211" i="3"/>
  <c r="N232" i="3"/>
  <c r="N173" i="3"/>
  <c r="N174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78" i="3"/>
  <c r="N388" i="3"/>
  <c r="N180" i="3"/>
  <c r="N216" i="3"/>
  <c r="N38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88" i="3"/>
  <c r="N186" i="3"/>
  <c r="N87" i="3"/>
  <c r="N381" i="3"/>
  <c r="M86" i="4" l="1"/>
  <c r="M108" i="4"/>
  <c r="M100" i="4"/>
  <c r="M132" i="4"/>
  <c r="M120" i="4"/>
  <c r="M107" i="4"/>
  <c r="LZ114" i="4"/>
  <c r="MN114" i="4" s="1"/>
  <c r="LY114" i="4"/>
  <c r="LV114" i="4"/>
  <c r="M96" i="4"/>
  <c r="M103" i="4"/>
  <c r="M105" i="4"/>
  <c r="M94" i="4"/>
  <c r="M97" i="4"/>
  <c r="M88" i="4"/>
  <c r="M89" i="4"/>
  <c r="M106" i="4"/>
  <c r="M104" i="4"/>
  <c r="M110" i="4"/>
  <c r="M102" i="4"/>
  <c r="M111" i="4"/>
  <c r="M80" i="4"/>
  <c r="M99" i="4"/>
  <c r="M65" i="4"/>
  <c r="M78" i="4"/>
  <c r="M82" i="4"/>
  <c r="M46" i="4"/>
  <c r="M83" i="4"/>
  <c r="M37" i="4"/>
  <c r="M39" i="4"/>
  <c r="M40" i="4"/>
  <c r="M38" i="4"/>
  <c r="M12" i="4"/>
  <c r="LV120" i="4"/>
  <c r="LY120" i="4"/>
  <c r="LZ120" i="4"/>
  <c r="MN120" i="4" s="1"/>
  <c r="LS28" i="4"/>
  <c r="LS35" i="4"/>
  <c r="LT35" i="4" s="1"/>
  <c r="LW35" i="4" s="1"/>
  <c r="LS102" i="4"/>
  <c r="LT102" i="4" s="1"/>
  <c r="LW102" i="4" s="1"/>
  <c r="LS67" i="4"/>
  <c r="LS94" i="4"/>
  <c r="LT94" i="4" s="1"/>
  <c r="LW94" i="4" s="1"/>
  <c r="LS57" i="4"/>
  <c r="LS17" i="4"/>
  <c r="LS46" i="4"/>
  <c r="LS53" i="4"/>
  <c r="LS75" i="4"/>
  <c r="M74" i="4"/>
  <c r="M60" i="4"/>
  <c r="M57" i="4"/>
  <c r="M58" i="4"/>
  <c r="M71" i="4"/>
  <c r="M53" i="4"/>
  <c r="M50" i="4"/>
  <c r="M47" i="4"/>
  <c r="M56" i="4"/>
  <c r="M49" i="4"/>
  <c r="M18" i="4"/>
  <c r="M112" i="4"/>
  <c r="M35" i="4"/>
  <c r="M25" i="4"/>
  <c r="M32" i="4"/>
  <c r="M64" i="4"/>
  <c r="M68" i="4"/>
  <c r="M92" i="4"/>
  <c r="M98" i="4"/>
  <c r="M66" i="4"/>
  <c r="M26" i="4"/>
  <c r="M10" i="4"/>
  <c r="M54" i="4"/>
  <c r="M31" i="4"/>
  <c r="M44" i="4"/>
  <c r="M85" i="4"/>
  <c r="M77" i="4"/>
  <c r="M34" i="4"/>
  <c r="M93" i="4"/>
  <c r="M90" i="4"/>
  <c r="M61" i="4"/>
  <c r="M72" i="4"/>
  <c r="M67" i="4"/>
  <c r="M33" i="4"/>
  <c r="M52" i="4"/>
  <c r="M21" i="4"/>
  <c r="M28" i="4"/>
  <c r="M43" i="4"/>
  <c r="M17" i="4"/>
  <c r="M63" i="4"/>
  <c r="M23" i="4"/>
  <c r="M79" i="4"/>
  <c r="M24" i="4"/>
  <c r="M29" i="4"/>
  <c r="M70" i="4"/>
  <c r="M62" i="4"/>
  <c r="M45" i="4"/>
  <c r="M75" i="4"/>
  <c r="M73" i="4"/>
  <c r="O39" i="4"/>
  <c r="WH39" i="4"/>
  <c r="WJ39" i="4"/>
  <c r="WK39" i="4"/>
  <c r="WL39" i="4"/>
  <c r="WM39" i="4"/>
  <c r="WN39" i="4"/>
  <c r="WO39" i="4"/>
  <c r="WP39" i="4"/>
  <c r="WQ39" i="4"/>
  <c r="O40" i="4"/>
  <c r="WH40" i="4"/>
  <c r="WJ40" i="4"/>
  <c r="WK40" i="4"/>
  <c r="WL40" i="4"/>
  <c r="WM40" i="4"/>
  <c r="WN40" i="4"/>
  <c r="WO40" i="4"/>
  <c r="WP40" i="4"/>
  <c r="WQ40" i="4"/>
  <c r="O11" i="4"/>
  <c r="WH11" i="4"/>
  <c r="WJ11" i="4"/>
  <c r="WK11" i="4"/>
  <c r="WL11" i="4"/>
  <c r="WM11" i="4"/>
  <c r="WN11" i="4"/>
  <c r="WO11" i="4"/>
  <c r="WP11" i="4"/>
  <c r="WQ11" i="4"/>
  <c r="O13" i="4"/>
  <c r="WH13" i="4"/>
  <c r="WJ13" i="4"/>
  <c r="WK13" i="4"/>
  <c r="WL13" i="4"/>
  <c r="WM13" i="4"/>
  <c r="WN13" i="4"/>
  <c r="WO13" i="4"/>
  <c r="WP13" i="4"/>
  <c r="WQ13" i="4"/>
  <c r="O26" i="4"/>
  <c r="WH26" i="4"/>
  <c r="WJ26" i="4"/>
  <c r="WK26" i="4"/>
  <c r="WL26" i="4"/>
  <c r="WM26" i="4"/>
  <c r="WN26" i="4"/>
  <c r="WO26" i="4"/>
  <c r="WP26" i="4"/>
  <c r="WQ26" i="4"/>
  <c r="O25" i="4"/>
  <c r="WH25" i="4"/>
  <c r="WJ25" i="4"/>
  <c r="WK25" i="4"/>
  <c r="WL25" i="4"/>
  <c r="WM25" i="4"/>
  <c r="WN25" i="4"/>
  <c r="WO25" i="4"/>
  <c r="WP25" i="4"/>
  <c r="WQ25" i="4"/>
  <c r="O23" i="4"/>
  <c r="WH23" i="4"/>
  <c r="WJ23" i="4"/>
  <c r="WK23" i="4"/>
  <c r="WL23" i="4"/>
  <c r="WM23" i="4"/>
  <c r="WN23" i="4"/>
  <c r="WO23" i="4"/>
  <c r="WP23" i="4"/>
  <c r="WQ23" i="4"/>
  <c r="O24" i="4"/>
  <c r="WH24" i="4"/>
  <c r="WJ24" i="4"/>
  <c r="WK24" i="4"/>
  <c r="WL24" i="4"/>
  <c r="WM24" i="4"/>
  <c r="WN24" i="4"/>
  <c r="WO24" i="4"/>
  <c r="WP24" i="4"/>
  <c r="WQ24" i="4"/>
  <c r="TU28" i="4"/>
  <c r="O28" i="4"/>
  <c r="WH28" i="4"/>
  <c r="WJ28" i="4"/>
  <c r="WK28" i="4"/>
  <c r="WL28" i="4"/>
  <c r="WM28" i="4"/>
  <c r="WN28" i="4"/>
  <c r="WO28" i="4"/>
  <c r="WP28" i="4"/>
  <c r="WQ28" i="4"/>
  <c r="O29" i="4"/>
  <c r="WH29" i="4"/>
  <c r="WJ29" i="4"/>
  <c r="WK29" i="4"/>
  <c r="WL29" i="4"/>
  <c r="WM29" i="4"/>
  <c r="WN29" i="4"/>
  <c r="WO29" i="4"/>
  <c r="WP29" i="4"/>
  <c r="WQ29" i="4"/>
  <c r="O77" i="4"/>
  <c r="WH77" i="4"/>
  <c r="WJ77" i="4"/>
  <c r="WK77" i="4"/>
  <c r="WL77" i="4"/>
  <c r="WM77" i="4"/>
  <c r="WN77" i="4"/>
  <c r="WO77" i="4"/>
  <c r="WP77" i="4"/>
  <c r="WQ77" i="4"/>
  <c r="O69" i="4"/>
  <c r="WH69" i="4"/>
  <c r="WJ69" i="4"/>
  <c r="WK69" i="4"/>
  <c r="WL69" i="4"/>
  <c r="WM69" i="4"/>
  <c r="WN69" i="4"/>
  <c r="WO69" i="4"/>
  <c r="WP69" i="4"/>
  <c r="WQ69" i="4"/>
  <c r="O70" i="4"/>
  <c r="WH70" i="4"/>
  <c r="WJ70" i="4"/>
  <c r="WK70" i="4"/>
  <c r="WL70" i="4"/>
  <c r="WM70" i="4"/>
  <c r="WN70" i="4"/>
  <c r="WO70" i="4"/>
  <c r="WP70" i="4"/>
  <c r="WQ70" i="4"/>
  <c r="O63" i="4"/>
  <c r="WH63" i="4"/>
  <c r="WJ63" i="4"/>
  <c r="WK63" i="4"/>
  <c r="WL63" i="4"/>
  <c r="WM63" i="4"/>
  <c r="WN63" i="4"/>
  <c r="WO63" i="4"/>
  <c r="WP63" i="4"/>
  <c r="WQ63" i="4"/>
  <c r="O74" i="4"/>
  <c r="WH74" i="4"/>
  <c r="WJ74" i="4"/>
  <c r="WK74" i="4"/>
  <c r="WL74" i="4"/>
  <c r="WM74" i="4"/>
  <c r="WN74" i="4"/>
  <c r="WO74" i="4"/>
  <c r="WP74" i="4"/>
  <c r="WQ74" i="4"/>
  <c r="O43" i="4"/>
  <c r="WH43" i="4"/>
  <c r="WJ43" i="4"/>
  <c r="WK43" i="4"/>
  <c r="WL43" i="4"/>
  <c r="WM43" i="4"/>
  <c r="WN43" i="4"/>
  <c r="WO43" i="4"/>
  <c r="WP43" i="4"/>
  <c r="WQ43" i="4"/>
  <c r="O44" i="4"/>
  <c r="WH44" i="4"/>
  <c r="WJ44" i="4"/>
  <c r="WK44" i="4"/>
  <c r="WL44" i="4"/>
  <c r="WM44" i="4"/>
  <c r="WN44" i="4"/>
  <c r="WO44" i="4"/>
  <c r="WP44" i="4"/>
  <c r="WQ44" i="4"/>
  <c r="NY45" i="4"/>
  <c r="O45" i="4"/>
  <c r="WH45" i="4"/>
  <c r="WJ45" i="4"/>
  <c r="WK45" i="4"/>
  <c r="WL45" i="4"/>
  <c r="WM45" i="4"/>
  <c r="WN45" i="4"/>
  <c r="WO45" i="4"/>
  <c r="WP45" i="4"/>
  <c r="WQ45" i="4"/>
  <c r="O46" i="4"/>
  <c r="WH46" i="4"/>
  <c r="WJ46" i="4"/>
  <c r="WK46" i="4"/>
  <c r="WL46" i="4"/>
  <c r="WM46" i="4"/>
  <c r="WN46" i="4"/>
  <c r="WO46" i="4"/>
  <c r="WP46" i="4"/>
  <c r="WQ46" i="4"/>
  <c r="O47" i="4"/>
  <c r="WH47" i="4"/>
  <c r="WJ47" i="4"/>
  <c r="WK47" i="4"/>
  <c r="WL47" i="4"/>
  <c r="WM47" i="4"/>
  <c r="WN47" i="4"/>
  <c r="WO47" i="4"/>
  <c r="WP47" i="4"/>
  <c r="WQ47" i="4"/>
  <c r="O56" i="4"/>
  <c r="WH56" i="4"/>
  <c r="WJ56" i="4"/>
  <c r="WK56" i="4"/>
  <c r="WL56" i="4"/>
  <c r="WM56" i="4"/>
  <c r="WN56" i="4"/>
  <c r="WO56" i="4"/>
  <c r="WP56" i="4"/>
  <c r="WQ56" i="4"/>
  <c r="O58" i="4"/>
  <c r="WH58" i="4"/>
  <c r="WJ58" i="4"/>
  <c r="WK58" i="4"/>
  <c r="WL58" i="4"/>
  <c r="WM58" i="4"/>
  <c r="WN58" i="4"/>
  <c r="WO58" i="4"/>
  <c r="WP58" i="4"/>
  <c r="WQ58" i="4"/>
  <c r="O57" i="4"/>
  <c r="WH57" i="4"/>
  <c r="WJ57" i="4"/>
  <c r="WK57" i="4"/>
  <c r="WL57" i="4"/>
  <c r="WM57" i="4"/>
  <c r="WN57" i="4"/>
  <c r="WO57" i="4"/>
  <c r="WP57" i="4"/>
  <c r="WQ57" i="4"/>
  <c r="O60" i="4"/>
  <c r="WH60" i="4"/>
  <c r="WJ60" i="4"/>
  <c r="WK60" i="4"/>
  <c r="WL60" i="4"/>
  <c r="WM60" i="4"/>
  <c r="WN60" i="4"/>
  <c r="WO60" i="4"/>
  <c r="WP60" i="4"/>
  <c r="WQ60" i="4"/>
  <c r="O61" i="4"/>
  <c r="WH61" i="4"/>
  <c r="WJ61" i="4"/>
  <c r="WK61" i="4"/>
  <c r="WL61" i="4"/>
  <c r="WM61" i="4"/>
  <c r="WN61" i="4"/>
  <c r="WO61" i="4"/>
  <c r="WP61" i="4"/>
  <c r="WQ61" i="4"/>
  <c r="NF62" i="4"/>
  <c r="O62" i="4"/>
  <c r="WH62" i="4"/>
  <c r="WJ62" i="4"/>
  <c r="WK62" i="4"/>
  <c r="WL62" i="4"/>
  <c r="WM62" i="4"/>
  <c r="WN62" i="4"/>
  <c r="WO62" i="4"/>
  <c r="WP62" i="4"/>
  <c r="WQ62" i="4"/>
  <c r="O64" i="4"/>
  <c r="WH64" i="4"/>
  <c r="WJ64" i="4"/>
  <c r="WK64" i="4"/>
  <c r="WL64" i="4"/>
  <c r="WM64" i="4"/>
  <c r="WN64" i="4"/>
  <c r="WO64" i="4"/>
  <c r="WP64" i="4"/>
  <c r="WQ64" i="4"/>
  <c r="O65" i="4"/>
  <c r="WH65" i="4"/>
  <c r="WJ65" i="4"/>
  <c r="WK65" i="4"/>
  <c r="WL65" i="4"/>
  <c r="WM65" i="4"/>
  <c r="WN65" i="4"/>
  <c r="WO65" i="4"/>
  <c r="WP65" i="4"/>
  <c r="WQ65" i="4"/>
  <c r="O67" i="4"/>
  <c r="WH67" i="4"/>
  <c r="WJ67" i="4"/>
  <c r="WK67" i="4"/>
  <c r="WL67" i="4"/>
  <c r="WM67" i="4"/>
  <c r="WN67" i="4"/>
  <c r="WO67" i="4"/>
  <c r="WP67" i="4"/>
  <c r="WQ67" i="4"/>
  <c r="O49" i="4"/>
  <c r="WH49" i="4"/>
  <c r="WJ49" i="4"/>
  <c r="WK49" i="4"/>
  <c r="WL49" i="4"/>
  <c r="WM49" i="4"/>
  <c r="WN49" i="4"/>
  <c r="WO49" i="4"/>
  <c r="WP49" i="4"/>
  <c r="WQ49" i="4"/>
  <c r="O50" i="4"/>
  <c r="WH50" i="4"/>
  <c r="WJ50" i="4"/>
  <c r="WK50" i="4"/>
  <c r="WL50" i="4"/>
  <c r="WM50" i="4"/>
  <c r="WN50" i="4"/>
  <c r="WO50" i="4"/>
  <c r="WP50" i="4"/>
  <c r="WQ50" i="4"/>
  <c r="O73" i="4"/>
  <c r="WH73" i="4"/>
  <c r="WJ73" i="4"/>
  <c r="WK73" i="4"/>
  <c r="WL73" i="4"/>
  <c r="WM73" i="4"/>
  <c r="WN73" i="4"/>
  <c r="WO73" i="4"/>
  <c r="WP73" i="4"/>
  <c r="WQ73" i="4"/>
  <c r="VG75" i="4"/>
  <c r="O75" i="4"/>
  <c r="WH75" i="4"/>
  <c r="WJ75" i="4"/>
  <c r="WK75" i="4"/>
  <c r="WL75" i="4"/>
  <c r="WM75" i="4"/>
  <c r="WN75" i="4"/>
  <c r="WO75" i="4"/>
  <c r="WP75" i="4"/>
  <c r="WQ75" i="4"/>
  <c r="O76" i="4"/>
  <c r="WH76" i="4"/>
  <c r="WJ76" i="4"/>
  <c r="WK76" i="4"/>
  <c r="WL76" i="4"/>
  <c r="WM76" i="4"/>
  <c r="WN76" i="4"/>
  <c r="WO76" i="4"/>
  <c r="WP76" i="4"/>
  <c r="WQ76" i="4"/>
  <c r="MM41" i="4"/>
  <c r="O41" i="4"/>
  <c r="WH41" i="4"/>
  <c r="WJ41" i="4"/>
  <c r="WK41" i="4"/>
  <c r="WL41" i="4"/>
  <c r="WM41" i="4"/>
  <c r="WN41" i="4"/>
  <c r="WO41" i="4"/>
  <c r="WP41" i="4"/>
  <c r="WQ41" i="4"/>
  <c r="NF79" i="4"/>
  <c r="O79" i="4"/>
  <c r="WH79" i="4"/>
  <c r="WJ79" i="4"/>
  <c r="WK79" i="4"/>
  <c r="WL79" i="4"/>
  <c r="WM79" i="4"/>
  <c r="WN79" i="4"/>
  <c r="WO79" i="4"/>
  <c r="WP79" i="4"/>
  <c r="WQ79" i="4"/>
  <c r="O80" i="4"/>
  <c r="WH80" i="4"/>
  <c r="WJ80" i="4"/>
  <c r="WK80" i="4"/>
  <c r="WL80" i="4"/>
  <c r="WM80" i="4"/>
  <c r="WN80" i="4"/>
  <c r="WO80" i="4"/>
  <c r="WP80" i="4"/>
  <c r="WQ80" i="4"/>
  <c r="O66" i="4"/>
  <c r="WH66" i="4"/>
  <c r="WJ66" i="4"/>
  <c r="WK66" i="4"/>
  <c r="WL66" i="4"/>
  <c r="WM66" i="4"/>
  <c r="WN66" i="4"/>
  <c r="WO66" i="4"/>
  <c r="WP66" i="4"/>
  <c r="WQ66" i="4"/>
  <c r="O68" i="4"/>
  <c r="WH68" i="4"/>
  <c r="WJ68" i="4"/>
  <c r="WK68" i="4"/>
  <c r="WL68" i="4"/>
  <c r="WM68" i="4"/>
  <c r="WN68" i="4"/>
  <c r="WO68" i="4"/>
  <c r="WP68" i="4"/>
  <c r="WQ68" i="4"/>
  <c r="VG71" i="4"/>
  <c r="O71" i="4"/>
  <c r="WH71" i="4"/>
  <c r="WJ71" i="4"/>
  <c r="WK71" i="4"/>
  <c r="WL71" i="4"/>
  <c r="WM71" i="4"/>
  <c r="WN71" i="4"/>
  <c r="WO71" i="4"/>
  <c r="WP71" i="4"/>
  <c r="WQ71" i="4"/>
  <c r="O72" i="4"/>
  <c r="WH72" i="4"/>
  <c r="WJ72" i="4"/>
  <c r="WK72" i="4"/>
  <c r="WL72" i="4"/>
  <c r="WM72" i="4"/>
  <c r="WN72" i="4"/>
  <c r="WO72" i="4"/>
  <c r="WP72" i="4"/>
  <c r="WQ72" i="4"/>
  <c r="TB33" i="4"/>
  <c r="O33" i="4"/>
  <c r="WH33" i="4"/>
  <c r="WJ33" i="4"/>
  <c r="WK33" i="4"/>
  <c r="WL33" i="4"/>
  <c r="WM33" i="4"/>
  <c r="WN33" i="4"/>
  <c r="WO33" i="4"/>
  <c r="WP33" i="4"/>
  <c r="WQ33" i="4"/>
  <c r="O34" i="4"/>
  <c r="WH34" i="4"/>
  <c r="WJ34" i="4"/>
  <c r="WK34" i="4"/>
  <c r="WL34" i="4"/>
  <c r="WM34" i="4"/>
  <c r="WN34" i="4"/>
  <c r="WO34" i="4"/>
  <c r="WP34" i="4"/>
  <c r="WQ34" i="4"/>
  <c r="O31" i="4"/>
  <c r="WH31" i="4"/>
  <c r="WJ31" i="4"/>
  <c r="WK31" i="4"/>
  <c r="WL31" i="4"/>
  <c r="WM31" i="4"/>
  <c r="WN31" i="4"/>
  <c r="WO31" i="4"/>
  <c r="WP31" i="4"/>
  <c r="WQ31" i="4"/>
  <c r="O32" i="4"/>
  <c r="WH32" i="4"/>
  <c r="WJ32" i="4"/>
  <c r="WK32" i="4"/>
  <c r="WL32" i="4"/>
  <c r="WM32" i="4"/>
  <c r="WN32" i="4"/>
  <c r="WO32" i="4"/>
  <c r="WP32" i="4"/>
  <c r="WQ32" i="4"/>
  <c r="O15" i="4"/>
  <c r="WH15" i="4"/>
  <c r="WJ15" i="4"/>
  <c r="WK15" i="4"/>
  <c r="WL15" i="4"/>
  <c r="WM15" i="4"/>
  <c r="WN15" i="4"/>
  <c r="WO15" i="4"/>
  <c r="WP15" i="4"/>
  <c r="WQ15" i="4"/>
  <c r="O16" i="4"/>
  <c r="WH16" i="4"/>
  <c r="WJ16" i="4"/>
  <c r="WK16" i="4"/>
  <c r="WL16" i="4"/>
  <c r="WM16" i="4"/>
  <c r="WN16" i="4"/>
  <c r="WO16" i="4"/>
  <c r="WP16" i="4"/>
  <c r="WQ16" i="4"/>
  <c r="RP18" i="4"/>
  <c r="O18" i="4"/>
  <c r="WH18" i="4"/>
  <c r="WJ18" i="4"/>
  <c r="WK18" i="4"/>
  <c r="WL18" i="4"/>
  <c r="WM18" i="4"/>
  <c r="WN18" i="4"/>
  <c r="WO18" i="4"/>
  <c r="WP18" i="4"/>
  <c r="WQ18" i="4"/>
  <c r="O17" i="4"/>
  <c r="WH17" i="4"/>
  <c r="WJ17" i="4"/>
  <c r="WK17" i="4"/>
  <c r="WL17" i="4"/>
  <c r="WM17" i="4"/>
  <c r="WN17" i="4"/>
  <c r="WO17" i="4"/>
  <c r="WP17" i="4"/>
  <c r="WQ17" i="4"/>
  <c r="O20" i="4"/>
  <c r="WH20" i="4"/>
  <c r="WJ20" i="4"/>
  <c r="WK20" i="4"/>
  <c r="WL20" i="4"/>
  <c r="WM20" i="4"/>
  <c r="WN20" i="4"/>
  <c r="WO20" i="4"/>
  <c r="WP20" i="4"/>
  <c r="WQ20" i="4"/>
  <c r="O21" i="4"/>
  <c r="WH21" i="4"/>
  <c r="WJ21" i="4"/>
  <c r="WK21" i="4"/>
  <c r="WL21" i="4"/>
  <c r="WM21" i="4"/>
  <c r="WN21" i="4"/>
  <c r="WO21" i="4"/>
  <c r="WP21" i="4"/>
  <c r="WQ21" i="4"/>
  <c r="O54" i="4"/>
  <c r="WH54" i="4"/>
  <c r="WJ54" i="4"/>
  <c r="WK54" i="4"/>
  <c r="WL54" i="4"/>
  <c r="WM54" i="4"/>
  <c r="WN54" i="4"/>
  <c r="WO54" i="4"/>
  <c r="WP54" i="4"/>
  <c r="WQ54" i="4"/>
  <c r="OR53" i="4"/>
  <c r="O53" i="4"/>
  <c r="WH53" i="4"/>
  <c r="WJ53" i="4"/>
  <c r="WK53" i="4"/>
  <c r="WL53" i="4"/>
  <c r="WM53" i="4"/>
  <c r="WN53" i="4"/>
  <c r="WO53" i="4"/>
  <c r="WP53" i="4"/>
  <c r="WQ53" i="4"/>
  <c r="O52" i="4"/>
  <c r="WH52" i="4"/>
  <c r="WJ52" i="4"/>
  <c r="WK52" i="4"/>
  <c r="WL52" i="4"/>
  <c r="WM52" i="4"/>
  <c r="WN52" i="4"/>
  <c r="WO52" i="4"/>
  <c r="WP52" i="4"/>
  <c r="WQ52" i="4"/>
  <c r="VM6" i="4"/>
  <c r="UT6" i="4"/>
  <c r="UA6" i="4"/>
  <c r="TH6" i="4"/>
  <c r="SO6" i="4"/>
  <c r="RV6" i="4"/>
  <c r="RC6" i="4"/>
  <c r="QJ6" i="4"/>
  <c r="PQ6" i="4"/>
  <c r="OX6" i="4"/>
  <c r="OE6" i="4"/>
  <c r="NL6" i="4"/>
  <c r="MS6" i="4"/>
  <c r="LZ6" i="4"/>
  <c r="LG6" i="4"/>
  <c r="KN6" i="4"/>
  <c r="JU6" i="4"/>
  <c r="JB6" i="4"/>
  <c r="II6" i="4"/>
  <c r="HP6" i="4"/>
  <c r="GW6" i="4"/>
  <c r="GD6" i="4"/>
  <c r="FK6" i="4"/>
  <c r="ER6" i="4"/>
  <c r="DY6" i="4"/>
  <c r="DF6" i="4"/>
  <c r="CM6" i="4"/>
  <c r="BT6" i="4"/>
  <c r="BA6" i="4"/>
  <c r="AH6" i="4"/>
  <c r="O6" i="4"/>
  <c r="MS114" i="4" l="1"/>
  <c r="NG114" i="4" s="1"/>
  <c r="MO114" i="4"/>
  <c r="MR114" i="4"/>
  <c r="MO120" i="4"/>
  <c r="MR120" i="4"/>
  <c r="MS120" i="4"/>
  <c r="NG120" i="4" s="1"/>
  <c r="KZ132" i="4"/>
  <c r="LA132" i="4" s="1"/>
  <c r="LD132" i="4" s="1"/>
  <c r="KZ87" i="4"/>
  <c r="LA87" i="4" s="1"/>
  <c r="LD87" i="4" s="1"/>
  <c r="KZ97" i="4"/>
  <c r="LA97" i="4" s="1"/>
  <c r="LD97" i="4" s="1"/>
  <c r="KZ98" i="4"/>
  <c r="LA98" i="4" s="1"/>
  <c r="LD98" i="4" s="1"/>
  <c r="KZ29" i="4"/>
  <c r="LA29" i="4" s="1"/>
  <c r="LD29" i="4" s="1"/>
  <c r="KZ40" i="4"/>
  <c r="LA40" i="4" s="1"/>
  <c r="LD40" i="4" s="1"/>
  <c r="KZ85" i="4"/>
  <c r="LA85" i="4" s="1"/>
  <c r="LD85" i="4" s="1"/>
  <c r="KZ20" i="4"/>
  <c r="LA20" i="4" s="1"/>
  <c r="LD20" i="4" s="1"/>
  <c r="KZ73" i="4"/>
  <c r="LA73" i="4" s="1"/>
  <c r="LD73" i="4" s="1"/>
  <c r="KZ96" i="4"/>
  <c r="LA96" i="4" s="1"/>
  <c r="LD96" i="4" s="1"/>
  <c r="KZ16" i="4"/>
  <c r="LA16" i="4" s="1"/>
  <c r="LD16" i="4" s="1"/>
  <c r="KZ67" i="4"/>
  <c r="LA67" i="4" s="1"/>
  <c r="LD67" i="4" s="1"/>
  <c r="KZ74" i="4"/>
  <c r="LA74" i="4" s="1"/>
  <c r="LD74" i="4" s="1"/>
  <c r="KZ92" i="4"/>
  <c r="LA92" i="4" s="1"/>
  <c r="LD92" i="4" s="1"/>
  <c r="KZ78" i="4"/>
  <c r="LA78" i="4" s="1"/>
  <c r="LD78" i="4" s="1"/>
  <c r="KZ66" i="4"/>
  <c r="LA66" i="4" s="1"/>
  <c r="LD66" i="4" s="1"/>
  <c r="KZ50" i="4"/>
  <c r="LA50" i="4" s="1"/>
  <c r="LD50" i="4" s="1"/>
  <c r="KZ64" i="4"/>
  <c r="LA64" i="4" s="1"/>
  <c r="LD64" i="4" s="1"/>
  <c r="KZ18" i="4"/>
  <c r="LA18" i="4" s="1"/>
  <c r="LD18" i="4" s="1"/>
  <c r="KZ21" i="4"/>
  <c r="LA21" i="4" s="1"/>
  <c r="LD21" i="4" s="1"/>
  <c r="KZ129" i="4"/>
  <c r="LA129" i="4" s="1"/>
  <c r="LD129" i="4" s="1"/>
  <c r="KZ102" i="4"/>
  <c r="LA102" i="4" s="1"/>
  <c r="LD102" i="4" s="1"/>
  <c r="KZ63" i="4"/>
  <c r="LA63" i="4" s="1"/>
  <c r="LD63" i="4" s="1"/>
  <c r="KZ35" i="4"/>
  <c r="LA35" i="4" s="1"/>
  <c r="LD35" i="4" s="1"/>
  <c r="KZ53" i="4"/>
  <c r="LA53" i="4" s="1"/>
  <c r="LD53" i="4" s="1"/>
  <c r="KZ68" i="4"/>
  <c r="LA68" i="4" s="1"/>
  <c r="LD68" i="4" s="1"/>
  <c r="KZ34" i="4"/>
  <c r="KZ47" i="4"/>
  <c r="LA47" i="4" s="1"/>
  <c r="LD47" i="4" s="1"/>
  <c r="KZ76" i="4"/>
  <c r="LA76" i="4" s="1"/>
  <c r="LD76" i="4" s="1"/>
  <c r="KZ41" i="4"/>
  <c r="LA41" i="4" s="1"/>
  <c r="LD41" i="4" s="1"/>
  <c r="KZ28" i="4"/>
  <c r="LA28" i="4" s="1"/>
  <c r="LD28" i="4" s="1"/>
  <c r="KZ105" i="4"/>
  <c r="LA105" i="4" s="1"/>
  <c r="LD105" i="4" s="1"/>
  <c r="KZ56" i="4"/>
  <c r="LA56" i="4" s="1"/>
  <c r="LD56" i="4" s="1"/>
  <c r="KZ75" i="4"/>
  <c r="LA75" i="4" s="1"/>
  <c r="LD75" i="4" s="1"/>
  <c r="KZ32" i="4"/>
  <c r="LA32" i="4" s="1"/>
  <c r="LD32" i="4" s="1"/>
  <c r="KZ31" i="4"/>
  <c r="LA31" i="4" s="1"/>
  <c r="LD31" i="4" s="1"/>
  <c r="KZ131" i="4"/>
  <c r="LA131" i="4" s="1"/>
  <c r="LD131" i="4" s="1"/>
  <c r="KZ93" i="4"/>
  <c r="LA93" i="4" s="1"/>
  <c r="LD93" i="4" s="1"/>
  <c r="KZ33" i="4"/>
  <c r="LA33" i="4" s="1"/>
  <c r="LD33" i="4" s="1"/>
  <c r="KZ23" i="4"/>
  <c r="LA23" i="4" s="1"/>
  <c r="LD23" i="4" s="1"/>
  <c r="KZ61" i="4"/>
  <c r="LA61" i="4" s="1"/>
  <c r="LD61" i="4" s="1"/>
  <c r="KZ11" i="4"/>
  <c r="LA11" i="4" s="1"/>
  <c r="LD11" i="4" s="1"/>
  <c r="KZ90" i="4"/>
  <c r="LA90" i="4" s="1"/>
  <c r="LD90" i="4" s="1"/>
  <c r="KZ100" i="4"/>
  <c r="LA100" i="4" s="1"/>
  <c r="LD100" i="4" s="1"/>
  <c r="KZ54" i="4"/>
  <c r="LA54" i="4" s="1"/>
  <c r="LD54" i="4" s="1"/>
  <c r="KZ72" i="4"/>
  <c r="LA72" i="4" s="1"/>
  <c r="LD72" i="4" s="1"/>
  <c r="KZ43" i="4"/>
  <c r="LA43" i="4" s="1"/>
  <c r="LD43" i="4" s="1"/>
  <c r="KZ111" i="4"/>
  <c r="LA111" i="4" s="1"/>
  <c r="LD111" i="4" s="1"/>
  <c r="KZ110" i="4"/>
  <c r="LA110" i="4" s="1"/>
  <c r="LD110" i="4" s="1"/>
  <c r="KZ62" i="4"/>
  <c r="LA62" i="4" s="1"/>
  <c r="LD62" i="4" s="1"/>
  <c r="KZ57" i="4"/>
  <c r="LA57" i="4" s="1"/>
  <c r="LD57" i="4" s="1"/>
  <c r="KZ82" i="4"/>
  <c r="LA82" i="4" s="1"/>
  <c r="LD82" i="4" s="1"/>
  <c r="KZ26" i="4"/>
  <c r="LA26" i="4" s="1"/>
  <c r="LD26" i="4" s="1"/>
  <c r="KZ17" i="4"/>
  <c r="LA17" i="4" s="1"/>
  <c r="LD17" i="4" s="1"/>
  <c r="KZ52" i="4"/>
  <c r="LA52" i="4" s="1"/>
  <c r="LD52" i="4" s="1"/>
  <c r="KZ24" i="4"/>
  <c r="LA24" i="4" s="1"/>
  <c r="LD24" i="4" s="1"/>
  <c r="KZ45" i="4"/>
  <c r="LA45" i="4" s="1"/>
  <c r="LD45" i="4" s="1"/>
  <c r="KZ37" i="4"/>
  <c r="LA37" i="4" s="1"/>
  <c r="LD37" i="4" s="1"/>
  <c r="KZ79" i="4"/>
  <c r="LA79" i="4" s="1"/>
  <c r="LD79" i="4" s="1"/>
  <c r="KZ108" i="4"/>
  <c r="LA108" i="4" s="1"/>
  <c r="LD108" i="4" s="1"/>
  <c r="KZ65" i="4"/>
  <c r="LA65" i="4" s="1"/>
  <c r="LD65" i="4" s="1"/>
  <c r="KZ89" i="4"/>
  <c r="LA89" i="4" s="1"/>
  <c r="LD89" i="4" s="1"/>
  <c r="KZ69" i="4"/>
  <c r="LA69" i="4" s="1"/>
  <c r="LD69" i="4" s="1"/>
  <c r="KZ99" i="4"/>
  <c r="LA99" i="4" s="1"/>
  <c r="LD99" i="4" s="1"/>
  <c r="KZ80" i="4"/>
  <c r="LA80" i="4" s="1"/>
  <c r="LD80" i="4" s="1"/>
  <c r="KZ106" i="4"/>
  <c r="LA106" i="4" s="1"/>
  <c r="LD106" i="4" s="1"/>
  <c r="KZ83" i="4"/>
  <c r="LA83" i="4" s="1"/>
  <c r="LD83" i="4" s="1"/>
  <c r="KZ38" i="4"/>
  <c r="LA38" i="4" s="1"/>
  <c r="LD38" i="4" s="1"/>
  <c r="KZ107" i="4"/>
  <c r="LA107" i="4" s="1"/>
  <c r="LD107" i="4" s="1"/>
  <c r="KZ130" i="4"/>
  <c r="LA130" i="4" s="1"/>
  <c r="LD130" i="4" s="1"/>
  <c r="KZ94" i="4"/>
  <c r="LA94" i="4" s="1"/>
  <c r="LD94" i="4" s="1"/>
  <c r="KZ71" i="4"/>
  <c r="LA71" i="4" s="1"/>
  <c r="LD71" i="4" s="1"/>
  <c r="KZ58" i="4"/>
  <c r="LA58" i="4" s="1"/>
  <c r="LD58" i="4" s="1"/>
  <c r="KZ70" i="4"/>
  <c r="LA70" i="4" s="1"/>
  <c r="LD70" i="4" s="1"/>
  <c r="KZ44" i="4"/>
  <c r="LA44" i="4" s="1"/>
  <c r="LD44" i="4" s="1"/>
  <c r="KZ128" i="4"/>
  <c r="LA128" i="4" s="1"/>
  <c r="LD128" i="4" s="1"/>
  <c r="KZ88" i="4"/>
  <c r="LA88" i="4" s="1"/>
  <c r="LD88" i="4" s="1"/>
  <c r="KZ86" i="4"/>
  <c r="LA86" i="4" s="1"/>
  <c r="LD86" i="4" s="1"/>
  <c r="KZ126" i="4"/>
  <c r="LA126" i="4" s="1"/>
  <c r="LD126" i="4" s="1"/>
  <c r="KZ103" i="4"/>
  <c r="LA103" i="4" s="1"/>
  <c r="LD103" i="4" s="1"/>
  <c r="KZ104" i="4"/>
  <c r="LA104" i="4" s="1"/>
  <c r="LD104" i="4" s="1"/>
  <c r="KZ112" i="4"/>
  <c r="LA112" i="4" s="1"/>
  <c r="LD112" i="4" s="1"/>
  <c r="KZ46" i="4"/>
  <c r="LA46" i="4" s="1"/>
  <c r="LD46" i="4" s="1"/>
  <c r="KZ60" i="4"/>
  <c r="LA60" i="4" s="1"/>
  <c r="LD60" i="4" s="1"/>
  <c r="KZ15" i="4"/>
  <c r="LA15" i="4" s="1"/>
  <c r="LD15" i="4" s="1"/>
  <c r="KZ127" i="4"/>
  <c r="LA127" i="4" s="1"/>
  <c r="LD127" i="4" s="1"/>
  <c r="KZ49" i="4"/>
  <c r="LA49" i="4" s="1"/>
  <c r="LD49" i="4" s="1"/>
  <c r="KZ10" i="4"/>
  <c r="LA10" i="4" s="1"/>
  <c r="LD10" i="4" s="1"/>
  <c r="KZ12" i="4"/>
  <c r="LA12" i="4" s="1"/>
  <c r="LD12" i="4" s="1"/>
  <c r="KZ39" i="4"/>
  <c r="LA39" i="4" s="1"/>
  <c r="LD39" i="4" s="1"/>
  <c r="KZ77" i="4"/>
  <c r="LA77" i="4" s="1"/>
  <c r="LD77" i="4" s="1"/>
  <c r="KZ25" i="4"/>
  <c r="LA25" i="4" s="1"/>
  <c r="LD25" i="4" s="1"/>
  <c r="KG37" i="4"/>
  <c r="KH37" i="4" s="1"/>
  <c r="KK37" i="4" s="1"/>
  <c r="KG111" i="4"/>
  <c r="KH111" i="4" s="1"/>
  <c r="KK111" i="4" s="1"/>
  <c r="KG32" i="4"/>
  <c r="KH32" i="4" s="1"/>
  <c r="KK32" i="4" s="1"/>
  <c r="KG16" i="4"/>
  <c r="KH16" i="4" s="1"/>
  <c r="KK16" i="4" s="1"/>
  <c r="KG130" i="4"/>
  <c r="KH130" i="4" s="1"/>
  <c r="KK130" i="4" s="1"/>
  <c r="KG90" i="4"/>
  <c r="KH90" i="4" s="1"/>
  <c r="KK90" i="4" s="1"/>
  <c r="KG92" i="4"/>
  <c r="KH92" i="4" s="1"/>
  <c r="KK92" i="4" s="1"/>
  <c r="KG67" i="4"/>
  <c r="KH67" i="4" s="1"/>
  <c r="KK67" i="4" s="1"/>
  <c r="KG82" i="4"/>
  <c r="KH82" i="4" s="1"/>
  <c r="KK82" i="4" s="1"/>
  <c r="KG39" i="4"/>
  <c r="KH39" i="4" s="1"/>
  <c r="KK39" i="4" s="1"/>
  <c r="KG61" i="4"/>
  <c r="KH61" i="4" s="1"/>
  <c r="KK61" i="4" s="1"/>
  <c r="KG21" i="4"/>
  <c r="KH21" i="4" s="1"/>
  <c r="KK21" i="4" s="1"/>
  <c r="KG63" i="4"/>
  <c r="KH63" i="4" s="1"/>
  <c r="KK63" i="4" s="1"/>
  <c r="KG127" i="4"/>
  <c r="KH127" i="4" s="1"/>
  <c r="KK127" i="4" s="1"/>
  <c r="KG75" i="4"/>
  <c r="KH75" i="4" s="1"/>
  <c r="KK75" i="4" s="1"/>
  <c r="KG80" i="4"/>
  <c r="KH80" i="4" s="1"/>
  <c r="KK80" i="4" s="1"/>
  <c r="KG53" i="4"/>
  <c r="KH53" i="4" s="1"/>
  <c r="KK53" i="4" s="1"/>
  <c r="KG24" i="4"/>
  <c r="KH24" i="4" s="1"/>
  <c r="KK24" i="4" s="1"/>
  <c r="KG35" i="4"/>
  <c r="KH35" i="4" s="1"/>
  <c r="KK35" i="4" s="1"/>
  <c r="KG40" i="4"/>
  <c r="KH40" i="4" s="1"/>
  <c r="KK40" i="4" s="1"/>
  <c r="KG62" i="4"/>
  <c r="KH62" i="4" s="1"/>
  <c r="KK62" i="4" s="1"/>
  <c r="KG73" i="4"/>
  <c r="KH73" i="4" s="1"/>
  <c r="KK73" i="4" s="1"/>
  <c r="KG20" i="4"/>
  <c r="KH20" i="4" s="1"/>
  <c r="KK20" i="4" s="1"/>
  <c r="KG46" i="4"/>
  <c r="KH46" i="4" s="1"/>
  <c r="KK46" i="4" s="1"/>
  <c r="KG129" i="4"/>
  <c r="KH129" i="4" s="1"/>
  <c r="KK129" i="4" s="1"/>
  <c r="KG78" i="4"/>
  <c r="KH78" i="4" s="1"/>
  <c r="KK78" i="4" s="1"/>
  <c r="KG31" i="4"/>
  <c r="KH31" i="4" s="1"/>
  <c r="KK31" i="4" s="1"/>
  <c r="KG103" i="4"/>
  <c r="KH103" i="4" s="1"/>
  <c r="KK103" i="4" s="1"/>
  <c r="KG76" i="4"/>
  <c r="KH76" i="4" s="1"/>
  <c r="KK76" i="4" s="1"/>
  <c r="KG23" i="4"/>
  <c r="KH23" i="4" s="1"/>
  <c r="KK23" i="4" s="1"/>
  <c r="KG43" i="4"/>
  <c r="KH43" i="4" s="1"/>
  <c r="KK43" i="4" s="1"/>
  <c r="KG88" i="4"/>
  <c r="KH88" i="4" s="1"/>
  <c r="KK88" i="4" s="1"/>
  <c r="KG83" i="4"/>
  <c r="KH83" i="4" s="1"/>
  <c r="KK83" i="4" s="1"/>
  <c r="KG104" i="4"/>
  <c r="KH104" i="4" s="1"/>
  <c r="KK104" i="4" s="1"/>
  <c r="KG50" i="4"/>
  <c r="KH50" i="4" s="1"/>
  <c r="KK50" i="4" s="1"/>
  <c r="KG28" i="4"/>
  <c r="KH28" i="4" s="1"/>
  <c r="KK28" i="4" s="1"/>
  <c r="KG97" i="4"/>
  <c r="KH97" i="4" s="1"/>
  <c r="KK97" i="4" s="1"/>
  <c r="KG54" i="4"/>
  <c r="KH54" i="4" s="1"/>
  <c r="KK54" i="4" s="1"/>
  <c r="KG85" i="4"/>
  <c r="KH85" i="4" s="1"/>
  <c r="KK85" i="4" s="1"/>
  <c r="KG108" i="4"/>
  <c r="KH108" i="4" s="1"/>
  <c r="KK108" i="4" s="1"/>
  <c r="KG107" i="4"/>
  <c r="KH107" i="4" s="1"/>
  <c r="KK107" i="4" s="1"/>
  <c r="KG49" i="4"/>
  <c r="KH49" i="4" s="1"/>
  <c r="KK49" i="4" s="1"/>
  <c r="KG34" i="4"/>
  <c r="KG12" i="4"/>
  <c r="KH12" i="4" s="1"/>
  <c r="KK12" i="4" s="1"/>
  <c r="KG41" i="4"/>
  <c r="KH41" i="4" s="1"/>
  <c r="KK41" i="4" s="1"/>
  <c r="KG86" i="4"/>
  <c r="KH86" i="4" s="1"/>
  <c r="KK86" i="4" s="1"/>
  <c r="KG112" i="4"/>
  <c r="KH112" i="4" s="1"/>
  <c r="KK112" i="4" s="1"/>
  <c r="KG77" i="4"/>
  <c r="KH77" i="4" s="1"/>
  <c r="KK77" i="4" s="1"/>
  <c r="KG65" i="4"/>
  <c r="KH65" i="4" s="1"/>
  <c r="KK65" i="4" s="1"/>
  <c r="KG38" i="4"/>
  <c r="KH38" i="4" s="1"/>
  <c r="KK38" i="4" s="1"/>
  <c r="KG89" i="4"/>
  <c r="KH89" i="4" s="1"/>
  <c r="KK89" i="4" s="1"/>
  <c r="KG10" i="4"/>
  <c r="KH10" i="4" s="1"/>
  <c r="KK10" i="4" s="1"/>
  <c r="KG60" i="4"/>
  <c r="KH60" i="4" s="1"/>
  <c r="KK60" i="4" s="1"/>
  <c r="KG100" i="4"/>
  <c r="KH100" i="4" s="1"/>
  <c r="KK100" i="4" s="1"/>
  <c r="KG94" i="4"/>
  <c r="KH94" i="4" s="1"/>
  <c r="KK94" i="4" s="1"/>
  <c r="KG132" i="4"/>
  <c r="KH132" i="4" s="1"/>
  <c r="KK132" i="4" s="1"/>
  <c r="KG29" i="4"/>
  <c r="KH29" i="4" s="1"/>
  <c r="KK29" i="4" s="1"/>
  <c r="KG56" i="4"/>
  <c r="KH56" i="4" s="1"/>
  <c r="KK56" i="4" s="1"/>
  <c r="KG110" i="4"/>
  <c r="KH110" i="4" s="1"/>
  <c r="KK110" i="4" s="1"/>
  <c r="KG44" i="4"/>
  <c r="KH44" i="4" s="1"/>
  <c r="KK44" i="4" s="1"/>
  <c r="KG96" i="4"/>
  <c r="KH96" i="4" s="1"/>
  <c r="KK96" i="4" s="1"/>
  <c r="KG99" i="4"/>
  <c r="KH99" i="4" s="1"/>
  <c r="KK99" i="4" s="1"/>
  <c r="KG70" i="4"/>
  <c r="KH70" i="4" s="1"/>
  <c r="KK70" i="4" s="1"/>
  <c r="KG18" i="4"/>
  <c r="KH18" i="4" s="1"/>
  <c r="KK18" i="4" s="1"/>
  <c r="KG126" i="4"/>
  <c r="KH126" i="4" s="1"/>
  <c r="KK126" i="4" s="1"/>
  <c r="KG17" i="4"/>
  <c r="KH17" i="4" s="1"/>
  <c r="KK17" i="4" s="1"/>
  <c r="KG66" i="4"/>
  <c r="KH66" i="4" s="1"/>
  <c r="KK66" i="4" s="1"/>
  <c r="KG64" i="4"/>
  <c r="KH64" i="4" s="1"/>
  <c r="KK64" i="4" s="1"/>
  <c r="KG11" i="4"/>
  <c r="KH11" i="4" s="1"/>
  <c r="KK11" i="4" s="1"/>
  <c r="KG26" i="4"/>
  <c r="KH26" i="4" s="1"/>
  <c r="KK26" i="4" s="1"/>
  <c r="KG52" i="4"/>
  <c r="KH52" i="4" s="1"/>
  <c r="KK52" i="4" s="1"/>
  <c r="N153" i="3"/>
  <c r="N51" i="3"/>
  <c r="M87" i="4" s="1"/>
  <c r="N104" i="3"/>
  <c r="N175" i="3"/>
  <c r="M126" i="4"/>
  <c r="N176" i="3"/>
  <c r="M11" i="4"/>
  <c r="N214" i="3"/>
  <c r="N52" i="3"/>
  <c r="M20" i="4" s="1"/>
  <c r="N54" i="3"/>
  <c r="N165" i="3"/>
  <c r="N166" i="3"/>
  <c r="TU34" i="4"/>
  <c r="TX34" i="4" s="1"/>
  <c r="OR46" i="4"/>
  <c r="OU46" i="4" s="1"/>
  <c r="TU16" i="4"/>
  <c r="TX16" i="4" s="1"/>
  <c r="VG16" i="4"/>
  <c r="VJ16" i="4" s="1"/>
  <c r="RP46" i="4"/>
  <c r="RS46" i="4" s="1"/>
  <c r="MM16" i="4"/>
  <c r="MP16" i="4" s="1"/>
  <c r="UN16" i="4"/>
  <c r="UQ16" i="4" s="1"/>
  <c r="QW46" i="4"/>
  <c r="QZ46" i="4" s="1"/>
  <c r="VZ16" i="4"/>
  <c r="WC16" i="4" s="1"/>
  <c r="OR16" i="4"/>
  <c r="OU16" i="4" s="1"/>
  <c r="QD16" i="4"/>
  <c r="QG16" i="4" s="1"/>
  <c r="LT46" i="4"/>
  <c r="LW46" i="4" s="1"/>
  <c r="SI46" i="4"/>
  <c r="SL46" i="4" s="1"/>
  <c r="LT16" i="4"/>
  <c r="LW16" i="4" s="1"/>
  <c r="TU46" i="4"/>
  <c r="TX46" i="4" s="1"/>
  <c r="QW16" i="4"/>
  <c r="QZ16" i="4" s="1"/>
  <c r="MM46" i="4"/>
  <c r="MP46" i="4" s="1"/>
  <c r="UN46" i="4"/>
  <c r="UQ46" i="4" s="1"/>
  <c r="PK16" i="4"/>
  <c r="PN16" i="4" s="1"/>
  <c r="RP16" i="4"/>
  <c r="RS16" i="4" s="1"/>
  <c r="NF46" i="4"/>
  <c r="NI46" i="4" s="1"/>
  <c r="TB16" i="4"/>
  <c r="TE16" i="4" s="1"/>
  <c r="QD46" i="4"/>
  <c r="QG46" i="4" s="1"/>
  <c r="TB46" i="4"/>
  <c r="TE46" i="4" s="1"/>
  <c r="NF16" i="4"/>
  <c r="NI16" i="4" s="1"/>
  <c r="NY16" i="4"/>
  <c r="OB16" i="4" s="1"/>
  <c r="VG46" i="4"/>
  <c r="VJ46" i="4" s="1"/>
  <c r="VZ46" i="4"/>
  <c r="WC46" i="4" s="1"/>
  <c r="SI16" i="4"/>
  <c r="SL16" i="4" s="1"/>
  <c r="NY46" i="4"/>
  <c r="OB46" i="4" s="1"/>
  <c r="FV53" i="4"/>
  <c r="FV52" i="4"/>
  <c r="FV13" i="4"/>
  <c r="FV69" i="4"/>
  <c r="FV15" i="4"/>
  <c r="FV11" i="4"/>
  <c r="ND18" i="4"/>
  <c r="FV18" i="4"/>
  <c r="RS18" i="4"/>
  <c r="FV50" i="4"/>
  <c r="FV49" i="4"/>
  <c r="FV47" i="4"/>
  <c r="FV33" i="4"/>
  <c r="TE33" i="4"/>
  <c r="ND40" i="4"/>
  <c r="FV40" i="4"/>
  <c r="FV34" i="4"/>
  <c r="FV70" i="4"/>
  <c r="FV46" i="4"/>
  <c r="FV67" i="4"/>
  <c r="FV61" i="4"/>
  <c r="FV45" i="4"/>
  <c r="OB45" i="4"/>
  <c r="FV23" i="4"/>
  <c r="FV80" i="4"/>
  <c r="ND58" i="4"/>
  <c r="FV58" i="4"/>
  <c r="FV77" i="4"/>
  <c r="FV54" i="4"/>
  <c r="FV68" i="4"/>
  <c r="FV56" i="4"/>
  <c r="FV31" i="4"/>
  <c r="FV24" i="4"/>
  <c r="FV65" i="4"/>
  <c r="FV64" i="4"/>
  <c r="FV60" i="4"/>
  <c r="FV44" i="4"/>
  <c r="FV29" i="4"/>
  <c r="FV25" i="4"/>
  <c r="FV79" i="4"/>
  <c r="NI79" i="4"/>
  <c r="FV41" i="4"/>
  <c r="MP41" i="4"/>
  <c r="OU53" i="4"/>
  <c r="FV32" i="4"/>
  <c r="FV66" i="4"/>
  <c r="FV39" i="4"/>
  <c r="FV16" i="4"/>
  <c r="FV76" i="4"/>
  <c r="VJ75" i="4"/>
  <c r="FV75" i="4"/>
  <c r="FV72" i="4"/>
  <c r="FV73" i="4"/>
  <c r="FV21" i="4"/>
  <c r="FV62" i="4"/>
  <c r="NI62" i="4"/>
  <c r="FV71" i="4"/>
  <c r="VJ71" i="4"/>
  <c r="FV20" i="4"/>
  <c r="FV17" i="4"/>
  <c r="FV57" i="4"/>
  <c r="FV43" i="4"/>
  <c r="FV28" i="4"/>
  <c r="TX28" i="4"/>
  <c r="FV26" i="4"/>
  <c r="ND41" i="4"/>
  <c r="ND31" i="4"/>
  <c r="ND73" i="4"/>
  <c r="ND72" i="4"/>
  <c r="ND50" i="4"/>
  <c r="ND33" i="4"/>
  <c r="ND79" i="4"/>
  <c r="ND28" i="4"/>
  <c r="ND17" i="4"/>
  <c r="ND43" i="4"/>
  <c r="ND15" i="4"/>
  <c r="ND47" i="4"/>
  <c r="ND16" i="4"/>
  <c r="ND56" i="4"/>
  <c r="ND39" i="4"/>
  <c r="ND34" i="4"/>
  <c r="ND76" i="4"/>
  <c r="ND13" i="4"/>
  <c r="ND21" i="4"/>
  <c r="ND75" i="4"/>
  <c r="ND49" i="4"/>
  <c r="ND77" i="4"/>
  <c r="ND11" i="4"/>
  <c r="ND67" i="4"/>
  <c r="ND45" i="4"/>
  <c r="ND71" i="4"/>
  <c r="ND20" i="4"/>
  <c r="ND65" i="4"/>
  <c r="ND64" i="4"/>
  <c r="ND60" i="4"/>
  <c r="ND44" i="4"/>
  <c r="ND29" i="4"/>
  <c r="ND25" i="4"/>
  <c r="ND62" i="4"/>
  <c r="ND68" i="4"/>
  <c r="ND52" i="4"/>
  <c r="ND32" i="4"/>
  <c r="ND66" i="4"/>
  <c r="ND46" i="4"/>
  <c r="ND57" i="4"/>
  <c r="ND26" i="4"/>
  <c r="ND24" i="4"/>
  <c r="ND61" i="4"/>
  <c r="ND23" i="4"/>
  <c r="ND54" i="4"/>
  <c r="ND53" i="4"/>
  <c r="ND80" i="4"/>
  <c r="HH17" i="4"/>
  <c r="HH57" i="4"/>
  <c r="HH43" i="4"/>
  <c r="HH28" i="4"/>
  <c r="HH79" i="4"/>
  <c r="HH26" i="4"/>
  <c r="HH80" i="4"/>
  <c r="HH77" i="4"/>
  <c r="HH49" i="4"/>
  <c r="HH11" i="4"/>
  <c r="HH75" i="4"/>
  <c r="HH16" i="4"/>
  <c r="HH50" i="4"/>
  <c r="HH31" i="4"/>
  <c r="WX53" i="4"/>
  <c r="HH53" i="4"/>
  <c r="HH63" i="4"/>
  <c r="HH33" i="4"/>
  <c r="HH70" i="4"/>
  <c r="HH15" i="4"/>
  <c r="HH18" i="4"/>
  <c r="HH58" i="4"/>
  <c r="HH40" i="4"/>
  <c r="HH41" i="4"/>
  <c r="WX56" i="4"/>
  <c r="HH56" i="4"/>
  <c r="HH47" i="4"/>
  <c r="HH39" i="4"/>
  <c r="WX72" i="4"/>
  <c r="HH72" i="4"/>
  <c r="HH73" i="4"/>
  <c r="HH34" i="4"/>
  <c r="HH76" i="4"/>
  <c r="HH69" i="4"/>
  <c r="HH13" i="4"/>
  <c r="HH46" i="4"/>
  <c r="HH24" i="4"/>
  <c r="HH71" i="4"/>
  <c r="HH20" i="4"/>
  <c r="HH67" i="4"/>
  <c r="HH61" i="4"/>
  <c r="HH45" i="4"/>
  <c r="HH23" i="4"/>
  <c r="WX54" i="4"/>
  <c r="HH54" i="4"/>
  <c r="HH68" i="4"/>
  <c r="HH21" i="4"/>
  <c r="HH65" i="4"/>
  <c r="HH64" i="4"/>
  <c r="HH60" i="4"/>
  <c r="HH44" i="4"/>
  <c r="WX29" i="4"/>
  <c r="HH29" i="4"/>
  <c r="HH25" i="4"/>
  <c r="HH62" i="4"/>
  <c r="HH52" i="4"/>
  <c r="HH32" i="4"/>
  <c r="HH66" i="4"/>
  <c r="HH74" i="4"/>
  <c r="WG73" i="4"/>
  <c r="WG67" i="4"/>
  <c r="WG23" i="4"/>
  <c r="WG54" i="4"/>
  <c r="WG46" i="4"/>
  <c r="WG65" i="4"/>
  <c r="WG29" i="4"/>
  <c r="WG25" i="4"/>
  <c r="WG32" i="4"/>
  <c r="WG74" i="4"/>
  <c r="WG72" i="4"/>
  <c r="WG71" i="4"/>
  <c r="WG31" i="4"/>
  <c r="WG33" i="4"/>
  <c r="WG17" i="4"/>
  <c r="WG43" i="4"/>
  <c r="WG18" i="4"/>
  <c r="WG41" i="4"/>
  <c r="WG63" i="4"/>
  <c r="WG20" i="4"/>
  <c r="WG52" i="4"/>
  <c r="WG80" i="4"/>
  <c r="WG16" i="4"/>
  <c r="WG56" i="4"/>
  <c r="WG44" i="4"/>
  <c r="WG34" i="4"/>
  <c r="WG61" i="4"/>
  <c r="WG66" i="4"/>
  <c r="WG26" i="4"/>
  <c r="WG53" i="4"/>
  <c r="WG79" i="4"/>
  <c r="WG75" i="4"/>
  <c r="WG49" i="4"/>
  <c r="WG11" i="4"/>
  <c r="TB23" i="4"/>
  <c r="TE23" i="4" s="1"/>
  <c r="RP23" i="4"/>
  <c r="RS23" i="4" s="1"/>
  <c r="QW75" i="4"/>
  <c r="QZ75" i="4" s="1"/>
  <c r="RP75" i="4"/>
  <c r="RS75" i="4" s="1"/>
  <c r="TB75" i="4"/>
  <c r="TE75" i="4" s="1"/>
  <c r="CX40" i="4"/>
  <c r="OR41" i="4"/>
  <c r="OU41" i="4" s="1"/>
  <c r="NF41" i="4"/>
  <c r="NI41" i="4" s="1"/>
  <c r="VZ18" i="4"/>
  <c r="WC18" i="4" s="1"/>
  <c r="NF20" i="4"/>
  <c r="NI20" i="4" s="1"/>
  <c r="MM20" i="4"/>
  <c r="MP20" i="4" s="1"/>
  <c r="VZ20" i="4"/>
  <c r="WC20" i="4" s="1"/>
  <c r="UN18" i="4"/>
  <c r="UQ18" i="4" s="1"/>
  <c r="SZ18" i="4"/>
  <c r="SI18" i="4"/>
  <c r="SL18" i="4" s="1"/>
  <c r="VG33" i="4"/>
  <c r="VJ33" i="4" s="1"/>
  <c r="EJ44" i="4"/>
  <c r="NW18" i="4"/>
  <c r="EJ41" i="4"/>
  <c r="RP68" i="4"/>
  <c r="RS68" i="4" s="1"/>
  <c r="PK68" i="4"/>
  <c r="PN68" i="4" s="1"/>
  <c r="QW68" i="4"/>
  <c r="QZ68" i="4" s="1"/>
  <c r="SI68" i="4"/>
  <c r="SL68" i="4" s="1"/>
  <c r="NF25" i="4"/>
  <c r="NI25" i="4" s="1"/>
  <c r="NY25" i="4"/>
  <c r="OB25" i="4" s="1"/>
  <c r="OR25" i="4"/>
  <c r="OU25" i="4" s="1"/>
  <c r="PK25" i="4"/>
  <c r="PN25" i="4" s="1"/>
  <c r="QD18" i="4"/>
  <c r="QG18" i="4" s="1"/>
  <c r="NY18" i="4"/>
  <c r="OB18" i="4" s="1"/>
  <c r="NY21" i="4"/>
  <c r="OB21" i="4" s="1"/>
  <c r="VZ75" i="4"/>
  <c r="WC75" i="4" s="1"/>
  <c r="TB18" i="4"/>
  <c r="TE18" i="4" s="1"/>
  <c r="RP41" i="4"/>
  <c r="RS41" i="4" s="1"/>
  <c r="SI41" i="4"/>
  <c r="SL41" i="4" s="1"/>
  <c r="TB41" i="4"/>
  <c r="TE41" i="4" s="1"/>
  <c r="UN41" i="4"/>
  <c r="UQ41" i="4" s="1"/>
  <c r="NF18" i="4"/>
  <c r="NI18" i="4" s="1"/>
  <c r="LT41" i="4"/>
  <c r="LW41" i="4" s="1"/>
  <c r="VZ71" i="4"/>
  <c r="WC71" i="4" s="1"/>
  <c r="TB71" i="4"/>
  <c r="TE71" i="4" s="1"/>
  <c r="UN71" i="4"/>
  <c r="UQ71" i="4" s="1"/>
  <c r="LT18" i="4"/>
  <c r="LW18" i="4" s="1"/>
  <c r="CX18" i="4"/>
  <c r="QB68" i="4"/>
  <c r="TU68" i="4"/>
  <c r="TX68" i="4" s="1"/>
  <c r="TB68" i="4"/>
  <c r="TE68" i="4" s="1"/>
  <c r="LR23" i="4"/>
  <c r="RP58" i="4"/>
  <c r="RS58" i="4" s="1"/>
  <c r="SI58" i="4"/>
  <c r="SL58" i="4" s="1"/>
  <c r="VG58" i="4"/>
  <c r="VJ58" i="4" s="1"/>
  <c r="VZ58" i="4"/>
  <c r="WC58" i="4" s="1"/>
  <c r="LT58" i="4"/>
  <c r="LW58" i="4" s="1"/>
  <c r="MM58" i="4"/>
  <c r="MP58" i="4" s="1"/>
  <c r="QD58" i="4"/>
  <c r="QG58" i="4" s="1"/>
  <c r="SI76" i="4"/>
  <c r="SL76" i="4" s="1"/>
  <c r="VG21" i="4"/>
  <c r="VJ21" i="4" s="1"/>
  <c r="UN21" i="4"/>
  <c r="UQ21" i="4" s="1"/>
  <c r="MM62" i="4"/>
  <c r="MP62" i="4" s="1"/>
  <c r="NY62" i="4"/>
  <c r="OB62" i="4" s="1"/>
  <c r="TU62" i="4"/>
  <c r="TX62" i="4" s="1"/>
  <c r="UL62" i="4"/>
  <c r="EJ62" i="4"/>
  <c r="RP21" i="4"/>
  <c r="RS21" i="4" s="1"/>
  <c r="RN21" i="4"/>
  <c r="RN47" i="4"/>
  <c r="CX47" i="4"/>
  <c r="QW21" i="4"/>
  <c r="QZ21" i="4" s="1"/>
  <c r="TB58" i="4"/>
  <c r="TE58" i="4" s="1"/>
  <c r="QD21" i="4"/>
  <c r="QG21" i="4" s="1"/>
  <c r="QW58" i="4"/>
  <c r="QZ58" i="4" s="1"/>
  <c r="HJ13" i="4"/>
  <c r="HM13" i="4" s="1"/>
  <c r="VZ13" i="4"/>
  <c r="WC13" i="4" s="1"/>
  <c r="OP73" i="4"/>
  <c r="PK21" i="4"/>
  <c r="PN21" i="4" s="1"/>
  <c r="PK58" i="4"/>
  <c r="PN58" i="4" s="1"/>
  <c r="OR21" i="4"/>
  <c r="OU21" i="4" s="1"/>
  <c r="RP76" i="4"/>
  <c r="RS76" i="4" s="1"/>
  <c r="NY58" i="4"/>
  <c r="OB58" i="4" s="1"/>
  <c r="UL18" i="4"/>
  <c r="MM76" i="4"/>
  <c r="MP76" i="4" s="1"/>
  <c r="MM11" i="4"/>
  <c r="MP11" i="4" s="1"/>
  <c r="NY41" i="4"/>
  <c r="OB41" i="4" s="1"/>
  <c r="QD25" i="4"/>
  <c r="QG25" i="4" s="1"/>
  <c r="QW25" i="4"/>
  <c r="QZ25" i="4" s="1"/>
  <c r="LT25" i="4"/>
  <c r="LW25" i="4" s="1"/>
  <c r="MM25" i="4"/>
  <c r="MP25" i="4" s="1"/>
  <c r="VZ41" i="4"/>
  <c r="WC41" i="4" s="1"/>
  <c r="IA23" i="4"/>
  <c r="PI23" i="4"/>
  <c r="VG41" i="4"/>
  <c r="VJ41" i="4" s="1"/>
  <c r="QB67" i="4"/>
  <c r="KY47" i="4"/>
  <c r="QU17" i="4"/>
  <c r="PK17" i="4"/>
  <c r="PN17" i="4" s="1"/>
  <c r="QW52" i="4"/>
  <c r="QZ52" i="4" s="1"/>
  <c r="SI52" i="4"/>
  <c r="SL52" i="4" s="1"/>
  <c r="QD52" i="4"/>
  <c r="QG52" i="4" s="1"/>
  <c r="TU52" i="4"/>
  <c r="TX52" i="4" s="1"/>
  <c r="UN52" i="4"/>
  <c r="UQ52" i="4" s="1"/>
  <c r="VG52" i="4"/>
  <c r="VJ52" i="4" s="1"/>
  <c r="IT52" i="4"/>
  <c r="TB66" i="4"/>
  <c r="TE66" i="4" s="1"/>
  <c r="SI69" i="4"/>
  <c r="SL69" i="4" s="1"/>
  <c r="TU69" i="4"/>
  <c r="TX69" i="4" s="1"/>
  <c r="VG69" i="4"/>
  <c r="VJ69" i="4" s="1"/>
  <c r="AS69" i="4"/>
  <c r="VZ69" i="4"/>
  <c r="WC69" i="4" s="1"/>
  <c r="LR69" i="4"/>
  <c r="MK69" i="4"/>
  <c r="NF69" i="4"/>
  <c r="NI69" i="4" s="1"/>
  <c r="RP69" i="4"/>
  <c r="RS69" i="4" s="1"/>
  <c r="OR69" i="4"/>
  <c r="OU69" i="4" s="1"/>
  <c r="QW69" i="4"/>
  <c r="QZ69" i="4" s="1"/>
  <c r="OR79" i="4"/>
  <c r="OU79" i="4" s="1"/>
  <c r="NY79" i="4"/>
  <c r="OB79" i="4" s="1"/>
  <c r="QD79" i="4"/>
  <c r="QG79" i="4" s="1"/>
  <c r="RP79" i="4"/>
  <c r="RS79" i="4" s="1"/>
  <c r="VZ79" i="4"/>
  <c r="WC79" i="4" s="1"/>
  <c r="UL79" i="4"/>
  <c r="NF21" i="4"/>
  <c r="NI21" i="4" s="1"/>
  <c r="VZ76" i="4"/>
  <c r="WC76" i="4" s="1"/>
  <c r="SI75" i="4"/>
  <c r="SL75" i="4" s="1"/>
  <c r="QD75" i="4"/>
  <c r="QG75" i="4" s="1"/>
  <c r="TU75" i="4"/>
  <c r="TX75" i="4" s="1"/>
  <c r="QW76" i="4"/>
  <c r="QZ76" i="4" s="1"/>
  <c r="QD76" i="4"/>
  <c r="QG76" i="4" s="1"/>
  <c r="EJ18" i="4"/>
  <c r="NY76" i="4"/>
  <c r="OB76" i="4" s="1"/>
  <c r="UL50" i="4"/>
  <c r="NF24" i="4"/>
  <c r="NI24" i="4" s="1"/>
  <c r="OR24" i="4"/>
  <c r="OU24" i="4" s="1"/>
  <c r="TB24" i="4"/>
  <c r="TE24" i="4" s="1"/>
  <c r="TU24" i="4"/>
  <c r="TX24" i="4" s="1"/>
  <c r="IT24" i="4"/>
  <c r="VX24" i="4"/>
  <c r="OR67" i="4"/>
  <c r="OU67" i="4" s="1"/>
  <c r="SI67" i="4"/>
  <c r="SL67" i="4" s="1"/>
  <c r="UN67" i="4"/>
  <c r="UQ67" i="4" s="1"/>
  <c r="VZ67" i="4"/>
  <c r="WC67" i="4" s="1"/>
  <c r="LT62" i="4"/>
  <c r="LW62" i="4" s="1"/>
  <c r="RP62" i="4"/>
  <c r="RS62" i="4" s="1"/>
  <c r="QD62" i="4"/>
  <c r="QG62" i="4" s="1"/>
  <c r="PK62" i="4"/>
  <c r="PN62" i="4" s="1"/>
  <c r="OR58" i="4"/>
  <c r="OU58" i="4" s="1"/>
  <c r="NY11" i="4"/>
  <c r="OB11" i="4" s="1"/>
  <c r="OR11" i="4"/>
  <c r="OU11" i="4" s="1"/>
  <c r="RP11" i="4"/>
  <c r="RS11" i="4" s="1"/>
  <c r="SI11" i="4"/>
  <c r="SL11" i="4" s="1"/>
  <c r="UN11" i="4"/>
  <c r="UQ11" i="4" s="1"/>
  <c r="LT44" i="4"/>
  <c r="LW44" i="4" s="1"/>
  <c r="MM44" i="4"/>
  <c r="MP44" i="4" s="1"/>
  <c r="OR44" i="4"/>
  <c r="OU44" i="4" s="1"/>
  <c r="VG44" i="4"/>
  <c r="VJ44" i="4" s="1"/>
  <c r="ND69" i="4"/>
  <c r="SI25" i="4"/>
  <c r="SL25" i="4" s="1"/>
  <c r="TU25" i="4"/>
  <c r="TX25" i="4" s="1"/>
  <c r="UN25" i="4"/>
  <c r="UQ25" i="4" s="1"/>
  <c r="VG25" i="4"/>
  <c r="VJ25" i="4" s="1"/>
  <c r="WX40" i="4"/>
  <c r="SI65" i="4"/>
  <c r="SL65" i="4" s="1"/>
  <c r="QD65" i="4"/>
  <c r="QG65" i="4" s="1"/>
  <c r="QW65" i="4"/>
  <c r="QZ65" i="4" s="1"/>
  <c r="TB65" i="4"/>
  <c r="TE65" i="4" s="1"/>
  <c r="LR18" i="4"/>
  <c r="LR34" i="4"/>
  <c r="UL34" i="4"/>
  <c r="KF34" i="4"/>
  <c r="KY18" i="4"/>
  <c r="TU32" i="4"/>
  <c r="TX32" i="4" s="1"/>
  <c r="QW32" i="4"/>
  <c r="QZ32" i="4" s="1"/>
  <c r="TB32" i="4"/>
  <c r="TE32" i="4" s="1"/>
  <c r="UN32" i="4"/>
  <c r="UQ32" i="4" s="1"/>
  <c r="VG32" i="4"/>
  <c r="VJ32" i="4" s="1"/>
  <c r="VZ32" i="4"/>
  <c r="WC32" i="4" s="1"/>
  <c r="IT17" i="4"/>
  <c r="LT32" i="4"/>
  <c r="LW32" i="4" s="1"/>
  <c r="BL34" i="4"/>
  <c r="KY32" i="4"/>
  <c r="QW17" i="4"/>
  <c r="QZ17" i="4" s="1"/>
  <c r="IT16" i="4"/>
  <c r="KF16" i="4"/>
  <c r="TS16" i="4"/>
  <c r="PI49" i="4"/>
  <c r="TB52" i="4"/>
  <c r="TE52" i="4" s="1"/>
  <c r="PI18" i="4"/>
  <c r="KY45" i="4"/>
  <c r="AS45" i="4"/>
  <c r="QU45" i="4"/>
  <c r="BL45" i="4"/>
  <c r="VE45" i="4"/>
  <c r="VX45" i="4"/>
  <c r="CE45" i="4"/>
  <c r="JM45" i="4"/>
  <c r="NW45" i="4"/>
  <c r="KF45" i="4"/>
  <c r="LR45" i="4"/>
  <c r="RN45" i="4"/>
  <c r="QD32" i="4"/>
  <c r="QG32" i="4" s="1"/>
  <c r="NF17" i="4"/>
  <c r="NI17" i="4" s="1"/>
  <c r="NY17" i="4"/>
  <c r="OB17" i="4" s="1"/>
  <c r="OR17" i="4"/>
  <c r="OU17" i="4" s="1"/>
  <c r="OR32" i="4"/>
  <c r="OU32" i="4" s="1"/>
  <c r="SG18" i="4"/>
  <c r="GO18" i="4"/>
  <c r="QB18" i="4"/>
  <c r="WX18" i="4"/>
  <c r="MK18" i="4"/>
  <c r="KF79" i="4"/>
  <c r="QB79" i="4"/>
  <c r="Z79" i="4"/>
  <c r="BL79" i="4"/>
  <c r="LR79" i="4"/>
  <c r="VX79" i="4"/>
  <c r="QB17" i="4"/>
  <c r="PI79" i="4"/>
  <c r="VZ21" i="4"/>
  <c r="WC21" i="4" s="1"/>
  <c r="QW60" i="4"/>
  <c r="QZ60" i="4" s="1"/>
  <c r="VG60" i="4"/>
  <c r="VJ60" i="4" s="1"/>
  <c r="QD64" i="4"/>
  <c r="QG64" i="4" s="1"/>
  <c r="QW64" i="4"/>
  <c r="QZ64" i="4" s="1"/>
  <c r="RP64" i="4"/>
  <c r="RS64" i="4" s="1"/>
  <c r="SI64" i="4"/>
  <c r="SL64" i="4" s="1"/>
  <c r="UN64" i="4"/>
  <c r="UQ64" i="4" s="1"/>
  <c r="NY64" i="4"/>
  <c r="OB64" i="4" s="1"/>
  <c r="PK64" i="4"/>
  <c r="PN64" i="4" s="1"/>
  <c r="VG64" i="4"/>
  <c r="VJ64" i="4" s="1"/>
  <c r="VZ64" i="4"/>
  <c r="WC64" i="4" s="1"/>
  <c r="LT64" i="4"/>
  <c r="LW64" i="4" s="1"/>
  <c r="MM64" i="4"/>
  <c r="MP64" i="4" s="1"/>
  <c r="NF64" i="4"/>
  <c r="NI64" i="4" s="1"/>
  <c r="LT66" i="4"/>
  <c r="LW66" i="4" s="1"/>
  <c r="MM66" i="4"/>
  <c r="MP66" i="4" s="1"/>
  <c r="RP66" i="4"/>
  <c r="RS66" i="4" s="1"/>
  <c r="SI66" i="4"/>
  <c r="SL66" i="4" s="1"/>
  <c r="PK18" i="4"/>
  <c r="PN18" i="4" s="1"/>
  <c r="VE60" i="4"/>
  <c r="QW41" i="4"/>
  <c r="QZ41" i="4" s="1"/>
  <c r="PK77" i="4"/>
  <c r="PN77" i="4" s="1"/>
  <c r="TB77" i="4"/>
  <c r="TE77" i="4" s="1"/>
  <c r="NF77" i="4"/>
  <c r="NI77" i="4" s="1"/>
  <c r="QW77" i="4"/>
  <c r="QZ77" i="4" s="1"/>
  <c r="QD77" i="4"/>
  <c r="QG77" i="4" s="1"/>
  <c r="SI77" i="4"/>
  <c r="SL77" i="4" s="1"/>
  <c r="VZ77" i="4"/>
  <c r="WC77" i="4" s="1"/>
  <c r="QD41" i="4"/>
  <c r="QG41" i="4" s="1"/>
  <c r="FC41" i="4"/>
  <c r="PK41" i="4"/>
  <c r="PN41" i="4" s="1"/>
  <c r="KF77" i="4"/>
  <c r="DQ77" i="4"/>
  <c r="FC77" i="4"/>
  <c r="WX77" i="4"/>
  <c r="PI77" i="4"/>
  <c r="QU77" i="4"/>
  <c r="PI41" i="4"/>
  <c r="LT76" i="4"/>
  <c r="LW76" i="4" s="1"/>
  <c r="NF49" i="4"/>
  <c r="NI49" i="4" s="1"/>
  <c r="QD49" i="4"/>
  <c r="QG49" i="4" s="1"/>
  <c r="TB49" i="4"/>
  <c r="TE49" i="4" s="1"/>
  <c r="OR45" i="4"/>
  <c r="OU45" i="4" s="1"/>
  <c r="PK45" i="4"/>
  <c r="PN45" i="4" s="1"/>
  <c r="QD45" i="4"/>
  <c r="QG45" i="4" s="1"/>
  <c r="QW45" i="4"/>
  <c r="QZ45" i="4" s="1"/>
  <c r="VG45" i="4"/>
  <c r="VJ45" i="4" s="1"/>
  <c r="RP45" i="4"/>
  <c r="RS45" i="4" s="1"/>
  <c r="CX64" i="4"/>
  <c r="AS25" i="4"/>
  <c r="QB25" i="4"/>
  <c r="WX25" i="4"/>
  <c r="SG25" i="4"/>
  <c r="NY26" i="4"/>
  <c r="OB26" i="4" s="1"/>
  <c r="PK26" i="4"/>
  <c r="PN26" i="4" s="1"/>
  <c r="QD26" i="4"/>
  <c r="QG26" i="4" s="1"/>
  <c r="SI43" i="4"/>
  <c r="SL43" i="4" s="1"/>
  <c r="UN43" i="4"/>
  <c r="UQ43" i="4" s="1"/>
  <c r="BL43" i="4"/>
  <c r="NY43" i="4"/>
  <c r="OB43" i="4" s="1"/>
  <c r="OR43" i="4"/>
  <c r="OU43" i="4" s="1"/>
  <c r="MM67" i="4"/>
  <c r="MP67" i="4" s="1"/>
  <c r="NY29" i="4"/>
  <c r="OB29" i="4" s="1"/>
  <c r="TB29" i="4"/>
  <c r="TE29" i="4" s="1"/>
  <c r="VG29" i="4"/>
  <c r="VJ29" i="4" s="1"/>
  <c r="GO13" i="4"/>
  <c r="CE13" i="4"/>
  <c r="AS29" i="4"/>
  <c r="QB29" i="4"/>
  <c r="QU29" i="4"/>
  <c r="VE29" i="4"/>
  <c r="VZ44" i="4"/>
  <c r="WC44" i="4" s="1"/>
  <c r="VX69" i="4"/>
  <c r="CE69" i="4"/>
  <c r="FC69" i="4"/>
  <c r="NY44" i="4"/>
  <c r="OB44" i="4" s="1"/>
  <c r="KY69" i="4"/>
  <c r="LT69" i="4"/>
  <c r="LW69" i="4" s="1"/>
  <c r="KH13" i="4"/>
  <c r="KK13" i="4" s="1"/>
  <c r="FE13" i="4"/>
  <c r="FH13" i="4" s="1"/>
  <c r="GQ13" i="4"/>
  <c r="GT13" i="4" s="1"/>
  <c r="PK13" i="4"/>
  <c r="PN13" i="4" s="1"/>
  <c r="QW13" i="4"/>
  <c r="QZ13" i="4" s="1"/>
  <c r="JO13" i="4"/>
  <c r="JR13" i="4" s="1"/>
  <c r="OR13" i="4"/>
  <c r="OU13" i="4" s="1"/>
  <c r="RP13" i="4"/>
  <c r="RS13" i="4" s="1"/>
  <c r="TU13" i="4"/>
  <c r="TX13" i="4" s="1"/>
  <c r="VG13" i="4"/>
  <c r="VJ13" i="4" s="1"/>
  <c r="TB69" i="4"/>
  <c r="TE69" i="4" s="1"/>
  <c r="IT47" i="4"/>
  <c r="QD69" i="4"/>
  <c r="QG69" i="4" s="1"/>
  <c r="VZ25" i="4"/>
  <c r="WC25" i="4" s="1"/>
  <c r="SZ23" i="4"/>
  <c r="TB25" i="4"/>
  <c r="TE25" i="4" s="1"/>
  <c r="LT11" i="4"/>
  <c r="LW11" i="4" s="1"/>
  <c r="QG11" i="4"/>
  <c r="TB11" i="4"/>
  <c r="TE11" i="4" s="1"/>
  <c r="QU40" i="4"/>
  <c r="TU54" i="4"/>
  <c r="TX54" i="4" s="1"/>
  <c r="EJ54" i="4"/>
  <c r="VE54" i="4"/>
  <c r="VG54" i="4"/>
  <c r="VJ54" i="4" s="1"/>
  <c r="FC54" i="4"/>
  <c r="IA54" i="4"/>
  <c r="JM54" i="4"/>
  <c r="PI54" i="4"/>
  <c r="DQ54" i="4"/>
  <c r="NY54" i="4"/>
  <c r="OB54" i="4" s="1"/>
  <c r="PK54" i="4"/>
  <c r="PN54" i="4" s="1"/>
  <c r="RP54" i="4"/>
  <c r="RS54" i="4" s="1"/>
  <c r="QB54" i="4"/>
  <c r="QD54" i="4"/>
  <c r="QG54" i="4" s="1"/>
  <c r="TS54" i="4"/>
  <c r="LT15" i="4"/>
  <c r="LW15" i="4" s="1"/>
  <c r="MM15" i="4"/>
  <c r="MP15" i="4" s="1"/>
  <c r="NF15" i="4"/>
  <c r="NI15" i="4" s="1"/>
  <c r="QD15" i="4"/>
  <c r="QG15" i="4" s="1"/>
  <c r="QW15" i="4"/>
  <c r="QZ15" i="4" s="1"/>
  <c r="RP15" i="4"/>
  <c r="RS15" i="4" s="1"/>
  <c r="UN15" i="4"/>
  <c r="UQ15" i="4" s="1"/>
  <c r="SI15" i="4"/>
  <c r="SL15" i="4" s="1"/>
  <c r="TB15" i="4"/>
  <c r="TE15" i="4" s="1"/>
  <c r="VG15" i="4"/>
  <c r="VJ15" i="4" s="1"/>
  <c r="NW21" i="4"/>
  <c r="OP21" i="4"/>
  <c r="Z21" i="4"/>
  <c r="IT26" i="4"/>
  <c r="KF26" i="4"/>
  <c r="KY26" i="4"/>
  <c r="WX26" i="4"/>
  <c r="NW26" i="4"/>
  <c r="SG26" i="4"/>
  <c r="IA21" i="4"/>
  <c r="LT52" i="4"/>
  <c r="LW52" i="4" s="1"/>
  <c r="MM52" i="4"/>
  <c r="MP52" i="4" s="1"/>
  <c r="NF52" i="4"/>
  <c r="NI52" i="4" s="1"/>
  <c r="NY52" i="4"/>
  <c r="OB52" i="4" s="1"/>
  <c r="PK52" i="4"/>
  <c r="PN52" i="4" s="1"/>
  <c r="RP52" i="4"/>
  <c r="RS52" i="4" s="1"/>
  <c r="VE21" i="4"/>
  <c r="CE21" i="4"/>
  <c r="AS32" i="4"/>
  <c r="BL32" i="4"/>
  <c r="NW32" i="4"/>
  <c r="QB32" i="4"/>
  <c r="DQ32" i="4"/>
  <c r="QU32" i="4"/>
  <c r="SG32" i="4"/>
  <c r="SZ32" i="4"/>
  <c r="WX32" i="4"/>
  <c r="VE32" i="4"/>
  <c r="IA32" i="4"/>
  <c r="VX32" i="4"/>
  <c r="IT32" i="4"/>
  <c r="LR32" i="4"/>
  <c r="KY75" i="4"/>
  <c r="QU75" i="4"/>
  <c r="TS75" i="4"/>
  <c r="IA15" i="4"/>
  <c r="GO52" i="4"/>
  <c r="NW52" i="4"/>
  <c r="CE52" i="4"/>
  <c r="DQ17" i="4"/>
  <c r="SG17" i="4"/>
  <c r="VX17" i="4"/>
  <c r="GO17" i="4"/>
  <c r="LR17" i="4"/>
  <c r="LR68" i="4"/>
  <c r="AS68" i="4"/>
  <c r="BL68" i="4"/>
  <c r="TU73" i="4"/>
  <c r="TX73" i="4" s="1"/>
  <c r="UN73" i="4"/>
  <c r="UQ73" i="4" s="1"/>
  <c r="VZ73" i="4"/>
  <c r="WC73" i="4" s="1"/>
  <c r="LT73" i="4"/>
  <c r="LW73" i="4" s="1"/>
  <c r="MM73" i="4"/>
  <c r="MP73" i="4" s="1"/>
  <c r="NF73" i="4"/>
  <c r="NI73" i="4" s="1"/>
  <c r="OR73" i="4"/>
  <c r="OU73" i="4" s="1"/>
  <c r="SI73" i="4"/>
  <c r="SL73" i="4" s="1"/>
  <c r="NY73" i="4"/>
  <c r="OB73" i="4" s="1"/>
  <c r="Z71" i="4"/>
  <c r="CX71" i="4"/>
  <c r="OP71" i="4"/>
  <c r="RN71" i="4"/>
  <c r="EJ71" i="4"/>
  <c r="UL71" i="4"/>
  <c r="KF71" i="4"/>
  <c r="KY71" i="4"/>
  <c r="SZ71" i="4"/>
  <c r="VE71" i="4"/>
  <c r="JM73" i="4"/>
  <c r="UL73" i="4"/>
  <c r="MK73" i="4"/>
  <c r="BL73" i="4"/>
  <c r="DQ73" i="4"/>
  <c r="QB16" i="4"/>
  <c r="SG73" i="4"/>
  <c r="TB20" i="4"/>
  <c r="TE20" i="4" s="1"/>
  <c r="Z18" i="4"/>
  <c r="AS18" i="4"/>
  <c r="IT18" i="4"/>
  <c r="QU18" i="4"/>
  <c r="BL18" i="4"/>
  <c r="TS18" i="4"/>
  <c r="FC18" i="4"/>
  <c r="VE18" i="4"/>
  <c r="NW16" i="4"/>
  <c r="IT15" i="4"/>
  <c r="RP73" i="4"/>
  <c r="RS73" i="4" s="1"/>
  <c r="QD20" i="4"/>
  <c r="QG20" i="4" s="1"/>
  <c r="PK73" i="4"/>
  <c r="PN73" i="4" s="1"/>
  <c r="CX33" i="4"/>
  <c r="GO33" i="4"/>
  <c r="LT33" i="4"/>
  <c r="LW33" i="4" s="1"/>
  <c r="SI33" i="4"/>
  <c r="SL33" i="4" s="1"/>
  <c r="PI73" i="4"/>
  <c r="LT71" i="4"/>
  <c r="LW71" i="4" s="1"/>
  <c r="NF71" i="4"/>
  <c r="NI71" i="4" s="1"/>
  <c r="NY71" i="4"/>
  <c r="OB71" i="4" s="1"/>
  <c r="OR71" i="4"/>
  <c r="OU71" i="4" s="1"/>
  <c r="SI71" i="4"/>
  <c r="SL71" i="4" s="1"/>
  <c r="VG68" i="4"/>
  <c r="VJ68" i="4" s="1"/>
  <c r="VZ68" i="4"/>
  <c r="WC68" i="4" s="1"/>
  <c r="LT68" i="4"/>
  <c r="LW68" i="4" s="1"/>
  <c r="MM68" i="4"/>
  <c r="MP68" i="4" s="1"/>
  <c r="NF68" i="4"/>
  <c r="NI68" i="4" s="1"/>
  <c r="OR68" i="4"/>
  <c r="OU68" i="4" s="1"/>
  <c r="QD68" i="4"/>
  <c r="QG68" i="4" s="1"/>
  <c r="NY80" i="4"/>
  <c r="OB80" i="4" s="1"/>
  <c r="RP80" i="4"/>
  <c r="RS80" i="4" s="1"/>
  <c r="SI80" i="4"/>
  <c r="SL80" i="4" s="1"/>
  <c r="IA16" i="4"/>
  <c r="AS33" i="4"/>
  <c r="BL72" i="4"/>
  <c r="CX72" i="4"/>
  <c r="OP72" i="4"/>
  <c r="VE34" i="4"/>
  <c r="FC16" i="4"/>
  <c r="SG34" i="4"/>
  <c r="QU41" i="4"/>
  <c r="IA41" i="4"/>
  <c r="OP79" i="4"/>
  <c r="NF76" i="4"/>
  <c r="NI76" i="4" s="1"/>
  <c r="LT79" i="4"/>
  <c r="LW79" i="4" s="1"/>
  <c r="TU79" i="4"/>
  <c r="TX79" i="4" s="1"/>
  <c r="VG76" i="4"/>
  <c r="VJ76" i="4" s="1"/>
  <c r="WX79" i="4"/>
  <c r="SI79" i="4"/>
  <c r="SL79" i="4" s="1"/>
  <c r="UN76" i="4"/>
  <c r="UQ76" i="4" s="1"/>
  <c r="SG79" i="4"/>
  <c r="DQ79" i="4"/>
  <c r="TB76" i="4"/>
  <c r="TE76" i="4" s="1"/>
  <c r="NY57" i="4"/>
  <c r="OB57" i="4" s="1"/>
  <c r="OR57" i="4"/>
  <c r="OU57" i="4" s="1"/>
  <c r="PK57" i="4"/>
  <c r="PN57" i="4" s="1"/>
  <c r="TB57" i="4"/>
  <c r="TE57" i="4" s="1"/>
  <c r="TU57" i="4"/>
  <c r="TX57" i="4" s="1"/>
  <c r="FX57" i="4"/>
  <c r="GA57" i="4" s="1"/>
  <c r="FE57" i="4"/>
  <c r="FH57" i="4" s="1"/>
  <c r="HJ57" i="4"/>
  <c r="HM57" i="4" s="1"/>
  <c r="IC57" i="4"/>
  <c r="IF57" i="4" s="1"/>
  <c r="IV57" i="4"/>
  <c r="IY57" i="4" s="1"/>
  <c r="JO57" i="4"/>
  <c r="JR57" i="4" s="1"/>
  <c r="VG57" i="4"/>
  <c r="VJ57" i="4" s="1"/>
  <c r="KY57" i="4"/>
  <c r="UL57" i="4"/>
  <c r="VX62" i="4"/>
  <c r="KF62" i="4"/>
  <c r="MK62" i="4"/>
  <c r="Z62" i="4"/>
  <c r="WX62" i="4"/>
  <c r="DQ62" i="4"/>
  <c r="SG62" i="4"/>
  <c r="SZ62" i="4"/>
  <c r="VE62" i="4"/>
  <c r="CE61" i="4"/>
  <c r="RP61" i="4"/>
  <c r="RS61" i="4" s="1"/>
  <c r="QW49" i="4"/>
  <c r="QZ49" i="4" s="1"/>
  <c r="FC49" i="4"/>
  <c r="NY49" i="4"/>
  <c r="OB49" i="4" s="1"/>
  <c r="JM49" i="4"/>
  <c r="EJ61" i="4"/>
  <c r="NW57" i="4"/>
  <c r="CE57" i="4"/>
  <c r="TS57" i="4"/>
  <c r="CX57" i="4"/>
  <c r="KF49" i="4"/>
  <c r="OR74" i="4"/>
  <c r="OU74" i="4" s="1"/>
  <c r="LT74" i="4"/>
  <c r="LW74" i="4" s="1"/>
  <c r="TB74" i="4"/>
  <c r="TE74" i="4" s="1"/>
  <c r="WX28" i="4"/>
  <c r="PI28" i="4"/>
  <c r="UL28" i="4"/>
  <c r="Z44" i="4"/>
  <c r="IA44" i="4"/>
  <c r="KF44" i="4"/>
  <c r="TS44" i="4"/>
  <c r="AS44" i="4"/>
  <c r="OP44" i="4"/>
  <c r="PI44" i="4"/>
  <c r="QB44" i="4"/>
  <c r="TU64" i="4"/>
  <c r="TX64" i="4" s="1"/>
  <c r="UN58" i="4"/>
  <c r="UQ58" i="4" s="1"/>
  <c r="VX47" i="4"/>
  <c r="VG47" i="4"/>
  <c r="VJ47" i="4" s="1"/>
  <c r="SG63" i="4"/>
  <c r="TS63" i="4"/>
  <c r="UN63" i="4"/>
  <c r="UQ63" i="4" s="1"/>
  <c r="TU47" i="4"/>
  <c r="TX47" i="4" s="1"/>
  <c r="IT70" i="4"/>
  <c r="IA70" i="4"/>
  <c r="RP70" i="4"/>
  <c r="RS70" i="4" s="1"/>
  <c r="SG70" i="4"/>
  <c r="KF47" i="4"/>
  <c r="GO70" i="4"/>
  <c r="EJ69" i="4"/>
  <c r="NW69" i="4"/>
  <c r="PI69" i="4"/>
  <c r="IA69" i="4"/>
  <c r="RN69" i="4"/>
  <c r="SG69" i="4"/>
  <c r="BL69" i="4"/>
  <c r="TS69" i="4"/>
  <c r="QD44" i="4"/>
  <c r="QG44" i="4" s="1"/>
  <c r="QW44" i="4"/>
  <c r="QZ44" i="4" s="1"/>
  <c r="RP44" i="4"/>
  <c r="RS44" i="4" s="1"/>
  <c r="SI44" i="4"/>
  <c r="SL44" i="4" s="1"/>
  <c r="TB44" i="4"/>
  <c r="TE44" i="4" s="1"/>
  <c r="TU44" i="4"/>
  <c r="TX44" i="4" s="1"/>
  <c r="UN44" i="4"/>
  <c r="UQ44" i="4" s="1"/>
  <c r="NF44" i="4"/>
  <c r="NI44" i="4" s="1"/>
  <c r="WX69" i="4"/>
  <c r="QB77" i="4"/>
  <c r="TU26" i="4"/>
  <c r="TX26" i="4" s="1"/>
  <c r="UN26" i="4"/>
  <c r="UQ26" i="4" s="1"/>
  <c r="VZ26" i="4"/>
  <c r="WC26" i="4" s="1"/>
  <c r="NF26" i="4"/>
  <c r="NI26" i="4" s="1"/>
  <c r="MM77" i="4"/>
  <c r="MP77" i="4" s="1"/>
  <c r="MK77" i="4"/>
  <c r="LT77" i="4"/>
  <c r="LW77" i="4" s="1"/>
  <c r="LR77" i="4"/>
  <c r="EJ45" i="4"/>
  <c r="RN63" i="4"/>
  <c r="VX77" i="4"/>
  <c r="IA25" i="4"/>
  <c r="GO25" i="4"/>
  <c r="Z25" i="4"/>
  <c r="DQ45" i="4"/>
  <c r="VG77" i="4"/>
  <c r="VJ77" i="4" s="1"/>
  <c r="TS77" i="4"/>
  <c r="JM77" i="4"/>
  <c r="SZ29" i="4"/>
  <c r="VG24" i="4"/>
  <c r="VJ24" i="4" s="1"/>
  <c r="UN23" i="4"/>
  <c r="UQ23" i="4" s="1"/>
  <c r="NW29" i="4"/>
  <c r="JM29" i="4"/>
  <c r="MK29" i="4"/>
  <c r="NY23" i="4"/>
  <c r="OB23" i="4" s="1"/>
  <c r="NF23" i="4"/>
  <c r="NI23" i="4" s="1"/>
  <c r="DQ23" i="4"/>
  <c r="IA28" i="4"/>
  <c r="KF24" i="4"/>
  <c r="LT23" i="4"/>
  <c r="LW23" i="4" s="1"/>
  <c r="TS39" i="4"/>
  <c r="NW11" i="4"/>
  <c r="SG11" i="4"/>
  <c r="CX11" i="4"/>
  <c r="CE11" i="4"/>
  <c r="FC15" i="4"/>
  <c r="KF15" i="4"/>
  <c r="BL15" i="4"/>
  <c r="CX15" i="4"/>
  <c r="DQ15" i="4"/>
  <c r="SG15" i="4"/>
  <c r="KY15" i="4"/>
  <c r="VE15" i="4"/>
  <c r="SZ15" i="4"/>
  <c r="WX15" i="4"/>
  <c r="Z15" i="4"/>
  <c r="AS15" i="4"/>
  <c r="TS15" i="4"/>
  <c r="LR15" i="4"/>
  <c r="UL15" i="4"/>
  <c r="MK15" i="4"/>
  <c r="VX15" i="4"/>
  <c r="NW15" i="4"/>
  <c r="GO15" i="4"/>
  <c r="PI15" i="4"/>
  <c r="OP15" i="4"/>
  <c r="QB15" i="4"/>
  <c r="QW53" i="4"/>
  <c r="QZ53" i="4" s="1"/>
  <c r="SI53" i="4"/>
  <c r="SL53" i="4" s="1"/>
  <c r="UN53" i="4"/>
  <c r="UQ53" i="4" s="1"/>
  <c r="QU53" i="4"/>
  <c r="SG53" i="4"/>
  <c r="AS53" i="4"/>
  <c r="FC53" i="4"/>
  <c r="MK53" i="4"/>
  <c r="NF53" i="4"/>
  <c r="NI53" i="4" s="1"/>
  <c r="MM53" i="4"/>
  <c r="MP53" i="4" s="1"/>
  <c r="KF80" i="4"/>
  <c r="Z80" i="4"/>
  <c r="PI80" i="4"/>
  <c r="QB80" i="4"/>
  <c r="BL80" i="4"/>
  <c r="WX80" i="4"/>
  <c r="LR80" i="4"/>
  <c r="MK80" i="4"/>
  <c r="SG80" i="4"/>
  <c r="OP80" i="4"/>
  <c r="QU80" i="4"/>
  <c r="CX80" i="4"/>
  <c r="UL80" i="4"/>
  <c r="DQ80" i="4"/>
  <c r="VX80" i="4"/>
  <c r="EJ80" i="4"/>
  <c r="FC80" i="4"/>
  <c r="JM80" i="4"/>
  <c r="RN80" i="4"/>
  <c r="BL20" i="4"/>
  <c r="NW20" i="4"/>
  <c r="QB20" i="4"/>
  <c r="CE20" i="4"/>
  <c r="WX20" i="4"/>
  <c r="SG20" i="4"/>
  <c r="FC20" i="4"/>
  <c r="SZ20" i="4"/>
  <c r="KF20" i="4"/>
  <c r="VX20" i="4"/>
  <c r="MK20" i="4"/>
  <c r="IA20" i="4"/>
  <c r="AS54" i="4"/>
  <c r="KF54" i="4"/>
  <c r="VX54" i="4"/>
  <c r="VZ54" i="4"/>
  <c r="WC54" i="4" s="1"/>
  <c r="KY54" i="4"/>
  <c r="CE54" i="4"/>
  <c r="LT54" i="4"/>
  <c r="LW54" i="4" s="1"/>
  <c r="NW54" i="4"/>
  <c r="QU54" i="4"/>
  <c r="TB17" i="4"/>
  <c r="TE17" i="4" s="1"/>
  <c r="UN17" i="4"/>
  <c r="UQ17" i="4" s="1"/>
  <c r="VG17" i="4"/>
  <c r="VJ17" i="4" s="1"/>
  <c r="PK72" i="4"/>
  <c r="PN72" i="4" s="1"/>
  <c r="QD72" i="4"/>
  <c r="QG72" i="4" s="1"/>
  <c r="RP72" i="4"/>
  <c r="RS72" i="4" s="1"/>
  <c r="SG72" i="4"/>
  <c r="EJ72" i="4"/>
  <c r="SI72" i="4"/>
  <c r="SL72" i="4" s="1"/>
  <c r="FC72" i="4"/>
  <c r="TU72" i="4"/>
  <c r="TX72" i="4" s="1"/>
  <c r="UN72" i="4"/>
  <c r="UQ72" i="4" s="1"/>
  <c r="MM72" i="4"/>
  <c r="MP72" i="4" s="1"/>
  <c r="LT72" i="4"/>
  <c r="LW72" i="4" s="1"/>
  <c r="OR72" i="4"/>
  <c r="OU72" i="4" s="1"/>
  <c r="RN72" i="4"/>
  <c r="VX72" i="4"/>
  <c r="VZ72" i="4"/>
  <c r="WC72" i="4" s="1"/>
  <c r="Z17" i="4"/>
  <c r="WX17" i="4"/>
  <c r="AS17" i="4"/>
  <c r="TS17" i="4"/>
  <c r="BL17" i="4"/>
  <c r="KF17" i="4"/>
  <c r="UL17" i="4"/>
  <c r="KY17" i="4"/>
  <c r="CX17" i="4"/>
  <c r="PI17" i="4"/>
  <c r="LR31" i="4"/>
  <c r="RP31" i="4"/>
  <c r="RS31" i="4" s="1"/>
  <c r="CX21" i="4"/>
  <c r="SI21" i="4"/>
  <c r="SL21" i="4" s="1"/>
  <c r="LT21" i="4"/>
  <c r="LW21" i="4" s="1"/>
  <c r="TB21" i="4"/>
  <c r="TE21" i="4" s="1"/>
  <c r="MK21" i="4"/>
  <c r="TU21" i="4"/>
  <c r="TX21" i="4" s="1"/>
  <c r="MM21" i="4"/>
  <c r="MP21" i="4" s="1"/>
  <c r="UL21" i="4"/>
  <c r="VX34" i="4"/>
  <c r="IT34" i="4"/>
  <c r="RN34" i="4"/>
  <c r="CX34" i="4"/>
  <c r="NY72" i="4"/>
  <c r="OB72" i="4" s="1"/>
  <c r="NF72" i="4"/>
  <c r="NI72" i="4" s="1"/>
  <c r="SG21" i="4"/>
  <c r="KY16" i="4"/>
  <c r="VX16" i="4"/>
  <c r="CX16" i="4"/>
  <c r="PI33" i="4"/>
  <c r="QB33" i="4"/>
  <c r="SG33" i="4"/>
  <c r="VE33" i="4"/>
  <c r="DQ33" i="4"/>
  <c r="FC17" i="4"/>
  <c r="JM72" i="4"/>
  <c r="OR80" i="4"/>
  <c r="OU80" i="4" s="1"/>
  <c r="PK80" i="4"/>
  <c r="PN80" i="4" s="1"/>
  <c r="QD80" i="4"/>
  <c r="QG80" i="4" s="1"/>
  <c r="LT80" i="4"/>
  <c r="LW80" i="4" s="1"/>
  <c r="TU80" i="4"/>
  <c r="TX80" i="4" s="1"/>
  <c r="MM80" i="4"/>
  <c r="MP80" i="4" s="1"/>
  <c r="NF80" i="4"/>
  <c r="NI80" i="4" s="1"/>
  <c r="UN80" i="4"/>
  <c r="UQ80" i="4" s="1"/>
  <c r="VZ80" i="4"/>
  <c r="WC80" i="4" s="1"/>
  <c r="EJ17" i="4"/>
  <c r="SZ41" i="4"/>
  <c r="CE41" i="4"/>
  <c r="UL41" i="4"/>
  <c r="VE41" i="4"/>
  <c r="OP41" i="4"/>
  <c r="CX41" i="4"/>
  <c r="Z41" i="4"/>
  <c r="RN41" i="4"/>
  <c r="KF41" i="4"/>
  <c r="KY41" i="4"/>
  <c r="TS41" i="4"/>
  <c r="TU66" i="4"/>
  <c r="TX66" i="4" s="1"/>
  <c r="UN66" i="4"/>
  <c r="UQ66" i="4" s="1"/>
  <c r="VG66" i="4"/>
  <c r="VJ66" i="4" s="1"/>
  <c r="VZ66" i="4"/>
  <c r="WC66" i="4" s="1"/>
  <c r="PK66" i="4"/>
  <c r="PN66" i="4" s="1"/>
  <c r="NF66" i="4"/>
  <c r="NI66" i="4" s="1"/>
  <c r="NY66" i="4"/>
  <c r="OB66" i="4" s="1"/>
  <c r="OR66" i="4"/>
  <c r="OU66" i="4" s="1"/>
  <c r="QD66" i="4"/>
  <c r="QG66" i="4" s="1"/>
  <c r="QW66" i="4"/>
  <c r="QZ66" i="4" s="1"/>
  <c r="QW56" i="4"/>
  <c r="QZ56" i="4" s="1"/>
  <c r="LT56" i="4"/>
  <c r="LW56" i="4" s="1"/>
  <c r="MM56" i="4"/>
  <c r="MP56" i="4" s="1"/>
  <c r="NW56" i="4"/>
  <c r="NY56" i="4"/>
  <c r="OB56" i="4" s="1"/>
  <c r="OR56" i="4"/>
  <c r="OU56" i="4" s="1"/>
  <c r="QD56" i="4"/>
  <c r="QG56" i="4" s="1"/>
  <c r="IA56" i="4"/>
  <c r="VZ56" i="4"/>
  <c r="WC56" i="4" s="1"/>
  <c r="KY56" i="4"/>
  <c r="TU56" i="4"/>
  <c r="TX56" i="4" s="1"/>
  <c r="LR56" i="4"/>
  <c r="RN56" i="4"/>
  <c r="SI56" i="4"/>
  <c r="SL56" i="4" s="1"/>
  <c r="TS56" i="4"/>
  <c r="UN56" i="4"/>
  <c r="UQ56" i="4" s="1"/>
  <c r="IT41" i="4"/>
  <c r="VZ52" i="4"/>
  <c r="WC52" i="4" s="1"/>
  <c r="Z54" i="4"/>
  <c r="PI21" i="4"/>
  <c r="VG18" i="4"/>
  <c r="VJ18" i="4" s="1"/>
  <c r="OR18" i="4"/>
  <c r="OU18" i="4" s="1"/>
  <c r="IA18" i="4"/>
  <c r="FC31" i="4"/>
  <c r="TS31" i="4"/>
  <c r="AS75" i="4"/>
  <c r="PK71" i="4"/>
  <c r="PN71" i="4" s="1"/>
  <c r="QD71" i="4"/>
  <c r="QG71" i="4" s="1"/>
  <c r="QW71" i="4"/>
  <c r="QZ71" i="4" s="1"/>
  <c r="MM71" i="4"/>
  <c r="MP71" i="4" s="1"/>
  <c r="NW34" i="4"/>
  <c r="DQ34" i="4"/>
  <c r="PI34" i="4"/>
  <c r="FC34" i="4"/>
  <c r="QB34" i="4"/>
  <c r="IA34" i="4"/>
  <c r="WX34" i="4"/>
  <c r="KF72" i="4"/>
  <c r="PI72" i="4"/>
  <c r="QB72" i="4"/>
  <c r="Z72" i="4"/>
  <c r="QU72" i="4"/>
  <c r="MK72" i="4"/>
  <c r="UL72" i="4"/>
  <c r="PK75" i="4"/>
  <c r="PN75" i="4" s="1"/>
  <c r="LT75" i="4"/>
  <c r="LW75" i="4" s="1"/>
  <c r="UN75" i="4"/>
  <c r="UQ75" i="4" s="1"/>
  <c r="MM75" i="4"/>
  <c r="MP75" i="4" s="1"/>
  <c r="NF75" i="4"/>
  <c r="NI75" i="4" s="1"/>
  <c r="NY75" i="4"/>
  <c r="OB75" i="4" s="1"/>
  <c r="OR75" i="4"/>
  <c r="OU75" i="4" s="1"/>
  <c r="IA71" i="4"/>
  <c r="PI71" i="4"/>
  <c r="IT71" i="4"/>
  <c r="CE71" i="4"/>
  <c r="QU71" i="4"/>
  <c r="FC71" i="4"/>
  <c r="TS71" i="4"/>
  <c r="VX75" i="4"/>
  <c r="GO75" i="4"/>
  <c r="EJ75" i="4"/>
  <c r="OP75" i="4"/>
  <c r="SZ75" i="4"/>
  <c r="OR52" i="4"/>
  <c r="OU52" i="4" s="1"/>
  <c r="RN18" i="4"/>
  <c r="KF18" i="4"/>
  <c r="DQ18" i="4"/>
  <c r="JM18" i="4"/>
  <c r="FC33" i="4"/>
  <c r="NF33" i="4"/>
  <c r="NI33" i="4" s="1"/>
  <c r="NY33" i="4"/>
  <c r="OB33" i="4" s="1"/>
  <c r="PK33" i="4"/>
  <c r="PN33" i="4" s="1"/>
  <c r="VZ33" i="4"/>
  <c r="WC33" i="4" s="1"/>
  <c r="DQ72" i="4"/>
  <c r="RP71" i="4"/>
  <c r="RS71" i="4" s="1"/>
  <c r="LT60" i="4"/>
  <c r="LW60" i="4" s="1"/>
  <c r="UN60" i="4"/>
  <c r="UQ60" i="4" s="1"/>
  <c r="RP60" i="4"/>
  <c r="RS60" i="4" s="1"/>
  <c r="SI60" i="4"/>
  <c r="SL60" i="4" s="1"/>
  <c r="JM60" i="4"/>
  <c r="SZ60" i="4"/>
  <c r="KF60" i="4"/>
  <c r="TB60" i="4"/>
  <c r="TE60" i="4" s="1"/>
  <c r="AS60" i="4"/>
  <c r="TU60" i="4"/>
  <c r="TX60" i="4" s="1"/>
  <c r="BL60" i="4"/>
  <c r="UL60" i="4"/>
  <c r="NY60" i="4"/>
  <c r="OB60" i="4" s="1"/>
  <c r="MK60" i="4"/>
  <c r="MM60" i="4"/>
  <c r="MP60" i="4" s="1"/>
  <c r="NF60" i="4"/>
  <c r="NI60" i="4" s="1"/>
  <c r="OR60" i="4"/>
  <c r="OU60" i="4" s="1"/>
  <c r="PI60" i="4"/>
  <c r="VZ60" i="4"/>
  <c r="WC60" i="4" s="1"/>
  <c r="PK60" i="4"/>
  <c r="PN60" i="4" s="1"/>
  <c r="QD60" i="4"/>
  <c r="QG60" i="4" s="1"/>
  <c r="CX60" i="4"/>
  <c r="UL32" i="4"/>
  <c r="KF32" i="4"/>
  <c r="UN68" i="4"/>
  <c r="UQ68" i="4" s="1"/>
  <c r="UN79" i="4"/>
  <c r="UQ79" i="4" s="1"/>
  <c r="MK79" i="4"/>
  <c r="OR76" i="4"/>
  <c r="OU76" i="4" s="1"/>
  <c r="GO32" i="4"/>
  <c r="CE32" i="4"/>
  <c r="RN79" i="4"/>
  <c r="QU79" i="4"/>
  <c r="MM79" i="4"/>
  <c r="MP79" i="4" s="1"/>
  <c r="LR73" i="4"/>
  <c r="QU73" i="4"/>
  <c r="EJ79" i="4"/>
  <c r="CX79" i="4"/>
  <c r="JM79" i="4"/>
  <c r="NY32" i="4"/>
  <c r="OB32" i="4" s="1"/>
  <c r="EJ32" i="4"/>
  <c r="NY68" i="4"/>
  <c r="OB68" i="4" s="1"/>
  <c r="TS68" i="4"/>
  <c r="PK79" i="4"/>
  <c r="PN79" i="4" s="1"/>
  <c r="TU76" i="4"/>
  <c r="TX76" i="4" s="1"/>
  <c r="PK76" i="4"/>
  <c r="PN76" i="4" s="1"/>
  <c r="CE46" i="4"/>
  <c r="QU46" i="4"/>
  <c r="SG46" i="4"/>
  <c r="SZ46" i="4"/>
  <c r="FC46" i="4"/>
  <c r="IA46" i="4"/>
  <c r="BL46" i="4"/>
  <c r="SI49" i="4"/>
  <c r="SL49" i="4" s="1"/>
  <c r="RP49" i="4"/>
  <c r="RS49" i="4" s="1"/>
  <c r="CE58" i="4"/>
  <c r="BL58" i="4"/>
  <c r="RN58" i="4"/>
  <c r="Z58" i="4"/>
  <c r="GO58" i="4"/>
  <c r="VE58" i="4"/>
  <c r="OP58" i="4"/>
  <c r="AS58" i="4"/>
  <c r="VX58" i="4"/>
  <c r="PI58" i="4"/>
  <c r="IT58" i="4"/>
  <c r="EJ58" i="4"/>
  <c r="KY58" i="4"/>
  <c r="SG58" i="4"/>
  <c r="QU58" i="4"/>
  <c r="JM58" i="4"/>
  <c r="WX58" i="4"/>
  <c r="KF58" i="4"/>
  <c r="SZ58" i="4"/>
  <c r="FC58" i="4"/>
  <c r="LR58" i="4"/>
  <c r="CX58" i="4"/>
  <c r="MK58" i="4"/>
  <c r="UL58" i="4"/>
  <c r="QB58" i="4"/>
  <c r="OR49" i="4"/>
  <c r="OU49" i="4" s="1"/>
  <c r="TU49" i="4"/>
  <c r="TX49" i="4" s="1"/>
  <c r="UN49" i="4"/>
  <c r="UQ49" i="4" s="1"/>
  <c r="LT49" i="4"/>
  <c r="LW49" i="4" s="1"/>
  <c r="VG49" i="4"/>
  <c r="VJ49" i="4" s="1"/>
  <c r="MM49" i="4"/>
  <c r="MP49" i="4" s="1"/>
  <c r="VZ49" i="4"/>
  <c r="WC49" i="4" s="1"/>
  <c r="PK49" i="4"/>
  <c r="PN49" i="4" s="1"/>
  <c r="VZ65" i="4"/>
  <c r="WC65" i="4" s="1"/>
  <c r="RP65" i="4"/>
  <c r="RS65" i="4" s="1"/>
  <c r="MM65" i="4"/>
  <c r="MP65" i="4" s="1"/>
  <c r="NF65" i="4"/>
  <c r="NI65" i="4" s="1"/>
  <c r="NY65" i="4"/>
  <c r="OB65" i="4" s="1"/>
  <c r="OR65" i="4"/>
  <c r="OU65" i="4" s="1"/>
  <c r="PK65" i="4"/>
  <c r="PN65" i="4" s="1"/>
  <c r="UN65" i="4"/>
  <c r="UQ65" i="4" s="1"/>
  <c r="TU65" i="4"/>
  <c r="TX65" i="4" s="1"/>
  <c r="VG65" i="4"/>
  <c r="VJ65" i="4" s="1"/>
  <c r="LT65" i="4"/>
  <c r="LW65" i="4" s="1"/>
  <c r="DQ58" i="4"/>
  <c r="FC67" i="4"/>
  <c r="VX67" i="4"/>
  <c r="KF67" i="4"/>
  <c r="KF61" i="4"/>
  <c r="KY61" i="4"/>
  <c r="VX61" i="4"/>
  <c r="OP61" i="4"/>
  <c r="QU61" i="4"/>
  <c r="QW61" i="4"/>
  <c r="QZ61" i="4" s="1"/>
  <c r="RN61" i="4"/>
  <c r="PK50" i="4"/>
  <c r="PN50" i="4" s="1"/>
  <c r="VZ50" i="4"/>
  <c r="WC50" i="4" s="1"/>
  <c r="RN49" i="4"/>
  <c r="BL49" i="4"/>
  <c r="KY49" i="4"/>
  <c r="UL49" i="4"/>
  <c r="DQ49" i="4"/>
  <c r="VX49" i="4"/>
  <c r="QB49" i="4"/>
  <c r="QD67" i="4"/>
  <c r="QG67" i="4" s="1"/>
  <c r="UN62" i="4"/>
  <c r="UQ62" i="4" s="1"/>
  <c r="CE43" i="4"/>
  <c r="VX43" i="4"/>
  <c r="EJ43" i="4"/>
  <c r="IT43" i="4"/>
  <c r="UL43" i="4"/>
  <c r="NW43" i="4"/>
  <c r="KY43" i="4"/>
  <c r="WX43" i="4"/>
  <c r="PI43" i="4"/>
  <c r="SG43" i="4"/>
  <c r="RN62" i="4"/>
  <c r="GO62" i="4"/>
  <c r="QU62" i="4"/>
  <c r="TB62" i="4"/>
  <c r="TE62" i="4" s="1"/>
  <c r="QW62" i="4"/>
  <c r="QZ62" i="4" s="1"/>
  <c r="VG62" i="4"/>
  <c r="VJ62" i="4" s="1"/>
  <c r="OR62" i="4"/>
  <c r="OU62" i="4" s="1"/>
  <c r="VZ62" i="4"/>
  <c r="WC62" i="4" s="1"/>
  <c r="SI62" i="4"/>
  <c r="SL62" i="4" s="1"/>
  <c r="CE62" i="4"/>
  <c r="BL62" i="4"/>
  <c r="KY62" i="4"/>
  <c r="AS62" i="4"/>
  <c r="OP62" i="4"/>
  <c r="IT62" i="4"/>
  <c r="PI62" i="4"/>
  <c r="CX62" i="4"/>
  <c r="JM62" i="4"/>
  <c r="QB62" i="4"/>
  <c r="FC62" i="4"/>
  <c r="LR62" i="4"/>
  <c r="TB64" i="4"/>
  <c r="TE64" i="4" s="1"/>
  <c r="OR64" i="4"/>
  <c r="OU64" i="4" s="1"/>
  <c r="QW57" i="4"/>
  <c r="QZ57" i="4" s="1"/>
  <c r="NF58" i="4"/>
  <c r="NI58" i="4" s="1"/>
  <c r="TU58" i="4"/>
  <c r="TX58" i="4" s="1"/>
  <c r="Z56" i="4"/>
  <c r="DQ47" i="4"/>
  <c r="QW47" i="4"/>
  <c r="QZ47" i="4" s="1"/>
  <c r="LT47" i="4"/>
  <c r="LW47" i="4" s="1"/>
  <c r="NF47" i="4"/>
  <c r="NI47" i="4" s="1"/>
  <c r="NY47" i="4"/>
  <c r="OB47" i="4" s="1"/>
  <c r="AS47" i="4"/>
  <c r="PI47" i="4"/>
  <c r="PK47" i="4"/>
  <c r="PN47" i="4" s="1"/>
  <c r="CE47" i="4"/>
  <c r="QU47" i="4"/>
  <c r="IT44" i="4"/>
  <c r="VG28" i="4"/>
  <c r="VJ28" i="4" s="1"/>
  <c r="CX28" i="4"/>
  <c r="LR28" i="4"/>
  <c r="VZ28" i="4"/>
  <c r="WC28" i="4" s="1"/>
  <c r="DQ28" i="4"/>
  <c r="MK28" i="4"/>
  <c r="EJ28" i="4"/>
  <c r="NF28" i="4"/>
  <c r="NI28" i="4" s="1"/>
  <c r="PK28" i="4"/>
  <c r="PN28" i="4" s="1"/>
  <c r="AS28" i="4"/>
  <c r="QB28" i="4"/>
  <c r="RN28" i="4"/>
  <c r="SG28" i="4"/>
  <c r="TB28" i="4"/>
  <c r="TE28" i="4" s="1"/>
  <c r="IT28" i="4"/>
  <c r="JM28" i="4"/>
  <c r="KF28" i="4"/>
  <c r="NW28" i="4"/>
  <c r="OP28" i="4"/>
  <c r="Z28" i="4"/>
  <c r="GO28" i="4"/>
  <c r="LT57" i="4"/>
  <c r="LW57" i="4" s="1"/>
  <c r="RP57" i="4"/>
  <c r="RS57" i="4" s="1"/>
  <c r="NF57" i="4"/>
  <c r="NI57" i="4" s="1"/>
  <c r="WX44" i="4"/>
  <c r="FC44" i="4"/>
  <c r="QU44" i="4"/>
  <c r="KY44" i="4"/>
  <c r="SG44" i="4"/>
  <c r="CE44" i="4"/>
  <c r="NW44" i="4"/>
  <c r="UL44" i="4"/>
  <c r="MK44" i="4"/>
  <c r="VE44" i="4"/>
  <c r="GO44" i="4"/>
  <c r="VX44" i="4"/>
  <c r="JM44" i="4"/>
  <c r="IA57" i="4"/>
  <c r="IT57" i="4"/>
  <c r="LR44" i="4"/>
  <c r="DQ44" i="4"/>
  <c r="EJ47" i="4"/>
  <c r="VZ45" i="4"/>
  <c r="WC45" i="4" s="1"/>
  <c r="SI63" i="4"/>
  <c r="SL63" i="4" s="1"/>
  <c r="LT45" i="4"/>
  <c r="LW45" i="4" s="1"/>
  <c r="MM45" i="4"/>
  <c r="MP45" i="4" s="1"/>
  <c r="TB45" i="4"/>
  <c r="TE45" i="4" s="1"/>
  <c r="NF45" i="4"/>
  <c r="NI45" i="4" s="1"/>
  <c r="TU45" i="4"/>
  <c r="TX45" i="4" s="1"/>
  <c r="IA63" i="4"/>
  <c r="LR63" i="4"/>
  <c r="MK63" i="4"/>
  <c r="NW63" i="4"/>
  <c r="WX63" i="4"/>
  <c r="OP63" i="4"/>
  <c r="AS63" i="4"/>
  <c r="SI70" i="4"/>
  <c r="SL70" i="4" s="1"/>
  <c r="TB70" i="4"/>
  <c r="TE70" i="4" s="1"/>
  <c r="TU70" i="4"/>
  <c r="TX70" i="4" s="1"/>
  <c r="UN70" i="4"/>
  <c r="UQ70" i="4" s="1"/>
  <c r="NF70" i="4"/>
  <c r="NI70" i="4" s="1"/>
  <c r="MM70" i="4"/>
  <c r="MP70" i="4" s="1"/>
  <c r="OR70" i="4"/>
  <c r="OU70" i="4" s="1"/>
  <c r="PK70" i="4"/>
  <c r="PN70" i="4" s="1"/>
  <c r="FC45" i="4"/>
  <c r="SG45" i="4"/>
  <c r="MK45" i="4"/>
  <c r="SZ45" i="4"/>
  <c r="Z45" i="4"/>
  <c r="GO45" i="4"/>
  <c r="TS45" i="4"/>
  <c r="WX45" i="4"/>
  <c r="QB45" i="4"/>
  <c r="AS43" i="4"/>
  <c r="VZ43" i="4"/>
  <c r="WC43" i="4" s="1"/>
  <c r="RP43" i="4"/>
  <c r="RS43" i="4" s="1"/>
  <c r="FC61" i="4"/>
  <c r="EJ60" i="4"/>
  <c r="PI45" i="4"/>
  <c r="TB43" i="4"/>
  <c r="TE43" i="4" s="1"/>
  <c r="VE70" i="4"/>
  <c r="Z70" i="4"/>
  <c r="SZ70" i="4"/>
  <c r="BL70" i="4"/>
  <c r="CX70" i="4"/>
  <c r="MK70" i="4"/>
  <c r="WX70" i="4"/>
  <c r="OP70" i="4"/>
  <c r="SZ25" i="4"/>
  <c r="EJ25" i="4"/>
  <c r="VE25" i="4"/>
  <c r="FC25" i="4"/>
  <c r="NW25" i="4"/>
  <c r="JM25" i="4"/>
  <c r="RN25" i="4"/>
  <c r="KY25" i="4"/>
  <c r="CE25" i="4"/>
  <c r="MK25" i="4"/>
  <c r="CE28" i="4"/>
  <c r="PI25" i="4"/>
  <c r="DQ25" i="4"/>
  <c r="UN69" i="4"/>
  <c r="UQ69" i="4" s="1"/>
  <c r="MM69" i="4"/>
  <c r="MP69" i="4" s="1"/>
  <c r="GO69" i="4"/>
  <c r="Z69" i="4"/>
  <c r="OR77" i="4"/>
  <c r="OU77" i="4" s="1"/>
  <c r="CX77" i="4"/>
  <c r="VZ24" i="4"/>
  <c r="WC24" i="4" s="1"/>
  <c r="QD74" i="4"/>
  <c r="QG74" i="4" s="1"/>
  <c r="KF69" i="4"/>
  <c r="PK24" i="4"/>
  <c r="PN24" i="4" s="1"/>
  <c r="QW24" i="4"/>
  <c r="QZ24" i="4" s="1"/>
  <c r="MM74" i="4"/>
  <c r="MP74" i="4" s="1"/>
  <c r="CX26" i="4"/>
  <c r="JM69" i="4"/>
  <c r="MK24" i="4"/>
  <c r="PI24" i="4"/>
  <c r="QU24" i="4"/>
  <c r="GO24" i="4"/>
  <c r="SZ24" i="4"/>
  <c r="PK69" i="4"/>
  <c r="PN69" i="4" s="1"/>
  <c r="SG77" i="4"/>
  <c r="Z77" i="4"/>
  <c r="UN29" i="4"/>
  <c r="UQ29" i="4" s="1"/>
  <c r="DQ29" i="4"/>
  <c r="QU28" i="4"/>
  <c r="VE28" i="4"/>
  <c r="KY28" i="4"/>
  <c r="NF40" i="4"/>
  <c r="NI40" i="4" s="1"/>
  <c r="QW40" i="4"/>
  <c r="QZ40" i="4" s="1"/>
  <c r="UN40" i="4"/>
  <c r="UQ40" i="4" s="1"/>
  <c r="FC40" i="4"/>
  <c r="KY40" i="4"/>
  <c r="UN13" i="4"/>
  <c r="UQ13" i="4" s="1"/>
  <c r="PI11" i="4"/>
  <c r="NF13" i="4"/>
  <c r="NI13" i="4" s="1"/>
  <c r="LA13" i="4"/>
  <c r="LD13" i="4" s="1"/>
  <c r="VZ11" i="4"/>
  <c r="WC11" i="4" s="1"/>
  <c r="TB13" i="4"/>
  <c r="TE13" i="4" s="1"/>
  <c r="MM13" i="4"/>
  <c r="MP13" i="4" s="1"/>
  <c r="QW11" i="4"/>
  <c r="QZ11" i="4" s="1"/>
  <c r="NF11" i="4"/>
  <c r="NI11" i="4" s="1"/>
  <c r="IC13" i="4"/>
  <c r="IF13" i="4" s="1"/>
  <c r="TU11" i="4"/>
  <c r="TX11" i="4" s="1"/>
  <c r="WX39" i="4"/>
  <c r="BL39" i="4"/>
  <c r="WG21" i="4"/>
  <c r="FC52" i="4"/>
  <c r="KY52" i="4"/>
  <c r="QU52" i="4"/>
  <c r="BL52" i="4"/>
  <c r="SZ52" i="4"/>
  <c r="DQ52" i="4"/>
  <c r="JM52" i="4"/>
  <c r="PI52" i="4"/>
  <c r="VE52" i="4"/>
  <c r="Z52" i="4"/>
  <c r="LR52" i="4"/>
  <c r="RN52" i="4"/>
  <c r="EJ52" i="4"/>
  <c r="KF52" i="4"/>
  <c r="QB52" i="4"/>
  <c r="VX52" i="4"/>
  <c r="SG52" i="4"/>
  <c r="CX52" i="4"/>
  <c r="OP52" i="4"/>
  <c r="WX52" i="4"/>
  <c r="IA52" i="4"/>
  <c r="TS52" i="4"/>
  <c r="AS52" i="4"/>
  <c r="MK52" i="4"/>
  <c r="UL52" i="4"/>
  <c r="DQ20" i="4"/>
  <c r="JM20" i="4"/>
  <c r="PI20" i="4"/>
  <c r="VE20" i="4"/>
  <c r="PK20" i="4"/>
  <c r="PN20" i="4" s="1"/>
  <c r="VG20" i="4"/>
  <c r="VJ20" i="4" s="1"/>
  <c r="LT20" i="4"/>
  <c r="LW20" i="4" s="1"/>
  <c r="RP20" i="4"/>
  <c r="RS20" i="4" s="1"/>
  <c r="CX20" i="4"/>
  <c r="IT20" i="4"/>
  <c r="OP20" i="4"/>
  <c r="UL20" i="4"/>
  <c r="KY20" i="4"/>
  <c r="NY20" i="4"/>
  <c r="OB20" i="4" s="1"/>
  <c r="TS20" i="4"/>
  <c r="QU20" i="4"/>
  <c r="TU20" i="4"/>
  <c r="TX20" i="4" s="1"/>
  <c r="QW20" i="4"/>
  <c r="QZ20" i="4" s="1"/>
  <c r="OR20" i="4"/>
  <c r="OU20" i="4" s="1"/>
  <c r="AS20" i="4"/>
  <c r="UN20" i="4"/>
  <c r="UQ20" i="4" s="1"/>
  <c r="GO20" i="4"/>
  <c r="EJ20" i="4"/>
  <c r="SI20" i="4"/>
  <c r="SL20" i="4" s="1"/>
  <c r="DQ53" i="4"/>
  <c r="JM53" i="4"/>
  <c r="PI53" i="4"/>
  <c r="VE53" i="4"/>
  <c r="PK53" i="4"/>
  <c r="PN53" i="4" s="1"/>
  <c r="VG53" i="4"/>
  <c r="VJ53" i="4" s="1"/>
  <c r="LR53" i="4"/>
  <c r="RN53" i="4"/>
  <c r="LT53" i="4"/>
  <c r="LW53" i="4" s="1"/>
  <c r="RP53" i="4"/>
  <c r="RS53" i="4" s="1"/>
  <c r="CE53" i="4"/>
  <c r="IA53" i="4"/>
  <c r="NW53" i="4"/>
  <c r="TS53" i="4"/>
  <c r="NY53" i="4"/>
  <c r="OB53" i="4" s="1"/>
  <c r="TU53" i="4"/>
  <c r="TX53" i="4" s="1"/>
  <c r="EJ53" i="4"/>
  <c r="KF53" i="4"/>
  <c r="QB53" i="4"/>
  <c r="VX53" i="4"/>
  <c r="QD53" i="4"/>
  <c r="QG53" i="4" s="1"/>
  <c r="VZ53" i="4"/>
  <c r="WC53" i="4" s="1"/>
  <c r="CX53" i="4"/>
  <c r="IT53" i="4"/>
  <c r="OP53" i="4"/>
  <c r="UL53" i="4"/>
  <c r="Z53" i="4"/>
  <c r="KY53" i="4"/>
  <c r="TB53" i="4"/>
  <c r="TE53" i="4" s="1"/>
  <c r="GO53" i="4"/>
  <c r="BL53" i="4"/>
  <c r="WG15" i="4"/>
  <c r="SZ53" i="4"/>
  <c r="RN54" i="4"/>
  <c r="LR54" i="4"/>
  <c r="Z20" i="4"/>
  <c r="TB54" i="4"/>
  <c r="TE54" i="4" s="1"/>
  <c r="NF54" i="4"/>
  <c r="NI54" i="4" s="1"/>
  <c r="LT31" i="4"/>
  <c r="LW31" i="4" s="1"/>
  <c r="SZ54" i="4"/>
  <c r="BL54" i="4"/>
  <c r="MK16" i="4"/>
  <c r="CE16" i="4"/>
  <c r="OP16" i="4"/>
  <c r="EJ16" i="4"/>
  <c r="QU16" i="4"/>
  <c r="GO16" i="4"/>
  <c r="SZ16" i="4"/>
  <c r="JM16" i="4"/>
  <c r="LR16" i="4"/>
  <c r="RN16" i="4"/>
  <c r="UL16" i="4"/>
  <c r="AS16" i="4"/>
  <c r="DQ16" i="4"/>
  <c r="VE16" i="4"/>
  <c r="PI16" i="4"/>
  <c r="SG16" i="4"/>
  <c r="QW54" i="4"/>
  <c r="QZ54" i="4" s="1"/>
  <c r="QW31" i="4"/>
  <c r="QZ31" i="4" s="1"/>
  <c r="UN31" i="4"/>
  <c r="UQ31" i="4" s="1"/>
  <c r="MM31" i="4"/>
  <c r="MP31" i="4" s="1"/>
  <c r="OR31" i="4"/>
  <c r="OU31" i="4" s="1"/>
  <c r="TU31" i="4"/>
  <c r="TX31" i="4" s="1"/>
  <c r="VG31" i="4"/>
  <c r="VJ31" i="4" s="1"/>
  <c r="PK31" i="4"/>
  <c r="PN31" i="4" s="1"/>
  <c r="SI31" i="4"/>
  <c r="SL31" i="4" s="1"/>
  <c r="TB31" i="4"/>
  <c r="TE31" i="4" s="1"/>
  <c r="VZ31" i="4"/>
  <c r="WC31" i="4" s="1"/>
  <c r="NF31" i="4"/>
  <c r="NI31" i="4" s="1"/>
  <c r="QD31" i="4"/>
  <c r="QG31" i="4" s="1"/>
  <c r="NY31" i="4"/>
  <c r="OB31" i="4" s="1"/>
  <c r="FC21" i="4"/>
  <c r="KY21" i="4"/>
  <c r="QU21" i="4"/>
  <c r="BL21" i="4"/>
  <c r="SZ21" i="4"/>
  <c r="EJ21" i="4"/>
  <c r="KF21" i="4"/>
  <c r="QB21" i="4"/>
  <c r="VX21" i="4"/>
  <c r="UN54" i="4"/>
  <c r="UQ54" i="4" s="1"/>
  <c r="OR54" i="4"/>
  <c r="OU54" i="4" s="1"/>
  <c r="JM21" i="4"/>
  <c r="GO21" i="4"/>
  <c r="KF31" i="4"/>
  <c r="Z31" i="4"/>
  <c r="MK31" i="4"/>
  <c r="CE31" i="4"/>
  <c r="OP31" i="4"/>
  <c r="EJ31" i="4"/>
  <c r="QU31" i="4"/>
  <c r="SZ31" i="4"/>
  <c r="JM31" i="4"/>
  <c r="VX31" i="4"/>
  <c r="CX31" i="4"/>
  <c r="PI31" i="4"/>
  <c r="GO31" i="4"/>
  <c r="SG31" i="4"/>
  <c r="AS31" i="4"/>
  <c r="DQ31" i="4"/>
  <c r="QB31" i="4"/>
  <c r="WX31" i="4"/>
  <c r="KY31" i="4"/>
  <c r="NW31" i="4"/>
  <c r="UL31" i="4"/>
  <c r="BL31" i="4"/>
  <c r="VE31" i="4"/>
  <c r="IA31" i="4"/>
  <c r="IT31" i="4"/>
  <c r="RN31" i="4"/>
  <c r="UL54" i="4"/>
  <c r="OP54" i="4"/>
  <c r="IT54" i="4"/>
  <c r="CX54" i="4"/>
  <c r="TS21" i="4"/>
  <c r="SI54" i="4"/>
  <c r="SL54" i="4" s="1"/>
  <c r="MM54" i="4"/>
  <c r="MP54" i="4" s="1"/>
  <c r="WX21" i="4"/>
  <c r="LR21" i="4"/>
  <c r="IT21" i="4"/>
  <c r="AS21" i="4"/>
  <c r="WX16" i="4"/>
  <c r="SG54" i="4"/>
  <c r="MK54" i="4"/>
  <c r="GO54" i="4"/>
  <c r="DQ21" i="4"/>
  <c r="BL16" i="4"/>
  <c r="VZ17" i="4"/>
  <c r="WC17" i="4" s="1"/>
  <c r="TU17" i="4"/>
  <c r="TX17" i="4" s="1"/>
  <c r="RN17" i="4"/>
  <c r="IA17" i="4"/>
  <c r="VE17" i="4"/>
  <c r="SZ17" i="4"/>
  <c r="LT17" i="4"/>
  <c r="LW17" i="4" s="1"/>
  <c r="JM17" i="4"/>
  <c r="DQ66" i="4"/>
  <c r="JM66" i="4"/>
  <c r="PI66" i="4"/>
  <c r="VE66" i="4"/>
  <c r="LR66" i="4"/>
  <c r="NW66" i="4"/>
  <c r="BL66" i="4"/>
  <c r="QB66" i="4"/>
  <c r="SG66" i="4"/>
  <c r="WX66" i="4"/>
  <c r="EJ66" i="4"/>
  <c r="MK66" i="4"/>
  <c r="UL66" i="4"/>
  <c r="CE66" i="4"/>
  <c r="RN66" i="4"/>
  <c r="KF66" i="4"/>
  <c r="Z66" i="4"/>
  <c r="IA66" i="4"/>
  <c r="FC66" i="4"/>
  <c r="AS66" i="4"/>
  <c r="SZ66" i="4"/>
  <c r="OP66" i="4"/>
  <c r="GO66" i="4"/>
  <c r="KY66" i="4"/>
  <c r="TS66" i="4"/>
  <c r="VX66" i="4"/>
  <c r="CX66" i="4"/>
  <c r="IT66" i="4"/>
  <c r="QU66" i="4"/>
  <c r="RN20" i="4"/>
  <c r="LR20" i="4"/>
  <c r="MM17" i="4"/>
  <c r="MP17" i="4" s="1"/>
  <c r="SI17" i="4"/>
  <c r="SL17" i="4" s="1"/>
  <c r="CE17" i="4"/>
  <c r="RP17" i="4"/>
  <c r="RS17" i="4" s="1"/>
  <c r="QD17" i="4"/>
  <c r="QG17" i="4" s="1"/>
  <c r="NW17" i="4"/>
  <c r="FC76" i="4"/>
  <c r="KY76" i="4"/>
  <c r="QU76" i="4"/>
  <c r="CE76" i="4"/>
  <c r="OP76" i="4"/>
  <c r="EJ76" i="4"/>
  <c r="SZ76" i="4"/>
  <c r="GO76" i="4"/>
  <c r="VE76" i="4"/>
  <c r="IT76" i="4"/>
  <c r="RN76" i="4"/>
  <c r="WX76" i="4"/>
  <c r="MK76" i="4"/>
  <c r="PI76" i="4"/>
  <c r="UL76" i="4"/>
  <c r="KF76" i="4"/>
  <c r="Z76" i="4"/>
  <c r="SG76" i="4"/>
  <c r="CX76" i="4"/>
  <c r="NW76" i="4"/>
  <c r="IA76" i="4"/>
  <c r="DQ76" i="4"/>
  <c r="VX76" i="4"/>
  <c r="JM76" i="4"/>
  <c r="AS76" i="4"/>
  <c r="LR76" i="4"/>
  <c r="TS76" i="4"/>
  <c r="QB76" i="4"/>
  <c r="BL76" i="4"/>
  <c r="OP18" i="4"/>
  <c r="MM18" i="4"/>
  <c r="MP18" i="4" s="1"/>
  <c r="CE18" i="4"/>
  <c r="QU15" i="4"/>
  <c r="OR15" i="4"/>
  <c r="OU15" i="4" s="1"/>
  <c r="EJ15" i="4"/>
  <c r="CE15" i="4"/>
  <c r="AS34" i="4"/>
  <c r="UL33" i="4"/>
  <c r="RP33" i="4"/>
  <c r="RS33" i="4" s="1"/>
  <c r="LR33" i="4"/>
  <c r="IT33" i="4"/>
  <c r="RN33" i="4"/>
  <c r="IA33" i="4"/>
  <c r="QW33" i="4"/>
  <c r="QZ33" i="4" s="1"/>
  <c r="UN33" i="4"/>
  <c r="UQ33" i="4" s="1"/>
  <c r="MM33" i="4"/>
  <c r="MP33" i="4" s="1"/>
  <c r="OR33" i="4"/>
  <c r="OU33" i="4" s="1"/>
  <c r="TU33" i="4"/>
  <c r="TX33" i="4" s="1"/>
  <c r="QW18" i="4"/>
  <c r="QZ18" i="4" s="1"/>
  <c r="NY15" i="4"/>
  <c r="OB15" i="4" s="1"/>
  <c r="TU15" i="4"/>
  <c r="TX15" i="4" s="1"/>
  <c r="NW33" i="4"/>
  <c r="KY33" i="4"/>
  <c r="OP17" i="4"/>
  <c r="MK17" i="4"/>
  <c r="VX18" i="4"/>
  <c r="TU18" i="4"/>
  <c r="TX18" i="4" s="1"/>
  <c r="VZ15" i="4"/>
  <c r="WC15" i="4" s="1"/>
  <c r="JM15" i="4"/>
  <c r="TS33" i="4"/>
  <c r="KF33" i="4"/>
  <c r="Z33" i="4"/>
  <c r="MK33" i="4"/>
  <c r="CE33" i="4"/>
  <c r="OP33" i="4"/>
  <c r="EJ33" i="4"/>
  <c r="QU33" i="4"/>
  <c r="SZ33" i="4"/>
  <c r="JM33" i="4"/>
  <c r="VX33" i="4"/>
  <c r="MM32" i="4"/>
  <c r="MP32" i="4" s="1"/>
  <c r="SI32" i="4"/>
  <c r="SL32" i="4" s="1"/>
  <c r="NF32" i="4"/>
  <c r="NI32" i="4" s="1"/>
  <c r="PK32" i="4"/>
  <c r="PN32" i="4" s="1"/>
  <c r="RP32" i="4"/>
  <c r="RS32" i="4" s="1"/>
  <c r="TS32" i="4"/>
  <c r="JM32" i="4"/>
  <c r="BL33" i="4"/>
  <c r="RN15" i="4"/>
  <c r="PK15" i="4"/>
  <c r="PN15" i="4" s="1"/>
  <c r="TS34" i="4"/>
  <c r="KY34" i="4"/>
  <c r="MK34" i="4"/>
  <c r="Z34" i="4"/>
  <c r="OP34" i="4"/>
  <c r="CE34" i="4"/>
  <c r="EJ34" i="4"/>
  <c r="QU34" i="4"/>
  <c r="GO34" i="4"/>
  <c r="SZ34" i="4"/>
  <c r="JM34" i="4"/>
  <c r="WX33" i="4"/>
  <c r="QD33" i="4"/>
  <c r="QG33" i="4" s="1"/>
  <c r="FC68" i="4"/>
  <c r="KY68" i="4"/>
  <c r="QU68" i="4"/>
  <c r="CE68" i="4"/>
  <c r="OP68" i="4"/>
  <c r="EJ68" i="4"/>
  <c r="SZ68" i="4"/>
  <c r="GO68" i="4"/>
  <c r="VE68" i="4"/>
  <c r="IT68" i="4"/>
  <c r="RN68" i="4"/>
  <c r="WX68" i="4"/>
  <c r="MK68" i="4"/>
  <c r="PI68" i="4"/>
  <c r="UL68" i="4"/>
  <c r="KF68" i="4"/>
  <c r="Z68" i="4"/>
  <c r="SG68" i="4"/>
  <c r="CX68" i="4"/>
  <c r="NW68" i="4"/>
  <c r="IA68" i="4"/>
  <c r="DQ68" i="4"/>
  <c r="VX68" i="4"/>
  <c r="JM68" i="4"/>
  <c r="OP32" i="4"/>
  <c r="MK32" i="4"/>
  <c r="Z32" i="4"/>
  <c r="CE73" i="4"/>
  <c r="IA73" i="4"/>
  <c r="NW73" i="4"/>
  <c r="TS73" i="4"/>
  <c r="GO73" i="4"/>
  <c r="SZ73" i="4"/>
  <c r="IT73" i="4"/>
  <c r="VE73" i="4"/>
  <c r="KY73" i="4"/>
  <c r="AS73" i="4"/>
  <c r="EJ73" i="4"/>
  <c r="KF73" i="4"/>
  <c r="FC73" i="4"/>
  <c r="QB73" i="4"/>
  <c r="VX73" i="4"/>
  <c r="CX73" i="4"/>
  <c r="Z73" i="4"/>
  <c r="WX73" i="4"/>
  <c r="RN73" i="4"/>
  <c r="DQ75" i="4"/>
  <c r="JM75" i="4"/>
  <c r="PI75" i="4"/>
  <c r="VE75" i="4"/>
  <c r="LR75" i="4"/>
  <c r="NW75" i="4"/>
  <c r="BL75" i="4"/>
  <c r="QB75" i="4"/>
  <c r="SG75" i="4"/>
  <c r="WX75" i="4"/>
  <c r="MK75" i="4"/>
  <c r="UL75" i="4"/>
  <c r="CE75" i="4"/>
  <c r="RN75" i="4"/>
  <c r="KF75" i="4"/>
  <c r="Z75" i="4"/>
  <c r="IA75" i="4"/>
  <c r="FC75" i="4"/>
  <c r="CX75" i="4"/>
  <c r="IT75" i="4"/>
  <c r="RN32" i="4"/>
  <c r="FC32" i="4"/>
  <c r="PI32" i="4"/>
  <c r="CX32" i="4"/>
  <c r="LR72" i="4"/>
  <c r="AS71" i="4"/>
  <c r="GO71" i="4"/>
  <c r="MK71" i="4"/>
  <c r="SG71" i="4"/>
  <c r="JM71" i="4"/>
  <c r="VX71" i="4"/>
  <c r="LR71" i="4"/>
  <c r="BL71" i="4"/>
  <c r="NW71" i="4"/>
  <c r="WX71" i="4"/>
  <c r="DQ71" i="4"/>
  <c r="QB71" i="4"/>
  <c r="FC79" i="4"/>
  <c r="AS41" i="4"/>
  <c r="GO41" i="4"/>
  <c r="MK41" i="4"/>
  <c r="SG41" i="4"/>
  <c r="JM41" i="4"/>
  <c r="VX41" i="4"/>
  <c r="LR41" i="4"/>
  <c r="BL41" i="4"/>
  <c r="NW41" i="4"/>
  <c r="WX41" i="4"/>
  <c r="DQ41" i="4"/>
  <c r="QB41" i="4"/>
  <c r="QD73" i="4"/>
  <c r="QG73" i="4" s="1"/>
  <c r="QW72" i="4"/>
  <c r="QZ72" i="4" s="1"/>
  <c r="TB72" i="4"/>
  <c r="TE72" i="4" s="1"/>
  <c r="VG72" i="4"/>
  <c r="VJ72" i="4" s="1"/>
  <c r="QW80" i="4"/>
  <c r="QZ80" i="4" s="1"/>
  <c r="TB80" i="4"/>
  <c r="TE80" i="4" s="1"/>
  <c r="VG80" i="4"/>
  <c r="VJ80" i="4" s="1"/>
  <c r="QW79" i="4"/>
  <c r="QZ79" i="4" s="1"/>
  <c r="TB79" i="4"/>
  <c r="TE79" i="4" s="1"/>
  <c r="VG79" i="4"/>
  <c r="VJ79" i="4" s="1"/>
  <c r="WG68" i="4"/>
  <c r="WG76" i="4"/>
  <c r="QW73" i="4"/>
  <c r="QZ73" i="4" s="1"/>
  <c r="TB73" i="4"/>
  <c r="TE73" i="4" s="1"/>
  <c r="VG73" i="4"/>
  <c r="VJ73" i="4" s="1"/>
  <c r="CE72" i="4"/>
  <c r="IA72" i="4"/>
  <c r="NW72" i="4"/>
  <c r="TS72" i="4"/>
  <c r="GO72" i="4"/>
  <c r="SZ72" i="4"/>
  <c r="IT72" i="4"/>
  <c r="VE72" i="4"/>
  <c r="KY72" i="4"/>
  <c r="AS72" i="4"/>
  <c r="CE80" i="4"/>
  <c r="IA80" i="4"/>
  <c r="NW80" i="4"/>
  <c r="TS80" i="4"/>
  <c r="GO80" i="4"/>
  <c r="SZ80" i="4"/>
  <c r="IT80" i="4"/>
  <c r="VE80" i="4"/>
  <c r="KY80" i="4"/>
  <c r="AS80" i="4"/>
  <c r="CE79" i="4"/>
  <c r="IA79" i="4"/>
  <c r="NW79" i="4"/>
  <c r="TS79" i="4"/>
  <c r="GO79" i="4"/>
  <c r="SZ79" i="4"/>
  <c r="IT79" i="4"/>
  <c r="VE79" i="4"/>
  <c r="KY79" i="4"/>
  <c r="AS79" i="4"/>
  <c r="MM50" i="4"/>
  <c r="MP50" i="4" s="1"/>
  <c r="OR50" i="4"/>
  <c r="OU50" i="4" s="1"/>
  <c r="QW50" i="4"/>
  <c r="QZ50" i="4" s="1"/>
  <c r="TB50" i="4"/>
  <c r="TE50" i="4" s="1"/>
  <c r="VG50" i="4"/>
  <c r="VJ50" i="4" s="1"/>
  <c r="LT50" i="4"/>
  <c r="LW50" i="4" s="1"/>
  <c r="NF50" i="4"/>
  <c r="NI50" i="4" s="1"/>
  <c r="QD50" i="4"/>
  <c r="QG50" i="4" s="1"/>
  <c r="KY50" i="4"/>
  <c r="TU50" i="4"/>
  <c r="TX50" i="4" s="1"/>
  <c r="RN50" i="4"/>
  <c r="RP50" i="4"/>
  <c r="RS50" i="4" s="1"/>
  <c r="NY50" i="4"/>
  <c r="OB50" i="4" s="1"/>
  <c r="LR50" i="4"/>
  <c r="AS50" i="4"/>
  <c r="MK50" i="4"/>
  <c r="IA50" i="4"/>
  <c r="QB50" i="4"/>
  <c r="Z50" i="4"/>
  <c r="SG50" i="4"/>
  <c r="CX50" i="4"/>
  <c r="SI50" i="4"/>
  <c r="SL50" i="4" s="1"/>
  <c r="UN50" i="4"/>
  <c r="UQ50" i="4" s="1"/>
  <c r="VX50" i="4"/>
  <c r="FC50" i="4"/>
  <c r="Z65" i="4"/>
  <c r="LR65" i="4"/>
  <c r="RN65" i="4"/>
  <c r="CE65" i="4"/>
  <c r="IA65" i="4"/>
  <c r="NW65" i="4"/>
  <c r="TS65" i="4"/>
  <c r="FC65" i="4"/>
  <c r="KY65" i="4"/>
  <c r="QU65" i="4"/>
  <c r="CX65" i="4"/>
  <c r="SZ65" i="4"/>
  <c r="VX65" i="4"/>
  <c r="AS65" i="4"/>
  <c r="GO65" i="4"/>
  <c r="KF65" i="4"/>
  <c r="UL65" i="4"/>
  <c r="BL65" i="4"/>
  <c r="IT65" i="4"/>
  <c r="EJ65" i="4"/>
  <c r="SG65" i="4"/>
  <c r="DQ65" i="4"/>
  <c r="WX65" i="4"/>
  <c r="JM65" i="4"/>
  <c r="PI65" i="4"/>
  <c r="VE65" i="4"/>
  <c r="OP65" i="4"/>
  <c r="QB65" i="4"/>
  <c r="MK65" i="4"/>
  <c r="WG50" i="4"/>
  <c r="WG64" i="4"/>
  <c r="WG24" i="4"/>
  <c r="Z64" i="4"/>
  <c r="LR64" i="4"/>
  <c r="RN64" i="4"/>
  <c r="CE64" i="4"/>
  <c r="IA64" i="4"/>
  <c r="NW64" i="4"/>
  <c r="TS64" i="4"/>
  <c r="FC64" i="4"/>
  <c r="KY64" i="4"/>
  <c r="QU64" i="4"/>
  <c r="UL64" i="4"/>
  <c r="KF64" i="4"/>
  <c r="PI64" i="4"/>
  <c r="SG64" i="4"/>
  <c r="IT64" i="4"/>
  <c r="WX64" i="4"/>
  <c r="VE64" i="4"/>
  <c r="DQ64" i="4"/>
  <c r="AS64" i="4"/>
  <c r="OP64" i="4"/>
  <c r="VX64" i="4"/>
  <c r="BL64" i="4"/>
  <c r="GO64" i="4"/>
  <c r="QB64" i="4"/>
  <c r="EJ64" i="4"/>
  <c r="JM64" i="4"/>
  <c r="MK64" i="4"/>
  <c r="SZ64" i="4"/>
  <c r="BL74" i="4"/>
  <c r="ND74" i="4"/>
  <c r="SZ74" i="4"/>
  <c r="KY74" i="4"/>
  <c r="PI74" i="4"/>
  <c r="RN74" i="4"/>
  <c r="TS74" i="4"/>
  <c r="VX74" i="4"/>
  <c r="Z74" i="4"/>
  <c r="CE74" i="4"/>
  <c r="EJ74" i="4"/>
  <c r="GO74" i="4"/>
  <c r="IT74" i="4"/>
  <c r="AS74" i="4"/>
  <c r="KF74" i="4"/>
  <c r="NW74" i="4"/>
  <c r="QU74" i="4"/>
  <c r="UL74" i="4"/>
  <c r="FV74" i="4"/>
  <c r="DQ74" i="4"/>
  <c r="SG74" i="4"/>
  <c r="JM74" i="4"/>
  <c r="LR74" i="4"/>
  <c r="QB74" i="4"/>
  <c r="FC74" i="4"/>
  <c r="IA74" i="4"/>
  <c r="CX74" i="4"/>
  <c r="VE74" i="4"/>
  <c r="MK74" i="4"/>
  <c r="OP74" i="4"/>
  <c r="WX74" i="4"/>
  <c r="WG60" i="4"/>
  <c r="WG70" i="4"/>
  <c r="WG62" i="4"/>
  <c r="WG57" i="4"/>
  <c r="TU71" i="4"/>
  <c r="TX71" i="4" s="1"/>
  <c r="TU41" i="4"/>
  <c r="TX41" i="4" s="1"/>
  <c r="AS49" i="4"/>
  <c r="GO49" i="4"/>
  <c r="MK49" i="4"/>
  <c r="SG49" i="4"/>
  <c r="Z49" i="4"/>
  <c r="OP49" i="4"/>
  <c r="CE49" i="4"/>
  <c r="QU49" i="4"/>
  <c r="EJ49" i="4"/>
  <c r="SZ49" i="4"/>
  <c r="IT49" i="4"/>
  <c r="VE49" i="4"/>
  <c r="LR49" i="4"/>
  <c r="IA49" i="4"/>
  <c r="WX49" i="4"/>
  <c r="CX49" i="4"/>
  <c r="NW49" i="4"/>
  <c r="TS49" i="4"/>
  <c r="EJ57" i="4"/>
  <c r="KF57" i="4"/>
  <c r="QB57" i="4"/>
  <c r="VX57" i="4"/>
  <c r="AS57" i="4"/>
  <c r="GO57" i="4"/>
  <c r="MK57" i="4"/>
  <c r="SG57" i="4"/>
  <c r="DQ57" i="4"/>
  <c r="JM57" i="4"/>
  <c r="PI57" i="4"/>
  <c r="VE57" i="4"/>
  <c r="WX57" i="4"/>
  <c r="SZ57" i="4"/>
  <c r="FC57" i="4"/>
  <c r="RN57" i="4"/>
  <c r="BL57" i="4"/>
  <c r="Z57" i="4"/>
  <c r="QU57" i="4"/>
  <c r="LR57" i="4"/>
  <c r="OP57" i="4"/>
  <c r="DQ50" i="4"/>
  <c r="JM50" i="4"/>
  <c r="PI50" i="4"/>
  <c r="VE50" i="4"/>
  <c r="CE50" i="4"/>
  <c r="OP50" i="4"/>
  <c r="EJ50" i="4"/>
  <c r="QU50" i="4"/>
  <c r="GO50" i="4"/>
  <c r="SZ50" i="4"/>
  <c r="IT50" i="4"/>
  <c r="NW50" i="4"/>
  <c r="NF67" i="4"/>
  <c r="NI67" i="4" s="1"/>
  <c r="TB67" i="4"/>
  <c r="TE67" i="4" s="1"/>
  <c r="PK67" i="4"/>
  <c r="PN67" i="4" s="1"/>
  <c r="VG67" i="4"/>
  <c r="VJ67" i="4" s="1"/>
  <c r="TU67" i="4"/>
  <c r="TX67" i="4" s="1"/>
  <c r="QW67" i="4"/>
  <c r="QZ67" i="4" s="1"/>
  <c r="LT67" i="4"/>
  <c r="LW67" i="4" s="1"/>
  <c r="RP67" i="4"/>
  <c r="RS67" i="4" s="1"/>
  <c r="BL56" i="4"/>
  <c r="SZ56" i="4"/>
  <c r="DQ56" i="4"/>
  <c r="JM56" i="4"/>
  <c r="PI56" i="4"/>
  <c r="VE56" i="4"/>
  <c r="AS56" i="4"/>
  <c r="GO56" i="4"/>
  <c r="MK56" i="4"/>
  <c r="SG56" i="4"/>
  <c r="EJ56" i="4"/>
  <c r="KF56" i="4"/>
  <c r="QB56" i="4"/>
  <c r="CE56" i="4"/>
  <c r="VX56" i="4"/>
  <c r="OP56" i="4"/>
  <c r="UL56" i="4"/>
  <c r="IT56" i="4"/>
  <c r="FC56" i="4"/>
  <c r="QU56" i="4"/>
  <c r="CX56" i="4"/>
  <c r="WG45" i="4"/>
  <c r="TS50" i="4"/>
  <c r="BL50" i="4"/>
  <c r="UL67" i="4"/>
  <c r="NY67" i="4"/>
  <c r="OB67" i="4" s="1"/>
  <c r="NF61" i="4"/>
  <c r="NI61" i="4" s="1"/>
  <c r="TB61" i="4"/>
  <c r="TE61" i="4" s="1"/>
  <c r="PK61" i="4"/>
  <c r="PN61" i="4" s="1"/>
  <c r="VG61" i="4"/>
  <c r="VJ61" i="4" s="1"/>
  <c r="OR61" i="4"/>
  <c r="OU61" i="4" s="1"/>
  <c r="UN61" i="4"/>
  <c r="UQ61" i="4" s="1"/>
  <c r="MM61" i="4"/>
  <c r="MP61" i="4" s="1"/>
  <c r="CX61" i="4"/>
  <c r="TS61" i="4"/>
  <c r="LR61" i="4"/>
  <c r="TU61" i="4"/>
  <c r="TX61" i="4" s="1"/>
  <c r="LT61" i="4"/>
  <c r="LW61" i="4" s="1"/>
  <c r="QB61" i="4"/>
  <c r="Z61" i="4"/>
  <c r="IA61" i="4"/>
  <c r="QD61" i="4"/>
  <c r="QG61" i="4" s="1"/>
  <c r="NY61" i="4"/>
  <c r="OB61" i="4" s="1"/>
  <c r="SI61" i="4"/>
  <c r="SL61" i="4" s="1"/>
  <c r="VZ61" i="4"/>
  <c r="WC61" i="4" s="1"/>
  <c r="WG77" i="4"/>
  <c r="KF50" i="4"/>
  <c r="TS67" i="4"/>
  <c r="NW67" i="4"/>
  <c r="BL67" i="4"/>
  <c r="SZ67" i="4"/>
  <c r="DQ67" i="4"/>
  <c r="JM67" i="4"/>
  <c r="PI67" i="4"/>
  <c r="VE67" i="4"/>
  <c r="AS67" i="4"/>
  <c r="GO67" i="4"/>
  <c r="MK67" i="4"/>
  <c r="SG67" i="4"/>
  <c r="QU67" i="4"/>
  <c r="CX67" i="4"/>
  <c r="LR67" i="4"/>
  <c r="IT67" i="4"/>
  <c r="RN67" i="4"/>
  <c r="OP67" i="4"/>
  <c r="WX67" i="4"/>
  <c r="Z67" i="4"/>
  <c r="KY67" i="4"/>
  <c r="EJ67" i="4"/>
  <c r="IA67" i="4"/>
  <c r="CE67" i="4"/>
  <c r="IT61" i="4"/>
  <c r="EJ46" i="4"/>
  <c r="KF46" i="4"/>
  <c r="QB46" i="4"/>
  <c r="VX46" i="4"/>
  <c r="CX46" i="4"/>
  <c r="PI46" i="4"/>
  <c r="RN46" i="4"/>
  <c r="TS46" i="4"/>
  <c r="GO46" i="4"/>
  <c r="IT46" i="4"/>
  <c r="KY46" i="4"/>
  <c r="JM46" i="4"/>
  <c r="MK46" i="4"/>
  <c r="VE46" i="4"/>
  <c r="AS46" i="4"/>
  <c r="DQ46" i="4"/>
  <c r="WX46" i="4"/>
  <c r="LR46" i="4"/>
  <c r="UL46" i="4"/>
  <c r="NW46" i="4"/>
  <c r="Z46" i="4"/>
  <c r="OP46" i="4"/>
  <c r="WX50" i="4"/>
  <c r="VX60" i="4"/>
  <c r="SG60" i="4"/>
  <c r="TS47" i="4"/>
  <c r="OR47" i="4"/>
  <c r="OU47" i="4" s="1"/>
  <c r="MK47" i="4"/>
  <c r="SI47" i="4"/>
  <c r="SL47" i="4" s="1"/>
  <c r="UN47" i="4"/>
  <c r="UQ47" i="4" s="1"/>
  <c r="MM47" i="4"/>
  <c r="MP47" i="4" s="1"/>
  <c r="TB47" i="4"/>
  <c r="TE47" i="4" s="1"/>
  <c r="VZ47" i="4"/>
  <c r="WC47" i="4" s="1"/>
  <c r="QD47" i="4"/>
  <c r="QG47" i="4" s="1"/>
  <c r="Z47" i="4"/>
  <c r="GO47" i="4"/>
  <c r="FC47" i="4"/>
  <c r="OP47" i="4"/>
  <c r="RP47" i="4"/>
  <c r="RS47" i="4" s="1"/>
  <c r="VE47" i="4"/>
  <c r="Z60" i="4"/>
  <c r="LR60" i="4"/>
  <c r="RN60" i="4"/>
  <c r="CE60" i="4"/>
  <c r="IA60" i="4"/>
  <c r="NW60" i="4"/>
  <c r="TS60" i="4"/>
  <c r="FC60" i="4"/>
  <c r="KY60" i="4"/>
  <c r="QU60" i="4"/>
  <c r="IT60" i="4"/>
  <c r="WX60" i="4"/>
  <c r="DQ60" i="4"/>
  <c r="GO60" i="4"/>
  <c r="OP60" i="4"/>
  <c r="QB60" i="4"/>
  <c r="VG63" i="4"/>
  <c r="VJ63" i="4" s="1"/>
  <c r="LT63" i="4"/>
  <c r="LW63" i="4" s="1"/>
  <c r="NY63" i="4"/>
  <c r="OB63" i="4" s="1"/>
  <c r="NF63" i="4"/>
  <c r="NI63" i="4" s="1"/>
  <c r="PK63" i="4"/>
  <c r="PN63" i="4" s="1"/>
  <c r="RP63" i="4"/>
  <c r="RS63" i="4" s="1"/>
  <c r="TU63" i="4"/>
  <c r="TX63" i="4" s="1"/>
  <c r="TB63" i="4"/>
  <c r="TE63" i="4" s="1"/>
  <c r="CX63" i="4"/>
  <c r="Z63" i="4"/>
  <c r="JM63" i="4"/>
  <c r="DQ63" i="4"/>
  <c r="ND63" i="4"/>
  <c r="QD63" i="4"/>
  <c r="QG63" i="4" s="1"/>
  <c r="OR63" i="4"/>
  <c r="OU63" i="4" s="1"/>
  <c r="VE63" i="4"/>
  <c r="BL63" i="4"/>
  <c r="FV63" i="4"/>
  <c r="PI63" i="4"/>
  <c r="UL63" i="4"/>
  <c r="CE63" i="4"/>
  <c r="QU63" i="4"/>
  <c r="VZ63" i="4"/>
  <c r="WC63" i="4" s="1"/>
  <c r="QW63" i="4"/>
  <c r="QZ63" i="4" s="1"/>
  <c r="FC63" i="4"/>
  <c r="MM63" i="4"/>
  <c r="MP63" i="4" s="1"/>
  <c r="SZ63" i="4"/>
  <c r="WX61" i="4"/>
  <c r="NW61" i="4"/>
  <c r="UN57" i="4"/>
  <c r="UQ57" i="4" s="1"/>
  <c r="RP56" i="4"/>
  <c r="RS56" i="4" s="1"/>
  <c r="BL47" i="4"/>
  <c r="SZ47" i="4"/>
  <c r="IA47" i="4"/>
  <c r="UL47" i="4"/>
  <c r="WX47" i="4"/>
  <c r="JM47" i="4"/>
  <c r="LR47" i="4"/>
  <c r="NW47" i="4"/>
  <c r="QB47" i="4"/>
  <c r="SG47" i="4"/>
  <c r="FC43" i="4"/>
  <c r="VG74" i="4"/>
  <c r="VJ74" i="4" s="1"/>
  <c r="EJ23" i="4"/>
  <c r="KF23" i="4"/>
  <c r="QB23" i="4"/>
  <c r="VX23" i="4"/>
  <c r="Z23" i="4"/>
  <c r="OP23" i="4"/>
  <c r="FC23" i="4"/>
  <c r="RN23" i="4"/>
  <c r="CX23" i="4"/>
  <c r="MK23" i="4"/>
  <c r="AS23" i="4"/>
  <c r="TS23" i="4"/>
  <c r="WX23" i="4"/>
  <c r="GO23" i="4"/>
  <c r="KY23" i="4"/>
  <c r="VE23" i="4"/>
  <c r="BL23" i="4"/>
  <c r="IT23" i="4"/>
  <c r="SG23" i="4"/>
  <c r="QU23" i="4"/>
  <c r="UL23" i="4"/>
  <c r="NW23" i="4"/>
  <c r="CE23" i="4"/>
  <c r="JM23" i="4"/>
  <c r="BL61" i="4"/>
  <c r="SZ61" i="4"/>
  <c r="DQ61" i="4"/>
  <c r="JM61" i="4"/>
  <c r="PI61" i="4"/>
  <c r="VE61" i="4"/>
  <c r="AS61" i="4"/>
  <c r="GO61" i="4"/>
  <c r="MK61" i="4"/>
  <c r="SG61" i="4"/>
  <c r="OP43" i="4"/>
  <c r="QU43" i="4"/>
  <c r="SZ43" i="4"/>
  <c r="VE43" i="4"/>
  <c r="NF43" i="4"/>
  <c r="NI43" i="4" s="1"/>
  <c r="PK43" i="4"/>
  <c r="PN43" i="4" s="1"/>
  <c r="CX43" i="4"/>
  <c r="GO43" i="4"/>
  <c r="JM43" i="4"/>
  <c r="QB43" i="4"/>
  <c r="DQ43" i="4"/>
  <c r="KF43" i="4"/>
  <c r="QD43" i="4"/>
  <c r="QG43" i="4" s="1"/>
  <c r="TS43" i="4"/>
  <c r="QW43" i="4"/>
  <c r="QZ43" i="4" s="1"/>
  <c r="TU43" i="4"/>
  <c r="TX43" i="4" s="1"/>
  <c r="MM43" i="4"/>
  <c r="MP43" i="4" s="1"/>
  <c r="IA43" i="4"/>
  <c r="KH57" i="4"/>
  <c r="KK57" i="4" s="1"/>
  <c r="QD57" i="4"/>
  <c r="QG57" i="4" s="1"/>
  <c r="VZ57" i="4"/>
  <c r="WC57" i="4" s="1"/>
  <c r="GQ57" i="4"/>
  <c r="GT57" i="4" s="1"/>
  <c r="MM57" i="4"/>
  <c r="MP57" i="4" s="1"/>
  <c r="SI57" i="4"/>
  <c r="SL57" i="4" s="1"/>
  <c r="WG47" i="4"/>
  <c r="LT43" i="4"/>
  <c r="LW43" i="4" s="1"/>
  <c r="NF74" i="4"/>
  <c r="NI74" i="4" s="1"/>
  <c r="PK74" i="4"/>
  <c r="PN74" i="4" s="1"/>
  <c r="RP74" i="4"/>
  <c r="RS74" i="4" s="1"/>
  <c r="TU74" i="4"/>
  <c r="TX74" i="4" s="1"/>
  <c r="VZ74" i="4"/>
  <c r="WC74" i="4" s="1"/>
  <c r="NY74" i="4"/>
  <c r="OB74" i="4" s="1"/>
  <c r="QW74" i="4"/>
  <c r="QZ74" i="4" s="1"/>
  <c r="UN74" i="4"/>
  <c r="UQ74" i="4" s="1"/>
  <c r="SI74" i="4"/>
  <c r="SL74" i="4" s="1"/>
  <c r="UL61" i="4"/>
  <c r="WG58" i="4"/>
  <c r="NF56" i="4"/>
  <c r="NI56" i="4" s="1"/>
  <c r="TB56" i="4"/>
  <c r="TE56" i="4" s="1"/>
  <c r="PK56" i="4"/>
  <c r="PN56" i="4" s="1"/>
  <c r="VG56" i="4"/>
  <c r="VJ56" i="4" s="1"/>
  <c r="VG43" i="4"/>
  <c r="VJ43" i="4" s="1"/>
  <c r="WG69" i="4"/>
  <c r="TS62" i="4"/>
  <c r="NW62" i="4"/>
  <c r="IA62" i="4"/>
  <c r="TS58" i="4"/>
  <c r="NW58" i="4"/>
  <c r="IA58" i="4"/>
  <c r="JM70" i="4"/>
  <c r="FC70" i="4"/>
  <c r="TU77" i="4"/>
  <c r="TX77" i="4" s="1"/>
  <c r="VG70" i="4"/>
  <c r="VJ70" i="4" s="1"/>
  <c r="VZ70" i="4"/>
  <c r="WC70" i="4" s="1"/>
  <c r="LT70" i="4"/>
  <c r="LW70" i="4" s="1"/>
  <c r="NY70" i="4"/>
  <c r="OB70" i="4" s="1"/>
  <c r="QW70" i="4"/>
  <c r="QZ70" i="4" s="1"/>
  <c r="QD70" i="4"/>
  <c r="QG70" i="4" s="1"/>
  <c r="LR70" i="4"/>
  <c r="EJ70" i="4"/>
  <c r="KF70" i="4"/>
  <c r="QB70" i="4"/>
  <c r="VX70" i="4"/>
  <c r="KY70" i="4"/>
  <c r="ND70" i="4"/>
  <c r="PI70" i="4"/>
  <c r="RN70" i="4"/>
  <c r="TS70" i="4"/>
  <c r="AS70" i="4"/>
  <c r="DQ70" i="4"/>
  <c r="QU70" i="4"/>
  <c r="NW70" i="4"/>
  <c r="UL70" i="4"/>
  <c r="WG28" i="4"/>
  <c r="MM23" i="4"/>
  <c r="MP23" i="4" s="1"/>
  <c r="PK23" i="4"/>
  <c r="PN23" i="4" s="1"/>
  <c r="QW23" i="4"/>
  <c r="QZ23" i="4" s="1"/>
  <c r="OR23" i="4"/>
  <c r="OU23" i="4" s="1"/>
  <c r="VZ23" i="4"/>
  <c r="WC23" i="4" s="1"/>
  <c r="SI23" i="4"/>
  <c r="SL23" i="4" s="1"/>
  <c r="TU23" i="4"/>
  <c r="TX23" i="4" s="1"/>
  <c r="QD23" i="4"/>
  <c r="QG23" i="4" s="1"/>
  <c r="VG23" i="4"/>
  <c r="VJ23" i="4" s="1"/>
  <c r="CE70" i="4"/>
  <c r="VE77" i="4"/>
  <c r="AS77" i="4"/>
  <c r="NW77" i="4"/>
  <c r="IA77" i="4"/>
  <c r="NY77" i="4"/>
  <c r="OB77" i="4" s="1"/>
  <c r="RN77" i="4"/>
  <c r="UL77" i="4"/>
  <c r="OP77" i="4"/>
  <c r="RP77" i="4"/>
  <c r="RS77" i="4" s="1"/>
  <c r="UN77" i="4"/>
  <c r="UQ77" i="4" s="1"/>
  <c r="GO63" i="4"/>
  <c r="PK44" i="4"/>
  <c r="PN44" i="4" s="1"/>
  <c r="Z43" i="4"/>
  <c r="LR43" i="4"/>
  <c r="RN43" i="4"/>
  <c r="MK43" i="4"/>
  <c r="CX29" i="4"/>
  <c r="IT29" i="4"/>
  <c r="OP29" i="4"/>
  <c r="UL29" i="4"/>
  <c r="KF29" i="4"/>
  <c r="KY29" i="4"/>
  <c r="PI29" i="4"/>
  <c r="RN29" i="4"/>
  <c r="TS29" i="4"/>
  <c r="VX29" i="4"/>
  <c r="Z29" i="4"/>
  <c r="CE29" i="4"/>
  <c r="EJ29" i="4"/>
  <c r="GO29" i="4"/>
  <c r="NF29" i="4"/>
  <c r="NI29" i="4" s="1"/>
  <c r="PK29" i="4"/>
  <c r="PN29" i="4" s="1"/>
  <c r="RP29" i="4"/>
  <c r="RS29" i="4" s="1"/>
  <c r="TU29" i="4"/>
  <c r="TX29" i="4" s="1"/>
  <c r="VZ29" i="4"/>
  <c r="WC29" i="4" s="1"/>
  <c r="QD29" i="4"/>
  <c r="QG29" i="4" s="1"/>
  <c r="OR29" i="4"/>
  <c r="OU29" i="4" s="1"/>
  <c r="SG29" i="4"/>
  <c r="IA29" i="4"/>
  <c r="LR29" i="4"/>
  <c r="SI29" i="4"/>
  <c r="SL29" i="4" s="1"/>
  <c r="BL29" i="4"/>
  <c r="FC29" i="4"/>
  <c r="LT29" i="4"/>
  <c r="LW29" i="4" s="1"/>
  <c r="QW29" i="4"/>
  <c r="QZ29" i="4" s="1"/>
  <c r="IA26" i="4"/>
  <c r="SI26" i="4"/>
  <c r="SL26" i="4" s="1"/>
  <c r="UL26" i="4"/>
  <c r="Z26" i="4"/>
  <c r="MK26" i="4"/>
  <c r="CE26" i="4"/>
  <c r="MM26" i="4"/>
  <c r="MP26" i="4" s="1"/>
  <c r="OP26" i="4"/>
  <c r="FC26" i="4"/>
  <c r="RP26" i="4"/>
  <c r="RS26" i="4" s="1"/>
  <c r="TS26" i="4"/>
  <c r="LR26" i="4"/>
  <c r="AS26" i="4"/>
  <c r="LT26" i="4"/>
  <c r="LW26" i="4" s="1"/>
  <c r="OR26" i="4"/>
  <c r="OU26" i="4" s="1"/>
  <c r="DQ26" i="4"/>
  <c r="GO26" i="4"/>
  <c r="RN26" i="4"/>
  <c r="JM26" i="4"/>
  <c r="QB26" i="4"/>
  <c r="TB26" i="4"/>
  <c r="TE26" i="4" s="1"/>
  <c r="VE26" i="4"/>
  <c r="EJ26" i="4"/>
  <c r="QU26" i="4"/>
  <c r="VG26" i="4"/>
  <c r="VJ26" i="4" s="1"/>
  <c r="QW26" i="4"/>
  <c r="QZ26" i="4" s="1"/>
  <c r="VX26" i="4"/>
  <c r="PI26" i="4"/>
  <c r="CX45" i="4"/>
  <c r="IT45" i="4"/>
  <c r="OP45" i="4"/>
  <c r="UL45" i="4"/>
  <c r="IA45" i="4"/>
  <c r="SI45" i="4"/>
  <c r="SL45" i="4" s="1"/>
  <c r="UN45" i="4"/>
  <c r="UQ45" i="4" s="1"/>
  <c r="BL44" i="4"/>
  <c r="SZ44" i="4"/>
  <c r="CX44" i="4"/>
  <c r="RN44" i="4"/>
  <c r="MM29" i="4"/>
  <c r="MP29" i="4" s="1"/>
  <c r="Z24" i="4"/>
  <c r="LR24" i="4"/>
  <c r="RN24" i="4"/>
  <c r="CE24" i="4"/>
  <c r="OP24" i="4"/>
  <c r="WX24" i="4"/>
  <c r="NW24" i="4"/>
  <c r="QB24" i="4"/>
  <c r="SG24" i="4"/>
  <c r="UL24" i="4"/>
  <c r="AS24" i="4"/>
  <c r="CX24" i="4"/>
  <c r="FC24" i="4"/>
  <c r="JM24" i="4"/>
  <c r="BL24" i="4"/>
  <c r="IA24" i="4"/>
  <c r="DQ24" i="4"/>
  <c r="VE24" i="4"/>
  <c r="KY24" i="4"/>
  <c r="EJ24" i="4"/>
  <c r="TS24" i="4"/>
  <c r="IT63" i="4"/>
  <c r="IT77" i="4"/>
  <c r="GO77" i="4"/>
  <c r="EJ77" i="4"/>
  <c r="CE77" i="4"/>
  <c r="MM24" i="4"/>
  <c r="MP24" i="4" s="1"/>
  <c r="LT24" i="4"/>
  <c r="LW24" i="4" s="1"/>
  <c r="NY24" i="4"/>
  <c r="OB24" i="4" s="1"/>
  <c r="QD24" i="4"/>
  <c r="QG24" i="4" s="1"/>
  <c r="SI24" i="4"/>
  <c r="SL24" i="4" s="1"/>
  <c r="UN24" i="4"/>
  <c r="UQ24" i="4" s="1"/>
  <c r="RP24" i="4"/>
  <c r="RS24" i="4" s="1"/>
  <c r="EJ63" i="4"/>
  <c r="KF63" i="4"/>
  <c r="QB63" i="4"/>
  <c r="VX63" i="4"/>
  <c r="KY63" i="4"/>
  <c r="CX69" i="4"/>
  <c r="IT69" i="4"/>
  <c r="OP69" i="4"/>
  <c r="UL69" i="4"/>
  <c r="DQ69" i="4"/>
  <c r="NY69" i="4"/>
  <c r="OB69" i="4" s="1"/>
  <c r="QB69" i="4"/>
  <c r="BL77" i="4"/>
  <c r="SZ77" i="4"/>
  <c r="KY77" i="4"/>
  <c r="VE69" i="4"/>
  <c r="SZ69" i="4"/>
  <c r="QU69" i="4"/>
  <c r="FC28" i="4"/>
  <c r="RP28" i="4"/>
  <c r="RS28" i="4" s="1"/>
  <c r="TS28" i="4"/>
  <c r="MM28" i="4"/>
  <c r="MP28" i="4" s="1"/>
  <c r="OR28" i="4"/>
  <c r="OU28" i="4" s="1"/>
  <c r="QW28" i="4"/>
  <c r="QZ28" i="4" s="1"/>
  <c r="VX28" i="4"/>
  <c r="LT28" i="4"/>
  <c r="LW28" i="4" s="1"/>
  <c r="NY28" i="4"/>
  <c r="OB28" i="4" s="1"/>
  <c r="QD28" i="4"/>
  <c r="QG28" i="4" s="1"/>
  <c r="SI28" i="4"/>
  <c r="SL28" i="4" s="1"/>
  <c r="UN28" i="4"/>
  <c r="UQ28" i="4" s="1"/>
  <c r="CX25" i="4"/>
  <c r="IT25" i="4"/>
  <c r="OP25" i="4"/>
  <c r="UL25" i="4"/>
  <c r="RP25" i="4"/>
  <c r="RS25" i="4" s="1"/>
  <c r="TS25" i="4"/>
  <c r="KF25" i="4"/>
  <c r="VX25" i="4"/>
  <c r="QU25" i="4"/>
  <c r="LR25" i="4"/>
  <c r="BL25" i="4"/>
  <c r="BL28" i="4"/>
  <c r="SZ28" i="4"/>
  <c r="BL26" i="4"/>
  <c r="SZ26" i="4"/>
  <c r="BL13" i="4"/>
  <c r="SZ13" i="4"/>
  <c r="NW13" i="4"/>
  <c r="DQ13" i="4"/>
  <c r="QB13" i="4"/>
  <c r="SG13" i="4"/>
  <c r="WX13" i="4"/>
  <c r="IA13" i="4"/>
  <c r="UL13" i="4"/>
  <c r="KY13" i="4"/>
  <c r="Z13" i="4"/>
  <c r="IT13" i="4"/>
  <c r="LR13" i="4"/>
  <c r="CX13" i="4"/>
  <c r="VE13" i="4"/>
  <c r="MK13" i="4"/>
  <c r="PI13" i="4"/>
  <c r="QU13" i="4"/>
  <c r="TS13" i="4"/>
  <c r="AS13" i="4"/>
  <c r="JM13" i="4"/>
  <c r="RN13" i="4"/>
  <c r="VX13" i="4"/>
  <c r="FC13" i="4"/>
  <c r="KF13" i="4"/>
  <c r="EJ13" i="4"/>
  <c r="OP13" i="4"/>
  <c r="KY11" i="4"/>
  <c r="IA11" i="4"/>
  <c r="KF11" i="4"/>
  <c r="MK11" i="4"/>
  <c r="OP11" i="4"/>
  <c r="QU11" i="4"/>
  <c r="SZ11" i="4"/>
  <c r="VE11" i="4"/>
  <c r="BL11" i="4"/>
  <c r="DQ11" i="4"/>
  <c r="GO11" i="4"/>
  <c r="JM11" i="4"/>
  <c r="AS11" i="4"/>
  <c r="VX11" i="4"/>
  <c r="QB11" i="4"/>
  <c r="RN11" i="4"/>
  <c r="Z11" i="4"/>
  <c r="EJ11" i="4"/>
  <c r="UL11" i="4"/>
  <c r="IT11" i="4"/>
  <c r="WX11" i="4"/>
  <c r="FC11" i="4"/>
  <c r="LR11" i="4"/>
  <c r="TS11" i="4"/>
  <c r="WG13" i="4"/>
  <c r="AS39" i="4"/>
  <c r="GO39" i="4"/>
  <c r="MK39" i="4"/>
  <c r="SG39" i="4"/>
  <c r="MM39" i="4"/>
  <c r="MP39" i="4" s="1"/>
  <c r="SI39" i="4"/>
  <c r="SL39" i="4" s="1"/>
  <c r="CX39" i="4"/>
  <c r="IT39" i="4"/>
  <c r="OP39" i="4"/>
  <c r="UL39" i="4"/>
  <c r="OR39" i="4"/>
  <c r="OU39" i="4" s="1"/>
  <c r="UN39" i="4"/>
  <c r="UQ39" i="4" s="1"/>
  <c r="FC39" i="4"/>
  <c r="QB39" i="4"/>
  <c r="TB39" i="4"/>
  <c r="TE39" i="4" s="1"/>
  <c r="CE39" i="4"/>
  <c r="KY39" i="4"/>
  <c r="QD39" i="4"/>
  <c r="QG39" i="4" s="1"/>
  <c r="VX39" i="4"/>
  <c r="IA39" i="4"/>
  <c r="QU39" i="4"/>
  <c r="VZ39" i="4"/>
  <c r="WC39" i="4" s="1"/>
  <c r="NW39" i="4"/>
  <c r="QW39" i="4"/>
  <c r="QZ39" i="4" s="1"/>
  <c r="JM39" i="4"/>
  <c r="EJ39" i="4"/>
  <c r="VE39" i="4"/>
  <c r="VG39" i="4"/>
  <c r="VJ39" i="4" s="1"/>
  <c r="SZ39" i="4"/>
  <c r="KF39" i="4"/>
  <c r="RP39" i="4"/>
  <c r="RS39" i="4" s="1"/>
  <c r="LT39" i="4"/>
  <c r="LW39" i="4" s="1"/>
  <c r="TU39" i="4"/>
  <c r="TX39" i="4" s="1"/>
  <c r="NF39" i="4"/>
  <c r="NI39" i="4" s="1"/>
  <c r="PI39" i="4"/>
  <c r="DQ39" i="4"/>
  <c r="PK39" i="4"/>
  <c r="PN39" i="4" s="1"/>
  <c r="NY39" i="4"/>
  <c r="OB39" i="4" s="1"/>
  <c r="LT13" i="4"/>
  <c r="LW13" i="4" s="1"/>
  <c r="NY13" i="4"/>
  <c r="OB13" i="4" s="1"/>
  <c r="QD13" i="4"/>
  <c r="QG13" i="4" s="1"/>
  <c r="FX13" i="4"/>
  <c r="GA13" i="4" s="1"/>
  <c r="SI13" i="4"/>
  <c r="SL13" i="4" s="1"/>
  <c r="IV13" i="4"/>
  <c r="IY13" i="4" s="1"/>
  <c r="NY40" i="4"/>
  <c r="OB40" i="4" s="1"/>
  <c r="TU40" i="4"/>
  <c r="TX40" i="4" s="1"/>
  <c r="QD40" i="4"/>
  <c r="QG40" i="4" s="1"/>
  <c r="VZ40" i="4"/>
  <c r="WC40" i="4" s="1"/>
  <c r="SI40" i="4"/>
  <c r="SL40" i="4" s="1"/>
  <c r="PK40" i="4"/>
  <c r="PN40" i="4" s="1"/>
  <c r="VG40" i="4"/>
  <c r="VJ40" i="4" s="1"/>
  <c r="RN40" i="4"/>
  <c r="JM40" i="4"/>
  <c r="RP40" i="4"/>
  <c r="RS40" i="4" s="1"/>
  <c r="SG40" i="4"/>
  <c r="OP40" i="4"/>
  <c r="DQ40" i="4"/>
  <c r="LT40" i="4"/>
  <c r="LW40" i="4" s="1"/>
  <c r="UL40" i="4"/>
  <c r="GO40" i="4"/>
  <c r="LR40" i="4"/>
  <c r="MK40" i="4"/>
  <c r="TB40" i="4"/>
  <c r="TE40" i="4" s="1"/>
  <c r="AS40" i="4"/>
  <c r="MM40" i="4"/>
  <c r="MP40" i="4" s="1"/>
  <c r="Z39" i="4"/>
  <c r="OR40" i="4"/>
  <c r="OU40" i="4" s="1"/>
  <c r="PN11" i="4"/>
  <c r="VG11" i="4"/>
  <c r="VJ11" i="4" s="1"/>
  <c r="Z40" i="4"/>
  <c r="WG39" i="4"/>
  <c r="WG40" i="4"/>
  <c r="IT40" i="4"/>
  <c r="CE40" i="4"/>
  <c r="IA40" i="4"/>
  <c r="NW40" i="4"/>
  <c r="TS40" i="4"/>
  <c r="EJ40" i="4"/>
  <c r="KF40" i="4"/>
  <c r="QB40" i="4"/>
  <c r="VX40" i="4"/>
  <c r="BL40" i="4"/>
  <c r="SZ40" i="4"/>
  <c r="VE40" i="4"/>
  <c r="PI40" i="4"/>
  <c r="RN39" i="4"/>
  <c r="LR39" i="4"/>
  <c r="NL114" i="4" l="1"/>
  <c r="NZ114" i="4" s="1"/>
  <c r="NK114" i="4"/>
  <c r="NH114" i="4"/>
  <c r="M16" i="4"/>
  <c r="M15" i="4"/>
  <c r="NL120" i="4"/>
  <c r="NZ120" i="4" s="1"/>
  <c r="NH120" i="4"/>
  <c r="NK120" i="4"/>
  <c r="KG68" i="4"/>
  <c r="KH68" i="4" s="1"/>
  <c r="KK68" i="4" s="1"/>
  <c r="KG106" i="4"/>
  <c r="KH106" i="4" s="1"/>
  <c r="KK106" i="4" s="1"/>
  <c r="KG45" i="4"/>
  <c r="KH45" i="4" s="1"/>
  <c r="KK45" i="4" s="1"/>
  <c r="KG15" i="4"/>
  <c r="KH15" i="4" s="1"/>
  <c r="KK15" i="4" s="1"/>
  <c r="KG33" i="4"/>
  <c r="KH33" i="4" s="1"/>
  <c r="KK33" i="4" s="1"/>
  <c r="KG128" i="4"/>
  <c r="KH128" i="4" s="1"/>
  <c r="KK128" i="4" s="1"/>
  <c r="KG93" i="4"/>
  <c r="KH93" i="4" s="1"/>
  <c r="KK93" i="4" s="1"/>
  <c r="KG105" i="4"/>
  <c r="KH105" i="4" s="1"/>
  <c r="KK105" i="4" s="1"/>
  <c r="KG74" i="4"/>
  <c r="KH74" i="4" s="1"/>
  <c r="KK74" i="4" s="1"/>
  <c r="KG71" i="4"/>
  <c r="KH71" i="4" s="1"/>
  <c r="KK71" i="4" s="1"/>
  <c r="KG25" i="4"/>
  <c r="KH25" i="4" s="1"/>
  <c r="KK25" i="4" s="1"/>
  <c r="KG72" i="4"/>
  <c r="KH72" i="4" s="1"/>
  <c r="KK72" i="4" s="1"/>
  <c r="KG79" i="4"/>
  <c r="KH79" i="4" s="1"/>
  <c r="KK79" i="4" s="1"/>
  <c r="KG69" i="4"/>
  <c r="KH69" i="4" s="1"/>
  <c r="KK69" i="4" s="1"/>
  <c r="KG102" i="4"/>
  <c r="KH102" i="4" s="1"/>
  <c r="KK102" i="4" s="1"/>
  <c r="KG87" i="4"/>
  <c r="KH87" i="4" s="1"/>
  <c r="KK87" i="4" s="1"/>
  <c r="KG58" i="4"/>
  <c r="KH58" i="4" s="1"/>
  <c r="KK58" i="4" s="1"/>
  <c r="KG131" i="4"/>
  <c r="KH131" i="4" s="1"/>
  <c r="KK131" i="4" s="1"/>
  <c r="KG47" i="4"/>
  <c r="KH47" i="4" s="1"/>
  <c r="KK47" i="4" s="1"/>
  <c r="KG98" i="4"/>
  <c r="KH98" i="4" s="1"/>
  <c r="KK98" i="4" s="1"/>
  <c r="M69" i="4"/>
  <c r="M13" i="4"/>
  <c r="M41" i="4"/>
  <c r="M76" i="4"/>
  <c r="BN13" i="4"/>
  <c r="BQ13" i="4" s="1"/>
  <c r="CG13" i="4"/>
  <c r="CJ13" i="4" s="1"/>
  <c r="BN57" i="4"/>
  <c r="BQ57" i="4" s="1"/>
  <c r="AU13" i="4"/>
  <c r="AX13" i="4" s="1"/>
  <c r="AU57" i="4"/>
  <c r="AX57" i="4" s="1"/>
  <c r="AB57" i="4"/>
  <c r="AE57" i="4" s="1"/>
  <c r="DS13" i="4"/>
  <c r="DV13" i="4" s="1"/>
  <c r="EL57" i="4"/>
  <c r="EO57" i="4" s="1"/>
  <c r="CZ57" i="4"/>
  <c r="DC57" i="4" s="1"/>
  <c r="CZ13" i="4"/>
  <c r="DC13" i="4" s="1"/>
  <c r="EL13" i="4"/>
  <c r="EO13" i="4" s="1"/>
  <c r="DS57" i="4"/>
  <c r="DV57" i="4" s="1"/>
  <c r="AB13" i="4"/>
  <c r="AE13" i="4" s="1"/>
  <c r="PK34" i="4"/>
  <c r="PN34" i="4" s="1"/>
  <c r="VZ34" i="4"/>
  <c r="WC34" i="4" s="1"/>
  <c r="SI34" i="4"/>
  <c r="SL34" i="4" s="1"/>
  <c r="TB34" i="4"/>
  <c r="TE34" i="4" s="1"/>
  <c r="QW34" i="4"/>
  <c r="QZ34" i="4" s="1"/>
  <c r="NF34" i="4"/>
  <c r="NI34" i="4" s="1"/>
  <c r="LT34" i="4"/>
  <c r="LW34" i="4" s="1"/>
  <c r="UN34" i="4"/>
  <c r="UQ34" i="4" s="1"/>
  <c r="LA34" i="4"/>
  <c r="LD34" i="4" s="1"/>
  <c r="MM34" i="4"/>
  <c r="MP34" i="4" s="1"/>
  <c r="NY34" i="4"/>
  <c r="OB34" i="4" s="1"/>
  <c r="KH34" i="4"/>
  <c r="KK34" i="4" s="1"/>
  <c r="PK46" i="4"/>
  <c r="PN46" i="4" s="1"/>
  <c r="WR18" i="4"/>
  <c r="WR58" i="4"/>
  <c r="WR80" i="4"/>
  <c r="WR71" i="4"/>
  <c r="WR68" i="4"/>
  <c r="WR17" i="4"/>
  <c r="WR72" i="4"/>
  <c r="WR11" i="4"/>
  <c r="WR39" i="4"/>
  <c r="WR40" i="4"/>
  <c r="WR13" i="4"/>
  <c r="WR28" i="4"/>
  <c r="WR24" i="4"/>
  <c r="WR26" i="4"/>
  <c r="WR69" i="4"/>
  <c r="WR47" i="4"/>
  <c r="WR25" i="4"/>
  <c r="WR44" i="4"/>
  <c r="WR34" i="4"/>
  <c r="WR29" i="4"/>
  <c r="WR43" i="4"/>
  <c r="WR70" i="4"/>
  <c r="WR62" i="4"/>
  <c r="WR56" i="4"/>
  <c r="WR45" i="4"/>
  <c r="WR77" i="4"/>
  <c r="WR54" i="4"/>
  <c r="WR60" i="4"/>
  <c r="WR61" i="4"/>
  <c r="WR74" i="4"/>
  <c r="WR79" i="4"/>
  <c r="WR53" i="4"/>
  <c r="WR15" i="4"/>
  <c r="WR65" i="4"/>
  <c r="WR46" i="4"/>
  <c r="WR23" i="4"/>
  <c r="WR49" i="4"/>
  <c r="WR64" i="4"/>
  <c r="WR50" i="4"/>
  <c r="WR63" i="4"/>
  <c r="WR67" i="4"/>
  <c r="WR21" i="4"/>
  <c r="WR57" i="4"/>
  <c r="WR32" i="4"/>
  <c r="WR16" i="4"/>
  <c r="WR20" i="4"/>
  <c r="WR41" i="4"/>
  <c r="WR76" i="4"/>
  <c r="WR75" i="4"/>
  <c r="WR73" i="4"/>
  <c r="WR52" i="4"/>
  <c r="WR33" i="4"/>
  <c r="WR66" i="4"/>
  <c r="WR31" i="4"/>
  <c r="OE114" i="4" l="1"/>
  <c r="OS114" i="4" s="1"/>
  <c r="OD114" i="4"/>
  <c r="OA114" i="4"/>
  <c r="OA120" i="4"/>
  <c r="OD120" i="4"/>
  <c r="OE120" i="4"/>
  <c r="OS120" i="4" s="1"/>
  <c r="JN41" i="4"/>
  <c r="JO41" i="4" s="1"/>
  <c r="JR41" i="4" s="1"/>
  <c r="JN92" i="4"/>
  <c r="JO92" i="4" s="1"/>
  <c r="JR92" i="4" s="1"/>
  <c r="JN110" i="4"/>
  <c r="JO110" i="4" s="1"/>
  <c r="JR110" i="4" s="1"/>
  <c r="JN40" i="4"/>
  <c r="JO40" i="4" s="1"/>
  <c r="JR40" i="4" s="1"/>
  <c r="JN97" i="4"/>
  <c r="JO97" i="4" s="1"/>
  <c r="JR97" i="4" s="1"/>
  <c r="JN86" i="4"/>
  <c r="JO86" i="4" s="1"/>
  <c r="JR86" i="4" s="1"/>
  <c r="JN15" i="4"/>
  <c r="JO15" i="4" s="1"/>
  <c r="JR15" i="4" s="1"/>
  <c r="JN71" i="4"/>
  <c r="JO71" i="4" s="1"/>
  <c r="JR71" i="4" s="1"/>
  <c r="JN12" i="4"/>
  <c r="JO12" i="4" s="1"/>
  <c r="JR12" i="4" s="1"/>
  <c r="JN25" i="4"/>
  <c r="JO25" i="4" s="1"/>
  <c r="JR25" i="4" s="1"/>
  <c r="JN37" i="4"/>
  <c r="JO37" i="4" s="1"/>
  <c r="JR37" i="4" s="1"/>
  <c r="JN23" i="4"/>
  <c r="JO23" i="4" s="1"/>
  <c r="JR23" i="4" s="1"/>
  <c r="JN89" i="4"/>
  <c r="JO89" i="4" s="1"/>
  <c r="JR89" i="4" s="1"/>
  <c r="JN18" i="4"/>
  <c r="JO18" i="4" s="1"/>
  <c r="JR18" i="4" s="1"/>
  <c r="JN100" i="4"/>
  <c r="JO100" i="4" s="1"/>
  <c r="JR100" i="4" s="1"/>
  <c r="JN90" i="4"/>
  <c r="JO90" i="4" s="1"/>
  <c r="JR90" i="4" s="1"/>
  <c r="JN24" i="4"/>
  <c r="JO24" i="4" s="1"/>
  <c r="JR24" i="4" s="1"/>
  <c r="JN108" i="4"/>
  <c r="JO108" i="4" s="1"/>
  <c r="JR108" i="4" s="1"/>
  <c r="JN94" i="4"/>
  <c r="JO94" i="4" s="1"/>
  <c r="JR94" i="4" s="1"/>
  <c r="JN103" i="4"/>
  <c r="JO103" i="4" s="1"/>
  <c r="JR103" i="4" s="1"/>
  <c r="JN112" i="4"/>
  <c r="JO112" i="4" s="1"/>
  <c r="JR112" i="4" s="1"/>
  <c r="JN20" i="4"/>
  <c r="JO20" i="4" s="1"/>
  <c r="JR20" i="4" s="1"/>
  <c r="JN75" i="4"/>
  <c r="JO75" i="4" s="1"/>
  <c r="JR75" i="4" s="1"/>
  <c r="JN47" i="4"/>
  <c r="JO47" i="4" s="1"/>
  <c r="JR47" i="4" s="1"/>
  <c r="JN88" i="4"/>
  <c r="JO88" i="4" s="1"/>
  <c r="JR88" i="4" s="1"/>
  <c r="JN80" i="4"/>
  <c r="JO80" i="4" s="1"/>
  <c r="JR80" i="4" s="1"/>
  <c r="JN60" i="4"/>
  <c r="JO60" i="4" s="1"/>
  <c r="JR60" i="4" s="1"/>
  <c r="JN43" i="4"/>
  <c r="JO43" i="4" s="1"/>
  <c r="JR43" i="4" s="1"/>
  <c r="JN38" i="4"/>
  <c r="JO38" i="4" s="1"/>
  <c r="JR38" i="4" s="1"/>
  <c r="JN78" i="4"/>
  <c r="JO78" i="4" s="1"/>
  <c r="JR78" i="4" s="1"/>
  <c r="JN52" i="4"/>
  <c r="JO52" i="4" s="1"/>
  <c r="JR52" i="4" s="1"/>
  <c r="JN32" i="4"/>
  <c r="JO32" i="4" s="1"/>
  <c r="JR32" i="4" s="1"/>
  <c r="JN33" i="4"/>
  <c r="JO33" i="4" s="1"/>
  <c r="JR33" i="4" s="1"/>
  <c r="JN58" i="4"/>
  <c r="JO58" i="4" s="1"/>
  <c r="JR58" i="4" s="1"/>
  <c r="JN17" i="4"/>
  <c r="JO17" i="4" s="1"/>
  <c r="JR17" i="4" s="1"/>
  <c r="JN68" i="4"/>
  <c r="JO68" i="4" s="1"/>
  <c r="JR68" i="4" s="1"/>
  <c r="JN126" i="4"/>
  <c r="JO126" i="4" s="1"/>
  <c r="JR126" i="4" s="1"/>
  <c r="JN34" i="4"/>
  <c r="JO34" i="4" s="1"/>
  <c r="JR34" i="4" s="1"/>
  <c r="JN67" i="4"/>
  <c r="JO67" i="4" s="1"/>
  <c r="JR67" i="4" s="1"/>
  <c r="JN87" i="4"/>
  <c r="JO87" i="4" s="1"/>
  <c r="JR87" i="4" s="1"/>
  <c r="JN21" i="4"/>
  <c r="JO21" i="4" s="1"/>
  <c r="JR21" i="4" s="1"/>
  <c r="JN76" i="4"/>
  <c r="JO76" i="4" s="1"/>
  <c r="JR76" i="4" s="1"/>
  <c r="JN66" i="4"/>
  <c r="JO66" i="4" s="1"/>
  <c r="JR66" i="4" s="1"/>
  <c r="JN39" i="4"/>
  <c r="JO39" i="4" s="1"/>
  <c r="JR39" i="4" s="1"/>
  <c r="JN56" i="4"/>
  <c r="JO56" i="4" s="1"/>
  <c r="JR56" i="4" s="1"/>
  <c r="JN128" i="4"/>
  <c r="JO128" i="4" s="1"/>
  <c r="JR128" i="4" s="1"/>
  <c r="JN44" i="4"/>
  <c r="JO44" i="4" s="1"/>
  <c r="JR44" i="4" s="1"/>
  <c r="JN129" i="4"/>
  <c r="JO129" i="4" s="1"/>
  <c r="JR129" i="4" s="1"/>
  <c r="JN77" i="4"/>
  <c r="JO77" i="4" s="1"/>
  <c r="JR77" i="4" s="1"/>
  <c r="JN65" i="4"/>
  <c r="JO65" i="4" s="1"/>
  <c r="JR65" i="4" s="1"/>
  <c r="JN127" i="4"/>
  <c r="JO127" i="4" s="1"/>
  <c r="JR127" i="4" s="1"/>
  <c r="JN10" i="4"/>
  <c r="JO10" i="4" s="1"/>
  <c r="JR10" i="4" s="1"/>
  <c r="JN16" i="4"/>
  <c r="JO16" i="4" s="1"/>
  <c r="JR16" i="4" s="1"/>
  <c r="JN50" i="4"/>
  <c r="JO50" i="4" s="1"/>
  <c r="JR50" i="4" s="1"/>
  <c r="JN132" i="4"/>
  <c r="JO132" i="4" s="1"/>
  <c r="JR132" i="4" s="1"/>
  <c r="JN105" i="4"/>
  <c r="JO105" i="4" s="1"/>
  <c r="JR105" i="4" s="1"/>
  <c r="JN11" i="4"/>
  <c r="JO11" i="4" s="1"/>
  <c r="JR11" i="4" s="1"/>
  <c r="JN98" i="4"/>
  <c r="JO98" i="4" s="1"/>
  <c r="JR98" i="4" s="1"/>
  <c r="JN73" i="4"/>
  <c r="JO73" i="4" s="1"/>
  <c r="JR73" i="4" s="1"/>
  <c r="JN49" i="4"/>
  <c r="JO49" i="4" s="1"/>
  <c r="JR49" i="4" s="1"/>
  <c r="JN107" i="4"/>
  <c r="JO107" i="4" s="1"/>
  <c r="JR107" i="4" s="1"/>
  <c r="JN85" i="4"/>
  <c r="JO85" i="4" s="1"/>
  <c r="JR85" i="4" s="1"/>
  <c r="JN69" i="4"/>
  <c r="JO69" i="4" s="1"/>
  <c r="JR69" i="4" s="1"/>
  <c r="JN130" i="4"/>
  <c r="JO130" i="4" s="1"/>
  <c r="JR130" i="4" s="1"/>
  <c r="JN46" i="4"/>
  <c r="JO46" i="4" s="1"/>
  <c r="JR46" i="4" s="1"/>
  <c r="JN63" i="4"/>
  <c r="JO63" i="4" s="1"/>
  <c r="JR63" i="4" s="1"/>
  <c r="JN131" i="4"/>
  <c r="JO131" i="4" s="1"/>
  <c r="JR131" i="4" s="1"/>
  <c r="JN31" i="4"/>
  <c r="JO31" i="4" s="1"/>
  <c r="JR31" i="4" s="1"/>
  <c r="JN61" i="4"/>
  <c r="JO61" i="4" s="1"/>
  <c r="JR61" i="4" s="1"/>
  <c r="JN28" i="4"/>
  <c r="JO28" i="4" s="1"/>
  <c r="JR28" i="4" s="1"/>
  <c r="JN99" i="4"/>
  <c r="JO99" i="4" s="1"/>
  <c r="JR99" i="4" s="1"/>
  <c r="JN111" i="4"/>
  <c r="JO111" i="4" s="1"/>
  <c r="JR111" i="4" s="1"/>
  <c r="JN104" i="4"/>
  <c r="JO104" i="4" s="1"/>
  <c r="JR104" i="4" s="1"/>
  <c r="JN102" i="4"/>
  <c r="JO102" i="4" s="1"/>
  <c r="JR102" i="4" s="1"/>
  <c r="JN106" i="4"/>
  <c r="JO106" i="4" s="1"/>
  <c r="JR106" i="4" s="1"/>
  <c r="JN35" i="4"/>
  <c r="JO35" i="4" s="1"/>
  <c r="JR35" i="4" s="1"/>
  <c r="JN79" i="4"/>
  <c r="JO79" i="4" s="1"/>
  <c r="JR79" i="4" s="1"/>
  <c r="JN26" i="4"/>
  <c r="JO26" i="4" s="1"/>
  <c r="JR26" i="4" s="1"/>
  <c r="JN93" i="4"/>
  <c r="JO93" i="4" s="1"/>
  <c r="JR93" i="4" s="1"/>
  <c r="JN29" i="4"/>
  <c r="JO29" i="4" s="1"/>
  <c r="JR29" i="4" s="1"/>
  <c r="JN62" i="4"/>
  <c r="JO62" i="4" s="1"/>
  <c r="JR62" i="4" s="1"/>
  <c r="JN83" i="4"/>
  <c r="JO83" i="4" s="1"/>
  <c r="JR83" i="4" s="1"/>
  <c r="JN82" i="4"/>
  <c r="JO82" i="4" s="1"/>
  <c r="JR82" i="4" s="1"/>
  <c r="JN74" i="4"/>
  <c r="JO74" i="4" s="1"/>
  <c r="JR74" i="4" s="1"/>
  <c r="JN64" i="4"/>
  <c r="JO64" i="4" s="1"/>
  <c r="JR64" i="4" s="1"/>
  <c r="JN45" i="4"/>
  <c r="JO45" i="4" s="1"/>
  <c r="JR45" i="4" s="1"/>
  <c r="JN70" i="4"/>
  <c r="JO70" i="4" s="1"/>
  <c r="JR70" i="4" s="1"/>
  <c r="JN54" i="4"/>
  <c r="JO54" i="4" s="1"/>
  <c r="JR54" i="4" s="1"/>
  <c r="JN72" i="4"/>
  <c r="JO72" i="4" s="1"/>
  <c r="JR72" i="4" s="1"/>
  <c r="JN96" i="4"/>
  <c r="JO96" i="4" s="1"/>
  <c r="JR96" i="4" s="1"/>
  <c r="JN53" i="4"/>
  <c r="JO53" i="4" s="1"/>
  <c r="JR53" i="4" s="1"/>
  <c r="IU65" i="4"/>
  <c r="IV65" i="4" s="1"/>
  <c r="IY65" i="4" s="1"/>
  <c r="IU132" i="4"/>
  <c r="IV132" i="4" s="1"/>
  <c r="IY132" i="4" s="1"/>
  <c r="IU87" i="4"/>
  <c r="IV87" i="4" s="1"/>
  <c r="IY87" i="4" s="1"/>
  <c r="IU35" i="4"/>
  <c r="IV35" i="4" s="1"/>
  <c r="IY35" i="4" s="1"/>
  <c r="IU62" i="4"/>
  <c r="IV62" i="4" s="1"/>
  <c r="IY62" i="4" s="1"/>
  <c r="IU17" i="4"/>
  <c r="IV17" i="4" s="1"/>
  <c r="IY17" i="4" s="1"/>
  <c r="IU12" i="4"/>
  <c r="IV12" i="4" s="1"/>
  <c r="IY12" i="4" s="1"/>
  <c r="IU69" i="4"/>
  <c r="IV69" i="4" s="1"/>
  <c r="IY69" i="4" s="1"/>
  <c r="UQ182" i="4"/>
  <c r="AC57" i="4"/>
  <c r="AH57" i="4" s="1"/>
  <c r="WS13" i="4"/>
  <c r="AC13" i="4"/>
  <c r="AH13" i="4" s="1"/>
  <c r="RP34" i="4"/>
  <c r="OR34" i="4"/>
  <c r="VG34" i="4"/>
  <c r="QD34" i="4"/>
  <c r="QG34" i="4" s="1"/>
  <c r="OX114" i="4" l="1"/>
  <c r="PL114" i="4" s="1"/>
  <c r="OW114" i="4"/>
  <c r="OT114" i="4"/>
  <c r="OW120" i="4"/>
  <c r="OT120" i="4"/>
  <c r="OX120" i="4"/>
  <c r="PL120" i="4" s="1"/>
  <c r="IU110" i="4"/>
  <c r="IV110" i="4" s="1"/>
  <c r="IY110" i="4" s="1"/>
  <c r="IU38" i="4"/>
  <c r="IV38" i="4" s="1"/>
  <c r="IY38" i="4" s="1"/>
  <c r="IU126" i="4"/>
  <c r="IV126" i="4" s="1"/>
  <c r="IY126" i="4" s="1"/>
  <c r="IU129" i="4"/>
  <c r="IV129" i="4" s="1"/>
  <c r="IY129" i="4" s="1"/>
  <c r="IU43" i="4"/>
  <c r="IV43" i="4" s="1"/>
  <c r="IY43" i="4" s="1"/>
  <c r="IU102" i="4"/>
  <c r="IV102" i="4" s="1"/>
  <c r="IY102" i="4" s="1"/>
  <c r="IU94" i="4"/>
  <c r="IV94" i="4" s="1"/>
  <c r="IY94" i="4" s="1"/>
  <c r="IU107" i="4"/>
  <c r="IV107" i="4" s="1"/>
  <c r="IY107" i="4" s="1"/>
  <c r="IU31" i="4"/>
  <c r="IV31" i="4" s="1"/>
  <c r="IY31" i="4" s="1"/>
  <c r="IU73" i="4"/>
  <c r="IV73" i="4" s="1"/>
  <c r="IY73" i="4" s="1"/>
  <c r="IU50" i="4"/>
  <c r="IV50" i="4" s="1"/>
  <c r="IY50" i="4" s="1"/>
  <c r="IU82" i="4"/>
  <c r="IV82" i="4" s="1"/>
  <c r="IY82" i="4" s="1"/>
  <c r="IU128" i="4"/>
  <c r="IV128" i="4" s="1"/>
  <c r="IY128" i="4" s="1"/>
  <c r="IU80" i="4"/>
  <c r="IV80" i="4" s="1"/>
  <c r="IY80" i="4" s="1"/>
  <c r="IU33" i="4"/>
  <c r="IV33" i="4" s="1"/>
  <c r="IY33" i="4" s="1"/>
  <c r="IU10" i="4"/>
  <c r="IV10" i="4" s="1"/>
  <c r="IY10" i="4" s="1"/>
  <c r="IU26" i="4"/>
  <c r="IV26" i="4" s="1"/>
  <c r="IY26" i="4" s="1"/>
  <c r="IU24" i="4"/>
  <c r="IV24" i="4" s="1"/>
  <c r="IY24" i="4" s="1"/>
  <c r="IU98" i="4"/>
  <c r="IV98" i="4" s="1"/>
  <c r="IY98" i="4" s="1"/>
  <c r="IU41" i="4"/>
  <c r="IV41" i="4" s="1"/>
  <c r="IY41" i="4" s="1"/>
  <c r="IU111" i="4"/>
  <c r="IV111" i="4" s="1"/>
  <c r="IY111" i="4" s="1"/>
  <c r="IU52" i="4"/>
  <c r="IV52" i="4" s="1"/>
  <c r="IY52" i="4" s="1"/>
  <c r="IU63" i="4"/>
  <c r="IV63" i="4" s="1"/>
  <c r="IY63" i="4" s="1"/>
  <c r="IU67" i="4"/>
  <c r="IV67" i="4" s="1"/>
  <c r="IY67" i="4" s="1"/>
  <c r="IU34" i="4"/>
  <c r="IV34" i="4" s="1"/>
  <c r="IY34" i="4" s="1"/>
  <c r="IU39" i="4"/>
  <c r="IV39" i="4" s="1"/>
  <c r="IY39" i="4" s="1"/>
  <c r="IU61" i="4"/>
  <c r="IV61" i="4" s="1"/>
  <c r="IY61" i="4" s="1"/>
  <c r="IU40" i="4"/>
  <c r="IV40" i="4" s="1"/>
  <c r="IY40" i="4" s="1"/>
  <c r="IU58" i="4"/>
  <c r="IV58" i="4" s="1"/>
  <c r="IY58" i="4" s="1"/>
  <c r="IU49" i="4"/>
  <c r="IV49" i="4" s="1"/>
  <c r="IY49" i="4" s="1"/>
  <c r="IU68" i="4"/>
  <c r="IV68" i="4" s="1"/>
  <c r="IY68" i="4" s="1"/>
  <c r="IU56" i="4"/>
  <c r="IV56" i="4" s="1"/>
  <c r="IY56" i="4" s="1"/>
  <c r="IU44" i="4"/>
  <c r="IV44" i="4" s="1"/>
  <c r="IY44" i="4" s="1"/>
  <c r="IU18" i="4"/>
  <c r="IV18" i="4" s="1"/>
  <c r="IY18" i="4" s="1"/>
  <c r="IU97" i="4"/>
  <c r="IV97" i="4" s="1"/>
  <c r="IY97" i="4" s="1"/>
  <c r="IU74" i="4"/>
  <c r="IV74" i="4" s="1"/>
  <c r="IY74" i="4" s="1"/>
  <c r="IU11" i="4"/>
  <c r="IV11" i="4" s="1"/>
  <c r="IY11" i="4" s="1"/>
  <c r="IU72" i="4"/>
  <c r="IV72" i="4" s="1"/>
  <c r="IY72" i="4" s="1"/>
  <c r="IU99" i="4"/>
  <c r="IV99" i="4" s="1"/>
  <c r="IY99" i="4" s="1"/>
  <c r="IU105" i="4"/>
  <c r="IV105" i="4" s="1"/>
  <c r="IY105" i="4" s="1"/>
  <c r="IU79" i="4"/>
  <c r="IV79" i="4" s="1"/>
  <c r="IY79" i="4" s="1"/>
  <c r="IU78" i="4"/>
  <c r="IV78" i="4" s="1"/>
  <c r="IY78" i="4" s="1"/>
  <c r="IU28" i="4"/>
  <c r="IV28" i="4" s="1"/>
  <c r="IY28" i="4" s="1"/>
  <c r="IU106" i="4"/>
  <c r="IV106" i="4" s="1"/>
  <c r="IY106" i="4" s="1"/>
  <c r="IU16" i="4"/>
  <c r="IV16" i="4" s="1"/>
  <c r="IY16" i="4" s="1"/>
  <c r="IU37" i="4"/>
  <c r="IV37" i="4" s="1"/>
  <c r="IY37" i="4" s="1"/>
  <c r="IU71" i="4"/>
  <c r="IV71" i="4" s="1"/>
  <c r="IY71" i="4" s="1"/>
  <c r="IU88" i="4"/>
  <c r="IV88" i="4" s="1"/>
  <c r="IY88" i="4" s="1"/>
  <c r="IU89" i="4"/>
  <c r="IV89" i="4" s="1"/>
  <c r="IY89" i="4" s="1"/>
  <c r="IU70" i="4"/>
  <c r="IV70" i="4" s="1"/>
  <c r="IY70" i="4" s="1"/>
  <c r="IU96" i="4"/>
  <c r="IV96" i="4" s="1"/>
  <c r="IY96" i="4" s="1"/>
  <c r="IU45" i="4"/>
  <c r="IV45" i="4" s="1"/>
  <c r="IY45" i="4" s="1"/>
  <c r="IU100" i="4"/>
  <c r="IV100" i="4" s="1"/>
  <c r="IY100" i="4" s="1"/>
  <c r="IU112" i="4"/>
  <c r="IV112" i="4" s="1"/>
  <c r="IY112" i="4" s="1"/>
  <c r="IU90" i="4"/>
  <c r="IV90" i="4" s="1"/>
  <c r="IY90" i="4" s="1"/>
  <c r="IU103" i="4"/>
  <c r="IV103" i="4" s="1"/>
  <c r="IY103" i="4" s="1"/>
  <c r="IU86" i="4"/>
  <c r="IV86" i="4" s="1"/>
  <c r="IY86" i="4" s="1"/>
  <c r="IU77" i="4"/>
  <c r="IV77" i="4" s="1"/>
  <c r="IY77" i="4" s="1"/>
  <c r="IU20" i="4"/>
  <c r="IV20" i="4" s="1"/>
  <c r="IY20" i="4" s="1"/>
  <c r="IU54" i="4"/>
  <c r="IV54" i="4" s="1"/>
  <c r="IY54" i="4" s="1"/>
  <c r="IU108" i="4"/>
  <c r="IV108" i="4" s="1"/>
  <c r="IY108" i="4" s="1"/>
  <c r="IU66" i="4"/>
  <c r="IV66" i="4" s="1"/>
  <c r="IY66" i="4" s="1"/>
  <c r="IU92" i="4"/>
  <c r="IV92" i="4" s="1"/>
  <c r="IY92" i="4" s="1"/>
  <c r="IU15" i="4"/>
  <c r="IV15" i="4" s="1"/>
  <c r="IY15" i="4" s="1"/>
  <c r="IU75" i="4"/>
  <c r="IV75" i="4" s="1"/>
  <c r="IY75" i="4" s="1"/>
  <c r="IU53" i="4"/>
  <c r="IV53" i="4" s="1"/>
  <c r="IY53" i="4" s="1"/>
  <c r="IU64" i="4"/>
  <c r="IV64" i="4" s="1"/>
  <c r="IY64" i="4" s="1"/>
  <c r="IU83" i="4"/>
  <c r="IV83" i="4" s="1"/>
  <c r="IY83" i="4" s="1"/>
  <c r="IU85" i="4"/>
  <c r="IV85" i="4" s="1"/>
  <c r="IY85" i="4" s="1"/>
  <c r="IU131" i="4"/>
  <c r="IV131" i="4" s="1"/>
  <c r="IY131" i="4" s="1"/>
  <c r="IU127" i="4"/>
  <c r="IV127" i="4" s="1"/>
  <c r="IY127" i="4" s="1"/>
  <c r="IU93" i="4"/>
  <c r="IV93" i="4" s="1"/>
  <c r="IY93" i="4" s="1"/>
  <c r="IU46" i="4"/>
  <c r="IV46" i="4" s="1"/>
  <c r="IY46" i="4" s="1"/>
  <c r="IU23" i="4"/>
  <c r="IV23" i="4" s="1"/>
  <c r="IY23" i="4" s="1"/>
  <c r="IU21" i="4"/>
  <c r="IV21" i="4" s="1"/>
  <c r="IY21" i="4" s="1"/>
  <c r="IU60" i="4"/>
  <c r="IV60" i="4" s="1"/>
  <c r="IY60" i="4" s="1"/>
  <c r="IU47" i="4"/>
  <c r="IV47" i="4" s="1"/>
  <c r="IY47" i="4" s="1"/>
  <c r="IU29" i="4"/>
  <c r="IV29" i="4" s="1"/>
  <c r="IY29" i="4" s="1"/>
  <c r="IU130" i="4"/>
  <c r="IV130" i="4" s="1"/>
  <c r="IY130" i="4" s="1"/>
  <c r="IU32" i="4"/>
  <c r="IV32" i="4" s="1"/>
  <c r="IY32" i="4" s="1"/>
  <c r="IU76" i="4"/>
  <c r="IV76" i="4" s="1"/>
  <c r="IY76" i="4" s="1"/>
  <c r="IU104" i="4"/>
  <c r="IV104" i="4" s="1"/>
  <c r="IY104" i="4" s="1"/>
  <c r="IU25" i="4"/>
  <c r="IV25" i="4" s="1"/>
  <c r="IY25" i="4" s="1"/>
  <c r="AG57" i="4"/>
  <c r="AV13" i="4"/>
  <c r="AZ13" i="4" s="1"/>
  <c r="AV57" i="4"/>
  <c r="AD57" i="4"/>
  <c r="AD13" i="4"/>
  <c r="WC182" i="4"/>
  <c r="VJ34" i="4"/>
  <c r="RS34" i="4"/>
  <c r="OU34" i="4"/>
  <c r="PQ114" i="4" l="1"/>
  <c r="QE114" i="4" s="1"/>
  <c r="PP114" i="4"/>
  <c r="PM114" i="4"/>
  <c r="PM120" i="4"/>
  <c r="PP120" i="4"/>
  <c r="PQ120" i="4"/>
  <c r="QE120" i="4" s="1"/>
  <c r="IB72" i="4"/>
  <c r="IC72" i="4" s="1"/>
  <c r="IF72" i="4" s="1"/>
  <c r="IB100" i="4"/>
  <c r="IC100" i="4" s="1"/>
  <c r="IF100" i="4" s="1"/>
  <c r="IB110" i="4"/>
  <c r="IC110" i="4" s="1"/>
  <c r="IF110" i="4" s="1"/>
  <c r="IB79" i="4"/>
  <c r="IC79" i="4" s="1"/>
  <c r="IF79" i="4" s="1"/>
  <c r="IB73" i="4"/>
  <c r="IC73" i="4" s="1"/>
  <c r="IF73" i="4" s="1"/>
  <c r="IB129" i="4"/>
  <c r="IC129" i="4" s="1"/>
  <c r="IF129" i="4" s="1"/>
  <c r="IB132" i="4"/>
  <c r="IC132" i="4" s="1"/>
  <c r="IF132" i="4" s="1"/>
  <c r="IB15" i="4"/>
  <c r="IC15" i="4" s="1"/>
  <c r="IF15" i="4" s="1"/>
  <c r="IB35" i="4"/>
  <c r="IC35" i="4" s="1"/>
  <c r="IF35" i="4" s="1"/>
  <c r="IB76" i="4"/>
  <c r="IC76" i="4" s="1"/>
  <c r="IF76" i="4" s="1"/>
  <c r="IB83" i="4"/>
  <c r="IC83" i="4" s="1"/>
  <c r="IF83" i="4" s="1"/>
  <c r="IB111" i="4"/>
  <c r="IC111" i="4" s="1"/>
  <c r="IF111" i="4" s="1"/>
  <c r="IB127" i="4"/>
  <c r="IC127" i="4" s="1"/>
  <c r="IF127" i="4" s="1"/>
  <c r="IB17" i="4"/>
  <c r="IC17" i="4" s="1"/>
  <c r="IF17" i="4" s="1"/>
  <c r="IB75" i="4"/>
  <c r="IC75" i="4" s="1"/>
  <c r="IF75" i="4" s="1"/>
  <c r="IB105" i="4"/>
  <c r="IC105" i="4" s="1"/>
  <c r="IF105" i="4" s="1"/>
  <c r="IB58" i="4"/>
  <c r="IC58" i="4" s="1"/>
  <c r="IF58" i="4" s="1"/>
  <c r="IB16" i="4"/>
  <c r="IC16" i="4" s="1"/>
  <c r="IF16" i="4" s="1"/>
  <c r="IB43" i="4"/>
  <c r="IC43" i="4" s="1"/>
  <c r="IF43" i="4" s="1"/>
  <c r="IB39" i="4"/>
  <c r="IC39" i="4" s="1"/>
  <c r="IF39" i="4" s="1"/>
  <c r="IB23" i="4"/>
  <c r="IC23" i="4" s="1"/>
  <c r="IF23" i="4" s="1"/>
  <c r="IB93" i="4"/>
  <c r="IC93" i="4" s="1"/>
  <c r="IF93" i="4" s="1"/>
  <c r="IB89" i="4"/>
  <c r="IC89" i="4" s="1"/>
  <c r="IF89" i="4" s="1"/>
  <c r="IB46" i="4"/>
  <c r="IC46" i="4" s="1"/>
  <c r="IF46" i="4" s="1"/>
  <c r="IB71" i="4"/>
  <c r="IC71" i="4" s="1"/>
  <c r="IF71" i="4" s="1"/>
  <c r="IB94" i="4"/>
  <c r="IC94" i="4" s="1"/>
  <c r="IF94" i="4" s="1"/>
  <c r="IB80" i="4"/>
  <c r="IC80" i="4" s="1"/>
  <c r="IF80" i="4" s="1"/>
  <c r="IB99" i="4"/>
  <c r="IC99" i="4" s="1"/>
  <c r="IF99" i="4" s="1"/>
  <c r="IB32" i="4"/>
  <c r="IC32" i="4" s="1"/>
  <c r="IF32" i="4" s="1"/>
  <c r="IB67" i="4"/>
  <c r="IC67" i="4" s="1"/>
  <c r="IF67" i="4" s="1"/>
  <c r="IB54" i="4"/>
  <c r="IC54" i="4" s="1"/>
  <c r="IF54" i="4" s="1"/>
  <c r="IB49" i="4"/>
  <c r="IC49" i="4" s="1"/>
  <c r="IF49" i="4" s="1"/>
  <c r="IB86" i="4"/>
  <c r="IC86" i="4" s="1"/>
  <c r="IF86" i="4" s="1"/>
  <c r="IB34" i="4"/>
  <c r="IC34" i="4" s="1"/>
  <c r="IF34" i="4" s="1"/>
  <c r="IB11" i="4"/>
  <c r="IC11" i="4" s="1"/>
  <c r="IF11" i="4" s="1"/>
  <c r="IB128" i="4"/>
  <c r="IC128" i="4" s="1"/>
  <c r="IF128" i="4" s="1"/>
  <c r="IB87" i="4"/>
  <c r="IC87" i="4" s="1"/>
  <c r="IF87" i="4" s="1"/>
  <c r="IB107" i="4"/>
  <c r="IC107" i="4" s="1"/>
  <c r="IF107" i="4" s="1"/>
  <c r="IB10" i="4"/>
  <c r="IC10" i="4" s="1"/>
  <c r="IF10" i="4" s="1"/>
  <c r="IB60" i="4"/>
  <c r="IC60" i="4" s="1"/>
  <c r="IF60" i="4" s="1"/>
  <c r="IB45" i="4"/>
  <c r="IC45" i="4" s="1"/>
  <c r="IF45" i="4" s="1"/>
  <c r="IB112" i="4"/>
  <c r="IC112" i="4" s="1"/>
  <c r="IF112" i="4" s="1"/>
  <c r="IB33" i="4"/>
  <c r="IC33" i="4" s="1"/>
  <c r="IF33" i="4" s="1"/>
  <c r="IB24" i="4"/>
  <c r="IC24" i="4" s="1"/>
  <c r="IF24" i="4" s="1"/>
  <c r="IB70" i="4"/>
  <c r="IC70" i="4" s="1"/>
  <c r="IF70" i="4" s="1"/>
  <c r="IB47" i="4"/>
  <c r="IC47" i="4" s="1"/>
  <c r="IF47" i="4" s="1"/>
  <c r="IB126" i="4"/>
  <c r="IC126" i="4" s="1"/>
  <c r="IF126" i="4" s="1"/>
  <c r="IB64" i="4"/>
  <c r="IC64" i="4" s="1"/>
  <c r="IF64" i="4" s="1"/>
  <c r="IB88" i="4"/>
  <c r="IC88" i="4" s="1"/>
  <c r="IF88" i="4" s="1"/>
  <c r="IB103" i="4"/>
  <c r="IC103" i="4" s="1"/>
  <c r="IF103" i="4" s="1"/>
  <c r="IB69" i="4"/>
  <c r="IC69" i="4" s="1"/>
  <c r="IF69" i="4" s="1"/>
  <c r="IB20" i="4"/>
  <c r="IC20" i="4" s="1"/>
  <c r="IF20" i="4" s="1"/>
  <c r="IB102" i="4"/>
  <c r="IC102" i="4" s="1"/>
  <c r="IF102" i="4" s="1"/>
  <c r="IB66" i="4"/>
  <c r="IC66" i="4" s="1"/>
  <c r="IF66" i="4" s="1"/>
  <c r="IB98" i="4"/>
  <c r="IC98" i="4" s="1"/>
  <c r="IF98" i="4" s="1"/>
  <c r="IB37" i="4"/>
  <c r="IC37" i="4" s="1"/>
  <c r="IF37" i="4" s="1"/>
  <c r="IB65" i="4"/>
  <c r="IC65" i="4" s="1"/>
  <c r="IF65" i="4" s="1"/>
  <c r="IB40" i="4"/>
  <c r="IC40" i="4" s="1"/>
  <c r="IF40" i="4" s="1"/>
  <c r="IB61" i="4"/>
  <c r="IC61" i="4" s="1"/>
  <c r="IF61" i="4" s="1"/>
  <c r="IB96" i="4"/>
  <c r="IC96" i="4" s="1"/>
  <c r="IF96" i="4" s="1"/>
  <c r="IB52" i="4"/>
  <c r="IC52" i="4" s="1"/>
  <c r="IF52" i="4" s="1"/>
  <c r="IB41" i="4"/>
  <c r="IC41" i="4" s="1"/>
  <c r="IF41" i="4" s="1"/>
  <c r="IB92" i="4"/>
  <c r="IC92" i="4" s="1"/>
  <c r="IF92" i="4" s="1"/>
  <c r="IB29" i="4"/>
  <c r="IC29" i="4" s="1"/>
  <c r="IF29" i="4" s="1"/>
  <c r="IB18" i="4"/>
  <c r="IC18" i="4" s="1"/>
  <c r="IF18" i="4" s="1"/>
  <c r="IB68" i="4"/>
  <c r="IC68" i="4" s="1"/>
  <c r="IF68" i="4" s="1"/>
  <c r="IB56" i="4"/>
  <c r="IC56" i="4" s="1"/>
  <c r="IF56" i="4" s="1"/>
  <c r="IB85" i="4"/>
  <c r="IC85" i="4" s="1"/>
  <c r="IF85" i="4" s="1"/>
  <c r="IB78" i="4"/>
  <c r="IC78" i="4" s="1"/>
  <c r="IF78" i="4" s="1"/>
  <c r="IB62" i="4"/>
  <c r="IC62" i="4" s="1"/>
  <c r="IF62" i="4" s="1"/>
  <c r="IB63" i="4"/>
  <c r="IC63" i="4" s="1"/>
  <c r="IF63" i="4" s="1"/>
  <c r="IB130" i="4"/>
  <c r="IC130" i="4" s="1"/>
  <c r="IF130" i="4" s="1"/>
  <c r="IB31" i="4"/>
  <c r="IC31" i="4" s="1"/>
  <c r="IF31" i="4" s="1"/>
  <c r="IB28" i="4"/>
  <c r="IC28" i="4" s="1"/>
  <c r="IF28" i="4" s="1"/>
  <c r="IB21" i="4"/>
  <c r="IC21" i="4" s="1"/>
  <c r="IF21" i="4" s="1"/>
  <c r="IB12" i="4"/>
  <c r="IC12" i="4" s="1"/>
  <c r="IF12" i="4" s="1"/>
  <c r="IB104" i="4"/>
  <c r="IC104" i="4" s="1"/>
  <c r="IF104" i="4" s="1"/>
  <c r="IB26" i="4"/>
  <c r="IC26" i="4" s="1"/>
  <c r="IF26" i="4" s="1"/>
  <c r="IB38" i="4"/>
  <c r="IC38" i="4" s="1"/>
  <c r="IF38" i="4" s="1"/>
  <c r="IB50" i="4"/>
  <c r="IC50" i="4" s="1"/>
  <c r="IF50" i="4" s="1"/>
  <c r="IB131" i="4"/>
  <c r="IC131" i="4" s="1"/>
  <c r="IF131" i="4" s="1"/>
  <c r="IB90" i="4"/>
  <c r="IC90" i="4" s="1"/>
  <c r="IF90" i="4" s="1"/>
  <c r="IB82" i="4"/>
  <c r="IC82" i="4" s="1"/>
  <c r="IF82" i="4" s="1"/>
  <c r="IB77" i="4"/>
  <c r="IC77" i="4" s="1"/>
  <c r="IF77" i="4" s="1"/>
  <c r="IB106" i="4"/>
  <c r="IC106" i="4" s="1"/>
  <c r="IF106" i="4" s="1"/>
  <c r="IB97" i="4"/>
  <c r="IC97" i="4" s="1"/>
  <c r="IF97" i="4" s="1"/>
  <c r="IB108" i="4"/>
  <c r="IC108" i="4" s="1"/>
  <c r="IF108" i="4" s="1"/>
  <c r="IB25" i="4"/>
  <c r="IC25" i="4" s="1"/>
  <c r="IF25" i="4" s="1"/>
  <c r="IB53" i="4"/>
  <c r="IC53" i="4" s="1"/>
  <c r="IF53" i="4" s="1"/>
  <c r="IB74" i="4"/>
  <c r="IC74" i="4" s="1"/>
  <c r="IF74" i="4" s="1"/>
  <c r="IB44" i="4"/>
  <c r="IC44" i="4" s="1"/>
  <c r="IF44" i="4" s="1"/>
  <c r="HI44" i="4"/>
  <c r="HJ44" i="4" s="1"/>
  <c r="HM44" i="4" s="1"/>
  <c r="HI64" i="4"/>
  <c r="HJ64" i="4" s="1"/>
  <c r="HM64" i="4" s="1"/>
  <c r="HI96" i="4"/>
  <c r="HJ96" i="4" s="1"/>
  <c r="HM96" i="4" s="1"/>
  <c r="HI21" i="4"/>
  <c r="HJ21" i="4" s="1"/>
  <c r="HM21" i="4" s="1"/>
  <c r="HI67" i="4"/>
  <c r="HJ67" i="4" s="1"/>
  <c r="HM67" i="4" s="1"/>
  <c r="HI31" i="4"/>
  <c r="HJ31" i="4" s="1"/>
  <c r="HM31" i="4" s="1"/>
  <c r="HI85" i="4"/>
  <c r="HJ85" i="4" s="1"/>
  <c r="HM85" i="4" s="1"/>
  <c r="HI128" i="4"/>
  <c r="HJ128" i="4" s="1"/>
  <c r="HM128" i="4" s="1"/>
  <c r="HI92" i="4"/>
  <c r="HJ92" i="4" s="1"/>
  <c r="HM92" i="4" s="1"/>
  <c r="HI82" i="4"/>
  <c r="HJ82" i="4" s="1"/>
  <c r="HM82" i="4" s="1"/>
  <c r="HI99" i="4"/>
  <c r="HJ99" i="4" s="1"/>
  <c r="HM99" i="4" s="1"/>
  <c r="HI46" i="4"/>
  <c r="HJ46" i="4" s="1"/>
  <c r="HM46" i="4" s="1"/>
  <c r="HI18" i="4"/>
  <c r="HJ18" i="4" s="1"/>
  <c r="HM18" i="4" s="1"/>
  <c r="HI68" i="4"/>
  <c r="HJ68" i="4" s="1"/>
  <c r="HM68" i="4" s="1"/>
  <c r="HI60" i="4"/>
  <c r="HJ60" i="4" s="1"/>
  <c r="HM60" i="4" s="1"/>
  <c r="HI104" i="4"/>
  <c r="HJ104" i="4" s="1"/>
  <c r="HM104" i="4" s="1"/>
  <c r="HI25" i="4"/>
  <c r="HJ25" i="4" s="1"/>
  <c r="HM25" i="4" s="1"/>
  <c r="HI16" i="4"/>
  <c r="HJ16" i="4" s="1"/>
  <c r="HM16" i="4" s="1"/>
  <c r="HI24" i="4"/>
  <c r="HJ24" i="4" s="1"/>
  <c r="HM24" i="4" s="1"/>
  <c r="HI105" i="4"/>
  <c r="HJ105" i="4" s="1"/>
  <c r="HM105" i="4" s="1"/>
  <c r="HI35" i="4"/>
  <c r="HJ35" i="4" s="1"/>
  <c r="HM35" i="4" s="1"/>
  <c r="HI47" i="4"/>
  <c r="HJ47" i="4" s="1"/>
  <c r="HM47" i="4" s="1"/>
  <c r="HI52" i="4"/>
  <c r="HJ52" i="4" s="1"/>
  <c r="HM52" i="4" s="1"/>
  <c r="HI38" i="4"/>
  <c r="HJ38" i="4" s="1"/>
  <c r="HM38" i="4" s="1"/>
  <c r="HI61" i="4"/>
  <c r="HJ61" i="4" s="1"/>
  <c r="HM61" i="4" s="1"/>
  <c r="HI110" i="4"/>
  <c r="HJ110" i="4" s="1"/>
  <c r="HM110" i="4" s="1"/>
  <c r="HI111" i="4"/>
  <c r="HJ111" i="4" s="1"/>
  <c r="HM111" i="4" s="1"/>
  <c r="HI88" i="4"/>
  <c r="HJ88" i="4" s="1"/>
  <c r="HM88" i="4" s="1"/>
  <c r="HI69" i="4"/>
  <c r="HJ69" i="4" s="1"/>
  <c r="HM69" i="4" s="1"/>
  <c r="HI53" i="4"/>
  <c r="HJ53" i="4" s="1"/>
  <c r="HM53" i="4" s="1"/>
  <c r="HI77" i="4"/>
  <c r="HJ77" i="4" s="1"/>
  <c r="HM77" i="4" s="1"/>
  <c r="HI63" i="4"/>
  <c r="HJ63" i="4" s="1"/>
  <c r="HM63" i="4" s="1"/>
  <c r="HI97" i="4"/>
  <c r="HJ97" i="4" s="1"/>
  <c r="HM97" i="4" s="1"/>
  <c r="HI90" i="4"/>
  <c r="HJ90" i="4" s="1"/>
  <c r="HM90" i="4" s="1"/>
  <c r="HI112" i="4"/>
  <c r="HJ112" i="4" s="1"/>
  <c r="HM112" i="4" s="1"/>
  <c r="HI71" i="4"/>
  <c r="HJ71" i="4" s="1"/>
  <c r="HM71" i="4" s="1"/>
  <c r="HI28" i="4"/>
  <c r="HJ28" i="4" s="1"/>
  <c r="HM28" i="4" s="1"/>
  <c r="HI45" i="4"/>
  <c r="HJ45" i="4" s="1"/>
  <c r="HM45" i="4" s="1"/>
  <c r="HI72" i="4"/>
  <c r="HJ72" i="4" s="1"/>
  <c r="HM72" i="4" s="1"/>
  <c r="HI50" i="4"/>
  <c r="HJ50" i="4" s="1"/>
  <c r="HM50" i="4" s="1"/>
  <c r="HI108" i="4"/>
  <c r="HJ108" i="4" s="1"/>
  <c r="HM108" i="4" s="1"/>
  <c r="HI87" i="4"/>
  <c r="HJ87" i="4" s="1"/>
  <c r="HM87" i="4" s="1"/>
  <c r="HI76" i="4"/>
  <c r="HJ76" i="4" s="1"/>
  <c r="HM76" i="4" s="1"/>
  <c r="HI49" i="4"/>
  <c r="HJ49" i="4" s="1"/>
  <c r="HM49" i="4" s="1"/>
  <c r="HI58" i="4"/>
  <c r="HJ58" i="4" s="1"/>
  <c r="HM58" i="4" s="1"/>
  <c r="HI106" i="4"/>
  <c r="HJ106" i="4" s="1"/>
  <c r="HM106" i="4" s="1"/>
  <c r="HI132" i="4"/>
  <c r="HJ132" i="4" s="1"/>
  <c r="HM132" i="4" s="1"/>
  <c r="HI40" i="4"/>
  <c r="HJ40" i="4" s="1"/>
  <c r="HM40" i="4" s="1"/>
  <c r="HI17" i="4"/>
  <c r="HJ17" i="4" s="1"/>
  <c r="HM17" i="4" s="1"/>
  <c r="HI43" i="4"/>
  <c r="HJ43" i="4" s="1"/>
  <c r="HM43" i="4" s="1"/>
  <c r="HI12" i="4"/>
  <c r="HJ12" i="4" s="1"/>
  <c r="HM12" i="4" s="1"/>
  <c r="HI94" i="4"/>
  <c r="HJ94" i="4" s="1"/>
  <c r="HM94" i="4" s="1"/>
  <c r="HI107" i="4"/>
  <c r="HJ107" i="4" s="1"/>
  <c r="HM107" i="4" s="1"/>
  <c r="HI103" i="4"/>
  <c r="HJ103" i="4" s="1"/>
  <c r="HM103" i="4" s="1"/>
  <c r="HI126" i="4"/>
  <c r="HJ126" i="4" s="1"/>
  <c r="HM126" i="4" s="1"/>
  <c r="HI34" i="4"/>
  <c r="HJ34" i="4" s="1"/>
  <c r="HM34" i="4" s="1"/>
  <c r="HI33" i="4"/>
  <c r="HJ33" i="4" s="1"/>
  <c r="HM33" i="4" s="1"/>
  <c r="HI80" i="4"/>
  <c r="HJ80" i="4" s="1"/>
  <c r="HM80" i="4" s="1"/>
  <c r="HI102" i="4"/>
  <c r="HJ102" i="4" s="1"/>
  <c r="HM102" i="4" s="1"/>
  <c r="HI56" i="4"/>
  <c r="HJ56" i="4" s="1"/>
  <c r="HM56" i="4" s="1"/>
  <c r="HI65" i="4"/>
  <c r="HJ65" i="4" s="1"/>
  <c r="HM65" i="4" s="1"/>
  <c r="HI54" i="4"/>
  <c r="HJ54" i="4" s="1"/>
  <c r="HM54" i="4" s="1"/>
  <c r="HI70" i="4"/>
  <c r="HJ70" i="4" s="1"/>
  <c r="HM70" i="4" s="1"/>
  <c r="HI98" i="4"/>
  <c r="HJ98" i="4" s="1"/>
  <c r="HM98" i="4" s="1"/>
  <c r="HI20" i="4"/>
  <c r="HJ20" i="4" s="1"/>
  <c r="HM20" i="4" s="1"/>
  <c r="HI39" i="4"/>
  <c r="HJ39" i="4" s="1"/>
  <c r="HM39" i="4" s="1"/>
  <c r="HI83" i="4"/>
  <c r="HJ83" i="4" s="1"/>
  <c r="HM83" i="4" s="1"/>
  <c r="HI15" i="4"/>
  <c r="HJ15" i="4" s="1"/>
  <c r="HM15" i="4" s="1"/>
  <c r="HI66" i="4"/>
  <c r="HJ66" i="4" s="1"/>
  <c r="HM66" i="4" s="1"/>
  <c r="HI131" i="4"/>
  <c r="HJ131" i="4" s="1"/>
  <c r="HM131" i="4" s="1"/>
  <c r="HI127" i="4"/>
  <c r="HJ127" i="4" s="1"/>
  <c r="HM127" i="4" s="1"/>
  <c r="HI26" i="4"/>
  <c r="HJ26" i="4" s="1"/>
  <c r="HM26" i="4" s="1"/>
  <c r="HI73" i="4"/>
  <c r="HJ73" i="4" s="1"/>
  <c r="HM73" i="4" s="1"/>
  <c r="HI11" i="4"/>
  <c r="HJ11" i="4" s="1"/>
  <c r="HM11" i="4" s="1"/>
  <c r="HI10" i="4"/>
  <c r="HJ10" i="4" s="1"/>
  <c r="HM10" i="4" s="1"/>
  <c r="HI86" i="4"/>
  <c r="HJ86" i="4" s="1"/>
  <c r="HM86" i="4" s="1"/>
  <c r="HI75" i="4"/>
  <c r="HJ75" i="4" s="1"/>
  <c r="HM75" i="4" s="1"/>
  <c r="HI29" i="4"/>
  <c r="HJ29" i="4" s="1"/>
  <c r="HM29" i="4" s="1"/>
  <c r="HI93" i="4"/>
  <c r="HJ93" i="4" s="1"/>
  <c r="HM93" i="4" s="1"/>
  <c r="HI32" i="4"/>
  <c r="HJ32" i="4" s="1"/>
  <c r="HM32" i="4" s="1"/>
  <c r="HI41" i="4"/>
  <c r="HJ41" i="4" s="1"/>
  <c r="HM41" i="4" s="1"/>
  <c r="AW13" i="4"/>
  <c r="BA13" i="4"/>
  <c r="BO13" i="4" s="1"/>
  <c r="AZ57" i="4"/>
  <c r="TE182" i="4"/>
  <c r="TX182" i="4"/>
  <c r="VJ182" i="4"/>
  <c r="BA57" i="4"/>
  <c r="BO57" i="4" s="1"/>
  <c r="BP57" i="4" s="1"/>
  <c r="AW57" i="4"/>
  <c r="QJ114" i="4" l="1"/>
  <c r="QX114" i="4" s="1"/>
  <c r="QI114" i="4"/>
  <c r="QF114" i="4"/>
  <c r="QF120" i="4"/>
  <c r="QJ120" i="4"/>
  <c r="QX120" i="4" s="1"/>
  <c r="QI120" i="4"/>
  <c r="HI62" i="4"/>
  <c r="HJ62" i="4" s="1"/>
  <c r="HM62" i="4" s="1"/>
  <c r="HI37" i="4"/>
  <c r="HJ37" i="4" s="1"/>
  <c r="HM37" i="4" s="1"/>
  <c r="HI74" i="4"/>
  <c r="HJ74" i="4" s="1"/>
  <c r="HM74" i="4" s="1"/>
  <c r="HI79" i="4"/>
  <c r="HJ79" i="4" s="1"/>
  <c r="HM79" i="4" s="1"/>
  <c r="HI78" i="4"/>
  <c r="HJ78" i="4" s="1"/>
  <c r="HM78" i="4" s="1"/>
  <c r="HI23" i="4"/>
  <c r="HJ23" i="4" s="1"/>
  <c r="HM23" i="4" s="1"/>
  <c r="HI129" i="4"/>
  <c r="HJ129" i="4" s="1"/>
  <c r="HM129" i="4" s="1"/>
  <c r="HI89" i="4"/>
  <c r="HJ89" i="4" s="1"/>
  <c r="HM89" i="4" s="1"/>
  <c r="HI100" i="4"/>
  <c r="HJ100" i="4" s="1"/>
  <c r="HM100" i="4" s="1"/>
  <c r="HI130" i="4"/>
  <c r="HJ130" i="4" s="1"/>
  <c r="HM130" i="4" s="1"/>
  <c r="BS13" i="4"/>
  <c r="BT13" i="4"/>
  <c r="CH13" i="4" s="1"/>
  <c r="BP13" i="4"/>
  <c r="BS57" i="4"/>
  <c r="BT57" i="4"/>
  <c r="RC114" i="4" l="1"/>
  <c r="RQ114" i="4" s="1"/>
  <c r="RB114" i="4"/>
  <c r="QY114" i="4"/>
  <c r="QY120" i="4"/>
  <c r="RB120" i="4"/>
  <c r="RC120" i="4"/>
  <c r="RQ120" i="4" s="1"/>
  <c r="GP112" i="4"/>
  <c r="GQ112" i="4" s="1"/>
  <c r="GT112" i="4" s="1"/>
  <c r="GP34" i="4"/>
  <c r="GQ34" i="4" s="1"/>
  <c r="GT34" i="4" s="1"/>
  <c r="GP17" i="4"/>
  <c r="GQ17" i="4" s="1"/>
  <c r="GT17" i="4" s="1"/>
  <c r="GP71" i="4"/>
  <c r="GQ71" i="4" s="1"/>
  <c r="GT71" i="4" s="1"/>
  <c r="GP105" i="4"/>
  <c r="GQ105" i="4" s="1"/>
  <c r="GT105" i="4" s="1"/>
  <c r="GP98" i="4"/>
  <c r="GQ98" i="4" s="1"/>
  <c r="GT98" i="4" s="1"/>
  <c r="GP86" i="4"/>
  <c r="GQ86" i="4" s="1"/>
  <c r="GT86" i="4" s="1"/>
  <c r="GP26" i="4"/>
  <c r="GQ26" i="4" s="1"/>
  <c r="GT26" i="4" s="1"/>
  <c r="GP47" i="4"/>
  <c r="GQ47" i="4" s="1"/>
  <c r="GT47" i="4" s="1"/>
  <c r="GP52" i="4"/>
  <c r="GQ52" i="4" s="1"/>
  <c r="GT52" i="4" s="1"/>
  <c r="GP28" i="4"/>
  <c r="GQ28" i="4" s="1"/>
  <c r="GT28" i="4" s="1"/>
  <c r="GP78" i="4"/>
  <c r="GQ78" i="4" s="1"/>
  <c r="GT78" i="4" s="1"/>
  <c r="GP88" i="4"/>
  <c r="GQ88" i="4" s="1"/>
  <c r="GT88" i="4" s="1"/>
  <c r="GP20" i="4"/>
  <c r="GQ20" i="4" s="1"/>
  <c r="GT20" i="4" s="1"/>
  <c r="GP94" i="4"/>
  <c r="GQ94" i="4" s="1"/>
  <c r="GT94" i="4" s="1"/>
  <c r="GP74" i="4"/>
  <c r="GQ74" i="4" s="1"/>
  <c r="GT74" i="4" s="1"/>
  <c r="GP75" i="4"/>
  <c r="GQ75" i="4" s="1"/>
  <c r="GT75" i="4" s="1"/>
  <c r="GP10" i="4"/>
  <c r="GQ10" i="4" s="1"/>
  <c r="GT10" i="4" s="1"/>
  <c r="GP69" i="4"/>
  <c r="GQ69" i="4" s="1"/>
  <c r="GT69" i="4" s="1"/>
  <c r="GP82" i="4"/>
  <c r="GQ82" i="4" s="1"/>
  <c r="GT82" i="4" s="1"/>
  <c r="GP45" i="4"/>
  <c r="GQ45" i="4" s="1"/>
  <c r="GT45" i="4" s="1"/>
  <c r="GP32" i="4"/>
  <c r="GQ32" i="4" s="1"/>
  <c r="GT32" i="4" s="1"/>
  <c r="GP53" i="4"/>
  <c r="GQ53" i="4" s="1"/>
  <c r="GT53" i="4" s="1"/>
  <c r="GP40" i="4"/>
  <c r="GQ40" i="4" s="1"/>
  <c r="GT40" i="4" s="1"/>
  <c r="GP11" i="4"/>
  <c r="GQ11" i="4" s="1"/>
  <c r="GT11" i="4" s="1"/>
  <c r="GP56" i="4"/>
  <c r="GQ56" i="4" s="1"/>
  <c r="GT56" i="4" s="1"/>
  <c r="GP68" i="4"/>
  <c r="GQ68" i="4" s="1"/>
  <c r="GT68" i="4" s="1"/>
  <c r="GP23" i="4"/>
  <c r="GQ23" i="4" s="1"/>
  <c r="GT23" i="4" s="1"/>
  <c r="GP107" i="4"/>
  <c r="GQ107" i="4" s="1"/>
  <c r="GT107" i="4" s="1"/>
  <c r="GP104" i="4"/>
  <c r="GQ104" i="4" s="1"/>
  <c r="GT104" i="4" s="1"/>
  <c r="GP100" i="4"/>
  <c r="GQ100" i="4" s="1"/>
  <c r="GT100" i="4" s="1"/>
  <c r="GP21" i="4"/>
  <c r="GQ21" i="4" s="1"/>
  <c r="GT21" i="4" s="1"/>
  <c r="GP29" i="4"/>
  <c r="GQ29" i="4" s="1"/>
  <c r="GT29" i="4" s="1"/>
  <c r="GP64" i="4"/>
  <c r="GQ64" i="4" s="1"/>
  <c r="GT64" i="4" s="1"/>
  <c r="GP79" i="4"/>
  <c r="GQ79" i="4" s="1"/>
  <c r="GT79" i="4" s="1"/>
  <c r="GP67" i="4"/>
  <c r="GQ67" i="4" s="1"/>
  <c r="GT67" i="4" s="1"/>
  <c r="GP80" i="4"/>
  <c r="GQ80" i="4" s="1"/>
  <c r="GT80" i="4" s="1"/>
  <c r="GP33" i="4"/>
  <c r="GQ33" i="4" s="1"/>
  <c r="GT33" i="4" s="1"/>
  <c r="GP130" i="4"/>
  <c r="GQ130" i="4" s="1"/>
  <c r="GT130" i="4" s="1"/>
  <c r="GP15" i="4"/>
  <c r="GQ15" i="4" s="1"/>
  <c r="GT15" i="4" s="1"/>
  <c r="GP127" i="4"/>
  <c r="GQ127" i="4" s="1"/>
  <c r="GT127" i="4" s="1"/>
  <c r="GP83" i="4"/>
  <c r="GQ83" i="4" s="1"/>
  <c r="GT83" i="4" s="1"/>
  <c r="GP37" i="4"/>
  <c r="GQ37" i="4" s="1"/>
  <c r="GT37" i="4" s="1"/>
  <c r="GP106" i="4"/>
  <c r="GQ106" i="4" s="1"/>
  <c r="GT106" i="4" s="1"/>
  <c r="GP92" i="4"/>
  <c r="GQ92" i="4" s="1"/>
  <c r="GT92" i="4" s="1"/>
  <c r="GP93" i="4"/>
  <c r="GQ93" i="4" s="1"/>
  <c r="GT93" i="4" s="1"/>
  <c r="GP110" i="4"/>
  <c r="GQ110" i="4" s="1"/>
  <c r="GT110" i="4" s="1"/>
  <c r="GP66" i="4"/>
  <c r="GQ66" i="4" s="1"/>
  <c r="GT66" i="4" s="1"/>
  <c r="GP18" i="4"/>
  <c r="GQ18" i="4" s="1"/>
  <c r="GT18" i="4" s="1"/>
  <c r="GP61" i="4"/>
  <c r="GQ61" i="4" s="1"/>
  <c r="GT61" i="4" s="1"/>
  <c r="GP50" i="4"/>
  <c r="GQ50" i="4" s="1"/>
  <c r="GT50" i="4" s="1"/>
  <c r="GP44" i="4"/>
  <c r="GQ44" i="4" s="1"/>
  <c r="GT44" i="4" s="1"/>
  <c r="GP102" i="4"/>
  <c r="GQ102" i="4" s="1"/>
  <c r="GT102" i="4" s="1"/>
  <c r="GP77" i="4"/>
  <c r="GQ77" i="4" s="1"/>
  <c r="GT77" i="4" s="1"/>
  <c r="GP85" i="4"/>
  <c r="GQ85" i="4" s="1"/>
  <c r="GT85" i="4" s="1"/>
  <c r="GP96" i="4"/>
  <c r="GQ96" i="4" s="1"/>
  <c r="GT96" i="4" s="1"/>
  <c r="GP70" i="4"/>
  <c r="GQ70" i="4" s="1"/>
  <c r="GT70" i="4" s="1"/>
  <c r="GP46" i="4"/>
  <c r="GQ46" i="4" s="1"/>
  <c r="GT46" i="4" s="1"/>
  <c r="GP49" i="4"/>
  <c r="GQ49" i="4" s="1"/>
  <c r="GT49" i="4" s="1"/>
  <c r="GP58" i="4"/>
  <c r="GQ58" i="4" s="1"/>
  <c r="GT58" i="4" s="1"/>
  <c r="GP108" i="4"/>
  <c r="GQ108" i="4" s="1"/>
  <c r="GT108" i="4" s="1"/>
  <c r="GP103" i="4"/>
  <c r="GQ103" i="4" s="1"/>
  <c r="GT103" i="4" s="1"/>
  <c r="GP60" i="4"/>
  <c r="GQ60" i="4" s="1"/>
  <c r="GT60" i="4" s="1"/>
  <c r="GP24" i="4"/>
  <c r="GQ24" i="4" s="1"/>
  <c r="GT24" i="4" s="1"/>
  <c r="GP132" i="4"/>
  <c r="GQ132" i="4" s="1"/>
  <c r="GT132" i="4" s="1"/>
  <c r="GP126" i="4"/>
  <c r="GQ126" i="4" s="1"/>
  <c r="GT126" i="4" s="1"/>
  <c r="GP73" i="4"/>
  <c r="GQ73" i="4" s="1"/>
  <c r="GT73" i="4" s="1"/>
  <c r="GP16" i="4"/>
  <c r="GQ16" i="4" s="1"/>
  <c r="GT16" i="4" s="1"/>
  <c r="GP12" i="4"/>
  <c r="GQ12" i="4" s="1"/>
  <c r="GT12" i="4" s="1"/>
  <c r="GP111" i="4"/>
  <c r="GQ111" i="4" s="1"/>
  <c r="GT111" i="4" s="1"/>
  <c r="GP129" i="4"/>
  <c r="GQ129" i="4" s="1"/>
  <c r="GT129" i="4" s="1"/>
  <c r="GP97" i="4"/>
  <c r="GQ97" i="4" s="1"/>
  <c r="GT97" i="4" s="1"/>
  <c r="GP89" i="4"/>
  <c r="GQ89" i="4" s="1"/>
  <c r="GT89" i="4" s="1"/>
  <c r="GP90" i="4"/>
  <c r="GQ90" i="4" s="1"/>
  <c r="GT90" i="4" s="1"/>
  <c r="GP39" i="4"/>
  <c r="GQ39" i="4" s="1"/>
  <c r="GT39" i="4" s="1"/>
  <c r="GP38" i="4"/>
  <c r="GQ38" i="4" s="1"/>
  <c r="GT38" i="4" s="1"/>
  <c r="GP31" i="4"/>
  <c r="GQ31" i="4" s="1"/>
  <c r="GT31" i="4" s="1"/>
  <c r="GP87" i="4"/>
  <c r="GQ87" i="4" s="1"/>
  <c r="GT87" i="4" s="1"/>
  <c r="GP41" i="4"/>
  <c r="GQ41" i="4" s="1"/>
  <c r="GT41" i="4" s="1"/>
  <c r="GP128" i="4"/>
  <c r="GQ128" i="4" s="1"/>
  <c r="GT128" i="4" s="1"/>
  <c r="GP62" i="4"/>
  <c r="GQ62" i="4" s="1"/>
  <c r="GT62" i="4" s="1"/>
  <c r="GP76" i="4"/>
  <c r="GQ76" i="4" s="1"/>
  <c r="GT76" i="4" s="1"/>
  <c r="GP72" i="4"/>
  <c r="GQ72" i="4" s="1"/>
  <c r="GT72" i="4" s="1"/>
  <c r="GP25" i="4"/>
  <c r="GQ25" i="4" s="1"/>
  <c r="GT25" i="4" s="1"/>
  <c r="GP54" i="4"/>
  <c r="GQ54" i="4" s="1"/>
  <c r="GT54" i="4" s="1"/>
  <c r="GP35" i="4"/>
  <c r="GQ35" i="4" s="1"/>
  <c r="GT35" i="4" s="1"/>
  <c r="GP131" i="4"/>
  <c r="GQ131" i="4" s="1"/>
  <c r="GT131" i="4" s="1"/>
  <c r="GP43" i="4"/>
  <c r="GQ43" i="4" s="1"/>
  <c r="GT43" i="4" s="1"/>
  <c r="GP63" i="4"/>
  <c r="GQ63" i="4" s="1"/>
  <c r="GT63" i="4" s="1"/>
  <c r="GP99" i="4"/>
  <c r="GQ99" i="4" s="1"/>
  <c r="GT99" i="4" s="1"/>
  <c r="GP65" i="4"/>
  <c r="GQ65" i="4" s="1"/>
  <c r="GT65" i="4" s="1"/>
  <c r="FW87" i="4"/>
  <c r="FX87" i="4" s="1"/>
  <c r="GA87" i="4" s="1"/>
  <c r="FW41" i="4"/>
  <c r="FX41" i="4" s="1"/>
  <c r="GA41" i="4" s="1"/>
  <c r="FW97" i="4"/>
  <c r="FX97" i="4" s="1"/>
  <c r="GA97" i="4" s="1"/>
  <c r="FW77" i="4"/>
  <c r="FX77" i="4" s="1"/>
  <c r="GA77" i="4" s="1"/>
  <c r="FW102" i="4"/>
  <c r="FX102" i="4" s="1"/>
  <c r="GA102" i="4" s="1"/>
  <c r="FW61" i="4"/>
  <c r="FX61" i="4" s="1"/>
  <c r="GA61" i="4" s="1"/>
  <c r="FW29" i="4"/>
  <c r="FX29" i="4" s="1"/>
  <c r="GA29" i="4" s="1"/>
  <c r="FW74" i="4"/>
  <c r="FX74" i="4" s="1"/>
  <c r="GA74" i="4" s="1"/>
  <c r="FW28" i="4"/>
  <c r="FX28" i="4" s="1"/>
  <c r="GA28" i="4" s="1"/>
  <c r="FW50" i="4"/>
  <c r="FX50" i="4" s="1"/>
  <c r="GA50" i="4" s="1"/>
  <c r="FW38" i="4"/>
  <c r="FX38" i="4" s="1"/>
  <c r="GA38" i="4" s="1"/>
  <c r="FW67" i="4"/>
  <c r="FX67" i="4" s="1"/>
  <c r="GA67" i="4" s="1"/>
  <c r="FW79" i="4"/>
  <c r="FX79" i="4" s="1"/>
  <c r="GA79" i="4" s="1"/>
  <c r="FW12" i="4"/>
  <c r="FX12" i="4" s="1"/>
  <c r="GA12" i="4" s="1"/>
  <c r="FW58" i="4"/>
  <c r="FX58" i="4" s="1"/>
  <c r="GA58" i="4" s="1"/>
  <c r="FW78" i="4"/>
  <c r="FX78" i="4" s="1"/>
  <c r="GA78" i="4" s="1"/>
  <c r="FW111" i="4"/>
  <c r="FX111" i="4" s="1"/>
  <c r="GA111" i="4" s="1"/>
  <c r="FW65" i="4"/>
  <c r="FX65" i="4" s="1"/>
  <c r="GA65" i="4" s="1"/>
  <c r="FW82" i="4"/>
  <c r="FX82" i="4" s="1"/>
  <c r="GA82" i="4" s="1"/>
  <c r="FW18" i="4"/>
  <c r="FX18" i="4" s="1"/>
  <c r="GA18" i="4" s="1"/>
  <c r="FW32" i="4"/>
  <c r="FX32" i="4" s="1"/>
  <c r="GA32" i="4" s="1"/>
  <c r="FW26" i="4"/>
  <c r="FX26" i="4" s="1"/>
  <c r="GA26" i="4" s="1"/>
  <c r="FW60" i="4"/>
  <c r="FX60" i="4" s="1"/>
  <c r="GA60" i="4" s="1"/>
  <c r="FW20" i="4"/>
  <c r="FX20" i="4" s="1"/>
  <c r="GA20" i="4" s="1"/>
  <c r="FW34" i="4"/>
  <c r="FX34" i="4" s="1"/>
  <c r="GA34" i="4" s="1"/>
  <c r="FW44" i="4"/>
  <c r="FX44" i="4" s="1"/>
  <c r="GA44" i="4" s="1"/>
  <c r="FW90" i="4"/>
  <c r="FX90" i="4" s="1"/>
  <c r="GA90" i="4" s="1"/>
  <c r="FW68" i="4"/>
  <c r="FX68" i="4" s="1"/>
  <c r="GA68" i="4" s="1"/>
  <c r="FW83" i="4"/>
  <c r="FX83" i="4" s="1"/>
  <c r="GA83" i="4" s="1"/>
  <c r="FW43" i="4"/>
  <c r="FX43" i="4" s="1"/>
  <c r="GA43" i="4" s="1"/>
  <c r="FW126" i="4"/>
  <c r="FX126" i="4" s="1"/>
  <c r="GA126" i="4" s="1"/>
  <c r="FW35" i="4"/>
  <c r="FX35" i="4" s="1"/>
  <c r="GA35" i="4" s="1"/>
  <c r="FW40" i="4"/>
  <c r="FX40" i="4" s="1"/>
  <c r="GA40" i="4" s="1"/>
  <c r="FW64" i="4"/>
  <c r="FX64" i="4" s="1"/>
  <c r="GA64" i="4" s="1"/>
  <c r="FW39" i="4"/>
  <c r="FX39" i="4" s="1"/>
  <c r="GA39" i="4" s="1"/>
  <c r="FW86" i="4"/>
  <c r="FX86" i="4" s="1"/>
  <c r="GA86" i="4" s="1"/>
  <c r="FW93" i="4"/>
  <c r="FX93" i="4" s="1"/>
  <c r="GA93" i="4" s="1"/>
  <c r="FW85" i="4"/>
  <c r="FX85" i="4" s="1"/>
  <c r="GA85" i="4" s="1"/>
  <c r="FW16" i="4"/>
  <c r="FX16" i="4" s="1"/>
  <c r="GA16" i="4" s="1"/>
  <c r="FW104" i="4"/>
  <c r="FX104" i="4" s="1"/>
  <c r="GA104" i="4" s="1"/>
  <c r="FW45" i="4"/>
  <c r="FX45" i="4" s="1"/>
  <c r="GA45" i="4" s="1"/>
  <c r="FW76" i="4"/>
  <c r="FX76" i="4" s="1"/>
  <c r="GA76" i="4" s="1"/>
  <c r="FW25" i="4"/>
  <c r="FX25" i="4" s="1"/>
  <c r="GA25" i="4" s="1"/>
  <c r="FW106" i="4"/>
  <c r="FX106" i="4" s="1"/>
  <c r="GA106" i="4" s="1"/>
  <c r="FW53" i="4"/>
  <c r="FX53" i="4" s="1"/>
  <c r="GA53" i="4" s="1"/>
  <c r="FW54" i="4"/>
  <c r="FX54" i="4" s="1"/>
  <c r="GA54" i="4" s="1"/>
  <c r="FW128" i="4"/>
  <c r="FX128" i="4" s="1"/>
  <c r="GA128" i="4" s="1"/>
  <c r="FW46" i="4"/>
  <c r="FX46" i="4" s="1"/>
  <c r="GA46" i="4" s="1"/>
  <c r="FW103" i="4"/>
  <c r="FX103" i="4" s="1"/>
  <c r="GA103" i="4" s="1"/>
  <c r="FW132" i="4"/>
  <c r="FX132" i="4" s="1"/>
  <c r="GA132" i="4" s="1"/>
  <c r="FW130" i="4"/>
  <c r="FX130" i="4" s="1"/>
  <c r="GA130" i="4" s="1"/>
  <c r="FW56" i="4"/>
  <c r="FX56" i="4" s="1"/>
  <c r="GA56" i="4" s="1"/>
  <c r="FW52" i="4"/>
  <c r="FX52" i="4" s="1"/>
  <c r="GA52" i="4" s="1"/>
  <c r="FW129" i="4"/>
  <c r="FX129" i="4" s="1"/>
  <c r="GA129" i="4" s="1"/>
  <c r="FW108" i="4"/>
  <c r="FX108" i="4" s="1"/>
  <c r="GA108" i="4" s="1"/>
  <c r="FW21" i="4"/>
  <c r="FX21" i="4" s="1"/>
  <c r="GA21" i="4" s="1"/>
  <c r="FW69" i="4"/>
  <c r="FX69" i="4" s="1"/>
  <c r="GA69" i="4" s="1"/>
  <c r="FW100" i="4"/>
  <c r="FX100" i="4" s="1"/>
  <c r="GA100" i="4" s="1"/>
  <c r="FW33" i="4"/>
  <c r="FX33" i="4" s="1"/>
  <c r="GA33" i="4" s="1"/>
  <c r="FW92" i="4"/>
  <c r="FX92" i="4" s="1"/>
  <c r="GA92" i="4" s="1"/>
  <c r="FW88" i="4"/>
  <c r="FX88" i="4" s="1"/>
  <c r="GA88" i="4" s="1"/>
  <c r="FW72" i="4"/>
  <c r="FX72" i="4" s="1"/>
  <c r="GA72" i="4" s="1"/>
  <c r="FW31" i="4"/>
  <c r="FX31" i="4" s="1"/>
  <c r="GA31" i="4" s="1"/>
  <c r="FW63" i="4"/>
  <c r="FX63" i="4" s="1"/>
  <c r="GA63" i="4" s="1"/>
  <c r="FW15" i="4"/>
  <c r="FX15" i="4" s="1"/>
  <c r="GA15" i="4" s="1"/>
  <c r="FW49" i="4"/>
  <c r="FX49" i="4" s="1"/>
  <c r="GA49" i="4" s="1"/>
  <c r="FW47" i="4"/>
  <c r="FX47" i="4" s="1"/>
  <c r="GA47" i="4" s="1"/>
  <c r="FW66" i="4"/>
  <c r="FX66" i="4" s="1"/>
  <c r="GA66" i="4" s="1"/>
  <c r="FW37" i="4"/>
  <c r="FX37" i="4" s="1"/>
  <c r="GA37" i="4" s="1"/>
  <c r="FW80" i="4"/>
  <c r="FX80" i="4" s="1"/>
  <c r="GA80" i="4" s="1"/>
  <c r="FW98" i="4"/>
  <c r="FX98" i="4" s="1"/>
  <c r="GA98" i="4" s="1"/>
  <c r="FW73" i="4"/>
  <c r="FX73" i="4" s="1"/>
  <c r="GA73" i="4" s="1"/>
  <c r="FW99" i="4"/>
  <c r="FX99" i="4" s="1"/>
  <c r="GA99" i="4" s="1"/>
  <c r="FW127" i="4"/>
  <c r="FX127" i="4" s="1"/>
  <c r="GA127" i="4" s="1"/>
  <c r="FW70" i="4"/>
  <c r="FX70" i="4" s="1"/>
  <c r="GA70" i="4" s="1"/>
  <c r="FW17" i="4"/>
  <c r="FX17" i="4" s="1"/>
  <c r="GA17" i="4" s="1"/>
  <c r="FW11" i="4"/>
  <c r="FX11" i="4" s="1"/>
  <c r="GA11" i="4" s="1"/>
  <c r="FW71" i="4"/>
  <c r="FX71" i="4" s="1"/>
  <c r="GA71" i="4" s="1"/>
  <c r="FW105" i="4"/>
  <c r="FX105" i="4" s="1"/>
  <c r="GA105" i="4" s="1"/>
  <c r="FW112" i="4"/>
  <c r="FX112" i="4" s="1"/>
  <c r="GA112" i="4" s="1"/>
  <c r="FW131" i="4"/>
  <c r="FX131" i="4" s="1"/>
  <c r="GA131" i="4" s="1"/>
  <c r="FW89" i="4"/>
  <c r="FX89" i="4" s="1"/>
  <c r="GA89" i="4" s="1"/>
  <c r="FW62" i="4"/>
  <c r="FX62" i="4" s="1"/>
  <c r="GA62" i="4" s="1"/>
  <c r="CL13" i="4"/>
  <c r="CM13" i="4"/>
  <c r="DA13" i="4" s="1"/>
  <c r="CI13" i="4"/>
  <c r="RV114" i="4" l="1"/>
  <c r="SJ114" i="4" s="1"/>
  <c r="RU114" i="4"/>
  <c r="RR114" i="4"/>
  <c r="RU120" i="4"/>
  <c r="RR120" i="4"/>
  <c r="RV120" i="4"/>
  <c r="SJ120" i="4" s="1"/>
  <c r="FW94" i="4"/>
  <c r="FX94" i="4" s="1"/>
  <c r="GA94" i="4" s="1"/>
  <c r="FW96" i="4"/>
  <c r="FX96" i="4" s="1"/>
  <c r="GA96" i="4" s="1"/>
  <c r="FW10" i="4"/>
  <c r="FX10" i="4" s="1"/>
  <c r="GA10" i="4" s="1"/>
  <c r="FW24" i="4"/>
  <c r="FX24" i="4" s="1"/>
  <c r="GA24" i="4" s="1"/>
  <c r="FW107" i="4"/>
  <c r="FX107" i="4" s="1"/>
  <c r="GA107" i="4" s="1"/>
  <c r="FW23" i="4"/>
  <c r="FX23" i="4" s="1"/>
  <c r="GA23" i="4" s="1"/>
  <c r="FW110" i="4"/>
  <c r="FX110" i="4" s="1"/>
  <c r="GA110" i="4" s="1"/>
  <c r="FW75" i="4"/>
  <c r="FX75" i="4" s="1"/>
  <c r="GA75" i="4" s="1"/>
  <c r="DF13" i="4"/>
  <c r="DT13" i="4" s="1"/>
  <c r="DE13" i="4"/>
  <c r="DB13" i="4"/>
  <c r="SO114" i="4" l="1"/>
  <c r="TC114" i="4" s="1"/>
  <c r="SN114" i="4"/>
  <c r="SK114" i="4"/>
  <c r="SK120" i="4"/>
  <c r="SO120" i="4"/>
  <c r="TC120" i="4" s="1"/>
  <c r="SN120" i="4"/>
  <c r="FD89" i="4"/>
  <c r="FE89" i="4" s="1"/>
  <c r="FH89" i="4" s="1"/>
  <c r="FD69" i="4"/>
  <c r="FE69" i="4" s="1"/>
  <c r="FH69" i="4" s="1"/>
  <c r="FD38" i="4"/>
  <c r="FE38" i="4" s="1"/>
  <c r="FH38" i="4" s="1"/>
  <c r="FD52" i="4"/>
  <c r="FE52" i="4" s="1"/>
  <c r="FH52" i="4" s="1"/>
  <c r="FD63" i="4"/>
  <c r="FE63" i="4" s="1"/>
  <c r="FH63" i="4" s="1"/>
  <c r="FD93" i="4"/>
  <c r="FE93" i="4" s="1"/>
  <c r="FH93" i="4" s="1"/>
  <c r="FD23" i="4"/>
  <c r="FE23" i="4" s="1"/>
  <c r="FH23" i="4" s="1"/>
  <c r="FD111" i="4"/>
  <c r="FE111" i="4" s="1"/>
  <c r="FH111" i="4" s="1"/>
  <c r="FD66" i="4"/>
  <c r="FE66" i="4" s="1"/>
  <c r="FH66" i="4" s="1"/>
  <c r="FD74" i="4"/>
  <c r="FE74" i="4" s="1"/>
  <c r="FH74" i="4" s="1"/>
  <c r="FD83" i="4"/>
  <c r="FE83" i="4" s="1"/>
  <c r="FH83" i="4" s="1"/>
  <c r="FD76" i="4"/>
  <c r="FE76" i="4" s="1"/>
  <c r="FH76" i="4" s="1"/>
  <c r="FD82" i="4"/>
  <c r="FE82" i="4" s="1"/>
  <c r="FH82" i="4" s="1"/>
  <c r="FD72" i="4"/>
  <c r="FE72" i="4" s="1"/>
  <c r="FH72" i="4" s="1"/>
  <c r="FD96" i="4"/>
  <c r="FE96" i="4" s="1"/>
  <c r="FH96" i="4" s="1"/>
  <c r="FD49" i="4"/>
  <c r="FE49" i="4" s="1"/>
  <c r="FH49" i="4" s="1"/>
  <c r="FD24" i="4"/>
  <c r="FE24" i="4" s="1"/>
  <c r="FH24" i="4" s="1"/>
  <c r="FD92" i="4"/>
  <c r="FE92" i="4" s="1"/>
  <c r="FH92" i="4" s="1"/>
  <c r="FD86" i="4"/>
  <c r="FE86" i="4" s="1"/>
  <c r="FH86" i="4" s="1"/>
  <c r="FD47" i="4"/>
  <c r="FE47" i="4" s="1"/>
  <c r="FH47" i="4" s="1"/>
  <c r="FD128" i="4"/>
  <c r="FE128" i="4" s="1"/>
  <c r="FH128" i="4" s="1"/>
  <c r="FD106" i="4"/>
  <c r="FE106" i="4" s="1"/>
  <c r="FH106" i="4" s="1"/>
  <c r="FD21" i="4"/>
  <c r="FE21" i="4" s="1"/>
  <c r="FH21" i="4" s="1"/>
  <c r="FD64" i="4"/>
  <c r="FE64" i="4" s="1"/>
  <c r="FH64" i="4" s="1"/>
  <c r="FD78" i="4"/>
  <c r="FE78" i="4" s="1"/>
  <c r="FH78" i="4" s="1"/>
  <c r="FD25" i="4"/>
  <c r="FE25" i="4" s="1"/>
  <c r="FH25" i="4" s="1"/>
  <c r="FD75" i="4"/>
  <c r="FE75" i="4" s="1"/>
  <c r="FH75" i="4" s="1"/>
  <c r="FD17" i="4"/>
  <c r="FE17" i="4" s="1"/>
  <c r="FH17" i="4" s="1"/>
  <c r="FD99" i="4"/>
  <c r="FE99" i="4" s="1"/>
  <c r="FH99" i="4" s="1"/>
  <c r="FD34" i="4"/>
  <c r="FE34" i="4" s="1"/>
  <c r="FH34" i="4" s="1"/>
  <c r="FD12" i="4"/>
  <c r="FE12" i="4" s="1"/>
  <c r="FH12" i="4" s="1"/>
  <c r="FD107" i="4"/>
  <c r="FE107" i="4" s="1"/>
  <c r="FH107" i="4" s="1"/>
  <c r="FD73" i="4"/>
  <c r="FE73" i="4" s="1"/>
  <c r="FH73" i="4" s="1"/>
  <c r="FD15" i="4"/>
  <c r="FE15" i="4" s="1"/>
  <c r="FH15" i="4" s="1"/>
  <c r="FD39" i="4"/>
  <c r="FE39" i="4" s="1"/>
  <c r="FH39" i="4" s="1"/>
  <c r="FD26" i="4"/>
  <c r="FE26" i="4" s="1"/>
  <c r="FH26" i="4" s="1"/>
  <c r="FD85" i="4"/>
  <c r="FE85" i="4" s="1"/>
  <c r="FH85" i="4" s="1"/>
  <c r="FD110" i="4"/>
  <c r="FE110" i="4" s="1"/>
  <c r="FH110" i="4" s="1"/>
  <c r="FD70" i="4"/>
  <c r="FE70" i="4" s="1"/>
  <c r="FH70" i="4" s="1"/>
  <c r="FD45" i="4"/>
  <c r="FE45" i="4" s="1"/>
  <c r="FH45" i="4" s="1"/>
  <c r="FD56" i="4"/>
  <c r="FE56" i="4" s="1"/>
  <c r="FH56" i="4" s="1"/>
  <c r="FD11" i="4"/>
  <c r="FE11" i="4" s="1"/>
  <c r="FH11" i="4" s="1"/>
  <c r="FD129" i="4"/>
  <c r="FE129" i="4" s="1"/>
  <c r="FH129" i="4" s="1"/>
  <c r="FD41" i="4"/>
  <c r="FE41" i="4" s="1"/>
  <c r="FH41" i="4" s="1"/>
  <c r="FD37" i="4"/>
  <c r="FE37" i="4" s="1"/>
  <c r="FH37" i="4" s="1"/>
  <c r="FD67" i="4"/>
  <c r="FE67" i="4" s="1"/>
  <c r="FH67" i="4" s="1"/>
  <c r="FD100" i="4"/>
  <c r="FE100" i="4" s="1"/>
  <c r="FH100" i="4" s="1"/>
  <c r="FD90" i="4"/>
  <c r="FE90" i="4" s="1"/>
  <c r="FH90" i="4" s="1"/>
  <c r="FD71" i="4"/>
  <c r="FE71" i="4" s="1"/>
  <c r="FH71" i="4" s="1"/>
  <c r="FD103" i="4"/>
  <c r="FE103" i="4" s="1"/>
  <c r="FH103" i="4" s="1"/>
  <c r="FD31" i="4"/>
  <c r="FE31" i="4" s="1"/>
  <c r="FH31" i="4" s="1"/>
  <c r="FD33" i="4"/>
  <c r="FE33" i="4" s="1"/>
  <c r="FH33" i="4" s="1"/>
  <c r="FD50" i="4"/>
  <c r="FE50" i="4" s="1"/>
  <c r="FH50" i="4" s="1"/>
  <c r="FD68" i="4"/>
  <c r="FE68" i="4" s="1"/>
  <c r="FH68" i="4" s="1"/>
  <c r="FD127" i="4"/>
  <c r="FE127" i="4" s="1"/>
  <c r="FH127" i="4" s="1"/>
  <c r="FD94" i="4"/>
  <c r="FE94" i="4" s="1"/>
  <c r="FH94" i="4" s="1"/>
  <c r="FD16" i="4"/>
  <c r="FE16" i="4" s="1"/>
  <c r="FH16" i="4" s="1"/>
  <c r="FD62" i="4"/>
  <c r="FE62" i="4" s="1"/>
  <c r="FH62" i="4" s="1"/>
  <c r="FD130" i="4"/>
  <c r="FE130" i="4" s="1"/>
  <c r="FH130" i="4" s="1"/>
  <c r="FD35" i="4"/>
  <c r="FE35" i="4" s="1"/>
  <c r="FH35" i="4" s="1"/>
  <c r="FD98" i="4"/>
  <c r="FE98" i="4" s="1"/>
  <c r="FH98" i="4" s="1"/>
  <c r="FD10" i="4"/>
  <c r="FE10" i="4" s="1"/>
  <c r="FH10" i="4" s="1"/>
  <c r="FD20" i="4"/>
  <c r="FE20" i="4" s="1"/>
  <c r="FH20" i="4" s="1"/>
  <c r="FD43" i="4"/>
  <c r="FE43" i="4" s="1"/>
  <c r="FH43" i="4" s="1"/>
  <c r="FD105" i="4"/>
  <c r="FE105" i="4" s="1"/>
  <c r="FH105" i="4" s="1"/>
  <c r="FD54" i="4"/>
  <c r="FE54" i="4" s="1"/>
  <c r="FH54" i="4" s="1"/>
  <c r="FD60" i="4"/>
  <c r="FE60" i="4" s="1"/>
  <c r="FH60" i="4" s="1"/>
  <c r="FD80" i="4"/>
  <c r="FE80" i="4" s="1"/>
  <c r="FH80" i="4" s="1"/>
  <c r="FD132" i="4"/>
  <c r="FE132" i="4" s="1"/>
  <c r="FH132" i="4" s="1"/>
  <c r="FD28" i="4"/>
  <c r="FE28" i="4" s="1"/>
  <c r="FH28" i="4" s="1"/>
  <c r="FD61" i="4"/>
  <c r="FE61" i="4" s="1"/>
  <c r="FH61" i="4" s="1"/>
  <c r="FD53" i="4"/>
  <c r="FE53" i="4" s="1"/>
  <c r="FH53" i="4" s="1"/>
  <c r="FD104" i="4"/>
  <c r="FE104" i="4" s="1"/>
  <c r="FH104" i="4" s="1"/>
  <c r="FD40" i="4"/>
  <c r="FE40" i="4" s="1"/>
  <c r="FH40" i="4" s="1"/>
  <c r="FD108" i="4"/>
  <c r="FE108" i="4" s="1"/>
  <c r="FH108" i="4" s="1"/>
  <c r="FD29" i="4"/>
  <c r="FE29" i="4" s="1"/>
  <c r="FH29" i="4" s="1"/>
  <c r="FD102" i="4"/>
  <c r="FE102" i="4" s="1"/>
  <c r="FH102" i="4" s="1"/>
  <c r="FD87" i="4"/>
  <c r="FE87" i="4" s="1"/>
  <c r="FH87" i="4" s="1"/>
  <c r="FD77" i="4"/>
  <c r="FE77" i="4" s="1"/>
  <c r="FH77" i="4" s="1"/>
  <c r="FD58" i="4"/>
  <c r="FE58" i="4" s="1"/>
  <c r="FH58" i="4" s="1"/>
  <c r="FD79" i="4"/>
  <c r="FE79" i="4" s="1"/>
  <c r="FH79" i="4" s="1"/>
  <c r="FD126" i="4"/>
  <c r="FE126" i="4" s="1"/>
  <c r="FH126" i="4" s="1"/>
  <c r="FD65" i="4"/>
  <c r="FE65" i="4" s="1"/>
  <c r="FH65" i="4" s="1"/>
  <c r="FD88" i="4"/>
  <c r="FE88" i="4" s="1"/>
  <c r="FH88" i="4" s="1"/>
  <c r="FD112" i="4"/>
  <c r="FE112" i="4" s="1"/>
  <c r="FH112" i="4" s="1"/>
  <c r="FD18" i="4"/>
  <c r="FE18" i="4" s="1"/>
  <c r="FH18" i="4" s="1"/>
  <c r="FD97" i="4"/>
  <c r="FE97" i="4" s="1"/>
  <c r="FH97" i="4" s="1"/>
  <c r="FD44" i="4"/>
  <c r="FE44" i="4" s="1"/>
  <c r="FH44" i="4" s="1"/>
  <c r="FD32" i="4"/>
  <c r="FE32" i="4" s="1"/>
  <c r="FH32" i="4" s="1"/>
  <c r="FD131" i="4"/>
  <c r="FE131" i="4" s="1"/>
  <c r="FH131" i="4" s="1"/>
  <c r="FD46" i="4"/>
  <c r="FE46" i="4" s="1"/>
  <c r="FH46" i="4" s="1"/>
  <c r="EK110" i="4"/>
  <c r="EL110" i="4" s="1"/>
  <c r="EO110" i="4" s="1"/>
  <c r="EK52" i="4"/>
  <c r="EL52" i="4" s="1"/>
  <c r="EO52" i="4" s="1"/>
  <c r="EK82" i="4"/>
  <c r="EL82" i="4" s="1"/>
  <c r="EO82" i="4" s="1"/>
  <c r="EK132" i="4"/>
  <c r="EL132" i="4" s="1"/>
  <c r="EO132" i="4" s="1"/>
  <c r="EK31" i="4"/>
  <c r="EL31" i="4" s="1"/>
  <c r="EO31" i="4" s="1"/>
  <c r="EK88" i="4"/>
  <c r="EL88" i="4" s="1"/>
  <c r="EO88" i="4" s="1"/>
  <c r="EK100" i="4"/>
  <c r="EL100" i="4" s="1"/>
  <c r="EO100" i="4" s="1"/>
  <c r="EK96" i="4"/>
  <c r="EL96" i="4" s="1"/>
  <c r="EO96" i="4" s="1"/>
  <c r="EK20" i="4"/>
  <c r="EL20" i="4" s="1"/>
  <c r="EO20" i="4" s="1"/>
  <c r="EK131" i="4"/>
  <c r="EL131" i="4" s="1"/>
  <c r="EO131" i="4" s="1"/>
  <c r="EK83" i="4"/>
  <c r="EL83" i="4" s="1"/>
  <c r="EO83" i="4" s="1"/>
  <c r="EK29" i="4"/>
  <c r="EL29" i="4" s="1"/>
  <c r="EO29" i="4" s="1"/>
  <c r="EK50" i="4"/>
  <c r="EL50" i="4" s="1"/>
  <c r="EO50" i="4" s="1"/>
  <c r="EK90" i="4"/>
  <c r="EL90" i="4" s="1"/>
  <c r="EO90" i="4" s="1"/>
  <c r="EK78" i="4"/>
  <c r="EL78" i="4" s="1"/>
  <c r="EO78" i="4" s="1"/>
  <c r="EK12" i="4"/>
  <c r="EL12" i="4" s="1"/>
  <c r="EO12" i="4" s="1"/>
  <c r="EK128" i="4"/>
  <c r="EL128" i="4" s="1"/>
  <c r="EO128" i="4" s="1"/>
  <c r="EK61" i="4"/>
  <c r="EL61" i="4" s="1"/>
  <c r="EO61" i="4" s="1"/>
  <c r="EK112" i="4"/>
  <c r="EL112" i="4" s="1"/>
  <c r="EO112" i="4" s="1"/>
  <c r="EK85" i="4"/>
  <c r="EL85" i="4" s="1"/>
  <c r="EO85" i="4" s="1"/>
  <c r="EK77" i="4"/>
  <c r="EL77" i="4" s="1"/>
  <c r="EO77" i="4" s="1"/>
  <c r="EK80" i="4"/>
  <c r="EL80" i="4" s="1"/>
  <c r="EO80" i="4" s="1"/>
  <c r="EK34" i="4"/>
  <c r="EL34" i="4" s="1"/>
  <c r="EO34" i="4" s="1"/>
  <c r="EK106" i="4"/>
  <c r="EL106" i="4" s="1"/>
  <c r="EO106" i="4" s="1"/>
  <c r="EK92" i="4"/>
  <c r="EL92" i="4" s="1"/>
  <c r="EO92" i="4" s="1"/>
  <c r="EK74" i="4"/>
  <c r="EL74" i="4" s="1"/>
  <c r="EO74" i="4" s="1"/>
  <c r="EK108" i="4"/>
  <c r="EL108" i="4" s="1"/>
  <c r="EO108" i="4" s="1"/>
  <c r="EK66" i="4"/>
  <c r="EL66" i="4" s="1"/>
  <c r="EO66" i="4" s="1"/>
  <c r="EK129" i="4"/>
  <c r="EL129" i="4" s="1"/>
  <c r="EO129" i="4" s="1"/>
  <c r="EK75" i="4"/>
  <c r="EL75" i="4" s="1"/>
  <c r="EO75" i="4" s="1"/>
  <c r="EK21" i="4"/>
  <c r="EL21" i="4" s="1"/>
  <c r="EO21" i="4" s="1"/>
  <c r="EK69" i="4"/>
  <c r="EL69" i="4" s="1"/>
  <c r="EO69" i="4" s="1"/>
  <c r="EK17" i="4"/>
  <c r="EL17" i="4" s="1"/>
  <c r="EO17" i="4" s="1"/>
  <c r="EK45" i="4"/>
  <c r="EL45" i="4" s="1"/>
  <c r="EO45" i="4" s="1"/>
  <c r="EK93" i="4"/>
  <c r="EL93" i="4" s="1"/>
  <c r="EO93" i="4" s="1"/>
  <c r="EK54" i="4"/>
  <c r="EL54" i="4" s="1"/>
  <c r="EO54" i="4" s="1"/>
  <c r="EK24" i="4"/>
  <c r="EL24" i="4" s="1"/>
  <c r="EO24" i="4" s="1"/>
  <c r="EK58" i="4"/>
  <c r="EL58" i="4" s="1"/>
  <c r="EO58" i="4" s="1"/>
  <c r="EK25" i="4"/>
  <c r="EL25" i="4" s="1"/>
  <c r="EO25" i="4" s="1"/>
  <c r="EK79" i="4"/>
  <c r="EL79" i="4" s="1"/>
  <c r="EO79" i="4" s="1"/>
  <c r="EK28" i="4"/>
  <c r="EL28" i="4" s="1"/>
  <c r="EO28" i="4" s="1"/>
  <c r="EK126" i="4"/>
  <c r="EL126" i="4" s="1"/>
  <c r="EO126" i="4" s="1"/>
  <c r="EK127" i="4"/>
  <c r="EL127" i="4" s="1"/>
  <c r="EO127" i="4" s="1"/>
  <c r="EK16" i="4"/>
  <c r="EL16" i="4" s="1"/>
  <c r="EO16" i="4" s="1"/>
  <c r="EK70" i="4"/>
  <c r="EL70" i="4" s="1"/>
  <c r="EO70" i="4" s="1"/>
  <c r="EK18" i="4"/>
  <c r="EL18" i="4" s="1"/>
  <c r="EO18" i="4" s="1"/>
  <c r="EK102" i="4"/>
  <c r="EL102" i="4" s="1"/>
  <c r="EO102" i="4" s="1"/>
  <c r="EK87" i="4"/>
  <c r="EL87" i="4" s="1"/>
  <c r="EO87" i="4" s="1"/>
  <c r="EK67" i="4"/>
  <c r="EL67" i="4" s="1"/>
  <c r="EO67" i="4" s="1"/>
  <c r="EK60" i="4"/>
  <c r="EL60" i="4" s="1"/>
  <c r="EO60" i="4" s="1"/>
  <c r="EK76" i="4"/>
  <c r="EL76" i="4" s="1"/>
  <c r="EO76" i="4" s="1"/>
  <c r="EK71" i="4"/>
  <c r="EL71" i="4" s="1"/>
  <c r="EO71" i="4" s="1"/>
  <c r="EK111" i="4"/>
  <c r="EL111" i="4" s="1"/>
  <c r="EO111" i="4" s="1"/>
  <c r="EK41" i="4"/>
  <c r="EL41" i="4" s="1"/>
  <c r="EO41" i="4" s="1"/>
  <c r="EK107" i="4"/>
  <c r="EL107" i="4" s="1"/>
  <c r="EO107" i="4" s="1"/>
  <c r="EK44" i="4"/>
  <c r="EL44" i="4" s="1"/>
  <c r="EO44" i="4" s="1"/>
  <c r="EK94" i="4"/>
  <c r="EL94" i="4" s="1"/>
  <c r="EO94" i="4" s="1"/>
  <c r="EK72" i="4"/>
  <c r="EL72" i="4" s="1"/>
  <c r="EO72" i="4" s="1"/>
  <c r="EK53" i="4"/>
  <c r="EL53" i="4" s="1"/>
  <c r="EO53" i="4" s="1"/>
  <c r="EK26" i="4"/>
  <c r="EL26" i="4" s="1"/>
  <c r="EO26" i="4" s="1"/>
  <c r="EK86" i="4"/>
  <c r="EL86" i="4" s="1"/>
  <c r="EO86" i="4" s="1"/>
  <c r="EK46" i="4"/>
  <c r="EL46" i="4" s="1"/>
  <c r="EO46" i="4" s="1"/>
  <c r="EK63" i="4"/>
  <c r="EL63" i="4" s="1"/>
  <c r="EO63" i="4" s="1"/>
  <c r="EK105" i="4"/>
  <c r="EL105" i="4" s="1"/>
  <c r="EO105" i="4" s="1"/>
  <c r="EK35" i="4"/>
  <c r="EL35" i="4" s="1"/>
  <c r="EO35" i="4" s="1"/>
  <c r="EK43" i="4"/>
  <c r="EL43" i="4" s="1"/>
  <c r="EO43" i="4" s="1"/>
  <c r="EK98" i="4"/>
  <c r="EL98" i="4" s="1"/>
  <c r="EO98" i="4" s="1"/>
  <c r="EK47" i="4"/>
  <c r="EL47" i="4" s="1"/>
  <c r="EO47" i="4" s="1"/>
  <c r="EK64" i="4"/>
  <c r="EL64" i="4" s="1"/>
  <c r="EO64" i="4" s="1"/>
  <c r="EK15" i="4"/>
  <c r="EL15" i="4" s="1"/>
  <c r="EO15" i="4" s="1"/>
  <c r="EK62" i="4"/>
  <c r="EL62" i="4" s="1"/>
  <c r="EO62" i="4" s="1"/>
  <c r="EK130" i="4"/>
  <c r="EL130" i="4" s="1"/>
  <c r="EO130" i="4" s="1"/>
  <c r="EK10" i="4"/>
  <c r="EL10" i="4" s="1"/>
  <c r="EO10" i="4" s="1"/>
  <c r="EK89" i="4"/>
  <c r="EL89" i="4" s="1"/>
  <c r="EO89" i="4" s="1"/>
  <c r="EK99" i="4"/>
  <c r="EL99" i="4" s="1"/>
  <c r="EO99" i="4" s="1"/>
  <c r="EK32" i="4"/>
  <c r="EL32" i="4" s="1"/>
  <c r="EO32" i="4" s="1"/>
  <c r="EK38" i="4"/>
  <c r="EL38" i="4" s="1"/>
  <c r="EO38" i="4" s="1"/>
  <c r="EK23" i="4"/>
  <c r="EL23" i="4" s="1"/>
  <c r="EO23" i="4" s="1"/>
  <c r="EK11" i="4"/>
  <c r="EL11" i="4" s="1"/>
  <c r="EO11" i="4" s="1"/>
  <c r="EK49" i="4"/>
  <c r="EL49" i="4" s="1"/>
  <c r="EO49" i="4" s="1"/>
  <c r="EK103" i="4"/>
  <c r="EL103" i="4" s="1"/>
  <c r="EO103" i="4" s="1"/>
  <c r="EK97" i="4"/>
  <c r="EL97" i="4" s="1"/>
  <c r="EO97" i="4" s="1"/>
  <c r="EK104" i="4"/>
  <c r="EL104" i="4" s="1"/>
  <c r="EO104" i="4" s="1"/>
  <c r="EK33" i="4"/>
  <c r="EL33" i="4" s="1"/>
  <c r="EO33" i="4" s="1"/>
  <c r="EK39" i="4"/>
  <c r="EL39" i="4" s="1"/>
  <c r="EO39" i="4" s="1"/>
  <c r="EK68" i="4"/>
  <c r="EL68" i="4" s="1"/>
  <c r="EO68" i="4" s="1"/>
  <c r="DX13" i="4"/>
  <c r="DY13" i="4"/>
  <c r="EM13" i="4" s="1"/>
  <c r="DU13" i="4"/>
  <c r="TH114" i="4" l="1"/>
  <c r="TV114" i="4" s="1"/>
  <c r="TG114" i="4"/>
  <c r="TD114" i="4"/>
  <c r="TD120" i="4"/>
  <c r="TH120" i="4"/>
  <c r="TV120" i="4" s="1"/>
  <c r="TG120" i="4"/>
  <c r="EK56" i="4"/>
  <c r="EL56" i="4" s="1"/>
  <c r="EO56" i="4" s="1"/>
  <c r="EK65" i="4"/>
  <c r="EL65" i="4" s="1"/>
  <c r="EO65" i="4" s="1"/>
  <c r="EK40" i="4"/>
  <c r="EL40" i="4" s="1"/>
  <c r="EO40" i="4" s="1"/>
  <c r="EK73" i="4"/>
  <c r="EL73" i="4" s="1"/>
  <c r="EO73" i="4" s="1"/>
  <c r="EK37" i="4"/>
  <c r="EL37" i="4" s="1"/>
  <c r="EO37" i="4" s="1"/>
  <c r="ER13" i="4"/>
  <c r="FF13" i="4" s="1"/>
  <c r="FK13" i="4" s="1"/>
  <c r="FY13" i="4" s="1"/>
  <c r="FZ13" i="4" s="1"/>
  <c r="EN13" i="4"/>
  <c r="EQ13" i="4"/>
  <c r="UA114" i="4" l="1"/>
  <c r="UO114" i="4" s="1"/>
  <c r="TW114" i="4"/>
  <c r="TZ114" i="4"/>
  <c r="TW120" i="4"/>
  <c r="UA120" i="4"/>
  <c r="UO120" i="4" s="1"/>
  <c r="TZ120" i="4"/>
  <c r="DR98" i="4"/>
  <c r="DS98" i="4" s="1"/>
  <c r="DV98" i="4" s="1"/>
  <c r="DR72" i="4"/>
  <c r="DS72" i="4" s="1"/>
  <c r="DV72" i="4" s="1"/>
  <c r="DR105" i="4"/>
  <c r="DS105" i="4" s="1"/>
  <c r="DV105" i="4" s="1"/>
  <c r="DR25" i="4"/>
  <c r="DS25" i="4" s="1"/>
  <c r="DV25" i="4" s="1"/>
  <c r="DR29" i="4"/>
  <c r="DS29" i="4" s="1"/>
  <c r="DV29" i="4" s="1"/>
  <c r="DR80" i="4"/>
  <c r="DS80" i="4" s="1"/>
  <c r="DV80" i="4" s="1"/>
  <c r="DR129" i="4"/>
  <c r="DS129" i="4" s="1"/>
  <c r="DV129" i="4" s="1"/>
  <c r="DR102" i="4"/>
  <c r="DS102" i="4" s="1"/>
  <c r="DV102" i="4" s="1"/>
  <c r="DR62" i="4"/>
  <c r="DS62" i="4" s="1"/>
  <c r="DV62" i="4" s="1"/>
  <c r="DR39" i="4"/>
  <c r="DS39" i="4" s="1"/>
  <c r="DV39" i="4" s="1"/>
  <c r="DR46" i="4"/>
  <c r="DS46" i="4" s="1"/>
  <c r="DV46" i="4" s="1"/>
  <c r="DR130" i="4"/>
  <c r="DS130" i="4" s="1"/>
  <c r="DV130" i="4" s="1"/>
  <c r="DR18" i="4"/>
  <c r="DS18" i="4" s="1"/>
  <c r="DV18" i="4" s="1"/>
  <c r="DR40" i="4"/>
  <c r="DS40" i="4" s="1"/>
  <c r="DV40" i="4" s="1"/>
  <c r="DR17" i="4"/>
  <c r="DS17" i="4" s="1"/>
  <c r="DV17" i="4" s="1"/>
  <c r="DR31" i="4"/>
  <c r="DS31" i="4" s="1"/>
  <c r="DV31" i="4" s="1"/>
  <c r="DR87" i="4"/>
  <c r="DS87" i="4" s="1"/>
  <c r="DV87" i="4" s="1"/>
  <c r="DR78" i="4"/>
  <c r="DS78" i="4" s="1"/>
  <c r="DV78" i="4" s="1"/>
  <c r="DR83" i="4"/>
  <c r="DS83" i="4" s="1"/>
  <c r="DV83" i="4" s="1"/>
  <c r="DR16" i="4"/>
  <c r="DS16" i="4" s="1"/>
  <c r="DV16" i="4" s="1"/>
  <c r="DR52" i="4"/>
  <c r="DS52" i="4" s="1"/>
  <c r="DV52" i="4" s="1"/>
  <c r="DR33" i="4"/>
  <c r="DS33" i="4" s="1"/>
  <c r="DV33" i="4" s="1"/>
  <c r="DR35" i="4"/>
  <c r="DS35" i="4" s="1"/>
  <c r="DV35" i="4" s="1"/>
  <c r="DR45" i="4"/>
  <c r="DS45" i="4" s="1"/>
  <c r="DV45" i="4" s="1"/>
  <c r="DR69" i="4"/>
  <c r="DS69" i="4" s="1"/>
  <c r="DV69" i="4" s="1"/>
  <c r="DR10" i="4"/>
  <c r="DS10" i="4" s="1"/>
  <c r="DV10" i="4" s="1"/>
  <c r="DR93" i="4"/>
  <c r="DS93" i="4" s="1"/>
  <c r="DV93" i="4" s="1"/>
  <c r="DR85" i="4"/>
  <c r="DS85" i="4" s="1"/>
  <c r="DV85" i="4" s="1"/>
  <c r="DR32" i="4"/>
  <c r="DS32" i="4" s="1"/>
  <c r="DV32" i="4" s="1"/>
  <c r="DR38" i="4"/>
  <c r="DS38" i="4" s="1"/>
  <c r="DV38" i="4" s="1"/>
  <c r="DR68" i="4"/>
  <c r="DS68" i="4" s="1"/>
  <c r="DV68" i="4" s="1"/>
  <c r="DR128" i="4"/>
  <c r="DS128" i="4" s="1"/>
  <c r="DV128" i="4" s="1"/>
  <c r="DR60" i="4"/>
  <c r="DS60" i="4" s="1"/>
  <c r="DV60" i="4" s="1"/>
  <c r="DR73" i="4"/>
  <c r="DS73" i="4" s="1"/>
  <c r="DV73" i="4" s="1"/>
  <c r="DR28" i="4"/>
  <c r="DS28" i="4" s="1"/>
  <c r="DV28" i="4" s="1"/>
  <c r="DR24" i="4"/>
  <c r="DS24" i="4" s="1"/>
  <c r="DV24" i="4" s="1"/>
  <c r="DR90" i="4"/>
  <c r="DS90" i="4" s="1"/>
  <c r="DV90" i="4" s="1"/>
  <c r="DR82" i="4"/>
  <c r="DS82" i="4" s="1"/>
  <c r="DV82" i="4" s="1"/>
  <c r="DR43" i="4"/>
  <c r="DS43" i="4" s="1"/>
  <c r="DV43" i="4" s="1"/>
  <c r="DR66" i="4"/>
  <c r="DS66" i="4" s="1"/>
  <c r="DV66" i="4" s="1"/>
  <c r="DR99" i="4"/>
  <c r="DS99" i="4" s="1"/>
  <c r="DV99" i="4" s="1"/>
  <c r="DR20" i="4"/>
  <c r="DS20" i="4" s="1"/>
  <c r="DV20" i="4" s="1"/>
  <c r="DR67" i="4"/>
  <c r="DS67" i="4" s="1"/>
  <c r="DV67" i="4" s="1"/>
  <c r="DR71" i="4"/>
  <c r="DS71" i="4" s="1"/>
  <c r="DV71" i="4" s="1"/>
  <c r="DR37" i="4"/>
  <c r="DS37" i="4" s="1"/>
  <c r="DV37" i="4" s="1"/>
  <c r="DR56" i="4"/>
  <c r="DS56" i="4" s="1"/>
  <c r="DV56" i="4" s="1"/>
  <c r="DR21" i="4"/>
  <c r="DS21" i="4" s="1"/>
  <c r="DV21" i="4" s="1"/>
  <c r="DR26" i="4"/>
  <c r="DS26" i="4" s="1"/>
  <c r="DV26" i="4" s="1"/>
  <c r="DR132" i="4"/>
  <c r="DS132" i="4" s="1"/>
  <c r="DV132" i="4" s="1"/>
  <c r="DR127" i="4"/>
  <c r="DS127" i="4" s="1"/>
  <c r="DV127" i="4" s="1"/>
  <c r="DR53" i="4"/>
  <c r="DS53" i="4" s="1"/>
  <c r="DV53" i="4" s="1"/>
  <c r="DR74" i="4"/>
  <c r="DS74" i="4" s="1"/>
  <c r="DV74" i="4" s="1"/>
  <c r="DR44" i="4"/>
  <c r="DS44" i="4" s="1"/>
  <c r="DV44" i="4" s="1"/>
  <c r="DR75" i="4"/>
  <c r="DS75" i="4" s="1"/>
  <c r="DV75" i="4" s="1"/>
  <c r="DR88" i="4"/>
  <c r="DS88" i="4" s="1"/>
  <c r="DV88" i="4" s="1"/>
  <c r="DR61" i="4"/>
  <c r="DS61" i="4" s="1"/>
  <c r="DV61" i="4" s="1"/>
  <c r="DR63" i="4"/>
  <c r="DS63" i="4" s="1"/>
  <c r="DV63" i="4" s="1"/>
  <c r="DR50" i="4"/>
  <c r="DS50" i="4" s="1"/>
  <c r="DV50" i="4" s="1"/>
  <c r="DR70" i="4"/>
  <c r="DS70" i="4" s="1"/>
  <c r="DV70" i="4" s="1"/>
  <c r="DR104" i="4"/>
  <c r="DS104" i="4" s="1"/>
  <c r="DV104" i="4" s="1"/>
  <c r="DR76" i="4"/>
  <c r="DS76" i="4" s="1"/>
  <c r="DV76" i="4" s="1"/>
  <c r="DR111" i="4"/>
  <c r="DS111" i="4" s="1"/>
  <c r="DV111" i="4" s="1"/>
  <c r="DR23" i="4"/>
  <c r="DS23" i="4" s="1"/>
  <c r="DV23" i="4" s="1"/>
  <c r="DR79" i="4"/>
  <c r="DS79" i="4" s="1"/>
  <c r="DV79" i="4" s="1"/>
  <c r="DR89" i="4"/>
  <c r="DS89" i="4" s="1"/>
  <c r="DV89" i="4" s="1"/>
  <c r="DR15" i="4"/>
  <c r="DS15" i="4" s="1"/>
  <c r="DV15" i="4" s="1"/>
  <c r="DR108" i="4"/>
  <c r="DS108" i="4" s="1"/>
  <c r="DV108" i="4" s="1"/>
  <c r="DR96" i="4"/>
  <c r="DS96" i="4" s="1"/>
  <c r="DV96" i="4" s="1"/>
  <c r="DR64" i="4"/>
  <c r="DS64" i="4" s="1"/>
  <c r="DV64" i="4" s="1"/>
  <c r="DR54" i="4"/>
  <c r="DS54" i="4" s="1"/>
  <c r="DV54" i="4" s="1"/>
  <c r="DR110" i="4"/>
  <c r="DS110" i="4" s="1"/>
  <c r="DV110" i="4" s="1"/>
  <c r="DR65" i="4"/>
  <c r="DS65" i="4" s="1"/>
  <c r="DV65" i="4" s="1"/>
  <c r="DR94" i="4"/>
  <c r="DS94" i="4" s="1"/>
  <c r="DV94" i="4" s="1"/>
  <c r="DR106" i="4"/>
  <c r="DS106" i="4" s="1"/>
  <c r="DV106" i="4" s="1"/>
  <c r="DR58" i="4"/>
  <c r="DS58" i="4" s="1"/>
  <c r="DV58" i="4" s="1"/>
  <c r="DR92" i="4"/>
  <c r="DS92" i="4" s="1"/>
  <c r="DV92" i="4" s="1"/>
  <c r="DR41" i="4"/>
  <c r="DS41" i="4" s="1"/>
  <c r="DV41" i="4" s="1"/>
  <c r="DR34" i="4"/>
  <c r="DS34" i="4" s="1"/>
  <c r="DV34" i="4" s="1"/>
  <c r="DR97" i="4"/>
  <c r="DS97" i="4" s="1"/>
  <c r="DV97" i="4" s="1"/>
  <c r="DR112" i="4"/>
  <c r="DS112" i="4" s="1"/>
  <c r="DV112" i="4" s="1"/>
  <c r="DR131" i="4"/>
  <c r="DS131" i="4" s="1"/>
  <c r="DV131" i="4" s="1"/>
  <c r="DR47" i="4"/>
  <c r="DS47" i="4" s="1"/>
  <c r="DV47" i="4" s="1"/>
  <c r="DR100" i="4"/>
  <c r="DS100" i="4" s="1"/>
  <c r="DV100" i="4" s="1"/>
  <c r="DR49" i="4"/>
  <c r="DS49" i="4" s="1"/>
  <c r="DV49" i="4" s="1"/>
  <c r="DR86" i="4"/>
  <c r="DS86" i="4" s="1"/>
  <c r="DV86" i="4" s="1"/>
  <c r="DR103" i="4"/>
  <c r="DS103" i="4" s="1"/>
  <c r="DV103" i="4" s="1"/>
  <c r="DR77" i="4"/>
  <c r="DS77" i="4" s="1"/>
  <c r="DV77" i="4" s="1"/>
  <c r="DR126" i="4"/>
  <c r="DS126" i="4" s="1"/>
  <c r="DV126" i="4" s="1"/>
  <c r="DR12" i="4"/>
  <c r="DS12" i="4" s="1"/>
  <c r="DV12" i="4" s="1"/>
  <c r="DR107" i="4"/>
  <c r="DS107" i="4" s="1"/>
  <c r="DV107" i="4" s="1"/>
  <c r="DR11" i="4"/>
  <c r="DS11" i="4" s="1"/>
  <c r="DV11" i="4" s="1"/>
  <c r="CY103" i="4"/>
  <c r="CZ103" i="4" s="1"/>
  <c r="DC103" i="4" s="1"/>
  <c r="CY64" i="4"/>
  <c r="CZ64" i="4" s="1"/>
  <c r="DC64" i="4" s="1"/>
  <c r="CY46" i="4"/>
  <c r="CZ46" i="4" s="1"/>
  <c r="DC46" i="4" s="1"/>
  <c r="CY25" i="4"/>
  <c r="CZ25" i="4" s="1"/>
  <c r="DC25" i="4" s="1"/>
  <c r="CY62" i="4"/>
  <c r="CZ62" i="4" s="1"/>
  <c r="DC62" i="4" s="1"/>
  <c r="CY87" i="4"/>
  <c r="CZ87" i="4" s="1"/>
  <c r="DC87" i="4" s="1"/>
  <c r="CY38" i="4"/>
  <c r="CZ38" i="4" s="1"/>
  <c r="DC38" i="4" s="1"/>
  <c r="CY37" i="4"/>
  <c r="CZ37" i="4" s="1"/>
  <c r="DC37" i="4" s="1"/>
  <c r="CY85" i="4"/>
  <c r="CZ85" i="4" s="1"/>
  <c r="DC85" i="4" s="1"/>
  <c r="CY18" i="4"/>
  <c r="CZ18" i="4" s="1"/>
  <c r="DC18" i="4" s="1"/>
  <c r="CY20" i="4"/>
  <c r="CZ20" i="4" s="1"/>
  <c r="DC20" i="4" s="1"/>
  <c r="CY16" i="4"/>
  <c r="CZ16" i="4" s="1"/>
  <c r="DC16" i="4" s="1"/>
  <c r="CY132" i="4"/>
  <c r="CZ132" i="4" s="1"/>
  <c r="DC132" i="4" s="1"/>
  <c r="CY34" i="4"/>
  <c r="CZ34" i="4" s="1"/>
  <c r="DC34" i="4" s="1"/>
  <c r="CY65" i="4"/>
  <c r="CZ65" i="4" s="1"/>
  <c r="DC65" i="4" s="1"/>
  <c r="CY68" i="4"/>
  <c r="CZ68" i="4" s="1"/>
  <c r="DC68" i="4" s="1"/>
  <c r="CY100" i="4"/>
  <c r="CZ100" i="4" s="1"/>
  <c r="DC100" i="4" s="1"/>
  <c r="CY56" i="4"/>
  <c r="CZ56" i="4" s="1"/>
  <c r="DC56" i="4" s="1"/>
  <c r="CY29" i="4"/>
  <c r="CZ29" i="4" s="1"/>
  <c r="DC29" i="4" s="1"/>
  <c r="CY53" i="4"/>
  <c r="CZ53" i="4" s="1"/>
  <c r="DC53" i="4" s="1"/>
  <c r="CY128" i="4"/>
  <c r="CZ128" i="4" s="1"/>
  <c r="DC128" i="4" s="1"/>
  <c r="CY71" i="4"/>
  <c r="CZ71" i="4" s="1"/>
  <c r="DC71" i="4" s="1"/>
  <c r="CY47" i="4"/>
  <c r="CZ47" i="4" s="1"/>
  <c r="DC47" i="4" s="1"/>
  <c r="CY90" i="4"/>
  <c r="CZ90" i="4" s="1"/>
  <c r="DC90" i="4" s="1"/>
  <c r="CY41" i="4"/>
  <c r="CZ41" i="4" s="1"/>
  <c r="DC41" i="4" s="1"/>
  <c r="CY54" i="4"/>
  <c r="CZ54" i="4" s="1"/>
  <c r="DC54" i="4" s="1"/>
  <c r="CY86" i="4"/>
  <c r="CZ86" i="4" s="1"/>
  <c r="DC86" i="4" s="1"/>
  <c r="CY94" i="4"/>
  <c r="CZ94" i="4" s="1"/>
  <c r="DC94" i="4" s="1"/>
  <c r="CY50" i="4"/>
  <c r="CZ50" i="4" s="1"/>
  <c r="DC50" i="4" s="1"/>
  <c r="CY66" i="4"/>
  <c r="CZ66" i="4" s="1"/>
  <c r="DC66" i="4" s="1"/>
  <c r="CY83" i="4"/>
  <c r="CZ83" i="4" s="1"/>
  <c r="DC83" i="4" s="1"/>
  <c r="CY43" i="4"/>
  <c r="CZ43" i="4" s="1"/>
  <c r="DC43" i="4" s="1"/>
  <c r="CY49" i="4"/>
  <c r="CZ49" i="4" s="1"/>
  <c r="DC49" i="4" s="1"/>
  <c r="CY40" i="4"/>
  <c r="CZ40" i="4" s="1"/>
  <c r="DC40" i="4" s="1"/>
  <c r="CY74" i="4"/>
  <c r="CZ74" i="4" s="1"/>
  <c r="DC74" i="4" s="1"/>
  <c r="CY52" i="4"/>
  <c r="CZ52" i="4" s="1"/>
  <c r="DC52" i="4" s="1"/>
  <c r="CY99" i="4"/>
  <c r="CZ99" i="4" s="1"/>
  <c r="DC99" i="4" s="1"/>
  <c r="CY72" i="4"/>
  <c r="CZ72" i="4" s="1"/>
  <c r="DC72" i="4" s="1"/>
  <c r="CY102" i="4"/>
  <c r="CZ102" i="4" s="1"/>
  <c r="DC102" i="4" s="1"/>
  <c r="CY80" i="4"/>
  <c r="CZ80" i="4" s="1"/>
  <c r="DC80" i="4" s="1"/>
  <c r="CY23" i="4"/>
  <c r="CZ23" i="4" s="1"/>
  <c r="DC23" i="4" s="1"/>
  <c r="CY93" i="4"/>
  <c r="CZ93" i="4" s="1"/>
  <c r="DC93" i="4" s="1"/>
  <c r="CY78" i="4"/>
  <c r="CZ78" i="4" s="1"/>
  <c r="DC78" i="4" s="1"/>
  <c r="CY112" i="4"/>
  <c r="CZ112" i="4" s="1"/>
  <c r="DC112" i="4" s="1"/>
  <c r="CY131" i="4"/>
  <c r="CZ131" i="4" s="1"/>
  <c r="DC131" i="4" s="1"/>
  <c r="CY70" i="4"/>
  <c r="CZ70" i="4" s="1"/>
  <c r="DC70" i="4" s="1"/>
  <c r="CY110" i="4"/>
  <c r="CZ110" i="4" s="1"/>
  <c r="DC110" i="4" s="1"/>
  <c r="CY39" i="4"/>
  <c r="CZ39" i="4" s="1"/>
  <c r="DC39" i="4" s="1"/>
  <c r="CY106" i="4"/>
  <c r="CZ106" i="4" s="1"/>
  <c r="DC106" i="4" s="1"/>
  <c r="CY75" i="4"/>
  <c r="CZ75" i="4" s="1"/>
  <c r="DC75" i="4" s="1"/>
  <c r="CY24" i="4"/>
  <c r="CZ24" i="4" s="1"/>
  <c r="DC24" i="4" s="1"/>
  <c r="CY33" i="4"/>
  <c r="CZ33" i="4" s="1"/>
  <c r="DC33" i="4" s="1"/>
  <c r="CY63" i="4"/>
  <c r="CZ63" i="4" s="1"/>
  <c r="DC63" i="4" s="1"/>
  <c r="CY92" i="4"/>
  <c r="CZ92" i="4" s="1"/>
  <c r="DC92" i="4" s="1"/>
  <c r="CY35" i="4"/>
  <c r="CZ35" i="4" s="1"/>
  <c r="DC35" i="4" s="1"/>
  <c r="CY15" i="4"/>
  <c r="CZ15" i="4" s="1"/>
  <c r="DC15" i="4" s="1"/>
  <c r="CY130" i="4"/>
  <c r="CZ130" i="4" s="1"/>
  <c r="DC130" i="4" s="1"/>
  <c r="CY17" i="4"/>
  <c r="CZ17" i="4" s="1"/>
  <c r="DC17" i="4" s="1"/>
  <c r="CY11" i="4"/>
  <c r="CZ11" i="4" s="1"/>
  <c r="DC11" i="4" s="1"/>
  <c r="CY32" i="4"/>
  <c r="CZ32" i="4" s="1"/>
  <c r="DC32" i="4" s="1"/>
  <c r="CY98" i="4"/>
  <c r="CZ98" i="4" s="1"/>
  <c r="DC98" i="4" s="1"/>
  <c r="CY77" i="4"/>
  <c r="CZ77" i="4" s="1"/>
  <c r="DC77" i="4" s="1"/>
  <c r="CY67" i="4"/>
  <c r="CZ67" i="4" s="1"/>
  <c r="DC67" i="4" s="1"/>
  <c r="CY58" i="4"/>
  <c r="CZ58" i="4" s="1"/>
  <c r="DC58" i="4" s="1"/>
  <c r="CY127" i="4"/>
  <c r="CZ127" i="4" s="1"/>
  <c r="DC127" i="4" s="1"/>
  <c r="CY69" i="4"/>
  <c r="CZ69" i="4" s="1"/>
  <c r="DC69" i="4" s="1"/>
  <c r="CY60" i="4"/>
  <c r="CZ60" i="4" s="1"/>
  <c r="DC60" i="4" s="1"/>
  <c r="CY111" i="4"/>
  <c r="CZ111" i="4" s="1"/>
  <c r="DC111" i="4" s="1"/>
  <c r="CY76" i="4"/>
  <c r="CZ76" i="4" s="1"/>
  <c r="DC76" i="4" s="1"/>
  <c r="CY79" i="4"/>
  <c r="CZ79" i="4" s="1"/>
  <c r="DC79" i="4" s="1"/>
  <c r="CY82" i="4"/>
  <c r="CZ82" i="4" s="1"/>
  <c r="DC82" i="4" s="1"/>
  <c r="CY96" i="4"/>
  <c r="CZ96" i="4" s="1"/>
  <c r="DC96" i="4" s="1"/>
  <c r="CY61" i="4"/>
  <c r="CZ61" i="4" s="1"/>
  <c r="DC61" i="4" s="1"/>
  <c r="CY44" i="4"/>
  <c r="CZ44" i="4" s="1"/>
  <c r="DC44" i="4" s="1"/>
  <c r="CY107" i="4"/>
  <c r="CZ107" i="4" s="1"/>
  <c r="DC107" i="4" s="1"/>
  <c r="CY126" i="4"/>
  <c r="CZ126" i="4" s="1"/>
  <c r="DC126" i="4" s="1"/>
  <c r="CY26" i="4"/>
  <c r="CZ26" i="4" s="1"/>
  <c r="DC26" i="4" s="1"/>
  <c r="CY28" i="4"/>
  <c r="CZ28" i="4" s="1"/>
  <c r="DC28" i="4" s="1"/>
  <c r="CY21" i="4"/>
  <c r="CZ21" i="4" s="1"/>
  <c r="DC21" i="4" s="1"/>
  <c r="CY89" i="4"/>
  <c r="CZ89" i="4" s="1"/>
  <c r="DC89" i="4" s="1"/>
  <c r="CY88" i="4"/>
  <c r="CZ88" i="4" s="1"/>
  <c r="DC88" i="4" s="1"/>
  <c r="CY129" i="4"/>
  <c r="CZ129" i="4" s="1"/>
  <c r="DC129" i="4" s="1"/>
  <c r="CY97" i="4"/>
  <c r="CZ97" i="4" s="1"/>
  <c r="DC97" i="4" s="1"/>
  <c r="CY105" i="4"/>
  <c r="CZ105" i="4" s="1"/>
  <c r="DC105" i="4" s="1"/>
  <c r="CY31" i="4"/>
  <c r="CZ31" i="4" s="1"/>
  <c r="DC31" i="4" s="1"/>
  <c r="CY73" i="4"/>
  <c r="CZ73" i="4" s="1"/>
  <c r="DC73" i="4" s="1"/>
  <c r="CY10" i="4"/>
  <c r="CZ10" i="4" s="1"/>
  <c r="DC10" i="4" s="1"/>
  <c r="CY104" i="4"/>
  <c r="CZ104" i="4" s="1"/>
  <c r="DC104" i="4" s="1"/>
  <c r="CY45" i="4"/>
  <c r="CZ45" i="4" s="1"/>
  <c r="DC45" i="4" s="1"/>
  <c r="CY12" i="4"/>
  <c r="CZ12" i="4" s="1"/>
  <c r="DC12" i="4" s="1"/>
  <c r="CY108" i="4"/>
  <c r="CZ108" i="4" s="1"/>
  <c r="DC108" i="4" s="1"/>
  <c r="GC13" i="4"/>
  <c r="FJ13" i="4"/>
  <c r="FG13" i="4"/>
  <c r="GD13" i="4"/>
  <c r="GR13" i="4" s="1"/>
  <c r="UT114" i="4" l="1"/>
  <c r="VH114" i="4" s="1"/>
  <c r="US114" i="4"/>
  <c r="UP114" i="4"/>
  <c r="UP120" i="4"/>
  <c r="US120" i="4"/>
  <c r="UT120" i="4"/>
  <c r="VH120" i="4" s="1"/>
  <c r="GW13" i="4"/>
  <c r="HK13" i="4" s="1"/>
  <c r="HO13" i="4" s="1"/>
  <c r="GS13" i="4"/>
  <c r="GV13" i="4"/>
  <c r="VM114" i="4" l="1"/>
  <c r="WA114" i="4" s="1"/>
  <c r="VL114" i="4"/>
  <c r="VI114" i="4"/>
  <c r="VI120" i="4"/>
  <c r="VL120" i="4"/>
  <c r="VM120" i="4"/>
  <c r="WA120" i="4" s="1"/>
  <c r="CF66" i="4"/>
  <c r="CG66" i="4" s="1"/>
  <c r="CJ66" i="4" s="1"/>
  <c r="CF33" i="4"/>
  <c r="CG33" i="4" s="1"/>
  <c r="CJ33" i="4" s="1"/>
  <c r="CF68" i="4"/>
  <c r="CG68" i="4" s="1"/>
  <c r="CJ68" i="4" s="1"/>
  <c r="CF22" i="4"/>
  <c r="CF102" i="4"/>
  <c r="CG102" i="4" s="1"/>
  <c r="CJ102" i="4" s="1"/>
  <c r="CF56" i="4"/>
  <c r="CG56" i="4" s="1"/>
  <c r="CJ56" i="4" s="1"/>
  <c r="CF94" i="4"/>
  <c r="CG94" i="4" s="1"/>
  <c r="CJ94" i="4" s="1"/>
  <c r="CF40" i="4"/>
  <c r="CG40" i="4" s="1"/>
  <c r="CJ40" i="4" s="1"/>
  <c r="CF126" i="4"/>
  <c r="CG126" i="4" s="1"/>
  <c r="CJ126" i="4" s="1"/>
  <c r="CF54" i="4"/>
  <c r="CG54" i="4" s="1"/>
  <c r="CJ54" i="4" s="1"/>
  <c r="CF15" i="4"/>
  <c r="CG15" i="4" s="1"/>
  <c r="CJ15" i="4" s="1"/>
  <c r="CF57" i="4"/>
  <c r="CG57" i="4" s="1"/>
  <c r="CF49" i="4"/>
  <c r="CG49" i="4" s="1"/>
  <c r="CJ49" i="4" s="1"/>
  <c r="CF108" i="4"/>
  <c r="CG108" i="4" s="1"/>
  <c r="CJ108" i="4" s="1"/>
  <c r="CF47" i="4"/>
  <c r="CG47" i="4" s="1"/>
  <c r="CJ47" i="4" s="1"/>
  <c r="CF80" i="4"/>
  <c r="CG80" i="4" s="1"/>
  <c r="CJ80" i="4" s="1"/>
  <c r="CF79" i="4"/>
  <c r="CG79" i="4" s="1"/>
  <c r="CJ79" i="4" s="1"/>
  <c r="CF50" i="4"/>
  <c r="CG50" i="4" s="1"/>
  <c r="CJ50" i="4" s="1"/>
  <c r="CF87" i="4"/>
  <c r="CG87" i="4" s="1"/>
  <c r="CJ87" i="4" s="1"/>
  <c r="CF106" i="4"/>
  <c r="CG106" i="4" s="1"/>
  <c r="CJ106" i="4" s="1"/>
  <c r="CF60" i="4"/>
  <c r="CG60" i="4" s="1"/>
  <c r="CJ60" i="4" s="1"/>
  <c r="CF132" i="4"/>
  <c r="CG132" i="4" s="1"/>
  <c r="CJ132" i="4" s="1"/>
  <c r="CF45" i="4"/>
  <c r="CG45" i="4" s="1"/>
  <c r="CJ45" i="4" s="1"/>
  <c r="CF73" i="4"/>
  <c r="CG73" i="4" s="1"/>
  <c r="CJ73" i="4" s="1"/>
  <c r="CF58" i="4"/>
  <c r="CG58" i="4" s="1"/>
  <c r="CJ58" i="4" s="1"/>
  <c r="CF35" i="4"/>
  <c r="CG35" i="4" s="1"/>
  <c r="CJ35" i="4" s="1"/>
  <c r="CF41" i="4"/>
  <c r="CG41" i="4" s="1"/>
  <c r="CJ41" i="4" s="1"/>
  <c r="CF28" i="4"/>
  <c r="CG28" i="4" s="1"/>
  <c r="CJ28" i="4" s="1"/>
  <c r="CF85" i="4"/>
  <c r="CG85" i="4" s="1"/>
  <c r="CJ85" i="4" s="1"/>
  <c r="CF31" i="4"/>
  <c r="CG31" i="4" s="1"/>
  <c r="CJ31" i="4" s="1"/>
  <c r="CF32" i="4"/>
  <c r="CG32" i="4" s="1"/>
  <c r="CJ32" i="4" s="1"/>
  <c r="CF105" i="4"/>
  <c r="CG105" i="4" s="1"/>
  <c r="CJ105" i="4" s="1"/>
  <c r="CF129" i="4"/>
  <c r="CG129" i="4" s="1"/>
  <c r="CJ129" i="4" s="1"/>
  <c r="CF131" i="4"/>
  <c r="CG131" i="4" s="1"/>
  <c r="CJ131" i="4" s="1"/>
  <c r="CF16" i="4"/>
  <c r="CG16" i="4" s="1"/>
  <c r="CJ16" i="4" s="1"/>
  <c r="CF82" i="4"/>
  <c r="CG82" i="4" s="1"/>
  <c r="CJ82" i="4" s="1"/>
  <c r="CF17" i="4"/>
  <c r="CG17" i="4" s="1"/>
  <c r="CJ17" i="4" s="1"/>
  <c r="CF83" i="4"/>
  <c r="CG83" i="4" s="1"/>
  <c r="CJ83" i="4" s="1"/>
  <c r="CF38" i="4"/>
  <c r="CG38" i="4" s="1"/>
  <c r="CJ38" i="4" s="1"/>
  <c r="CF93" i="4"/>
  <c r="CG93" i="4" s="1"/>
  <c r="CJ93" i="4" s="1"/>
  <c r="CF72" i="4"/>
  <c r="CG72" i="4" s="1"/>
  <c r="CJ72" i="4" s="1"/>
  <c r="CF14" i="4"/>
  <c r="CF25" i="4"/>
  <c r="CG25" i="4" s="1"/>
  <c r="CJ25" i="4" s="1"/>
  <c r="CF12" i="4"/>
  <c r="CG12" i="4" s="1"/>
  <c r="CJ12" i="4" s="1"/>
  <c r="CF130" i="4"/>
  <c r="CG130" i="4" s="1"/>
  <c r="CJ130" i="4" s="1"/>
  <c r="CF98" i="4"/>
  <c r="CG98" i="4" s="1"/>
  <c r="CJ98" i="4" s="1"/>
  <c r="CF10" i="4"/>
  <c r="CG10" i="4" s="1"/>
  <c r="CJ10" i="4" s="1"/>
  <c r="CF86" i="4"/>
  <c r="CG86" i="4" s="1"/>
  <c r="CJ86" i="4" s="1"/>
  <c r="CF127" i="4"/>
  <c r="CG127" i="4" s="1"/>
  <c r="CJ127" i="4" s="1"/>
  <c r="CF61" i="4"/>
  <c r="CG61" i="4" s="1"/>
  <c r="CJ61" i="4" s="1"/>
  <c r="CF111" i="4"/>
  <c r="CG111" i="4" s="1"/>
  <c r="CJ111" i="4" s="1"/>
  <c r="CF70" i="4"/>
  <c r="CG70" i="4" s="1"/>
  <c r="CJ70" i="4" s="1"/>
  <c r="CF11" i="4"/>
  <c r="CG11" i="4" s="1"/>
  <c r="CJ11" i="4" s="1"/>
  <c r="CF112" i="4"/>
  <c r="CG112" i="4" s="1"/>
  <c r="CJ112" i="4" s="1"/>
  <c r="CF78" i="4"/>
  <c r="CG78" i="4" s="1"/>
  <c r="CJ78" i="4" s="1"/>
  <c r="CF63" i="4"/>
  <c r="CG63" i="4" s="1"/>
  <c r="CJ63" i="4" s="1"/>
  <c r="CF103" i="4"/>
  <c r="CG103" i="4" s="1"/>
  <c r="CJ103" i="4" s="1"/>
  <c r="CF18" i="4"/>
  <c r="CG18" i="4" s="1"/>
  <c r="CJ18" i="4" s="1"/>
  <c r="CF69" i="4"/>
  <c r="CG69" i="4" s="1"/>
  <c r="CJ69" i="4" s="1"/>
  <c r="CF96" i="4"/>
  <c r="CG96" i="4" s="1"/>
  <c r="CJ96" i="4" s="1"/>
  <c r="CF92" i="4"/>
  <c r="CG92" i="4" s="1"/>
  <c r="CJ92" i="4" s="1"/>
  <c r="CF21" i="4"/>
  <c r="CG21" i="4" s="1"/>
  <c r="CJ21" i="4" s="1"/>
  <c r="CF23" i="4"/>
  <c r="CG23" i="4" s="1"/>
  <c r="CJ23" i="4" s="1"/>
  <c r="CF76" i="4"/>
  <c r="CG76" i="4" s="1"/>
  <c r="CJ76" i="4" s="1"/>
  <c r="CF65" i="4"/>
  <c r="CG65" i="4" s="1"/>
  <c r="CJ65" i="4" s="1"/>
  <c r="CF43" i="4"/>
  <c r="CG43" i="4" s="1"/>
  <c r="CJ43" i="4" s="1"/>
  <c r="CF62" i="4"/>
  <c r="CG62" i="4" s="1"/>
  <c r="CJ62" i="4" s="1"/>
  <c r="CF46" i="4"/>
  <c r="CG46" i="4" s="1"/>
  <c r="CJ46" i="4" s="1"/>
  <c r="CF20" i="4"/>
  <c r="CG20" i="4" s="1"/>
  <c r="CJ20" i="4" s="1"/>
  <c r="CF44" i="4"/>
  <c r="CG44" i="4" s="1"/>
  <c r="CJ44" i="4" s="1"/>
  <c r="CF110" i="4"/>
  <c r="CG110" i="4" s="1"/>
  <c r="CJ110" i="4" s="1"/>
  <c r="CF52" i="4"/>
  <c r="CG52" i="4" s="1"/>
  <c r="CJ52" i="4" s="1"/>
  <c r="CF99" i="4"/>
  <c r="CG99" i="4" s="1"/>
  <c r="CJ99" i="4" s="1"/>
  <c r="CF90" i="4"/>
  <c r="CG90" i="4" s="1"/>
  <c r="CJ90" i="4" s="1"/>
  <c r="CF53" i="4"/>
  <c r="CG53" i="4" s="1"/>
  <c r="CJ53" i="4" s="1"/>
  <c r="CF77" i="4"/>
  <c r="CG77" i="4" s="1"/>
  <c r="CJ77" i="4" s="1"/>
  <c r="CF67" i="4"/>
  <c r="CG67" i="4" s="1"/>
  <c r="CJ67" i="4" s="1"/>
  <c r="CF39" i="4"/>
  <c r="CG39" i="4" s="1"/>
  <c r="CJ39" i="4" s="1"/>
  <c r="CF34" i="4"/>
  <c r="CG34" i="4" s="1"/>
  <c r="CJ34" i="4" s="1"/>
  <c r="CF104" i="4"/>
  <c r="CG104" i="4" s="1"/>
  <c r="CJ104" i="4" s="1"/>
  <c r="CF75" i="4"/>
  <c r="CG75" i="4" s="1"/>
  <c r="CJ75" i="4" s="1"/>
  <c r="CF71" i="4"/>
  <c r="CG71" i="4" s="1"/>
  <c r="CJ71" i="4" s="1"/>
  <c r="CF100" i="4"/>
  <c r="CG100" i="4" s="1"/>
  <c r="CJ100" i="4" s="1"/>
  <c r="CF64" i="4"/>
  <c r="CG64" i="4" s="1"/>
  <c r="CJ64" i="4" s="1"/>
  <c r="CF88" i="4"/>
  <c r="CG88" i="4" s="1"/>
  <c r="CJ88" i="4" s="1"/>
  <c r="CF107" i="4"/>
  <c r="CG107" i="4" s="1"/>
  <c r="CJ107" i="4" s="1"/>
  <c r="CF97" i="4"/>
  <c r="CG97" i="4" s="1"/>
  <c r="CJ97" i="4" s="1"/>
  <c r="CF128" i="4"/>
  <c r="CG128" i="4" s="1"/>
  <c r="CJ128" i="4" s="1"/>
  <c r="CF37" i="4"/>
  <c r="CG37" i="4" s="1"/>
  <c r="CJ37" i="4" s="1"/>
  <c r="CF74" i="4"/>
  <c r="CG74" i="4" s="1"/>
  <c r="CJ74" i="4" s="1"/>
  <c r="CF89" i="4"/>
  <c r="CG89" i="4" s="1"/>
  <c r="CJ89" i="4" s="1"/>
  <c r="CF29" i="4"/>
  <c r="CG29" i="4" s="1"/>
  <c r="CJ29" i="4" s="1"/>
  <c r="CF24" i="4"/>
  <c r="CG24" i="4" s="1"/>
  <c r="CJ24" i="4" s="1"/>
  <c r="CF26" i="4"/>
  <c r="CG26" i="4" s="1"/>
  <c r="CJ26" i="4" s="1"/>
  <c r="HL13" i="4"/>
  <c r="HP13" i="4"/>
  <c r="ID13" i="4" s="1"/>
  <c r="BM86" i="4"/>
  <c r="BN86" i="4" s="1"/>
  <c r="BQ86" i="4" s="1"/>
  <c r="BM111" i="4"/>
  <c r="BN111" i="4" s="1"/>
  <c r="BQ111" i="4" s="1"/>
  <c r="BM32" i="4"/>
  <c r="BN32" i="4" s="1"/>
  <c r="BQ32" i="4" s="1"/>
  <c r="BM79" i="4"/>
  <c r="BN79" i="4" s="1"/>
  <c r="BQ79" i="4" s="1"/>
  <c r="BM60" i="4"/>
  <c r="BN60" i="4" s="1"/>
  <c r="BQ60" i="4" s="1"/>
  <c r="BM89" i="4"/>
  <c r="BN89" i="4" s="1"/>
  <c r="BQ89" i="4" s="1"/>
  <c r="BM75" i="4"/>
  <c r="BN75" i="4" s="1"/>
  <c r="BQ75" i="4" s="1"/>
  <c r="BM39" i="4"/>
  <c r="BN39" i="4" s="1"/>
  <c r="BQ39" i="4" s="1"/>
  <c r="BM93" i="4"/>
  <c r="BN93" i="4" s="1"/>
  <c r="BQ93" i="4" s="1"/>
  <c r="BM87" i="4"/>
  <c r="BN87" i="4" s="1"/>
  <c r="BQ87" i="4" s="1"/>
  <c r="BM44" i="4"/>
  <c r="BN44" i="4" s="1"/>
  <c r="BQ44" i="4" s="1"/>
  <c r="AT47" i="4"/>
  <c r="AU47" i="4" s="1"/>
  <c r="AX47" i="4" s="1"/>
  <c r="BM47" i="4"/>
  <c r="BN47" i="4" s="1"/>
  <c r="BQ47" i="4" s="1"/>
  <c r="AT69" i="4"/>
  <c r="AU69" i="4" s="1"/>
  <c r="AX69" i="4" s="1"/>
  <c r="AT108" i="4"/>
  <c r="AU108" i="4" s="1"/>
  <c r="AX108" i="4" s="1"/>
  <c r="AT74" i="4"/>
  <c r="AU74" i="4" s="1"/>
  <c r="AX74" i="4" s="1"/>
  <c r="BM45" i="4"/>
  <c r="BN45" i="4" s="1"/>
  <c r="BQ45" i="4" s="1"/>
  <c r="AT26" i="4"/>
  <c r="AU26" i="4" s="1"/>
  <c r="AX26" i="4" s="1"/>
  <c r="BM100" i="4"/>
  <c r="BN100" i="4" s="1"/>
  <c r="BQ100" i="4" s="1"/>
  <c r="AT94" i="4"/>
  <c r="AU94" i="4" s="1"/>
  <c r="AX94" i="4" s="1"/>
  <c r="AT104" i="4"/>
  <c r="AU104" i="4" s="1"/>
  <c r="AX104" i="4" s="1"/>
  <c r="AT131" i="4"/>
  <c r="AU131" i="4" s="1"/>
  <c r="AX131" i="4" s="1"/>
  <c r="BM17" i="4"/>
  <c r="BN17" i="4" s="1"/>
  <c r="BQ17" i="4" s="1"/>
  <c r="BM25" i="4"/>
  <c r="BN25" i="4" s="1"/>
  <c r="BQ25" i="4" s="1"/>
  <c r="AT32" i="4"/>
  <c r="AU32" i="4" s="1"/>
  <c r="AX32" i="4" s="1"/>
  <c r="BM38" i="4"/>
  <c r="BN38" i="4" s="1"/>
  <c r="BQ38" i="4" s="1"/>
  <c r="AT67" i="4"/>
  <c r="AU67" i="4" s="1"/>
  <c r="AX67" i="4" s="1"/>
  <c r="AT41" i="4"/>
  <c r="AU41" i="4" s="1"/>
  <c r="AX41" i="4" s="1"/>
  <c r="BM85" i="4"/>
  <c r="BN85" i="4" s="1"/>
  <c r="BQ85" i="4" s="1"/>
  <c r="AT61" i="4"/>
  <c r="AU61" i="4" s="1"/>
  <c r="AX61" i="4" s="1"/>
  <c r="BM98" i="4"/>
  <c r="BN98" i="4" s="1"/>
  <c r="BQ98" i="4" s="1"/>
  <c r="BM16" i="4"/>
  <c r="BN16" i="4" s="1"/>
  <c r="BQ16" i="4" s="1"/>
  <c r="BM43" i="4"/>
  <c r="BN43" i="4" s="1"/>
  <c r="BQ43" i="4" s="1"/>
  <c r="BM83" i="4"/>
  <c r="BN83" i="4" s="1"/>
  <c r="BQ83" i="4" s="1"/>
  <c r="AT46" i="4"/>
  <c r="AU46" i="4" s="1"/>
  <c r="AX46" i="4" s="1"/>
  <c r="BM97" i="4"/>
  <c r="BN97" i="4" s="1"/>
  <c r="BQ97" i="4" s="1"/>
  <c r="BM15" i="4"/>
  <c r="BN15" i="4" s="1"/>
  <c r="BQ15" i="4" s="1"/>
  <c r="BM132" i="4"/>
  <c r="BN132" i="4" s="1"/>
  <c r="BQ132" i="4" s="1"/>
  <c r="AT111" i="4"/>
  <c r="AU111" i="4" s="1"/>
  <c r="AX111" i="4" s="1"/>
  <c r="BM49" i="4"/>
  <c r="BN49" i="4" s="1"/>
  <c r="BQ49" i="4" s="1"/>
  <c r="BM12" i="4"/>
  <c r="BN12" i="4" s="1"/>
  <c r="BQ12" i="4" s="1"/>
  <c r="BM94" i="4"/>
  <c r="BN94" i="4" s="1"/>
  <c r="BQ94" i="4" s="1"/>
  <c r="AT21" i="4"/>
  <c r="AU21" i="4" s="1"/>
  <c r="AX21" i="4" s="1"/>
  <c r="AT132" i="4"/>
  <c r="AU132" i="4" s="1"/>
  <c r="AX132" i="4" s="1"/>
  <c r="AT23" i="4"/>
  <c r="AU23" i="4" s="1"/>
  <c r="AX23" i="4" s="1"/>
  <c r="AT103" i="4"/>
  <c r="AU103" i="4" s="1"/>
  <c r="AX103" i="4" s="1"/>
  <c r="BM130" i="4"/>
  <c r="BN130" i="4" s="1"/>
  <c r="BQ130" i="4" s="1"/>
  <c r="AT34" i="4"/>
  <c r="AU34" i="4" s="1"/>
  <c r="AX34" i="4" s="1"/>
  <c r="AT75" i="4"/>
  <c r="AU75" i="4" s="1"/>
  <c r="AX75" i="4" s="1"/>
  <c r="AT76" i="4"/>
  <c r="AU76" i="4" s="1"/>
  <c r="AX76" i="4" s="1"/>
  <c r="AT31" i="4"/>
  <c r="AU31" i="4" s="1"/>
  <c r="AX31" i="4" s="1"/>
  <c r="AT35" i="4"/>
  <c r="AU35" i="4" s="1"/>
  <c r="AX35" i="4" s="1"/>
  <c r="BM73" i="4"/>
  <c r="BN73" i="4" s="1"/>
  <c r="BQ73" i="4" s="1"/>
  <c r="BM37" i="4"/>
  <c r="BN37" i="4" s="1"/>
  <c r="BQ37" i="4" s="1"/>
  <c r="BM46" i="4"/>
  <c r="BN46" i="4" s="1"/>
  <c r="BQ46" i="4" s="1"/>
  <c r="AT102" i="4"/>
  <c r="AU102" i="4" s="1"/>
  <c r="AX102" i="4" s="1"/>
  <c r="BM127" i="4"/>
  <c r="BN127" i="4" s="1"/>
  <c r="BQ127" i="4" s="1"/>
  <c r="AT33" i="4"/>
  <c r="AU33" i="4" s="1"/>
  <c r="AX33" i="4" s="1"/>
  <c r="BM80" i="4"/>
  <c r="BN80" i="4" s="1"/>
  <c r="BQ80" i="4" s="1"/>
  <c r="AT98" i="4"/>
  <c r="AU98" i="4" s="1"/>
  <c r="AX98" i="4" s="1"/>
  <c r="AT92" i="4"/>
  <c r="AU92" i="4" s="1"/>
  <c r="AX92" i="4" s="1"/>
  <c r="BM29" i="4"/>
  <c r="BN29" i="4" s="1"/>
  <c r="BQ29" i="4" s="1"/>
  <c r="BM108" i="4"/>
  <c r="BN108" i="4" s="1"/>
  <c r="BQ108" i="4" s="1"/>
  <c r="BM96" i="4"/>
  <c r="BN96" i="4" s="1"/>
  <c r="BQ96" i="4" s="1"/>
  <c r="AT60" i="4"/>
  <c r="AU60" i="4" s="1"/>
  <c r="AX60" i="4" s="1"/>
  <c r="AT53" i="4"/>
  <c r="AU53" i="4" s="1"/>
  <c r="AX53" i="4" s="1"/>
  <c r="BM65" i="4"/>
  <c r="BN65" i="4" s="1"/>
  <c r="BQ65" i="4" s="1"/>
  <c r="BM63" i="4"/>
  <c r="BN63" i="4" s="1"/>
  <c r="BQ63" i="4" s="1"/>
  <c r="AT16" i="4"/>
  <c r="AU16" i="4" s="1"/>
  <c r="AX16" i="4" s="1"/>
  <c r="AT45" i="4"/>
  <c r="AU45" i="4" s="1"/>
  <c r="AX45" i="4" s="1"/>
  <c r="AT128" i="4"/>
  <c r="AU128" i="4" s="1"/>
  <c r="AX128" i="4" s="1"/>
  <c r="AT93" i="4"/>
  <c r="AU93" i="4" s="1"/>
  <c r="AX93" i="4" s="1"/>
  <c r="BM67" i="4"/>
  <c r="BN67" i="4" s="1"/>
  <c r="BQ67" i="4" s="1"/>
  <c r="BM20" i="4"/>
  <c r="BN20" i="4" s="1"/>
  <c r="BQ20" i="4" s="1"/>
  <c r="BM102" i="4"/>
  <c r="BN102" i="4" s="1"/>
  <c r="BQ102" i="4" s="1"/>
  <c r="BM53" i="4"/>
  <c r="BN53" i="4" s="1"/>
  <c r="BQ53" i="4" s="1"/>
  <c r="AT127" i="4"/>
  <c r="AU127" i="4" s="1"/>
  <c r="AX127" i="4" s="1"/>
  <c r="BM131" i="4"/>
  <c r="BN131" i="4" s="1"/>
  <c r="BQ131" i="4" s="1"/>
  <c r="AT63" i="4"/>
  <c r="AU63" i="4" s="1"/>
  <c r="AX63" i="4" s="1"/>
  <c r="BM18" i="4"/>
  <c r="BN18" i="4" s="1"/>
  <c r="BQ18" i="4" s="1"/>
  <c r="AT52" i="4"/>
  <c r="AU52" i="4" s="1"/>
  <c r="AX52" i="4" s="1"/>
  <c r="AT62" i="4"/>
  <c r="AU62" i="4" s="1"/>
  <c r="AX62" i="4" s="1"/>
  <c r="AT80" i="4"/>
  <c r="AU80" i="4" s="1"/>
  <c r="AX80" i="4" s="1"/>
  <c r="BM35" i="4"/>
  <c r="BN35" i="4" s="1"/>
  <c r="BQ35" i="4" s="1"/>
  <c r="BM21" i="4"/>
  <c r="BN21" i="4" s="1"/>
  <c r="BQ21" i="4" s="1"/>
  <c r="BM10" i="4"/>
  <c r="BN10" i="4" s="1"/>
  <c r="BQ10" i="4" s="1"/>
  <c r="BM50" i="4"/>
  <c r="BN50" i="4" s="1"/>
  <c r="BQ50" i="4" s="1"/>
  <c r="BM58" i="4"/>
  <c r="BN58" i="4" s="1"/>
  <c r="BQ58" i="4" s="1"/>
  <c r="AT112" i="4"/>
  <c r="AU112" i="4" s="1"/>
  <c r="AX112" i="4" s="1"/>
  <c r="AT90" i="4"/>
  <c r="AU90" i="4" s="1"/>
  <c r="AX90" i="4" s="1"/>
  <c r="AT12" i="4"/>
  <c r="AU12" i="4" s="1"/>
  <c r="AX12" i="4" s="1"/>
  <c r="BM99" i="4"/>
  <c r="BN99" i="4" s="1"/>
  <c r="BQ99" i="4" s="1"/>
  <c r="AT44" i="4"/>
  <c r="AU44" i="4" s="1"/>
  <c r="AX44" i="4" s="1"/>
  <c r="AT56" i="4"/>
  <c r="AU56" i="4" s="1"/>
  <c r="AX56" i="4" s="1"/>
  <c r="BM105" i="4"/>
  <c r="BN105" i="4" s="1"/>
  <c r="BQ105" i="4" s="1"/>
  <c r="BM11" i="4"/>
  <c r="BN11" i="4" s="1"/>
  <c r="BQ11" i="4" s="1"/>
  <c r="AT96" i="4"/>
  <c r="AU96" i="4" s="1"/>
  <c r="AX96" i="4" s="1"/>
  <c r="AT43" i="4"/>
  <c r="AU43" i="4" s="1"/>
  <c r="AX43" i="4" s="1"/>
  <c r="BM90" i="4"/>
  <c r="BN90" i="4" s="1"/>
  <c r="BQ90" i="4" s="1"/>
  <c r="AT97" i="4"/>
  <c r="AU97" i="4" s="1"/>
  <c r="AX97" i="4" s="1"/>
  <c r="AT86" i="4"/>
  <c r="AU86" i="4" s="1"/>
  <c r="AX86" i="4" s="1"/>
  <c r="BM128" i="4"/>
  <c r="BN128" i="4" s="1"/>
  <c r="BQ128" i="4" s="1"/>
  <c r="AT29" i="4"/>
  <c r="AU29" i="4" s="1"/>
  <c r="AX29" i="4" s="1"/>
  <c r="AT66" i="4"/>
  <c r="AU66" i="4" s="1"/>
  <c r="AX66" i="4" s="1"/>
  <c r="AT83" i="4"/>
  <c r="AU83" i="4" s="1"/>
  <c r="AX83" i="4" s="1"/>
  <c r="AT100" i="4"/>
  <c r="AU100" i="4" s="1"/>
  <c r="AX100" i="4" s="1"/>
  <c r="BM52" i="4"/>
  <c r="BN52" i="4" s="1"/>
  <c r="BQ52" i="4" s="1"/>
  <c r="BM62" i="4"/>
  <c r="BN62" i="4" s="1"/>
  <c r="BQ62" i="4" s="1"/>
  <c r="AT15" i="4"/>
  <c r="AU15" i="4" s="1"/>
  <c r="AX15" i="4" s="1"/>
  <c r="BM34" i="4"/>
  <c r="BN34" i="4" s="1"/>
  <c r="BQ34" i="4" s="1"/>
  <c r="BM129" i="4"/>
  <c r="BN129" i="4" s="1"/>
  <c r="BQ129" i="4" s="1"/>
  <c r="AT107" i="4"/>
  <c r="AU107" i="4" s="1"/>
  <c r="AX107" i="4" s="1"/>
  <c r="BM72" i="4"/>
  <c r="BN72" i="4" s="1"/>
  <c r="BQ72" i="4" s="1"/>
  <c r="AT106" i="4"/>
  <c r="AU106" i="4" s="1"/>
  <c r="AX106" i="4" s="1"/>
  <c r="BM92" i="4"/>
  <c r="BN92" i="4" s="1"/>
  <c r="BQ92" i="4" s="1"/>
  <c r="AT82" i="4"/>
  <c r="AU82" i="4" s="1"/>
  <c r="AX82" i="4" s="1"/>
  <c r="BM33" i="4"/>
  <c r="BN33" i="4" s="1"/>
  <c r="BQ33" i="4" s="1"/>
  <c r="AT72" i="4"/>
  <c r="AU72" i="4" s="1"/>
  <c r="AX72" i="4" s="1"/>
  <c r="AT130" i="4"/>
  <c r="AU130" i="4" s="1"/>
  <c r="AX130" i="4" s="1"/>
  <c r="AT99" i="4"/>
  <c r="AU99" i="4" s="1"/>
  <c r="AX99" i="4" s="1"/>
  <c r="BM103" i="4"/>
  <c r="BN103" i="4" s="1"/>
  <c r="BQ103" i="4" s="1"/>
  <c r="BM88" i="4"/>
  <c r="BN88" i="4" s="1"/>
  <c r="BQ88" i="4" s="1"/>
  <c r="BM54" i="4"/>
  <c r="BN54" i="4" s="1"/>
  <c r="BQ54" i="4" s="1"/>
  <c r="BM40" i="4"/>
  <c r="BN40" i="4" s="1"/>
  <c r="BQ40" i="4" s="1"/>
  <c r="AT38" i="4"/>
  <c r="AU38" i="4" s="1"/>
  <c r="AX38" i="4" s="1"/>
  <c r="BM107" i="4"/>
  <c r="BN107" i="4" s="1"/>
  <c r="BQ107" i="4" s="1"/>
  <c r="AT105" i="4"/>
  <c r="AU105" i="4" s="1"/>
  <c r="AX105" i="4" s="1"/>
  <c r="BM23" i="4"/>
  <c r="BN23" i="4" s="1"/>
  <c r="BQ23" i="4" s="1"/>
  <c r="BM31" i="4"/>
  <c r="BN31" i="4" s="1"/>
  <c r="BQ31" i="4" s="1"/>
  <c r="BM104" i="4"/>
  <c r="BN104" i="4" s="1"/>
  <c r="BQ104" i="4" s="1"/>
  <c r="AT85" i="4"/>
  <c r="AU85" i="4" s="1"/>
  <c r="AX85" i="4" s="1"/>
  <c r="BM41" i="4"/>
  <c r="BN41" i="4" s="1"/>
  <c r="BQ41" i="4" s="1"/>
  <c r="BM56" i="4"/>
  <c r="BN56" i="4" s="1"/>
  <c r="BQ56" i="4" s="1"/>
  <c r="BM76" i="4"/>
  <c r="BN76" i="4" s="1"/>
  <c r="BQ76" i="4" s="1"/>
  <c r="BM82" i="4"/>
  <c r="BN82" i="4" s="1"/>
  <c r="BQ82" i="4" s="1"/>
  <c r="AT20" i="4"/>
  <c r="AU20" i="4" s="1"/>
  <c r="AX20" i="4" s="1"/>
  <c r="BM78" i="4"/>
  <c r="BN78" i="4" s="1"/>
  <c r="BQ78" i="4" s="1"/>
  <c r="AT71" i="4"/>
  <c r="AU71" i="4" s="1"/>
  <c r="AX71" i="4" s="1"/>
  <c r="BM70" i="4"/>
  <c r="BN70" i="4" s="1"/>
  <c r="BQ70" i="4" s="1"/>
  <c r="AT50" i="4"/>
  <c r="AU50" i="4" s="1"/>
  <c r="AX50" i="4" s="1"/>
  <c r="BM126" i="4"/>
  <c r="BN126" i="4" s="1"/>
  <c r="BQ126" i="4" s="1"/>
  <c r="BM71" i="4"/>
  <c r="BN71" i="4" s="1"/>
  <c r="BQ71" i="4" s="1"/>
  <c r="AT64" i="4"/>
  <c r="AU64" i="4" s="1"/>
  <c r="AX64" i="4" s="1"/>
  <c r="AT54" i="4"/>
  <c r="AU54" i="4" s="1"/>
  <c r="AX54" i="4" s="1"/>
  <c r="AT126" i="4"/>
  <c r="AU126" i="4" s="1"/>
  <c r="AX126" i="4" s="1"/>
  <c r="BM28" i="4"/>
  <c r="BN28" i="4" s="1"/>
  <c r="BQ28" i="4" s="1"/>
  <c r="BM64" i="4"/>
  <c r="BN64" i="4" s="1"/>
  <c r="BQ64" i="4" s="1"/>
  <c r="AT17" i="4"/>
  <c r="AU17" i="4" s="1"/>
  <c r="AX17" i="4" s="1"/>
  <c r="BM74" i="4"/>
  <c r="BN74" i="4" s="1"/>
  <c r="BQ74" i="4" s="1"/>
  <c r="BM26" i="4"/>
  <c r="BN26" i="4" s="1"/>
  <c r="BQ26" i="4" s="1"/>
  <c r="BM112" i="4"/>
  <c r="BN112" i="4" s="1"/>
  <c r="BQ112" i="4" s="1"/>
  <c r="BM24" i="4"/>
  <c r="BN24" i="4" s="1"/>
  <c r="BQ24" i="4" s="1"/>
  <c r="AT18" i="4"/>
  <c r="AU18" i="4" s="1"/>
  <c r="AX18" i="4" s="1"/>
  <c r="BM61" i="4"/>
  <c r="BN61" i="4" s="1"/>
  <c r="BQ61" i="4" s="1"/>
  <c r="BM66" i="4"/>
  <c r="BN66" i="4" s="1"/>
  <c r="BQ66" i="4" s="1"/>
  <c r="BM106" i="4"/>
  <c r="BN106" i="4" s="1"/>
  <c r="BQ106" i="4" s="1"/>
  <c r="BM110" i="4"/>
  <c r="BN110" i="4" s="1"/>
  <c r="BQ110" i="4" s="1"/>
  <c r="BM69" i="4"/>
  <c r="BN69" i="4" s="1"/>
  <c r="BQ69" i="4" s="1"/>
  <c r="AT28" i="4"/>
  <c r="AU28" i="4" s="1"/>
  <c r="AX28" i="4" s="1"/>
  <c r="AT40" i="4"/>
  <c r="AU40" i="4" s="1"/>
  <c r="AX40" i="4" s="1"/>
  <c r="AT58" i="4"/>
  <c r="AU58" i="4" s="1"/>
  <c r="AX58" i="4" s="1"/>
  <c r="AT25" i="4"/>
  <c r="AU25" i="4" s="1"/>
  <c r="AX25" i="4" s="1"/>
  <c r="AT89" i="4"/>
  <c r="AU89" i="4" s="1"/>
  <c r="AX89" i="4" s="1"/>
  <c r="BM77" i="4"/>
  <c r="BN77" i="4" s="1"/>
  <c r="BQ77" i="4" s="1"/>
  <c r="BM68" i="4"/>
  <c r="BN68" i="4" s="1"/>
  <c r="BQ68" i="4" s="1"/>
  <c r="WE114" i="4" l="1"/>
  <c r="WT114" i="4"/>
  <c r="WW114" i="4" s="1"/>
  <c r="WB114" i="4"/>
  <c r="WU114" i="4" s="1"/>
  <c r="A114" i="4" s="1"/>
  <c r="WE120" i="4"/>
  <c r="WB120" i="4"/>
  <c r="WT120" i="4"/>
  <c r="WW120" i="4" s="1"/>
  <c r="AT78" i="4"/>
  <c r="AU78" i="4" s="1"/>
  <c r="AX78" i="4" s="1"/>
  <c r="AT77" i="4"/>
  <c r="AU77" i="4" s="1"/>
  <c r="AX77" i="4" s="1"/>
  <c r="AT49" i="4"/>
  <c r="AU49" i="4" s="1"/>
  <c r="AX49" i="4" s="1"/>
  <c r="AT87" i="4"/>
  <c r="AU87" i="4" s="1"/>
  <c r="AX87" i="4" s="1"/>
  <c r="AT129" i="4"/>
  <c r="AU129" i="4" s="1"/>
  <c r="AX129" i="4" s="1"/>
  <c r="AT79" i="4"/>
  <c r="AU79" i="4" s="1"/>
  <c r="AX79" i="4" s="1"/>
  <c r="AT10" i="4"/>
  <c r="AU10" i="4" s="1"/>
  <c r="AX10" i="4" s="1"/>
  <c r="AT110" i="4"/>
  <c r="AU110" i="4" s="1"/>
  <c r="AX110" i="4" s="1"/>
  <c r="AT65" i="4"/>
  <c r="AU65" i="4" s="1"/>
  <c r="AX65" i="4" s="1"/>
  <c r="AT70" i="4"/>
  <c r="AU70" i="4" s="1"/>
  <c r="AX70" i="4" s="1"/>
  <c r="AT68" i="4"/>
  <c r="AU68" i="4" s="1"/>
  <c r="AX68" i="4" s="1"/>
  <c r="AT88" i="4"/>
  <c r="AU88" i="4" s="1"/>
  <c r="AX88" i="4" s="1"/>
  <c r="AT73" i="4"/>
  <c r="AU73" i="4" s="1"/>
  <c r="AX73" i="4" s="1"/>
  <c r="AT11" i="4"/>
  <c r="AU11" i="4" s="1"/>
  <c r="AX11" i="4" s="1"/>
  <c r="AT24" i="4"/>
  <c r="AU24" i="4" s="1"/>
  <c r="AX24" i="4" s="1"/>
  <c r="AT37" i="4"/>
  <c r="AU37" i="4" s="1"/>
  <c r="AX37" i="4" s="1"/>
  <c r="AT39" i="4"/>
  <c r="AU39" i="4" s="1"/>
  <c r="AX39" i="4" s="1"/>
  <c r="CJ57" i="4"/>
  <c r="CH57" i="4"/>
  <c r="WS57" i="4"/>
  <c r="II13" i="4"/>
  <c r="IW13" i="4" s="1"/>
  <c r="IE13" i="4"/>
  <c r="IH13" i="4"/>
  <c r="WU120" i="4" l="1"/>
  <c r="A120" i="4" s="1"/>
  <c r="CI57" i="4"/>
  <c r="CM57" i="4"/>
  <c r="DA57" i="4" s="1"/>
  <c r="CL57" i="4"/>
  <c r="JB13" i="4"/>
  <c r="JP13" i="4" s="1"/>
  <c r="JA13" i="4"/>
  <c r="IX13" i="4"/>
  <c r="AA29" i="4"/>
  <c r="AB29" i="4" s="1"/>
  <c r="AA23" i="4"/>
  <c r="AB23" i="4" s="1"/>
  <c r="AA28" i="4"/>
  <c r="AB28" i="4" s="1"/>
  <c r="AA43" i="4"/>
  <c r="AB43" i="4" s="1"/>
  <c r="AA63" i="4"/>
  <c r="AB63" i="4" s="1"/>
  <c r="AA79" i="4"/>
  <c r="AB79" i="4" s="1"/>
  <c r="AA67" i="4"/>
  <c r="AB67" i="4" s="1"/>
  <c r="AA92" i="4"/>
  <c r="AB92" i="4" s="1"/>
  <c r="AA24" i="4"/>
  <c r="AB24" i="4" s="1"/>
  <c r="AA31" i="4"/>
  <c r="AB31" i="4" s="1"/>
  <c r="AA96" i="4"/>
  <c r="AB96" i="4" s="1"/>
  <c r="AA112" i="4"/>
  <c r="AB112" i="4" s="1"/>
  <c r="AA18" i="4"/>
  <c r="AB18" i="4" s="1"/>
  <c r="AA54" i="4"/>
  <c r="AB54" i="4" s="1"/>
  <c r="AA89" i="4"/>
  <c r="AB89" i="4" s="1"/>
  <c r="AA75" i="4"/>
  <c r="AB75" i="4" s="1"/>
  <c r="AA52" i="4"/>
  <c r="AB52" i="4" s="1"/>
  <c r="AA65" i="4"/>
  <c r="AB65" i="4" s="1"/>
  <c r="AA102" i="4"/>
  <c r="AB102" i="4" s="1"/>
  <c r="AA108" i="4"/>
  <c r="AB108" i="4" s="1"/>
  <c r="AA39" i="4"/>
  <c r="AB39" i="4" s="1"/>
  <c r="AA11" i="4"/>
  <c r="AB11" i="4" s="1"/>
  <c r="AA88" i="4"/>
  <c r="AB88" i="4" s="1"/>
  <c r="AA45" i="4"/>
  <c r="AB45" i="4" s="1"/>
  <c r="AA82" i="4"/>
  <c r="AB82" i="4" s="1"/>
  <c r="AA80" i="4"/>
  <c r="AB80" i="4" s="1"/>
  <c r="AA128" i="4"/>
  <c r="AB128" i="4" s="1"/>
  <c r="AA83" i="4"/>
  <c r="AB83" i="4" s="1"/>
  <c r="AA106" i="4"/>
  <c r="AB106" i="4" s="1"/>
  <c r="AA111" i="4"/>
  <c r="AB111" i="4" s="1"/>
  <c r="AA94" i="4"/>
  <c r="AB94" i="4" s="1"/>
  <c r="AA104" i="4"/>
  <c r="AB104" i="4" s="1"/>
  <c r="AA107" i="4"/>
  <c r="AB107" i="4" s="1"/>
  <c r="AA20" i="4"/>
  <c r="AB20" i="4" s="1"/>
  <c r="AA87" i="4"/>
  <c r="AB87" i="4" s="1"/>
  <c r="AA105" i="4"/>
  <c r="AB105" i="4" s="1"/>
  <c r="AA44" i="4"/>
  <c r="AB44" i="4" s="1"/>
  <c r="AA68" i="4"/>
  <c r="AB68" i="4" s="1"/>
  <c r="AA46" i="4"/>
  <c r="AB46" i="4" s="1"/>
  <c r="AA15" i="4"/>
  <c r="AB15" i="4" s="1"/>
  <c r="AA110" i="4"/>
  <c r="AB110" i="4" s="1"/>
  <c r="AA73" i="4"/>
  <c r="AB73" i="4" s="1"/>
  <c r="AA64" i="4"/>
  <c r="AB64" i="4" s="1"/>
  <c r="AA38" i="4"/>
  <c r="AB38" i="4" s="1"/>
  <c r="AA17" i="4"/>
  <c r="AB17" i="4" s="1"/>
  <c r="AA130" i="4"/>
  <c r="AB130" i="4" s="1"/>
  <c r="AA127" i="4"/>
  <c r="AB127" i="4" s="1"/>
  <c r="AA90" i="4"/>
  <c r="AB90" i="4" s="1"/>
  <c r="AA93" i="4"/>
  <c r="AB93" i="4" s="1"/>
  <c r="AA12" i="4"/>
  <c r="AB12" i="4" s="1"/>
  <c r="AA26" i="4"/>
  <c r="AB26" i="4" s="1"/>
  <c r="AA47" i="4"/>
  <c r="AB47" i="4" s="1"/>
  <c r="AA58" i="4"/>
  <c r="AB58" i="4" s="1"/>
  <c r="AA103" i="4"/>
  <c r="AB103" i="4" s="1"/>
  <c r="AA16" i="4"/>
  <c r="AB16" i="4" s="1"/>
  <c r="AA129" i="4"/>
  <c r="AB129" i="4" s="1"/>
  <c r="AA98" i="4"/>
  <c r="AB98" i="4" s="1"/>
  <c r="AA131" i="4"/>
  <c r="AB131" i="4" s="1"/>
  <c r="AA72" i="4"/>
  <c r="AB72" i="4" s="1"/>
  <c r="AA69" i="4"/>
  <c r="AB69" i="4" s="1"/>
  <c r="AA61" i="4"/>
  <c r="AB61" i="4" s="1"/>
  <c r="AA40" i="4"/>
  <c r="AB40" i="4" s="1"/>
  <c r="AA100" i="4"/>
  <c r="AB100" i="4" s="1"/>
  <c r="AA49" i="4"/>
  <c r="AB49" i="4" s="1"/>
  <c r="AA10" i="4"/>
  <c r="AB10" i="4" s="1"/>
  <c r="AA132" i="4"/>
  <c r="AB132" i="4" s="1"/>
  <c r="AA32" i="4"/>
  <c r="AB32" i="4" s="1"/>
  <c r="AA66" i="4"/>
  <c r="AB66" i="4" s="1"/>
  <c r="AA85" i="4"/>
  <c r="AB85" i="4" s="1"/>
  <c r="AA35" i="4"/>
  <c r="AB35" i="4" s="1"/>
  <c r="AA50" i="4"/>
  <c r="AB50" i="4" s="1"/>
  <c r="AA33" i="4"/>
  <c r="AB33" i="4" s="1"/>
  <c r="AA21" i="4"/>
  <c r="AB21" i="4" s="1"/>
  <c r="AA37" i="4"/>
  <c r="AB37" i="4" s="1"/>
  <c r="AA70" i="4"/>
  <c r="AB70" i="4" s="1"/>
  <c r="AA77" i="4"/>
  <c r="AB77" i="4" s="1"/>
  <c r="AA74" i="4"/>
  <c r="AB74" i="4" s="1"/>
  <c r="AA56" i="4"/>
  <c r="AB56" i="4" s="1"/>
  <c r="AA126" i="4"/>
  <c r="AB126" i="4" s="1"/>
  <c r="AA99" i="4"/>
  <c r="AB99" i="4" s="1"/>
  <c r="AA76" i="4"/>
  <c r="AB76" i="4" s="1"/>
  <c r="AA25" i="4"/>
  <c r="AB25" i="4" s="1"/>
  <c r="AA86" i="4"/>
  <c r="AB86" i="4" s="1"/>
  <c r="AA71" i="4"/>
  <c r="AB71" i="4" s="1"/>
  <c r="AA97" i="4"/>
  <c r="AB97" i="4" s="1"/>
  <c r="AA78" i="4"/>
  <c r="AB78" i="4" s="1"/>
  <c r="AA60" i="4"/>
  <c r="AB60" i="4" s="1"/>
  <c r="AA41" i="4"/>
  <c r="AB41" i="4" s="1"/>
  <c r="AA34" i="4"/>
  <c r="AB34" i="4" s="1"/>
  <c r="AA62" i="4"/>
  <c r="AB62" i="4" s="1"/>
  <c r="AA53" i="4"/>
  <c r="AB53" i="4" s="1"/>
  <c r="HM182" i="4" l="1"/>
  <c r="IY182" i="4"/>
  <c r="FH182" i="4"/>
  <c r="GA182" i="4"/>
  <c r="SL182" i="4"/>
  <c r="DB57" i="4"/>
  <c r="DE57" i="4"/>
  <c r="DF57" i="4"/>
  <c r="DT57" i="4" s="1"/>
  <c r="JQ13" i="4"/>
  <c r="JU13" i="4"/>
  <c r="KI13" i="4" s="1"/>
  <c r="JT13" i="4"/>
  <c r="AE70" i="4"/>
  <c r="AC70" i="4"/>
  <c r="AH70" i="4" s="1"/>
  <c r="WS70" i="4"/>
  <c r="AE131" i="4"/>
  <c r="AC131" i="4"/>
  <c r="AH131" i="4" s="1"/>
  <c r="WS131" i="4"/>
  <c r="AE49" i="4"/>
  <c r="WS49" i="4"/>
  <c r="AC49" i="4"/>
  <c r="AH49" i="4" s="1"/>
  <c r="AE85" i="4"/>
  <c r="AC85" i="4"/>
  <c r="AH85" i="4" s="1"/>
  <c r="WS85" i="4"/>
  <c r="AE60" i="4"/>
  <c r="AC60" i="4"/>
  <c r="AH60" i="4" s="1"/>
  <c r="WS60" i="4"/>
  <c r="AE62" i="4"/>
  <c r="AC62" i="4"/>
  <c r="AH62" i="4" s="1"/>
  <c r="WS62" i="4"/>
  <c r="WS25" i="4"/>
  <c r="AE25" i="4"/>
  <c r="AC25" i="4"/>
  <c r="AH25" i="4" s="1"/>
  <c r="WS78" i="4"/>
  <c r="AC78" i="4"/>
  <c r="AH78" i="4" s="1"/>
  <c r="AE78" i="4"/>
  <c r="AE76" i="4"/>
  <c r="AC76" i="4"/>
  <c r="AH76" i="4" s="1"/>
  <c r="WS76" i="4"/>
  <c r="AE56" i="4"/>
  <c r="AC56" i="4"/>
  <c r="AH56" i="4" s="1"/>
  <c r="WS56" i="4"/>
  <c r="AE71" i="4"/>
  <c r="AC71" i="4"/>
  <c r="AH71" i="4" s="1"/>
  <c r="WS71" i="4"/>
  <c r="AE32" i="4"/>
  <c r="WS32" i="4"/>
  <c r="AC32" i="4"/>
  <c r="AH32" i="4" s="1"/>
  <c r="WS34" i="4"/>
  <c r="AE34" i="4"/>
  <c r="AC34" i="4"/>
  <c r="AH34" i="4" s="1"/>
  <c r="AE74" i="4"/>
  <c r="AC74" i="4"/>
  <c r="AH74" i="4" s="1"/>
  <c r="WS74" i="4"/>
  <c r="AE41" i="4"/>
  <c r="WS41" i="4"/>
  <c r="AC41" i="4"/>
  <c r="AH41" i="4" s="1"/>
  <c r="AC99" i="4"/>
  <c r="AH99" i="4" s="1"/>
  <c r="AE99" i="4"/>
  <c r="WS99" i="4"/>
  <c r="AE97" i="4"/>
  <c r="WS97" i="4"/>
  <c r="AC97" i="4"/>
  <c r="AH97" i="4" s="1"/>
  <c r="AC126" i="4"/>
  <c r="AH126" i="4" s="1"/>
  <c r="AE126" i="4"/>
  <c r="WS126" i="4"/>
  <c r="AC72" i="4"/>
  <c r="AH72" i="4" s="1"/>
  <c r="AE72" i="4"/>
  <c r="WS72" i="4"/>
  <c r="WS96" i="4"/>
  <c r="AC96" i="4"/>
  <c r="AH96" i="4" s="1"/>
  <c r="AE96" i="4"/>
  <c r="AE24" i="4"/>
  <c r="WS24" i="4"/>
  <c r="AC24" i="4"/>
  <c r="AH24" i="4" s="1"/>
  <c r="AC23" i="4"/>
  <c r="AH23" i="4" s="1"/>
  <c r="AE23" i="4"/>
  <c r="WS23" i="4"/>
  <c r="AC77" i="4"/>
  <c r="AH77" i="4" s="1"/>
  <c r="WS77" i="4"/>
  <c r="AE77" i="4"/>
  <c r="AE35" i="4"/>
  <c r="AC35" i="4"/>
  <c r="AH35" i="4" s="1"/>
  <c r="WS35" i="4"/>
  <c r="AE15" i="4"/>
  <c r="WS15" i="4"/>
  <c r="AC15" i="4"/>
  <c r="AH15" i="4" s="1"/>
  <c r="AE18" i="4"/>
  <c r="AC18" i="4"/>
  <c r="AH18" i="4" s="1"/>
  <c r="WS18" i="4"/>
  <c r="WS88" i="4"/>
  <c r="AC88" i="4"/>
  <c r="AH88" i="4" s="1"/>
  <c r="AE88" i="4"/>
  <c r="AE37" i="4"/>
  <c r="AC37" i="4"/>
  <c r="AH37" i="4" s="1"/>
  <c r="WS37" i="4"/>
  <c r="AE58" i="4"/>
  <c r="AC58" i="4"/>
  <c r="AH58" i="4" s="1"/>
  <c r="WS58" i="4"/>
  <c r="AE12" i="4"/>
  <c r="WS12" i="4"/>
  <c r="AC12" i="4"/>
  <c r="AH12" i="4" s="1"/>
  <c r="WS17" i="4"/>
  <c r="AE17" i="4"/>
  <c r="AC17" i="4"/>
  <c r="AH17" i="4" s="1"/>
  <c r="AE64" i="4"/>
  <c r="AC64" i="4"/>
  <c r="AH64" i="4" s="1"/>
  <c r="WS64" i="4"/>
  <c r="WS46" i="4"/>
  <c r="AE46" i="4"/>
  <c r="AC46" i="4"/>
  <c r="AH46" i="4" s="1"/>
  <c r="WS111" i="4"/>
  <c r="AC111" i="4"/>
  <c r="AH111" i="4" s="1"/>
  <c r="AE111" i="4"/>
  <c r="AE66" i="4"/>
  <c r="WS66" i="4"/>
  <c r="AC66" i="4"/>
  <c r="AH66" i="4" s="1"/>
  <c r="AC16" i="4"/>
  <c r="AH16" i="4" s="1"/>
  <c r="WS16" i="4"/>
  <c r="AE16" i="4"/>
  <c r="AC38" i="4"/>
  <c r="AH38" i="4" s="1"/>
  <c r="WS38" i="4"/>
  <c r="AE38" i="4"/>
  <c r="AE82" i="4"/>
  <c r="AC82" i="4"/>
  <c r="AH82" i="4" s="1"/>
  <c r="WS82" i="4"/>
  <c r="AE11" i="4"/>
  <c r="AC11" i="4"/>
  <c r="AH11" i="4" s="1"/>
  <c r="WS11" i="4"/>
  <c r="AE65" i="4"/>
  <c r="WS65" i="4"/>
  <c r="AC65" i="4"/>
  <c r="AH65" i="4" s="1"/>
  <c r="WS92" i="4"/>
  <c r="AE92" i="4"/>
  <c r="AC92" i="4"/>
  <c r="AH92" i="4" s="1"/>
  <c r="WS93" i="4"/>
  <c r="AE93" i="4"/>
  <c r="AC93" i="4"/>
  <c r="AH93" i="4" s="1"/>
  <c r="AE68" i="4"/>
  <c r="WS68" i="4"/>
  <c r="AC68" i="4"/>
  <c r="AH68" i="4" s="1"/>
  <c r="AC106" i="4"/>
  <c r="AH106" i="4" s="1"/>
  <c r="AE106" i="4"/>
  <c r="WS106" i="4"/>
  <c r="WS31" i="4"/>
  <c r="AC31" i="4"/>
  <c r="AH31" i="4" s="1"/>
  <c r="AE31" i="4"/>
  <c r="AC100" i="4"/>
  <c r="AH100" i="4" s="1"/>
  <c r="WS100" i="4"/>
  <c r="AE100" i="4"/>
  <c r="AE44" i="4"/>
  <c r="WS44" i="4"/>
  <c r="AC44" i="4"/>
  <c r="AH44" i="4" s="1"/>
  <c r="AC107" i="4"/>
  <c r="AH107" i="4" s="1"/>
  <c r="AE107" i="4"/>
  <c r="WS107" i="4"/>
  <c r="AE132" i="4"/>
  <c r="WS132" i="4"/>
  <c r="AC132" i="4"/>
  <c r="AH132" i="4" s="1"/>
  <c r="AE47" i="4"/>
  <c r="AC47" i="4"/>
  <c r="AH47" i="4" s="1"/>
  <c r="WS47" i="4"/>
  <c r="WS90" i="4"/>
  <c r="AC90" i="4"/>
  <c r="AH90" i="4" s="1"/>
  <c r="AE90" i="4"/>
  <c r="WS105" i="4"/>
  <c r="AE105" i="4"/>
  <c r="AC105" i="4"/>
  <c r="AH105" i="4" s="1"/>
  <c r="AC83" i="4"/>
  <c r="AH83" i="4" s="1"/>
  <c r="AE83" i="4"/>
  <c r="WS83" i="4"/>
  <c r="AE39" i="4"/>
  <c r="WS39" i="4"/>
  <c r="AC39" i="4"/>
  <c r="AH39" i="4" s="1"/>
  <c r="AC52" i="4"/>
  <c r="AH52" i="4" s="1"/>
  <c r="AE52" i="4"/>
  <c r="WS52" i="4"/>
  <c r="AE112" i="4"/>
  <c r="WS112" i="4"/>
  <c r="AC112" i="4"/>
  <c r="AH112" i="4" s="1"/>
  <c r="AC26" i="4"/>
  <c r="AH26" i="4" s="1"/>
  <c r="WS26" i="4"/>
  <c r="AE26" i="4"/>
  <c r="AE87" i="4"/>
  <c r="AC87" i="4"/>
  <c r="AH87" i="4" s="1"/>
  <c r="WS87" i="4"/>
  <c r="AE108" i="4"/>
  <c r="WS108" i="4"/>
  <c r="AC108" i="4"/>
  <c r="AH108" i="4" s="1"/>
  <c r="AE75" i="4"/>
  <c r="WS75" i="4"/>
  <c r="AC75" i="4"/>
  <c r="AH75" i="4" s="1"/>
  <c r="AE67" i="4"/>
  <c r="WS67" i="4"/>
  <c r="AC67" i="4"/>
  <c r="AH67" i="4" s="1"/>
  <c r="AE29" i="4"/>
  <c r="AC29" i="4"/>
  <c r="AH29" i="4" s="1"/>
  <c r="WS29" i="4"/>
  <c r="WS21" i="4"/>
  <c r="AE21" i="4"/>
  <c r="AC21" i="4"/>
  <c r="AH21" i="4" s="1"/>
  <c r="AE40" i="4"/>
  <c r="AC40" i="4"/>
  <c r="AH40" i="4" s="1"/>
  <c r="WS40" i="4"/>
  <c r="AE127" i="4"/>
  <c r="WS127" i="4"/>
  <c r="AC127" i="4"/>
  <c r="AH127" i="4" s="1"/>
  <c r="AE79" i="4"/>
  <c r="AC79" i="4"/>
  <c r="AH79" i="4" s="1"/>
  <c r="WS79" i="4"/>
  <c r="AC86" i="4"/>
  <c r="AH86" i="4" s="1"/>
  <c r="WS86" i="4"/>
  <c r="AE86" i="4"/>
  <c r="AE33" i="4"/>
  <c r="AC33" i="4"/>
  <c r="AH33" i="4" s="1"/>
  <c r="WS33" i="4"/>
  <c r="AE61" i="4"/>
  <c r="WS61" i="4"/>
  <c r="AC61" i="4"/>
  <c r="AH61" i="4" s="1"/>
  <c r="WS103" i="4"/>
  <c r="AC103" i="4"/>
  <c r="AH103" i="4" s="1"/>
  <c r="AE103" i="4"/>
  <c r="AC104" i="4"/>
  <c r="AH104" i="4" s="1"/>
  <c r="WS104" i="4"/>
  <c r="AE104" i="4"/>
  <c r="AC128" i="4"/>
  <c r="AH128" i="4" s="1"/>
  <c r="AE128" i="4"/>
  <c r="WS128" i="4"/>
  <c r="AC98" i="4"/>
  <c r="AH98" i="4" s="1"/>
  <c r="AE98" i="4"/>
  <c r="WS98" i="4"/>
  <c r="AE20" i="4"/>
  <c r="AC20" i="4"/>
  <c r="AH20" i="4" s="1"/>
  <c r="WS20" i="4"/>
  <c r="WS10" i="4"/>
  <c r="AC10" i="4"/>
  <c r="AH10" i="4" s="1"/>
  <c r="AE10" i="4"/>
  <c r="WS94" i="4"/>
  <c r="AC94" i="4"/>
  <c r="AH94" i="4" s="1"/>
  <c r="AE94" i="4"/>
  <c r="AE89" i="4"/>
  <c r="AC89" i="4"/>
  <c r="AH89" i="4" s="1"/>
  <c r="WS89" i="4"/>
  <c r="AE80" i="4"/>
  <c r="AC80" i="4"/>
  <c r="AH80" i="4" s="1"/>
  <c r="WS80" i="4"/>
  <c r="AC54" i="4"/>
  <c r="AH54" i="4" s="1"/>
  <c r="AE54" i="4"/>
  <c r="WS54" i="4"/>
  <c r="AE63" i="4"/>
  <c r="AC63" i="4"/>
  <c r="AH63" i="4" s="1"/>
  <c r="WS63" i="4"/>
  <c r="AC50" i="4"/>
  <c r="AH50" i="4" s="1"/>
  <c r="AE50" i="4"/>
  <c r="WS50" i="4"/>
  <c r="AE69" i="4"/>
  <c r="AC69" i="4"/>
  <c r="AH69" i="4" s="1"/>
  <c r="WS69" i="4"/>
  <c r="WS129" i="4"/>
  <c r="AE129" i="4"/>
  <c r="AC129" i="4"/>
  <c r="AH129" i="4" s="1"/>
  <c r="WS130" i="4"/>
  <c r="AC130" i="4"/>
  <c r="AH130" i="4" s="1"/>
  <c r="AE130" i="4"/>
  <c r="WS43" i="4"/>
  <c r="AE43" i="4"/>
  <c r="AC43" i="4"/>
  <c r="AH43" i="4" s="1"/>
  <c r="AC53" i="4"/>
  <c r="AH53" i="4" s="1"/>
  <c r="WS53" i="4"/>
  <c r="AE53" i="4"/>
  <c r="AE73" i="4"/>
  <c r="AC73" i="4"/>
  <c r="AH73" i="4" s="1"/>
  <c r="WS73" i="4"/>
  <c r="AE110" i="4"/>
  <c r="AC110" i="4"/>
  <c r="AH110" i="4" s="1"/>
  <c r="WS110" i="4"/>
  <c r="AE45" i="4"/>
  <c r="AC45" i="4"/>
  <c r="AH45" i="4" s="1"/>
  <c r="WS45" i="4"/>
  <c r="WS102" i="4"/>
  <c r="AE102" i="4"/>
  <c r="AC102" i="4"/>
  <c r="AH102" i="4" s="1"/>
  <c r="AC28" i="4"/>
  <c r="AH28" i="4" s="1"/>
  <c r="AE28" i="4"/>
  <c r="WS28" i="4"/>
  <c r="LD182" i="4" l="1"/>
  <c r="GT182" i="4"/>
  <c r="DV182" i="4"/>
  <c r="LW182" i="4"/>
  <c r="MP182" i="4"/>
  <c r="DC182" i="4"/>
  <c r="KK182" i="4"/>
  <c r="IF182" i="4"/>
  <c r="RS182" i="4"/>
  <c r="OB182" i="4"/>
  <c r="PN182" i="4"/>
  <c r="QG182" i="4"/>
  <c r="NI182" i="4"/>
  <c r="QZ182" i="4"/>
  <c r="BQ182" i="4"/>
  <c r="AX182" i="4"/>
  <c r="CJ182" i="4"/>
  <c r="DU57" i="4"/>
  <c r="DX57" i="4"/>
  <c r="DY57" i="4"/>
  <c r="EM57" i="4" s="1"/>
  <c r="KM13" i="4"/>
  <c r="KN13" i="4"/>
  <c r="LB13" i="4" s="1"/>
  <c r="KJ13" i="4"/>
  <c r="AG102" i="4"/>
  <c r="AV102" i="4"/>
  <c r="AD102" i="4"/>
  <c r="AV110" i="4"/>
  <c r="AD110" i="4"/>
  <c r="AG110" i="4"/>
  <c r="AG128" i="4"/>
  <c r="AD128" i="4"/>
  <c r="AV128" i="4"/>
  <c r="AG111" i="4"/>
  <c r="AV111" i="4"/>
  <c r="AD111" i="4"/>
  <c r="AV24" i="4"/>
  <c r="AD24" i="4"/>
  <c r="AG24" i="4"/>
  <c r="AV79" i="4"/>
  <c r="AD79" i="4"/>
  <c r="AG79" i="4"/>
  <c r="AD75" i="4"/>
  <c r="AV75" i="4"/>
  <c r="AG75" i="4"/>
  <c r="AD87" i="4"/>
  <c r="AV87" i="4"/>
  <c r="AG87" i="4"/>
  <c r="AG26" i="4"/>
  <c r="AD26" i="4"/>
  <c r="AV26" i="4"/>
  <c r="AG38" i="4"/>
  <c r="AV38" i="4"/>
  <c r="AD38" i="4"/>
  <c r="AG66" i="4"/>
  <c r="AD66" i="4"/>
  <c r="AV66" i="4"/>
  <c r="AD12" i="4"/>
  <c r="AV12" i="4"/>
  <c r="AD74" i="4"/>
  <c r="AV74" i="4"/>
  <c r="AG74" i="4"/>
  <c r="AV52" i="4"/>
  <c r="AD52" i="4"/>
  <c r="AG52" i="4"/>
  <c r="AD106" i="4"/>
  <c r="AG106" i="4"/>
  <c r="AV106" i="4"/>
  <c r="AD93" i="4"/>
  <c r="AG93" i="4"/>
  <c r="AV93" i="4"/>
  <c r="AG72" i="4"/>
  <c r="AV72" i="4"/>
  <c r="AD72" i="4"/>
  <c r="AD28" i="4"/>
  <c r="AV28" i="4"/>
  <c r="AG28" i="4"/>
  <c r="AG73" i="4"/>
  <c r="AV73" i="4"/>
  <c r="AD73" i="4"/>
  <c r="AD43" i="4"/>
  <c r="AV43" i="4"/>
  <c r="AG43" i="4"/>
  <c r="AG129" i="4"/>
  <c r="AD129" i="4"/>
  <c r="AV129" i="4"/>
  <c r="AV63" i="4"/>
  <c r="AG63" i="4"/>
  <c r="AD63" i="4"/>
  <c r="AG104" i="4"/>
  <c r="AV104" i="4"/>
  <c r="AD104" i="4"/>
  <c r="AD33" i="4"/>
  <c r="AG33" i="4"/>
  <c r="AV33" i="4"/>
  <c r="AG29" i="4"/>
  <c r="AV29" i="4"/>
  <c r="AD29" i="4"/>
  <c r="AG39" i="4"/>
  <c r="AV39" i="4"/>
  <c r="AD39" i="4"/>
  <c r="AG107" i="4"/>
  <c r="AD107" i="4"/>
  <c r="AV107" i="4"/>
  <c r="AV85" i="4"/>
  <c r="AG85" i="4"/>
  <c r="AD85" i="4"/>
  <c r="AV45" i="4"/>
  <c r="AD45" i="4"/>
  <c r="AG45" i="4"/>
  <c r="AV40" i="4"/>
  <c r="AD40" i="4"/>
  <c r="AG40" i="4"/>
  <c r="AG108" i="4"/>
  <c r="AD108" i="4"/>
  <c r="AV108" i="4"/>
  <c r="AG44" i="4"/>
  <c r="AV44" i="4"/>
  <c r="AD44" i="4"/>
  <c r="AV37" i="4"/>
  <c r="AD37" i="4"/>
  <c r="AG37" i="4"/>
  <c r="AG96" i="4"/>
  <c r="AD96" i="4"/>
  <c r="AV96" i="4"/>
  <c r="AD41" i="4"/>
  <c r="AV41" i="4"/>
  <c r="AG41" i="4"/>
  <c r="AV62" i="4"/>
  <c r="AG62" i="4"/>
  <c r="AD62" i="4"/>
  <c r="AD10" i="4"/>
  <c r="AD67" i="4"/>
  <c r="AV67" i="4"/>
  <c r="AG67" i="4"/>
  <c r="AV46" i="4"/>
  <c r="AD46" i="4"/>
  <c r="AG46" i="4"/>
  <c r="AG58" i="4"/>
  <c r="AD58" i="4"/>
  <c r="AV58" i="4"/>
  <c r="AG32" i="4"/>
  <c r="AD32" i="4"/>
  <c r="AV32" i="4"/>
  <c r="AD49" i="4"/>
  <c r="AG49" i="4"/>
  <c r="AV49" i="4"/>
  <c r="AG20" i="4"/>
  <c r="AD20" i="4"/>
  <c r="AV20" i="4"/>
  <c r="AD68" i="4"/>
  <c r="AG68" i="4"/>
  <c r="AV68" i="4"/>
  <c r="AV53" i="4"/>
  <c r="AD53" i="4"/>
  <c r="AG53" i="4"/>
  <c r="AG69" i="4"/>
  <c r="AD69" i="4"/>
  <c r="AV69" i="4"/>
  <c r="AG94" i="4"/>
  <c r="AV94" i="4"/>
  <c r="AD94" i="4"/>
  <c r="AG103" i="4"/>
  <c r="AV103" i="4"/>
  <c r="AD103" i="4"/>
  <c r="AD127" i="4"/>
  <c r="AV127" i="4"/>
  <c r="AG127" i="4"/>
  <c r="AV65" i="4"/>
  <c r="AG65" i="4"/>
  <c r="AD65" i="4"/>
  <c r="AD80" i="4"/>
  <c r="AV80" i="4"/>
  <c r="AG80" i="4"/>
  <c r="AD89" i="4"/>
  <c r="AG89" i="4"/>
  <c r="AV89" i="4"/>
  <c r="AD18" i="4"/>
  <c r="AV18" i="4"/>
  <c r="AV35" i="4"/>
  <c r="AD35" i="4"/>
  <c r="AG35" i="4"/>
  <c r="AV71" i="4"/>
  <c r="AD71" i="4"/>
  <c r="AG71" i="4"/>
  <c r="AD131" i="4"/>
  <c r="AV131" i="4"/>
  <c r="AG131" i="4"/>
  <c r="AV21" i="4"/>
  <c r="AG21" i="4"/>
  <c r="AD21" i="4"/>
  <c r="AD88" i="4"/>
  <c r="AG88" i="4"/>
  <c r="AV88" i="4"/>
  <c r="AG97" i="4"/>
  <c r="AV97" i="4"/>
  <c r="AD97" i="4"/>
  <c r="AV34" i="4"/>
  <c r="AD34" i="4"/>
  <c r="AG34" i="4"/>
  <c r="AG78" i="4"/>
  <c r="AV78" i="4"/>
  <c r="AD78" i="4"/>
  <c r="AG112" i="4"/>
  <c r="AV112" i="4"/>
  <c r="AD112" i="4"/>
  <c r="AV132" i="4"/>
  <c r="AD132" i="4"/>
  <c r="AG132" i="4"/>
  <c r="AD16" i="4"/>
  <c r="AV16" i="4"/>
  <c r="AD56" i="4"/>
  <c r="AG56" i="4"/>
  <c r="AV56" i="4"/>
  <c r="AG60" i="4"/>
  <c r="AV60" i="4"/>
  <c r="AD60" i="4"/>
  <c r="AV130" i="4"/>
  <c r="AD130" i="4"/>
  <c r="AG130" i="4"/>
  <c r="AG83" i="4"/>
  <c r="AD83" i="4"/>
  <c r="AV83" i="4"/>
  <c r="AG92" i="4"/>
  <c r="AD92" i="4"/>
  <c r="AV92" i="4"/>
  <c r="AD11" i="4"/>
  <c r="AV11" i="4"/>
  <c r="AV70" i="4"/>
  <c r="AG70" i="4"/>
  <c r="AD70" i="4"/>
  <c r="AV98" i="4"/>
  <c r="AD98" i="4"/>
  <c r="AG98" i="4"/>
  <c r="AG61" i="4"/>
  <c r="AD61" i="4"/>
  <c r="AV61" i="4"/>
  <c r="AD90" i="4"/>
  <c r="AG90" i="4"/>
  <c r="AV90" i="4"/>
  <c r="AV64" i="4"/>
  <c r="AG64" i="4"/>
  <c r="AD64" i="4"/>
  <c r="AV15" i="4"/>
  <c r="AD15" i="4"/>
  <c r="AV77" i="4"/>
  <c r="AD77" i="4"/>
  <c r="AG77" i="4"/>
  <c r="AG126" i="4"/>
  <c r="AV126" i="4"/>
  <c r="AD126" i="4"/>
  <c r="AG54" i="4"/>
  <c r="AD54" i="4"/>
  <c r="AV54" i="4"/>
  <c r="AG86" i="4"/>
  <c r="AV86" i="4"/>
  <c r="AD86" i="4"/>
  <c r="AV99" i="4"/>
  <c r="AG99" i="4"/>
  <c r="AD99" i="4"/>
  <c r="AD76" i="4"/>
  <c r="AV76" i="4"/>
  <c r="AG76" i="4"/>
  <c r="AG25" i="4"/>
  <c r="AD25" i="4"/>
  <c r="AV25" i="4"/>
  <c r="AD50" i="4"/>
  <c r="AG50" i="4"/>
  <c r="AV50" i="4"/>
  <c r="AG100" i="4"/>
  <c r="AD100" i="4"/>
  <c r="AV100" i="4"/>
  <c r="AG82" i="4"/>
  <c r="AV82" i="4"/>
  <c r="AD82" i="4"/>
  <c r="AD17" i="4"/>
  <c r="AV17" i="4"/>
  <c r="AD105" i="4"/>
  <c r="AG105" i="4"/>
  <c r="AV105" i="4"/>
  <c r="AV47" i="4"/>
  <c r="AG47" i="4"/>
  <c r="AD47" i="4"/>
  <c r="AV31" i="4"/>
  <c r="AG31" i="4"/>
  <c r="AD31" i="4"/>
  <c r="AV23" i="4"/>
  <c r="AD23" i="4"/>
  <c r="AG23" i="4"/>
  <c r="AE182" i="4" l="1"/>
  <c r="ER57" i="4"/>
  <c r="FF57" i="4" s="1"/>
  <c r="EN57" i="4"/>
  <c r="EQ57" i="4"/>
  <c r="LG13" i="4"/>
  <c r="LU13" i="4" s="1"/>
  <c r="LZ13" i="4" s="1"/>
  <c r="LF13" i="4"/>
  <c r="LC13" i="4"/>
  <c r="AZ90" i="4"/>
  <c r="BA90" i="4"/>
  <c r="BO90" i="4" s="1"/>
  <c r="AW90" i="4"/>
  <c r="AZ60" i="4"/>
  <c r="BA60" i="4"/>
  <c r="BO60" i="4" s="1"/>
  <c r="AW60" i="4"/>
  <c r="AW37" i="4"/>
  <c r="BA37" i="4"/>
  <c r="BO37" i="4" s="1"/>
  <c r="AZ37" i="4"/>
  <c r="AW33" i="4"/>
  <c r="AZ33" i="4"/>
  <c r="BA33" i="4"/>
  <c r="BO33" i="4" s="1"/>
  <c r="BA68" i="4"/>
  <c r="BO68" i="4" s="1"/>
  <c r="AZ68" i="4"/>
  <c r="AW68" i="4"/>
  <c r="AZ46" i="4"/>
  <c r="BA46" i="4"/>
  <c r="BO46" i="4" s="1"/>
  <c r="AW46" i="4"/>
  <c r="AW63" i="4"/>
  <c r="BA63" i="4"/>
  <c r="BO63" i="4" s="1"/>
  <c r="AZ63" i="4"/>
  <c r="AW52" i="4"/>
  <c r="BA52" i="4"/>
  <c r="BO52" i="4" s="1"/>
  <c r="AZ52" i="4"/>
  <c r="AZ26" i="4"/>
  <c r="BA26" i="4"/>
  <c r="BO26" i="4" s="1"/>
  <c r="AW26" i="4"/>
  <c r="BA111" i="4"/>
  <c r="BO111" i="4" s="1"/>
  <c r="AZ111" i="4"/>
  <c r="AW111" i="4"/>
  <c r="AW64" i="4"/>
  <c r="BA64" i="4"/>
  <c r="BO64" i="4" s="1"/>
  <c r="AZ64" i="4"/>
  <c r="AW56" i="4"/>
  <c r="BA56" i="4"/>
  <c r="BO56" i="4" s="1"/>
  <c r="AZ56" i="4"/>
  <c r="BA35" i="4"/>
  <c r="BO35" i="4" s="1"/>
  <c r="AZ35" i="4"/>
  <c r="AW35" i="4"/>
  <c r="AW80" i="4"/>
  <c r="BA80" i="4"/>
  <c r="BO80" i="4" s="1"/>
  <c r="AZ80" i="4"/>
  <c r="BA129" i="4"/>
  <c r="BO129" i="4" s="1"/>
  <c r="AZ129" i="4"/>
  <c r="AW129" i="4"/>
  <c r="AW47" i="4"/>
  <c r="AZ47" i="4"/>
  <c r="BA47" i="4"/>
  <c r="BO47" i="4" s="1"/>
  <c r="AZ18" i="4"/>
  <c r="AW18" i="4"/>
  <c r="BA18" i="4"/>
  <c r="BO18" i="4" s="1"/>
  <c r="AZ94" i="4"/>
  <c r="AW94" i="4"/>
  <c r="BA94" i="4"/>
  <c r="BO94" i="4" s="1"/>
  <c r="AZ108" i="4"/>
  <c r="BA108" i="4"/>
  <c r="BO108" i="4" s="1"/>
  <c r="AW108" i="4"/>
  <c r="AW93" i="4"/>
  <c r="AZ93" i="4"/>
  <c r="BA93" i="4"/>
  <c r="BO93" i="4" s="1"/>
  <c r="AW38" i="4"/>
  <c r="AZ38" i="4"/>
  <c r="BA38" i="4"/>
  <c r="BO38" i="4" s="1"/>
  <c r="BA105" i="4"/>
  <c r="BO105" i="4" s="1"/>
  <c r="AZ105" i="4"/>
  <c r="AW105" i="4"/>
  <c r="AZ86" i="4"/>
  <c r="AW86" i="4"/>
  <c r="BA86" i="4"/>
  <c r="BO86" i="4" s="1"/>
  <c r="AZ98" i="4"/>
  <c r="BA98" i="4"/>
  <c r="BO98" i="4" s="1"/>
  <c r="AW98" i="4"/>
  <c r="AW88" i="4"/>
  <c r="BA88" i="4"/>
  <c r="BO88" i="4" s="1"/>
  <c r="AZ88" i="4"/>
  <c r="BA20" i="4"/>
  <c r="BO20" i="4" s="1"/>
  <c r="AZ20" i="4"/>
  <c r="AW20" i="4"/>
  <c r="BA17" i="4"/>
  <c r="BO17" i="4" s="1"/>
  <c r="AW17" i="4"/>
  <c r="AZ17" i="4"/>
  <c r="AZ54" i="4"/>
  <c r="AW54" i="4"/>
  <c r="BA54" i="4"/>
  <c r="BO54" i="4" s="1"/>
  <c r="AW132" i="4"/>
  <c r="AZ132" i="4"/>
  <c r="BA132" i="4"/>
  <c r="BO132" i="4" s="1"/>
  <c r="BA62" i="4"/>
  <c r="BO62" i="4" s="1"/>
  <c r="AZ62" i="4"/>
  <c r="AW62" i="4"/>
  <c r="BA96" i="4"/>
  <c r="BO96" i="4" s="1"/>
  <c r="AW96" i="4"/>
  <c r="AZ96" i="4"/>
  <c r="AZ87" i="4"/>
  <c r="BA87" i="4"/>
  <c r="BO87" i="4" s="1"/>
  <c r="AW87" i="4"/>
  <c r="AZ70" i="4"/>
  <c r="AW70" i="4"/>
  <c r="BA70" i="4"/>
  <c r="BO70" i="4" s="1"/>
  <c r="AZ11" i="4"/>
  <c r="AW11" i="4"/>
  <c r="BA11" i="4"/>
  <c r="BO11" i="4" s="1"/>
  <c r="AZ78" i="4"/>
  <c r="BA78" i="4"/>
  <c r="BO78" i="4" s="1"/>
  <c r="AW78" i="4"/>
  <c r="BA71" i="4"/>
  <c r="BO71" i="4" s="1"/>
  <c r="AW71" i="4"/>
  <c r="AZ71" i="4"/>
  <c r="BA53" i="4"/>
  <c r="BO53" i="4" s="1"/>
  <c r="AZ53" i="4"/>
  <c r="AW53" i="4"/>
  <c r="AW106" i="4"/>
  <c r="AZ106" i="4"/>
  <c r="BA106" i="4"/>
  <c r="BO106" i="4" s="1"/>
  <c r="AW112" i="4"/>
  <c r="BA112" i="4"/>
  <c r="BO112" i="4" s="1"/>
  <c r="AZ112" i="4"/>
  <c r="AW49" i="4"/>
  <c r="AZ49" i="4"/>
  <c r="BA49" i="4"/>
  <c r="BO49" i="4" s="1"/>
  <c r="AZ104" i="4"/>
  <c r="AW104" i="4"/>
  <c r="BA104" i="4"/>
  <c r="BO104" i="4" s="1"/>
  <c r="AW23" i="4"/>
  <c r="BA23" i="4"/>
  <c r="BO23" i="4" s="1"/>
  <c r="AZ23" i="4"/>
  <c r="BA77" i="4"/>
  <c r="BO77" i="4" s="1"/>
  <c r="AZ77" i="4"/>
  <c r="AW77" i="4"/>
  <c r="BA83" i="4"/>
  <c r="BO83" i="4" s="1"/>
  <c r="AZ83" i="4"/>
  <c r="AW83" i="4"/>
  <c r="AZ130" i="4"/>
  <c r="BA130" i="4"/>
  <c r="BO130" i="4" s="1"/>
  <c r="AW130" i="4"/>
  <c r="BA40" i="4"/>
  <c r="BO40" i="4" s="1"/>
  <c r="AW40" i="4"/>
  <c r="AZ40" i="4"/>
  <c r="AZ45" i="4"/>
  <c r="BA45" i="4"/>
  <c r="BO45" i="4" s="1"/>
  <c r="AW45" i="4"/>
  <c r="BA39" i="4"/>
  <c r="BO39" i="4" s="1"/>
  <c r="AW39" i="4"/>
  <c r="AZ39" i="4"/>
  <c r="BA74" i="4"/>
  <c r="BO74" i="4" s="1"/>
  <c r="AW74" i="4"/>
  <c r="AZ74" i="4"/>
  <c r="AW75" i="4"/>
  <c r="AZ75" i="4"/>
  <c r="BA75" i="4"/>
  <c r="BO75" i="4" s="1"/>
  <c r="BA61" i="4"/>
  <c r="BO61" i="4" s="1"/>
  <c r="AZ61" i="4"/>
  <c r="AW61" i="4"/>
  <c r="AW92" i="4"/>
  <c r="BA92" i="4"/>
  <c r="BO92" i="4" s="1"/>
  <c r="AZ92" i="4"/>
  <c r="AW67" i="4"/>
  <c r="BA67" i="4"/>
  <c r="BO67" i="4" s="1"/>
  <c r="AZ67" i="4"/>
  <c r="BA43" i="4"/>
  <c r="BO43" i="4" s="1"/>
  <c r="AZ43" i="4"/>
  <c r="AW43" i="4"/>
  <c r="BA24" i="4"/>
  <c r="BO24" i="4" s="1"/>
  <c r="AW24" i="4"/>
  <c r="AZ24" i="4"/>
  <c r="BA110" i="4"/>
  <c r="BO110" i="4" s="1"/>
  <c r="AZ110" i="4"/>
  <c r="AW110" i="4"/>
  <c r="AW31" i="4"/>
  <c r="AZ31" i="4"/>
  <c r="BA31" i="4"/>
  <c r="BO31" i="4" s="1"/>
  <c r="BA16" i="4"/>
  <c r="BO16" i="4" s="1"/>
  <c r="AW16" i="4"/>
  <c r="AZ16" i="4"/>
  <c r="AZ34" i="4"/>
  <c r="BA34" i="4"/>
  <c r="BO34" i="4" s="1"/>
  <c r="AW34" i="4"/>
  <c r="AZ65" i="4"/>
  <c r="AW65" i="4"/>
  <c r="BA65" i="4"/>
  <c r="BO65" i="4" s="1"/>
  <c r="AZ103" i="4"/>
  <c r="BA103" i="4"/>
  <c r="BO103" i="4" s="1"/>
  <c r="AW103" i="4"/>
  <c r="AW41" i="4"/>
  <c r="BA41" i="4"/>
  <c r="BO41" i="4" s="1"/>
  <c r="AZ41" i="4"/>
  <c r="BA12" i="4"/>
  <c r="BO12" i="4" s="1"/>
  <c r="AZ12" i="4"/>
  <c r="AW12" i="4"/>
  <c r="BA25" i="4"/>
  <c r="BO25" i="4" s="1"/>
  <c r="AW25" i="4"/>
  <c r="AZ25" i="4"/>
  <c r="AW126" i="4"/>
  <c r="BA126" i="4"/>
  <c r="BO126" i="4" s="1"/>
  <c r="AZ126" i="4"/>
  <c r="AZ15" i="4"/>
  <c r="BA15" i="4"/>
  <c r="BO15" i="4" s="1"/>
  <c r="AW15" i="4"/>
  <c r="BA69" i="4"/>
  <c r="BO69" i="4" s="1"/>
  <c r="AW69" i="4"/>
  <c r="AZ69" i="4"/>
  <c r="AW107" i="4"/>
  <c r="BA107" i="4"/>
  <c r="BO107" i="4" s="1"/>
  <c r="AZ107" i="4"/>
  <c r="AW102" i="4"/>
  <c r="AZ102" i="4"/>
  <c r="BA102" i="4"/>
  <c r="BO102" i="4" s="1"/>
  <c r="AZ82" i="4"/>
  <c r="AW82" i="4"/>
  <c r="BA82" i="4"/>
  <c r="BO82" i="4" s="1"/>
  <c r="AW99" i="4"/>
  <c r="BA99" i="4"/>
  <c r="BO99" i="4" s="1"/>
  <c r="AZ99" i="4"/>
  <c r="BA97" i="4"/>
  <c r="BO97" i="4" s="1"/>
  <c r="AZ97" i="4"/>
  <c r="AW97" i="4"/>
  <c r="BA131" i="4"/>
  <c r="BO131" i="4" s="1"/>
  <c r="AZ131" i="4"/>
  <c r="AW131" i="4"/>
  <c r="AZ58" i="4"/>
  <c r="BA58" i="4"/>
  <c r="BO58" i="4" s="1"/>
  <c r="AW58" i="4"/>
  <c r="AW85" i="4"/>
  <c r="AZ85" i="4"/>
  <c r="BA85" i="4"/>
  <c r="BO85" i="4" s="1"/>
  <c r="AZ73" i="4"/>
  <c r="AW73" i="4"/>
  <c r="BA73" i="4"/>
  <c r="BO73" i="4" s="1"/>
  <c r="AW32" i="4"/>
  <c r="BA32" i="4"/>
  <c r="BO32" i="4" s="1"/>
  <c r="AZ32" i="4"/>
  <c r="BA100" i="4"/>
  <c r="BO100" i="4" s="1"/>
  <c r="AZ100" i="4"/>
  <c r="AW100" i="4"/>
  <c r="AZ21" i="4"/>
  <c r="BA21" i="4"/>
  <c r="BO21" i="4" s="1"/>
  <c r="AW21" i="4"/>
  <c r="BA89" i="4"/>
  <c r="BO89" i="4" s="1"/>
  <c r="AZ89" i="4"/>
  <c r="AW89" i="4"/>
  <c r="AW127" i="4"/>
  <c r="AZ127" i="4"/>
  <c r="BA127" i="4"/>
  <c r="BO127" i="4" s="1"/>
  <c r="BA44" i="4"/>
  <c r="BO44" i="4" s="1"/>
  <c r="AW44" i="4"/>
  <c r="AZ44" i="4"/>
  <c r="BA29" i="4"/>
  <c r="BO29" i="4" s="1"/>
  <c r="AW29" i="4"/>
  <c r="AZ29" i="4"/>
  <c r="BA72" i="4"/>
  <c r="BO72" i="4" s="1"/>
  <c r="AZ72" i="4"/>
  <c r="AW72" i="4"/>
  <c r="AW50" i="4"/>
  <c r="AZ50" i="4"/>
  <c r="BA50" i="4"/>
  <c r="BO50" i="4" s="1"/>
  <c r="AZ76" i="4"/>
  <c r="BA76" i="4"/>
  <c r="BO76" i="4" s="1"/>
  <c r="AW76" i="4"/>
  <c r="AZ28" i="4"/>
  <c r="BA28" i="4"/>
  <c r="BO28" i="4" s="1"/>
  <c r="AW28" i="4"/>
  <c r="AZ66" i="4"/>
  <c r="AW66" i="4"/>
  <c r="BA66" i="4"/>
  <c r="BO66" i="4" s="1"/>
  <c r="AZ79" i="4"/>
  <c r="BA79" i="4"/>
  <c r="BO79" i="4" s="1"/>
  <c r="AW79" i="4"/>
  <c r="AZ128" i="4"/>
  <c r="AW128" i="4"/>
  <c r="BA128" i="4"/>
  <c r="BO128" i="4" s="1"/>
  <c r="FK57" i="4" l="1"/>
  <c r="FY57" i="4" s="1"/>
  <c r="FJ57" i="4"/>
  <c r="FG57" i="4"/>
  <c r="LY13" i="4"/>
  <c r="LV13" i="4"/>
  <c r="MN13" i="4"/>
  <c r="BP85" i="4"/>
  <c r="BT85" i="4"/>
  <c r="CH85" i="4" s="1"/>
  <c r="BS85" i="4"/>
  <c r="BS62" i="4"/>
  <c r="BT62" i="4"/>
  <c r="CH62" i="4" s="1"/>
  <c r="BP62" i="4"/>
  <c r="BS112" i="4"/>
  <c r="BP112" i="4"/>
  <c r="BT112" i="4"/>
  <c r="CH112" i="4" s="1"/>
  <c r="BT46" i="4"/>
  <c r="CH46" i="4" s="1"/>
  <c r="BS46" i="4"/>
  <c r="BP46" i="4"/>
  <c r="BT44" i="4"/>
  <c r="CH44" i="4" s="1"/>
  <c r="BS44" i="4"/>
  <c r="BP44" i="4"/>
  <c r="BT127" i="4"/>
  <c r="CH127" i="4" s="1"/>
  <c r="BS127" i="4"/>
  <c r="BP127" i="4"/>
  <c r="BT24" i="4"/>
  <c r="CH24" i="4" s="1"/>
  <c r="BS24" i="4"/>
  <c r="BP24" i="4"/>
  <c r="BP40" i="4"/>
  <c r="BT40" i="4"/>
  <c r="CH40" i="4" s="1"/>
  <c r="BS40" i="4"/>
  <c r="BS130" i="4"/>
  <c r="BT130" i="4"/>
  <c r="CH130" i="4" s="1"/>
  <c r="BP130" i="4"/>
  <c r="BS77" i="4"/>
  <c r="BT77" i="4"/>
  <c r="CH77" i="4" s="1"/>
  <c r="BP77" i="4"/>
  <c r="BT54" i="4"/>
  <c r="CH54" i="4" s="1"/>
  <c r="BS54" i="4"/>
  <c r="BP54" i="4"/>
  <c r="BP63" i="4"/>
  <c r="BS63" i="4"/>
  <c r="BT63" i="4"/>
  <c r="CH63" i="4" s="1"/>
  <c r="BS128" i="4"/>
  <c r="BP128" i="4"/>
  <c r="BT128" i="4"/>
  <c r="CH128" i="4" s="1"/>
  <c r="BS28" i="4"/>
  <c r="BT28" i="4"/>
  <c r="CH28" i="4" s="1"/>
  <c r="BP28" i="4"/>
  <c r="BS74" i="4"/>
  <c r="BP74" i="4"/>
  <c r="BT74" i="4"/>
  <c r="CH74" i="4" s="1"/>
  <c r="BP23" i="4"/>
  <c r="BT23" i="4"/>
  <c r="CH23" i="4" s="1"/>
  <c r="BS23" i="4"/>
  <c r="BT38" i="4"/>
  <c r="CH38" i="4" s="1"/>
  <c r="BP38" i="4"/>
  <c r="BS38" i="4"/>
  <c r="BT80" i="4"/>
  <c r="CH80" i="4" s="1"/>
  <c r="BP80" i="4"/>
  <c r="BS80" i="4"/>
  <c r="BP97" i="4"/>
  <c r="BS97" i="4"/>
  <c r="BT97" i="4"/>
  <c r="CH97" i="4" s="1"/>
  <c r="BP16" i="4"/>
  <c r="BS16" i="4"/>
  <c r="BT16" i="4"/>
  <c r="CH16" i="4" s="1"/>
  <c r="BS92" i="4"/>
  <c r="BT92" i="4"/>
  <c r="CH92" i="4" s="1"/>
  <c r="BP92" i="4"/>
  <c r="BT18" i="4"/>
  <c r="CH18" i="4" s="1"/>
  <c r="BP18" i="4"/>
  <c r="BS18" i="4"/>
  <c r="BS64" i="4"/>
  <c r="BT64" i="4"/>
  <c r="CH64" i="4" s="1"/>
  <c r="BP64" i="4"/>
  <c r="BS111" i="4"/>
  <c r="BT111" i="4"/>
  <c r="CH111" i="4" s="1"/>
  <c r="BP111" i="4"/>
  <c r="BS37" i="4"/>
  <c r="BP37" i="4"/>
  <c r="BT37" i="4"/>
  <c r="CH37" i="4" s="1"/>
  <c r="BP21" i="4"/>
  <c r="BT21" i="4"/>
  <c r="CH21" i="4" s="1"/>
  <c r="BS21" i="4"/>
  <c r="BT106" i="4"/>
  <c r="CH106" i="4" s="1"/>
  <c r="BS106" i="4"/>
  <c r="BP106" i="4"/>
  <c r="BT11" i="4"/>
  <c r="CH11" i="4" s="1"/>
  <c r="BS11" i="4"/>
  <c r="BP11" i="4"/>
  <c r="BP20" i="4"/>
  <c r="BT20" i="4"/>
  <c r="CH20" i="4" s="1"/>
  <c r="BS20" i="4"/>
  <c r="BS68" i="4"/>
  <c r="BT68" i="4"/>
  <c r="CH68" i="4" s="1"/>
  <c r="BP68" i="4"/>
  <c r="BS102" i="4"/>
  <c r="BP102" i="4"/>
  <c r="BT102" i="4"/>
  <c r="CH102" i="4" s="1"/>
  <c r="BP67" i="4"/>
  <c r="BT67" i="4"/>
  <c r="CH67" i="4" s="1"/>
  <c r="BS67" i="4"/>
  <c r="BS39" i="4"/>
  <c r="BP39" i="4"/>
  <c r="BT39" i="4"/>
  <c r="CH39" i="4" s="1"/>
  <c r="BS83" i="4"/>
  <c r="BT83" i="4"/>
  <c r="CH83" i="4" s="1"/>
  <c r="BP83" i="4"/>
  <c r="BS132" i="4"/>
  <c r="BT132" i="4"/>
  <c r="CH132" i="4" s="1"/>
  <c r="BP132" i="4"/>
  <c r="BT108" i="4"/>
  <c r="CH108" i="4" s="1"/>
  <c r="BS108" i="4"/>
  <c r="BP108" i="4"/>
  <c r="BT129" i="4"/>
  <c r="CH129" i="4" s="1"/>
  <c r="BS129" i="4"/>
  <c r="BP129" i="4"/>
  <c r="BT58" i="4"/>
  <c r="CH58" i="4" s="1"/>
  <c r="BP58" i="4"/>
  <c r="BS58" i="4"/>
  <c r="BT31" i="4"/>
  <c r="CH31" i="4" s="1"/>
  <c r="BP31" i="4"/>
  <c r="BS31" i="4"/>
  <c r="BS87" i="4"/>
  <c r="BT87" i="4"/>
  <c r="CH87" i="4" s="1"/>
  <c r="BP87" i="4"/>
  <c r="BS17" i="4"/>
  <c r="BT17" i="4"/>
  <c r="CH17" i="4" s="1"/>
  <c r="BP17" i="4"/>
  <c r="BT99" i="4"/>
  <c r="CH99" i="4" s="1"/>
  <c r="BP99" i="4"/>
  <c r="BS99" i="4"/>
  <c r="BT12" i="4"/>
  <c r="CH12" i="4" s="1"/>
  <c r="BS12" i="4"/>
  <c r="BP12" i="4"/>
  <c r="BS103" i="4"/>
  <c r="BP103" i="4"/>
  <c r="BT103" i="4"/>
  <c r="CH103" i="4" s="1"/>
  <c r="BT61" i="4"/>
  <c r="CH61" i="4" s="1"/>
  <c r="BP61" i="4"/>
  <c r="BS61" i="4"/>
  <c r="BP75" i="4"/>
  <c r="BT75" i="4"/>
  <c r="CH75" i="4" s="1"/>
  <c r="BS75" i="4"/>
  <c r="BT104" i="4"/>
  <c r="CH104" i="4" s="1"/>
  <c r="BS104" i="4"/>
  <c r="BP104" i="4"/>
  <c r="BS71" i="4"/>
  <c r="BP71" i="4"/>
  <c r="BT71" i="4"/>
  <c r="CH71" i="4" s="1"/>
  <c r="BP70" i="4"/>
  <c r="BS70" i="4"/>
  <c r="BT70" i="4"/>
  <c r="CH70" i="4" s="1"/>
  <c r="BS56" i="4"/>
  <c r="BT56" i="4"/>
  <c r="CH56" i="4" s="1"/>
  <c r="BP56" i="4"/>
  <c r="BP25" i="4"/>
  <c r="BT25" i="4"/>
  <c r="CH25" i="4" s="1"/>
  <c r="BS25" i="4"/>
  <c r="BS98" i="4"/>
  <c r="BT98" i="4"/>
  <c r="CH98" i="4" s="1"/>
  <c r="BP98" i="4"/>
  <c r="BS105" i="4"/>
  <c r="BT105" i="4"/>
  <c r="CH105" i="4" s="1"/>
  <c r="BP105" i="4"/>
  <c r="BT93" i="4"/>
  <c r="CH93" i="4" s="1"/>
  <c r="BS93" i="4"/>
  <c r="BP93" i="4"/>
  <c r="BT26" i="4"/>
  <c r="CH26" i="4" s="1"/>
  <c r="BS26" i="4"/>
  <c r="BP26" i="4"/>
  <c r="BS60" i="4"/>
  <c r="BP60" i="4"/>
  <c r="BT60" i="4"/>
  <c r="CH60" i="4" s="1"/>
  <c r="BT73" i="4"/>
  <c r="CH73" i="4" s="1"/>
  <c r="BS73" i="4"/>
  <c r="BP73" i="4"/>
  <c r="BP78" i="4"/>
  <c r="BS78" i="4"/>
  <c r="BT78" i="4"/>
  <c r="CH78" i="4" s="1"/>
  <c r="BP35" i="4"/>
  <c r="BS35" i="4"/>
  <c r="BT35" i="4"/>
  <c r="CH35" i="4" s="1"/>
  <c r="BP33" i="4"/>
  <c r="BS33" i="4"/>
  <c r="BT33" i="4"/>
  <c r="CH33" i="4" s="1"/>
  <c r="BT32" i="4"/>
  <c r="CH32" i="4" s="1"/>
  <c r="BP32" i="4"/>
  <c r="BS32" i="4"/>
  <c r="BS45" i="4"/>
  <c r="BP45" i="4"/>
  <c r="BT45" i="4"/>
  <c r="CH45" i="4" s="1"/>
  <c r="BT49" i="4"/>
  <c r="CH49" i="4" s="1"/>
  <c r="BP49" i="4"/>
  <c r="BS49" i="4"/>
  <c r="BT47" i="4"/>
  <c r="CH47" i="4" s="1"/>
  <c r="BS47" i="4"/>
  <c r="BP47" i="4"/>
  <c r="BS76" i="4"/>
  <c r="BT76" i="4"/>
  <c r="CH76" i="4" s="1"/>
  <c r="BP76" i="4"/>
  <c r="BS72" i="4"/>
  <c r="BT72" i="4"/>
  <c r="CH72" i="4" s="1"/>
  <c r="BP72" i="4"/>
  <c r="BP15" i="4"/>
  <c r="BT15" i="4"/>
  <c r="CH15" i="4" s="1"/>
  <c r="BS15" i="4"/>
  <c r="BP41" i="4"/>
  <c r="BS41" i="4"/>
  <c r="BT41" i="4"/>
  <c r="CH41" i="4" s="1"/>
  <c r="BP110" i="4"/>
  <c r="BS110" i="4"/>
  <c r="BT110" i="4"/>
  <c r="CH110" i="4" s="1"/>
  <c r="BP53" i="4"/>
  <c r="BS53" i="4"/>
  <c r="BT53" i="4"/>
  <c r="CH53" i="4" s="1"/>
  <c r="BT52" i="4"/>
  <c r="CH52" i="4" s="1"/>
  <c r="BS52" i="4"/>
  <c r="BP52" i="4"/>
  <c r="BS90" i="4"/>
  <c r="BT90" i="4"/>
  <c r="CH90" i="4" s="1"/>
  <c r="BP90" i="4"/>
  <c r="BS79" i="4"/>
  <c r="BT79" i="4"/>
  <c r="CH79" i="4" s="1"/>
  <c r="BP79" i="4"/>
  <c r="BP89" i="4"/>
  <c r="BS89" i="4"/>
  <c r="BT89" i="4"/>
  <c r="CH89" i="4" s="1"/>
  <c r="BS82" i="4"/>
  <c r="BP82" i="4"/>
  <c r="BT82" i="4"/>
  <c r="CH82" i="4" s="1"/>
  <c r="BS65" i="4"/>
  <c r="BP65" i="4"/>
  <c r="BT65" i="4"/>
  <c r="CH65" i="4" s="1"/>
  <c r="BT34" i="4"/>
  <c r="CH34" i="4" s="1"/>
  <c r="BS34" i="4"/>
  <c r="BP34" i="4"/>
  <c r="BP96" i="4"/>
  <c r="BS96" i="4"/>
  <c r="BT96" i="4"/>
  <c r="CH96" i="4" s="1"/>
  <c r="BP88" i="4"/>
  <c r="BT88" i="4"/>
  <c r="CH88" i="4" s="1"/>
  <c r="BS88" i="4"/>
  <c r="BS50" i="4"/>
  <c r="BP50" i="4"/>
  <c r="BT50" i="4"/>
  <c r="CH50" i="4" s="1"/>
  <c r="BP100" i="4"/>
  <c r="BT100" i="4"/>
  <c r="CH100" i="4" s="1"/>
  <c r="BS100" i="4"/>
  <c r="BS131" i="4"/>
  <c r="BT131" i="4"/>
  <c r="CH131" i="4" s="1"/>
  <c r="BP131" i="4"/>
  <c r="BT69" i="4"/>
  <c r="CH69" i="4" s="1"/>
  <c r="BP69" i="4"/>
  <c r="BS69" i="4"/>
  <c r="BP43" i="4"/>
  <c r="BT43" i="4"/>
  <c r="CH43" i="4" s="1"/>
  <c r="BS43" i="4"/>
  <c r="BP86" i="4"/>
  <c r="BS86" i="4"/>
  <c r="BT86" i="4"/>
  <c r="CH86" i="4" s="1"/>
  <c r="BP94" i="4"/>
  <c r="BT94" i="4"/>
  <c r="CH94" i="4" s="1"/>
  <c r="BS94" i="4"/>
  <c r="BS66" i="4"/>
  <c r="BP66" i="4"/>
  <c r="BT66" i="4"/>
  <c r="CH66" i="4" s="1"/>
  <c r="BT29" i="4"/>
  <c r="CH29" i="4" s="1"/>
  <c r="BP29" i="4"/>
  <c r="BS29" i="4"/>
  <c r="BP107" i="4"/>
  <c r="BS107" i="4"/>
  <c r="BT107" i="4"/>
  <c r="CH107" i="4" s="1"/>
  <c r="BP126" i="4"/>
  <c r="BS126" i="4"/>
  <c r="BT126" i="4"/>
  <c r="CH126" i="4" s="1"/>
  <c r="GD57" i="4" l="1"/>
  <c r="GR57" i="4" s="1"/>
  <c r="FZ57" i="4"/>
  <c r="GC57" i="4"/>
  <c r="MO13" i="4"/>
  <c r="MS13" i="4"/>
  <c r="NG13" i="4" s="1"/>
  <c r="MR13" i="4"/>
  <c r="CI69" i="4"/>
  <c r="CL69" i="4"/>
  <c r="CM69" i="4"/>
  <c r="DA69" i="4" s="1"/>
  <c r="CL41" i="4"/>
  <c r="CM41" i="4"/>
  <c r="DA41" i="4" s="1"/>
  <c r="CI41" i="4"/>
  <c r="CM93" i="4"/>
  <c r="DA93" i="4" s="1"/>
  <c r="CL93" i="4"/>
  <c r="CI93" i="4"/>
  <c r="CL103" i="4"/>
  <c r="CM103" i="4"/>
  <c r="DA103" i="4" s="1"/>
  <c r="CI103" i="4"/>
  <c r="CI58" i="4"/>
  <c r="CL58" i="4"/>
  <c r="CM58" i="4"/>
  <c r="DA58" i="4" s="1"/>
  <c r="CL11" i="4"/>
  <c r="CM11" i="4"/>
  <c r="DA11" i="4" s="1"/>
  <c r="CI11" i="4"/>
  <c r="CL130" i="4"/>
  <c r="CM130" i="4"/>
  <c r="DA130" i="4" s="1"/>
  <c r="CI130" i="4"/>
  <c r="CI24" i="4"/>
  <c r="CL24" i="4"/>
  <c r="CM24" i="4"/>
  <c r="DA24" i="4" s="1"/>
  <c r="CI112" i="4"/>
  <c r="CM112" i="4"/>
  <c r="DA112" i="4" s="1"/>
  <c r="CL112" i="4"/>
  <c r="CM96" i="4"/>
  <c r="DA96" i="4" s="1"/>
  <c r="CI96" i="4"/>
  <c r="CL96" i="4"/>
  <c r="CM90" i="4"/>
  <c r="DA90" i="4" s="1"/>
  <c r="CI90" i="4"/>
  <c r="CL90" i="4"/>
  <c r="CL31" i="4"/>
  <c r="CM31" i="4"/>
  <c r="DA31" i="4" s="1"/>
  <c r="CI31" i="4"/>
  <c r="CL83" i="4"/>
  <c r="CM83" i="4"/>
  <c r="DA83" i="4" s="1"/>
  <c r="CI83" i="4"/>
  <c r="CI63" i="4"/>
  <c r="CM63" i="4"/>
  <c r="DA63" i="4" s="1"/>
  <c r="CL63" i="4"/>
  <c r="CL47" i="4"/>
  <c r="CI47" i="4"/>
  <c r="CM47" i="4"/>
  <c r="DA47" i="4" s="1"/>
  <c r="CM105" i="4"/>
  <c r="DA105" i="4" s="1"/>
  <c r="CI105" i="4"/>
  <c r="CL105" i="4"/>
  <c r="CI71" i="4"/>
  <c r="CM71" i="4"/>
  <c r="DA71" i="4" s="1"/>
  <c r="CL71" i="4"/>
  <c r="CL111" i="4"/>
  <c r="CI111" i="4"/>
  <c r="CM111" i="4"/>
  <c r="DA111" i="4" s="1"/>
  <c r="CM16" i="4"/>
  <c r="DA16" i="4" s="1"/>
  <c r="CI16" i="4"/>
  <c r="CL16" i="4"/>
  <c r="CI38" i="4"/>
  <c r="CM38" i="4"/>
  <c r="DA38" i="4" s="1"/>
  <c r="CL38" i="4"/>
  <c r="CL50" i="4"/>
  <c r="CI50" i="4"/>
  <c r="CM50" i="4"/>
  <c r="DA50" i="4" s="1"/>
  <c r="CM25" i="4"/>
  <c r="DA25" i="4" s="1"/>
  <c r="CI25" i="4"/>
  <c r="CL25" i="4"/>
  <c r="CL39" i="4"/>
  <c r="CI39" i="4"/>
  <c r="CM39" i="4"/>
  <c r="DA39" i="4" s="1"/>
  <c r="CI106" i="4"/>
  <c r="CL106" i="4"/>
  <c r="CM106" i="4"/>
  <c r="DA106" i="4" s="1"/>
  <c r="CL29" i="4"/>
  <c r="CI29" i="4"/>
  <c r="CM29" i="4"/>
  <c r="DA29" i="4" s="1"/>
  <c r="CI26" i="4"/>
  <c r="CL26" i="4"/>
  <c r="CM26" i="4"/>
  <c r="DA26" i="4" s="1"/>
  <c r="CL56" i="4"/>
  <c r="CI56" i="4"/>
  <c r="CM56" i="4"/>
  <c r="DA56" i="4" s="1"/>
  <c r="CM129" i="4"/>
  <c r="DA129" i="4" s="1"/>
  <c r="CI129" i="4"/>
  <c r="CL129" i="4"/>
  <c r="CM74" i="4"/>
  <c r="DA74" i="4" s="1"/>
  <c r="CL74" i="4"/>
  <c r="CI74" i="4"/>
  <c r="CI66" i="4"/>
  <c r="CM66" i="4"/>
  <c r="DA66" i="4" s="1"/>
  <c r="CL66" i="4"/>
  <c r="CM131" i="4"/>
  <c r="DA131" i="4" s="1"/>
  <c r="CI131" i="4"/>
  <c r="CL131" i="4"/>
  <c r="CL82" i="4"/>
  <c r="CI82" i="4"/>
  <c r="CM82" i="4"/>
  <c r="DA82" i="4" s="1"/>
  <c r="CL98" i="4"/>
  <c r="CM98" i="4"/>
  <c r="DA98" i="4" s="1"/>
  <c r="CI98" i="4"/>
  <c r="CL75" i="4"/>
  <c r="CM75" i="4"/>
  <c r="DA75" i="4" s="1"/>
  <c r="CI75" i="4"/>
  <c r="CM12" i="4"/>
  <c r="DA12" i="4" s="1"/>
  <c r="CL12" i="4"/>
  <c r="CI12" i="4"/>
  <c r="CI132" i="4"/>
  <c r="CL132" i="4"/>
  <c r="CM132" i="4"/>
  <c r="DA132" i="4" s="1"/>
  <c r="CM64" i="4"/>
  <c r="DA64" i="4" s="1"/>
  <c r="CL64" i="4"/>
  <c r="CI64" i="4"/>
  <c r="CI97" i="4"/>
  <c r="CM97" i="4"/>
  <c r="DA97" i="4" s="1"/>
  <c r="CL97" i="4"/>
  <c r="CL54" i="4"/>
  <c r="CM54" i="4"/>
  <c r="DA54" i="4" s="1"/>
  <c r="CI54" i="4"/>
  <c r="CL126" i="4"/>
  <c r="CM126" i="4"/>
  <c r="DA126" i="4" s="1"/>
  <c r="CI126" i="4"/>
  <c r="CI43" i="4"/>
  <c r="CL43" i="4"/>
  <c r="CM43" i="4"/>
  <c r="DA43" i="4" s="1"/>
  <c r="CI72" i="4"/>
  <c r="CL72" i="4"/>
  <c r="CM72" i="4"/>
  <c r="DA72" i="4" s="1"/>
  <c r="CI32" i="4"/>
  <c r="CL32" i="4"/>
  <c r="CM32" i="4"/>
  <c r="DA32" i="4" s="1"/>
  <c r="CI21" i="4"/>
  <c r="CL21" i="4"/>
  <c r="CM21" i="4"/>
  <c r="DA21" i="4" s="1"/>
  <c r="CL28" i="4"/>
  <c r="CM28" i="4"/>
  <c r="DA28" i="4" s="1"/>
  <c r="CI28" i="4"/>
  <c r="CL40" i="4"/>
  <c r="CM40" i="4"/>
  <c r="DA40" i="4" s="1"/>
  <c r="CI40" i="4"/>
  <c r="CI89" i="4"/>
  <c r="CL89" i="4"/>
  <c r="CM89" i="4"/>
  <c r="DA89" i="4" s="1"/>
  <c r="CL15" i="4"/>
  <c r="CI15" i="4"/>
  <c r="CM15" i="4"/>
  <c r="DA15" i="4" s="1"/>
  <c r="CL108" i="4"/>
  <c r="CI108" i="4"/>
  <c r="CM108" i="4"/>
  <c r="DA108" i="4" s="1"/>
  <c r="CL94" i="4"/>
  <c r="CM94" i="4"/>
  <c r="DA94" i="4" s="1"/>
  <c r="CI94" i="4"/>
  <c r="CI17" i="4"/>
  <c r="CM17" i="4"/>
  <c r="DA17" i="4" s="1"/>
  <c r="CL17" i="4"/>
  <c r="CM128" i="4"/>
  <c r="DA128" i="4" s="1"/>
  <c r="CI128" i="4"/>
  <c r="CL128" i="4"/>
  <c r="CL107" i="4"/>
  <c r="CM107" i="4"/>
  <c r="DA107" i="4" s="1"/>
  <c r="CI107" i="4"/>
  <c r="CL76" i="4"/>
  <c r="CM76" i="4"/>
  <c r="DA76" i="4" s="1"/>
  <c r="CI76" i="4"/>
  <c r="CI60" i="4"/>
  <c r="CL60" i="4"/>
  <c r="CM60" i="4"/>
  <c r="DA60" i="4" s="1"/>
  <c r="CL61" i="4"/>
  <c r="CI61" i="4"/>
  <c r="CM61" i="4"/>
  <c r="DA61" i="4" s="1"/>
  <c r="CI20" i="4"/>
  <c r="CL20" i="4"/>
  <c r="CM20" i="4"/>
  <c r="DA20" i="4" s="1"/>
  <c r="CL110" i="4"/>
  <c r="CI110" i="4"/>
  <c r="CM110" i="4"/>
  <c r="DA110" i="4" s="1"/>
  <c r="CM49" i="4"/>
  <c r="DA49" i="4" s="1"/>
  <c r="CL49" i="4"/>
  <c r="CI49" i="4"/>
  <c r="CM33" i="4"/>
  <c r="DA33" i="4" s="1"/>
  <c r="CL33" i="4"/>
  <c r="CI33" i="4"/>
  <c r="CL67" i="4"/>
  <c r="CI67" i="4"/>
  <c r="CM67" i="4"/>
  <c r="DA67" i="4" s="1"/>
  <c r="CM68" i="4"/>
  <c r="DA68" i="4" s="1"/>
  <c r="CI68" i="4"/>
  <c r="CL68" i="4"/>
  <c r="CI62" i="4"/>
  <c r="CM62" i="4"/>
  <c r="DA62" i="4" s="1"/>
  <c r="CL62" i="4"/>
  <c r="CM34" i="4"/>
  <c r="DA34" i="4" s="1"/>
  <c r="CI34" i="4"/>
  <c r="CL34" i="4"/>
  <c r="CI52" i="4"/>
  <c r="CL52" i="4"/>
  <c r="CM52" i="4"/>
  <c r="DA52" i="4" s="1"/>
  <c r="CL102" i="4"/>
  <c r="CM102" i="4"/>
  <c r="DA102" i="4" s="1"/>
  <c r="CI102" i="4"/>
  <c r="CL37" i="4"/>
  <c r="CI37" i="4"/>
  <c r="CM37" i="4"/>
  <c r="DA37" i="4" s="1"/>
  <c r="CL46" i="4"/>
  <c r="CM46" i="4"/>
  <c r="DA46" i="4" s="1"/>
  <c r="CI46" i="4"/>
  <c r="CL88" i="4"/>
  <c r="CM88" i="4"/>
  <c r="DA88" i="4" s="1"/>
  <c r="CI88" i="4"/>
  <c r="CM65" i="4"/>
  <c r="DA65" i="4" s="1"/>
  <c r="CI65" i="4"/>
  <c r="CL65" i="4"/>
  <c r="CI73" i="4"/>
  <c r="CM73" i="4"/>
  <c r="DA73" i="4" s="1"/>
  <c r="CL73" i="4"/>
  <c r="CM80" i="4"/>
  <c r="DA80" i="4" s="1"/>
  <c r="CI80" i="4"/>
  <c r="CL80" i="4"/>
  <c r="CI127" i="4"/>
  <c r="CL127" i="4"/>
  <c r="CM127" i="4"/>
  <c r="DA127" i="4" s="1"/>
  <c r="CI86" i="4"/>
  <c r="CM86" i="4"/>
  <c r="DA86" i="4" s="1"/>
  <c r="CL86" i="4"/>
  <c r="CM35" i="4"/>
  <c r="DA35" i="4" s="1"/>
  <c r="CL35" i="4"/>
  <c r="CI35" i="4"/>
  <c r="CI104" i="4"/>
  <c r="CL104" i="4"/>
  <c r="CM104" i="4"/>
  <c r="DA104" i="4" s="1"/>
  <c r="CL92" i="4"/>
  <c r="CM92" i="4"/>
  <c r="DA92" i="4" s="1"/>
  <c r="CI92" i="4"/>
  <c r="CL77" i="4"/>
  <c r="CI77" i="4"/>
  <c r="CM77" i="4"/>
  <c r="DA77" i="4" s="1"/>
  <c r="CM100" i="4"/>
  <c r="DA100" i="4" s="1"/>
  <c r="CL100" i="4"/>
  <c r="CI100" i="4"/>
  <c r="CI79" i="4"/>
  <c r="CL79" i="4"/>
  <c r="CM79" i="4"/>
  <c r="DA79" i="4" s="1"/>
  <c r="CI53" i="4"/>
  <c r="CM53" i="4"/>
  <c r="DA53" i="4" s="1"/>
  <c r="CL53" i="4"/>
  <c r="CM45" i="4"/>
  <c r="DA45" i="4" s="1"/>
  <c r="CL45" i="4"/>
  <c r="CI45" i="4"/>
  <c r="CL99" i="4"/>
  <c r="CM99" i="4"/>
  <c r="DA99" i="4" s="1"/>
  <c r="CI99" i="4"/>
  <c r="CL87" i="4"/>
  <c r="CM87" i="4"/>
  <c r="DA87" i="4" s="1"/>
  <c r="CI87" i="4"/>
  <c r="CM78" i="4"/>
  <c r="DA78" i="4" s="1"/>
  <c r="CI78" i="4"/>
  <c r="CL78" i="4"/>
  <c r="CL70" i="4"/>
  <c r="CI70" i="4"/>
  <c r="CM70" i="4"/>
  <c r="DA70" i="4" s="1"/>
  <c r="CM18" i="4"/>
  <c r="DA18" i="4" s="1"/>
  <c r="CL18" i="4"/>
  <c r="CI18" i="4"/>
  <c r="CL23" i="4"/>
  <c r="CM23" i="4"/>
  <c r="DA23" i="4" s="1"/>
  <c r="CI23" i="4"/>
  <c r="CL44" i="4"/>
  <c r="CM44" i="4"/>
  <c r="DA44" i="4" s="1"/>
  <c r="CI44" i="4"/>
  <c r="CI85" i="4"/>
  <c r="CM85" i="4"/>
  <c r="DA85" i="4" s="1"/>
  <c r="CL85" i="4"/>
  <c r="GV57" i="4" l="1"/>
  <c r="GS57" i="4"/>
  <c r="GW57" i="4"/>
  <c r="HK57" i="4" s="1"/>
  <c r="NK13" i="4"/>
  <c r="NH13" i="4"/>
  <c r="NL13" i="4"/>
  <c r="NZ13" i="4" s="1"/>
  <c r="DB110" i="4"/>
  <c r="DE110" i="4"/>
  <c r="DF110" i="4"/>
  <c r="DT110" i="4" s="1"/>
  <c r="DF98" i="4"/>
  <c r="DT98" i="4" s="1"/>
  <c r="DB98" i="4"/>
  <c r="DE98" i="4"/>
  <c r="DB31" i="4"/>
  <c r="DF31" i="4"/>
  <c r="DT31" i="4" s="1"/>
  <c r="DE31" i="4"/>
  <c r="DF58" i="4"/>
  <c r="DT58" i="4" s="1"/>
  <c r="DB58" i="4"/>
  <c r="DE58" i="4"/>
  <c r="DF87" i="4"/>
  <c r="DT87" i="4" s="1"/>
  <c r="DE87" i="4"/>
  <c r="DB87" i="4"/>
  <c r="DB45" i="4"/>
  <c r="DF45" i="4"/>
  <c r="DT45" i="4" s="1"/>
  <c r="DE45" i="4"/>
  <c r="DB127" i="4"/>
  <c r="DE127" i="4"/>
  <c r="DF127" i="4"/>
  <c r="DT127" i="4" s="1"/>
  <c r="DE88" i="4"/>
  <c r="DF88" i="4"/>
  <c r="DT88" i="4" s="1"/>
  <c r="DB88" i="4"/>
  <c r="DE34" i="4"/>
  <c r="DB34" i="4"/>
  <c r="DF34" i="4"/>
  <c r="DT34" i="4" s="1"/>
  <c r="DF32" i="4"/>
  <c r="DT32" i="4" s="1"/>
  <c r="DB32" i="4"/>
  <c r="DE32" i="4"/>
  <c r="DB92" i="4"/>
  <c r="DE92" i="4"/>
  <c r="DF92" i="4"/>
  <c r="DT92" i="4" s="1"/>
  <c r="DE102" i="4"/>
  <c r="DF102" i="4"/>
  <c r="DT102" i="4" s="1"/>
  <c r="DB102" i="4"/>
  <c r="DB62" i="4"/>
  <c r="DE62" i="4"/>
  <c r="DF62" i="4"/>
  <c r="DT62" i="4" s="1"/>
  <c r="DB44" i="4"/>
  <c r="DE44" i="4"/>
  <c r="DF44" i="4"/>
  <c r="DT44" i="4" s="1"/>
  <c r="DE61" i="4"/>
  <c r="DB61" i="4"/>
  <c r="DF61" i="4"/>
  <c r="DT61" i="4" s="1"/>
  <c r="DB43" i="4"/>
  <c r="DF43" i="4"/>
  <c r="DT43" i="4" s="1"/>
  <c r="DE43" i="4"/>
  <c r="DB54" i="4"/>
  <c r="DE54" i="4"/>
  <c r="DF54" i="4"/>
  <c r="DT54" i="4" s="1"/>
  <c r="DB64" i="4"/>
  <c r="DF64" i="4"/>
  <c r="DT64" i="4" s="1"/>
  <c r="DE64" i="4"/>
  <c r="DE38" i="4"/>
  <c r="DF38" i="4"/>
  <c r="DT38" i="4" s="1"/>
  <c r="DB38" i="4"/>
  <c r="DF130" i="4"/>
  <c r="DT130" i="4" s="1"/>
  <c r="DB130" i="4"/>
  <c r="DE130" i="4"/>
  <c r="DE78" i="4"/>
  <c r="DF78" i="4"/>
  <c r="DT78" i="4" s="1"/>
  <c r="DB78" i="4"/>
  <c r="DE99" i="4"/>
  <c r="DB99" i="4"/>
  <c r="DF99" i="4"/>
  <c r="DT99" i="4" s="1"/>
  <c r="DF66" i="4"/>
  <c r="DT66" i="4" s="1"/>
  <c r="DE66" i="4"/>
  <c r="DB66" i="4"/>
  <c r="DF29" i="4"/>
  <c r="DT29" i="4" s="1"/>
  <c r="DB29" i="4"/>
  <c r="DE29" i="4"/>
  <c r="DB25" i="4"/>
  <c r="DE25" i="4"/>
  <c r="DF25" i="4"/>
  <c r="DT25" i="4" s="1"/>
  <c r="DF83" i="4"/>
  <c r="DT83" i="4" s="1"/>
  <c r="DE83" i="4"/>
  <c r="DB83" i="4"/>
  <c r="DB103" i="4"/>
  <c r="DF103" i="4"/>
  <c r="DT103" i="4" s="1"/>
  <c r="DE103" i="4"/>
  <c r="DE69" i="4"/>
  <c r="DF69" i="4"/>
  <c r="DT69" i="4" s="1"/>
  <c r="DB69" i="4"/>
  <c r="DE77" i="4"/>
  <c r="DB77" i="4"/>
  <c r="DF77" i="4"/>
  <c r="DT77" i="4" s="1"/>
  <c r="DF107" i="4"/>
  <c r="DT107" i="4" s="1"/>
  <c r="DB107" i="4"/>
  <c r="DE107" i="4"/>
  <c r="DB128" i="4"/>
  <c r="DF128" i="4"/>
  <c r="DT128" i="4" s="1"/>
  <c r="DE128" i="4"/>
  <c r="DE89" i="4"/>
  <c r="DF89" i="4"/>
  <c r="DT89" i="4" s="1"/>
  <c r="DB89" i="4"/>
  <c r="DE12" i="4"/>
  <c r="DF12" i="4"/>
  <c r="DT12" i="4" s="1"/>
  <c r="DB12" i="4"/>
  <c r="DE71" i="4"/>
  <c r="DF71" i="4"/>
  <c r="DT71" i="4" s="1"/>
  <c r="DB71" i="4"/>
  <c r="DE63" i="4"/>
  <c r="DF63" i="4"/>
  <c r="DT63" i="4" s="1"/>
  <c r="DB63" i="4"/>
  <c r="DE11" i="4"/>
  <c r="DF11" i="4"/>
  <c r="DT11" i="4" s="1"/>
  <c r="DB11" i="4"/>
  <c r="DE18" i="4"/>
  <c r="DB18" i="4"/>
  <c r="DF18" i="4"/>
  <c r="DT18" i="4" s="1"/>
  <c r="DF86" i="4"/>
  <c r="DT86" i="4" s="1"/>
  <c r="DE86" i="4"/>
  <c r="DB86" i="4"/>
  <c r="DE76" i="4"/>
  <c r="DF76" i="4"/>
  <c r="DT76" i="4" s="1"/>
  <c r="DB76" i="4"/>
  <c r="DB21" i="4"/>
  <c r="DE21" i="4"/>
  <c r="DF21" i="4"/>
  <c r="DT21" i="4" s="1"/>
  <c r="DE56" i="4"/>
  <c r="DF56" i="4"/>
  <c r="DT56" i="4" s="1"/>
  <c r="DB56" i="4"/>
  <c r="DB106" i="4"/>
  <c r="DF106" i="4"/>
  <c r="DT106" i="4" s="1"/>
  <c r="DE106" i="4"/>
  <c r="DB85" i="4"/>
  <c r="DE85" i="4"/>
  <c r="DF85" i="4"/>
  <c r="DT85" i="4" s="1"/>
  <c r="DF94" i="4"/>
  <c r="DT94" i="4" s="1"/>
  <c r="DE94" i="4"/>
  <c r="DB94" i="4"/>
  <c r="DB72" i="4"/>
  <c r="DF72" i="4"/>
  <c r="DT72" i="4" s="1"/>
  <c r="DE72" i="4"/>
  <c r="DE126" i="4"/>
  <c r="DB126" i="4"/>
  <c r="DF126" i="4"/>
  <c r="DT126" i="4" s="1"/>
  <c r="DF132" i="4"/>
  <c r="DT132" i="4" s="1"/>
  <c r="DE132" i="4"/>
  <c r="DB132" i="4"/>
  <c r="DB75" i="4"/>
  <c r="DF75" i="4"/>
  <c r="DT75" i="4" s="1"/>
  <c r="DE75" i="4"/>
  <c r="DF82" i="4"/>
  <c r="DT82" i="4" s="1"/>
  <c r="DE82" i="4"/>
  <c r="DB82" i="4"/>
  <c r="DB74" i="4"/>
  <c r="DE74" i="4"/>
  <c r="DF74" i="4"/>
  <c r="DT74" i="4" s="1"/>
  <c r="DE16" i="4"/>
  <c r="DF16" i="4"/>
  <c r="DT16" i="4" s="1"/>
  <c r="DB16" i="4"/>
  <c r="DE111" i="4"/>
  <c r="DF111" i="4"/>
  <c r="DT111" i="4" s="1"/>
  <c r="DB111" i="4"/>
  <c r="DF70" i="4"/>
  <c r="DT70" i="4" s="1"/>
  <c r="DE70" i="4"/>
  <c r="DB70" i="4"/>
  <c r="DB53" i="4"/>
  <c r="DE53" i="4"/>
  <c r="DF53" i="4"/>
  <c r="DT53" i="4" s="1"/>
  <c r="DB73" i="4"/>
  <c r="DF73" i="4"/>
  <c r="DT73" i="4" s="1"/>
  <c r="DE73" i="4"/>
  <c r="DB46" i="4"/>
  <c r="DF46" i="4"/>
  <c r="DT46" i="4" s="1"/>
  <c r="DE46" i="4"/>
  <c r="DF52" i="4"/>
  <c r="DT52" i="4" s="1"/>
  <c r="DB52" i="4"/>
  <c r="DE52" i="4"/>
  <c r="DB33" i="4"/>
  <c r="DE33" i="4"/>
  <c r="DF33" i="4"/>
  <c r="DT33" i="4" s="1"/>
  <c r="DB17" i="4"/>
  <c r="DF17" i="4"/>
  <c r="DT17" i="4" s="1"/>
  <c r="DE17" i="4"/>
  <c r="DB129" i="4"/>
  <c r="DE129" i="4"/>
  <c r="DF129" i="4"/>
  <c r="DT129" i="4" s="1"/>
  <c r="DB39" i="4"/>
  <c r="DE39" i="4"/>
  <c r="DF39" i="4"/>
  <c r="DT39" i="4" s="1"/>
  <c r="DB47" i="4"/>
  <c r="DE47" i="4"/>
  <c r="DF47" i="4"/>
  <c r="DT47" i="4" s="1"/>
  <c r="DE90" i="4"/>
  <c r="DF90" i="4"/>
  <c r="DT90" i="4" s="1"/>
  <c r="DB90" i="4"/>
  <c r="DE112" i="4"/>
  <c r="DB112" i="4"/>
  <c r="DF112" i="4"/>
  <c r="DT112" i="4" s="1"/>
  <c r="DF35" i="4"/>
  <c r="DT35" i="4" s="1"/>
  <c r="DE35" i="4"/>
  <c r="DB35" i="4"/>
  <c r="DF40" i="4"/>
  <c r="DT40" i="4" s="1"/>
  <c r="DE40" i="4"/>
  <c r="DB40" i="4"/>
  <c r="DF23" i="4"/>
  <c r="DT23" i="4" s="1"/>
  <c r="DE23" i="4"/>
  <c r="DB23" i="4"/>
  <c r="DE100" i="4"/>
  <c r="DB100" i="4"/>
  <c r="DF100" i="4"/>
  <c r="DT100" i="4" s="1"/>
  <c r="DB49" i="4"/>
  <c r="DE49" i="4"/>
  <c r="DF49" i="4"/>
  <c r="DT49" i="4" s="1"/>
  <c r="DB60" i="4"/>
  <c r="DF60" i="4"/>
  <c r="DT60" i="4" s="1"/>
  <c r="DE60" i="4"/>
  <c r="DE131" i="4"/>
  <c r="DF131" i="4"/>
  <c r="DT131" i="4" s="1"/>
  <c r="DB131" i="4"/>
  <c r="DE26" i="4"/>
  <c r="DF26" i="4"/>
  <c r="DT26" i="4" s="1"/>
  <c r="DB26" i="4"/>
  <c r="DE41" i="4"/>
  <c r="DF41" i="4"/>
  <c r="DT41" i="4" s="1"/>
  <c r="DB41" i="4"/>
  <c r="DE104" i="4"/>
  <c r="DF104" i="4"/>
  <c r="DT104" i="4" s="1"/>
  <c r="DB104" i="4"/>
  <c r="DE20" i="4"/>
  <c r="DF20" i="4"/>
  <c r="DT20" i="4" s="1"/>
  <c r="DB20" i="4"/>
  <c r="DF108" i="4"/>
  <c r="DT108" i="4" s="1"/>
  <c r="DB108" i="4"/>
  <c r="DE108" i="4"/>
  <c r="DE79" i="4"/>
  <c r="DB79" i="4"/>
  <c r="DF79" i="4"/>
  <c r="DT79" i="4" s="1"/>
  <c r="DE37" i="4"/>
  <c r="DF37" i="4"/>
  <c r="DT37" i="4" s="1"/>
  <c r="DB37" i="4"/>
  <c r="DE68" i="4"/>
  <c r="DF68" i="4"/>
  <c r="DT68" i="4" s="1"/>
  <c r="DB68" i="4"/>
  <c r="DB28" i="4"/>
  <c r="DF28" i="4"/>
  <c r="DT28" i="4" s="1"/>
  <c r="DE28" i="4"/>
  <c r="DE50" i="4"/>
  <c r="DF50" i="4"/>
  <c r="DT50" i="4" s="1"/>
  <c r="DB50" i="4"/>
  <c r="DF93" i="4"/>
  <c r="DT93" i="4" s="1"/>
  <c r="DB93" i="4"/>
  <c r="DE93" i="4"/>
  <c r="DB80" i="4"/>
  <c r="DF80" i="4"/>
  <c r="DT80" i="4" s="1"/>
  <c r="DE80" i="4"/>
  <c r="DE65" i="4"/>
  <c r="DF65" i="4"/>
  <c r="DT65" i="4" s="1"/>
  <c r="DB65" i="4"/>
  <c r="DE67" i="4"/>
  <c r="DF67" i="4"/>
  <c r="DT67" i="4" s="1"/>
  <c r="DB67" i="4"/>
  <c r="DB15" i="4"/>
  <c r="DF15" i="4"/>
  <c r="DT15" i="4" s="1"/>
  <c r="DE15" i="4"/>
  <c r="DB97" i="4"/>
  <c r="DE97" i="4"/>
  <c r="DF97" i="4"/>
  <c r="DT97" i="4" s="1"/>
  <c r="DF105" i="4"/>
  <c r="DT105" i="4" s="1"/>
  <c r="DB105" i="4"/>
  <c r="DE105" i="4"/>
  <c r="DB96" i="4"/>
  <c r="DE96" i="4"/>
  <c r="DF96" i="4"/>
  <c r="DT96" i="4" s="1"/>
  <c r="DB24" i="4"/>
  <c r="DF24" i="4"/>
  <c r="DT24" i="4" s="1"/>
  <c r="DE24" i="4"/>
  <c r="HP57" i="4" l="1"/>
  <c r="ID57" i="4" s="1"/>
  <c r="HL57" i="4"/>
  <c r="HO57" i="4"/>
  <c r="OA13" i="4"/>
  <c r="OD13" i="4"/>
  <c r="OE13" i="4"/>
  <c r="OS13" i="4" s="1"/>
  <c r="DY20" i="4"/>
  <c r="EM20" i="4" s="1"/>
  <c r="DX20" i="4"/>
  <c r="DU20" i="4"/>
  <c r="DX131" i="4"/>
  <c r="DU131" i="4"/>
  <c r="DY131" i="4"/>
  <c r="EM131" i="4" s="1"/>
  <c r="DY129" i="4"/>
  <c r="EM129" i="4" s="1"/>
  <c r="DU129" i="4"/>
  <c r="DX129" i="4"/>
  <c r="DX56" i="4"/>
  <c r="DU56" i="4"/>
  <c r="DY56" i="4"/>
  <c r="EM56" i="4" s="1"/>
  <c r="DU67" i="4"/>
  <c r="DX67" i="4"/>
  <c r="DY67" i="4"/>
  <c r="EM67" i="4" s="1"/>
  <c r="DY41" i="4"/>
  <c r="EM41" i="4" s="1"/>
  <c r="DX41" i="4"/>
  <c r="DU41" i="4"/>
  <c r="DY47" i="4"/>
  <c r="EM47" i="4" s="1"/>
  <c r="DX47" i="4"/>
  <c r="DU47" i="4"/>
  <c r="DX25" i="4"/>
  <c r="DY25" i="4"/>
  <c r="EM25" i="4" s="1"/>
  <c r="DU25" i="4"/>
  <c r="DU104" i="4"/>
  <c r="DX104" i="4"/>
  <c r="DY104" i="4"/>
  <c r="EM104" i="4" s="1"/>
  <c r="DX132" i="4"/>
  <c r="DY132" i="4"/>
  <c r="EM132" i="4" s="1"/>
  <c r="DU132" i="4"/>
  <c r="DY128" i="4"/>
  <c r="EM128" i="4" s="1"/>
  <c r="DU128" i="4"/>
  <c r="DX128" i="4"/>
  <c r="DU35" i="4"/>
  <c r="DY35" i="4"/>
  <c r="EM35" i="4" s="1"/>
  <c r="DX35" i="4"/>
  <c r="DU112" i="4"/>
  <c r="DY112" i="4"/>
  <c r="EM112" i="4" s="1"/>
  <c r="DX112" i="4"/>
  <c r="DX52" i="4"/>
  <c r="DY52" i="4"/>
  <c r="EM52" i="4" s="1"/>
  <c r="DU52" i="4"/>
  <c r="DY53" i="4"/>
  <c r="EM53" i="4" s="1"/>
  <c r="DU53" i="4"/>
  <c r="DX53" i="4"/>
  <c r="DY126" i="4"/>
  <c r="EM126" i="4" s="1"/>
  <c r="DX126" i="4"/>
  <c r="DU126" i="4"/>
  <c r="DX77" i="4"/>
  <c r="DU77" i="4"/>
  <c r="DY77" i="4"/>
  <c r="EM77" i="4" s="1"/>
  <c r="DX69" i="4"/>
  <c r="DY69" i="4"/>
  <c r="EM69" i="4" s="1"/>
  <c r="DU69" i="4"/>
  <c r="DY43" i="4"/>
  <c r="EM43" i="4" s="1"/>
  <c r="DU43" i="4"/>
  <c r="DX43" i="4"/>
  <c r="DU34" i="4"/>
  <c r="DX34" i="4"/>
  <c r="DY34" i="4"/>
  <c r="EM34" i="4" s="1"/>
  <c r="DX45" i="4"/>
  <c r="DY45" i="4"/>
  <c r="EM45" i="4" s="1"/>
  <c r="DU45" i="4"/>
  <c r="DX105" i="4"/>
  <c r="DY105" i="4"/>
  <c r="EM105" i="4" s="1"/>
  <c r="DU105" i="4"/>
  <c r="DX97" i="4"/>
  <c r="DY97" i="4"/>
  <c r="EM97" i="4" s="1"/>
  <c r="DU97" i="4"/>
  <c r="DX65" i="4"/>
  <c r="DY65" i="4"/>
  <c r="EM65" i="4" s="1"/>
  <c r="DU65" i="4"/>
  <c r="DX37" i="4"/>
  <c r="DU37" i="4"/>
  <c r="DY37" i="4"/>
  <c r="EM37" i="4" s="1"/>
  <c r="DY63" i="4"/>
  <c r="EM63" i="4" s="1"/>
  <c r="DU63" i="4"/>
  <c r="DX63" i="4"/>
  <c r="DU99" i="4"/>
  <c r="DY99" i="4"/>
  <c r="EM99" i="4" s="1"/>
  <c r="DX99" i="4"/>
  <c r="DY38" i="4"/>
  <c r="EM38" i="4" s="1"/>
  <c r="DX38" i="4"/>
  <c r="DU38" i="4"/>
  <c r="DX92" i="4"/>
  <c r="DY92" i="4"/>
  <c r="EM92" i="4" s="1"/>
  <c r="DU92" i="4"/>
  <c r="DY108" i="4"/>
  <c r="EM108" i="4" s="1"/>
  <c r="DX108" i="4"/>
  <c r="DU108" i="4"/>
  <c r="DU40" i="4"/>
  <c r="DY40" i="4"/>
  <c r="EM40" i="4" s="1"/>
  <c r="DX40" i="4"/>
  <c r="DU46" i="4"/>
  <c r="DX46" i="4"/>
  <c r="DY46" i="4"/>
  <c r="EM46" i="4" s="1"/>
  <c r="DX16" i="4"/>
  <c r="DU16" i="4"/>
  <c r="DY16" i="4"/>
  <c r="EM16" i="4" s="1"/>
  <c r="DU62" i="4"/>
  <c r="DY62" i="4"/>
  <c r="EM62" i="4" s="1"/>
  <c r="DX62" i="4"/>
  <c r="DU28" i="4"/>
  <c r="DY28" i="4"/>
  <c r="EM28" i="4" s="1"/>
  <c r="DX28" i="4"/>
  <c r="DX12" i="4"/>
  <c r="DU12" i="4"/>
  <c r="DY12" i="4"/>
  <c r="EM12" i="4" s="1"/>
  <c r="DU107" i="4"/>
  <c r="DY107" i="4"/>
  <c r="EM107" i="4" s="1"/>
  <c r="DX107" i="4"/>
  <c r="DX103" i="4"/>
  <c r="DU103" i="4"/>
  <c r="DY103" i="4"/>
  <c r="EM103" i="4" s="1"/>
  <c r="DX29" i="4"/>
  <c r="DY29" i="4"/>
  <c r="EM29" i="4" s="1"/>
  <c r="DU29" i="4"/>
  <c r="DY24" i="4"/>
  <c r="EM24" i="4" s="1"/>
  <c r="DX24" i="4"/>
  <c r="DU24" i="4"/>
  <c r="DX80" i="4"/>
  <c r="DU80" i="4"/>
  <c r="DY80" i="4"/>
  <c r="EM80" i="4" s="1"/>
  <c r="DX23" i="4"/>
  <c r="DU23" i="4"/>
  <c r="DY23" i="4"/>
  <c r="EM23" i="4" s="1"/>
  <c r="DY39" i="4"/>
  <c r="EM39" i="4" s="1"/>
  <c r="DX39" i="4"/>
  <c r="DU39" i="4"/>
  <c r="DX74" i="4"/>
  <c r="DU74" i="4"/>
  <c r="DY74" i="4"/>
  <c r="EM74" i="4" s="1"/>
  <c r="DX72" i="4"/>
  <c r="DU72" i="4"/>
  <c r="DY72" i="4"/>
  <c r="EM72" i="4" s="1"/>
  <c r="DU88" i="4"/>
  <c r="DY88" i="4"/>
  <c r="EM88" i="4" s="1"/>
  <c r="DX88" i="4"/>
  <c r="DX87" i="4"/>
  <c r="DU87" i="4"/>
  <c r="DY87" i="4"/>
  <c r="EM87" i="4" s="1"/>
  <c r="DU68" i="4"/>
  <c r="DY68" i="4"/>
  <c r="EM68" i="4" s="1"/>
  <c r="DX68" i="4"/>
  <c r="DU33" i="4"/>
  <c r="DX33" i="4"/>
  <c r="DY33" i="4"/>
  <c r="EM33" i="4" s="1"/>
  <c r="DX73" i="4"/>
  <c r="DU73" i="4"/>
  <c r="DY73" i="4"/>
  <c r="EM73" i="4" s="1"/>
  <c r="DU70" i="4"/>
  <c r="DY70" i="4"/>
  <c r="EM70" i="4" s="1"/>
  <c r="DX70" i="4"/>
  <c r="DU78" i="4"/>
  <c r="DY78" i="4"/>
  <c r="EM78" i="4" s="1"/>
  <c r="DX78" i="4"/>
  <c r="DY96" i="4"/>
  <c r="EM96" i="4" s="1"/>
  <c r="DU96" i="4"/>
  <c r="DX96" i="4"/>
  <c r="DX100" i="4"/>
  <c r="DY100" i="4"/>
  <c r="EM100" i="4" s="1"/>
  <c r="DU100" i="4"/>
  <c r="DU90" i="4"/>
  <c r="DX90" i="4"/>
  <c r="DY90" i="4"/>
  <c r="EM90" i="4" s="1"/>
  <c r="DY26" i="4"/>
  <c r="EM26" i="4" s="1"/>
  <c r="DU26" i="4"/>
  <c r="DX26" i="4"/>
  <c r="DU86" i="4"/>
  <c r="DY86" i="4"/>
  <c r="EM86" i="4" s="1"/>
  <c r="DX86" i="4"/>
  <c r="DU18" i="4"/>
  <c r="DX18" i="4"/>
  <c r="DY18" i="4"/>
  <c r="EM18" i="4" s="1"/>
  <c r="DU71" i="4"/>
  <c r="DY71" i="4"/>
  <c r="EM71" i="4" s="1"/>
  <c r="DX71" i="4"/>
  <c r="DU58" i="4"/>
  <c r="DY58" i="4"/>
  <c r="EM58" i="4" s="1"/>
  <c r="DX58" i="4"/>
  <c r="DU50" i="4"/>
  <c r="DY50" i="4"/>
  <c r="EM50" i="4" s="1"/>
  <c r="DX50" i="4"/>
  <c r="DU110" i="4"/>
  <c r="DY110" i="4"/>
  <c r="EM110" i="4" s="1"/>
  <c r="DX110" i="4"/>
  <c r="DU60" i="4"/>
  <c r="DX60" i="4"/>
  <c r="DY60" i="4"/>
  <c r="EM60" i="4" s="1"/>
  <c r="DX111" i="4"/>
  <c r="DY111" i="4"/>
  <c r="EM111" i="4" s="1"/>
  <c r="DU111" i="4"/>
  <c r="DU82" i="4"/>
  <c r="DY82" i="4"/>
  <c r="EM82" i="4" s="1"/>
  <c r="DX82" i="4"/>
  <c r="DU89" i="4"/>
  <c r="DX89" i="4"/>
  <c r="DY89" i="4"/>
  <c r="EM89" i="4" s="1"/>
  <c r="DU130" i="4"/>
  <c r="DX130" i="4"/>
  <c r="DY130" i="4"/>
  <c r="EM130" i="4" s="1"/>
  <c r="DY102" i="4"/>
  <c r="EM102" i="4" s="1"/>
  <c r="DU102" i="4"/>
  <c r="DX102" i="4"/>
  <c r="DY127" i="4"/>
  <c r="EM127" i="4" s="1"/>
  <c r="DU127" i="4"/>
  <c r="DX127" i="4"/>
  <c r="DX31" i="4"/>
  <c r="DU31" i="4"/>
  <c r="DY31" i="4"/>
  <c r="EM31" i="4" s="1"/>
  <c r="DY93" i="4"/>
  <c r="EM93" i="4" s="1"/>
  <c r="DU93" i="4"/>
  <c r="DX93" i="4"/>
  <c r="DU17" i="4"/>
  <c r="DY17" i="4"/>
  <c r="EM17" i="4" s="1"/>
  <c r="DX17" i="4"/>
  <c r="DX85" i="4"/>
  <c r="DU85" i="4"/>
  <c r="DY85" i="4"/>
  <c r="EM85" i="4" s="1"/>
  <c r="DY106" i="4"/>
  <c r="EM106" i="4" s="1"/>
  <c r="DU106" i="4"/>
  <c r="DX106" i="4"/>
  <c r="DY83" i="4"/>
  <c r="EM83" i="4" s="1"/>
  <c r="DU83" i="4"/>
  <c r="DX83" i="4"/>
  <c r="DY64" i="4"/>
  <c r="EM64" i="4" s="1"/>
  <c r="DU64" i="4"/>
  <c r="DX64" i="4"/>
  <c r="DY32" i="4"/>
  <c r="EM32" i="4" s="1"/>
  <c r="DX32" i="4"/>
  <c r="DU32" i="4"/>
  <c r="DY15" i="4"/>
  <c r="EM15" i="4" s="1"/>
  <c r="DX15" i="4"/>
  <c r="DU15" i="4"/>
  <c r="DX49" i="4"/>
  <c r="DU49" i="4"/>
  <c r="DY49" i="4"/>
  <c r="EM49" i="4" s="1"/>
  <c r="DU75" i="4"/>
  <c r="DY75" i="4"/>
  <c r="EM75" i="4" s="1"/>
  <c r="DX75" i="4"/>
  <c r="DX94" i="4"/>
  <c r="DU94" i="4"/>
  <c r="DY94" i="4"/>
  <c r="EM94" i="4" s="1"/>
  <c r="DU21" i="4"/>
  <c r="DX21" i="4"/>
  <c r="DY21" i="4"/>
  <c r="EM21" i="4" s="1"/>
  <c r="DU76" i="4"/>
  <c r="DX76" i="4"/>
  <c r="DY76" i="4"/>
  <c r="EM76" i="4" s="1"/>
  <c r="DX11" i="4"/>
  <c r="DY11" i="4"/>
  <c r="EM11" i="4" s="1"/>
  <c r="DU11" i="4"/>
  <c r="DU61" i="4"/>
  <c r="DX61" i="4"/>
  <c r="DY61" i="4"/>
  <c r="EM61" i="4" s="1"/>
  <c r="DX79" i="4"/>
  <c r="DU79" i="4"/>
  <c r="DY79" i="4"/>
  <c r="EM79" i="4" s="1"/>
  <c r="DY66" i="4"/>
  <c r="EM66" i="4" s="1"/>
  <c r="DU66" i="4"/>
  <c r="DX66" i="4"/>
  <c r="DY54" i="4"/>
  <c r="EM54" i="4" s="1"/>
  <c r="DX54" i="4"/>
  <c r="DU54" i="4"/>
  <c r="DX44" i="4"/>
  <c r="DY44" i="4"/>
  <c r="EM44" i="4" s="1"/>
  <c r="DU44" i="4"/>
  <c r="DU98" i="4"/>
  <c r="DY98" i="4"/>
  <c r="EM98" i="4" s="1"/>
  <c r="DX98" i="4"/>
  <c r="IH57" i="4" l="1"/>
  <c r="IE57" i="4"/>
  <c r="II57" i="4"/>
  <c r="IW57" i="4" s="1"/>
  <c r="OX13" i="4"/>
  <c r="PL13" i="4" s="1"/>
  <c r="OW13" i="4"/>
  <c r="OT13" i="4"/>
  <c r="ER44" i="4"/>
  <c r="FF44" i="4" s="1"/>
  <c r="EQ44" i="4"/>
  <c r="EN44" i="4"/>
  <c r="EN21" i="4"/>
  <c r="EQ21" i="4"/>
  <c r="ER21" i="4"/>
  <c r="FF21" i="4" s="1"/>
  <c r="EQ68" i="4"/>
  <c r="ER68" i="4"/>
  <c r="FF68" i="4" s="1"/>
  <c r="EN68" i="4"/>
  <c r="EN23" i="4"/>
  <c r="EQ23" i="4"/>
  <c r="ER23" i="4"/>
  <c r="FF23" i="4" s="1"/>
  <c r="EQ12" i="4"/>
  <c r="EN12" i="4"/>
  <c r="ER12" i="4"/>
  <c r="FF12" i="4" s="1"/>
  <c r="EN92" i="4"/>
  <c r="ER92" i="4"/>
  <c r="FF92" i="4" s="1"/>
  <c r="EQ92" i="4"/>
  <c r="ER63" i="4"/>
  <c r="FF63" i="4" s="1"/>
  <c r="EN63" i="4"/>
  <c r="EQ63" i="4"/>
  <c r="EN56" i="4"/>
  <c r="ER56" i="4"/>
  <c r="FF56" i="4" s="1"/>
  <c r="EQ56" i="4"/>
  <c r="ER61" i="4"/>
  <c r="FF61" i="4" s="1"/>
  <c r="EN61" i="4"/>
  <c r="EQ61" i="4"/>
  <c r="EQ49" i="4"/>
  <c r="EN49" i="4"/>
  <c r="ER49" i="4"/>
  <c r="FF49" i="4" s="1"/>
  <c r="ER32" i="4"/>
  <c r="FF32" i="4" s="1"/>
  <c r="EN32" i="4"/>
  <c r="EQ32" i="4"/>
  <c r="EQ73" i="4"/>
  <c r="ER73" i="4"/>
  <c r="FF73" i="4" s="1"/>
  <c r="EN73" i="4"/>
  <c r="EN87" i="4"/>
  <c r="EQ87" i="4"/>
  <c r="ER87" i="4"/>
  <c r="FF87" i="4" s="1"/>
  <c r="ER112" i="4"/>
  <c r="FF112" i="4" s="1"/>
  <c r="EN112" i="4"/>
  <c r="EQ112" i="4"/>
  <c r="EQ132" i="4"/>
  <c r="ER132" i="4"/>
  <c r="FF132" i="4" s="1"/>
  <c r="EN132" i="4"/>
  <c r="EQ129" i="4"/>
  <c r="ER129" i="4"/>
  <c r="FF129" i="4" s="1"/>
  <c r="EN129" i="4"/>
  <c r="ER131" i="4"/>
  <c r="FF131" i="4" s="1"/>
  <c r="EN131" i="4"/>
  <c r="EQ131" i="4"/>
  <c r="EN106" i="4"/>
  <c r="ER106" i="4"/>
  <c r="FF106" i="4" s="1"/>
  <c r="EQ106" i="4"/>
  <c r="EN102" i="4"/>
  <c r="ER102" i="4"/>
  <c r="FF102" i="4" s="1"/>
  <c r="EQ102" i="4"/>
  <c r="EQ111" i="4"/>
  <c r="ER111" i="4"/>
  <c r="FF111" i="4" s="1"/>
  <c r="EN111" i="4"/>
  <c r="EN50" i="4"/>
  <c r="EQ50" i="4"/>
  <c r="ER50" i="4"/>
  <c r="FF50" i="4" s="1"/>
  <c r="EN74" i="4"/>
  <c r="ER74" i="4"/>
  <c r="FF74" i="4" s="1"/>
  <c r="EQ74" i="4"/>
  <c r="EN105" i="4"/>
  <c r="ER105" i="4"/>
  <c r="FF105" i="4" s="1"/>
  <c r="EQ105" i="4"/>
  <c r="EN94" i="4"/>
  <c r="ER94" i="4"/>
  <c r="FF94" i="4" s="1"/>
  <c r="EQ94" i="4"/>
  <c r="ER85" i="4"/>
  <c r="FF85" i="4" s="1"/>
  <c r="EN85" i="4"/>
  <c r="EQ85" i="4"/>
  <c r="EQ98" i="4"/>
  <c r="ER98" i="4"/>
  <c r="FF98" i="4" s="1"/>
  <c r="EN98" i="4"/>
  <c r="ER54" i="4"/>
  <c r="FF54" i="4" s="1"/>
  <c r="EN54" i="4"/>
  <c r="EQ54" i="4"/>
  <c r="EQ33" i="4"/>
  <c r="ER33" i="4"/>
  <c r="FF33" i="4" s="1"/>
  <c r="EN33" i="4"/>
  <c r="EQ24" i="4"/>
  <c r="EN24" i="4"/>
  <c r="ER24" i="4"/>
  <c r="FF24" i="4" s="1"/>
  <c r="EN35" i="4"/>
  <c r="EQ35" i="4"/>
  <c r="ER35" i="4"/>
  <c r="FF35" i="4" s="1"/>
  <c r="EN15" i="4"/>
  <c r="EQ15" i="4"/>
  <c r="ER15" i="4"/>
  <c r="FF15" i="4" s="1"/>
  <c r="EQ88" i="4"/>
  <c r="EN88" i="4"/>
  <c r="ER88" i="4"/>
  <c r="FF88" i="4" s="1"/>
  <c r="EQ28" i="4"/>
  <c r="EN28" i="4"/>
  <c r="ER28" i="4"/>
  <c r="FF28" i="4" s="1"/>
  <c r="EQ46" i="4"/>
  <c r="EN46" i="4"/>
  <c r="ER46" i="4"/>
  <c r="FF46" i="4" s="1"/>
  <c r="EN37" i="4"/>
  <c r="EQ37" i="4"/>
  <c r="ER37" i="4"/>
  <c r="FF37" i="4" s="1"/>
  <c r="EN43" i="4"/>
  <c r="ER43" i="4"/>
  <c r="FF43" i="4" s="1"/>
  <c r="EQ43" i="4"/>
  <c r="ER93" i="4"/>
  <c r="FF93" i="4" s="1"/>
  <c r="EN93" i="4"/>
  <c r="EQ93" i="4"/>
  <c r="EN130" i="4"/>
  <c r="EQ130" i="4"/>
  <c r="ER130" i="4"/>
  <c r="FF130" i="4" s="1"/>
  <c r="EQ82" i="4"/>
  <c r="ER82" i="4"/>
  <c r="FF82" i="4" s="1"/>
  <c r="EN82" i="4"/>
  <c r="EQ71" i="4"/>
  <c r="EN71" i="4"/>
  <c r="ER71" i="4"/>
  <c r="FF71" i="4" s="1"/>
  <c r="EN96" i="4"/>
  <c r="EQ96" i="4"/>
  <c r="ER96" i="4"/>
  <c r="FF96" i="4" s="1"/>
  <c r="ER108" i="4"/>
  <c r="FF108" i="4" s="1"/>
  <c r="EQ108" i="4"/>
  <c r="EN108" i="4"/>
  <c r="ER53" i="4"/>
  <c r="FF53" i="4" s="1"/>
  <c r="EQ53" i="4"/>
  <c r="EN53" i="4"/>
  <c r="ER47" i="4"/>
  <c r="FF47" i="4" s="1"/>
  <c r="EQ47" i="4"/>
  <c r="EN47" i="4"/>
  <c r="ER20" i="4"/>
  <c r="FF20" i="4" s="1"/>
  <c r="EQ20" i="4"/>
  <c r="EN20" i="4"/>
  <c r="EQ75" i="4"/>
  <c r="ER75" i="4"/>
  <c r="FF75" i="4" s="1"/>
  <c r="EN75" i="4"/>
  <c r="EQ31" i="4"/>
  <c r="EN31" i="4"/>
  <c r="ER31" i="4"/>
  <c r="FF31" i="4" s="1"/>
  <c r="EN18" i="4"/>
  <c r="EQ18" i="4"/>
  <c r="ER18" i="4"/>
  <c r="FF18" i="4" s="1"/>
  <c r="EQ29" i="4"/>
  <c r="EN29" i="4"/>
  <c r="ER29" i="4"/>
  <c r="FF29" i="4" s="1"/>
  <c r="ER45" i="4"/>
  <c r="FF45" i="4" s="1"/>
  <c r="EQ45" i="4"/>
  <c r="EN45" i="4"/>
  <c r="EN52" i="4"/>
  <c r="EQ52" i="4"/>
  <c r="ER52" i="4"/>
  <c r="FF52" i="4" s="1"/>
  <c r="EN104" i="4"/>
  <c r="ER104" i="4"/>
  <c r="FF104" i="4" s="1"/>
  <c r="EQ104" i="4"/>
  <c r="EQ79" i="4"/>
  <c r="EN79" i="4"/>
  <c r="ER79" i="4"/>
  <c r="FF79" i="4" s="1"/>
  <c r="ER83" i="4"/>
  <c r="FF83" i="4" s="1"/>
  <c r="EN83" i="4"/>
  <c r="EQ83" i="4"/>
  <c r="EQ100" i="4"/>
  <c r="EN100" i="4"/>
  <c r="ER100" i="4"/>
  <c r="FF100" i="4" s="1"/>
  <c r="EN67" i="4"/>
  <c r="ER67" i="4"/>
  <c r="FF67" i="4" s="1"/>
  <c r="EQ67" i="4"/>
  <c r="ER66" i="4"/>
  <c r="FF66" i="4" s="1"/>
  <c r="EN66" i="4"/>
  <c r="EQ66" i="4"/>
  <c r="ER60" i="4"/>
  <c r="FF60" i="4" s="1"/>
  <c r="EQ60" i="4"/>
  <c r="EN60" i="4"/>
  <c r="EN78" i="4"/>
  <c r="ER78" i="4"/>
  <c r="FF78" i="4" s="1"/>
  <c r="EQ78" i="4"/>
  <c r="EN103" i="4"/>
  <c r="ER103" i="4"/>
  <c r="FF103" i="4" s="1"/>
  <c r="EQ103" i="4"/>
  <c r="ER38" i="4"/>
  <c r="FF38" i="4" s="1"/>
  <c r="EQ38" i="4"/>
  <c r="EN38" i="4"/>
  <c r="ER34" i="4"/>
  <c r="FF34" i="4" s="1"/>
  <c r="EQ34" i="4"/>
  <c r="EN34" i="4"/>
  <c r="ER69" i="4"/>
  <c r="FF69" i="4" s="1"/>
  <c r="EN69" i="4"/>
  <c r="EQ69" i="4"/>
  <c r="ER11" i="4"/>
  <c r="FF11" i="4" s="1"/>
  <c r="EQ11" i="4"/>
  <c r="EN11" i="4"/>
  <c r="ER58" i="4"/>
  <c r="FF58" i="4" s="1"/>
  <c r="EQ58" i="4"/>
  <c r="EN58" i="4"/>
  <c r="EQ62" i="4"/>
  <c r="ER62" i="4"/>
  <c r="FF62" i="4" s="1"/>
  <c r="EN62" i="4"/>
  <c r="ER127" i="4"/>
  <c r="FF127" i="4" s="1"/>
  <c r="EN127" i="4"/>
  <c r="EQ127" i="4"/>
  <c r="EN89" i="4"/>
  <c r="EQ89" i="4"/>
  <c r="ER89" i="4"/>
  <c r="FF89" i="4" s="1"/>
  <c r="EN110" i="4"/>
  <c r="ER110" i="4"/>
  <c r="FF110" i="4" s="1"/>
  <c r="EQ110" i="4"/>
  <c r="EN86" i="4"/>
  <c r="EQ86" i="4"/>
  <c r="ER86" i="4"/>
  <c r="FF86" i="4" s="1"/>
  <c r="EN80" i="4"/>
  <c r="ER80" i="4"/>
  <c r="FF80" i="4" s="1"/>
  <c r="EQ80" i="4"/>
  <c r="EN40" i="4"/>
  <c r="EQ40" i="4"/>
  <c r="ER40" i="4"/>
  <c r="FF40" i="4" s="1"/>
  <c r="EQ99" i="4"/>
  <c r="EN99" i="4"/>
  <c r="ER99" i="4"/>
  <c r="FF99" i="4" s="1"/>
  <c r="EN65" i="4"/>
  <c r="EQ65" i="4"/>
  <c r="ER65" i="4"/>
  <c r="FF65" i="4" s="1"/>
  <c r="ER77" i="4"/>
  <c r="FF77" i="4" s="1"/>
  <c r="EN77" i="4"/>
  <c r="EQ77" i="4"/>
  <c r="EQ128" i="4"/>
  <c r="ER128" i="4"/>
  <c r="FF128" i="4" s="1"/>
  <c r="EN128" i="4"/>
  <c r="EQ76" i="4"/>
  <c r="ER76" i="4"/>
  <c r="FF76" i="4" s="1"/>
  <c r="EN76" i="4"/>
  <c r="ER64" i="4"/>
  <c r="FF64" i="4" s="1"/>
  <c r="EN64" i="4"/>
  <c r="EQ64" i="4"/>
  <c r="ER17" i="4"/>
  <c r="FF17" i="4" s="1"/>
  <c r="EQ17" i="4"/>
  <c r="EN17" i="4"/>
  <c r="EN39" i="4"/>
  <c r="ER39" i="4"/>
  <c r="FF39" i="4" s="1"/>
  <c r="EQ39" i="4"/>
  <c r="EQ126" i="4"/>
  <c r="EN126" i="4"/>
  <c r="ER126" i="4"/>
  <c r="FF126" i="4" s="1"/>
  <c r="EQ25" i="4"/>
  <c r="EN25" i="4"/>
  <c r="ER25" i="4"/>
  <c r="FF25" i="4" s="1"/>
  <c r="EQ26" i="4"/>
  <c r="ER26" i="4"/>
  <c r="FF26" i="4" s="1"/>
  <c r="EN26" i="4"/>
  <c r="EQ107" i="4"/>
  <c r="ER107" i="4"/>
  <c r="FF107" i="4" s="1"/>
  <c r="EN107" i="4"/>
  <c r="ER90" i="4"/>
  <c r="FF90" i="4" s="1"/>
  <c r="EN90" i="4"/>
  <c r="EQ90" i="4"/>
  <c r="EN70" i="4"/>
  <c r="ER70" i="4"/>
  <c r="FF70" i="4" s="1"/>
  <c r="EQ70" i="4"/>
  <c r="ER72" i="4"/>
  <c r="FF72" i="4" s="1"/>
  <c r="EN72" i="4"/>
  <c r="EQ72" i="4"/>
  <c r="EN16" i="4"/>
  <c r="EQ16" i="4"/>
  <c r="ER16" i="4"/>
  <c r="FF16" i="4" s="1"/>
  <c r="ER97" i="4"/>
  <c r="FF97" i="4" s="1"/>
  <c r="EN97" i="4"/>
  <c r="EQ97" i="4"/>
  <c r="ER41" i="4"/>
  <c r="FF41" i="4" s="1"/>
  <c r="EN41" i="4"/>
  <c r="EQ41" i="4"/>
  <c r="JA57" i="4" l="1"/>
  <c r="JB57" i="4"/>
  <c r="JP57" i="4" s="1"/>
  <c r="IX57" i="4"/>
  <c r="PM13" i="4"/>
  <c r="PP13" i="4"/>
  <c r="PQ13" i="4"/>
  <c r="QE13" i="4" s="1"/>
  <c r="FJ86" i="4"/>
  <c r="FK86" i="4"/>
  <c r="FY86" i="4" s="1"/>
  <c r="FG86" i="4"/>
  <c r="FG11" i="4"/>
  <c r="FK11" i="4"/>
  <c r="FY11" i="4" s="1"/>
  <c r="FJ11" i="4"/>
  <c r="FJ43" i="4"/>
  <c r="FK43" i="4"/>
  <c r="FY43" i="4" s="1"/>
  <c r="FG43" i="4"/>
  <c r="FG70" i="4"/>
  <c r="FK70" i="4"/>
  <c r="FY70" i="4" s="1"/>
  <c r="FJ70" i="4"/>
  <c r="FG38" i="4"/>
  <c r="FK38" i="4"/>
  <c r="FY38" i="4" s="1"/>
  <c r="FJ38" i="4"/>
  <c r="FG100" i="4"/>
  <c r="FK100" i="4"/>
  <c r="FY100" i="4" s="1"/>
  <c r="FJ100" i="4"/>
  <c r="FJ130" i="4"/>
  <c r="FK130" i="4"/>
  <c r="FY130" i="4" s="1"/>
  <c r="FG130" i="4"/>
  <c r="FJ85" i="4"/>
  <c r="FK85" i="4"/>
  <c r="FY85" i="4" s="1"/>
  <c r="FG85" i="4"/>
  <c r="FG129" i="4"/>
  <c r="FK129" i="4"/>
  <c r="FY129" i="4" s="1"/>
  <c r="FJ129" i="4"/>
  <c r="FK112" i="4"/>
  <c r="FY112" i="4" s="1"/>
  <c r="FJ112" i="4"/>
  <c r="FG112" i="4"/>
  <c r="FJ87" i="4"/>
  <c r="FG87" i="4"/>
  <c r="FK87" i="4"/>
  <c r="FY87" i="4" s="1"/>
  <c r="FG40" i="4"/>
  <c r="FJ40" i="4"/>
  <c r="FK40" i="4"/>
  <c r="FY40" i="4" s="1"/>
  <c r="FK83" i="4"/>
  <c r="FY83" i="4" s="1"/>
  <c r="FJ83" i="4"/>
  <c r="FG83" i="4"/>
  <c r="FG37" i="4"/>
  <c r="FK37" i="4"/>
  <c r="FY37" i="4" s="1"/>
  <c r="FJ37" i="4"/>
  <c r="FK106" i="4"/>
  <c r="FY106" i="4" s="1"/>
  <c r="FG106" i="4"/>
  <c r="FJ106" i="4"/>
  <c r="FK23" i="4"/>
  <c r="FY23" i="4" s="1"/>
  <c r="FJ23" i="4"/>
  <c r="FG23" i="4"/>
  <c r="FK107" i="4"/>
  <c r="FY107" i="4" s="1"/>
  <c r="FJ107" i="4"/>
  <c r="FG107" i="4"/>
  <c r="FJ66" i="4"/>
  <c r="FK66" i="4"/>
  <c r="FY66" i="4" s="1"/>
  <c r="FG66" i="4"/>
  <c r="FJ94" i="4"/>
  <c r="FK94" i="4"/>
  <c r="FY94" i="4" s="1"/>
  <c r="FG94" i="4"/>
  <c r="FK16" i="4"/>
  <c r="FY16" i="4" s="1"/>
  <c r="FG16" i="4"/>
  <c r="FJ16" i="4"/>
  <c r="FK17" i="4"/>
  <c r="FY17" i="4" s="1"/>
  <c r="FJ17" i="4"/>
  <c r="FG17" i="4"/>
  <c r="FJ110" i="4"/>
  <c r="FK110" i="4"/>
  <c r="FY110" i="4" s="1"/>
  <c r="FG110" i="4"/>
  <c r="FK58" i="4"/>
  <c r="FY58" i="4" s="1"/>
  <c r="FG58" i="4"/>
  <c r="FJ58" i="4"/>
  <c r="FK20" i="4"/>
  <c r="FY20" i="4" s="1"/>
  <c r="FG20" i="4"/>
  <c r="FJ20" i="4"/>
  <c r="FK88" i="4"/>
  <c r="FY88" i="4" s="1"/>
  <c r="FJ88" i="4"/>
  <c r="FG88" i="4"/>
  <c r="FG33" i="4"/>
  <c r="FK33" i="4"/>
  <c r="FY33" i="4" s="1"/>
  <c r="FJ33" i="4"/>
  <c r="FK61" i="4"/>
  <c r="FY61" i="4" s="1"/>
  <c r="FG61" i="4"/>
  <c r="FJ61" i="4"/>
  <c r="FJ18" i="4"/>
  <c r="FK18" i="4"/>
  <c r="FY18" i="4" s="1"/>
  <c r="FG18" i="4"/>
  <c r="FK73" i="4"/>
  <c r="FY73" i="4" s="1"/>
  <c r="FJ73" i="4"/>
  <c r="FG73" i="4"/>
  <c r="FK63" i="4"/>
  <c r="FY63" i="4" s="1"/>
  <c r="FJ63" i="4"/>
  <c r="FG63" i="4"/>
  <c r="FK89" i="4"/>
  <c r="FY89" i="4" s="1"/>
  <c r="FJ89" i="4"/>
  <c r="FG89" i="4"/>
  <c r="FK79" i="4"/>
  <c r="FY79" i="4" s="1"/>
  <c r="FJ79" i="4"/>
  <c r="FG79" i="4"/>
  <c r="FK104" i="4"/>
  <c r="FY104" i="4" s="1"/>
  <c r="FG104" i="4"/>
  <c r="FJ104" i="4"/>
  <c r="FG45" i="4"/>
  <c r="FK45" i="4"/>
  <c r="FY45" i="4" s="1"/>
  <c r="FJ45" i="4"/>
  <c r="FG29" i="4"/>
  <c r="FJ29" i="4"/>
  <c r="FK29" i="4"/>
  <c r="FY29" i="4" s="1"/>
  <c r="FK53" i="4"/>
  <c r="FY53" i="4" s="1"/>
  <c r="FG53" i="4"/>
  <c r="FJ53" i="4"/>
  <c r="FJ93" i="4"/>
  <c r="FK93" i="4"/>
  <c r="FY93" i="4" s="1"/>
  <c r="FG93" i="4"/>
  <c r="FG54" i="4"/>
  <c r="FJ54" i="4"/>
  <c r="FK54" i="4"/>
  <c r="FY54" i="4" s="1"/>
  <c r="FG111" i="4"/>
  <c r="FJ111" i="4"/>
  <c r="FK111" i="4"/>
  <c r="FY111" i="4" s="1"/>
  <c r="FG64" i="4"/>
  <c r="FJ64" i="4"/>
  <c r="FK64" i="4"/>
  <c r="FY64" i="4" s="1"/>
  <c r="FK92" i="4"/>
  <c r="FY92" i="4" s="1"/>
  <c r="FJ92" i="4"/>
  <c r="FG92" i="4"/>
  <c r="FJ21" i="4"/>
  <c r="FG21" i="4"/>
  <c r="FK21" i="4"/>
  <c r="FY21" i="4" s="1"/>
  <c r="FJ90" i="4"/>
  <c r="FK90" i="4"/>
  <c r="FY90" i="4" s="1"/>
  <c r="FG90" i="4"/>
  <c r="FK77" i="4"/>
  <c r="FY77" i="4" s="1"/>
  <c r="FJ77" i="4"/>
  <c r="FG77" i="4"/>
  <c r="FG69" i="4"/>
  <c r="FK69" i="4"/>
  <c r="FY69" i="4" s="1"/>
  <c r="FJ69" i="4"/>
  <c r="FJ67" i="4"/>
  <c r="FK67" i="4"/>
  <c r="FY67" i="4" s="1"/>
  <c r="FG67" i="4"/>
  <c r="FK71" i="4"/>
  <c r="FY71" i="4" s="1"/>
  <c r="FG71" i="4"/>
  <c r="FJ71" i="4"/>
  <c r="FK46" i="4"/>
  <c r="FY46" i="4" s="1"/>
  <c r="FJ46" i="4"/>
  <c r="FG46" i="4"/>
  <c r="FK98" i="4"/>
  <c r="FY98" i="4" s="1"/>
  <c r="FJ98" i="4"/>
  <c r="FG98" i="4"/>
  <c r="FG65" i="4"/>
  <c r="FJ65" i="4"/>
  <c r="FK65" i="4"/>
  <c r="FY65" i="4" s="1"/>
  <c r="FK68" i="4"/>
  <c r="FY68" i="4" s="1"/>
  <c r="FG68" i="4"/>
  <c r="FJ68" i="4"/>
  <c r="FJ75" i="4"/>
  <c r="FG75" i="4"/>
  <c r="FK75" i="4"/>
  <c r="FY75" i="4" s="1"/>
  <c r="FK24" i="4"/>
  <c r="FY24" i="4" s="1"/>
  <c r="FJ24" i="4"/>
  <c r="FG24" i="4"/>
  <c r="FG132" i="4"/>
  <c r="FJ132" i="4"/>
  <c r="FK132" i="4"/>
  <c r="FY132" i="4" s="1"/>
  <c r="FJ41" i="4"/>
  <c r="FK41" i="4"/>
  <c r="FY41" i="4" s="1"/>
  <c r="FG41" i="4"/>
  <c r="FK25" i="4"/>
  <c r="FY25" i="4" s="1"/>
  <c r="FJ25" i="4"/>
  <c r="FG25" i="4"/>
  <c r="FJ39" i="4"/>
  <c r="FG39" i="4"/>
  <c r="FK39" i="4"/>
  <c r="FY39" i="4" s="1"/>
  <c r="FJ128" i="4"/>
  <c r="FK128" i="4"/>
  <c r="FY128" i="4" s="1"/>
  <c r="FG128" i="4"/>
  <c r="FJ127" i="4"/>
  <c r="FK127" i="4"/>
  <c r="FY127" i="4" s="1"/>
  <c r="FG127" i="4"/>
  <c r="FJ62" i="4"/>
  <c r="FK62" i="4"/>
  <c r="FY62" i="4" s="1"/>
  <c r="FG62" i="4"/>
  <c r="FK34" i="4"/>
  <c r="FY34" i="4" s="1"/>
  <c r="FG34" i="4"/>
  <c r="FJ34" i="4"/>
  <c r="FJ78" i="4"/>
  <c r="FG78" i="4"/>
  <c r="FK78" i="4"/>
  <c r="FY78" i="4" s="1"/>
  <c r="FK60" i="4"/>
  <c r="FY60" i="4" s="1"/>
  <c r="FJ60" i="4"/>
  <c r="FG60" i="4"/>
  <c r="FK28" i="4"/>
  <c r="FY28" i="4" s="1"/>
  <c r="FJ28" i="4"/>
  <c r="FG28" i="4"/>
  <c r="FK74" i="4"/>
  <c r="FY74" i="4" s="1"/>
  <c r="FJ74" i="4"/>
  <c r="FG74" i="4"/>
  <c r="FK76" i="4"/>
  <c r="FY76" i="4" s="1"/>
  <c r="FG76" i="4"/>
  <c r="FJ76" i="4"/>
  <c r="FJ99" i="4"/>
  <c r="FK99" i="4"/>
  <c r="FY99" i="4" s="1"/>
  <c r="FG99" i="4"/>
  <c r="FK80" i="4"/>
  <c r="FY80" i="4" s="1"/>
  <c r="FG80" i="4"/>
  <c r="FJ80" i="4"/>
  <c r="FG103" i="4"/>
  <c r="FJ103" i="4"/>
  <c r="FK103" i="4"/>
  <c r="FY103" i="4" s="1"/>
  <c r="FJ96" i="4"/>
  <c r="FK96" i="4"/>
  <c r="FY96" i="4" s="1"/>
  <c r="FG96" i="4"/>
  <c r="FK15" i="4"/>
  <c r="FY15" i="4" s="1"/>
  <c r="FJ15" i="4"/>
  <c r="FG15" i="4"/>
  <c r="FJ102" i="4"/>
  <c r="FK102" i="4"/>
  <c r="FY102" i="4" s="1"/>
  <c r="FG102" i="4"/>
  <c r="FK56" i="4"/>
  <c r="FY56" i="4" s="1"/>
  <c r="FJ56" i="4"/>
  <c r="FG56" i="4"/>
  <c r="FJ12" i="4"/>
  <c r="FG12" i="4"/>
  <c r="FK12" i="4"/>
  <c r="FY12" i="4" s="1"/>
  <c r="FK97" i="4"/>
  <c r="FY97" i="4" s="1"/>
  <c r="FG97" i="4"/>
  <c r="FJ97" i="4"/>
  <c r="FG31" i="4"/>
  <c r="FJ31" i="4"/>
  <c r="FK31" i="4"/>
  <c r="FY31" i="4" s="1"/>
  <c r="FK47" i="4"/>
  <c r="FY47" i="4" s="1"/>
  <c r="FJ47" i="4"/>
  <c r="FG47" i="4"/>
  <c r="FG126" i="4"/>
  <c r="FJ126" i="4"/>
  <c r="FK126" i="4"/>
  <c r="FY126" i="4" s="1"/>
  <c r="FK52" i="4"/>
  <c r="FY52" i="4" s="1"/>
  <c r="FJ52" i="4"/>
  <c r="FG52" i="4"/>
  <c r="FG35" i="4"/>
  <c r="FK35" i="4"/>
  <c r="FY35" i="4" s="1"/>
  <c r="FJ35" i="4"/>
  <c r="FK32" i="4"/>
  <c r="FY32" i="4" s="1"/>
  <c r="FG32" i="4"/>
  <c r="FJ32" i="4"/>
  <c r="FK72" i="4"/>
  <c r="FY72" i="4" s="1"/>
  <c r="FG72" i="4"/>
  <c r="FJ72" i="4"/>
  <c r="FK26" i="4"/>
  <c r="FY26" i="4" s="1"/>
  <c r="FJ26" i="4"/>
  <c r="FG26" i="4"/>
  <c r="FJ108" i="4"/>
  <c r="FK108" i="4"/>
  <c r="FY108" i="4" s="1"/>
  <c r="FG108" i="4"/>
  <c r="FK82" i="4"/>
  <c r="FY82" i="4" s="1"/>
  <c r="FJ82" i="4"/>
  <c r="FG82" i="4"/>
  <c r="FJ105" i="4"/>
  <c r="FK105" i="4"/>
  <c r="FY105" i="4" s="1"/>
  <c r="FG105" i="4"/>
  <c r="FG50" i="4"/>
  <c r="FK50" i="4"/>
  <c r="FY50" i="4" s="1"/>
  <c r="FJ50" i="4"/>
  <c r="FG131" i="4"/>
  <c r="FJ131" i="4"/>
  <c r="FK131" i="4"/>
  <c r="FY131" i="4" s="1"/>
  <c r="FK49" i="4"/>
  <c r="FY49" i="4" s="1"/>
  <c r="FG49" i="4"/>
  <c r="FJ49" i="4"/>
  <c r="FJ44" i="4"/>
  <c r="FG44" i="4"/>
  <c r="FK44" i="4"/>
  <c r="FY44" i="4" s="1"/>
  <c r="JU57" i="4" l="1"/>
  <c r="KI57" i="4" s="1"/>
  <c r="JT57" i="4"/>
  <c r="JQ57" i="4"/>
  <c r="QJ13" i="4"/>
  <c r="QX13" i="4" s="1"/>
  <c r="RC13" i="4" s="1"/>
  <c r="QI13" i="4"/>
  <c r="QF13" i="4"/>
  <c r="FZ35" i="4"/>
  <c r="GD35" i="4"/>
  <c r="GR35" i="4" s="1"/>
  <c r="GC35" i="4"/>
  <c r="FZ52" i="4"/>
  <c r="GC52" i="4"/>
  <c r="GD52" i="4"/>
  <c r="GR52" i="4" s="1"/>
  <c r="GD47" i="4"/>
  <c r="GR47" i="4" s="1"/>
  <c r="GC47" i="4"/>
  <c r="FZ47" i="4"/>
  <c r="GD24" i="4"/>
  <c r="GR24" i="4" s="1"/>
  <c r="GC24" i="4"/>
  <c r="FZ24" i="4"/>
  <c r="GD92" i="4"/>
  <c r="GR92" i="4" s="1"/>
  <c r="FZ92" i="4"/>
  <c r="GC92" i="4"/>
  <c r="GD53" i="4"/>
  <c r="GR53" i="4" s="1"/>
  <c r="GC53" i="4"/>
  <c r="FZ53" i="4"/>
  <c r="GC17" i="4"/>
  <c r="FZ17" i="4"/>
  <c r="GD17" i="4"/>
  <c r="GR17" i="4" s="1"/>
  <c r="FZ87" i="4"/>
  <c r="GC87" i="4"/>
  <c r="GD87" i="4"/>
  <c r="GR87" i="4" s="1"/>
  <c r="GC85" i="4"/>
  <c r="GD85" i="4"/>
  <c r="GR85" i="4" s="1"/>
  <c r="FZ85" i="4"/>
  <c r="GD49" i="4"/>
  <c r="GR49" i="4" s="1"/>
  <c r="GC49" i="4"/>
  <c r="FZ49" i="4"/>
  <c r="FZ31" i="4"/>
  <c r="GD31" i="4"/>
  <c r="GR31" i="4" s="1"/>
  <c r="GC31" i="4"/>
  <c r="GC12" i="4"/>
  <c r="FZ12" i="4"/>
  <c r="GD12" i="4"/>
  <c r="GR12" i="4" s="1"/>
  <c r="FZ102" i="4"/>
  <c r="GD102" i="4"/>
  <c r="GR102" i="4" s="1"/>
  <c r="GC102" i="4"/>
  <c r="GD15" i="4"/>
  <c r="GR15" i="4" s="1"/>
  <c r="FZ15" i="4"/>
  <c r="GC15" i="4"/>
  <c r="FZ80" i="4"/>
  <c r="GC80" i="4"/>
  <c r="GD80" i="4"/>
  <c r="GR80" i="4" s="1"/>
  <c r="GD60" i="4"/>
  <c r="GR60" i="4" s="1"/>
  <c r="GC60" i="4"/>
  <c r="FZ60" i="4"/>
  <c r="FZ69" i="4"/>
  <c r="GC69" i="4"/>
  <c r="GD69" i="4"/>
  <c r="GR69" i="4" s="1"/>
  <c r="GD45" i="4"/>
  <c r="GR45" i="4" s="1"/>
  <c r="GC45" i="4"/>
  <c r="FZ45" i="4"/>
  <c r="GC83" i="4"/>
  <c r="GD83" i="4"/>
  <c r="GR83" i="4" s="1"/>
  <c r="FZ83" i="4"/>
  <c r="FZ38" i="4"/>
  <c r="GD38" i="4"/>
  <c r="GR38" i="4" s="1"/>
  <c r="GC38" i="4"/>
  <c r="FZ131" i="4"/>
  <c r="GD131" i="4"/>
  <c r="GR131" i="4" s="1"/>
  <c r="GC131" i="4"/>
  <c r="GD78" i="4"/>
  <c r="GR78" i="4" s="1"/>
  <c r="GC78" i="4"/>
  <c r="FZ78" i="4"/>
  <c r="FZ127" i="4"/>
  <c r="GD127" i="4"/>
  <c r="GR127" i="4" s="1"/>
  <c r="GC127" i="4"/>
  <c r="GD18" i="4"/>
  <c r="GR18" i="4" s="1"/>
  <c r="FZ18" i="4"/>
  <c r="GC18" i="4"/>
  <c r="GD20" i="4"/>
  <c r="GR20" i="4" s="1"/>
  <c r="FZ20" i="4"/>
  <c r="GC20" i="4"/>
  <c r="FZ11" i="4"/>
  <c r="GC11" i="4"/>
  <c r="GD11" i="4"/>
  <c r="GR11" i="4" s="1"/>
  <c r="GC44" i="4"/>
  <c r="FZ44" i="4"/>
  <c r="GD44" i="4"/>
  <c r="GR44" i="4" s="1"/>
  <c r="GD72" i="4"/>
  <c r="GR72" i="4" s="1"/>
  <c r="GC72" i="4"/>
  <c r="FZ72" i="4"/>
  <c r="GC126" i="4"/>
  <c r="GD126" i="4"/>
  <c r="GR126" i="4" s="1"/>
  <c r="FZ126" i="4"/>
  <c r="GC96" i="4"/>
  <c r="GD96" i="4"/>
  <c r="GR96" i="4" s="1"/>
  <c r="FZ96" i="4"/>
  <c r="FZ99" i="4"/>
  <c r="GC99" i="4"/>
  <c r="GD99" i="4"/>
  <c r="GR99" i="4" s="1"/>
  <c r="FZ111" i="4"/>
  <c r="GD111" i="4"/>
  <c r="GR111" i="4" s="1"/>
  <c r="GC111" i="4"/>
  <c r="FZ106" i="4"/>
  <c r="GD106" i="4"/>
  <c r="GR106" i="4" s="1"/>
  <c r="GC106" i="4"/>
  <c r="GC75" i="4"/>
  <c r="FZ75" i="4"/>
  <c r="GD75" i="4"/>
  <c r="GR75" i="4" s="1"/>
  <c r="GD68" i="4"/>
  <c r="GR68" i="4" s="1"/>
  <c r="GC68" i="4"/>
  <c r="FZ68" i="4"/>
  <c r="GD66" i="4"/>
  <c r="GR66" i="4" s="1"/>
  <c r="GC66" i="4"/>
  <c r="FZ66" i="4"/>
  <c r="GD98" i="4"/>
  <c r="GR98" i="4" s="1"/>
  <c r="FZ98" i="4"/>
  <c r="GC98" i="4"/>
  <c r="GD104" i="4"/>
  <c r="GR104" i="4" s="1"/>
  <c r="FZ104" i="4"/>
  <c r="GC104" i="4"/>
  <c r="GC112" i="4"/>
  <c r="GD112" i="4"/>
  <c r="GR112" i="4" s="1"/>
  <c r="FZ112" i="4"/>
  <c r="GD50" i="4"/>
  <c r="GR50" i="4" s="1"/>
  <c r="GC50" i="4"/>
  <c r="FZ50" i="4"/>
  <c r="GD82" i="4"/>
  <c r="GR82" i="4" s="1"/>
  <c r="FZ82" i="4"/>
  <c r="GC82" i="4"/>
  <c r="FZ74" i="4"/>
  <c r="GD74" i="4"/>
  <c r="GR74" i="4" s="1"/>
  <c r="GC74" i="4"/>
  <c r="GC90" i="4"/>
  <c r="GD90" i="4"/>
  <c r="GR90" i="4" s="1"/>
  <c r="FZ90" i="4"/>
  <c r="GD76" i="4"/>
  <c r="GR76" i="4" s="1"/>
  <c r="FZ76" i="4"/>
  <c r="GC76" i="4"/>
  <c r="GC34" i="4"/>
  <c r="FZ34" i="4"/>
  <c r="GD34" i="4"/>
  <c r="GR34" i="4" s="1"/>
  <c r="GD71" i="4"/>
  <c r="GR71" i="4" s="1"/>
  <c r="FZ71" i="4"/>
  <c r="GC71" i="4"/>
  <c r="FZ58" i="4"/>
  <c r="GC58" i="4"/>
  <c r="GD58" i="4"/>
  <c r="GR58" i="4" s="1"/>
  <c r="GD107" i="4"/>
  <c r="GR107" i="4" s="1"/>
  <c r="FZ107" i="4"/>
  <c r="GC107" i="4"/>
  <c r="GD129" i="4"/>
  <c r="GR129" i="4" s="1"/>
  <c r="FZ129" i="4"/>
  <c r="GC129" i="4"/>
  <c r="GC128" i="4"/>
  <c r="GD128" i="4"/>
  <c r="GR128" i="4" s="1"/>
  <c r="FZ128" i="4"/>
  <c r="GD65" i="4"/>
  <c r="GR65" i="4" s="1"/>
  <c r="GC65" i="4"/>
  <c r="FZ65" i="4"/>
  <c r="FZ67" i="4"/>
  <c r="GD67" i="4"/>
  <c r="GR67" i="4" s="1"/>
  <c r="GC67" i="4"/>
  <c r="GD79" i="4"/>
  <c r="GR79" i="4" s="1"/>
  <c r="FZ79" i="4"/>
  <c r="GC79" i="4"/>
  <c r="GD33" i="4"/>
  <c r="GR33" i="4" s="1"/>
  <c r="FZ33" i="4"/>
  <c r="GC33" i="4"/>
  <c r="GC100" i="4"/>
  <c r="GD100" i="4"/>
  <c r="GR100" i="4" s="1"/>
  <c r="FZ100" i="4"/>
  <c r="GD70" i="4"/>
  <c r="GR70" i="4" s="1"/>
  <c r="GC70" i="4"/>
  <c r="FZ70" i="4"/>
  <c r="GD86" i="4"/>
  <c r="GR86" i="4" s="1"/>
  <c r="FZ86" i="4"/>
  <c r="GC86" i="4"/>
  <c r="GD105" i="4"/>
  <c r="GR105" i="4" s="1"/>
  <c r="GC105" i="4"/>
  <c r="FZ105" i="4"/>
  <c r="GD56" i="4"/>
  <c r="GR56" i="4" s="1"/>
  <c r="GC56" i="4"/>
  <c r="FZ56" i="4"/>
  <c r="FZ63" i="4"/>
  <c r="GC63" i="4"/>
  <c r="GD63" i="4"/>
  <c r="GR63" i="4" s="1"/>
  <c r="GD110" i="4"/>
  <c r="GR110" i="4" s="1"/>
  <c r="FZ110" i="4"/>
  <c r="GC110" i="4"/>
  <c r="GC97" i="4"/>
  <c r="FZ97" i="4"/>
  <c r="GD97" i="4"/>
  <c r="GR97" i="4" s="1"/>
  <c r="GD39" i="4"/>
  <c r="GR39" i="4" s="1"/>
  <c r="GC39" i="4"/>
  <c r="FZ39" i="4"/>
  <c r="GD41" i="4"/>
  <c r="GR41" i="4" s="1"/>
  <c r="FZ41" i="4"/>
  <c r="GC41" i="4"/>
  <c r="GC61" i="4"/>
  <c r="GD61" i="4"/>
  <c r="GR61" i="4" s="1"/>
  <c r="FZ61" i="4"/>
  <c r="FZ94" i="4"/>
  <c r="GC94" i="4"/>
  <c r="GD94" i="4"/>
  <c r="GR94" i="4" s="1"/>
  <c r="GD23" i="4"/>
  <c r="GR23" i="4" s="1"/>
  <c r="FZ23" i="4"/>
  <c r="GC23" i="4"/>
  <c r="GC108" i="4"/>
  <c r="GD108" i="4"/>
  <c r="GR108" i="4" s="1"/>
  <c r="FZ108" i="4"/>
  <c r="FZ77" i="4"/>
  <c r="GD77" i="4"/>
  <c r="GR77" i="4" s="1"/>
  <c r="GC77" i="4"/>
  <c r="GD21" i="4"/>
  <c r="GR21" i="4" s="1"/>
  <c r="FZ21" i="4"/>
  <c r="GC21" i="4"/>
  <c r="GD64" i="4"/>
  <c r="GR64" i="4" s="1"/>
  <c r="FZ64" i="4"/>
  <c r="GC64" i="4"/>
  <c r="FZ37" i="4"/>
  <c r="GC37" i="4"/>
  <c r="GD37" i="4"/>
  <c r="GR37" i="4" s="1"/>
  <c r="GC32" i="4"/>
  <c r="FZ32" i="4"/>
  <c r="GD32" i="4"/>
  <c r="GR32" i="4" s="1"/>
  <c r="FZ93" i="4"/>
  <c r="GD93" i="4"/>
  <c r="GR93" i="4" s="1"/>
  <c r="GC93" i="4"/>
  <c r="GD130" i="4"/>
  <c r="GR130" i="4" s="1"/>
  <c r="FZ130" i="4"/>
  <c r="GC130" i="4"/>
  <c r="FZ26" i="4"/>
  <c r="GD26" i="4"/>
  <c r="GR26" i="4" s="1"/>
  <c r="GC26" i="4"/>
  <c r="GC103" i="4"/>
  <c r="GD103" i="4"/>
  <c r="GR103" i="4" s="1"/>
  <c r="FZ103" i="4"/>
  <c r="GD29" i="4"/>
  <c r="GR29" i="4" s="1"/>
  <c r="GC29" i="4"/>
  <c r="FZ29" i="4"/>
  <c r="GD89" i="4"/>
  <c r="GR89" i="4" s="1"/>
  <c r="FZ89" i="4"/>
  <c r="GC89" i="4"/>
  <c r="GD43" i="4"/>
  <c r="GR43" i="4" s="1"/>
  <c r="GC43" i="4"/>
  <c r="FZ43" i="4"/>
  <c r="GC46" i="4"/>
  <c r="FZ46" i="4"/>
  <c r="GD46" i="4"/>
  <c r="GR46" i="4" s="1"/>
  <c r="GD40" i="4"/>
  <c r="GR40" i="4" s="1"/>
  <c r="GC40" i="4"/>
  <c r="FZ40" i="4"/>
  <c r="GD28" i="4"/>
  <c r="GR28" i="4" s="1"/>
  <c r="GC28" i="4"/>
  <c r="FZ28" i="4"/>
  <c r="GC62" i="4"/>
  <c r="FZ62" i="4"/>
  <c r="GD62" i="4"/>
  <c r="GR62" i="4" s="1"/>
  <c r="GD25" i="4"/>
  <c r="GR25" i="4" s="1"/>
  <c r="FZ25" i="4"/>
  <c r="GC25" i="4"/>
  <c r="FZ132" i="4"/>
  <c r="GC132" i="4"/>
  <c r="GD132" i="4"/>
  <c r="GR132" i="4" s="1"/>
  <c r="GD54" i="4"/>
  <c r="GR54" i="4" s="1"/>
  <c r="GC54" i="4"/>
  <c r="FZ54" i="4"/>
  <c r="FZ73" i="4"/>
  <c r="GC73" i="4"/>
  <c r="GD73" i="4"/>
  <c r="GR73" i="4" s="1"/>
  <c r="GD88" i="4"/>
  <c r="GR88" i="4" s="1"/>
  <c r="GC88" i="4"/>
  <c r="FZ88" i="4"/>
  <c r="GD16" i="4"/>
  <c r="GR16" i="4" s="1"/>
  <c r="FZ16" i="4"/>
  <c r="GC16" i="4"/>
  <c r="RQ13" i="4" l="1"/>
  <c r="KN57" i="4"/>
  <c r="LB57" i="4" s="1"/>
  <c r="KM57" i="4"/>
  <c r="KJ57" i="4"/>
  <c r="RB13" i="4"/>
  <c r="QY13" i="4"/>
  <c r="GV62" i="4"/>
  <c r="GW62" i="4"/>
  <c r="HK62" i="4" s="1"/>
  <c r="GS62" i="4"/>
  <c r="GS21" i="4"/>
  <c r="GW21" i="4"/>
  <c r="HK21" i="4" s="1"/>
  <c r="GV21" i="4"/>
  <c r="GS94" i="4"/>
  <c r="GV94" i="4"/>
  <c r="GW94" i="4"/>
  <c r="HK94" i="4" s="1"/>
  <c r="GW70" i="4"/>
  <c r="HK70" i="4" s="1"/>
  <c r="GV70" i="4"/>
  <c r="GS70" i="4"/>
  <c r="GW107" i="4"/>
  <c r="HK107" i="4" s="1"/>
  <c r="GV107" i="4"/>
  <c r="GS107" i="4"/>
  <c r="GW76" i="4"/>
  <c r="HK76" i="4" s="1"/>
  <c r="GV76" i="4"/>
  <c r="GS76" i="4"/>
  <c r="GS68" i="4"/>
  <c r="GV68" i="4"/>
  <c r="GW68" i="4"/>
  <c r="HK68" i="4" s="1"/>
  <c r="GW111" i="4"/>
  <c r="HK111" i="4" s="1"/>
  <c r="GS111" i="4"/>
  <c r="GV111" i="4"/>
  <c r="GS18" i="4"/>
  <c r="GW18" i="4"/>
  <c r="HK18" i="4" s="1"/>
  <c r="GV18" i="4"/>
  <c r="GW31" i="4"/>
  <c r="HK31" i="4" s="1"/>
  <c r="GV31" i="4"/>
  <c r="GS31" i="4"/>
  <c r="GS96" i="4"/>
  <c r="GV96" i="4"/>
  <c r="GW96" i="4"/>
  <c r="HK96" i="4" s="1"/>
  <c r="GS45" i="4"/>
  <c r="GW45" i="4"/>
  <c r="HK45" i="4" s="1"/>
  <c r="GV45" i="4"/>
  <c r="GS77" i="4"/>
  <c r="GW77" i="4"/>
  <c r="HK77" i="4" s="1"/>
  <c r="GV77" i="4"/>
  <c r="GW85" i="4"/>
  <c r="HK85" i="4" s="1"/>
  <c r="GS85" i="4"/>
  <c r="GV85" i="4"/>
  <c r="GV43" i="4"/>
  <c r="GS43" i="4"/>
  <c r="GW43" i="4"/>
  <c r="HK43" i="4" s="1"/>
  <c r="GV67" i="4"/>
  <c r="GS67" i="4"/>
  <c r="GW67" i="4"/>
  <c r="HK67" i="4" s="1"/>
  <c r="GS112" i="4"/>
  <c r="GV112" i="4"/>
  <c r="GW112" i="4"/>
  <c r="HK112" i="4" s="1"/>
  <c r="GS47" i="4"/>
  <c r="GV47" i="4"/>
  <c r="GW47" i="4"/>
  <c r="HK47" i="4" s="1"/>
  <c r="GW16" i="4"/>
  <c r="HK16" i="4" s="1"/>
  <c r="GS16" i="4"/>
  <c r="GV16" i="4"/>
  <c r="GS73" i="4"/>
  <c r="GV73" i="4"/>
  <c r="GW73" i="4"/>
  <c r="HK73" i="4" s="1"/>
  <c r="GW129" i="4"/>
  <c r="HK129" i="4" s="1"/>
  <c r="GS129" i="4"/>
  <c r="GV129" i="4"/>
  <c r="GW58" i="4"/>
  <c r="HK58" i="4" s="1"/>
  <c r="GV58" i="4"/>
  <c r="GS58" i="4"/>
  <c r="GS75" i="4"/>
  <c r="GW75" i="4"/>
  <c r="HK75" i="4" s="1"/>
  <c r="GV75" i="4"/>
  <c r="GS126" i="4"/>
  <c r="GW126" i="4"/>
  <c r="HK126" i="4" s="1"/>
  <c r="GV126" i="4"/>
  <c r="GV87" i="4"/>
  <c r="GS87" i="4"/>
  <c r="GW87" i="4"/>
  <c r="HK87" i="4" s="1"/>
  <c r="GV52" i="4"/>
  <c r="GW52" i="4"/>
  <c r="HK52" i="4" s="1"/>
  <c r="GS52" i="4"/>
  <c r="GS28" i="4"/>
  <c r="GV28" i="4"/>
  <c r="GW28" i="4"/>
  <c r="HK28" i="4" s="1"/>
  <c r="GW89" i="4"/>
  <c r="HK89" i="4" s="1"/>
  <c r="GV89" i="4"/>
  <c r="GS89" i="4"/>
  <c r="GW103" i="4"/>
  <c r="HK103" i="4" s="1"/>
  <c r="GS103" i="4"/>
  <c r="GV103" i="4"/>
  <c r="GS93" i="4"/>
  <c r="GV93" i="4"/>
  <c r="GW93" i="4"/>
  <c r="HK93" i="4" s="1"/>
  <c r="GS128" i="4"/>
  <c r="GV128" i="4"/>
  <c r="GW128" i="4"/>
  <c r="HK128" i="4" s="1"/>
  <c r="GV82" i="4"/>
  <c r="GW82" i="4"/>
  <c r="HK82" i="4" s="1"/>
  <c r="GS82" i="4"/>
  <c r="GW38" i="4"/>
  <c r="HK38" i="4" s="1"/>
  <c r="GS38" i="4"/>
  <c r="GV38" i="4"/>
  <c r="GS15" i="4"/>
  <c r="GV15" i="4"/>
  <c r="GW15" i="4"/>
  <c r="HK15" i="4" s="1"/>
  <c r="GV46" i="4"/>
  <c r="GS46" i="4"/>
  <c r="GW46" i="4"/>
  <c r="HK46" i="4" s="1"/>
  <c r="GW108" i="4"/>
  <c r="HK108" i="4" s="1"/>
  <c r="GV108" i="4"/>
  <c r="GS108" i="4"/>
  <c r="GS41" i="4"/>
  <c r="GW41" i="4"/>
  <c r="HK41" i="4" s="1"/>
  <c r="GV41" i="4"/>
  <c r="GV61" i="4"/>
  <c r="GW61" i="4"/>
  <c r="HK61" i="4" s="1"/>
  <c r="GS61" i="4"/>
  <c r="GS110" i="4"/>
  <c r="GV110" i="4"/>
  <c r="GW110" i="4"/>
  <c r="HK110" i="4" s="1"/>
  <c r="GV127" i="4"/>
  <c r="GW127" i="4"/>
  <c r="HK127" i="4" s="1"/>
  <c r="GS127" i="4"/>
  <c r="GV102" i="4"/>
  <c r="GS102" i="4"/>
  <c r="GW102" i="4"/>
  <c r="HK102" i="4" s="1"/>
  <c r="GS29" i="4"/>
  <c r="GW29" i="4"/>
  <c r="HK29" i="4" s="1"/>
  <c r="GV29" i="4"/>
  <c r="GW130" i="4"/>
  <c r="HK130" i="4" s="1"/>
  <c r="GS130" i="4"/>
  <c r="GV130" i="4"/>
  <c r="GV32" i="4"/>
  <c r="GW32" i="4"/>
  <c r="HK32" i="4" s="1"/>
  <c r="GS32" i="4"/>
  <c r="GV100" i="4"/>
  <c r="GW100" i="4"/>
  <c r="HK100" i="4" s="1"/>
  <c r="GS100" i="4"/>
  <c r="GV33" i="4"/>
  <c r="GS33" i="4"/>
  <c r="GW33" i="4"/>
  <c r="HK33" i="4" s="1"/>
  <c r="GS50" i="4"/>
  <c r="GV50" i="4"/>
  <c r="GW50" i="4"/>
  <c r="HK50" i="4" s="1"/>
  <c r="GW72" i="4"/>
  <c r="HK72" i="4" s="1"/>
  <c r="GS72" i="4"/>
  <c r="GV72" i="4"/>
  <c r="GS69" i="4"/>
  <c r="GV69" i="4"/>
  <c r="GW69" i="4"/>
  <c r="HK69" i="4" s="1"/>
  <c r="GS53" i="4"/>
  <c r="GW53" i="4"/>
  <c r="HK53" i="4" s="1"/>
  <c r="GV53" i="4"/>
  <c r="GS35" i="4"/>
  <c r="GW35" i="4"/>
  <c r="HK35" i="4" s="1"/>
  <c r="GV35" i="4"/>
  <c r="GW54" i="4"/>
  <c r="HK54" i="4" s="1"/>
  <c r="GV54" i="4"/>
  <c r="GS54" i="4"/>
  <c r="GS39" i="4"/>
  <c r="GW39" i="4"/>
  <c r="HK39" i="4" s="1"/>
  <c r="GV39" i="4"/>
  <c r="GV97" i="4"/>
  <c r="GW97" i="4"/>
  <c r="HK97" i="4" s="1"/>
  <c r="GS97" i="4"/>
  <c r="GS44" i="4"/>
  <c r="GW44" i="4"/>
  <c r="HK44" i="4" s="1"/>
  <c r="GV44" i="4"/>
  <c r="GS131" i="4"/>
  <c r="GV131" i="4"/>
  <c r="GW131" i="4"/>
  <c r="HK131" i="4" s="1"/>
  <c r="GW12" i="4"/>
  <c r="HK12" i="4" s="1"/>
  <c r="GV12" i="4"/>
  <c r="GS12" i="4"/>
  <c r="GW88" i="4"/>
  <c r="HK88" i="4" s="1"/>
  <c r="GS88" i="4"/>
  <c r="GV88" i="4"/>
  <c r="GW132" i="4"/>
  <c r="HK132" i="4" s="1"/>
  <c r="GV132" i="4"/>
  <c r="GS132" i="4"/>
  <c r="GS105" i="4"/>
  <c r="GV105" i="4"/>
  <c r="GW105" i="4"/>
  <c r="HK105" i="4" s="1"/>
  <c r="GW99" i="4"/>
  <c r="HK99" i="4" s="1"/>
  <c r="GV99" i="4"/>
  <c r="GS99" i="4"/>
  <c r="GW20" i="4"/>
  <c r="HK20" i="4" s="1"/>
  <c r="GV20" i="4"/>
  <c r="GS20" i="4"/>
  <c r="GS17" i="4"/>
  <c r="GW17" i="4"/>
  <c r="HK17" i="4" s="1"/>
  <c r="GV17" i="4"/>
  <c r="GW24" i="4"/>
  <c r="HK24" i="4" s="1"/>
  <c r="GS24" i="4"/>
  <c r="GV24" i="4"/>
  <c r="GS26" i="4"/>
  <c r="GV26" i="4"/>
  <c r="GW26" i="4"/>
  <c r="HK26" i="4" s="1"/>
  <c r="GS63" i="4"/>
  <c r="GW63" i="4"/>
  <c r="HK63" i="4" s="1"/>
  <c r="GV63" i="4"/>
  <c r="GW56" i="4"/>
  <c r="HK56" i="4" s="1"/>
  <c r="GV56" i="4"/>
  <c r="GS56" i="4"/>
  <c r="GW34" i="4"/>
  <c r="HK34" i="4" s="1"/>
  <c r="GS34" i="4"/>
  <c r="GV34" i="4"/>
  <c r="GV74" i="4"/>
  <c r="GS74" i="4"/>
  <c r="GW74" i="4"/>
  <c r="HK74" i="4" s="1"/>
  <c r="GV98" i="4"/>
  <c r="GW98" i="4"/>
  <c r="HK98" i="4" s="1"/>
  <c r="GS98" i="4"/>
  <c r="GW78" i="4"/>
  <c r="HK78" i="4" s="1"/>
  <c r="GV78" i="4"/>
  <c r="GS78" i="4"/>
  <c r="GW83" i="4"/>
  <c r="HK83" i="4" s="1"/>
  <c r="GS83" i="4"/>
  <c r="GV83" i="4"/>
  <c r="GW66" i="4"/>
  <c r="HK66" i="4" s="1"/>
  <c r="GS66" i="4"/>
  <c r="GV66" i="4"/>
  <c r="GV11" i="4"/>
  <c r="GW11" i="4"/>
  <c r="HK11" i="4" s="1"/>
  <c r="GS11" i="4"/>
  <c r="GV60" i="4"/>
  <c r="GW60" i="4"/>
  <c r="HK60" i="4" s="1"/>
  <c r="GS60" i="4"/>
  <c r="GW40" i="4"/>
  <c r="HK40" i="4" s="1"/>
  <c r="GS40" i="4"/>
  <c r="GV40" i="4"/>
  <c r="GS37" i="4"/>
  <c r="GV37" i="4"/>
  <c r="GW37" i="4"/>
  <c r="HK37" i="4" s="1"/>
  <c r="GW64" i="4"/>
  <c r="HK64" i="4" s="1"/>
  <c r="GS64" i="4"/>
  <c r="GV64" i="4"/>
  <c r="GV86" i="4"/>
  <c r="GS86" i="4"/>
  <c r="GW86" i="4"/>
  <c r="HK86" i="4" s="1"/>
  <c r="GV65" i="4"/>
  <c r="GW65" i="4"/>
  <c r="HK65" i="4" s="1"/>
  <c r="GS65" i="4"/>
  <c r="GV80" i="4"/>
  <c r="GW80" i="4"/>
  <c r="HK80" i="4" s="1"/>
  <c r="GS80" i="4"/>
  <c r="GS49" i="4"/>
  <c r="GV49" i="4"/>
  <c r="GW49" i="4"/>
  <c r="HK49" i="4" s="1"/>
  <c r="GS79" i="4"/>
  <c r="GV79" i="4"/>
  <c r="GW79" i="4"/>
  <c r="HK79" i="4" s="1"/>
  <c r="GS71" i="4"/>
  <c r="GV71" i="4"/>
  <c r="GW71" i="4"/>
  <c r="HK71" i="4" s="1"/>
  <c r="GS106" i="4"/>
  <c r="GV106" i="4"/>
  <c r="GW106" i="4"/>
  <c r="HK106" i="4" s="1"/>
  <c r="GV92" i="4"/>
  <c r="GW92" i="4"/>
  <c r="HK92" i="4" s="1"/>
  <c r="GS92" i="4"/>
  <c r="GV25" i="4"/>
  <c r="GW25" i="4"/>
  <c r="HK25" i="4" s="1"/>
  <c r="GS25" i="4"/>
  <c r="GS23" i="4"/>
  <c r="GV23" i="4"/>
  <c r="GW23" i="4"/>
  <c r="HK23" i="4" s="1"/>
  <c r="GV90" i="4"/>
  <c r="GS90" i="4"/>
  <c r="GW90" i="4"/>
  <c r="HK90" i="4" s="1"/>
  <c r="GW104" i="4"/>
  <c r="HK104" i="4" s="1"/>
  <c r="GS104" i="4"/>
  <c r="GV104" i="4"/>
  <c r="LG57" i="4" l="1"/>
  <c r="LU57" i="4" s="1"/>
  <c r="LF57" i="4"/>
  <c r="LC57" i="4"/>
  <c r="RR13" i="4"/>
  <c r="RU13" i="4"/>
  <c r="RV13" i="4"/>
  <c r="SJ13" i="4" s="1"/>
  <c r="HP98" i="4"/>
  <c r="ID98" i="4" s="1"/>
  <c r="HL98" i="4"/>
  <c r="HO98" i="4"/>
  <c r="HO128" i="4"/>
  <c r="HP128" i="4"/>
  <c r="ID128" i="4" s="1"/>
  <c r="HL128" i="4"/>
  <c r="HO49" i="4"/>
  <c r="HL49" i="4"/>
  <c r="HP49" i="4"/>
  <c r="ID49" i="4" s="1"/>
  <c r="HO103" i="4"/>
  <c r="HP103" i="4"/>
  <c r="ID103" i="4" s="1"/>
  <c r="HL103" i="4"/>
  <c r="HP28" i="4"/>
  <c r="ID28" i="4" s="1"/>
  <c r="HL28" i="4"/>
  <c r="HO28" i="4"/>
  <c r="HL126" i="4"/>
  <c r="HO126" i="4"/>
  <c r="HP126" i="4"/>
  <c r="ID126" i="4" s="1"/>
  <c r="HO74" i="4"/>
  <c r="HL74" i="4"/>
  <c r="HP74" i="4"/>
  <c r="ID74" i="4" s="1"/>
  <c r="HO12" i="4"/>
  <c r="HP12" i="4"/>
  <c r="ID12" i="4" s="1"/>
  <c r="HL12" i="4"/>
  <c r="HO35" i="4"/>
  <c r="HP35" i="4"/>
  <c r="ID35" i="4" s="1"/>
  <c r="HL35" i="4"/>
  <c r="HP50" i="4"/>
  <c r="ID50" i="4" s="1"/>
  <c r="HL50" i="4"/>
  <c r="HO50" i="4"/>
  <c r="HP15" i="4"/>
  <c r="ID15" i="4" s="1"/>
  <c r="HL15" i="4"/>
  <c r="HO15" i="4"/>
  <c r="HP85" i="4"/>
  <c r="ID85" i="4" s="1"/>
  <c r="HL85" i="4"/>
  <c r="HO85" i="4"/>
  <c r="HL24" i="4"/>
  <c r="HO24" i="4"/>
  <c r="HP24" i="4"/>
  <c r="ID24" i="4" s="1"/>
  <c r="HO16" i="4"/>
  <c r="HP16" i="4"/>
  <c r="ID16" i="4" s="1"/>
  <c r="HL16" i="4"/>
  <c r="HL70" i="4"/>
  <c r="HO70" i="4"/>
  <c r="HP70" i="4"/>
  <c r="ID70" i="4" s="1"/>
  <c r="HO90" i="4"/>
  <c r="HP90" i="4"/>
  <c r="ID90" i="4" s="1"/>
  <c r="HL90" i="4"/>
  <c r="HL26" i="4"/>
  <c r="HO26" i="4"/>
  <c r="HP26" i="4"/>
  <c r="ID26" i="4" s="1"/>
  <c r="HP17" i="4"/>
  <c r="ID17" i="4" s="1"/>
  <c r="HO17" i="4"/>
  <c r="HL17" i="4"/>
  <c r="HP53" i="4"/>
  <c r="ID53" i="4" s="1"/>
  <c r="HL53" i="4"/>
  <c r="HO53" i="4"/>
  <c r="HL130" i="4"/>
  <c r="HO130" i="4"/>
  <c r="HP130" i="4"/>
  <c r="ID130" i="4" s="1"/>
  <c r="HL110" i="4"/>
  <c r="HO110" i="4"/>
  <c r="HP110" i="4"/>
  <c r="ID110" i="4" s="1"/>
  <c r="HO41" i="4"/>
  <c r="HL41" i="4"/>
  <c r="HP41" i="4"/>
  <c r="ID41" i="4" s="1"/>
  <c r="HL52" i="4"/>
  <c r="HO52" i="4"/>
  <c r="HP52" i="4"/>
  <c r="ID52" i="4" s="1"/>
  <c r="HL67" i="4"/>
  <c r="HO67" i="4"/>
  <c r="HP67" i="4"/>
  <c r="ID67" i="4" s="1"/>
  <c r="HO18" i="4"/>
  <c r="HP18" i="4"/>
  <c r="ID18" i="4" s="1"/>
  <c r="HL18" i="4"/>
  <c r="HO76" i="4"/>
  <c r="HP76" i="4"/>
  <c r="ID76" i="4" s="1"/>
  <c r="HL76" i="4"/>
  <c r="HP21" i="4"/>
  <c r="ID21" i="4" s="1"/>
  <c r="HL21" i="4"/>
  <c r="HO21" i="4"/>
  <c r="HO71" i="4"/>
  <c r="HP71" i="4"/>
  <c r="ID71" i="4" s="1"/>
  <c r="HL71" i="4"/>
  <c r="HO65" i="4"/>
  <c r="HP65" i="4"/>
  <c r="ID65" i="4" s="1"/>
  <c r="HL65" i="4"/>
  <c r="HP60" i="4"/>
  <c r="ID60" i="4" s="1"/>
  <c r="HL60" i="4"/>
  <c r="HO60" i="4"/>
  <c r="HO66" i="4"/>
  <c r="HL66" i="4"/>
  <c r="HP66" i="4"/>
  <c r="ID66" i="4" s="1"/>
  <c r="HL83" i="4"/>
  <c r="HO83" i="4"/>
  <c r="HP83" i="4"/>
  <c r="ID83" i="4" s="1"/>
  <c r="HO132" i="4"/>
  <c r="HL132" i="4"/>
  <c r="HP132" i="4"/>
  <c r="ID132" i="4" s="1"/>
  <c r="HO131" i="4"/>
  <c r="HL131" i="4"/>
  <c r="HP131" i="4"/>
  <c r="ID131" i="4" s="1"/>
  <c r="HO127" i="4"/>
  <c r="HP127" i="4"/>
  <c r="ID127" i="4" s="1"/>
  <c r="HL127" i="4"/>
  <c r="HP46" i="4"/>
  <c r="ID46" i="4" s="1"/>
  <c r="HL46" i="4"/>
  <c r="HO46" i="4"/>
  <c r="HL106" i="4"/>
  <c r="HO106" i="4"/>
  <c r="HP106" i="4"/>
  <c r="ID106" i="4" s="1"/>
  <c r="HL29" i="4"/>
  <c r="HO29" i="4"/>
  <c r="HP29" i="4"/>
  <c r="ID29" i="4" s="1"/>
  <c r="HP89" i="4"/>
  <c r="ID89" i="4" s="1"/>
  <c r="HO89" i="4"/>
  <c r="HL89" i="4"/>
  <c r="HL87" i="4"/>
  <c r="HP87" i="4"/>
  <c r="ID87" i="4" s="1"/>
  <c r="HO87" i="4"/>
  <c r="HL75" i="4"/>
  <c r="HO75" i="4"/>
  <c r="HP75" i="4"/>
  <c r="ID75" i="4" s="1"/>
  <c r="HO58" i="4"/>
  <c r="HL58" i="4"/>
  <c r="HP58" i="4"/>
  <c r="ID58" i="4" s="1"/>
  <c r="HL96" i="4"/>
  <c r="HO96" i="4"/>
  <c r="HP96" i="4"/>
  <c r="ID96" i="4" s="1"/>
  <c r="HP80" i="4"/>
  <c r="ID80" i="4" s="1"/>
  <c r="HL80" i="4"/>
  <c r="HO80" i="4"/>
  <c r="HO86" i="4"/>
  <c r="HP86" i="4"/>
  <c r="ID86" i="4" s="1"/>
  <c r="HL86" i="4"/>
  <c r="HO105" i="4"/>
  <c r="HP105" i="4"/>
  <c r="ID105" i="4" s="1"/>
  <c r="HL105" i="4"/>
  <c r="HL33" i="4"/>
  <c r="HP33" i="4"/>
  <c r="ID33" i="4" s="1"/>
  <c r="HO33" i="4"/>
  <c r="HP82" i="4"/>
  <c r="ID82" i="4" s="1"/>
  <c r="HL82" i="4"/>
  <c r="HO82" i="4"/>
  <c r="HP47" i="4"/>
  <c r="ID47" i="4" s="1"/>
  <c r="HL47" i="4"/>
  <c r="HO47" i="4"/>
  <c r="HP107" i="4"/>
  <c r="ID107" i="4" s="1"/>
  <c r="HO107" i="4"/>
  <c r="HL107" i="4"/>
  <c r="HO92" i="4"/>
  <c r="HP92" i="4"/>
  <c r="ID92" i="4" s="1"/>
  <c r="HL92" i="4"/>
  <c r="HP78" i="4"/>
  <c r="ID78" i="4" s="1"/>
  <c r="HL78" i="4"/>
  <c r="HO78" i="4"/>
  <c r="HL56" i="4"/>
  <c r="HP56" i="4"/>
  <c r="ID56" i="4" s="1"/>
  <c r="HO56" i="4"/>
  <c r="HP88" i="4"/>
  <c r="ID88" i="4" s="1"/>
  <c r="HL88" i="4"/>
  <c r="HO88" i="4"/>
  <c r="HP93" i="4"/>
  <c r="ID93" i="4" s="1"/>
  <c r="HL93" i="4"/>
  <c r="HO93" i="4"/>
  <c r="HO112" i="4"/>
  <c r="HP112" i="4"/>
  <c r="ID112" i="4" s="1"/>
  <c r="HL112" i="4"/>
  <c r="HL111" i="4"/>
  <c r="HP111" i="4"/>
  <c r="ID111" i="4" s="1"/>
  <c r="HO111" i="4"/>
  <c r="HL44" i="4"/>
  <c r="HO44" i="4"/>
  <c r="HP44" i="4"/>
  <c r="ID44" i="4" s="1"/>
  <c r="HL69" i="4"/>
  <c r="HP69" i="4"/>
  <c r="ID69" i="4" s="1"/>
  <c r="HO69" i="4"/>
  <c r="HP38" i="4"/>
  <c r="ID38" i="4" s="1"/>
  <c r="HL38" i="4"/>
  <c r="HO38" i="4"/>
  <c r="HL129" i="4"/>
  <c r="HO129" i="4"/>
  <c r="HP129" i="4"/>
  <c r="ID129" i="4" s="1"/>
  <c r="HP43" i="4"/>
  <c r="ID43" i="4" s="1"/>
  <c r="HL43" i="4"/>
  <c r="HO43" i="4"/>
  <c r="HL31" i="4"/>
  <c r="HP31" i="4"/>
  <c r="ID31" i="4" s="1"/>
  <c r="HO31" i="4"/>
  <c r="HO40" i="4"/>
  <c r="HP40" i="4"/>
  <c r="ID40" i="4" s="1"/>
  <c r="HL40" i="4"/>
  <c r="HL97" i="4"/>
  <c r="HP97" i="4"/>
  <c r="ID97" i="4" s="1"/>
  <c r="HO97" i="4"/>
  <c r="HO77" i="4"/>
  <c r="HL77" i="4"/>
  <c r="HP77" i="4"/>
  <c r="ID77" i="4" s="1"/>
  <c r="HL79" i="4"/>
  <c r="HO79" i="4"/>
  <c r="HP79" i="4"/>
  <c r="ID79" i="4" s="1"/>
  <c r="HP64" i="4"/>
  <c r="ID64" i="4" s="1"/>
  <c r="HL64" i="4"/>
  <c r="HO64" i="4"/>
  <c r="HP11" i="4"/>
  <c r="ID11" i="4" s="1"/>
  <c r="HL11" i="4"/>
  <c r="HO11" i="4"/>
  <c r="HP20" i="4"/>
  <c r="ID20" i="4" s="1"/>
  <c r="HL20" i="4"/>
  <c r="HO20" i="4"/>
  <c r="HL100" i="4"/>
  <c r="HO100" i="4"/>
  <c r="HP100" i="4"/>
  <c r="ID100" i="4" s="1"/>
  <c r="HP61" i="4"/>
  <c r="ID61" i="4" s="1"/>
  <c r="HO61" i="4"/>
  <c r="HL61" i="4"/>
  <c r="HL108" i="4"/>
  <c r="HP108" i="4"/>
  <c r="ID108" i="4" s="1"/>
  <c r="HO108" i="4"/>
  <c r="HL25" i="4"/>
  <c r="HP25" i="4"/>
  <c r="ID25" i="4" s="1"/>
  <c r="HO25" i="4"/>
  <c r="HL37" i="4"/>
  <c r="HO37" i="4"/>
  <c r="HP37" i="4"/>
  <c r="ID37" i="4" s="1"/>
  <c r="HL34" i="4"/>
  <c r="HO34" i="4"/>
  <c r="HP34" i="4"/>
  <c r="ID34" i="4" s="1"/>
  <c r="HO54" i="4"/>
  <c r="HL54" i="4"/>
  <c r="HP54" i="4"/>
  <c r="ID54" i="4" s="1"/>
  <c r="HL68" i="4"/>
  <c r="HO68" i="4"/>
  <c r="HP68" i="4"/>
  <c r="ID68" i="4" s="1"/>
  <c r="HL104" i="4"/>
  <c r="HO104" i="4"/>
  <c r="HP104" i="4"/>
  <c r="ID104" i="4" s="1"/>
  <c r="HP23" i="4"/>
  <c r="ID23" i="4" s="1"/>
  <c r="HO23" i="4"/>
  <c r="HL23" i="4"/>
  <c r="HL63" i="4"/>
  <c r="HO63" i="4"/>
  <c r="HP63" i="4"/>
  <c r="ID63" i="4" s="1"/>
  <c r="HO39" i="4"/>
  <c r="HL39" i="4"/>
  <c r="HP39" i="4"/>
  <c r="ID39" i="4" s="1"/>
  <c r="HL32" i="4"/>
  <c r="HO32" i="4"/>
  <c r="HP32" i="4"/>
  <c r="ID32" i="4" s="1"/>
  <c r="HP94" i="4"/>
  <c r="ID94" i="4" s="1"/>
  <c r="HL94" i="4"/>
  <c r="HO94" i="4"/>
  <c r="HL62" i="4"/>
  <c r="HP62" i="4"/>
  <c r="ID62" i="4" s="1"/>
  <c r="HO62" i="4"/>
  <c r="HO99" i="4"/>
  <c r="HP99" i="4"/>
  <c r="ID99" i="4" s="1"/>
  <c r="HL99" i="4"/>
  <c r="HL72" i="4"/>
  <c r="HO72" i="4"/>
  <c r="HP72" i="4"/>
  <c r="ID72" i="4" s="1"/>
  <c r="HO102" i="4"/>
  <c r="HP102" i="4"/>
  <c r="ID102" i="4" s="1"/>
  <c r="HL102" i="4"/>
  <c r="HL73" i="4"/>
  <c r="HO73" i="4"/>
  <c r="HP73" i="4"/>
  <c r="ID73" i="4" s="1"/>
  <c r="HL45" i="4"/>
  <c r="HP45" i="4"/>
  <c r="ID45" i="4" s="1"/>
  <c r="HO45" i="4"/>
  <c r="LY57" i="4" l="1"/>
  <c r="LZ57" i="4"/>
  <c r="MN57" i="4" s="1"/>
  <c r="LV57" i="4"/>
  <c r="SK13" i="4"/>
  <c r="SO13" i="4"/>
  <c r="TC13" i="4" s="1"/>
  <c r="SN13" i="4"/>
  <c r="II61" i="4"/>
  <c r="IW61" i="4" s="1"/>
  <c r="IE61" i="4"/>
  <c r="IH61" i="4"/>
  <c r="IE97" i="4"/>
  <c r="IH97" i="4"/>
  <c r="II97" i="4"/>
  <c r="IW97" i="4" s="1"/>
  <c r="II67" i="4"/>
  <c r="IW67" i="4" s="1"/>
  <c r="IH67" i="4"/>
  <c r="IE67" i="4"/>
  <c r="IH28" i="4"/>
  <c r="IE28" i="4"/>
  <c r="II28" i="4"/>
  <c r="IW28" i="4" s="1"/>
  <c r="II63" i="4"/>
  <c r="IW63" i="4" s="1"/>
  <c r="IE63" i="4"/>
  <c r="IH63" i="4"/>
  <c r="II11" i="4"/>
  <c r="IW11" i="4" s="1"/>
  <c r="IH11" i="4"/>
  <c r="IE11" i="4"/>
  <c r="IH31" i="4"/>
  <c r="II31" i="4"/>
  <c r="IW31" i="4" s="1"/>
  <c r="IE31" i="4"/>
  <c r="IE92" i="4"/>
  <c r="II92" i="4"/>
  <c r="IW92" i="4" s="1"/>
  <c r="IH92" i="4"/>
  <c r="II73" i="4"/>
  <c r="IW73" i="4" s="1"/>
  <c r="IE73" i="4"/>
  <c r="IH73" i="4"/>
  <c r="IE32" i="4"/>
  <c r="IH32" i="4"/>
  <c r="II32" i="4"/>
  <c r="IW32" i="4" s="1"/>
  <c r="II23" i="4"/>
  <c r="IW23" i="4" s="1"/>
  <c r="IH23" i="4"/>
  <c r="IE23" i="4"/>
  <c r="IH40" i="4"/>
  <c r="II40" i="4"/>
  <c r="IW40" i="4" s="1"/>
  <c r="IE40" i="4"/>
  <c r="IE69" i="4"/>
  <c r="II69" i="4"/>
  <c r="IW69" i="4" s="1"/>
  <c r="IH69" i="4"/>
  <c r="IE58" i="4"/>
  <c r="II58" i="4"/>
  <c r="IW58" i="4" s="1"/>
  <c r="IH58" i="4"/>
  <c r="IH18" i="4"/>
  <c r="II18" i="4"/>
  <c r="IW18" i="4" s="1"/>
  <c r="IE18" i="4"/>
  <c r="II41" i="4"/>
  <c r="IW41" i="4" s="1"/>
  <c r="IH41" i="4"/>
  <c r="IE41" i="4"/>
  <c r="II103" i="4"/>
  <c r="IW103" i="4" s="1"/>
  <c r="IH103" i="4"/>
  <c r="IE103" i="4"/>
  <c r="IE104" i="4"/>
  <c r="IH104" i="4"/>
  <c r="II104" i="4"/>
  <c r="IW104" i="4" s="1"/>
  <c r="IE82" i="4"/>
  <c r="IH82" i="4"/>
  <c r="II82" i="4"/>
  <c r="IW82" i="4" s="1"/>
  <c r="II80" i="4"/>
  <c r="IW80" i="4" s="1"/>
  <c r="IH80" i="4"/>
  <c r="IE80" i="4"/>
  <c r="IH65" i="4"/>
  <c r="II65" i="4"/>
  <c r="IW65" i="4" s="1"/>
  <c r="IE65" i="4"/>
  <c r="IH90" i="4"/>
  <c r="IE90" i="4"/>
  <c r="II90" i="4"/>
  <c r="IW90" i="4" s="1"/>
  <c r="IH35" i="4"/>
  <c r="IE35" i="4"/>
  <c r="II35" i="4"/>
  <c r="IW35" i="4" s="1"/>
  <c r="II25" i="4"/>
  <c r="IW25" i="4" s="1"/>
  <c r="IH25" i="4"/>
  <c r="IE25" i="4"/>
  <c r="IE64" i="4"/>
  <c r="II64" i="4"/>
  <c r="IW64" i="4" s="1"/>
  <c r="IH64" i="4"/>
  <c r="II33" i="4"/>
  <c r="IW33" i="4" s="1"/>
  <c r="IH33" i="4"/>
  <c r="IE33" i="4"/>
  <c r="IH29" i="4"/>
  <c r="IE29" i="4"/>
  <c r="II29" i="4"/>
  <c r="IW29" i="4" s="1"/>
  <c r="IH46" i="4"/>
  <c r="II46" i="4"/>
  <c r="IW46" i="4" s="1"/>
  <c r="IE46" i="4"/>
  <c r="II102" i="4"/>
  <c r="IW102" i="4" s="1"/>
  <c r="IE102" i="4"/>
  <c r="IH102" i="4"/>
  <c r="IH20" i="4"/>
  <c r="II20" i="4"/>
  <c r="IW20" i="4" s="1"/>
  <c r="IE20" i="4"/>
  <c r="II75" i="4"/>
  <c r="IW75" i="4" s="1"/>
  <c r="IH75" i="4"/>
  <c r="IE75" i="4"/>
  <c r="IE110" i="4"/>
  <c r="IH110" i="4"/>
  <c r="II110" i="4"/>
  <c r="IW110" i="4" s="1"/>
  <c r="II15" i="4"/>
  <c r="IW15" i="4" s="1"/>
  <c r="IH15" i="4"/>
  <c r="IE15" i="4"/>
  <c r="IH128" i="4"/>
  <c r="II128" i="4"/>
  <c r="IW128" i="4" s="1"/>
  <c r="IE128" i="4"/>
  <c r="II111" i="4"/>
  <c r="IW111" i="4" s="1"/>
  <c r="IE111" i="4"/>
  <c r="IH111" i="4"/>
  <c r="IE96" i="4"/>
  <c r="IH96" i="4"/>
  <c r="II96" i="4"/>
  <c r="IW96" i="4" s="1"/>
  <c r="IH83" i="4"/>
  <c r="II83" i="4"/>
  <c r="IW83" i="4" s="1"/>
  <c r="IE83" i="4"/>
  <c r="IE71" i="4"/>
  <c r="II71" i="4"/>
  <c r="IW71" i="4" s="1"/>
  <c r="IH71" i="4"/>
  <c r="IE53" i="4"/>
  <c r="IH53" i="4"/>
  <c r="II53" i="4"/>
  <c r="IW53" i="4" s="1"/>
  <c r="II99" i="4"/>
  <c r="IW99" i="4" s="1"/>
  <c r="IE99" i="4"/>
  <c r="IH99" i="4"/>
  <c r="IH37" i="4"/>
  <c r="II37" i="4"/>
  <c r="IW37" i="4" s="1"/>
  <c r="IE37" i="4"/>
  <c r="IE100" i="4"/>
  <c r="IH100" i="4"/>
  <c r="II100" i="4"/>
  <c r="IW100" i="4" s="1"/>
  <c r="IH44" i="4"/>
  <c r="II44" i="4"/>
  <c r="IW44" i="4" s="1"/>
  <c r="IE44" i="4"/>
  <c r="IE39" i="4"/>
  <c r="II39" i="4"/>
  <c r="IW39" i="4" s="1"/>
  <c r="IH39" i="4"/>
  <c r="IH43" i="4"/>
  <c r="II43" i="4"/>
  <c r="IW43" i="4" s="1"/>
  <c r="IE43" i="4"/>
  <c r="IH112" i="4"/>
  <c r="II112" i="4"/>
  <c r="IW112" i="4" s="1"/>
  <c r="IE112" i="4"/>
  <c r="II56" i="4"/>
  <c r="IW56" i="4" s="1"/>
  <c r="IE56" i="4"/>
  <c r="IH56" i="4"/>
  <c r="II70" i="4"/>
  <c r="IW70" i="4" s="1"/>
  <c r="IE70" i="4"/>
  <c r="IH70" i="4"/>
  <c r="IE16" i="4"/>
  <c r="IH16" i="4"/>
  <c r="II16" i="4"/>
  <c r="IW16" i="4" s="1"/>
  <c r="IE62" i="4"/>
  <c r="II62" i="4"/>
  <c r="IW62" i="4" s="1"/>
  <c r="IH62" i="4"/>
  <c r="II68" i="4"/>
  <c r="IW68" i="4" s="1"/>
  <c r="IH68" i="4"/>
  <c r="IE68" i="4"/>
  <c r="IE87" i="4"/>
  <c r="II87" i="4"/>
  <c r="IW87" i="4" s="1"/>
  <c r="IH87" i="4"/>
  <c r="IE66" i="4"/>
  <c r="IH66" i="4"/>
  <c r="II66" i="4"/>
  <c r="IW66" i="4" s="1"/>
  <c r="IE52" i="4"/>
  <c r="II52" i="4"/>
  <c r="IW52" i="4" s="1"/>
  <c r="IH52" i="4"/>
  <c r="IE24" i="4"/>
  <c r="II24" i="4"/>
  <c r="IW24" i="4" s="1"/>
  <c r="IH24" i="4"/>
  <c r="IE85" i="4"/>
  <c r="II85" i="4"/>
  <c r="IW85" i="4" s="1"/>
  <c r="IH85" i="4"/>
  <c r="IE12" i="4"/>
  <c r="II12" i="4"/>
  <c r="IW12" i="4" s="1"/>
  <c r="IH12" i="4"/>
  <c r="IH45" i="4"/>
  <c r="II45" i="4"/>
  <c r="IW45" i="4" s="1"/>
  <c r="IE45" i="4"/>
  <c r="IH72" i="4"/>
  <c r="II72" i="4"/>
  <c r="IW72" i="4" s="1"/>
  <c r="IE72" i="4"/>
  <c r="II77" i="4"/>
  <c r="IW77" i="4" s="1"/>
  <c r="IH77" i="4"/>
  <c r="IE77" i="4"/>
  <c r="IE38" i="4"/>
  <c r="II38" i="4"/>
  <c r="IW38" i="4" s="1"/>
  <c r="IH38" i="4"/>
  <c r="IH131" i="4"/>
  <c r="IE131" i="4"/>
  <c r="II131" i="4"/>
  <c r="IW131" i="4" s="1"/>
  <c r="IH98" i="4"/>
  <c r="IE98" i="4"/>
  <c r="II98" i="4"/>
  <c r="IW98" i="4" s="1"/>
  <c r="IH107" i="4"/>
  <c r="IE107" i="4"/>
  <c r="II107" i="4"/>
  <c r="IW107" i="4" s="1"/>
  <c r="IE130" i="4"/>
  <c r="IH130" i="4"/>
  <c r="II130" i="4"/>
  <c r="IW130" i="4" s="1"/>
  <c r="II126" i="4"/>
  <c r="IW126" i="4" s="1"/>
  <c r="IE126" i="4"/>
  <c r="IH126" i="4"/>
  <c r="IE108" i="4"/>
  <c r="IH108" i="4"/>
  <c r="II108" i="4"/>
  <c r="IW108" i="4" s="1"/>
  <c r="IE78" i="4"/>
  <c r="II78" i="4"/>
  <c r="IW78" i="4" s="1"/>
  <c r="IH78" i="4"/>
  <c r="IE86" i="4"/>
  <c r="IH86" i="4"/>
  <c r="II86" i="4"/>
  <c r="IW86" i="4" s="1"/>
  <c r="IH127" i="4"/>
  <c r="II127" i="4"/>
  <c r="IW127" i="4" s="1"/>
  <c r="IE127" i="4"/>
  <c r="II17" i="4"/>
  <c r="IW17" i="4" s="1"/>
  <c r="IH17" i="4"/>
  <c r="IE17" i="4"/>
  <c r="IH94" i="4"/>
  <c r="II94" i="4"/>
  <c r="IW94" i="4" s="1"/>
  <c r="IE94" i="4"/>
  <c r="II88" i="4"/>
  <c r="IW88" i="4" s="1"/>
  <c r="IH88" i="4"/>
  <c r="IE88" i="4"/>
  <c r="IE47" i="4"/>
  <c r="IH47" i="4"/>
  <c r="II47" i="4"/>
  <c r="IW47" i="4" s="1"/>
  <c r="IE105" i="4"/>
  <c r="IH105" i="4"/>
  <c r="II105" i="4"/>
  <c r="IW105" i="4" s="1"/>
  <c r="IE89" i="4"/>
  <c r="IH89" i="4"/>
  <c r="II89" i="4"/>
  <c r="IW89" i="4" s="1"/>
  <c r="IE106" i="4"/>
  <c r="IH106" i="4"/>
  <c r="II106" i="4"/>
  <c r="IW106" i="4" s="1"/>
  <c r="IH132" i="4"/>
  <c r="II132" i="4"/>
  <c r="IW132" i="4" s="1"/>
  <c r="IE132" i="4"/>
  <c r="IH21" i="4"/>
  <c r="II21" i="4"/>
  <c r="IW21" i="4" s="1"/>
  <c r="IE21" i="4"/>
  <c r="II26" i="4"/>
  <c r="IW26" i="4" s="1"/>
  <c r="IE26" i="4"/>
  <c r="IH26" i="4"/>
  <c r="IE34" i="4"/>
  <c r="IH34" i="4"/>
  <c r="II34" i="4"/>
  <c r="IW34" i="4" s="1"/>
  <c r="II79" i="4"/>
  <c r="IW79" i="4" s="1"/>
  <c r="IE79" i="4"/>
  <c r="IH79" i="4"/>
  <c r="IH60" i="4"/>
  <c r="II60" i="4"/>
  <c r="IW60" i="4" s="1"/>
  <c r="IE60" i="4"/>
  <c r="II50" i="4"/>
  <c r="IW50" i="4" s="1"/>
  <c r="IH50" i="4"/>
  <c r="IE50" i="4"/>
  <c r="IE74" i="4"/>
  <c r="II74" i="4"/>
  <c r="IW74" i="4" s="1"/>
  <c r="IH74" i="4"/>
  <c r="IH54" i="4"/>
  <c r="II54" i="4"/>
  <c r="IW54" i="4" s="1"/>
  <c r="IE54" i="4"/>
  <c r="IH129" i="4"/>
  <c r="II129" i="4"/>
  <c r="IW129" i="4" s="1"/>
  <c r="IE129" i="4"/>
  <c r="II93" i="4"/>
  <c r="IW93" i="4" s="1"/>
  <c r="IE93" i="4"/>
  <c r="IH93" i="4"/>
  <c r="II76" i="4"/>
  <c r="IW76" i="4" s="1"/>
  <c r="IH76" i="4"/>
  <c r="IE76" i="4"/>
  <c r="IE49" i="4"/>
  <c r="II49" i="4"/>
  <c r="IW49" i="4" s="1"/>
  <c r="IH49" i="4"/>
  <c r="MR57" i="4" l="1"/>
  <c r="MO57" i="4"/>
  <c r="MS57" i="4"/>
  <c r="NG57" i="4" s="1"/>
  <c r="TD13" i="4"/>
  <c r="TH13" i="4"/>
  <c r="TV13" i="4" s="1"/>
  <c r="TG13" i="4"/>
  <c r="IX131" i="4"/>
  <c r="JA131" i="4"/>
  <c r="JB131" i="4"/>
  <c r="JP131" i="4" s="1"/>
  <c r="JB38" i="4"/>
  <c r="JP38" i="4" s="1"/>
  <c r="JA38" i="4"/>
  <c r="IX38" i="4"/>
  <c r="JA85" i="4"/>
  <c r="JB85" i="4"/>
  <c r="JP85" i="4" s="1"/>
  <c r="IX85" i="4"/>
  <c r="IX110" i="4"/>
  <c r="JA110" i="4"/>
  <c r="JB110" i="4"/>
  <c r="JP110" i="4" s="1"/>
  <c r="IX129" i="4"/>
  <c r="JA129" i="4"/>
  <c r="JB129" i="4"/>
  <c r="JP129" i="4" s="1"/>
  <c r="IX60" i="4"/>
  <c r="JA60" i="4"/>
  <c r="JB60" i="4"/>
  <c r="JP60" i="4" s="1"/>
  <c r="JB26" i="4"/>
  <c r="JP26" i="4" s="1"/>
  <c r="IX26" i="4"/>
  <c r="JA26" i="4"/>
  <c r="IX130" i="4"/>
  <c r="JA130" i="4"/>
  <c r="JB130" i="4"/>
  <c r="JP130" i="4" s="1"/>
  <c r="IX66" i="4"/>
  <c r="JA66" i="4"/>
  <c r="JB66" i="4"/>
  <c r="JP66" i="4" s="1"/>
  <c r="IX103" i="4"/>
  <c r="JA103" i="4"/>
  <c r="JB103" i="4"/>
  <c r="JP103" i="4" s="1"/>
  <c r="IX23" i="4"/>
  <c r="JA23" i="4"/>
  <c r="JB23" i="4"/>
  <c r="JP23" i="4" s="1"/>
  <c r="JB74" i="4"/>
  <c r="JP74" i="4" s="1"/>
  <c r="IX74" i="4"/>
  <c r="JA74" i="4"/>
  <c r="JB88" i="4"/>
  <c r="JP88" i="4" s="1"/>
  <c r="JA88" i="4"/>
  <c r="IX88" i="4"/>
  <c r="IX17" i="4"/>
  <c r="JA17" i="4"/>
  <c r="JB17" i="4"/>
  <c r="JP17" i="4" s="1"/>
  <c r="JA20" i="4"/>
  <c r="JB20" i="4"/>
  <c r="JP20" i="4" s="1"/>
  <c r="IX20" i="4"/>
  <c r="JB82" i="4"/>
  <c r="JP82" i="4" s="1"/>
  <c r="IX82" i="4"/>
  <c r="JA82" i="4"/>
  <c r="IX32" i="4"/>
  <c r="JA32" i="4"/>
  <c r="JB32" i="4"/>
  <c r="JP32" i="4" s="1"/>
  <c r="JA28" i="4"/>
  <c r="JB28" i="4"/>
  <c r="JP28" i="4" s="1"/>
  <c r="IX28" i="4"/>
  <c r="IX21" i="4"/>
  <c r="JA21" i="4"/>
  <c r="JB21" i="4"/>
  <c r="JP21" i="4" s="1"/>
  <c r="IX24" i="4"/>
  <c r="JA24" i="4"/>
  <c r="JB24" i="4"/>
  <c r="JP24" i="4" s="1"/>
  <c r="IX56" i="4"/>
  <c r="JB56" i="4"/>
  <c r="JP56" i="4" s="1"/>
  <c r="JA56" i="4"/>
  <c r="IX100" i="4"/>
  <c r="JB100" i="4"/>
  <c r="JP100" i="4" s="1"/>
  <c r="JA100" i="4"/>
  <c r="JB111" i="4"/>
  <c r="JP111" i="4" s="1"/>
  <c r="IX111" i="4"/>
  <c r="JA111" i="4"/>
  <c r="JA15" i="4"/>
  <c r="IX15" i="4"/>
  <c r="JB15" i="4"/>
  <c r="JP15" i="4" s="1"/>
  <c r="JB46" i="4"/>
  <c r="JP46" i="4" s="1"/>
  <c r="JA46" i="4"/>
  <c r="IX46" i="4"/>
  <c r="IX41" i="4"/>
  <c r="JA41" i="4"/>
  <c r="JB41" i="4"/>
  <c r="JP41" i="4" s="1"/>
  <c r="JA49" i="4"/>
  <c r="IX49" i="4"/>
  <c r="JB49" i="4"/>
  <c r="JP49" i="4" s="1"/>
  <c r="IX79" i="4"/>
  <c r="JB79" i="4"/>
  <c r="JP79" i="4" s="1"/>
  <c r="JA79" i="4"/>
  <c r="JA105" i="4"/>
  <c r="JB105" i="4"/>
  <c r="JP105" i="4" s="1"/>
  <c r="IX105" i="4"/>
  <c r="IX108" i="4"/>
  <c r="JA108" i="4"/>
  <c r="JB108" i="4"/>
  <c r="JP108" i="4" s="1"/>
  <c r="JB68" i="4"/>
  <c r="JP68" i="4" s="1"/>
  <c r="JA68" i="4"/>
  <c r="IX68" i="4"/>
  <c r="JB99" i="4"/>
  <c r="JP99" i="4" s="1"/>
  <c r="IX99" i="4"/>
  <c r="JA99" i="4"/>
  <c r="IX71" i="4"/>
  <c r="JB71" i="4"/>
  <c r="JP71" i="4" s="1"/>
  <c r="JA71" i="4"/>
  <c r="JA65" i="4"/>
  <c r="IX65" i="4"/>
  <c r="JB65" i="4"/>
  <c r="JP65" i="4" s="1"/>
  <c r="IX29" i="4"/>
  <c r="JB29" i="4"/>
  <c r="JP29" i="4" s="1"/>
  <c r="JA29" i="4"/>
  <c r="JB64" i="4"/>
  <c r="JP64" i="4" s="1"/>
  <c r="JA64" i="4"/>
  <c r="IX64" i="4"/>
  <c r="IX35" i="4"/>
  <c r="JA35" i="4"/>
  <c r="JB35" i="4"/>
  <c r="JP35" i="4" s="1"/>
  <c r="JA18" i="4"/>
  <c r="JB18" i="4"/>
  <c r="JP18" i="4" s="1"/>
  <c r="JU18" i="4" s="1"/>
  <c r="IX18" i="4"/>
  <c r="IX50" i="4"/>
  <c r="JA50" i="4"/>
  <c r="JB50" i="4"/>
  <c r="JP50" i="4" s="1"/>
  <c r="JB132" i="4"/>
  <c r="JP132" i="4" s="1"/>
  <c r="IX132" i="4"/>
  <c r="JA132" i="4"/>
  <c r="JB16" i="4"/>
  <c r="JP16" i="4" s="1"/>
  <c r="JU16" i="4" s="1"/>
  <c r="IX16" i="4"/>
  <c r="JA16" i="4"/>
  <c r="JA104" i="4"/>
  <c r="JB104" i="4"/>
  <c r="JP104" i="4" s="1"/>
  <c r="IX104" i="4"/>
  <c r="IX11" i="4"/>
  <c r="JB11" i="4"/>
  <c r="JP11" i="4" s="1"/>
  <c r="JA11" i="4"/>
  <c r="JB67" i="4"/>
  <c r="JP67" i="4" s="1"/>
  <c r="JA67" i="4"/>
  <c r="IX67" i="4"/>
  <c r="IX54" i="4"/>
  <c r="JA54" i="4"/>
  <c r="JB54" i="4"/>
  <c r="JP54" i="4" s="1"/>
  <c r="JA127" i="4"/>
  <c r="IX127" i="4"/>
  <c r="JB127" i="4"/>
  <c r="JP127" i="4" s="1"/>
  <c r="JA83" i="4"/>
  <c r="JB83" i="4"/>
  <c r="JP83" i="4" s="1"/>
  <c r="IX83" i="4"/>
  <c r="IX69" i="4"/>
  <c r="JA69" i="4"/>
  <c r="JB69" i="4"/>
  <c r="JP69" i="4" s="1"/>
  <c r="IX98" i="4"/>
  <c r="JB98" i="4"/>
  <c r="JP98" i="4" s="1"/>
  <c r="JU98" i="4" s="1"/>
  <c r="JA98" i="4"/>
  <c r="JA72" i="4"/>
  <c r="JB72" i="4"/>
  <c r="JP72" i="4" s="1"/>
  <c r="IX72" i="4"/>
  <c r="IX87" i="4"/>
  <c r="JA87" i="4"/>
  <c r="JB87" i="4"/>
  <c r="JP87" i="4" s="1"/>
  <c r="JA112" i="4"/>
  <c r="JB112" i="4"/>
  <c r="JP112" i="4" s="1"/>
  <c r="IX112" i="4"/>
  <c r="JA58" i="4"/>
  <c r="JB58" i="4"/>
  <c r="JP58" i="4" s="1"/>
  <c r="IX58" i="4"/>
  <c r="IX93" i="4"/>
  <c r="JA93" i="4"/>
  <c r="JB93" i="4"/>
  <c r="JP93" i="4" s="1"/>
  <c r="IX86" i="4"/>
  <c r="JA86" i="4"/>
  <c r="JB86" i="4"/>
  <c r="JP86" i="4" s="1"/>
  <c r="JB128" i="4"/>
  <c r="JP128" i="4" s="1"/>
  <c r="IX128" i="4"/>
  <c r="JA128" i="4"/>
  <c r="JA25" i="4"/>
  <c r="IX25" i="4"/>
  <c r="JB25" i="4"/>
  <c r="JP25" i="4" s="1"/>
  <c r="JU25" i="4" s="1"/>
  <c r="IX76" i="4"/>
  <c r="JA76" i="4"/>
  <c r="JB76" i="4"/>
  <c r="JP76" i="4" s="1"/>
  <c r="JB47" i="4"/>
  <c r="JP47" i="4" s="1"/>
  <c r="IX47" i="4"/>
  <c r="JA47" i="4"/>
  <c r="JB77" i="4"/>
  <c r="JP77" i="4" s="1"/>
  <c r="JA77" i="4"/>
  <c r="IX77" i="4"/>
  <c r="IX12" i="4"/>
  <c r="JB12" i="4"/>
  <c r="JP12" i="4" s="1"/>
  <c r="JA12" i="4"/>
  <c r="JB39" i="4"/>
  <c r="JP39" i="4" s="1"/>
  <c r="IX39" i="4"/>
  <c r="JA39" i="4"/>
  <c r="IX37" i="4"/>
  <c r="JB37" i="4"/>
  <c r="JP37" i="4" s="1"/>
  <c r="JA37" i="4"/>
  <c r="IX40" i="4"/>
  <c r="JA40" i="4"/>
  <c r="JB40" i="4"/>
  <c r="JP40" i="4" s="1"/>
  <c r="JB61" i="4"/>
  <c r="JP61" i="4" s="1"/>
  <c r="IX61" i="4"/>
  <c r="JA61" i="4"/>
  <c r="IX34" i="4"/>
  <c r="JA34" i="4"/>
  <c r="JB34" i="4"/>
  <c r="JP34" i="4" s="1"/>
  <c r="IX106" i="4"/>
  <c r="JA106" i="4"/>
  <c r="JB106" i="4"/>
  <c r="JP106" i="4" s="1"/>
  <c r="JB45" i="4"/>
  <c r="JP45" i="4" s="1"/>
  <c r="JA45" i="4"/>
  <c r="IX45" i="4"/>
  <c r="IX70" i="4"/>
  <c r="JA70" i="4"/>
  <c r="JB70" i="4"/>
  <c r="JP70" i="4" s="1"/>
  <c r="IX44" i="4"/>
  <c r="JA44" i="4"/>
  <c r="JB44" i="4"/>
  <c r="JP44" i="4" s="1"/>
  <c r="IX75" i="4"/>
  <c r="JA75" i="4"/>
  <c r="JB75" i="4"/>
  <c r="JP75" i="4" s="1"/>
  <c r="IX62" i="4"/>
  <c r="JA62" i="4"/>
  <c r="JB62" i="4"/>
  <c r="JP62" i="4" s="1"/>
  <c r="JB92" i="4"/>
  <c r="JP92" i="4" s="1"/>
  <c r="IX92" i="4"/>
  <c r="JA92" i="4"/>
  <c r="IX78" i="4"/>
  <c r="JB78" i="4"/>
  <c r="JP78" i="4" s="1"/>
  <c r="JA78" i="4"/>
  <c r="IX107" i="4"/>
  <c r="JB107" i="4"/>
  <c r="JP107" i="4" s="1"/>
  <c r="JA107" i="4"/>
  <c r="JA53" i="4"/>
  <c r="JB53" i="4"/>
  <c r="JP53" i="4" s="1"/>
  <c r="IX53" i="4"/>
  <c r="IX33" i="4"/>
  <c r="JA33" i="4"/>
  <c r="JB33" i="4"/>
  <c r="JP33" i="4" s="1"/>
  <c r="IX90" i="4"/>
  <c r="JA90" i="4"/>
  <c r="JB90" i="4"/>
  <c r="JP90" i="4" s="1"/>
  <c r="JB73" i="4"/>
  <c r="JP73" i="4" s="1"/>
  <c r="JA73" i="4"/>
  <c r="IX73" i="4"/>
  <c r="JA89" i="4"/>
  <c r="JB89" i="4"/>
  <c r="JP89" i="4" s="1"/>
  <c r="IX89" i="4"/>
  <c r="JB126" i="4"/>
  <c r="JP126" i="4" s="1"/>
  <c r="IX126" i="4"/>
  <c r="JA126" i="4"/>
  <c r="IX43" i="4"/>
  <c r="JB43" i="4"/>
  <c r="JP43" i="4" s="1"/>
  <c r="JA43" i="4"/>
  <c r="JB80" i="4"/>
  <c r="JP80" i="4" s="1"/>
  <c r="IX80" i="4"/>
  <c r="JA80" i="4"/>
  <c r="JA94" i="4"/>
  <c r="JB94" i="4"/>
  <c r="JP94" i="4" s="1"/>
  <c r="JU94" i="4" s="1"/>
  <c r="IX94" i="4"/>
  <c r="JB52" i="4"/>
  <c r="JP52" i="4" s="1"/>
  <c r="JA52" i="4"/>
  <c r="IX52" i="4"/>
  <c r="IX96" i="4"/>
  <c r="JB96" i="4"/>
  <c r="JP96" i="4" s="1"/>
  <c r="JA96" i="4"/>
  <c r="JB102" i="4"/>
  <c r="JP102" i="4" s="1"/>
  <c r="IX102" i="4"/>
  <c r="JA102" i="4"/>
  <c r="IX31" i="4"/>
  <c r="JA31" i="4"/>
  <c r="JB31" i="4"/>
  <c r="JP31" i="4" s="1"/>
  <c r="JB63" i="4"/>
  <c r="JP63" i="4" s="1"/>
  <c r="IX63" i="4"/>
  <c r="JA63" i="4"/>
  <c r="IX97" i="4"/>
  <c r="JA97" i="4"/>
  <c r="JB97" i="4"/>
  <c r="JP97" i="4" s="1"/>
  <c r="NK57" i="4" l="1"/>
  <c r="NH57" i="4"/>
  <c r="NL57" i="4"/>
  <c r="NZ57" i="4" s="1"/>
  <c r="TZ13" i="4"/>
  <c r="UA13" i="4"/>
  <c r="UO13" i="4" s="1"/>
  <c r="TW13" i="4"/>
  <c r="JQ80" i="4"/>
  <c r="JU80" i="4"/>
  <c r="KI80" i="4" s="1"/>
  <c r="JT80" i="4"/>
  <c r="JQ76" i="4"/>
  <c r="JU76" i="4"/>
  <c r="KI76" i="4" s="1"/>
  <c r="JT76" i="4"/>
  <c r="JT87" i="4"/>
  <c r="JU87" i="4"/>
  <c r="KI87" i="4" s="1"/>
  <c r="JQ87" i="4"/>
  <c r="JU54" i="4"/>
  <c r="KI54" i="4" s="1"/>
  <c r="JQ54" i="4"/>
  <c r="JT54" i="4"/>
  <c r="JT29" i="4"/>
  <c r="JQ29" i="4"/>
  <c r="JU29" i="4"/>
  <c r="KI29" i="4" s="1"/>
  <c r="JU41" i="4"/>
  <c r="KI41" i="4" s="1"/>
  <c r="JQ41" i="4"/>
  <c r="JT41" i="4"/>
  <c r="JQ89" i="4"/>
  <c r="JU89" i="4"/>
  <c r="KI89" i="4" s="1"/>
  <c r="JT89" i="4"/>
  <c r="JU127" i="4"/>
  <c r="KI127" i="4" s="1"/>
  <c r="JQ127" i="4"/>
  <c r="JT127" i="4"/>
  <c r="KI18" i="4"/>
  <c r="JQ18" i="4"/>
  <c r="JT18" i="4"/>
  <c r="JU20" i="4"/>
  <c r="KI20" i="4" s="1"/>
  <c r="JT20" i="4"/>
  <c r="JQ20" i="4"/>
  <c r="JU129" i="4"/>
  <c r="KI129" i="4" s="1"/>
  <c r="JQ129" i="4"/>
  <c r="JT129" i="4"/>
  <c r="JU39" i="4"/>
  <c r="KI39" i="4" s="1"/>
  <c r="JQ39" i="4"/>
  <c r="JT39" i="4"/>
  <c r="JQ93" i="4"/>
  <c r="JU93" i="4"/>
  <c r="KI93" i="4" s="1"/>
  <c r="JT93" i="4"/>
  <c r="JQ71" i="4"/>
  <c r="JT71" i="4"/>
  <c r="JU71" i="4"/>
  <c r="KI71" i="4" s="1"/>
  <c r="JT68" i="4"/>
  <c r="JU68" i="4"/>
  <c r="KI68" i="4" s="1"/>
  <c r="JQ68" i="4"/>
  <c r="JT21" i="4"/>
  <c r="JU21" i="4"/>
  <c r="KI21" i="4" s="1"/>
  <c r="JQ21" i="4"/>
  <c r="JU97" i="4"/>
  <c r="KI97" i="4" s="1"/>
  <c r="JQ97" i="4"/>
  <c r="JT97" i="4"/>
  <c r="JU62" i="4"/>
  <c r="KI62" i="4" s="1"/>
  <c r="JT62" i="4"/>
  <c r="JQ62" i="4"/>
  <c r="JT44" i="4"/>
  <c r="JU44" i="4"/>
  <c r="KI44" i="4" s="1"/>
  <c r="JQ44" i="4"/>
  <c r="JQ12" i="4"/>
  <c r="JU12" i="4"/>
  <c r="KI12" i="4" s="1"/>
  <c r="JT12" i="4"/>
  <c r="JU128" i="4"/>
  <c r="KI128" i="4" s="1"/>
  <c r="JQ128" i="4"/>
  <c r="JT128" i="4"/>
  <c r="JQ104" i="4"/>
  <c r="JU104" i="4"/>
  <c r="KI104" i="4" s="1"/>
  <c r="JT104" i="4"/>
  <c r="JQ38" i="4"/>
  <c r="JT38" i="4"/>
  <c r="JU38" i="4"/>
  <c r="KI38" i="4" s="1"/>
  <c r="JQ69" i="4"/>
  <c r="JU69" i="4"/>
  <c r="KI69" i="4" s="1"/>
  <c r="JT69" i="4"/>
  <c r="JU83" i="4"/>
  <c r="KI83" i="4" s="1"/>
  <c r="JQ83" i="4"/>
  <c r="JT83" i="4"/>
  <c r="JT32" i="4"/>
  <c r="JU32" i="4"/>
  <c r="KI32" i="4" s="1"/>
  <c r="JQ32" i="4"/>
  <c r="JU17" i="4"/>
  <c r="KI17" i="4" s="1"/>
  <c r="JQ17" i="4"/>
  <c r="JT17" i="4"/>
  <c r="JU131" i="4"/>
  <c r="KI131" i="4" s="1"/>
  <c r="JT131" i="4"/>
  <c r="JQ131" i="4"/>
  <c r="JQ96" i="4"/>
  <c r="JT96" i="4"/>
  <c r="JU96" i="4"/>
  <c r="KI96" i="4" s="1"/>
  <c r="JU78" i="4"/>
  <c r="KI78" i="4" s="1"/>
  <c r="JQ78" i="4"/>
  <c r="JT78" i="4"/>
  <c r="JU106" i="4"/>
  <c r="KI106" i="4" s="1"/>
  <c r="JQ106" i="4"/>
  <c r="JT106" i="4"/>
  <c r="JT25" i="4"/>
  <c r="JQ25" i="4"/>
  <c r="KI25" i="4"/>
  <c r="KI16" i="4"/>
  <c r="JQ16" i="4"/>
  <c r="JT16" i="4"/>
  <c r="JU15" i="4"/>
  <c r="KI15" i="4" s="1"/>
  <c r="JQ15" i="4"/>
  <c r="JT15" i="4"/>
  <c r="JQ56" i="4"/>
  <c r="JT56" i="4"/>
  <c r="JU56" i="4"/>
  <c r="KI56" i="4" s="1"/>
  <c r="JU74" i="4"/>
  <c r="KI74" i="4" s="1"/>
  <c r="JQ74" i="4"/>
  <c r="JT74" i="4"/>
  <c r="JU23" i="4"/>
  <c r="KI23" i="4" s="1"/>
  <c r="JQ23" i="4"/>
  <c r="JT23" i="4"/>
  <c r="JT126" i="4"/>
  <c r="JU126" i="4"/>
  <c r="KI126" i="4" s="1"/>
  <c r="JQ126" i="4"/>
  <c r="JU70" i="4"/>
  <c r="KI70" i="4" s="1"/>
  <c r="JT70" i="4"/>
  <c r="JQ70" i="4"/>
  <c r="JU47" i="4"/>
  <c r="KI47" i="4" s="1"/>
  <c r="JQ47" i="4"/>
  <c r="JT47" i="4"/>
  <c r="JU86" i="4"/>
  <c r="KI86" i="4" s="1"/>
  <c r="JT86" i="4"/>
  <c r="JQ86" i="4"/>
  <c r="JT35" i="4"/>
  <c r="JU35" i="4"/>
  <c r="KI35" i="4" s="1"/>
  <c r="JQ35" i="4"/>
  <c r="JU66" i="4"/>
  <c r="KI66" i="4" s="1"/>
  <c r="JQ66" i="4"/>
  <c r="JT66" i="4"/>
  <c r="JQ94" i="4"/>
  <c r="JT94" i="4"/>
  <c r="KI94" i="4"/>
  <c r="JU90" i="4"/>
  <c r="KI90" i="4" s="1"/>
  <c r="JQ90" i="4"/>
  <c r="JT90" i="4"/>
  <c r="JU77" i="4"/>
  <c r="KI77" i="4" s="1"/>
  <c r="JQ77" i="4"/>
  <c r="JT77" i="4"/>
  <c r="JT72" i="4"/>
  <c r="JQ72" i="4"/>
  <c r="JU72" i="4"/>
  <c r="KI72" i="4" s="1"/>
  <c r="JT132" i="4"/>
  <c r="JU132" i="4"/>
  <c r="KI132" i="4" s="1"/>
  <c r="JQ132" i="4"/>
  <c r="JT49" i="4"/>
  <c r="JQ49" i="4"/>
  <c r="JU49" i="4"/>
  <c r="KI49" i="4" s="1"/>
  <c r="JU92" i="4"/>
  <c r="KI92" i="4" s="1"/>
  <c r="JQ92" i="4"/>
  <c r="JT92" i="4"/>
  <c r="JU34" i="4"/>
  <c r="KI34" i="4" s="1"/>
  <c r="JT34" i="4"/>
  <c r="JQ34" i="4"/>
  <c r="JU67" i="4"/>
  <c r="KI67" i="4" s="1"/>
  <c r="JQ67" i="4"/>
  <c r="JT67" i="4"/>
  <c r="JU61" i="4"/>
  <c r="KI61" i="4" s="1"/>
  <c r="JQ61" i="4"/>
  <c r="JT61" i="4"/>
  <c r="JU40" i="4"/>
  <c r="KI40" i="4" s="1"/>
  <c r="JQ40" i="4"/>
  <c r="JT40" i="4"/>
  <c r="JQ99" i="4"/>
  <c r="JU99" i="4"/>
  <c r="KI99" i="4" s="1"/>
  <c r="JT99" i="4"/>
  <c r="JQ105" i="4"/>
  <c r="JT105" i="4"/>
  <c r="JU105" i="4"/>
  <c r="KI105" i="4" s="1"/>
  <c r="JQ110" i="4"/>
  <c r="JT110" i="4"/>
  <c r="JU110" i="4"/>
  <c r="KI110" i="4" s="1"/>
  <c r="JT73" i="4"/>
  <c r="JQ73" i="4"/>
  <c r="JU73" i="4"/>
  <c r="KI73" i="4" s="1"/>
  <c r="JQ53" i="4"/>
  <c r="JU53" i="4"/>
  <c r="KI53" i="4" s="1"/>
  <c r="JT53" i="4"/>
  <c r="JT75" i="4"/>
  <c r="JU75" i="4"/>
  <c r="KI75" i="4" s="1"/>
  <c r="JQ75" i="4"/>
  <c r="JT98" i="4"/>
  <c r="KI98" i="4"/>
  <c r="JQ98" i="4"/>
  <c r="JT111" i="4"/>
  <c r="JU111" i="4"/>
  <c r="KI111" i="4" s="1"/>
  <c r="JQ111" i="4"/>
  <c r="JU26" i="4"/>
  <c r="KI26" i="4" s="1"/>
  <c r="JT26" i="4"/>
  <c r="JQ26" i="4"/>
  <c r="JU63" i="4"/>
  <c r="KI63" i="4" s="1"/>
  <c r="JQ63" i="4"/>
  <c r="JT63" i="4"/>
  <c r="JU45" i="4"/>
  <c r="KI45" i="4" s="1"/>
  <c r="JT45" i="4"/>
  <c r="JQ45" i="4"/>
  <c r="JQ50" i="4"/>
  <c r="JU50" i="4"/>
  <c r="KI50" i="4" s="1"/>
  <c r="JT50" i="4"/>
  <c r="JU103" i="4"/>
  <c r="KI103" i="4" s="1"/>
  <c r="JQ103" i="4"/>
  <c r="JT103" i="4"/>
  <c r="JU31" i="4"/>
  <c r="KI31" i="4" s="1"/>
  <c r="JQ31" i="4"/>
  <c r="JT31" i="4"/>
  <c r="JQ107" i="4"/>
  <c r="JT107" i="4"/>
  <c r="JU107" i="4"/>
  <c r="KI107" i="4" s="1"/>
  <c r="JU79" i="4"/>
  <c r="KI79" i="4" s="1"/>
  <c r="JT79" i="4"/>
  <c r="JQ79" i="4"/>
  <c r="JT82" i="4"/>
  <c r="JQ82" i="4"/>
  <c r="JU82" i="4"/>
  <c r="KI82" i="4" s="1"/>
  <c r="JQ88" i="4"/>
  <c r="JU88" i="4"/>
  <c r="KI88" i="4" s="1"/>
  <c r="JT88" i="4"/>
  <c r="JU130" i="4"/>
  <c r="KI130" i="4" s="1"/>
  <c r="JQ130" i="4"/>
  <c r="JT130" i="4"/>
  <c r="JU102" i="4"/>
  <c r="KI102" i="4" s="1"/>
  <c r="JQ102" i="4"/>
  <c r="JT102" i="4"/>
  <c r="JU43" i="4"/>
  <c r="KI43" i="4" s="1"/>
  <c r="JQ43" i="4"/>
  <c r="JT43" i="4"/>
  <c r="JU33" i="4"/>
  <c r="KI33" i="4" s="1"/>
  <c r="JQ33" i="4"/>
  <c r="JT33" i="4"/>
  <c r="JU11" i="4"/>
  <c r="KI11" i="4" s="1"/>
  <c r="JQ11" i="4"/>
  <c r="JT11" i="4"/>
  <c r="JQ24" i="4"/>
  <c r="JU24" i="4"/>
  <c r="KI24" i="4" s="1"/>
  <c r="JT24" i="4"/>
  <c r="JU37" i="4"/>
  <c r="KI37" i="4" s="1"/>
  <c r="JQ37" i="4"/>
  <c r="JT37" i="4"/>
  <c r="JQ112" i="4"/>
  <c r="JT112" i="4"/>
  <c r="JU112" i="4"/>
  <c r="KI112" i="4" s="1"/>
  <c r="JU64" i="4"/>
  <c r="KI64" i="4" s="1"/>
  <c r="JQ64" i="4"/>
  <c r="JT64" i="4"/>
  <c r="JQ65" i="4"/>
  <c r="JT65" i="4"/>
  <c r="JU65" i="4"/>
  <c r="KI65" i="4" s="1"/>
  <c r="JQ46" i="4"/>
  <c r="JT46" i="4"/>
  <c r="JU46" i="4"/>
  <c r="KI46" i="4" s="1"/>
  <c r="JU60" i="4"/>
  <c r="KI60" i="4" s="1"/>
  <c r="JQ60" i="4"/>
  <c r="JT60" i="4"/>
  <c r="JQ52" i="4"/>
  <c r="JT52" i="4"/>
  <c r="JU52" i="4"/>
  <c r="KI52" i="4" s="1"/>
  <c r="JU58" i="4"/>
  <c r="KI58" i="4" s="1"/>
  <c r="JT58" i="4"/>
  <c r="JQ58" i="4"/>
  <c r="JQ108" i="4"/>
  <c r="JU108" i="4"/>
  <c r="KI108" i="4" s="1"/>
  <c r="JT108" i="4"/>
  <c r="JQ100" i="4"/>
  <c r="JU100" i="4"/>
  <c r="KI100" i="4" s="1"/>
  <c r="JT100" i="4"/>
  <c r="JU28" i="4"/>
  <c r="KI28" i="4" s="1"/>
  <c r="JT28" i="4"/>
  <c r="JQ28" i="4"/>
  <c r="JU85" i="4"/>
  <c r="KI85" i="4" s="1"/>
  <c r="JQ85" i="4"/>
  <c r="JT85" i="4"/>
  <c r="OD57" i="4" l="1"/>
  <c r="OA57" i="4"/>
  <c r="OE57" i="4"/>
  <c r="OS57" i="4" s="1"/>
  <c r="UP13" i="4"/>
  <c r="US13" i="4"/>
  <c r="UT13" i="4"/>
  <c r="VH13" i="4" s="1"/>
  <c r="KM33" i="4"/>
  <c r="KJ33" i="4"/>
  <c r="KN33" i="4"/>
  <c r="LB33" i="4" s="1"/>
  <c r="KN31" i="4"/>
  <c r="LB31" i="4" s="1"/>
  <c r="KJ31" i="4"/>
  <c r="KM31" i="4"/>
  <c r="KN111" i="4"/>
  <c r="LB111" i="4" s="1"/>
  <c r="KJ111" i="4"/>
  <c r="KM111" i="4"/>
  <c r="KJ56" i="4"/>
  <c r="KN56" i="4"/>
  <c r="LB56" i="4" s="1"/>
  <c r="KM56" i="4"/>
  <c r="KJ17" i="4"/>
  <c r="KM17" i="4"/>
  <c r="KN17" i="4"/>
  <c r="LB17" i="4" s="1"/>
  <c r="KM132" i="4"/>
  <c r="KN132" i="4"/>
  <c r="LB132" i="4" s="1"/>
  <c r="KJ132" i="4"/>
  <c r="KN25" i="4"/>
  <c r="LB25" i="4" s="1"/>
  <c r="KJ25" i="4"/>
  <c r="KM25" i="4"/>
  <c r="KJ11" i="4"/>
  <c r="KN11" i="4"/>
  <c r="LB11" i="4" s="1"/>
  <c r="KM11" i="4"/>
  <c r="KJ130" i="4"/>
  <c r="KN130" i="4"/>
  <c r="LB130" i="4" s="1"/>
  <c r="KM130" i="4"/>
  <c r="KM107" i="4"/>
  <c r="KN107" i="4"/>
  <c r="LB107" i="4" s="1"/>
  <c r="KJ107" i="4"/>
  <c r="KN98" i="4"/>
  <c r="LB98" i="4" s="1"/>
  <c r="KM98" i="4"/>
  <c r="KJ98" i="4"/>
  <c r="KM34" i="4"/>
  <c r="KJ34" i="4"/>
  <c r="KN34" i="4"/>
  <c r="LB34" i="4" s="1"/>
  <c r="KN47" i="4"/>
  <c r="LB47" i="4" s="1"/>
  <c r="KJ47" i="4"/>
  <c r="KM47" i="4"/>
  <c r="KJ96" i="4"/>
  <c r="KM96" i="4"/>
  <c r="KN96" i="4"/>
  <c r="LB96" i="4" s="1"/>
  <c r="KJ18" i="4"/>
  <c r="KN18" i="4"/>
  <c r="LB18" i="4" s="1"/>
  <c r="KM18" i="4"/>
  <c r="KJ46" i="4"/>
  <c r="KM46" i="4"/>
  <c r="KN46" i="4"/>
  <c r="LB46" i="4" s="1"/>
  <c r="KM53" i="4"/>
  <c r="KJ53" i="4"/>
  <c r="KN53" i="4"/>
  <c r="LB53" i="4" s="1"/>
  <c r="KN67" i="4"/>
  <c r="LB67" i="4" s="1"/>
  <c r="KJ67" i="4"/>
  <c r="KM67" i="4"/>
  <c r="KM128" i="4"/>
  <c r="KN128" i="4"/>
  <c r="LB128" i="4" s="1"/>
  <c r="KJ128" i="4"/>
  <c r="KN112" i="4"/>
  <c r="LB112" i="4" s="1"/>
  <c r="KJ112" i="4"/>
  <c r="KM112" i="4"/>
  <c r="KM110" i="4"/>
  <c r="KN110" i="4"/>
  <c r="LB110" i="4" s="1"/>
  <c r="KJ110" i="4"/>
  <c r="KJ77" i="4"/>
  <c r="KN77" i="4"/>
  <c r="LB77" i="4" s="1"/>
  <c r="KM77" i="4"/>
  <c r="KM16" i="4"/>
  <c r="KN16" i="4"/>
  <c r="LB16" i="4" s="1"/>
  <c r="KJ16" i="4"/>
  <c r="KJ44" i="4"/>
  <c r="KN44" i="4"/>
  <c r="LB44" i="4" s="1"/>
  <c r="KM44" i="4"/>
  <c r="KJ108" i="4"/>
  <c r="KM108" i="4"/>
  <c r="KN108" i="4"/>
  <c r="LB108" i="4" s="1"/>
  <c r="KJ63" i="4"/>
  <c r="KM63" i="4"/>
  <c r="KN63" i="4"/>
  <c r="LB63" i="4" s="1"/>
  <c r="KJ73" i="4"/>
  <c r="KN73" i="4"/>
  <c r="LB73" i="4" s="1"/>
  <c r="KM73" i="4"/>
  <c r="KJ15" i="4"/>
  <c r="KN15" i="4"/>
  <c r="LB15" i="4" s="1"/>
  <c r="KM15" i="4"/>
  <c r="KM78" i="4"/>
  <c r="KJ78" i="4"/>
  <c r="KN78" i="4"/>
  <c r="LB78" i="4" s="1"/>
  <c r="KJ50" i="4"/>
  <c r="KM50" i="4"/>
  <c r="KN50" i="4"/>
  <c r="LB50" i="4" s="1"/>
  <c r="KM40" i="4"/>
  <c r="KJ40" i="4"/>
  <c r="KN40" i="4"/>
  <c r="LB40" i="4" s="1"/>
  <c r="KM97" i="4"/>
  <c r="KJ97" i="4"/>
  <c r="KN97" i="4"/>
  <c r="LB97" i="4" s="1"/>
  <c r="KN20" i="4"/>
  <c r="LB20" i="4" s="1"/>
  <c r="KM20" i="4"/>
  <c r="KJ20" i="4"/>
  <c r="KJ89" i="4"/>
  <c r="KN89" i="4"/>
  <c r="LB89" i="4" s="1"/>
  <c r="KM89" i="4"/>
  <c r="KN76" i="4"/>
  <c r="LB76" i="4" s="1"/>
  <c r="KJ76" i="4"/>
  <c r="KM76" i="4"/>
  <c r="KM52" i="4"/>
  <c r="KN52" i="4"/>
  <c r="LB52" i="4" s="1"/>
  <c r="KJ52" i="4"/>
  <c r="KM64" i="4"/>
  <c r="KJ64" i="4"/>
  <c r="KN64" i="4"/>
  <c r="LB64" i="4" s="1"/>
  <c r="KJ88" i="4"/>
  <c r="KM88" i="4"/>
  <c r="KN88" i="4"/>
  <c r="LB88" i="4" s="1"/>
  <c r="KM75" i="4"/>
  <c r="KJ75" i="4"/>
  <c r="KN75" i="4"/>
  <c r="LB75" i="4" s="1"/>
  <c r="KJ49" i="4"/>
  <c r="KM49" i="4"/>
  <c r="KN49" i="4"/>
  <c r="LB49" i="4" s="1"/>
  <c r="KM94" i="4"/>
  <c r="KN94" i="4"/>
  <c r="LB94" i="4" s="1"/>
  <c r="KJ94" i="4"/>
  <c r="KM131" i="4"/>
  <c r="KN131" i="4"/>
  <c r="LB131" i="4" s="1"/>
  <c r="KJ131" i="4"/>
  <c r="KM129" i="4"/>
  <c r="KN129" i="4"/>
  <c r="LB129" i="4" s="1"/>
  <c r="KJ129" i="4"/>
  <c r="KN85" i="4"/>
  <c r="LB85" i="4" s="1"/>
  <c r="KJ85" i="4"/>
  <c r="KM85" i="4"/>
  <c r="KN26" i="4"/>
  <c r="LB26" i="4" s="1"/>
  <c r="KM26" i="4"/>
  <c r="KJ26" i="4"/>
  <c r="KM32" i="4"/>
  <c r="KN32" i="4"/>
  <c r="LB32" i="4" s="1"/>
  <c r="KJ32" i="4"/>
  <c r="KN12" i="4"/>
  <c r="LB12" i="4" s="1"/>
  <c r="KM12" i="4"/>
  <c r="KJ12" i="4"/>
  <c r="KJ37" i="4"/>
  <c r="KN37" i="4"/>
  <c r="LB37" i="4" s="1"/>
  <c r="KM37" i="4"/>
  <c r="KM43" i="4"/>
  <c r="KJ43" i="4"/>
  <c r="KN43" i="4"/>
  <c r="LB43" i="4" s="1"/>
  <c r="KN82" i="4"/>
  <c r="LB82" i="4" s="1"/>
  <c r="KJ82" i="4"/>
  <c r="KM82" i="4"/>
  <c r="KJ45" i="4"/>
  <c r="KM45" i="4"/>
  <c r="KN45" i="4"/>
  <c r="LB45" i="4" s="1"/>
  <c r="KJ105" i="4"/>
  <c r="KM105" i="4"/>
  <c r="KN105" i="4"/>
  <c r="LB105" i="4" s="1"/>
  <c r="KN61" i="4"/>
  <c r="LB61" i="4" s="1"/>
  <c r="KM61" i="4"/>
  <c r="KJ61" i="4"/>
  <c r="KN72" i="4"/>
  <c r="LB72" i="4" s="1"/>
  <c r="KM72" i="4"/>
  <c r="KJ72" i="4"/>
  <c r="KM23" i="4"/>
  <c r="KJ23" i="4"/>
  <c r="KN23" i="4"/>
  <c r="LB23" i="4" s="1"/>
  <c r="KM104" i="4"/>
  <c r="KJ104" i="4"/>
  <c r="KN104" i="4"/>
  <c r="LB104" i="4" s="1"/>
  <c r="KJ28" i="4"/>
  <c r="KM28" i="4"/>
  <c r="KN28" i="4"/>
  <c r="LB28" i="4" s="1"/>
  <c r="KJ38" i="4"/>
  <c r="KN38" i="4"/>
  <c r="LB38" i="4" s="1"/>
  <c r="KM38" i="4"/>
  <c r="KJ68" i="4"/>
  <c r="KM68" i="4"/>
  <c r="KN68" i="4"/>
  <c r="LB68" i="4" s="1"/>
  <c r="KM58" i="4"/>
  <c r="KJ58" i="4"/>
  <c r="KN58" i="4"/>
  <c r="LB58" i="4" s="1"/>
  <c r="KJ24" i="4"/>
  <c r="KM24" i="4"/>
  <c r="KN24" i="4"/>
  <c r="LB24" i="4" s="1"/>
  <c r="KJ92" i="4"/>
  <c r="KN92" i="4"/>
  <c r="LB92" i="4" s="1"/>
  <c r="KM92" i="4"/>
  <c r="KN66" i="4"/>
  <c r="LB66" i="4" s="1"/>
  <c r="KM66" i="4"/>
  <c r="KJ66" i="4"/>
  <c r="KJ70" i="4"/>
  <c r="KN70" i="4"/>
  <c r="LB70" i="4" s="1"/>
  <c r="KM70" i="4"/>
  <c r="KN83" i="4"/>
  <c r="LB83" i="4" s="1"/>
  <c r="KJ83" i="4"/>
  <c r="KM83" i="4"/>
  <c r="KM62" i="4"/>
  <c r="KJ62" i="4"/>
  <c r="KN62" i="4"/>
  <c r="LB62" i="4" s="1"/>
  <c r="KJ127" i="4"/>
  <c r="KM127" i="4"/>
  <c r="KN127" i="4"/>
  <c r="LB127" i="4" s="1"/>
  <c r="KJ54" i="4"/>
  <c r="KN54" i="4"/>
  <c r="LB54" i="4" s="1"/>
  <c r="KM54" i="4"/>
  <c r="KJ100" i="4"/>
  <c r="KM100" i="4"/>
  <c r="KN100" i="4"/>
  <c r="LB100" i="4" s="1"/>
  <c r="KM60" i="4"/>
  <c r="KN60" i="4"/>
  <c r="LB60" i="4" s="1"/>
  <c r="KJ60" i="4"/>
  <c r="KJ65" i="4"/>
  <c r="KM65" i="4"/>
  <c r="KN65" i="4"/>
  <c r="LB65" i="4" s="1"/>
  <c r="KN102" i="4"/>
  <c r="LB102" i="4" s="1"/>
  <c r="KM102" i="4"/>
  <c r="KJ102" i="4"/>
  <c r="KJ103" i="4"/>
  <c r="KM103" i="4"/>
  <c r="KN103" i="4"/>
  <c r="LB103" i="4" s="1"/>
  <c r="KM35" i="4"/>
  <c r="KN35" i="4"/>
  <c r="LB35" i="4" s="1"/>
  <c r="KJ35" i="4"/>
  <c r="KJ86" i="4"/>
  <c r="KN86" i="4"/>
  <c r="LB86" i="4" s="1"/>
  <c r="KM86" i="4"/>
  <c r="KJ126" i="4"/>
  <c r="KM126" i="4"/>
  <c r="KN126" i="4"/>
  <c r="LB126" i="4" s="1"/>
  <c r="KJ74" i="4"/>
  <c r="KN74" i="4"/>
  <c r="LB74" i="4" s="1"/>
  <c r="KM74" i="4"/>
  <c r="KM71" i="4"/>
  <c r="KJ71" i="4"/>
  <c r="KN71" i="4"/>
  <c r="LB71" i="4" s="1"/>
  <c r="KM39" i="4"/>
  <c r="KJ39" i="4"/>
  <c r="KN39" i="4"/>
  <c r="LB39" i="4" s="1"/>
  <c r="KJ41" i="4"/>
  <c r="KN41" i="4"/>
  <c r="LB41" i="4" s="1"/>
  <c r="KM41" i="4"/>
  <c r="KJ99" i="4"/>
  <c r="KN99" i="4"/>
  <c r="LB99" i="4" s="1"/>
  <c r="KM99" i="4"/>
  <c r="KJ90" i="4"/>
  <c r="KN90" i="4"/>
  <c r="LB90" i="4" s="1"/>
  <c r="KM90" i="4"/>
  <c r="KN69" i="4"/>
  <c r="LB69" i="4" s="1"/>
  <c r="KJ69" i="4"/>
  <c r="KM69" i="4"/>
  <c r="KN29" i="4"/>
  <c r="LB29" i="4" s="1"/>
  <c r="KJ29" i="4"/>
  <c r="KM29" i="4"/>
  <c r="KJ87" i="4"/>
  <c r="KM87" i="4"/>
  <c r="KN87" i="4"/>
  <c r="LB87" i="4" s="1"/>
  <c r="KJ79" i="4"/>
  <c r="KM79" i="4"/>
  <c r="KN79" i="4"/>
  <c r="LB79" i="4" s="1"/>
  <c r="KN21" i="4"/>
  <c r="LB21" i="4" s="1"/>
  <c r="KM21" i="4"/>
  <c r="KJ21" i="4"/>
  <c r="KM80" i="4"/>
  <c r="KJ80" i="4"/>
  <c r="KN80" i="4"/>
  <c r="LB80" i="4" s="1"/>
  <c r="KJ106" i="4"/>
  <c r="KN106" i="4"/>
  <c r="LB106" i="4" s="1"/>
  <c r="KM106" i="4"/>
  <c r="KN93" i="4"/>
  <c r="LB93" i="4" s="1"/>
  <c r="KJ93" i="4"/>
  <c r="KM93" i="4"/>
  <c r="OW57" i="4" l="1"/>
  <c r="OX57" i="4"/>
  <c r="PL57" i="4" s="1"/>
  <c r="OT57" i="4"/>
  <c r="VL13" i="4"/>
  <c r="VM13" i="4"/>
  <c r="WA13" i="4" s="1"/>
  <c r="VI13" i="4"/>
  <c r="LC29" i="4"/>
  <c r="LF29" i="4"/>
  <c r="LG29" i="4"/>
  <c r="LU29" i="4" s="1"/>
  <c r="LC23" i="4"/>
  <c r="LF23" i="4"/>
  <c r="LG23" i="4"/>
  <c r="LU23" i="4" s="1"/>
  <c r="LC78" i="4"/>
  <c r="LG78" i="4"/>
  <c r="LU78" i="4" s="1"/>
  <c r="LF78" i="4"/>
  <c r="LC46" i="4"/>
  <c r="LF46" i="4"/>
  <c r="LG46" i="4"/>
  <c r="LU46" i="4" s="1"/>
  <c r="LG34" i="4"/>
  <c r="LU34" i="4" s="1"/>
  <c r="LC34" i="4"/>
  <c r="LF34" i="4"/>
  <c r="LG31" i="4"/>
  <c r="LU31" i="4" s="1"/>
  <c r="LC31" i="4"/>
  <c r="LF31" i="4"/>
  <c r="LG74" i="4"/>
  <c r="LU74" i="4" s="1"/>
  <c r="LF74" i="4"/>
  <c r="LC74" i="4"/>
  <c r="LG62" i="4"/>
  <c r="LU62" i="4" s="1"/>
  <c r="LC62" i="4"/>
  <c r="LF62" i="4"/>
  <c r="LC88" i="4"/>
  <c r="LF88" i="4"/>
  <c r="LG88" i="4"/>
  <c r="LU88" i="4" s="1"/>
  <c r="LC20" i="4"/>
  <c r="LF20" i="4"/>
  <c r="LG20" i="4"/>
  <c r="LU20" i="4" s="1"/>
  <c r="LC112" i="4"/>
  <c r="LG112" i="4"/>
  <c r="LU112" i="4" s="1"/>
  <c r="LF112" i="4"/>
  <c r="LF33" i="4"/>
  <c r="LG33" i="4"/>
  <c r="LU33" i="4" s="1"/>
  <c r="LC33" i="4"/>
  <c r="LC75" i="4"/>
  <c r="LG75" i="4"/>
  <c r="LU75" i="4" s="1"/>
  <c r="LF75" i="4"/>
  <c r="LG40" i="4"/>
  <c r="LU40" i="4" s="1"/>
  <c r="LC40" i="4"/>
  <c r="LF40" i="4"/>
  <c r="LC56" i="4"/>
  <c r="LF56" i="4"/>
  <c r="LG56" i="4"/>
  <c r="LU56" i="4" s="1"/>
  <c r="LC126" i="4"/>
  <c r="LF126" i="4"/>
  <c r="LG126" i="4"/>
  <c r="LU126" i="4" s="1"/>
  <c r="LG65" i="4"/>
  <c r="LU65" i="4" s="1"/>
  <c r="LF65" i="4"/>
  <c r="LC65" i="4"/>
  <c r="LF130" i="4"/>
  <c r="LG130" i="4"/>
  <c r="LU130" i="4" s="1"/>
  <c r="LC130" i="4"/>
  <c r="LG103" i="4"/>
  <c r="LU103" i="4" s="1"/>
  <c r="LC103" i="4"/>
  <c r="LF103" i="4"/>
  <c r="LC70" i="4"/>
  <c r="LG70" i="4"/>
  <c r="LU70" i="4" s="1"/>
  <c r="LF70" i="4"/>
  <c r="LF104" i="4"/>
  <c r="LC104" i="4"/>
  <c r="LG104" i="4"/>
  <c r="LU104" i="4" s="1"/>
  <c r="LC61" i="4"/>
  <c r="LF61" i="4"/>
  <c r="LG61" i="4"/>
  <c r="LU61" i="4" s="1"/>
  <c r="LC12" i="4"/>
  <c r="LF12" i="4"/>
  <c r="LG12" i="4"/>
  <c r="LU12" i="4" s="1"/>
  <c r="LZ12" i="4" s="1"/>
  <c r="LF111" i="4"/>
  <c r="LG111" i="4"/>
  <c r="LU111" i="4" s="1"/>
  <c r="LZ111" i="4" s="1"/>
  <c r="LC111" i="4"/>
  <c r="LF68" i="4"/>
  <c r="LG68" i="4"/>
  <c r="LU68" i="4" s="1"/>
  <c r="LC68" i="4"/>
  <c r="LG105" i="4"/>
  <c r="LU105" i="4" s="1"/>
  <c r="LF105" i="4"/>
  <c r="LC105" i="4"/>
  <c r="LF53" i="4"/>
  <c r="LG53" i="4"/>
  <c r="LU53" i="4" s="1"/>
  <c r="LC53" i="4"/>
  <c r="LC41" i="4"/>
  <c r="LG41" i="4"/>
  <c r="LU41" i="4" s="1"/>
  <c r="LF41" i="4"/>
  <c r="LF58" i="4"/>
  <c r="LG58" i="4"/>
  <c r="LU58" i="4" s="1"/>
  <c r="LC58" i="4"/>
  <c r="LC82" i="4"/>
  <c r="LF82" i="4"/>
  <c r="LG82" i="4"/>
  <c r="LU82" i="4" s="1"/>
  <c r="LG73" i="4"/>
  <c r="LU73" i="4" s="1"/>
  <c r="LC73" i="4"/>
  <c r="LF73" i="4"/>
  <c r="LG16" i="4"/>
  <c r="LU16" i="4" s="1"/>
  <c r="LC16" i="4"/>
  <c r="LF16" i="4"/>
  <c r="LF11" i="4"/>
  <c r="LG11" i="4"/>
  <c r="LU11" i="4" s="1"/>
  <c r="LZ11" i="4" s="1"/>
  <c r="LC11" i="4"/>
  <c r="LC86" i="4"/>
  <c r="LF86" i="4"/>
  <c r="LG86" i="4"/>
  <c r="LU86" i="4" s="1"/>
  <c r="LG60" i="4"/>
  <c r="LU60" i="4" s="1"/>
  <c r="LF60" i="4"/>
  <c r="LC60" i="4"/>
  <c r="LF43" i="4"/>
  <c r="LC43" i="4"/>
  <c r="LG43" i="4"/>
  <c r="LU43" i="4" s="1"/>
  <c r="LG85" i="4"/>
  <c r="LU85" i="4" s="1"/>
  <c r="LC85" i="4"/>
  <c r="LF85" i="4"/>
  <c r="LG64" i="4"/>
  <c r="LU64" i="4" s="1"/>
  <c r="LC64" i="4"/>
  <c r="LF64" i="4"/>
  <c r="LG15" i="4"/>
  <c r="LU15" i="4" s="1"/>
  <c r="LZ15" i="4" s="1"/>
  <c r="LF15" i="4"/>
  <c r="LC15" i="4"/>
  <c r="LF25" i="4"/>
  <c r="LG25" i="4"/>
  <c r="LU25" i="4" s="1"/>
  <c r="LC25" i="4"/>
  <c r="LG80" i="4"/>
  <c r="LU80" i="4" s="1"/>
  <c r="LC80" i="4"/>
  <c r="LF80" i="4"/>
  <c r="LF69" i="4"/>
  <c r="LG69" i="4"/>
  <c r="LU69" i="4" s="1"/>
  <c r="LC69" i="4"/>
  <c r="LC99" i="4"/>
  <c r="LF99" i="4"/>
  <c r="LG99" i="4"/>
  <c r="LU99" i="4" s="1"/>
  <c r="LG66" i="4"/>
  <c r="LU66" i="4" s="1"/>
  <c r="LF66" i="4"/>
  <c r="LC66" i="4"/>
  <c r="LF97" i="4"/>
  <c r="LG97" i="4"/>
  <c r="LU97" i="4" s="1"/>
  <c r="LC97" i="4"/>
  <c r="LF50" i="4"/>
  <c r="LC50" i="4"/>
  <c r="LG50" i="4"/>
  <c r="LU50" i="4" s="1"/>
  <c r="LC110" i="4"/>
  <c r="LF110" i="4"/>
  <c r="LG110" i="4"/>
  <c r="LU110" i="4" s="1"/>
  <c r="LF106" i="4"/>
  <c r="LC106" i="4"/>
  <c r="LG106" i="4"/>
  <c r="LU106" i="4" s="1"/>
  <c r="LF21" i="4"/>
  <c r="LC21" i="4"/>
  <c r="LG21" i="4"/>
  <c r="LU21" i="4" s="1"/>
  <c r="LF90" i="4"/>
  <c r="LG90" i="4"/>
  <c r="LU90" i="4" s="1"/>
  <c r="LC90" i="4"/>
  <c r="LF54" i="4"/>
  <c r="LG54" i="4"/>
  <c r="LU54" i="4" s="1"/>
  <c r="LC54" i="4"/>
  <c r="LC32" i="4"/>
  <c r="LF32" i="4"/>
  <c r="LG32" i="4"/>
  <c r="LU32" i="4" s="1"/>
  <c r="LC47" i="4"/>
  <c r="LG47" i="4"/>
  <c r="LU47" i="4" s="1"/>
  <c r="LF47" i="4"/>
  <c r="LC132" i="4"/>
  <c r="LF132" i="4"/>
  <c r="LG132" i="4"/>
  <c r="LU132" i="4" s="1"/>
  <c r="LG35" i="4"/>
  <c r="LU35" i="4" s="1"/>
  <c r="LF35" i="4"/>
  <c r="LC35" i="4"/>
  <c r="LG92" i="4"/>
  <c r="LU92" i="4" s="1"/>
  <c r="LF92" i="4"/>
  <c r="LC92" i="4"/>
  <c r="LF24" i="4"/>
  <c r="LG24" i="4"/>
  <c r="LU24" i="4" s="1"/>
  <c r="LC24" i="4"/>
  <c r="LC94" i="4"/>
  <c r="LF94" i="4"/>
  <c r="LG94" i="4"/>
  <c r="LU94" i="4" s="1"/>
  <c r="LF44" i="4"/>
  <c r="LG44" i="4"/>
  <c r="LU44" i="4" s="1"/>
  <c r="LC44" i="4"/>
  <c r="LG93" i="4"/>
  <c r="LU93" i="4" s="1"/>
  <c r="LC93" i="4"/>
  <c r="LF93" i="4"/>
  <c r="LC87" i="4"/>
  <c r="LF87" i="4"/>
  <c r="LG87" i="4"/>
  <c r="LU87" i="4" s="1"/>
  <c r="LG39" i="4"/>
  <c r="LU39" i="4" s="1"/>
  <c r="LF39" i="4"/>
  <c r="LC39" i="4"/>
  <c r="LC127" i="4"/>
  <c r="LF127" i="4"/>
  <c r="LG127" i="4"/>
  <c r="LU127" i="4" s="1"/>
  <c r="LC28" i="4"/>
  <c r="LG28" i="4"/>
  <c r="LU28" i="4" s="1"/>
  <c r="LF28" i="4"/>
  <c r="LG72" i="4"/>
  <c r="LU72" i="4" s="1"/>
  <c r="LF72" i="4"/>
  <c r="LC72" i="4"/>
  <c r="LF45" i="4"/>
  <c r="LG45" i="4"/>
  <c r="LU45" i="4" s="1"/>
  <c r="LC45" i="4"/>
  <c r="LG52" i="4"/>
  <c r="LU52" i="4" s="1"/>
  <c r="LC52" i="4"/>
  <c r="LF52" i="4"/>
  <c r="LG76" i="4"/>
  <c r="LU76" i="4" s="1"/>
  <c r="LF76" i="4"/>
  <c r="LC76" i="4"/>
  <c r="LG63" i="4"/>
  <c r="LU63" i="4" s="1"/>
  <c r="LF63" i="4"/>
  <c r="LC63" i="4"/>
  <c r="LF98" i="4"/>
  <c r="LG98" i="4"/>
  <c r="LU98" i="4" s="1"/>
  <c r="LC98" i="4"/>
  <c r="LF17" i="4"/>
  <c r="LC17" i="4"/>
  <c r="LG17" i="4"/>
  <c r="LU17" i="4" s="1"/>
  <c r="LF79" i="4"/>
  <c r="LC79" i="4"/>
  <c r="LG79" i="4"/>
  <c r="LU79" i="4" s="1"/>
  <c r="LC102" i="4"/>
  <c r="LG102" i="4"/>
  <c r="LU102" i="4" s="1"/>
  <c r="LF102" i="4"/>
  <c r="LF83" i="4"/>
  <c r="LG83" i="4"/>
  <c r="LU83" i="4" s="1"/>
  <c r="LC83" i="4"/>
  <c r="LC38" i="4"/>
  <c r="LG38" i="4"/>
  <c r="LU38" i="4" s="1"/>
  <c r="LF38" i="4"/>
  <c r="LG129" i="4"/>
  <c r="LU129" i="4" s="1"/>
  <c r="LC129" i="4"/>
  <c r="LF129" i="4"/>
  <c r="LG49" i="4"/>
  <c r="LU49" i="4" s="1"/>
  <c r="LC49" i="4"/>
  <c r="LF49" i="4"/>
  <c r="LG89" i="4"/>
  <c r="LU89" i="4" s="1"/>
  <c r="LC89" i="4"/>
  <c r="LF89" i="4"/>
  <c r="LC108" i="4"/>
  <c r="LF108" i="4"/>
  <c r="LG108" i="4"/>
  <c r="LU108" i="4" s="1"/>
  <c r="LG18" i="4"/>
  <c r="LU18" i="4" s="1"/>
  <c r="LF18" i="4"/>
  <c r="LC18" i="4"/>
  <c r="LF107" i="4"/>
  <c r="LG107" i="4"/>
  <c r="LU107" i="4" s="1"/>
  <c r="LC107" i="4"/>
  <c r="LF71" i="4"/>
  <c r="LG71" i="4"/>
  <c r="LU71" i="4" s="1"/>
  <c r="LC71" i="4"/>
  <c r="LF37" i="4"/>
  <c r="LC37" i="4"/>
  <c r="LG37" i="4"/>
  <c r="LU37" i="4" s="1"/>
  <c r="LF131" i="4"/>
  <c r="LG131" i="4"/>
  <c r="LU131" i="4" s="1"/>
  <c r="LC131" i="4"/>
  <c r="LC128" i="4"/>
  <c r="LF128" i="4"/>
  <c r="LG128" i="4"/>
  <c r="LU128" i="4" s="1"/>
  <c r="LG67" i="4"/>
  <c r="LU67" i="4" s="1"/>
  <c r="LF67" i="4"/>
  <c r="LC67" i="4"/>
  <c r="LG96" i="4"/>
  <c r="LU96" i="4" s="1"/>
  <c r="LC96" i="4"/>
  <c r="LF96" i="4"/>
  <c r="LC100" i="4"/>
  <c r="LG100" i="4"/>
  <c r="LU100" i="4" s="1"/>
  <c r="LF100" i="4"/>
  <c r="LF26" i="4"/>
  <c r="LG26" i="4"/>
  <c r="LU26" i="4" s="1"/>
  <c r="LC26" i="4"/>
  <c r="LG77" i="4"/>
  <c r="LU77" i="4" s="1"/>
  <c r="LF77" i="4"/>
  <c r="LC77" i="4"/>
  <c r="PP57" i="4" l="1"/>
  <c r="PQ57" i="4"/>
  <c r="QE57" i="4" s="1"/>
  <c r="PM57" i="4"/>
  <c r="WE13" i="4"/>
  <c r="WB13" i="4"/>
  <c r="WT13" i="4"/>
  <c r="WW13" i="4" s="1"/>
  <c r="LZ128" i="4"/>
  <c r="MN128" i="4" s="1"/>
  <c r="LV128" i="4"/>
  <c r="LY128" i="4"/>
  <c r="LY35" i="4"/>
  <c r="LV35" i="4"/>
  <c r="LZ35" i="4"/>
  <c r="MN35" i="4" s="1"/>
  <c r="LV21" i="4"/>
  <c r="LZ21" i="4"/>
  <c r="MN21" i="4" s="1"/>
  <c r="LY21" i="4"/>
  <c r="LZ43" i="4"/>
  <c r="MN43" i="4" s="1"/>
  <c r="LV43" i="4"/>
  <c r="LY43" i="4"/>
  <c r="LV130" i="4"/>
  <c r="LY130" i="4"/>
  <c r="LZ130" i="4"/>
  <c r="MN130" i="4" s="1"/>
  <c r="LZ46" i="4"/>
  <c r="MN46" i="4" s="1"/>
  <c r="LV46" i="4"/>
  <c r="LY46" i="4"/>
  <c r="LZ77" i="4"/>
  <c r="MN77" i="4" s="1"/>
  <c r="LV77" i="4"/>
  <c r="LY77" i="4"/>
  <c r="LZ100" i="4"/>
  <c r="MN100" i="4" s="1"/>
  <c r="LY100" i="4"/>
  <c r="LV100" i="4"/>
  <c r="LY76" i="4"/>
  <c r="LZ76" i="4"/>
  <c r="MN76" i="4" s="1"/>
  <c r="LV76" i="4"/>
  <c r="LV60" i="4"/>
  <c r="LY60" i="4"/>
  <c r="LZ60" i="4"/>
  <c r="MN60" i="4" s="1"/>
  <c r="LV75" i="4"/>
  <c r="LZ75" i="4"/>
  <c r="MN75" i="4" s="1"/>
  <c r="LY75" i="4"/>
  <c r="LV26" i="4"/>
  <c r="LZ26" i="4"/>
  <c r="MN26" i="4" s="1"/>
  <c r="LY26" i="4"/>
  <c r="LV107" i="4"/>
  <c r="LY107" i="4"/>
  <c r="LZ107" i="4"/>
  <c r="MN107" i="4" s="1"/>
  <c r="MS107" i="4" s="1"/>
  <c r="LV39" i="4"/>
  <c r="LZ39" i="4"/>
  <c r="MN39" i="4" s="1"/>
  <c r="LY39" i="4"/>
  <c r="LZ54" i="4"/>
  <c r="MN54" i="4" s="1"/>
  <c r="LV54" i="4"/>
  <c r="LY54" i="4"/>
  <c r="LV86" i="4"/>
  <c r="LZ86" i="4"/>
  <c r="MN86" i="4" s="1"/>
  <c r="LY86" i="4"/>
  <c r="LZ58" i="4"/>
  <c r="MN58" i="4" s="1"/>
  <c r="LY58" i="4"/>
  <c r="LV58" i="4"/>
  <c r="LV105" i="4"/>
  <c r="LY105" i="4"/>
  <c r="LZ105" i="4"/>
  <c r="MN105" i="4" s="1"/>
  <c r="LV65" i="4"/>
  <c r="LZ65" i="4"/>
  <c r="MN65" i="4" s="1"/>
  <c r="LY65" i="4"/>
  <c r="LZ56" i="4"/>
  <c r="MN56" i="4" s="1"/>
  <c r="LY56" i="4"/>
  <c r="LV56" i="4"/>
  <c r="LV62" i="4"/>
  <c r="LY62" i="4"/>
  <c r="LZ62" i="4"/>
  <c r="MN62" i="4" s="1"/>
  <c r="LV131" i="4"/>
  <c r="LZ131" i="4"/>
  <c r="MN131" i="4" s="1"/>
  <c r="LY131" i="4"/>
  <c r="LV94" i="4"/>
  <c r="LZ94" i="4"/>
  <c r="MN94" i="4" s="1"/>
  <c r="LY94" i="4"/>
  <c r="LY64" i="4"/>
  <c r="LZ64" i="4"/>
  <c r="MN64" i="4" s="1"/>
  <c r="LV64" i="4"/>
  <c r="LV103" i="4"/>
  <c r="LY103" i="4"/>
  <c r="LZ103" i="4"/>
  <c r="MN103" i="4" s="1"/>
  <c r="LV126" i="4"/>
  <c r="LY126" i="4"/>
  <c r="LZ126" i="4"/>
  <c r="MN126" i="4" s="1"/>
  <c r="LZ31" i="4"/>
  <c r="MN31" i="4" s="1"/>
  <c r="LV31" i="4"/>
  <c r="LY31" i="4"/>
  <c r="LV49" i="4"/>
  <c r="LZ49" i="4"/>
  <c r="MN49" i="4" s="1"/>
  <c r="LY49" i="4"/>
  <c r="LY52" i="4"/>
  <c r="LZ52" i="4"/>
  <c r="MN52" i="4" s="1"/>
  <c r="LV52" i="4"/>
  <c r="LV47" i="4"/>
  <c r="LZ47" i="4"/>
  <c r="MN47" i="4" s="1"/>
  <c r="LY47" i="4"/>
  <c r="LY50" i="4"/>
  <c r="LZ50" i="4"/>
  <c r="MN50" i="4" s="1"/>
  <c r="LV50" i="4"/>
  <c r="LV68" i="4"/>
  <c r="LZ68" i="4"/>
  <c r="MN68" i="4" s="1"/>
  <c r="LY68" i="4"/>
  <c r="LY83" i="4"/>
  <c r="LZ83" i="4"/>
  <c r="MN83" i="4" s="1"/>
  <c r="LV83" i="4"/>
  <c r="LZ32" i="4"/>
  <c r="MN32" i="4" s="1"/>
  <c r="LY32" i="4"/>
  <c r="LV32" i="4"/>
  <c r="LZ33" i="4"/>
  <c r="MN33" i="4" s="1"/>
  <c r="LV33" i="4"/>
  <c r="LY33" i="4"/>
  <c r="LY96" i="4"/>
  <c r="LZ96" i="4"/>
  <c r="MN96" i="4" s="1"/>
  <c r="LV96" i="4"/>
  <c r="LZ18" i="4"/>
  <c r="MN18" i="4" s="1"/>
  <c r="LV18" i="4"/>
  <c r="LY18" i="4"/>
  <c r="LY45" i="4"/>
  <c r="LV45" i="4"/>
  <c r="LZ45" i="4"/>
  <c r="MN45" i="4" s="1"/>
  <c r="LV87" i="4"/>
  <c r="LY87" i="4"/>
  <c r="LZ87" i="4"/>
  <c r="MN87" i="4" s="1"/>
  <c r="LV106" i="4"/>
  <c r="LZ106" i="4"/>
  <c r="MN106" i="4" s="1"/>
  <c r="LY106" i="4"/>
  <c r="LZ80" i="4"/>
  <c r="MN80" i="4" s="1"/>
  <c r="LV80" i="4"/>
  <c r="LY80" i="4"/>
  <c r="MN12" i="4"/>
  <c r="LY12" i="4"/>
  <c r="LV12" i="4"/>
  <c r="LY129" i="4"/>
  <c r="LZ129" i="4"/>
  <c r="MN129" i="4" s="1"/>
  <c r="LV129" i="4"/>
  <c r="LV127" i="4"/>
  <c r="LY127" i="4"/>
  <c r="LZ127" i="4"/>
  <c r="MN127" i="4" s="1"/>
  <c r="LY15" i="4"/>
  <c r="MN15" i="4"/>
  <c r="LV15" i="4"/>
  <c r="LZ112" i="4"/>
  <c r="MN112" i="4" s="1"/>
  <c r="LY112" i="4"/>
  <c r="LV112" i="4"/>
  <c r="LZ89" i="4"/>
  <c r="MN89" i="4" s="1"/>
  <c r="LV89" i="4"/>
  <c r="LY89" i="4"/>
  <c r="LV102" i="4"/>
  <c r="LZ102" i="4"/>
  <c r="MN102" i="4" s="1"/>
  <c r="LY102" i="4"/>
  <c r="LZ98" i="4"/>
  <c r="MN98" i="4" s="1"/>
  <c r="LY98" i="4"/>
  <c r="LV98" i="4"/>
  <c r="LZ63" i="4"/>
  <c r="MN63" i="4" s="1"/>
  <c r="LY63" i="4"/>
  <c r="LV63" i="4"/>
  <c r="LZ97" i="4"/>
  <c r="MN97" i="4" s="1"/>
  <c r="LV97" i="4"/>
  <c r="LY97" i="4"/>
  <c r="LV99" i="4"/>
  <c r="LY99" i="4"/>
  <c r="LZ99" i="4"/>
  <c r="MN99" i="4" s="1"/>
  <c r="LV16" i="4"/>
  <c r="LY16" i="4"/>
  <c r="LZ16" i="4"/>
  <c r="MN16" i="4" s="1"/>
  <c r="LZ82" i="4"/>
  <c r="MN82" i="4" s="1"/>
  <c r="LY82" i="4"/>
  <c r="LV82" i="4"/>
  <c r="LY20" i="4"/>
  <c r="LZ20" i="4"/>
  <c r="MN20" i="4" s="1"/>
  <c r="LV20" i="4"/>
  <c r="LV74" i="4"/>
  <c r="LZ74" i="4"/>
  <c r="MN74" i="4" s="1"/>
  <c r="LY74" i="4"/>
  <c r="LV24" i="4"/>
  <c r="LY24" i="4"/>
  <c r="LZ24" i="4"/>
  <c r="MN24" i="4" s="1"/>
  <c r="LV53" i="4"/>
  <c r="LY53" i="4"/>
  <c r="LZ53" i="4"/>
  <c r="MN53" i="4" s="1"/>
  <c r="LV111" i="4"/>
  <c r="LY111" i="4"/>
  <c r="MN111" i="4"/>
  <c r="LZ61" i="4"/>
  <c r="MN61" i="4" s="1"/>
  <c r="LV61" i="4"/>
  <c r="LY61" i="4"/>
  <c r="LV72" i="4"/>
  <c r="LY72" i="4"/>
  <c r="LZ72" i="4"/>
  <c r="MN72" i="4" s="1"/>
  <c r="LZ37" i="4"/>
  <c r="MN37" i="4" s="1"/>
  <c r="LY37" i="4"/>
  <c r="LV37" i="4"/>
  <c r="LY17" i="4"/>
  <c r="LV17" i="4"/>
  <c r="LZ17" i="4"/>
  <c r="MN17" i="4" s="1"/>
  <c r="LZ90" i="4"/>
  <c r="MN90" i="4" s="1"/>
  <c r="LY90" i="4"/>
  <c r="LV90" i="4"/>
  <c r="LY110" i="4"/>
  <c r="LZ110" i="4"/>
  <c r="MN110" i="4" s="1"/>
  <c r="LV110" i="4"/>
  <c r="LY73" i="4"/>
  <c r="LV73" i="4"/>
  <c r="LZ73" i="4"/>
  <c r="MN73" i="4" s="1"/>
  <c r="LV88" i="4"/>
  <c r="LY88" i="4"/>
  <c r="LZ88" i="4"/>
  <c r="MN88" i="4" s="1"/>
  <c r="LV79" i="4"/>
  <c r="LZ79" i="4"/>
  <c r="MN79" i="4" s="1"/>
  <c r="LY79" i="4"/>
  <c r="LY28" i="4"/>
  <c r="LZ28" i="4"/>
  <c r="MN28" i="4" s="1"/>
  <c r="LV28" i="4"/>
  <c r="LV69" i="4"/>
  <c r="LY69" i="4"/>
  <c r="LZ69" i="4"/>
  <c r="MN69" i="4" s="1"/>
  <c r="LV85" i="4"/>
  <c r="LZ85" i="4"/>
  <c r="MN85" i="4" s="1"/>
  <c r="LY85" i="4"/>
  <c r="LY70" i="4"/>
  <c r="LV70" i="4"/>
  <c r="LZ70" i="4"/>
  <c r="MN70" i="4" s="1"/>
  <c r="LZ71" i="4"/>
  <c r="MN71" i="4" s="1"/>
  <c r="LV71" i="4"/>
  <c r="LY71" i="4"/>
  <c r="LY108" i="4"/>
  <c r="LZ108" i="4"/>
  <c r="MN108" i="4" s="1"/>
  <c r="LV108" i="4"/>
  <c r="LY92" i="4"/>
  <c r="LZ92" i="4"/>
  <c r="MN92" i="4" s="1"/>
  <c r="LV92" i="4"/>
  <c r="LZ132" i="4"/>
  <c r="MN132" i="4" s="1"/>
  <c r="LV132" i="4"/>
  <c r="LY132" i="4"/>
  <c r="LZ78" i="4"/>
  <c r="MN78" i="4" s="1"/>
  <c r="LY78" i="4"/>
  <c r="LV78" i="4"/>
  <c r="LZ29" i="4"/>
  <c r="MN29" i="4" s="1"/>
  <c r="LY29" i="4"/>
  <c r="LV29" i="4"/>
  <c r="LZ93" i="4"/>
  <c r="MN93" i="4" s="1"/>
  <c r="LV93" i="4"/>
  <c r="LY93" i="4"/>
  <c r="LZ44" i="4"/>
  <c r="MN44" i="4" s="1"/>
  <c r="LV44" i="4"/>
  <c r="LY44" i="4"/>
  <c r="LZ66" i="4"/>
  <c r="MN66" i="4" s="1"/>
  <c r="LV66" i="4"/>
  <c r="LY66" i="4"/>
  <c r="LZ25" i="4"/>
  <c r="MN25" i="4" s="1"/>
  <c r="LY25" i="4"/>
  <c r="LV25" i="4"/>
  <c r="MN11" i="4"/>
  <c r="LV11" i="4"/>
  <c r="LY11" i="4"/>
  <c r="LV41" i="4"/>
  <c r="LY41" i="4"/>
  <c r="LZ41" i="4"/>
  <c r="MN41" i="4" s="1"/>
  <c r="LY23" i="4"/>
  <c r="LV23" i="4"/>
  <c r="LZ23" i="4"/>
  <c r="MN23" i="4" s="1"/>
  <c r="LV67" i="4"/>
  <c r="LZ67" i="4"/>
  <c r="MN67" i="4" s="1"/>
  <c r="LY67" i="4"/>
  <c r="LV38" i="4"/>
  <c r="LZ38" i="4"/>
  <c r="MN38" i="4" s="1"/>
  <c r="LY38" i="4"/>
  <c r="LZ104" i="4"/>
  <c r="MN104" i="4" s="1"/>
  <c r="LV104" i="4"/>
  <c r="LY104" i="4"/>
  <c r="LY40" i="4"/>
  <c r="LZ40" i="4"/>
  <c r="MN40" i="4" s="1"/>
  <c r="LV40" i="4"/>
  <c r="LZ34" i="4"/>
  <c r="MN34" i="4" s="1"/>
  <c r="LY34" i="4"/>
  <c r="LV34" i="4"/>
  <c r="A9" i="4"/>
  <c r="A22" i="4"/>
  <c r="A14" i="4"/>
  <c r="A51" i="4"/>
  <c r="A27" i="4"/>
  <c r="A36" i="4"/>
  <c r="A55" i="4"/>
  <c r="QI57" i="4" l="1"/>
  <c r="QJ57" i="4"/>
  <c r="QX57" i="4" s="1"/>
  <c r="RC57" i="4" s="1"/>
  <c r="QF57" i="4"/>
  <c r="WU13" i="4"/>
  <c r="A13" i="4" s="1"/>
  <c r="MO38" i="4"/>
  <c r="MS38" i="4"/>
  <c r="NG38" i="4" s="1"/>
  <c r="MR38" i="4"/>
  <c r="MS21" i="4"/>
  <c r="NG21" i="4" s="1"/>
  <c r="MR21" i="4"/>
  <c r="MO21" i="4"/>
  <c r="MR129" i="4"/>
  <c r="MS129" i="4"/>
  <c r="NG129" i="4" s="1"/>
  <c r="MO129" i="4"/>
  <c r="MS32" i="4"/>
  <c r="NG32" i="4" s="1"/>
  <c r="MO32" i="4"/>
  <c r="MR32" i="4"/>
  <c r="MO75" i="4"/>
  <c r="MS75" i="4"/>
  <c r="NG75" i="4" s="1"/>
  <c r="MR75" i="4"/>
  <c r="MO79" i="4"/>
  <c r="MS79" i="4"/>
  <c r="NG79" i="4" s="1"/>
  <c r="MR79" i="4"/>
  <c r="MR45" i="4"/>
  <c r="MS45" i="4"/>
  <c r="NG45" i="4" s="1"/>
  <c r="MO45" i="4"/>
  <c r="MS50" i="4"/>
  <c r="NG50" i="4" s="1"/>
  <c r="MO50" i="4"/>
  <c r="MR50" i="4"/>
  <c r="MS94" i="4"/>
  <c r="NG94" i="4" s="1"/>
  <c r="MR94" i="4"/>
  <c r="MO94" i="4"/>
  <c r="MO58" i="4"/>
  <c r="MS58" i="4"/>
  <c r="NG58" i="4" s="1"/>
  <c r="MR58" i="4"/>
  <c r="MR76" i="4"/>
  <c r="MO76" i="4"/>
  <c r="MS76" i="4"/>
  <c r="NG76" i="4" s="1"/>
  <c r="MO35" i="4"/>
  <c r="MS35" i="4"/>
  <c r="NG35" i="4" s="1"/>
  <c r="MR35" i="4"/>
  <c r="MO40" i="4"/>
  <c r="MR40" i="4"/>
  <c r="MS40" i="4"/>
  <c r="NG40" i="4" s="1"/>
  <c r="MR88" i="4"/>
  <c r="MS88" i="4"/>
  <c r="NG88" i="4" s="1"/>
  <c r="MO88" i="4"/>
  <c r="MS17" i="4"/>
  <c r="NG17" i="4" s="1"/>
  <c r="MO17" i="4"/>
  <c r="MR17" i="4"/>
  <c r="MR61" i="4"/>
  <c r="MO61" i="4"/>
  <c r="MS61" i="4"/>
  <c r="NG61" i="4" s="1"/>
  <c r="MR15" i="4"/>
  <c r="MO15" i="4"/>
  <c r="MS15" i="4"/>
  <c r="NG15" i="4" s="1"/>
  <c r="MS12" i="4"/>
  <c r="NG12" i="4" s="1"/>
  <c r="MR12" i="4"/>
  <c r="MO12" i="4"/>
  <c r="MS68" i="4"/>
  <c r="NG68" i="4" s="1"/>
  <c r="MO68" i="4"/>
  <c r="MR68" i="4"/>
  <c r="MR49" i="4"/>
  <c r="MO49" i="4"/>
  <c r="MS49" i="4"/>
  <c r="NG49" i="4" s="1"/>
  <c r="MR31" i="4"/>
  <c r="MS31" i="4"/>
  <c r="NG31" i="4" s="1"/>
  <c r="MO31" i="4"/>
  <c r="MS103" i="4"/>
  <c r="NG103" i="4" s="1"/>
  <c r="MO103" i="4"/>
  <c r="MR103" i="4"/>
  <c r="MS56" i="4"/>
  <c r="NG56" i="4" s="1"/>
  <c r="MO56" i="4"/>
  <c r="MR56" i="4"/>
  <c r="MS111" i="4"/>
  <c r="NG111" i="4" s="1"/>
  <c r="MO111" i="4"/>
  <c r="MR111" i="4"/>
  <c r="MO86" i="4"/>
  <c r="MR86" i="4"/>
  <c r="MS86" i="4"/>
  <c r="NG86" i="4" s="1"/>
  <c r="MR34" i="4"/>
  <c r="MO34" i="4"/>
  <c r="MS34" i="4"/>
  <c r="NG34" i="4" s="1"/>
  <c r="MO74" i="4"/>
  <c r="MS74" i="4"/>
  <c r="NG74" i="4" s="1"/>
  <c r="MR74" i="4"/>
  <c r="MO99" i="4"/>
  <c r="MR99" i="4"/>
  <c r="MS99" i="4"/>
  <c r="NG99" i="4" s="1"/>
  <c r="MO89" i="4"/>
  <c r="MR89" i="4"/>
  <c r="MS89" i="4"/>
  <c r="NG89" i="4" s="1"/>
  <c r="MS80" i="4"/>
  <c r="NG80" i="4" s="1"/>
  <c r="MR80" i="4"/>
  <c r="MO80" i="4"/>
  <c r="MR65" i="4"/>
  <c r="MO65" i="4"/>
  <c r="MS65" i="4"/>
  <c r="NG65" i="4" s="1"/>
  <c r="MO107" i="4"/>
  <c r="MR107" i="4"/>
  <c r="NG107" i="4"/>
  <c r="MS41" i="4"/>
  <c r="NG41" i="4" s="1"/>
  <c r="MO41" i="4"/>
  <c r="MR41" i="4"/>
  <c r="MS44" i="4"/>
  <c r="NG44" i="4" s="1"/>
  <c r="MO44" i="4"/>
  <c r="MR44" i="4"/>
  <c r="MR63" i="4"/>
  <c r="MS63" i="4"/>
  <c r="NG63" i="4" s="1"/>
  <c r="MO63" i="4"/>
  <c r="MR64" i="4"/>
  <c r="MO64" i="4"/>
  <c r="MS64" i="4"/>
  <c r="NG64" i="4" s="1"/>
  <c r="MS25" i="4"/>
  <c r="NG25" i="4" s="1"/>
  <c r="MO25" i="4"/>
  <c r="MR25" i="4"/>
  <c r="MS108" i="4"/>
  <c r="NG108" i="4" s="1"/>
  <c r="MR108" i="4"/>
  <c r="MO108" i="4"/>
  <c r="MO70" i="4"/>
  <c r="MR70" i="4"/>
  <c r="MS70" i="4"/>
  <c r="NG70" i="4" s="1"/>
  <c r="MS85" i="4"/>
  <c r="NG85" i="4" s="1"/>
  <c r="MO85" i="4"/>
  <c r="MR85" i="4"/>
  <c r="MO37" i="4"/>
  <c r="MS37" i="4"/>
  <c r="NG37" i="4" s="1"/>
  <c r="MR37" i="4"/>
  <c r="MS53" i="4"/>
  <c r="NG53" i="4" s="1"/>
  <c r="MO53" i="4"/>
  <c r="MR53" i="4"/>
  <c r="MS106" i="4"/>
  <c r="NG106" i="4" s="1"/>
  <c r="MO106" i="4"/>
  <c r="MR106" i="4"/>
  <c r="MR52" i="4"/>
  <c r="MO52" i="4"/>
  <c r="MS52" i="4"/>
  <c r="NG52" i="4" s="1"/>
  <c r="MO20" i="4"/>
  <c r="MR20" i="4"/>
  <c r="MS20" i="4"/>
  <c r="NG20" i="4" s="1"/>
  <c r="MO62" i="4"/>
  <c r="MR62" i="4"/>
  <c r="MS62" i="4"/>
  <c r="NG62" i="4" s="1"/>
  <c r="MO100" i="4"/>
  <c r="MR100" i="4"/>
  <c r="MS100" i="4"/>
  <c r="NG100" i="4" s="1"/>
  <c r="MR93" i="4"/>
  <c r="MS93" i="4"/>
  <c r="NG93" i="4" s="1"/>
  <c r="MO93" i="4"/>
  <c r="MR132" i="4"/>
  <c r="MO132" i="4"/>
  <c r="MS132" i="4"/>
  <c r="NG132" i="4" s="1"/>
  <c r="MS69" i="4"/>
  <c r="NG69" i="4" s="1"/>
  <c r="MR69" i="4"/>
  <c r="MO69" i="4"/>
  <c r="MS28" i="4"/>
  <c r="NG28" i="4" s="1"/>
  <c r="MO28" i="4"/>
  <c r="MR28" i="4"/>
  <c r="MO24" i="4"/>
  <c r="MR24" i="4"/>
  <c r="MS24" i="4"/>
  <c r="NG24" i="4" s="1"/>
  <c r="MR98" i="4"/>
  <c r="MO98" i="4"/>
  <c r="MS98" i="4"/>
  <c r="NG98" i="4" s="1"/>
  <c r="MO66" i="4"/>
  <c r="MR66" i="4"/>
  <c r="MS66" i="4"/>
  <c r="NG66" i="4" s="1"/>
  <c r="MO127" i="4"/>
  <c r="MR127" i="4"/>
  <c r="MS127" i="4"/>
  <c r="NG127" i="4" s="1"/>
  <c r="MS18" i="4"/>
  <c r="NG18" i="4" s="1"/>
  <c r="MO18" i="4"/>
  <c r="MR18" i="4"/>
  <c r="MO11" i="4"/>
  <c r="MS11" i="4"/>
  <c r="NG11" i="4" s="1"/>
  <c r="MR11" i="4"/>
  <c r="MS29" i="4"/>
  <c r="NG29" i="4" s="1"/>
  <c r="MR29" i="4"/>
  <c r="MO29" i="4"/>
  <c r="MO92" i="4"/>
  <c r="MR92" i="4"/>
  <c r="MS92" i="4"/>
  <c r="NG92" i="4" s="1"/>
  <c r="MS71" i="4"/>
  <c r="NG71" i="4" s="1"/>
  <c r="MO71" i="4"/>
  <c r="MR71" i="4"/>
  <c r="MO73" i="4"/>
  <c r="MR73" i="4"/>
  <c r="MS73" i="4"/>
  <c r="NG73" i="4" s="1"/>
  <c r="MS110" i="4"/>
  <c r="NG110" i="4" s="1"/>
  <c r="MO110" i="4"/>
  <c r="MR110" i="4"/>
  <c r="MS102" i="4"/>
  <c r="NG102" i="4" s="1"/>
  <c r="MO102" i="4"/>
  <c r="MR102" i="4"/>
  <c r="MO47" i="4"/>
  <c r="MS47" i="4"/>
  <c r="NG47" i="4" s="1"/>
  <c r="MR47" i="4"/>
  <c r="MS54" i="4"/>
  <c r="NG54" i="4" s="1"/>
  <c r="MO54" i="4"/>
  <c r="MR54" i="4"/>
  <c r="MR77" i="4"/>
  <c r="MO77" i="4"/>
  <c r="MS77" i="4"/>
  <c r="NG77" i="4" s="1"/>
  <c r="MR67" i="4"/>
  <c r="MO67" i="4"/>
  <c r="MS67" i="4"/>
  <c r="NG67" i="4" s="1"/>
  <c r="MR83" i="4"/>
  <c r="MS83" i="4"/>
  <c r="NG83" i="4" s="1"/>
  <c r="MO83" i="4"/>
  <c r="MO128" i="4"/>
  <c r="MR128" i="4"/>
  <c r="MS128" i="4"/>
  <c r="NG128" i="4" s="1"/>
  <c r="MR104" i="4"/>
  <c r="MS104" i="4"/>
  <c r="NG104" i="4" s="1"/>
  <c r="MO104" i="4"/>
  <c r="MO97" i="4"/>
  <c r="MR97" i="4"/>
  <c r="MS97" i="4"/>
  <c r="NG97" i="4" s="1"/>
  <c r="MO112" i="4"/>
  <c r="MS112" i="4"/>
  <c r="NG112" i="4" s="1"/>
  <c r="MR112" i="4"/>
  <c r="MR126" i="4"/>
  <c r="MS126" i="4"/>
  <c r="NG126" i="4" s="1"/>
  <c r="MO126" i="4"/>
  <c r="MR131" i="4"/>
  <c r="MO131" i="4"/>
  <c r="MS131" i="4"/>
  <c r="NG131" i="4" s="1"/>
  <c r="MR105" i="4"/>
  <c r="MO105" i="4"/>
  <c r="MS105" i="4"/>
  <c r="NG105" i="4" s="1"/>
  <c r="MR39" i="4"/>
  <c r="MO39" i="4"/>
  <c r="MS39" i="4"/>
  <c r="NG39" i="4" s="1"/>
  <c r="MS23" i="4"/>
  <c r="NG23" i="4" s="1"/>
  <c r="MR23" i="4"/>
  <c r="MO23" i="4"/>
  <c r="MR78" i="4"/>
  <c r="MO78" i="4"/>
  <c r="MS78" i="4"/>
  <c r="NG78" i="4" s="1"/>
  <c r="MS72" i="4"/>
  <c r="NG72" i="4" s="1"/>
  <c r="MO72" i="4"/>
  <c r="MR72" i="4"/>
  <c r="MR82" i="4"/>
  <c r="MS82" i="4"/>
  <c r="NG82" i="4" s="1"/>
  <c r="MO82" i="4"/>
  <c r="MR46" i="4"/>
  <c r="MS46" i="4"/>
  <c r="NG46" i="4" s="1"/>
  <c r="MO46" i="4"/>
  <c r="MO130" i="4"/>
  <c r="MR130" i="4"/>
  <c r="MS130" i="4"/>
  <c r="NG130" i="4" s="1"/>
  <c r="MS90" i="4"/>
  <c r="NG90" i="4" s="1"/>
  <c r="MR90" i="4"/>
  <c r="MO90" i="4"/>
  <c r="MO16" i="4"/>
  <c r="MR16" i="4"/>
  <c r="MS16" i="4"/>
  <c r="NG16" i="4" s="1"/>
  <c r="MS87" i="4"/>
  <c r="NG87" i="4" s="1"/>
  <c r="MR87" i="4"/>
  <c r="MO87" i="4"/>
  <c r="MR96" i="4"/>
  <c r="MS96" i="4"/>
  <c r="NG96" i="4" s="1"/>
  <c r="MO96" i="4"/>
  <c r="MR33" i="4"/>
  <c r="MO33" i="4"/>
  <c r="MS33" i="4"/>
  <c r="NG33" i="4" s="1"/>
  <c r="MO26" i="4"/>
  <c r="MR26" i="4"/>
  <c r="MS26" i="4"/>
  <c r="NG26" i="4" s="1"/>
  <c r="MR60" i="4"/>
  <c r="MO60" i="4"/>
  <c r="MS60" i="4"/>
  <c r="NG60" i="4" s="1"/>
  <c r="MR43" i="4"/>
  <c r="MS43" i="4"/>
  <c r="NG43" i="4" s="1"/>
  <c r="MO43" i="4"/>
  <c r="QY57" i="4" l="1"/>
  <c r="RB57" i="4"/>
  <c r="RQ57" i="4"/>
  <c r="NL69" i="4"/>
  <c r="NZ69" i="4" s="1"/>
  <c r="NK69" i="4"/>
  <c r="NH69" i="4"/>
  <c r="NK41" i="4"/>
  <c r="NH41" i="4"/>
  <c r="NL41" i="4"/>
  <c r="NZ41" i="4" s="1"/>
  <c r="NK34" i="4"/>
  <c r="NL34" i="4"/>
  <c r="NZ34" i="4" s="1"/>
  <c r="NH34" i="4"/>
  <c r="NH132" i="4"/>
  <c r="NK132" i="4"/>
  <c r="NL132" i="4"/>
  <c r="NZ132" i="4" s="1"/>
  <c r="NH52" i="4"/>
  <c r="NL52" i="4"/>
  <c r="NZ52" i="4" s="1"/>
  <c r="NK52" i="4"/>
  <c r="NL131" i="4"/>
  <c r="NZ131" i="4" s="1"/>
  <c r="NH131" i="4"/>
  <c r="NK131" i="4"/>
  <c r="NL29" i="4"/>
  <c r="NZ29" i="4" s="1"/>
  <c r="NK29" i="4"/>
  <c r="NH29" i="4"/>
  <c r="NK66" i="4"/>
  <c r="NL66" i="4"/>
  <c r="NZ66" i="4" s="1"/>
  <c r="NH66" i="4"/>
  <c r="NL74" i="4"/>
  <c r="NZ74" i="4" s="1"/>
  <c r="NH74" i="4"/>
  <c r="NK74" i="4"/>
  <c r="NL103" i="4"/>
  <c r="NZ103" i="4" s="1"/>
  <c r="NH103" i="4"/>
  <c r="NK103" i="4"/>
  <c r="NH50" i="4"/>
  <c r="NK50" i="4"/>
  <c r="NL50" i="4"/>
  <c r="NZ50" i="4" s="1"/>
  <c r="NH21" i="4"/>
  <c r="NL21" i="4"/>
  <c r="NZ21" i="4" s="1"/>
  <c r="NK21" i="4"/>
  <c r="NH87" i="4"/>
  <c r="NK87" i="4"/>
  <c r="NL87" i="4"/>
  <c r="NZ87" i="4" s="1"/>
  <c r="NL110" i="4"/>
  <c r="NZ110" i="4" s="1"/>
  <c r="NH110" i="4"/>
  <c r="NK110" i="4"/>
  <c r="NK98" i="4"/>
  <c r="NL98" i="4"/>
  <c r="NZ98" i="4" s="1"/>
  <c r="NH98" i="4"/>
  <c r="NH20" i="4"/>
  <c r="NK20" i="4"/>
  <c r="NL20" i="4"/>
  <c r="NZ20" i="4" s="1"/>
  <c r="NH25" i="4"/>
  <c r="NK25" i="4"/>
  <c r="NL25" i="4"/>
  <c r="NZ25" i="4" s="1"/>
  <c r="NH107" i="4"/>
  <c r="NK107" i="4"/>
  <c r="NL107" i="4"/>
  <c r="NZ107" i="4" s="1"/>
  <c r="NH73" i="4"/>
  <c r="NK73" i="4"/>
  <c r="NL73" i="4"/>
  <c r="NZ73" i="4" s="1"/>
  <c r="NL11" i="4"/>
  <c r="NZ11" i="4" s="1"/>
  <c r="NH11" i="4"/>
  <c r="NK11" i="4"/>
  <c r="NK127" i="4"/>
  <c r="NL127" i="4"/>
  <c r="NZ127" i="4" s="1"/>
  <c r="NH127" i="4"/>
  <c r="NK31" i="4"/>
  <c r="NL31" i="4"/>
  <c r="NZ31" i="4" s="1"/>
  <c r="NH31" i="4"/>
  <c r="NL12" i="4"/>
  <c r="NZ12" i="4" s="1"/>
  <c r="NK12" i="4"/>
  <c r="NH12" i="4"/>
  <c r="NL32" i="4"/>
  <c r="NZ32" i="4" s="1"/>
  <c r="NH32" i="4"/>
  <c r="NK32" i="4"/>
  <c r="NH23" i="4"/>
  <c r="NL23" i="4"/>
  <c r="NZ23" i="4" s="1"/>
  <c r="NK23" i="4"/>
  <c r="NH77" i="4"/>
  <c r="NK77" i="4"/>
  <c r="NL77" i="4"/>
  <c r="NZ77" i="4" s="1"/>
  <c r="NK62" i="4"/>
  <c r="NL62" i="4"/>
  <c r="NZ62" i="4" s="1"/>
  <c r="NH62" i="4"/>
  <c r="NH17" i="4"/>
  <c r="NK17" i="4"/>
  <c r="NL17" i="4"/>
  <c r="NZ17" i="4" s="1"/>
  <c r="NH104" i="4"/>
  <c r="NK104" i="4"/>
  <c r="NL104" i="4"/>
  <c r="NZ104" i="4" s="1"/>
  <c r="NH67" i="4"/>
  <c r="NK67" i="4"/>
  <c r="NL67" i="4"/>
  <c r="NZ67" i="4" s="1"/>
  <c r="NH65" i="4"/>
  <c r="NL65" i="4"/>
  <c r="NZ65" i="4" s="1"/>
  <c r="NK65" i="4"/>
  <c r="NK56" i="4"/>
  <c r="NL56" i="4"/>
  <c r="NZ56" i="4" s="1"/>
  <c r="NH56" i="4"/>
  <c r="NK49" i="4"/>
  <c r="NL49" i="4"/>
  <c r="NZ49" i="4" s="1"/>
  <c r="NH49" i="4"/>
  <c r="NL79" i="4"/>
  <c r="NZ79" i="4" s="1"/>
  <c r="NK79" i="4"/>
  <c r="NH79" i="4"/>
  <c r="NK129" i="4"/>
  <c r="NL129" i="4"/>
  <c r="NZ129" i="4" s="1"/>
  <c r="NH129" i="4"/>
  <c r="NK43" i="4"/>
  <c r="NH43" i="4"/>
  <c r="NL43" i="4"/>
  <c r="NZ43" i="4" s="1"/>
  <c r="NL130" i="4"/>
  <c r="NZ130" i="4" s="1"/>
  <c r="NH130" i="4"/>
  <c r="NK130" i="4"/>
  <c r="NH47" i="4"/>
  <c r="NL47" i="4"/>
  <c r="NZ47" i="4" s="1"/>
  <c r="NK47" i="4"/>
  <c r="NL102" i="4"/>
  <c r="NZ102" i="4" s="1"/>
  <c r="NK102" i="4"/>
  <c r="NH102" i="4"/>
  <c r="NK18" i="4"/>
  <c r="NL18" i="4"/>
  <c r="NZ18" i="4" s="1"/>
  <c r="NH18" i="4"/>
  <c r="NK85" i="4"/>
  <c r="NH85" i="4"/>
  <c r="NL85" i="4"/>
  <c r="NZ85" i="4" s="1"/>
  <c r="NL88" i="4"/>
  <c r="NZ88" i="4" s="1"/>
  <c r="NK88" i="4"/>
  <c r="NH88" i="4"/>
  <c r="NH76" i="4"/>
  <c r="NK76" i="4"/>
  <c r="NL76" i="4"/>
  <c r="NZ76" i="4" s="1"/>
  <c r="NK45" i="4"/>
  <c r="NH45" i="4"/>
  <c r="NL45" i="4"/>
  <c r="NZ45" i="4" s="1"/>
  <c r="NL112" i="4"/>
  <c r="NZ112" i="4" s="1"/>
  <c r="NH112" i="4"/>
  <c r="NK112" i="4"/>
  <c r="NL128" i="4"/>
  <c r="NZ128" i="4" s="1"/>
  <c r="NH128" i="4"/>
  <c r="NK128" i="4"/>
  <c r="NK93" i="4"/>
  <c r="NH93" i="4"/>
  <c r="NL93" i="4"/>
  <c r="NZ93" i="4" s="1"/>
  <c r="NH53" i="4"/>
  <c r="NK53" i="4"/>
  <c r="NL53" i="4"/>
  <c r="NZ53" i="4" s="1"/>
  <c r="NH70" i="4"/>
  <c r="NK70" i="4"/>
  <c r="NL70" i="4"/>
  <c r="NZ70" i="4" s="1"/>
  <c r="NH40" i="4"/>
  <c r="NK40" i="4"/>
  <c r="NL40" i="4"/>
  <c r="NZ40" i="4" s="1"/>
  <c r="NH38" i="4"/>
  <c r="NL38" i="4"/>
  <c r="NZ38" i="4" s="1"/>
  <c r="NK38" i="4"/>
  <c r="NL82" i="4"/>
  <c r="NZ82" i="4" s="1"/>
  <c r="NH82" i="4"/>
  <c r="NK82" i="4"/>
  <c r="NL126" i="4"/>
  <c r="NZ126" i="4" s="1"/>
  <c r="NH126" i="4"/>
  <c r="NK126" i="4"/>
  <c r="NK64" i="4"/>
  <c r="NL64" i="4"/>
  <c r="NZ64" i="4" s="1"/>
  <c r="NH64" i="4"/>
  <c r="NH16" i="4"/>
  <c r="NL16" i="4"/>
  <c r="NZ16" i="4" s="1"/>
  <c r="NK16" i="4"/>
  <c r="NK80" i="4"/>
  <c r="NL80" i="4"/>
  <c r="NZ80" i="4" s="1"/>
  <c r="NH80" i="4"/>
  <c r="NL61" i="4"/>
  <c r="NZ61" i="4" s="1"/>
  <c r="NK61" i="4"/>
  <c r="NH61" i="4"/>
  <c r="NH33" i="4"/>
  <c r="NL33" i="4"/>
  <c r="NZ33" i="4" s="1"/>
  <c r="NK33" i="4"/>
  <c r="NK46" i="4"/>
  <c r="NH46" i="4"/>
  <c r="NL46" i="4"/>
  <c r="NZ46" i="4" s="1"/>
  <c r="NK63" i="4"/>
  <c r="NH63" i="4"/>
  <c r="NL63" i="4"/>
  <c r="NZ63" i="4" s="1"/>
  <c r="NL89" i="4"/>
  <c r="NZ89" i="4" s="1"/>
  <c r="NH89" i="4"/>
  <c r="NK89" i="4"/>
  <c r="NH15" i="4"/>
  <c r="NK15" i="4"/>
  <c r="NL15" i="4"/>
  <c r="NZ15" i="4" s="1"/>
  <c r="NH58" i="4"/>
  <c r="NK58" i="4"/>
  <c r="NL58" i="4"/>
  <c r="NZ58" i="4" s="1"/>
  <c r="NK60" i="4"/>
  <c r="NL60" i="4"/>
  <c r="NZ60" i="4" s="1"/>
  <c r="NH60" i="4"/>
  <c r="NL39" i="4"/>
  <c r="NZ39" i="4" s="1"/>
  <c r="NK39" i="4"/>
  <c r="NH39" i="4"/>
  <c r="NH71" i="4"/>
  <c r="NK71" i="4"/>
  <c r="NL71" i="4"/>
  <c r="NZ71" i="4" s="1"/>
  <c r="NH24" i="4"/>
  <c r="NK24" i="4"/>
  <c r="NL24" i="4"/>
  <c r="NZ24" i="4" s="1"/>
  <c r="NH100" i="4"/>
  <c r="NL100" i="4"/>
  <c r="NZ100" i="4" s="1"/>
  <c r="NK100" i="4"/>
  <c r="NL111" i="4"/>
  <c r="NZ111" i="4" s="1"/>
  <c r="NK111" i="4"/>
  <c r="NH111" i="4"/>
  <c r="NK35" i="4"/>
  <c r="NH35" i="4"/>
  <c r="NL35" i="4"/>
  <c r="NZ35" i="4" s="1"/>
  <c r="NK72" i="4"/>
  <c r="NL72" i="4"/>
  <c r="NZ72" i="4" s="1"/>
  <c r="NH72" i="4"/>
  <c r="NH78" i="4"/>
  <c r="NL78" i="4"/>
  <c r="NZ78" i="4" s="1"/>
  <c r="NK78" i="4"/>
  <c r="NL97" i="4"/>
  <c r="NZ97" i="4" s="1"/>
  <c r="NK97" i="4"/>
  <c r="NH97" i="4"/>
  <c r="NH54" i="4"/>
  <c r="NL54" i="4"/>
  <c r="NZ54" i="4" s="1"/>
  <c r="NK54" i="4"/>
  <c r="NH92" i="4"/>
  <c r="NL92" i="4"/>
  <c r="NZ92" i="4" s="1"/>
  <c r="NK92" i="4"/>
  <c r="NL28" i="4"/>
  <c r="NZ28" i="4" s="1"/>
  <c r="NH28" i="4"/>
  <c r="NK28" i="4"/>
  <c r="NK37" i="4"/>
  <c r="NH37" i="4"/>
  <c r="NL37" i="4"/>
  <c r="NZ37" i="4" s="1"/>
  <c r="NH108" i="4"/>
  <c r="NK108" i="4"/>
  <c r="NL108" i="4"/>
  <c r="NZ108" i="4" s="1"/>
  <c r="NK44" i="4"/>
  <c r="NL44" i="4"/>
  <c r="NZ44" i="4" s="1"/>
  <c r="NH44" i="4"/>
  <c r="NK90" i="4"/>
  <c r="NL90" i="4"/>
  <c r="NZ90" i="4" s="1"/>
  <c r="NH90" i="4"/>
  <c r="NH83" i="4"/>
  <c r="NL83" i="4"/>
  <c r="NZ83" i="4" s="1"/>
  <c r="NK83" i="4"/>
  <c r="NK99" i="4"/>
  <c r="NH99" i="4"/>
  <c r="NL99" i="4"/>
  <c r="NZ99" i="4" s="1"/>
  <c r="NL68" i="4"/>
  <c r="NZ68" i="4" s="1"/>
  <c r="NH68" i="4"/>
  <c r="NK68" i="4"/>
  <c r="NK75" i="4"/>
  <c r="NL75" i="4"/>
  <c r="NZ75" i="4" s="1"/>
  <c r="NH75" i="4"/>
  <c r="NK26" i="4"/>
  <c r="NL26" i="4"/>
  <c r="NZ26" i="4" s="1"/>
  <c r="NH26" i="4"/>
  <c r="NK96" i="4"/>
  <c r="NL96" i="4"/>
  <c r="NZ96" i="4" s="1"/>
  <c r="NH96" i="4"/>
  <c r="NH105" i="4"/>
  <c r="NK105" i="4"/>
  <c r="NL105" i="4"/>
  <c r="NZ105" i="4" s="1"/>
  <c r="NL106" i="4"/>
  <c r="NZ106" i="4" s="1"/>
  <c r="NK106" i="4"/>
  <c r="NH106" i="4"/>
  <c r="NH86" i="4"/>
  <c r="NL86" i="4"/>
  <c r="NZ86" i="4" s="1"/>
  <c r="NK86" i="4"/>
  <c r="NH94" i="4"/>
  <c r="NL94" i="4"/>
  <c r="NZ94" i="4" s="1"/>
  <c r="NK94" i="4"/>
  <c r="A42" i="4"/>
  <c r="A19" i="4"/>
  <c r="A48" i="4"/>
  <c r="RU57" i="4" l="1"/>
  <c r="RV57" i="4"/>
  <c r="SJ57" i="4" s="1"/>
  <c r="RR57" i="4"/>
  <c r="OA37" i="4"/>
  <c r="OE37" i="4"/>
  <c r="OS37" i="4" s="1"/>
  <c r="OD37" i="4"/>
  <c r="OA93" i="4"/>
  <c r="OD93" i="4"/>
  <c r="OE93" i="4"/>
  <c r="OS93" i="4" s="1"/>
  <c r="OE12" i="4"/>
  <c r="OS12" i="4" s="1"/>
  <c r="OD12" i="4"/>
  <c r="OA12" i="4"/>
  <c r="OD29" i="4"/>
  <c r="OA29" i="4"/>
  <c r="OE29" i="4"/>
  <c r="OS29" i="4" s="1"/>
  <c r="OA41" i="4"/>
  <c r="OD41" i="4"/>
  <c r="OE41" i="4"/>
  <c r="OS41" i="4" s="1"/>
  <c r="OD75" i="4"/>
  <c r="OE75" i="4"/>
  <c r="OS75" i="4" s="1"/>
  <c r="OA75" i="4"/>
  <c r="OD33" i="4"/>
  <c r="OE33" i="4"/>
  <c r="OS33" i="4" s="1"/>
  <c r="OA33" i="4"/>
  <c r="OE76" i="4"/>
  <c r="OS76" i="4" s="1"/>
  <c r="OA76" i="4"/>
  <c r="OD76" i="4"/>
  <c r="OA77" i="4"/>
  <c r="OD77" i="4"/>
  <c r="OE77" i="4"/>
  <c r="OS77" i="4" s="1"/>
  <c r="OE23" i="4"/>
  <c r="OS23" i="4" s="1"/>
  <c r="OA23" i="4"/>
  <c r="OD23" i="4"/>
  <c r="OD25" i="4"/>
  <c r="OA25" i="4"/>
  <c r="OE25" i="4"/>
  <c r="OS25" i="4" s="1"/>
  <c r="OE26" i="4"/>
  <c r="OS26" i="4" s="1"/>
  <c r="OA26" i="4"/>
  <c r="OD26" i="4"/>
  <c r="OA78" i="4"/>
  <c r="OE78" i="4"/>
  <c r="OS78" i="4" s="1"/>
  <c r="OD78" i="4"/>
  <c r="OE40" i="4"/>
  <c r="OS40" i="4" s="1"/>
  <c r="OD40" i="4"/>
  <c r="OA40" i="4"/>
  <c r="OE85" i="4"/>
  <c r="OS85" i="4" s="1"/>
  <c r="OD85" i="4"/>
  <c r="OA85" i="4"/>
  <c r="OE130" i="4"/>
  <c r="OS130" i="4" s="1"/>
  <c r="OA130" i="4"/>
  <c r="OD130" i="4"/>
  <c r="OE104" i="4"/>
  <c r="OS104" i="4" s="1"/>
  <c r="OA104" i="4"/>
  <c r="OD104" i="4"/>
  <c r="OE31" i="4"/>
  <c r="OS31" i="4" s="1"/>
  <c r="OA31" i="4"/>
  <c r="OD31" i="4"/>
  <c r="OA107" i="4"/>
  <c r="OD107" i="4"/>
  <c r="OE107" i="4"/>
  <c r="OS107" i="4" s="1"/>
  <c r="OD103" i="4"/>
  <c r="OA103" i="4"/>
  <c r="OE103" i="4"/>
  <c r="OS103" i="4" s="1"/>
  <c r="OE52" i="4"/>
  <c r="OS52" i="4" s="1"/>
  <c r="OA52" i="4"/>
  <c r="OD52" i="4"/>
  <c r="OD94" i="4"/>
  <c r="OA94" i="4"/>
  <c r="OE94" i="4"/>
  <c r="OS94" i="4" s="1"/>
  <c r="OA54" i="4"/>
  <c r="OE54" i="4"/>
  <c r="OS54" i="4" s="1"/>
  <c r="OD54" i="4"/>
  <c r="OE16" i="4"/>
  <c r="OS16" i="4" s="1"/>
  <c r="OA16" i="4"/>
  <c r="OD16" i="4"/>
  <c r="OD17" i="4"/>
  <c r="OE17" i="4"/>
  <c r="OS17" i="4" s="1"/>
  <c r="OA17" i="4"/>
  <c r="OE83" i="4"/>
  <c r="OS83" i="4" s="1"/>
  <c r="OD83" i="4"/>
  <c r="OA83" i="4"/>
  <c r="OD24" i="4"/>
  <c r="OE24" i="4"/>
  <c r="OS24" i="4" s="1"/>
  <c r="OA24" i="4"/>
  <c r="OD38" i="4"/>
  <c r="OA38" i="4"/>
  <c r="OE38" i="4"/>
  <c r="OS38" i="4" s="1"/>
  <c r="OA70" i="4"/>
  <c r="OD70" i="4"/>
  <c r="OE70" i="4"/>
  <c r="OS70" i="4" s="1"/>
  <c r="OA128" i="4"/>
  <c r="OD128" i="4"/>
  <c r="OE128" i="4"/>
  <c r="OS128" i="4" s="1"/>
  <c r="OE79" i="4"/>
  <c r="OS79" i="4" s="1"/>
  <c r="OA79" i="4"/>
  <c r="OD79" i="4"/>
  <c r="OA32" i="4"/>
  <c r="OE32" i="4"/>
  <c r="OS32" i="4" s="1"/>
  <c r="OD32" i="4"/>
  <c r="OD98" i="4"/>
  <c r="OA98" i="4"/>
  <c r="OE98" i="4"/>
  <c r="OS98" i="4" s="1"/>
  <c r="OE105" i="4"/>
  <c r="OS105" i="4" s="1"/>
  <c r="OA105" i="4"/>
  <c r="OD105" i="4"/>
  <c r="OD44" i="4"/>
  <c r="OE44" i="4"/>
  <c r="OS44" i="4" s="1"/>
  <c r="OA44" i="4"/>
  <c r="OE72" i="4"/>
  <c r="OS72" i="4" s="1"/>
  <c r="OD72" i="4"/>
  <c r="OA72" i="4"/>
  <c r="OD21" i="4"/>
  <c r="OE21" i="4"/>
  <c r="OS21" i="4" s="1"/>
  <c r="OA21" i="4"/>
  <c r="OE131" i="4"/>
  <c r="OS131" i="4" s="1"/>
  <c r="OD131" i="4"/>
  <c r="OA131" i="4"/>
  <c r="OD126" i="4"/>
  <c r="OE126" i="4"/>
  <c r="OS126" i="4" s="1"/>
  <c r="OA126" i="4"/>
  <c r="OE43" i="4"/>
  <c r="OS43" i="4" s="1"/>
  <c r="OA43" i="4"/>
  <c r="OD43" i="4"/>
  <c r="OA66" i="4"/>
  <c r="OD66" i="4"/>
  <c r="OE66" i="4"/>
  <c r="OS66" i="4" s="1"/>
  <c r="OA111" i="4"/>
  <c r="OD111" i="4"/>
  <c r="OE111" i="4"/>
  <c r="OS111" i="4" s="1"/>
  <c r="OD61" i="4"/>
  <c r="OA61" i="4"/>
  <c r="OE61" i="4"/>
  <c r="OS61" i="4" s="1"/>
  <c r="OE64" i="4"/>
  <c r="OS64" i="4" s="1"/>
  <c r="OD64" i="4"/>
  <c r="OA64" i="4"/>
  <c r="OA53" i="4"/>
  <c r="OD53" i="4"/>
  <c r="OE53" i="4"/>
  <c r="OS53" i="4" s="1"/>
  <c r="OE112" i="4"/>
  <c r="OS112" i="4" s="1"/>
  <c r="OA112" i="4"/>
  <c r="OD112" i="4"/>
  <c r="OD127" i="4"/>
  <c r="OE127" i="4"/>
  <c r="OS127" i="4" s="1"/>
  <c r="OA127" i="4"/>
  <c r="OA68" i="4"/>
  <c r="OE68" i="4"/>
  <c r="OS68" i="4" s="1"/>
  <c r="OD68" i="4"/>
  <c r="OD39" i="4"/>
  <c r="OE39" i="4"/>
  <c r="OS39" i="4" s="1"/>
  <c r="OA39" i="4"/>
  <c r="OE58" i="4"/>
  <c r="OS58" i="4" s="1"/>
  <c r="OD58" i="4"/>
  <c r="OA58" i="4"/>
  <c r="OA65" i="4"/>
  <c r="OD65" i="4"/>
  <c r="OE65" i="4"/>
  <c r="OS65" i="4" s="1"/>
  <c r="OD110" i="4"/>
  <c r="OE110" i="4"/>
  <c r="OS110" i="4" s="1"/>
  <c r="OA110" i="4"/>
  <c r="OE74" i="4"/>
  <c r="OS74" i="4" s="1"/>
  <c r="OA74" i="4"/>
  <c r="OD74" i="4"/>
  <c r="OD35" i="4"/>
  <c r="OA35" i="4"/>
  <c r="OE35" i="4"/>
  <c r="OS35" i="4" s="1"/>
  <c r="OD89" i="4"/>
  <c r="OE89" i="4"/>
  <c r="OS89" i="4" s="1"/>
  <c r="OA89" i="4"/>
  <c r="OD88" i="4"/>
  <c r="OA88" i="4"/>
  <c r="OE88" i="4"/>
  <c r="OS88" i="4" s="1"/>
  <c r="OD102" i="4"/>
  <c r="OA102" i="4"/>
  <c r="OE102" i="4"/>
  <c r="OS102" i="4" s="1"/>
  <c r="OE67" i="4"/>
  <c r="OS67" i="4" s="1"/>
  <c r="OD67" i="4"/>
  <c r="OA67" i="4"/>
  <c r="OA62" i="4"/>
  <c r="OD62" i="4"/>
  <c r="OE62" i="4"/>
  <c r="OS62" i="4" s="1"/>
  <c r="OE46" i="4"/>
  <c r="OS46" i="4" s="1"/>
  <c r="OD46" i="4"/>
  <c r="OA46" i="4"/>
  <c r="OA20" i="4"/>
  <c r="OD20" i="4"/>
  <c r="OE20" i="4"/>
  <c r="OS20" i="4" s="1"/>
  <c r="OD50" i="4"/>
  <c r="OE50" i="4"/>
  <c r="OS50" i="4" s="1"/>
  <c r="OA50" i="4"/>
  <c r="OA132" i="4"/>
  <c r="OD132" i="4"/>
  <c r="OE132" i="4"/>
  <c r="OS132" i="4" s="1"/>
  <c r="OD69" i="4"/>
  <c r="OE69" i="4"/>
  <c r="OS69" i="4" s="1"/>
  <c r="OA69" i="4"/>
  <c r="OE28" i="4"/>
  <c r="OS28" i="4" s="1"/>
  <c r="OA28" i="4"/>
  <c r="OD28" i="4"/>
  <c r="OD15" i="4"/>
  <c r="OA15" i="4"/>
  <c r="OE15" i="4"/>
  <c r="OS15" i="4" s="1"/>
  <c r="OD47" i="4"/>
  <c r="OE47" i="4"/>
  <c r="OS47" i="4" s="1"/>
  <c r="OA47" i="4"/>
  <c r="OE11" i="4"/>
  <c r="OS11" i="4" s="1"/>
  <c r="OA11" i="4"/>
  <c r="OD11" i="4"/>
  <c r="OD87" i="4"/>
  <c r="OE87" i="4"/>
  <c r="OS87" i="4" s="1"/>
  <c r="OA87" i="4"/>
  <c r="OA34" i="4"/>
  <c r="OD34" i="4"/>
  <c r="OE34" i="4"/>
  <c r="OS34" i="4" s="1"/>
  <c r="OD99" i="4"/>
  <c r="OE99" i="4"/>
  <c r="OS99" i="4" s="1"/>
  <c r="OA99" i="4"/>
  <c r="OD80" i="4"/>
  <c r="OE80" i="4"/>
  <c r="OS80" i="4" s="1"/>
  <c r="OA80" i="4"/>
  <c r="OA49" i="4"/>
  <c r="OE49" i="4"/>
  <c r="OS49" i="4" s="1"/>
  <c r="OD49" i="4"/>
  <c r="OA73" i="4"/>
  <c r="OD73" i="4"/>
  <c r="OE73" i="4"/>
  <c r="OS73" i="4" s="1"/>
  <c r="OD90" i="4"/>
  <c r="OE90" i="4"/>
  <c r="OS90" i="4" s="1"/>
  <c r="OA90" i="4"/>
  <c r="OE108" i="4"/>
  <c r="OS108" i="4" s="1"/>
  <c r="OA108" i="4"/>
  <c r="OD108" i="4"/>
  <c r="OE92" i="4"/>
  <c r="OS92" i="4" s="1"/>
  <c r="OA92" i="4"/>
  <c r="OD92" i="4"/>
  <c r="OA97" i="4"/>
  <c r="OD97" i="4"/>
  <c r="OE97" i="4"/>
  <c r="OS97" i="4" s="1"/>
  <c r="OE71" i="4"/>
  <c r="OS71" i="4" s="1"/>
  <c r="OA71" i="4"/>
  <c r="OD71" i="4"/>
  <c r="OA60" i="4"/>
  <c r="OD60" i="4"/>
  <c r="OE60" i="4"/>
  <c r="OS60" i="4" s="1"/>
  <c r="OA63" i="4"/>
  <c r="OD63" i="4"/>
  <c r="OE63" i="4"/>
  <c r="OS63" i="4" s="1"/>
  <c r="OD129" i="4"/>
  <c r="OE129" i="4"/>
  <c r="OS129" i="4" s="1"/>
  <c r="OA129" i="4"/>
  <c r="OE45" i="4"/>
  <c r="OS45" i="4" s="1"/>
  <c r="OA45" i="4"/>
  <c r="OD45" i="4"/>
  <c r="OA86" i="4"/>
  <c r="OD86" i="4"/>
  <c r="OE86" i="4"/>
  <c r="OS86" i="4" s="1"/>
  <c r="OD106" i="4"/>
  <c r="OE106" i="4"/>
  <c r="OS106" i="4" s="1"/>
  <c r="OA106" i="4"/>
  <c r="OE96" i="4"/>
  <c r="OS96" i="4" s="1"/>
  <c r="OA96" i="4"/>
  <c r="OD96" i="4"/>
  <c r="OD100" i="4"/>
  <c r="OA100" i="4"/>
  <c r="OE100" i="4"/>
  <c r="OS100" i="4" s="1"/>
  <c r="OD82" i="4"/>
  <c r="OA82" i="4"/>
  <c r="OE82" i="4"/>
  <c r="OS82" i="4" s="1"/>
  <c r="OA18" i="4"/>
  <c r="OD18" i="4"/>
  <c r="OE18" i="4"/>
  <c r="OS18" i="4" s="1"/>
  <c r="OD56" i="4"/>
  <c r="OA56" i="4"/>
  <c r="OE56" i="4"/>
  <c r="OS56" i="4" s="1"/>
  <c r="SN57" i="4" l="1"/>
  <c r="SO57" i="4"/>
  <c r="TC57" i="4" s="1"/>
  <c r="SK57" i="4"/>
  <c r="OW60" i="4"/>
  <c r="OT60" i="4"/>
  <c r="OX60" i="4"/>
  <c r="PL60" i="4" s="1"/>
  <c r="OT90" i="4"/>
  <c r="OX90" i="4"/>
  <c r="PL90" i="4" s="1"/>
  <c r="OW90" i="4"/>
  <c r="OW11" i="4"/>
  <c r="OX11" i="4"/>
  <c r="PL11" i="4" s="1"/>
  <c r="OT11" i="4"/>
  <c r="OX28" i="4"/>
  <c r="PL28" i="4" s="1"/>
  <c r="OW28" i="4"/>
  <c r="OT28" i="4"/>
  <c r="OW50" i="4"/>
  <c r="OX50" i="4"/>
  <c r="PL50" i="4" s="1"/>
  <c r="OT50" i="4"/>
  <c r="OW74" i="4"/>
  <c r="OX74" i="4"/>
  <c r="PL74" i="4" s="1"/>
  <c r="OT74" i="4"/>
  <c r="OT43" i="4"/>
  <c r="OW43" i="4"/>
  <c r="OX43" i="4"/>
  <c r="PL43" i="4" s="1"/>
  <c r="OX128" i="4"/>
  <c r="PL128" i="4" s="1"/>
  <c r="OT128" i="4"/>
  <c r="OW128" i="4"/>
  <c r="OX99" i="4"/>
  <c r="PL99" i="4" s="1"/>
  <c r="OT99" i="4"/>
  <c r="OW99" i="4"/>
  <c r="OT47" i="4"/>
  <c r="OX47" i="4"/>
  <c r="PL47" i="4" s="1"/>
  <c r="OW47" i="4"/>
  <c r="OX107" i="4"/>
  <c r="PL107" i="4" s="1"/>
  <c r="OT107" i="4"/>
  <c r="OW107" i="4"/>
  <c r="OW40" i="4"/>
  <c r="OX40" i="4"/>
  <c r="PL40" i="4" s="1"/>
  <c r="OT40" i="4"/>
  <c r="OW100" i="4"/>
  <c r="OT100" i="4"/>
  <c r="OX100" i="4"/>
  <c r="PL100" i="4" s="1"/>
  <c r="OW106" i="4"/>
  <c r="OX106" i="4"/>
  <c r="PL106" i="4" s="1"/>
  <c r="OT106" i="4"/>
  <c r="OX46" i="4"/>
  <c r="PL46" i="4" s="1"/>
  <c r="OW46" i="4"/>
  <c r="OT46" i="4"/>
  <c r="OX67" i="4"/>
  <c r="PL67" i="4" s="1"/>
  <c r="OT67" i="4"/>
  <c r="OW67" i="4"/>
  <c r="OX68" i="4"/>
  <c r="PL68" i="4" s="1"/>
  <c r="OT68" i="4"/>
  <c r="OW68" i="4"/>
  <c r="OT104" i="4"/>
  <c r="OW104" i="4"/>
  <c r="OX104" i="4"/>
  <c r="PL104" i="4" s="1"/>
  <c r="OW26" i="4"/>
  <c r="OT26" i="4"/>
  <c r="OX26" i="4"/>
  <c r="PL26" i="4" s="1"/>
  <c r="OW12" i="4"/>
  <c r="OT12" i="4"/>
  <c r="OX12" i="4"/>
  <c r="PL12" i="4" s="1"/>
  <c r="OX87" i="4"/>
  <c r="PL87" i="4" s="1"/>
  <c r="OW87" i="4"/>
  <c r="OT87" i="4"/>
  <c r="OW132" i="4"/>
  <c r="OX132" i="4"/>
  <c r="PL132" i="4" s="1"/>
  <c r="OT132" i="4"/>
  <c r="OW102" i="4"/>
  <c r="OT102" i="4"/>
  <c r="OX102" i="4"/>
  <c r="PL102" i="4" s="1"/>
  <c r="OW35" i="4"/>
  <c r="OT35" i="4"/>
  <c r="OX35" i="4"/>
  <c r="PL35" i="4" s="1"/>
  <c r="OT65" i="4"/>
  <c r="OX65" i="4"/>
  <c r="PL65" i="4" s="1"/>
  <c r="OW65" i="4"/>
  <c r="OT64" i="4"/>
  <c r="OX64" i="4"/>
  <c r="PL64" i="4" s="1"/>
  <c r="OW64" i="4"/>
  <c r="OT111" i="4"/>
  <c r="OX111" i="4"/>
  <c r="PL111" i="4" s="1"/>
  <c r="OW111" i="4"/>
  <c r="OX131" i="4"/>
  <c r="PL131" i="4" s="1"/>
  <c r="OT131" i="4"/>
  <c r="OW131" i="4"/>
  <c r="OT70" i="4"/>
  <c r="OX70" i="4"/>
  <c r="PL70" i="4" s="1"/>
  <c r="OW70" i="4"/>
  <c r="OW17" i="4"/>
  <c r="OX17" i="4"/>
  <c r="PL17" i="4" s="1"/>
  <c r="OT17" i="4"/>
  <c r="OW16" i="4"/>
  <c r="OX16" i="4"/>
  <c r="PL16" i="4" s="1"/>
  <c r="OT16" i="4"/>
  <c r="OW76" i="4"/>
  <c r="OT76" i="4"/>
  <c r="OX76" i="4"/>
  <c r="PL76" i="4" s="1"/>
  <c r="OT56" i="4"/>
  <c r="OW56" i="4"/>
  <c r="OX56" i="4"/>
  <c r="PL56" i="4" s="1"/>
  <c r="OT86" i="4"/>
  <c r="OX86" i="4"/>
  <c r="PL86" i="4" s="1"/>
  <c r="OW86" i="4"/>
  <c r="OW49" i="4"/>
  <c r="OX49" i="4"/>
  <c r="PL49" i="4" s="1"/>
  <c r="OT49" i="4"/>
  <c r="OT58" i="4"/>
  <c r="OX58" i="4"/>
  <c r="PL58" i="4" s="1"/>
  <c r="OW58" i="4"/>
  <c r="OX71" i="4"/>
  <c r="PL71" i="4" s="1"/>
  <c r="OT71" i="4"/>
  <c r="OW71" i="4"/>
  <c r="OT20" i="4"/>
  <c r="OW20" i="4"/>
  <c r="OX20" i="4"/>
  <c r="PL20" i="4" s="1"/>
  <c r="OW110" i="4"/>
  <c r="OT110" i="4"/>
  <c r="OX110" i="4"/>
  <c r="PL110" i="4" s="1"/>
  <c r="OT66" i="4"/>
  <c r="OW66" i="4"/>
  <c r="OX66" i="4"/>
  <c r="PL66" i="4" s="1"/>
  <c r="OT21" i="4"/>
  <c r="OW21" i="4"/>
  <c r="OX21" i="4"/>
  <c r="PL21" i="4" s="1"/>
  <c r="OX44" i="4"/>
  <c r="PL44" i="4" s="1"/>
  <c r="OW44" i="4"/>
  <c r="OT44" i="4"/>
  <c r="OT130" i="4"/>
  <c r="OW130" i="4"/>
  <c r="OX130" i="4"/>
  <c r="PL130" i="4" s="1"/>
  <c r="OX93" i="4"/>
  <c r="PL93" i="4" s="1"/>
  <c r="OW93" i="4"/>
  <c r="OT93" i="4"/>
  <c r="OT97" i="4"/>
  <c r="OW97" i="4"/>
  <c r="OX97" i="4"/>
  <c r="PL97" i="4" s="1"/>
  <c r="OX39" i="4"/>
  <c r="PL39" i="4" s="1"/>
  <c r="OW39" i="4"/>
  <c r="OT39" i="4"/>
  <c r="OT79" i="4"/>
  <c r="OW79" i="4"/>
  <c r="OX79" i="4"/>
  <c r="PL79" i="4" s="1"/>
  <c r="OT38" i="4"/>
  <c r="OX38" i="4"/>
  <c r="PL38" i="4" s="1"/>
  <c r="OW38" i="4"/>
  <c r="OT75" i="4"/>
  <c r="OW75" i="4"/>
  <c r="OX75" i="4"/>
  <c r="PL75" i="4" s="1"/>
  <c r="OW127" i="4"/>
  <c r="OX127" i="4"/>
  <c r="PL127" i="4" s="1"/>
  <c r="OT127" i="4"/>
  <c r="OT112" i="4"/>
  <c r="OW112" i="4"/>
  <c r="OX112" i="4"/>
  <c r="PL112" i="4" s="1"/>
  <c r="OW61" i="4"/>
  <c r="OX61" i="4"/>
  <c r="PL61" i="4" s="1"/>
  <c r="OT61" i="4"/>
  <c r="OW52" i="4"/>
  <c r="OX52" i="4"/>
  <c r="PL52" i="4" s="1"/>
  <c r="OT52" i="4"/>
  <c r="OX29" i="4"/>
  <c r="PL29" i="4" s="1"/>
  <c r="OT29" i="4"/>
  <c r="OW29" i="4"/>
  <c r="OW15" i="4"/>
  <c r="OX15" i="4"/>
  <c r="PL15" i="4" s="1"/>
  <c r="OT15" i="4"/>
  <c r="OT53" i="4"/>
  <c r="OW53" i="4"/>
  <c r="OX53" i="4"/>
  <c r="PL53" i="4" s="1"/>
  <c r="OT126" i="4"/>
  <c r="OW126" i="4"/>
  <c r="OX126" i="4"/>
  <c r="PL126" i="4" s="1"/>
  <c r="OW85" i="4"/>
  <c r="OT85" i="4"/>
  <c r="OX85" i="4"/>
  <c r="PL85" i="4" s="1"/>
  <c r="OX78" i="4"/>
  <c r="PL78" i="4" s="1"/>
  <c r="OW78" i="4"/>
  <c r="OT78" i="4"/>
  <c r="OX82" i="4"/>
  <c r="PL82" i="4" s="1"/>
  <c r="OT82" i="4"/>
  <c r="OW82" i="4"/>
  <c r="OW80" i="4"/>
  <c r="OT80" i="4"/>
  <c r="OX80" i="4"/>
  <c r="PL80" i="4" s="1"/>
  <c r="OW34" i="4"/>
  <c r="OT34" i="4"/>
  <c r="OX34" i="4"/>
  <c r="PL34" i="4" s="1"/>
  <c r="OW98" i="4"/>
  <c r="OX98" i="4"/>
  <c r="PL98" i="4" s="1"/>
  <c r="OT98" i="4"/>
  <c r="OW83" i="4"/>
  <c r="OX83" i="4"/>
  <c r="PL83" i="4" s="1"/>
  <c r="OT83" i="4"/>
  <c r="OT94" i="4"/>
  <c r="OX94" i="4"/>
  <c r="PL94" i="4" s="1"/>
  <c r="OW94" i="4"/>
  <c r="OX18" i="4"/>
  <c r="PL18" i="4" s="1"/>
  <c r="OW18" i="4"/>
  <c r="OT18" i="4"/>
  <c r="OT45" i="4"/>
  <c r="OW45" i="4"/>
  <c r="OX45" i="4"/>
  <c r="PL45" i="4" s="1"/>
  <c r="OT73" i="4"/>
  <c r="OX73" i="4"/>
  <c r="PL73" i="4" s="1"/>
  <c r="OW73" i="4"/>
  <c r="OT23" i="4"/>
  <c r="OW23" i="4"/>
  <c r="OX23" i="4"/>
  <c r="PL23" i="4" s="1"/>
  <c r="OW92" i="4"/>
  <c r="OT92" i="4"/>
  <c r="OX92" i="4"/>
  <c r="PL92" i="4" s="1"/>
  <c r="OT69" i="4"/>
  <c r="OX69" i="4"/>
  <c r="PL69" i="4" s="1"/>
  <c r="OW69" i="4"/>
  <c r="OW77" i="4"/>
  <c r="OX77" i="4"/>
  <c r="PL77" i="4" s="1"/>
  <c r="OT77" i="4"/>
  <c r="OW37" i="4"/>
  <c r="OT37" i="4"/>
  <c r="OX37" i="4"/>
  <c r="PL37" i="4" s="1"/>
  <c r="OX129" i="4"/>
  <c r="PL129" i="4" s="1"/>
  <c r="OT129" i="4"/>
  <c r="OW129" i="4"/>
  <c r="OX88" i="4"/>
  <c r="PL88" i="4" s="1"/>
  <c r="OW88" i="4"/>
  <c r="OT88" i="4"/>
  <c r="OT105" i="4"/>
  <c r="OW105" i="4"/>
  <c r="OX105" i="4"/>
  <c r="PL105" i="4" s="1"/>
  <c r="OW32" i="4"/>
  <c r="OX32" i="4"/>
  <c r="PL32" i="4" s="1"/>
  <c r="OT32" i="4"/>
  <c r="OX31" i="4"/>
  <c r="PL31" i="4" s="1"/>
  <c r="OW31" i="4"/>
  <c r="OT31" i="4"/>
  <c r="OW96" i="4"/>
  <c r="OT96" i="4"/>
  <c r="OX96" i="4"/>
  <c r="PL96" i="4" s="1"/>
  <c r="OX63" i="4"/>
  <c r="PL63" i="4" s="1"/>
  <c r="OW63" i="4"/>
  <c r="OT63" i="4"/>
  <c r="OT62" i="4"/>
  <c r="OW62" i="4"/>
  <c r="OX62" i="4"/>
  <c r="PL62" i="4" s="1"/>
  <c r="OX72" i="4"/>
  <c r="PL72" i="4" s="1"/>
  <c r="OT72" i="4"/>
  <c r="OW72" i="4"/>
  <c r="OT108" i="4"/>
  <c r="OW108" i="4"/>
  <c r="OX108" i="4"/>
  <c r="PL108" i="4" s="1"/>
  <c r="OX89" i="4"/>
  <c r="PL89" i="4" s="1"/>
  <c r="OW89" i="4"/>
  <c r="OT89" i="4"/>
  <c r="OT54" i="4"/>
  <c r="OW54" i="4"/>
  <c r="OX54" i="4"/>
  <c r="PL54" i="4" s="1"/>
  <c r="OX103" i="4"/>
  <c r="PL103" i="4" s="1"/>
  <c r="OT103" i="4"/>
  <c r="OW103" i="4"/>
  <c r="OT33" i="4"/>
  <c r="OW33" i="4"/>
  <c r="OX33" i="4"/>
  <c r="PL33" i="4" s="1"/>
  <c r="OX41" i="4"/>
  <c r="PL41" i="4" s="1"/>
  <c r="OT41" i="4"/>
  <c r="OW41" i="4"/>
  <c r="OT24" i="4"/>
  <c r="OX24" i="4"/>
  <c r="PL24" i="4" s="1"/>
  <c r="OW24" i="4"/>
  <c r="OW25" i="4"/>
  <c r="OX25" i="4"/>
  <c r="PL25" i="4" s="1"/>
  <c r="OT25" i="4"/>
  <c r="A30" i="4"/>
  <c r="TH57" i="4" l="1"/>
  <c r="TV57" i="4" s="1"/>
  <c r="TD57" i="4"/>
  <c r="TG57" i="4"/>
  <c r="PM89" i="4"/>
  <c r="PP89" i="4"/>
  <c r="PQ89" i="4"/>
  <c r="QE89" i="4" s="1"/>
  <c r="PP45" i="4"/>
  <c r="PM45" i="4"/>
  <c r="PQ45" i="4"/>
  <c r="QE45" i="4" s="1"/>
  <c r="PM76" i="4"/>
  <c r="PP76" i="4"/>
  <c r="PQ76" i="4"/>
  <c r="QE76" i="4" s="1"/>
  <c r="PQ17" i="4"/>
  <c r="QE17" i="4" s="1"/>
  <c r="PM17" i="4"/>
  <c r="PP17" i="4"/>
  <c r="PP132" i="4"/>
  <c r="PQ132" i="4"/>
  <c r="QE132" i="4" s="1"/>
  <c r="PM132" i="4"/>
  <c r="PQ100" i="4"/>
  <c r="QE100" i="4" s="1"/>
  <c r="PP100" i="4"/>
  <c r="PM100" i="4"/>
  <c r="PQ40" i="4"/>
  <c r="QE40" i="4" s="1"/>
  <c r="PM40" i="4"/>
  <c r="PP40" i="4"/>
  <c r="PM56" i="4"/>
  <c r="PQ56" i="4"/>
  <c r="QE56" i="4" s="1"/>
  <c r="PP56" i="4"/>
  <c r="PQ24" i="4"/>
  <c r="QE24" i="4" s="1"/>
  <c r="PM24" i="4"/>
  <c r="PP24" i="4"/>
  <c r="PM108" i="4"/>
  <c r="PP108" i="4"/>
  <c r="PQ108" i="4"/>
  <c r="QE108" i="4" s="1"/>
  <c r="PP23" i="4"/>
  <c r="PQ23" i="4"/>
  <c r="QE23" i="4" s="1"/>
  <c r="PM23" i="4"/>
  <c r="PQ98" i="4"/>
  <c r="QE98" i="4" s="1"/>
  <c r="PP98" i="4"/>
  <c r="PM98" i="4"/>
  <c r="PM97" i="4"/>
  <c r="PP97" i="4"/>
  <c r="PQ97" i="4"/>
  <c r="QE97" i="4" s="1"/>
  <c r="PP66" i="4"/>
  <c r="PQ66" i="4"/>
  <c r="QE66" i="4" s="1"/>
  <c r="PM66" i="4"/>
  <c r="PP111" i="4"/>
  <c r="PQ111" i="4"/>
  <c r="QE111" i="4" s="1"/>
  <c r="PM111" i="4"/>
  <c r="PQ50" i="4"/>
  <c r="QE50" i="4" s="1"/>
  <c r="PP50" i="4"/>
  <c r="PM50" i="4"/>
  <c r="PP92" i="4"/>
  <c r="PQ92" i="4"/>
  <c r="QE92" i="4" s="1"/>
  <c r="PM92" i="4"/>
  <c r="PM52" i="4"/>
  <c r="PP52" i="4"/>
  <c r="PQ52" i="4"/>
  <c r="QE52" i="4" s="1"/>
  <c r="PM38" i="4"/>
  <c r="PQ38" i="4"/>
  <c r="QE38" i="4" s="1"/>
  <c r="PP38" i="4"/>
  <c r="PQ70" i="4"/>
  <c r="QE70" i="4" s="1"/>
  <c r="PP70" i="4"/>
  <c r="PM70" i="4"/>
  <c r="PQ35" i="4"/>
  <c r="QE35" i="4" s="1"/>
  <c r="PP35" i="4"/>
  <c r="PM35" i="4"/>
  <c r="PM46" i="4"/>
  <c r="PQ46" i="4"/>
  <c r="QE46" i="4" s="1"/>
  <c r="PP46" i="4"/>
  <c r="PQ37" i="4"/>
  <c r="QE37" i="4" s="1"/>
  <c r="PP37" i="4"/>
  <c r="PM37" i="4"/>
  <c r="PM12" i="4"/>
  <c r="PQ12" i="4"/>
  <c r="QE12" i="4" s="1"/>
  <c r="PP12" i="4"/>
  <c r="PM107" i="4"/>
  <c r="PP107" i="4"/>
  <c r="PQ107" i="4"/>
  <c r="QE107" i="4" s="1"/>
  <c r="PM47" i="4"/>
  <c r="PP47" i="4"/>
  <c r="PQ47" i="4"/>
  <c r="QE47" i="4" s="1"/>
  <c r="PM90" i="4"/>
  <c r="PQ90" i="4"/>
  <c r="QE90" i="4" s="1"/>
  <c r="PP90" i="4"/>
  <c r="PP88" i="4"/>
  <c r="PM88" i="4"/>
  <c r="PQ88" i="4"/>
  <c r="QE88" i="4" s="1"/>
  <c r="PM18" i="4"/>
  <c r="PP18" i="4"/>
  <c r="PQ18" i="4"/>
  <c r="QE18" i="4" s="1"/>
  <c r="PP34" i="4"/>
  <c r="PM34" i="4"/>
  <c r="PQ34" i="4"/>
  <c r="QE34" i="4" s="1"/>
  <c r="PP79" i="4"/>
  <c r="PM79" i="4"/>
  <c r="PQ79" i="4"/>
  <c r="QE79" i="4" s="1"/>
  <c r="PM64" i="4"/>
  <c r="PP64" i="4"/>
  <c r="PQ64" i="4"/>
  <c r="QE64" i="4" s="1"/>
  <c r="PP43" i="4"/>
  <c r="PM43" i="4"/>
  <c r="PQ43" i="4"/>
  <c r="QE43" i="4" s="1"/>
  <c r="PM96" i="4"/>
  <c r="PP96" i="4"/>
  <c r="PQ96" i="4"/>
  <c r="QE96" i="4" s="1"/>
  <c r="PQ94" i="4"/>
  <c r="QE94" i="4" s="1"/>
  <c r="PP94" i="4"/>
  <c r="PM94" i="4"/>
  <c r="PP82" i="4"/>
  <c r="PQ82" i="4"/>
  <c r="QE82" i="4" s="1"/>
  <c r="PM82" i="4"/>
  <c r="PP93" i="4"/>
  <c r="PQ93" i="4"/>
  <c r="QE93" i="4" s="1"/>
  <c r="PM93" i="4"/>
  <c r="PM28" i="4"/>
  <c r="PQ28" i="4"/>
  <c r="QE28" i="4" s="1"/>
  <c r="PP28" i="4"/>
  <c r="PM60" i="4"/>
  <c r="PP60" i="4"/>
  <c r="PQ60" i="4"/>
  <c r="QE60" i="4" s="1"/>
  <c r="PM31" i="4"/>
  <c r="PP31" i="4"/>
  <c r="PQ31" i="4"/>
  <c r="QE31" i="4" s="1"/>
  <c r="PQ26" i="4"/>
  <c r="QE26" i="4" s="1"/>
  <c r="PP26" i="4"/>
  <c r="PM26" i="4"/>
  <c r="PM68" i="4"/>
  <c r="PP68" i="4"/>
  <c r="PQ68" i="4"/>
  <c r="QE68" i="4" s="1"/>
  <c r="PP103" i="4"/>
  <c r="PQ103" i="4"/>
  <c r="QE103" i="4" s="1"/>
  <c r="PM103" i="4"/>
  <c r="PM80" i="4"/>
  <c r="PP80" i="4"/>
  <c r="PQ80" i="4"/>
  <c r="QE80" i="4" s="1"/>
  <c r="PM126" i="4"/>
  <c r="PP126" i="4"/>
  <c r="PQ126" i="4"/>
  <c r="QE126" i="4" s="1"/>
  <c r="PQ61" i="4"/>
  <c r="QE61" i="4" s="1"/>
  <c r="PM61" i="4"/>
  <c r="PP61" i="4"/>
  <c r="PQ44" i="4"/>
  <c r="QE44" i="4" s="1"/>
  <c r="PM44" i="4"/>
  <c r="PP44" i="4"/>
  <c r="PQ110" i="4"/>
  <c r="QE110" i="4" s="1"/>
  <c r="PM110" i="4"/>
  <c r="PP110" i="4"/>
  <c r="PM25" i="4"/>
  <c r="PP25" i="4"/>
  <c r="PQ25" i="4"/>
  <c r="QE25" i="4" s="1"/>
  <c r="PM41" i="4"/>
  <c r="PQ41" i="4"/>
  <c r="QE41" i="4" s="1"/>
  <c r="PP41" i="4"/>
  <c r="PP54" i="4"/>
  <c r="PQ54" i="4"/>
  <c r="QE54" i="4" s="1"/>
  <c r="PM54" i="4"/>
  <c r="PQ39" i="4"/>
  <c r="QE39" i="4" s="1"/>
  <c r="PM39" i="4"/>
  <c r="PP39" i="4"/>
  <c r="PP33" i="4"/>
  <c r="PQ33" i="4"/>
  <c r="QE33" i="4" s="1"/>
  <c r="PM33" i="4"/>
  <c r="PM112" i="4"/>
  <c r="PP112" i="4"/>
  <c r="PQ112" i="4"/>
  <c r="QE112" i="4" s="1"/>
  <c r="PM20" i="4"/>
  <c r="PP20" i="4"/>
  <c r="PQ20" i="4"/>
  <c r="QE20" i="4" s="1"/>
  <c r="PP49" i="4"/>
  <c r="PM49" i="4"/>
  <c r="PQ49" i="4"/>
  <c r="QE49" i="4" s="1"/>
  <c r="PM131" i="4"/>
  <c r="PP131" i="4"/>
  <c r="PQ131" i="4"/>
  <c r="QE131" i="4" s="1"/>
  <c r="PM87" i="4"/>
  <c r="PP87" i="4"/>
  <c r="PQ87" i="4"/>
  <c r="QE87" i="4" s="1"/>
  <c r="PP104" i="4"/>
  <c r="PM104" i="4"/>
  <c r="PQ104" i="4"/>
  <c r="QE104" i="4" s="1"/>
  <c r="PP72" i="4"/>
  <c r="PM72" i="4"/>
  <c r="PQ72" i="4"/>
  <c r="QE72" i="4" s="1"/>
  <c r="PP62" i="4"/>
  <c r="PQ62" i="4"/>
  <c r="QE62" i="4" s="1"/>
  <c r="PM62" i="4"/>
  <c r="PP69" i="4"/>
  <c r="PM69" i="4"/>
  <c r="PQ69" i="4"/>
  <c r="QE69" i="4" s="1"/>
  <c r="PQ73" i="4"/>
  <c r="QE73" i="4" s="1"/>
  <c r="PP73" i="4"/>
  <c r="PM73" i="4"/>
  <c r="PQ15" i="4"/>
  <c r="QE15" i="4" s="1"/>
  <c r="PM15" i="4"/>
  <c r="PP15" i="4"/>
  <c r="PP71" i="4"/>
  <c r="PQ71" i="4"/>
  <c r="QE71" i="4" s="1"/>
  <c r="PM71" i="4"/>
  <c r="PP58" i="4"/>
  <c r="PM58" i="4"/>
  <c r="PQ58" i="4"/>
  <c r="QE58" i="4" s="1"/>
  <c r="PQ65" i="4"/>
  <c r="QE65" i="4" s="1"/>
  <c r="PP65" i="4"/>
  <c r="PM65" i="4"/>
  <c r="PP128" i="4"/>
  <c r="PQ128" i="4"/>
  <c r="QE128" i="4" s="1"/>
  <c r="PM128" i="4"/>
  <c r="PQ11" i="4"/>
  <c r="QE11" i="4" s="1"/>
  <c r="PM11" i="4"/>
  <c r="PP11" i="4"/>
  <c r="PP63" i="4"/>
  <c r="PM63" i="4"/>
  <c r="PQ63" i="4"/>
  <c r="QE63" i="4" s="1"/>
  <c r="PM32" i="4"/>
  <c r="PQ32" i="4"/>
  <c r="QE32" i="4" s="1"/>
  <c r="PP32" i="4"/>
  <c r="PM83" i="4"/>
  <c r="PQ83" i="4"/>
  <c r="QE83" i="4" s="1"/>
  <c r="PP83" i="4"/>
  <c r="PM78" i="4"/>
  <c r="PQ78" i="4"/>
  <c r="QE78" i="4" s="1"/>
  <c r="PP78" i="4"/>
  <c r="PP21" i="4"/>
  <c r="PM21" i="4"/>
  <c r="PQ21" i="4"/>
  <c r="QE21" i="4" s="1"/>
  <c r="PQ86" i="4"/>
  <c r="QE86" i="4" s="1"/>
  <c r="PP86" i="4"/>
  <c r="PM86" i="4"/>
  <c r="PM102" i="4"/>
  <c r="PP102" i="4"/>
  <c r="PQ102" i="4"/>
  <c r="QE102" i="4" s="1"/>
  <c r="PP74" i="4"/>
  <c r="PM74" i="4"/>
  <c r="PQ74" i="4"/>
  <c r="QE74" i="4" s="1"/>
  <c r="PQ129" i="4"/>
  <c r="QE129" i="4" s="1"/>
  <c r="PM129" i="4"/>
  <c r="PP129" i="4"/>
  <c r="PQ85" i="4"/>
  <c r="QE85" i="4" s="1"/>
  <c r="PP85" i="4"/>
  <c r="PM85" i="4"/>
  <c r="PM75" i="4"/>
  <c r="PP75" i="4"/>
  <c r="PQ75" i="4"/>
  <c r="QE75" i="4" s="1"/>
  <c r="PM130" i="4"/>
  <c r="PP130" i="4"/>
  <c r="PQ130" i="4"/>
  <c r="QE130" i="4" s="1"/>
  <c r="PP16" i="4"/>
  <c r="PM16" i="4"/>
  <c r="PQ16" i="4"/>
  <c r="QE16" i="4" s="1"/>
  <c r="PQ67" i="4"/>
  <c r="QE67" i="4" s="1"/>
  <c r="PM67" i="4"/>
  <c r="PP67" i="4"/>
  <c r="PM105" i="4"/>
  <c r="PP105" i="4"/>
  <c r="PQ105" i="4"/>
  <c r="QE105" i="4" s="1"/>
  <c r="PP77" i="4"/>
  <c r="PQ77" i="4"/>
  <c r="QE77" i="4" s="1"/>
  <c r="PM77" i="4"/>
  <c r="PM53" i="4"/>
  <c r="PP53" i="4"/>
  <c r="PQ53" i="4"/>
  <c r="QE53" i="4" s="1"/>
  <c r="PQ29" i="4"/>
  <c r="QE29" i="4" s="1"/>
  <c r="PP29" i="4"/>
  <c r="PM29" i="4"/>
  <c r="PQ127" i="4"/>
  <c r="QE127" i="4" s="1"/>
  <c r="PP127" i="4"/>
  <c r="PM127" i="4"/>
  <c r="PM106" i="4"/>
  <c r="PP106" i="4"/>
  <c r="PQ106" i="4"/>
  <c r="QE106" i="4" s="1"/>
  <c r="PP99" i="4"/>
  <c r="PM99" i="4"/>
  <c r="PQ99" i="4"/>
  <c r="QE99" i="4" s="1"/>
  <c r="TW57" i="4" l="1"/>
  <c r="UA57" i="4"/>
  <c r="UO57" i="4" s="1"/>
  <c r="TZ57" i="4"/>
  <c r="QI16" i="4"/>
  <c r="QJ16" i="4"/>
  <c r="QX16" i="4" s="1"/>
  <c r="RC16" i="4" s="1"/>
  <c r="QF16" i="4"/>
  <c r="QF62" i="4"/>
  <c r="QI62" i="4"/>
  <c r="QJ62" i="4"/>
  <c r="QX62" i="4" s="1"/>
  <c r="RC62" i="4" s="1"/>
  <c r="QJ87" i="4"/>
  <c r="QX87" i="4" s="1"/>
  <c r="RC87" i="4" s="1"/>
  <c r="QF87" i="4"/>
  <c r="QI87" i="4"/>
  <c r="QJ41" i="4"/>
  <c r="QX41" i="4" s="1"/>
  <c r="RC41" i="4" s="1"/>
  <c r="QF41" i="4"/>
  <c r="QI41" i="4"/>
  <c r="QI93" i="4"/>
  <c r="QJ93" i="4"/>
  <c r="QX93" i="4" s="1"/>
  <c r="RC93" i="4" s="1"/>
  <c r="QF93" i="4"/>
  <c r="QF18" i="4"/>
  <c r="QJ18" i="4"/>
  <c r="QX18" i="4" s="1"/>
  <c r="RC18" i="4" s="1"/>
  <c r="QI18" i="4"/>
  <c r="QI92" i="4"/>
  <c r="QJ92" i="4"/>
  <c r="QX92" i="4" s="1"/>
  <c r="RC92" i="4" s="1"/>
  <c r="QF92" i="4"/>
  <c r="QJ111" i="4"/>
  <c r="QX111" i="4" s="1"/>
  <c r="RC111" i="4" s="1"/>
  <c r="QF111" i="4"/>
  <c r="QI111" i="4"/>
  <c r="QF83" i="4"/>
  <c r="QI83" i="4"/>
  <c r="QJ83" i="4"/>
  <c r="QX83" i="4" s="1"/>
  <c r="RC83" i="4" s="1"/>
  <c r="QJ28" i="4"/>
  <c r="QX28" i="4" s="1"/>
  <c r="RC28" i="4" s="1"/>
  <c r="QF28" i="4"/>
  <c r="QI28" i="4"/>
  <c r="QJ79" i="4"/>
  <c r="QX79" i="4" s="1"/>
  <c r="RC79" i="4" s="1"/>
  <c r="QI79" i="4"/>
  <c r="QF79" i="4"/>
  <c r="QJ100" i="4"/>
  <c r="QX100" i="4" s="1"/>
  <c r="RC100" i="4" s="1"/>
  <c r="QI100" i="4"/>
  <c r="QF100" i="4"/>
  <c r="QI74" i="4"/>
  <c r="QJ74" i="4"/>
  <c r="QX74" i="4" s="1"/>
  <c r="RC74" i="4" s="1"/>
  <c r="QF74" i="4"/>
  <c r="QF72" i="4"/>
  <c r="QI72" i="4"/>
  <c r="QJ72" i="4"/>
  <c r="QX72" i="4" s="1"/>
  <c r="RC72" i="4" s="1"/>
  <c r="QI50" i="4"/>
  <c r="QJ50" i="4"/>
  <c r="QX50" i="4" s="1"/>
  <c r="RC50" i="4" s="1"/>
  <c r="QF50" i="4"/>
  <c r="QI85" i="4"/>
  <c r="QF85" i="4"/>
  <c r="QJ85" i="4"/>
  <c r="QX85" i="4" s="1"/>
  <c r="RC85" i="4" s="1"/>
  <c r="QF15" i="4"/>
  <c r="QI15" i="4"/>
  <c r="QJ15" i="4"/>
  <c r="QX15" i="4" s="1"/>
  <c r="RC15" i="4" s="1"/>
  <c r="QF69" i="4"/>
  <c r="QI69" i="4"/>
  <c r="QJ69" i="4"/>
  <c r="QX69" i="4" s="1"/>
  <c r="RC69" i="4" s="1"/>
  <c r="QJ131" i="4"/>
  <c r="QX131" i="4" s="1"/>
  <c r="RC131" i="4" s="1"/>
  <c r="QF131" i="4"/>
  <c r="QI131" i="4"/>
  <c r="QF94" i="4"/>
  <c r="QI94" i="4"/>
  <c r="QJ94" i="4"/>
  <c r="QX94" i="4" s="1"/>
  <c r="RC94" i="4" s="1"/>
  <c r="QI108" i="4"/>
  <c r="QF108" i="4"/>
  <c r="QJ108" i="4"/>
  <c r="QX108" i="4" s="1"/>
  <c r="RC108" i="4" s="1"/>
  <c r="QF112" i="4"/>
  <c r="QI112" i="4"/>
  <c r="QJ112" i="4"/>
  <c r="QX112" i="4" s="1"/>
  <c r="RC112" i="4" s="1"/>
  <c r="QF33" i="4"/>
  <c r="QI33" i="4"/>
  <c r="QJ33" i="4"/>
  <c r="QX33" i="4" s="1"/>
  <c r="RC33" i="4" s="1"/>
  <c r="QF47" i="4"/>
  <c r="QI47" i="4"/>
  <c r="QJ47" i="4"/>
  <c r="QX47" i="4" s="1"/>
  <c r="RC47" i="4" s="1"/>
  <c r="QJ75" i="4"/>
  <c r="QX75" i="4" s="1"/>
  <c r="RC75" i="4" s="1"/>
  <c r="QI75" i="4"/>
  <c r="QF75" i="4"/>
  <c r="QJ129" i="4"/>
  <c r="QX129" i="4" s="1"/>
  <c r="RC129" i="4" s="1"/>
  <c r="QF129" i="4"/>
  <c r="QI129" i="4"/>
  <c r="QI65" i="4"/>
  <c r="QF65" i="4"/>
  <c r="QJ65" i="4"/>
  <c r="QX65" i="4" s="1"/>
  <c r="RC65" i="4" s="1"/>
  <c r="QI20" i="4"/>
  <c r="QJ20" i="4"/>
  <c r="QX20" i="4" s="1"/>
  <c r="RC20" i="4" s="1"/>
  <c r="QF20" i="4"/>
  <c r="QI126" i="4"/>
  <c r="QJ126" i="4"/>
  <c r="QX126" i="4" s="1"/>
  <c r="RC126" i="4" s="1"/>
  <c r="QF126" i="4"/>
  <c r="QI99" i="4"/>
  <c r="QJ99" i="4"/>
  <c r="QX99" i="4" s="1"/>
  <c r="RC99" i="4" s="1"/>
  <c r="QF99" i="4"/>
  <c r="QJ127" i="4"/>
  <c r="QX127" i="4" s="1"/>
  <c r="RC127" i="4" s="1"/>
  <c r="QF127" i="4"/>
  <c r="QI127" i="4"/>
  <c r="QJ98" i="4"/>
  <c r="QX98" i="4" s="1"/>
  <c r="RC98" i="4" s="1"/>
  <c r="QF98" i="4"/>
  <c r="QI98" i="4"/>
  <c r="QI132" i="4"/>
  <c r="QJ132" i="4"/>
  <c r="QX132" i="4" s="1"/>
  <c r="RC132" i="4" s="1"/>
  <c r="QF132" i="4"/>
  <c r="QF77" i="4"/>
  <c r="QI77" i="4"/>
  <c r="QJ77" i="4"/>
  <c r="QX77" i="4" s="1"/>
  <c r="RC77" i="4" s="1"/>
  <c r="QJ103" i="4"/>
  <c r="QX103" i="4" s="1"/>
  <c r="RC103" i="4" s="1"/>
  <c r="QF103" i="4"/>
  <c r="QI103" i="4"/>
  <c r="QI26" i="4"/>
  <c r="QJ26" i="4"/>
  <c r="QX26" i="4" s="1"/>
  <c r="RC26" i="4" s="1"/>
  <c r="QF26" i="4"/>
  <c r="QF107" i="4"/>
  <c r="QI107" i="4"/>
  <c r="QJ107" i="4"/>
  <c r="QX107" i="4" s="1"/>
  <c r="RC107" i="4" s="1"/>
  <c r="QI89" i="4"/>
  <c r="QJ89" i="4"/>
  <c r="QX89" i="4" s="1"/>
  <c r="RC89" i="4" s="1"/>
  <c r="QF89" i="4"/>
  <c r="QF102" i="4"/>
  <c r="QJ102" i="4"/>
  <c r="QX102" i="4" s="1"/>
  <c r="RC102" i="4" s="1"/>
  <c r="QI102" i="4"/>
  <c r="QJ25" i="4"/>
  <c r="QX25" i="4" s="1"/>
  <c r="RC25" i="4" s="1"/>
  <c r="QI25" i="4"/>
  <c r="QF25" i="4"/>
  <c r="QI64" i="4"/>
  <c r="QJ64" i="4"/>
  <c r="QX64" i="4" s="1"/>
  <c r="RC64" i="4" s="1"/>
  <c r="QF64" i="4"/>
  <c r="QF35" i="4"/>
  <c r="QJ35" i="4"/>
  <c r="QX35" i="4" s="1"/>
  <c r="RC35" i="4" s="1"/>
  <c r="QI35" i="4"/>
  <c r="QJ24" i="4"/>
  <c r="QX24" i="4" s="1"/>
  <c r="RC24" i="4" s="1"/>
  <c r="QF24" i="4"/>
  <c r="QI24" i="4"/>
  <c r="QI106" i="4"/>
  <c r="QJ106" i="4"/>
  <c r="QX106" i="4" s="1"/>
  <c r="RC106" i="4" s="1"/>
  <c r="QF106" i="4"/>
  <c r="QJ29" i="4"/>
  <c r="QX29" i="4" s="1"/>
  <c r="RC29" i="4" s="1"/>
  <c r="QF29" i="4"/>
  <c r="QI29" i="4"/>
  <c r="QJ67" i="4"/>
  <c r="QX67" i="4" s="1"/>
  <c r="RC67" i="4" s="1"/>
  <c r="QF67" i="4"/>
  <c r="QI67" i="4"/>
  <c r="QI58" i="4"/>
  <c r="QJ58" i="4"/>
  <c r="QX58" i="4" s="1"/>
  <c r="RC58" i="4" s="1"/>
  <c r="QF58" i="4"/>
  <c r="QI88" i="4"/>
  <c r="QF88" i="4"/>
  <c r="QJ88" i="4"/>
  <c r="QX88" i="4" s="1"/>
  <c r="RC88" i="4" s="1"/>
  <c r="QI66" i="4"/>
  <c r="QJ66" i="4"/>
  <c r="QX66" i="4" s="1"/>
  <c r="RC66" i="4" s="1"/>
  <c r="QF66" i="4"/>
  <c r="QF56" i="4"/>
  <c r="QI56" i="4"/>
  <c r="QJ56" i="4"/>
  <c r="QX56" i="4" s="1"/>
  <c r="RC56" i="4" s="1"/>
  <c r="QI45" i="4"/>
  <c r="QF45" i="4"/>
  <c r="QJ45" i="4"/>
  <c r="QX45" i="4" s="1"/>
  <c r="RC45" i="4" s="1"/>
  <c r="QF53" i="4"/>
  <c r="QJ53" i="4"/>
  <c r="QX53" i="4" s="1"/>
  <c r="RC53" i="4" s="1"/>
  <c r="QI53" i="4"/>
  <c r="QF32" i="4"/>
  <c r="QJ32" i="4"/>
  <c r="QX32" i="4" s="1"/>
  <c r="RC32" i="4" s="1"/>
  <c r="QI32" i="4"/>
  <c r="QJ11" i="4"/>
  <c r="QX11" i="4" s="1"/>
  <c r="RC11" i="4" s="1"/>
  <c r="QI11" i="4"/>
  <c r="QF11" i="4"/>
  <c r="QF37" i="4"/>
  <c r="QJ37" i="4"/>
  <c r="QX37" i="4" s="1"/>
  <c r="RC37" i="4" s="1"/>
  <c r="QI37" i="4"/>
  <c r="QJ52" i="4"/>
  <c r="QX52" i="4" s="1"/>
  <c r="RC52" i="4" s="1"/>
  <c r="QF52" i="4"/>
  <c r="QI52" i="4"/>
  <c r="QJ78" i="4"/>
  <c r="QX78" i="4" s="1"/>
  <c r="RC78" i="4" s="1"/>
  <c r="QF78" i="4"/>
  <c r="QI78" i="4"/>
  <c r="QF80" i="4"/>
  <c r="QI80" i="4"/>
  <c r="QJ80" i="4"/>
  <c r="QX80" i="4" s="1"/>
  <c r="RC80" i="4" s="1"/>
  <c r="QJ31" i="4"/>
  <c r="QX31" i="4" s="1"/>
  <c r="RC31" i="4" s="1"/>
  <c r="QF31" i="4"/>
  <c r="QI31" i="4"/>
  <c r="QJ70" i="4"/>
  <c r="QX70" i="4" s="1"/>
  <c r="RC70" i="4" s="1"/>
  <c r="QF70" i="4"/>
  <c r="QI70" i="4"/>
  <c r="QF23" i="4"/>
  <c r="QI23" i="4"/>
  <c r="QJ23" i="4"/>
  <c r="QX23" i="4" s="1"/>
  <c r="RC23" i="4" s="1"/>
  <c r="QJ105" i="4"/>
  <c r="QX105" i="4" s="1"/>
  <c r="RC105" i="4" s="1"/>
  <c r="QF105" i="4"/>
  <c r="QI105" i="4"/>
  <c r="QF63" i="4"/>
  <c r="QI63" i="4"/>
  <c r="QJ63" i="4"/>
  <c r="QX63" i="4" s="1"/>
  <c r="RC63" i="4" s="1"/>
  <c r="QJ128" i="4"/>
  <c r="QX128" i="4" s="1"/>
  <c r="RC128" i="4" s="1"/>
  <c r="QF128" i="4"/>
  <c r="QI128" i="4"/>
  <c r="QJ110" i="4"/>
  <c r="QX110" i="4" s="1"/>
  <c r="RC110" i="4" s="1"/>
  <c r="QI110" i="4"/>
  <c r="QF110" i="4"/>
  <c r="QI82" i="4"/>
  <c r="QJ82" i="4"/>
  <c r="QX82" i="4" s="1"/>
  <c r="RC82" i="4" s="1"/>
  <c r="QF82" i="4"/>
  <c r="QJ43" i="4"/>
  <c r="QX43" i="4" s="1"/>
  <c r="RC43" i="4" s="1"/>
  <c r="QI43" i="4"/>
  <c r="QF43" i="4"/>
  <c r="QF86" i="4"/>
  <c r="QJ86" i="4"/>
  <c r="QX86" i="4" s="1"/>
  <c r="RC86" i="4" s="1"/>
  <c r="QI86" i="4"/>
  <c r="QI71" i="4"/>
  <c r="QF71" i="4"/>
  <c r="QJ71" i="4"/>
  <c r="QX71" i="4" s="1"/>
  <c r="RC71" i="4" s="1"/>
  <c r="QJ104" i="4"/>
  <c r="QX104" i="4" s="1"/>
  <c r="RC104" i="4" s="1"/>
  <c r="QF104" i="4"/>
  <c r="QI104" i="4"/>
  <c r="QF39" i="4"/>
  <c r="QI39" i="4"/>
  <c r="QJ39" i="4"/>
  <c r="QX39" i="4" s="1"/>
  <c r="RC39" i="4" s="1"/>
  <c r="QF54" i="4"/>
  <c r="QJ54" i="4"/>
  <c r="QX54" i="4" s="1"/>
  <c r="RC54" i="4" s="1"/>
  <c r="QI54" i="4"/>
  <c r="QF60" i="4"/>
  <c r="QI60" i="4"/>
  <c r="QJ60" i="4"/>
  <c r="QX60" i="4" s="1"/>
  <c r="RC60" i="4" s="1"/>
  <c r="QF96" i="4"/>
  <c r="QI96" i="4"/>
  <c r="QJ96" i="4"/>
  <c r="QX96" i="4" s="1"/>
  <c r="RC96" i="4" s="1"/>
  <c r="QI34" i="4"/>
  <c r="QJ34" i="4"/>
  <c r="QX34" i="4" s="1"/>
  <c r="RC34" i="4" s="1"/>
  <c r="QF34" i="4"/>
  <c r="QF17" i="4"/>
  <c r="QJ17" i="4"/>
  <c r="QX17" i="4" s="1"/>
  <c r="RC17" i="4" s="1"/>
  <c r="QI17" i="4"/>
  <c r="QJ21" i="4"/>
  <c r="QX21" i="4" s="1"/>
  <c r="RC21" i="4" s="1"/>
  <c r="QF21" i="4"/>
  <c r="QI21" i="4"/>
  <c r="QJ61" i="4"/>
  <c r="QX61" i="4" s="1"/>
  <c r="RC61" i="4" s="1"/>
  <c r="QI61" i="4"/>
  <c r="QF61" i="4"/>
  <c r="QJ12" i="4"/>
  <c r="QX12" i="4" s="1"/>
  <c r="RC12" i="4" s="1"/>
  <c r="QI12" i="4"/>
  <c r="QF12" i="4"/>
  <c r="QI46" i="4"/>
  <c r="QF46" i="4"/>
  <c r="QJ46" i="4"/>
  <c r="QX46" i="4" s="1"/>
  <c r="RC46" i="4" s="1"/>
  <c r="QF97" i="4"/>
  <c r="QI97" i="4"/>
  <c r="QJ97" i="4"/>
  <c r="QX97" i="4" s="1"/>
  <c r="RC97" i="4" s="1"/>
  <c r="QF40" i="4"/>
  <c r="QJ40" i="4"/>
  <c r="QX40" i="4" s="1"/>
  <c r="RC40" i="4" s="1"/>
  <c r="QI40" i="4"/>
  <c r="QJ76" i="4"/>
  <c r="QX76" i="4" s="1"/>
  <c r="RC76" i="4" s="1"/>
  <c r="QF76" i="4"/>
  <c r="QI76" i="4"/>
  <c r="QF130" i="4"/>
  <c r="QI130" i="4"/>
  <c r="QJ130" i="4"/>
  <c r="QX130" i="4" s="1"/>
  <c r="RC130" i="4" s="1"/>
  <c r="QF73" i="4"/>
  <c r="QI73" i="4"/>
  <c r="QJ73" i="4"/>
  <c r="QX73" i="4" s="1"/>
  <c r="RC73" i="4" s="1"/>
  <c r="QI49" i="4"/>
  <c r="QJ49" i="4"/>
  <c r="QX49" i="4" s="1"/>
  <c r="RC49" i="4" s="1"/>
  <c r="QF49" i="4"/>
  <c r="QJ44" i="4"/>
  <c r="QX44" i="4" s="1"/>
  <c r="RC44" i="4" s="1"/>
  <c r="QF44" i="4"/>
  <c r="QI44" i="4"/>
  <c r="QJ68" i="4"/>
  <c r="QX68" i="4" s="1"/>
  <c r="RC68" i="4" s="1"/>
  <c r="QF68" i="4"/>
  <c r="QI68" i="4"/>
  <c r="QJ90" i="4"/>
  <c r="QX90" i="4" s="1"/>
  <c r="RC90" i="4" s="1"/>
  <c r="QI90" i="4"/>
  <c r="QF90" i="4"/>
  <c r="QF38" i="4"/>
  <c r="QJ38" i="4"/>
  <c r="QX38" i="4" s="1"/>
  <c r="RC38" i="4" s="1"/>
  <c r="QI38" i="4"/>
  <c r="RQ132" i="4" l="1"/>
  <c r="RQ74" i="4"/>
  <c r="RQ83" i="4"/>
  <c r="RQ85" i="4"/>
  <c r="RQ32" i="4"/>
  <c r="RQ60" i="4"/>
  <c r="RQ89" i="4"/>
  <c r="RQ130" i="4"/>
  <c r="RQ69" i="4"/>
  <c r="RQ105" i="4"/>
  <c r="RQ52" i="4"/>
  <c r="RQ54" i="4"/>
  <c r="RQ37" i="4"/>
  <c r="RQ24" i="4"/>
  <c r="RQ86" i="4"/>
  <c r="RQ107" i="4"/>
  <c r="RQ26" i="4"/>
  <c r="RQ46" i="4"/>
  <c r="RQ78" i="4"/>
  <c r="RQ17" i="4"/>
  <c r="RQ45" i="4"/>
  <c r="RQ111" i="4"/>
  <c r="UP57" i="4"/>
  <c r="US57" i="4"/>
  <c r="UT57" i="4"/>
  <c r="VH57" i="4" s="1"/>
  <c r="RQ38" i="4"/>
  <c r="RB38" i="4"/>
  <c r="QY38" i="4"/>
  <c r="QY110" i="4"/>
  <c r="RB110" i="4"/>
  <c r="RQ110" i="4"/>
  <c r="RB89" i="4"/>
  <c r="QY89" i="4"/>
  <c r="QY85" i="4"/>
  <c r="RB85" i="4"/>
  <c r="RB18" i="4"/>
  <c r="RQ18" i="4"/>
  <c r="QY18" i="4"/>
  <c r="RQ87" i="4"/>
  <c r="RB87" i="4"/>
  <c r="QY87" i="4"/>
  <c r="QY40" i="4"/>
  <c r="RB40" i="4"/>
  <c r="RQ40" i="4"/>
  <c r="QY71" i="4"/>
  <c r="RB71" i="4"/>
  <c r="RQ71" i="4"/>
  <c r="RQ62" i="4"/>
  <c r="QY62" i="4"/>
  <c r="RB62" i="4"/>
  <c r="RQ23" i="4"/>
  <c r="QY23" i="4"/>
  <c r="RB23" i="4"/>
  <c r="QY52" i="4"/>
  <c r="RB52" i="4"/>
  <c r="RB29" i="4"/>
  <c r="QY29" i="4"/>
  <c r="RQ29" i="4"/>
  <c r="RB64" i="4"/>
  <c r="QY64" i="4"/>
  <c r="RQ64" i="4"/>
  <c r="QY99" i="4"/>
  <c r="RQ99" i="4"/>
  <c r="RB99" i="4"/>
  <c r="RQ28" i="4"/>
  <c r="RB28" i="4"/>
  <c r="QY28" i="4"/>
  <c r="RB83" i="4"/>
  <c r="QY83" i="4"/>
  <c r="QY54" i="4"/>
  <c r="RB54" i="4"/>
  <c r="RB80" i="4"/>
  <c r="RQ80" i="4"/>
  <c r="QY80" i="4"/>
  <c r="RB77" i="4"/>
  <c r="QY77" i="4"/>
  <c r="RQ77" i="4"/>
  <c r="QY33" i="4"/>
  <c r="RB33" i="4"/>
  <c r="RQ33" i="4"/>
  <c r="QY131" i="4"/>
  <c r="RB131" i="4"/>
  <c r="RQ131" i="4"/>
  <c r="QY93" i="4"/>
  <c r="RQ93" i="4"/>
  <c r="RB93" i="4"/>
  <c r="QY37" i="4"/>
  <c r="RB37" i="4"/>
  <c r="QY53" i="4"/>
  <c r="RB53" i="4"/>
  <c r="RQ53" i="4"/>
  <c r="RB106" i="4"/>
  <c r="RQ106" i="4"/>
  <c r="QY106" i="4"/>
  <c r="RB24" i="4"/>
  <c r="QY24" i="4"/>
  <c r="QY47" i="4"/>
  <c r="RB47" i="4"/>
  <c r="RQ47" i="4"/>
  <c r="RQ108" i="4"/>
  <c r="RB108" i="4"/>
  <c r="QY108" i="4"/>
  <c r="QY69" i="4"/>
  <c r="RB69" i="4"/>
  <c r="QY72" i="4"/>
  <c r="RB72" i="4"/>
  <c r="RQ72" i="4"/>
  <c r="RB100" i="4"/>
  <c r="QY100" i="4"/>
  <c r="RQ100" i="4"/>
  <c r="QY92" i="4"/>
  <c r="RQ92" i="4"/>
  <c r="RB92" i="4"/>
  <c r="QY44" i="4"/>
  <c r="RB44" i="4"/>
  <c r="RQ44" i="4"/>
  <c r="RB46" i="4"/>
  <c r="QY46" i="4"/>
  <c r="QY17" i="4"/>
  <c r="RB17" i="4"/>
  <c r="RQ39" i="4"/>
  <c r="QY39" i="4"/>
  <c r="RB39" i="4"/>
  <c r="RB86" i="4"/>
  <c r="QY86" i="4"/>
  <c r="QY56" i="4"/>
  <c r="RQ56" i="4"/>
  <c r="RB56" i="4"/>
  <c r="RB58" i="4"/>
  <c r="QY58" i="4"/>
  <c r="RQ58" i="4"/>
  <c r="RB20" i="4"/>
  <c r="RQ20" i="4"/>
  <c r="QY20" i="4"/>
  <c r="RQ129" i="4"/>
  <c r="QY129" i="4"/>
  <c r="RB129" i="4"/>
  <c r="RQ16" i="4"/>
  <c r="RB16" i="4"/>
  <c r="QY16" i="4"/>
  <c r="QY97" i="4"/>
  <c r="RB97" i="4"/>
  <c r="RQ97" i="4"/>
  <c r="QY112" i="4"/>
  <c r="RB112" i="4"/>
  <c r="RQ112" i="4"/>
  <c r="RQ90" i="4"/>
  <c r="RB90" i="4"/>
  <c r="QY90" i="4"/>
  <c r="QY21" i="4"/>
  <c r="RB21" i="4"/>
  <c r="RQ21" i="4"/>
  <c r="RQ43" i="4"/>
  <c r="RB43" i="4"/>
  <c r="QY43" i="4"/>
  <c r="RB78" i="4"/>
  <c r="QY78" i="4"/>
  <c r="RQ102" i="4"/>
  <c r="QY102" i="4"/>
  <c r="RB102" i="4"/>
  <c r="RB98" i="4"/>
  <c r="QY98" i="4"/>
  <c r="RQ98" i="4"/>
  <c r="RB15" i="4"/>
  <c r="RQ15" i="4"/>
  <c r="QY15" i="4"/>
  <c r="QY75" i="4"/>
  <c r="RB75" i="4"/>
  <c r="RQ75" i="4"/>
  <c r="RQ82" i="4"/>
  <c r="QY82" i="4"/>
  <c r="RB82" i="4"/>
  <c r="RQ128" i="4"/>
  <c r="QY128" i="4"/>
  <c r="RB128" i="4"/>
  <c r="QY31" i="4"/>
  <c r="RQ31" i="4"/>
  <c r="RB31" i="4"/>
  <c r="RB45" i="4"/>
  <c r="QY45" i="4"/>
  <c r="RB107" i="4"/>
  <c r="QY107" i="4"/>
  <c r="QY26" i="4"/>
  <c r="RB26" i="4"/>
  <c r="QY126" i="4"/>
  <c r="RB126" i="4"/>
  <c r="RQ126" i="4"/>
  <c r="QY49" i="4"/>
  <c r="RB49" i="4"/>
  <c r="RQ49" i="4"/>
  <c r="QY34" i="4"/>
  <c r="RB34" i="4"/>
  <c r="RQ34" i="4"/>
  <c r="RQ104" i="4"/>
  <c r="QY104" i="4"/>
  <c r="RB104" i="4"/>
  <c r="QY63" i="4"/>
  <c r="RB63" i="4"/>
  <c r="RQ63" i="4"/>
  <c r="RQ88" i="4"/>
  <c r="QY88" i="4"/>
  <c r="RB88" i="4"/>
  <c r="QY65" i="4"/>
  <c r="RB65" i="4"/>
  <c r="RQ65" i="4"/>
  <c r="RQ41" i="4"/>
  <c r="QY41" i="4"/>
  <c r="RB41" i="4"/>
  <c r="RB105" i="4"/>
  <c r="QY105" i="4"/>
  <c r="QY68" i="4"/>
  <c r="RB68" i="4"/>
  <c r="RQ68" i="4"/>
  <c r="QY73" i="4"/>
  <c r="RQ73" i="4"/>
  <c r="RB73" i="4"/>
  <c r="RQ96" i="4"/>
  <c r="QY96" i="4"/>
  <c r="RB96" i="4"/>
  <c r="RQ11" i="4"/>
  <c r="QY11" i="4"/>
  <c r="RB11" i="4"/>
  <c r="RB67" i="4"/>
  <c r="QY67" i="4"/>
  <c r="RQ67" i="4"/>
  <c r="RQ94" i="4"/>
  <c r="QY94" i="4"/>
  <c r="RB94" i="4"/>
  <c r="RQ50" i="4"/>
  <c r="RB50" i="4"/>
  <c r="QY50" i="4"/>
  <c r="RQ79" i="4"/>
  <c r="QY79" i="4"/>
  <c r="RB79" i="4"/>
  <c r="RQ12" i="4"/>
  <c r="RB12" i="4"/>
  <c r="QY12" i="4"/>
  <c r="QY70" i="4"/>
  <c r="RB70" i="4"/>
  <c r="RQ70" i="4"/>
  <c r="QY103" i="4"/>
  <c r="RB103" i="4"/>
  <c r="RQ103" i="4"/>
  <c r="QY132" i="4"/>
  <c r="RB132" i="4"/>
  <c r="RQ127" i="4"/>
  <c r="QY127" i="4"/>
  <c r="RB127" i="4"/>
  <c r="QY130" i="4"/>
  <c r="RB130" i="4"/>
  <c r="RB32" i="4"/>
  <c r="QY32" i="4"/>
  <c r="RB74" i="4"/>
  <c r="QY74" i="4"/>
  <c r="QY76" i="4"/>
  <c r="RB76" i="4"/>
  <c r="RQ76" i="4"/>
  <c r="QY61" i="4"/>
  <c r="RB61" i="4"/>
  <c r="RQ61" i="4"/>
  <c r="QY60" i="4"/>
  <c r="RB60" i="4"/>
  <c r="QY66" i="4"/>
  <c r="RQ66" i="4"/>
  <c r="RB66" i="4"/>
  <c r="RQ35" i="4"/>
  <c r="RB35" i="4"/>
  <c r="QY35" i="4"/>
  <c r="RB25" i="4"/>
  <c r="RQ25" i="4"/>
  <c r="QY25" i="4"/>
  <c r="QY111" i="4"/>
  <c r="RB111" i="4"/>
  <c r="VL57" i="4" l="1"/>
  <c r="VI57" i="4"/>
  <c r="VM57" i="4"/>
  <c r="WA57" i="4" s="1"/>
  <c r="RV32" i="4"/>
  <c r="SJ32" i="4" s="1"/>
  <c r="RR32" i="4"/>
  <c r="RU32" i="4"/>
  <c r="RR70" i="4"/>
  <c r="RV70" i="4"/>
  <c r="SJ70" i="4" s="1"/>
  <c r="RU70" i="4"/>
  <c r="RR79" i="4"/>
  <c r="RU79" i="4"/>
  <c r="RV79" i="4"/>
  <c r="SJ79" i="4" s="1"/>
  <c r="RU31" i="4"/>
  <c r="RV31" i="4"/>
  <c r="SJ31" i="4" s="1"/>
  <c r="RR31" i="4"/>
  <c r="RV46" i="4"/>
  <c r="SJ46" i="4" s="1"/>
  <c r="RR46" i="4"/>
  <c r="RU46" i="4"/>
  <c r="RV100" i="4"/>
  <c r="SJ100" i="4" s="1"/>
  <c r="RU100" i="4"/>
  <c r="RR100" i="4"/>
  <c r="RV111" i="4"/>
  <c r="SJ111" i="4" s="1"/>
  <c r="RU111" i="4"/>
  <c r="RR111" i="4"/>
  <c r="RV35" i="4"/>
  <c r="SJ35" i="4" s="1"/>
  <c r="RU35" i="4"/>
  <c r="RR35" i="4"/>
  <c r="RV12" i="4"/>
  <c r="SJ12" i="4" s="1"/>
  <c r="RR12" i="4"/>
  <c r="RU12" i="4"/>
  <c r="RV49" i="4"/>
  <c r="SJ49" i="4" s="1"/>
  <c r="RU49" i="4"/>
  <c r="RR49" i="4"/>
  <c r="RV39" i="4"/>
  <c r="SJ39" i="4" s="1"/>
  <c r="RR39" i="4"/>
  <c r="RU39" i="4"/>
  <c r="RR127" i="4"/>
  <c r="RU127" i="4"/>
  <c r="RV127" i="4"/>
  <c r="SJ127" i="4" s="1"/>
  <c r="RV63" i="4"/>
  <c r="SJ63" i="4" s="1"/>
  <c r="RR63" i="4"/>
  <c r="RU63" i="4"/>
  <c r="RU87" i="4"/>
  <c r="RV87" i="4"/>
  <c r="SJ87" i="4" s="1"/>
  <c r="RR87" i="4"/>
  <c r="RU89" i="4"/>
  <c r="RR89" i="4"/>
  <c r="RV89" i="4"/>
  <c r="SJ89" i="4" s="1"/>
  <c r="RU50" i="4"/>
  <c r="RR50" i="4"/>
  <c r="RV50" i="4"/>
  <c r="SJ50" i="4" s="1"/>
  <c r="RV73" i="4"/>
  <c r="SJ73" i="4" s="1"/>
  <c r="RU73" i="4"/>
  <c r="RR73" i="4"/>
  <c r="RR72" i="4"/>
  <c r="RU72" i="4"/>
  <c r="RV72" i="4"/>
  <c r="SJ72" i="4" s="1"/>
  <c r="RU80" i="4"/>
  <c r="RV80" i="4"/>
  <c r="SJ80" i="4" s="1"/>
  <c r="RR80" i="4"/>
  <c r="RU99" i="4"/>
  <c r="RV99" i="4"/>
  <c r="SJ99" i="4" s="1"/>
  <c r="RR99" i="4"/>
  <c r="RR52" i="4"/>
  <c r="RU52" i="4"/>
  <c r="RV52" i="4"/>
  <c r="SJ52" i="4" s="1"/>
  <c r="RU130" i="4"/>
  <c r="RV130" i="4"/>
  <c r="SJ130" i="4" s="1"/>
  <c r="RR130" i="4"/>
  <c r="RV128" i="4"/>
  <c r="SJ128" i="4" s="1"/>
  <c r="RR128" i="4"/>
  <c r="RU128" i="4"/>
  <c r="RR78" i="4"/>
  <c r="RV78" i="4"/>
  <c r="SJ78" i="4" s="1"/>
  <c r="RU78" i="4"/>
  <c r="RR44" i="4"/>
  <c r="RV44" i="4"/>
  <c r="SJ44" i="4" s="1"/>
  <c r="RU44" i="4"/>
  <c r="RV108" i="4"/>
  <c r="SJ108" i="4" s="1"/>
  <c r="RR108" i="4"/>
  <c r="RU108" i="4"/>
  <c r="RV131" i="4"/>
  <c r="SJ131" i="4" s="1"/>
  <c r="RR131" i="4"/>
  <c r="RU131" i="4"/>
  <c r="RR64" i="4"/>
  <c r="RU64" i="4"/>
  <c r="RV64" i="4"/>
  <c r="SJ64" i="4" s="1"/>
  <c r="RR71" i="4"/>
  <c r="RU71" i="4"/>
  <c r="RV71" i="4"/>
  <c r="SJ71" i="4" s="1"/>
  <c r="RV18" i="4"/>
  <c r="SJ18" i="4" s="1"/>
  <c r="RR18" i="4"/>
  <c r="RU18" i="4"/>
  <c r="RU85" i="4"/>
  <c r="RR85" i="4"/>
  <c r="RV85" i="4"/>
  <c r="SJ85" i="4" s="1"/>
  <c r="RU68" i="4"/>
  <c r="RR68" i="4"/>
  <c r="RV68" i="4"/>
  <c r="SJ68" i="4" s="1"/>
  <c r="RU88" i="4"/>
  <c r="RR88" i="4"/>
  <c r="RV88" i="4"/>
  <c r="SJ88" i="4" s="1"/>
  <c r="RR126" i="4"/>
  <c r="RU126" i="4"/>
  <c r="RV126" i="4"/>
  <c r="SJ126" i="4" s="1"/>
  <c r="RV47" i="4"/>
  <c r="SJ47" i="4" s="1"/>
  <c r="RR47" i="4"/>
  <c r="RU47" i="4"/>
  <c r="RV110" i="4"/>
  <c r="SJ110" i="4" s="1"/>
  <c r="RR110" i="4"/>
  <c r="RU110" i="4"/>
  <c r="RU60" i="4"/>
  <c r="RV60" i="4"/>
  <c r="SJ60" i="4" s="1"/>
  <c r="RR60" i="4"/>
  <c r="RV26" i="4"/>
  <c r="SJ26" i="4" s="1"/>
  <c r="RU26" i="4"/>
  <c r="RR26" i="4"/>
  <c r="RR17" i="4"/>
  <c r="RU17" i="4"/>
  <c r="RV17" i="4"/>
  <c r="SJ17" i="4" s="1"/>
  <c r="RR53" i="4"/>
  <c r="RV53" i="4"/>
  <c r="SJ53" i="4" s="1"/>
  <c r="RU53" i="4"/>
  <c r="RR77" i="4"/>
  <c r="RU77" i="4"/>
  <c r="RV77" i="4"/>
  <c r="SJ77" i="4" s="1"/>
  <c r="RV61" i="4"/>
  <c r="SJ61" i="4" s="1"/>
  <c r="RR61" i="4"/>
  <c r="RU61" i="4"/>
  <c r="RR41" i="4"/>
  <c r="RU41" i="4"/>
  <c r="RV41" i="4"/>
  <c r="SJ41" i="4" s="1"/>
  <c r="RU107" i="4"/>
  <c r="RR107" i="4"/>
  <c r="RV107" i="4"/>
  <c r="SJ107" i="4" s="1"/>
  <c r="RV45" i="4"/>
  <c r="SJ45" i="4" s="1"/>
  <c r="RU45" i="4"/>
  <c r="RR45" i="4"/>
  <c r="RR82" i="4"/>
  <c r="RU82" i="4"/>
  <c r="RV82" i="4"/>
  <c r="SJ82" i="4" s="1"/>
  <c r="RV29" i="4"/>
  <c r="SJ29" i="4" s="1"/>
  <c r="RR29" i="4"/>
  <c r="RU29" i="4"/>
  <c r="RR132" i="4"/>
  <c r="RV132" i="4"/>
  <c r="SJ132" i="4" s="1"/>
  <c r="RU132" i="4"/>
  <c r="RU96" i="4"/>
  <c r="RV96" i="4"/>
  <c r="SJ96" i="4" s="1"/>
  <c r="RR96" i="4"/>
  <c r="RV102" i="4"/>
  <c r="SJ102" i="4" s="1"/>
  <c r="RU102" i="4"/>
  <c r="RR102" i="4"/>
  <c r="RR16" i="4"/>
  <c r="RU16" i="4"/>
  <c r="RV16" i="4"/>
  <c r="SJ16" i="4" s="1"/>
  <c r="RR83" i="4"/>
  <c r="RU83" i="4"/>
  <c r="RV83" i="4"/>
  <c r="SJ83" i="4" s="1"/>
  <c r="RV11" i="4"/>
  <c r="SJ11" i="4" s="1"/>
  <c r="RR11" i="4"/>
  <c r="RU11" i="4"/>
  <c r="RR75" i="4"/>
  <c r="RU75" i="4"/>
  <c r="RV75" i="4"/>
  <c r="SJ75" i="4" s="1"/>
  <c r="RV15" i="4"/>
  <c r="SJ15" i="4" s="1"/>
  <c r="RR15" i="4"/>
  <c r="RU15" i="4"/>
  <c r="RU90" i="4"/>
  <c r="RV90" i="4"/>
  <c r="SJ90" i="4" s="1"/>
  <c r="RR90" i="4"/>
  <c r="RR24" i="4"/>
  <c r="RU24" i="4"/>
  <c r="RV24" i="4"/>
  <c r="SJ24" i="4" s="1"/>
  <c r="RU104" i="4"/>
  <c r="RV104" i="4"/>
  <c r="SJ104" i="4" s="1"/>
  <c r="RR104" i="4"/>
  <c r="RV98" i="4"/>
  <c r="SJ98" i="4" s="1"/>
  <c r="RU98" i="4"/>
  <c r="RR98" i="4"/>
  <c r="RU43" i="4"/>
  <c r="RR43" i="4"/>
  <c r="RV43" i="4"/>
  <c r="SJ43" i="4" s="1"/>
  <c r="RR97" i="4"/>
  <c r="RU97" i="4"/>
  <c r="RV97" i="4"/>
  <c r="SJ97" i="4" s="1"/>
  <c r="RU58" i="4"/>
  <c r="RV58" i="4"/>
  <c r="SJ58" i="4" s="1"/>
  <c r="RR58" i="4"/>
  <c r="RU33" i="4"/>
  <c r="RR33" i="4"/>
  <c r="RV33" i="4"/>
  <c r="SJ33" i="4" s="1"/>
  <c r="RU62" i="4"/>
  <c r="RV62" i="4"/>
  <c r="SJ62" i="4" s="1"/>
  <c r="RR62" i="4"/>
  <c r="RU40" i="4"/>
  <c r="RV40" i="4"/>
  <c r="SJ40" i="4" s="1"/>
  <c r="RR40" i="4"/>
  <c r="RR34" i="4"/>
  <c r="RU34" i="4"/>
  <c r="RV34" i="4"/>
  <c r="SJ34" i="4" s="1"/>
  <c r="RR21" i="4"/>
  <c r="RV21" i="4"/>
  <c r="SJ21" i="4" s="1"/>
  <c r="RU21" i="4"/>
  <c r="RV92" i="4"/>
  <c r="SJ92" i="4" s="1"/>
  <c r="RR92" i="4"/>
  <c r="RU92" i="4"/>
  <c r="RV106" i="4"/>
  <c r="SJ106" i="4" s="1"/>
  <c r="RU106" i="4"/>
  <c r="RR106" i="4"/>
  <c r="RU54" i="4"/>
  <c r="RV54" i="4"/>
  <c r="SJ54" i="4" s="1"/>
  <c r="RR54" i="4"/>
  <c r="RV23" i="4"/>
  <c r="SJ23" i="4" s="1"/>
  <c r="RU23" i="4"/>
  <c r="RR23" i="4"/>
  <c r="RV66" i="4"/>
  <c r="SJ66" i="4" s="1"/>
  <c r="RR66" i="4"/>
  <c r="RU66" i="4"/>
  <c r="RU103" i="4"/>
  <c r="RV103" i="4"/>
  <c r="SJ103" i="4" s="1"/>
  <c r="RR103" i="4"/>
  <c r="RR94" i="4"/>
  <c r="RV94" i="4"/>
  <c r="SJ94" i="4" s="1"/>
  <c r="RU94" i="4"/>
  <c r="RU105" i="4"/>
  <c r="RV105" i="4"/>
  <c r="SJ105" i="4" s="1"/>
  <c r="RR105" i="4"/>
  <c r="RU93" i="4"/>
  <c r="RR93" i="4"/>
  <c r="RV93" i="4"/>
  <c r="SJ93" i="4" s="1"/>
  <c r="RR28" i="4"/>
  <c r="RV28" i="4"/>
  <c r="SJ28" i="4" s="1"/>
  <c r="RU28" i="4"/>
  <c r="RV25" i="4"/>
  <c r="SJ25" i="4" s="1"/>
  <c r="RR25" i="4"/>
  <c r="RU25" i="4"/>
  <c r="RV76" i="4"/>
  <c r="SJ76" i="4" s="1"/>
  <c r="RU76" i="4"/>
  <c r="RR76" i="4"/>
  <c r="RR74" i="4"/>
  <c r="RV74" i="4"/>
  <c r="SJ74" i="4" s="1"/>
  <c r="RU74" i="4"/>
  <c r="RR65" i="4"/>
  <c r="RU65" i="4"/>
  <c r="RV65" i="4"/>
  <c r="SJ65" i="4" s="1"/>
  <c r="RR112" i="4"/>
  <c r="RU112" i="4"/>
  <c r="RV112" i="4"/>
  <c r="SJ112" i="4" s="1"/>
  <c r="RR129" i="4"/>
  <c r="RU129" i="4"/>
  <c r="RV129" i="4"/>
  <c r="SJ129" i="4" s="1"/>
  <c r="RR86" i="4"/>
  <c r="RV86" i="4"/>
  <c r="SJ86" i="4" s="1"/>
  <c r="RU86" i="4"/>
  <c r="RR37" i="4"/>
  <c r="RV37" i="4"/>
  <c r="SJ37" i="4" s="1"/>
  <c r="RU37" i="4"/>
  <c r="RV67" i="4"/>
  <c r="SJ67" i="4" s="1"/>
  <c r="RU67" i="4"/>
  <c r="RR67" i="4"/>
  <c r="RV56" i="4"/>
  <c r="SJ56" i="4" s="1"/>
  <c r="RR56" i="4"/>
  <c r="RU56" i="4"/>
  <c r="RU20" i="4"/>
  <c r="RV20" i="4"/>
  <c r="SJ20" i="4" s="1"/>
  <c r="RR20" i="4"/>
  <c r="RV69" i="4"/>
  <c r="SJ69" i="4" s="1"/>
  <c r="RU69" i="4"/>
  <c r="RR69" i="4"/>
  <c r="RR38" i="4"/>
  <c r="RV38" i="4"/>
  <c r="SJ38" i="4" s="1"/>
  <c r="RU38" i="4"/>
  <c r="WB57" i="4" l="1"/>
  <c r="WT57" i="4"/>
  <c r="WW57" i="4" s="1"/>
  <c r="WE57" i="4"/>
  <c r="SO94" i="4"/>
  <c r="TC94" i="4" s="1"/>
  <c r="SK94" i="4"/>
  <c r="SN94" i="4"/>
  <c r="SK97" i="4"/>
  <c r="SN97" i="4"/>
  <c r="SO97" i="4"/>
  <c r="TC97" i="4" s="1"/>
  <c r="SN37" i="4"/>
  <c r="SK37" i="4"/>
  <c r="SO37" i="4"/>
  <c r="TC37" i="4" s="1"/>
  <c r="SK34" i="4"/>
  <c r="SN34" i="4"/>
  <c r="SO34" i="4"/>
  <c r="TC34" i="4" s="1"/>
  <c r="SN98" i="4"/>
  <c r="SK98" i="4"/>
  <c r="SO98" i="4"/>
  <c r="TC98" i="4" s="1"/>
  <c r="SN99" i="4"/>
  <c r="SK99" i="4"/>
  <c r="SO99" i="4"/>
  <c r="TC99" i="4" s="1"/>
  <c r="SN111" i="4"/>
  <c r="SO111" i="4"/>
  <c r="TC111" i="4" s="1"/>
  <c r="SK111" i="4"/>
  <c r="SN28" i="4"/>
  <c r="SO28" i="4"/>
  <c r="TC28" i="4" s="1"/>
  <c r="SK28" i="4"/>
  <c r="SK23" i="4"/>
  <c r="SN23" i="4"/>
  <c r="SO23" i="4"/>
  <c r="TC23" i="4" s="1"/>
  <c r="SO132" i="4"/>
  <c r="TC132" i="4" s="1"/>
  <c r="SK132" i="4"/>
  <c r="SN132" i="4"/>
  <c r="SN45" i="4"/>
  <c r="SO45" i="4"/>
  <c r="TC45" i="4" s="1"/>
  <c r="SK45" i="4"/>
  <c r="SO47" i="4"/>
  <c r="TC47" i="4" s="1"/>
  <c r="SK47" i="4"/>
  <c r="SN47" i="4"/>
  <c r="SO88" i="4"/>
  <c r="TC88" i="4" s="1"/>
  <c r="SK88" i="4"/>
  <c r="SN88" i="4"/>
  <c r="SK18" i="4"/>
  <c r="SO18" i="4"/>
  <c r="TC18" i="4" s="1"/>
  <c r="SN18" i="4"/>
  <c r="SO16" i="4"/>
  <c r="TC16" i="4" s="1"/>
  <c r="SN16" i="4"/>
  <c r="SK16" i="4"/>
  <c r="SK107" i="4"/>
  <c r="SN107" i="4"/>
  <c r="SO107" i="4"/>
  <c r="TC107" i="4" s="1"/>
  <c r="SK77" i="4"/>
  <c r="SO77" i="4"/>
  <c r="TC77" i="4" s="1"/>
  <c r="SN77" i="4"/>
  <c r="SK110" i="4"/>
  <c r="SN110" i="4"/>
  <c r="SO110" i="4"/>
  <c r="TC110" i="4" s="1"/>
  <c r="SK71" i="4"/>
  <c r="SN71" i="4"/>
  <c r="SO71" i="4"/>
  <c r="TC71" i="4" s="1"/>
  <c r="SK87" i="4"/>
  <c r="SN87" i="4"/>
  <c r="SO87" i="4"/>
  <c r="TC87" i="4" s="1"/>
  <c r="SO31" i="4"/>
  <c r="TC31" i="4" s="1"/>
  <c r="SN31" i="4"/>
  <c r="SK31" i="4"/>
  <c r="SO74" i="4"/>
  <c r="TC74" i="4" s="1"/>
  <c r="SK74" i="4"/>
  <c r="SN74" i="4"/>
  <c r="SN93" i="4"/>
  <c r="SK93" i="4"/>
  <c r="SO93" i="4"/>
  <c r="TC93" i="4" s="1"/>
  <c r="SK80" i="4"/>
  <c r="SN80" i="4"/>
  <c r="SO80" i="4"/>
  <c r="TC80" i="4" s="1"/>
  <c r="SO39" i="4"/>
  <c r="TC39" i="4" s="1"/>
  <c r="SK39" i="4"/>
  <c r="SN39" i="4"/>
  <c r="SK79" i="4"/>
  <c r="SO79" i="4"/>
  <c r="TC79" i="4" s="1"/>
  <c r="SN79" i="4"/>
  <c r="SO38" i="4"/>
  <c r="TC38" i="4" s="1"/>
  <c r="SN38" i="4"/>
  <c r="SK38" i="4"/>
  <c r="SK68" i="4"/>
  <c r="SO68" i="4"/>
  <c r="TC68" i="4" s="1"/>
  <c r="SN68" i="4"/>
  <c r="SN128" i="4"/>
  <c r="SO128" i="4"/>
  <c r="TC128" i="4" s="1"/>
  <c r="SK128" i="4"/>
  <c r="SN56" i="4"/>
  <c r="SK56" i="4"/>
  <c r="SO56" i="4"/>
  <c r="TC56" i="4" s="1"/>
  <c r="SO103" i="4"/>
  <c r="TC103" i="4" s="1"/>
  <c r="SK103" i="4"/>
  <c r="SN103" i="4"/>
  <c r="SK66" i="4"/>
  <c r="SN66" i="4"/>
  <c r="SO66" i="4"/>
  <c r="TC66" i="4" s="1"/>
  <c r="SK96" i="4"/>
  <c r="SN96" i="4"/>
  <c r="SO96" i="4"/>
  <c r="TC96" i="4" s="1"/>
  <c r="SN61" i="4"/>
  <c r="SO61" i="4"/>
  <c r="TC61" i="4" s="1"/>
  <c r="SK61" i="4"/>
  <c r="SK26" i="4"/>
  <c r="SN26" i="4"/>
  <c r="SO26" i="4"/>
  <c r="TC26" i="4" s="1"/>
  <c r="SO100" i="4"/>
  <c r="TC100" i="4" s="1"/>
  <c r="SN100" i="4"/>
  <c r="SK100" i="4"/>
  <c r="SK86" i="4"/>
  <c r="SN86" i="4"/>
  <c r="SO86" i="4"/>
  <c r="TC86" i="4" s="1"/>
  <c r="SN65" i="4"/>
  <c r="SK65" i="4"/>
  <c r="SO65" i="4"/>
  <c r="TC65" i="4" s="1"/>
  <c r="SO105" i="4"/>
  <c r="TC105" i="4" s="1"/>
  <c r="SK105" i="4"/>
  <c r="SN105" i="4"/>
  <c r="SK54" i="4"/>
  <c r="SO54" i="4"/>
  <c r="TC54" i="4" s="1"/>
  <c r="SN54" i="4"/>
  <c r="SK33" i="4"/>
  <c r="SO33" i="4"/>
  <c r="TC33" i="4" s="1"/>
  <c r="SN33" i="4"/>
  <c r="SO90" i="4"/>
  <c r="TC90" i="4" s="1"/>
  <c r="SK90" i="4"/>
  <c r="SN90" i="4"/>
  <c r="SK83" i="4"/>
  <c r="SO83" i="4"/>
  <c r="TC83" i="4" s="1"/>
  <c r="SN83" i="4"/>
  <c r="SO29" i="4"/>
  <c r="TC29" i="4" s="1"/>
  <c r="SN29" i="4"/>
  <c r="SK29" i="4"/>
  <c r="SO53" i="4"/>
  <c r="TC53" i="4" s="1"/>
  <c r="SN53" i="4"/>
  <c r="SK53" i="4"/>
  <c r="SN76" i="4"/>
  <c r="SO76" i="4"/>
  <c r="TC76" i="4" s="1"/>
  <c r="SK76" i="4"/>
  <c r="SO102" i="4"/>
  <c r="TC102" i="4" s="1"/>
  <c r="SK102" i="4"/>
  <c r="SN102" i="4"/>
  <c r="SN12" i="4"/>
  <c r="SK12" i="4"/>
  <c r="SO12" i="4"/>
  <c r="TC12" i="4" s="1"/>
  <c r="SO70" i="4"/>
  <c r="TC70" i="4" s="1"/>
  <c r="SN70" i="4"/>
  <c r="SK70" i="4"/>
  <c r="SN129" i="4"/>
  <c r="SO129" i="4"/>
  <c r="TC129" i="4" s="1"/>
  <c r="SK129" i="4"/>
  <c r="SN21" i="4"/>
  <c r="SK21" i="4"/>
  <c r="SO21" i="4"/>
  <c r="TC21" i="4" s="1"/>
  <c r="SK40" i="4"/>
  <c r="SN40" i="4"/>
  <c r="SO40" i="4"/>
  <c r="TC40" i="4" s="1"/>
  <c r="SN43" i="4"/>
  <c r="SK43" i="4"/>
  <c r="SO43" i="4"/>
  <c r="TC43" i="4" s="1"/>
  <c r="SO41" i="4"/>
  <c r="TC41" i="4" s="1"/>
  <c r="SK41" i="4"/>
  <c r="SN41" i="4"/>
  <c r="SK72" i="4"/>
  <c r="SN72" i="4"/>
  <c r="SO72" i="4"/>
  <c r="TC72" i="4" s="1"/>
  <c r="SO49" i="4"/>
  <c r="TC49" i="4" s="1"/>
  <c r="SK49" i="4"/>
  <c r="SN49" i="4"/>
  <c r="SN46" i="4"/>
  <c r="SO46" i="4"/>
  <c r="TC46" i="4" s="1"/>
  <c r="SK46" i="4"/>
  <c r="SK24" i="4"/>
  <c r="SN24" i="4"/>
  <c r="SO24" i="4"/>
  <c r="TC24" i="4" s="1"/>
  <c r="SK11" i="4"/>
  <c r="SO11" i="4"/>
  <c r="TC11" i="4" s="1"/>
  <c r="SN11" i="4"/>
  <c r="SO131" i="4"/>
  <c r="TC131" i="4" s="1"/>
  <c r="SN131" i="4"/>
  <c r="SK131" i="4"/>
  <c r="SO69" i="4"/>
  <c r="TC69" i="4" s="1"/>
  <c r="SK69" i="4"/>
  <c r="SN69" i="4"/>
  <c r="SN25" i="4"/>
  <c r="SO25" i="4"/>
  <c r="TC25" i="4" s="1"/>
  <c r="SK25" i="4"/>
  <c r="SK106" i="4"/>
  <c r="SN106" i="4"/>
  <c r="SO106" i="4"/>
  <c r="TC106" i="4" s="1"/>
  <c r="SO104" i="4"/>
  <c r="TC104" i="4" s="1"/>
  <c r="SK104" i="4"/>
  <c r="SN104" i="4"/>
  <c r="SO15" i="4"/>
  <c r="TC15" i="4" s="1"/>
  <c r="SK15" i="4"/>
  <c r="SN15" i="4"/>
  <c r="SK78" i="4"/>
  <c r="SO78" i="4"/>
  <c r="TC78" i="4" s="1"/>
  <c r="SN78" i="4"/>
  <c r="SK62" i="4"/>
  <c r="SN62" i="4"/>
  <c r="SO62" i="4"/>
  <c r="TC62" i="4" s="1"/>
  <c r="SK75" i="4"/>
  <c r="SN75" i="4"/>
  <c r="SO75" i="4"/>
  <c r="TC75" i="4" s="1"/>
  <c r="SN60" i="4"/>
  <c r="SK60" i="4"/>
  <c r="SO60" i="4"/>
  <c r="TC60" i="4" s="1"/>
  <c r="SO64" i="4"/>
  <c r="TC64" i="4" s="1"/>
  <c r="SK64" i="4"/>
  <c r="SN64" i="4"/>
  <c r="SK73" i="4"/>
  <c r="SN73" i="4"/>
  <c r="SO73" i="4"/>
  <c r="TC73" i="4" s="1"/>
  <c r="SO89" i="4"/>
  <c r="TC89" i="4" s="1"/>
  <c r="SN89" i="4"/>
  <c r="SK89" i="4"/>
  <c r="SN32" i="4"/>
  <c r="SK32" i="4"/>
  <c r="SO32" i="4"/>
  <c r="TC32" i="4" s="1"/>
  <c r="SN20" i="4"/>
  <c r="SK20" i="4"/>
  <c r="SO20" i="4"/>
  <c r="TC20" i="4" s="1"/>
  <c r="SO82" i="4"/>
  <c r="TC82" i="4" s="1"/>
  <c r="SN82" i="4"/>
  <c r="SK82" i="4"/>
  <c r="SO85" i="4"/>
  <c r="TC85" i="4" s="1"/>
  <c r="SK85" i="4"/>
  <c r="SN85" i="4"/>
  <c r="SO108" i="4"/>
  <c r="TC108" i="4" s="1"/>
  <c r="SK108" i="4"/>
  <c r="SN108" i="4"/>
  <c r="SN52" i="4"/>
  <c r="SO52" i="4"/>
  <c r="TC52" i="4" s="1"/>
  <c r="SK52" i="4"/>
  <c r="SK50" i="4"/>
  <c r="SO50" i="4"/>
  <c r="TC50" i="4" s="1"/>
  <c r="SN50" i="4"/>
  <c r="SK67" i="4"/>
  <c r="SN67" i="4"/>
  <c r="SO67" i="4"/>
  <c r="TC67" i="4" s="1"/>
  <c r="SK92" i="4"/>
  <c r="SO92" i="4"/>
  <c r="TC92" i="4" s="1"/>
  <c r="SN92" i="4"/>
  <c r="SN58" i="4"/>
  <c r="SO58" i="4"/>
  <c r="TC58" i="4" s="1"/>
  <c r="SK58" i="4"/>
  <c r="SK63" i="4"/>
  <c r="SN63" i="4"/>
  <c r="SO63" i="4"/>
  <c r="TC63" i="4" s="1"/>
  <c r="SN127" i="4"/>
  <c r="SO127" i="4"/>
  <c r="TC127" i="4" s="1"/>
  <c r="SK127" i="4"/>
  <c r="SK35" i="4"/>
  <c r="SO35" i="4"/>
  <c r="TC35" i="4" s="1"/>
  <c r="SN35" i="4"/>
  <c r="SO112" i="4"/>
  <c r="TC112" i="4" s="1"/>
  <c r="SK112" i="4"/>
  <c r="SN112" i="4"/>
  <c r="SK17" i="4"/>
  <c r="SO17" i="4"/>
  <c r="TC17" i="4" s="1"/>
  <c r="SN17" i="4"/>
  <c r="SK126" i="4"/>
  <c r="SN126" i="4"/>
  <c r="SO126" i="4"/>
  <c r="TC126" i="4" s="1"/>
  <c r="SN44" i="4"/>
  <c r="SO44" i="4"/>
  <c r="TC44" i="4" s="1"/>
  <c r="SK44" i="4"/>
  <c r="SK130" i="4"/>
  <c r="SN130" i="4"/>
  <c r="SO130" i="4"/>
  <c r="TC130" i="4" s="1"/>
  <c r="WU57" i="4" l="1"/>
  <c r="A57" i="4" s="1"/>
  <c r="TH82" i="4"/>
  <c r="TV82" i="4" s="1"/>
  <c r="TD82" i="4"/>
  <c r="TG82" i="4"/>
  <c r="TG25" i="4"/>
  <c r="TH25" i="4"/>
  <c r="TV25" i="4" s="1"/>
  <c r="TD25" i="4"/>
  <c r="TG69" i="4"/>
  <c r="TD69" i="4"/>
  <c r="TH69" i="4"/>
  <c r="TV69" i="4" s="1"/>
  <c r="TG105" i="4"/>
  <c r="TH105" i="4"/>
  <c r="TV105" i="4" s="1"/>
  <c r="TD105" i="4"/>
  <c r="TD88" i="4"/>
  <c r="TG88" i="4"/>
  <c r="TH88" i="4"/>
  <c r="TV88" i="4" s="1"/>
  <c r="TG112" i="4"/>
  <c r="TH112" i="4"/>
  <c r="TV112" i="4" s="1"/>
  <c r="TD112" i="4"/>
  <c r="TH50" i="4"/>
  <c r="TV50" i="4" s="1"/>
  <c r="TG50" i="4"/>
  <c r="TD50" i="4"/>
  <c r="TD75" i="4"/>
  <c r="TG75" i="4"/>
  <c r="TH75" i="4"/>
  <c r="TV75" i="4" s="1"/>
  <c r="TH72" i="4"/>
  <c r="TV72" i="4" s="1"/>
  <c r="TG72" i="4"/>
  <c r="TD72" i="4"/>
  <c r="TG39" i="4"/>
  <c r="TD39" i="4"/>
  <c r="TH39" i="4"/>
  <c r="TV39" i="4" s="1"/>
  <c r="TH127" i="4"/>
  <c r="TV127" i="4" s="1"/>
  <c r="TD127" i="4"/>
  <c r="TG127" i="4"/>
  <c r="TD60" i="4"/>
  <c r="TG60" i="4"/>
  <c r="TH60" i="4"/>
  <c r="TV60" i="4" s="1"/>
  <c r="TD104" i="4"/>
  <c r="TG104" i="4"/>
  <c r="TH104" i="4"/>
  <c r="TV104" i="4" s="1"/>
  <c r="TH61" i="4"/>
  <c r="TV61" i="4" s="1"/>
  <c r="TD61" i="4"/>
  <c r="TG61" i="4"/>
  <c r="TD23" i="4"/>
  <c r="TG23" i="4"/>
  <c r="TH23" i="4"/>
  <c r="TV23" i="4" s="1"/>
  <c r="TD99" i="4"/>
  <c r="TG99" i="4"/>
  <c r="TH99" i="4"/>
  <c r="TV99" i="4" s="1"/>
  <c r="TD37" i="4"/>
  <c r="TH37" i="4"/>
  <c r="TV37" i="4" s="1"/>
  <c r="TG37" i="4"/>
  <c r="TD97" i="4"/>
  <c r="TH97" i="4"/>
  <c r="TV97" i="4" s="1"/>
  <c r="TG97" i="4"/>
  <c r="TD12" i="4"/>
  <c r="TH12" i="4"/>
  <c r="TV12" i="4" s="1"/>
  <c r="TG12" i="4"/>
  <c r="TD33" i="4"/>
  <c r="TG33" i="4"/>
  <c r="TH33" i="4"/>
  <c r="TV33" i="4" s="1"/>
  <c r="TD47" i="4"/>
  <c r="TG47" i="4"/>
  <c r="TH47" i="4"/>
  <c r="TV47" i="4" s="1"/>
  <c r="TH98" i="4"/>
  <c r="TV98" i="4" s="1"/>
  <c r="TG98" i="4"/>
  <c r="TD98" i="4"/>
  <c r="TG63" i="4"/>
  <c r="TH63" i="4"/>
  <c r="TV63" i="4" s="1"/>
  <c r="TD63" i="4"/>
  <c r="TD20" i="4"/>
  <c r="TG20" i="4"/>
  <c r="TH20" i="4"/>
  <c r="TV20" i="4" s="1"/>
  <c r="TG49" i="4"/>
  <c r="TH49" i="4"/>
  <c r="TV49" i="4" s="1"/>
  <c r="TD49" i="4"/>
  <c r="TD128" i="4"/>
  <c r="TG128" i="4"/>
  <c r="TH128" i="4"/>
  <c r="TV128" i="4" s="1"/>
  <c r="TG111" i="4"/>
  <c r="TH111" i="4"/>
  <c r="TV111" i="4" s="1"/>
  <c r="TD111" i="4"/>
  <c r="TD130" i="4"/>
  <c r="TG130" i="4"/>
  <c r="TH130" i="4"/>
  <c r="TV130" i="4" s="1"/>
  <c r="TH89" i="4"/>
  <c r="TV89" i="4" s="1"/>
  <c r="TD89" i="4"/>
  <c r="TG89" i="4"/>
  <c r="TD78" i="4"/>
  <c r="TH78" i="4"/>
  <c r="TV78" i="4" s="1"/>
  <c r="TG78" i="4"/>
  <c r="TH131" i="4"/>
  <c r="TV131" i="4" s="1"/>
  <c r="TD131" i="4"/>
  <c r="TG131" i="4"/>
  <c r="TD21" i="4"/>
  <c r="TG21" i="4"/>
  <c r="TH21" i="4"/>
  <c r="TV21" i="4" s="1"/>
  <c r="TH29" i="4"/>
  <c r="TV29" i="4" s="1"/>
  <c r="TD29" i="4"/>
  <c r="TG29" i="4"/>
  <c r="TG93" i="4"/>
  <c r="TD93" i="4"/>
  <c r="TH93" i="4"/>
  <c r="TV93" i="4" s="1"/>
  <c r="TG45" i="4"/>
  <c r="TD45" i="4"/>
  <c r="TH45" i="4"/>
  <c r="TV45" i="4" s="1"/>
  <c r="TG35" i="4"/>
  <c r="TD35" i="4"/>
  <c r="TH35" i="4"/>
  <c r="TV35" i="4" s="1"/>
  <c r="TD73" i="4"/>
  <c r="TG73" i="4"/>
  <c r="TH73" i="4"/>
  <c r="TV73" i="4" s="1"/>
  <c r="TD87" i="4"/>
  <c r="TH87" i="4"/>
  <c r="TV87" i="4" s="1"/>
  <c r="TG87" i="4"/>
  <c r="TD77" i="4"/>
  <c r="TG77" i="4"/>
  <c r="TH77" i="4"/>
  <c r="TV77" i="4" s="1"/>
  <c r="TH67" i="4"/>
  <c r="TV67" i="4" s="1"/>
  <c r="TD67" i="4"/>
  <c r="TG67" i="4"/>
  <c r="TD52" i="4"/>
  <c r="TG52" i="4"/>
  <c r="TH52" i="4"/>
  <c r="TV52" i="4" s="1"/>
  <c r="TG83" i="4"/>
  <c r="TD83" i="4"/>
  <c r="TH83" i="4"/>
  <c r="TV83" i="4" s="1"/>
  <c r="TH65" i="4"/>
  <c r="TV65" i="4" s="1"/>
  <c r="TG65" i="4"/>
  <c r="TD65" i="4"/>
  <c r="TD17" i="4"/>
  <c r="TG17" i="4"/>
  <c r="TH17" i="4"/>
  <c r="TV17" i="4" s="1"/>
  <c r="TG56" i="4"/>
  <c r="TH56" i="4"/>
  <c r="TV56" i="4" s="1"/>
  <c r="TD56" i="4"/>
  <c r="TD38" i="4"/>
  <c r="TH38" i="4"/>
  <c r="TV38" i="4" s="1"/>
  <c r="TG38" i="4"/>
  <c r="TD107" i="4"/>
  <c r="TG107" i="4"/>
  <c r="TH107" i="4"/>
  <c r="TV107" i="4" s="1"/>
  <c r="TH44" i="4"/>
  <c r="TV44" i="4" s="1"/>
  <c r="TD44" i="4"/>
  <c r="TG44" i="4"/>
  <c r="TD58" i="4"/>
  <c r="TG58" i="4"/>
  <c r="TH58" i="4"/>
  <c r="TV58" i="4" s="1"/>
  <c r="TD106" i="4"/>
  <c r="TG106" i="4"/>
  <c r="TH106" i="4"/>
  <c r="TV106" i="4" s="1"/>
  <c r="TD129" i="4"/>
  <c r="TG129" i="4"/>
  <c r="TH129" i="4"/>
  <c r="TV129" i="4" s="1"/>
  <c r="TD66" i="4"/>
  <c r="TG66" i="4"/>
  <c r="TH66" i="4"/>
  <c r="TV66" i="4" s="1"/>
  <c r="TH31" i="4"/>
  <c r="TV31" i="4" s="1"/>
  <c r="TD31" i="4"/>
  <c r="TG31" i="4"/>
  <c r="TD18" i="4"/>
  <c r="TG18" i="4"/>
  <c r="TH18" i="4"/>
  <c r="TV18" i="4" s="1"/>
  <c r="TD34" i="4"/>
  <c r="TG34" i="4"/>
  <c r="TH34" i="4"/>
  <c r="TV34" i="4" s="1"/>
  <c r="TD32" i="4"/>
  <c r="TH32" i="4"/>
  <c r="TV32" i="4" s="1"/>
  <c r="TG32" i="4"/>
  <c r="TG62" i="4"/>
  <c r="TH62" i="4"/>
  <c r="TV62" i="4" s="1"/>
  <c r="TD62" i="4"/>
  <c r="TG96" i="4"/>
  <c r="TD96" i="4"/>
  <c r="TH96" i="4"/>
  <c r="TV96" i="4" s="1"/>
  <c r="TD68" i="4"/>
  <c r="TH68" i="4"/>
  <c r="TV68" i="4" s="1"/>
  <c r="TG68" i="4"/>
  <c r="TD79" i="4"/>
  <c r="TG79" i="4"/>
  <c r="TH79" i="4"/>
  <c r="TV79" i="4" s="1"/>
  <c r="TH74" i="4"/>
  <c r="TV74" i="4" s="1"/>
  <c r="TD74" i="4"/>
  <c r="TG74" i="4"/>
  <c r="TD108" i="4"/>
  <c r="TG108" i="4"/>
  <c r="TH108" i="4"/>
  <c r="TV108" i="4" s="1"/>
  <c r="TG64" i="4"/>
  <c r="TD64" i="4"/>
  <c r="TH64" i="4"/>
  <c r="TV64" i="4" s="1"/>
  <c r="TD90" i="4"/>
  <c r="TG90" i="4"/>
  <c r="TH90" i="4"/>
  <c r="TV90" i="4" s="1"/>
  <c r="TH100" i="4"/>
  <c r="TV100" i="4" s="1"/>
  <c r="TD100" i="4"/>
  <c r="TG100" i="4"/>
  <c r="TG80" i="4"/>
  <c r="TH80" i="4"/>
  <c r="TV80" i="4" s="1"/>
  <c r="TD80" i="4"/>
  <c r="TD92" i="4"/>
  <c r="TH92" i="4"/>
  <c r="TV92" i="4" s="1"/>
  <c r="TG92" i="4"/>
  <c r="TD11" i="4"/>
  <c r="TG11" i="4"/>
  <c r="TH11" i="4"/>
  <c r="TV11" i="4" s="1"/>
  <c r="TD43" i="4"/>
  <c r="TH43" i="4"/>
  <c r="TV43" i="4" s="1"/>
  <c r="TG43" i="4"/>
  <c r="TG102" i="4"/>
  <c r="TH102" i="4"/>
  <c r="TV102" i="4" s="1"/>
  <c r="TD102" i="4"/>
  <c r="TD53" i="4"/>
  <c r="TG53" i="4"/>
  <c r="TH53" i="4"/>
  <c r="TV53" i="4" s="1"/>
  <c r="TD54" i="4"/>
  <c r="TG54" i="4"/>
  <c r="TH54" i="4"/>
  <c r="TV54" i="4" s="1"/>
  <c r="TD71" i="4"/>
  <c r="TG71" i="4"/>
  <c r="TH71" i="4"/>
  <c r="TV71" i="4" s="1"/>
  <c r="TH132" i="4"/>
  <c r="TV132" i="4" s="1"/>
  <c r="TD132" i="4"/>
  <c r="TG132" i="4"/>
  <c r="TG28" i="4"/>
  <c r="TH28" i="4"/>
  <c r="TV28" i="4" s="1"/>
  <c r="TD28" i="4"/>
  <c r="TH46" i="4"/>
  <c r="TV46" i="4" s="1"/>
  <c r="TD46" i="4"/>
  <c r="TG46" i="4"/>
  <c r="TG76" i="4"/>
  <c r="TD76" i="4"/>
  <c r="TH76" i="4"/>
  <c r="TV76" i="4" s="1"/>
  <c r="TH86" i="4"/>
  <c r="TV86" i="4" s="1"/>
  <c r="TG86" i="4"/>
  <c r="TD86" i="4"/>
  <c r="TD16" i="4"/>
  <c r="TG16" i="4"/>
  <c r="TH16" i="4"/>
  <c r="TV16" i="4" s="1"/>
  <c r="TH94" i="4"/>
  <c r="TV94" i="4" s="1"/>
  <c r="TD94" i="4"/>
  <c r="TG94" i="4"/>
  <c r="TG126" i="4"/>
  <c r="TH126" i="4"/>
  <c r="TV126" i="4" s="1"/>
  <c r="TD126" i="4"/>
  <c r="TH85" i="4"/>
  <c r="TV85" i="4" s="1"/>
  <c r="TG85" i="4"/>
  <c r="TD85" i="4"/>
  <c r="TG24" i="4"/>
  <c r="TH24" i="4"/>
  <c r="TV24" i="4" s="1"/>
  <c r="TD24" i="4"/>
  <c r="TG26" i="4"/>
  <c r="TH26" i="4"/>
  <c r="TV26" i="4" s="1"/>
  <c r="TD26" i="4"/>
  <c r="TH103" i="4"/>
  <c r="TV103" i="4" s="1"/>
  <c r="TD103" i="4"/>
  <c r="TG103" i="4"/>
  <c r="TH15" i="4"/>
  <c r="TV15" i="4" s="1"/>
  <c r="TG15" i="4"/>
  <c r="TD15" i="4"/>
  <c r="TH41" i="4"/>
  <c r="TV41" i="4" s="1"/>
  <c r="TD41" i="4"/>
  <c r="TG41" i="4"/>
  <c r="TG40" i="4"/>
  <c r="TH40" i="4"/>
  <c r="TV40" i="4" s="1"/>
  <c r="TD40" i="4"/>
  <c r="TH70" i="4"/>
  <c r="TV70" i="4" s="1"/>
  <c r="TD70" i="4"/>
  <c r="TG70" i="4"/>
  <c r="TG110" i="4"/>
  <c r="TD110" i="4"/>
  <c r="TH110" i="4"/>
  <c r="TV110" i="4" s="1"/>
  <c r="UA11" i="4" l="1"/>
  <c r="UO11" i="4" s="1"/>
  <c r="TZ11" i="4"/>
  <c r="TW11" i="4"/>
  <c r="UA52" i="4"/>
  <c r="UO52" i="4" s="1"/>
  <c r="TW52" i="4"/>
  <c r="TZ52" i="4"/>
  <c r="TZ127" i="4"/>
  <c r="UA127" i="4"/>
  <c r="UO127" i="4" s="1"/>
  <c r="TW127" i="4"/>
  <c r="TZ15" i="4"/>
  <c r="UA15" i="4"/>
  <c r="UO15" i="4" s="1"/>
  <c r="TW15" i="4"/>
  <c r="TZ94" i="4"/>
  <c r="TW94" i="4"/>
  <c r="UA94" i="4"/>
  <c r="UO94" i="4" s="1"/>
  <c r="TW35" i="4"/>
  <c r="UA35" i="4"/>
  <c r="UO35" i="4" s="1"/>
  <c r="TZ35" i="4"/>
  <c r="UA21" i="4"/>
  <c r="UO21" i="4" s="1"/>
  <c r="TW21" i="4"/>
  <c r="TZ21" i="4"/>
  <c r="TW78" i="4"/>
  <c r="UA78" i="4"/>
  <c r="UO78" i="4" s="1"/>
  <c r="TZ78" i="4"/>
  <c r="TZ49" i="4"/>
  <c r="TW49" i="4"/>
  <c r="UA49" i="4"/>
  <c r="UO49" i="4" s="1"/>
  <c r="TZ47" i="4"/>
  <c r="UA47" i="4"/>
  <c r="UO47" i="4" s="1"/>
  <c r="TW47" i="4"/>
  <c r="TW110" i="4"/>
  <c r="TZ110" i="4"/>
  <c r="UA110" i="4"/>
  <c r="UO110" i="4" s="1"/>
  <c r="TZ70" i="4"/>
  <c r="UA70" i="4"/>
  <c r="UO70" i="4" s="1"/>
  <c r="TW70" i="4"/>
  <c r="UA102" i="4"/>
  <c r="UO102" i="4" s="1"/>
  <c r="TZ102" i="4"/>
  <c r="TW102" i="4"/>
  <c r="TZ44" i="4"/>
  <c r="TW44" i="4"/>
  <c r="UA44" i="4"/>
  <c r="UO44" i="4" s="1"/>
  <c r="UA87" i="4"/>
  <c r="UO87" i="4" s="1"/>
  <c r="TW87" i="4"/>
  <c r="TZ87" i="4"/>
  <c r="TZ104" i="4"/>
  <c r="TW104" i="4"/>
  <c r="UA104" i="4"/>
  <c r="UO104" i="4" s="1"/>
  <c r="TZ25" i="4"/>
  <c r="UA25" i="4"/>
  <c r="UO25" i="4" s="1"/>
  <c r="TW25" i="4"/>
  <c r="UA56" i="4"/>
  <c r="UO56" i="4" s="1"/>
  <c r="TW56" i="4"/>
  <c r="TZ56" i="4"/>
  <c r="UA63" i="4"/>
  <c r="UO63" i="4" s="1"/>
  <c r="TZ63" i="4"/>
  <c r="TW63" i="4"/>
  <c r="TW72" i="4"/>
  <c r="TZ72" i="4"/>
  <c r="UA72" i="4"/>
  <c r="UO72" i="4" s="1"/>
  <c r="TW112" i="4"/>
  <c r="TZ112" i="4"/>
  <c r="UA112" i="4"/>
  <c r="UO112" i="4" s="1"/>
  <c r="TZ105" i="4"/>
  <c r="UA105" i="4"/>
  <c r="UO105" i="4" s="1"/>
  <c r="TW105" i="4"/>
  <c r="TW40" i="4"/>
  <c r="UA40" i="4"/>
  <c r="UO40" i="4" s="1"/>
  <c r="TZ40" i="4"/>
  <c r="TZ16" i="4"/>
  <c r="UA16" i="4"/>
  <c r="UO16" i="4" s="1"/>
  <c r="TW16" i="4"/>
  <c r="TZ28" i="4"/>
  <c r="UA28" i="4"/>
  <c r="UO28" i="4" s="1"/>
  <c r="TW28" i="4"/>
  <c r="TZ80" i="4"/>
  <c r="TW80" i="4"/>
  <c r="UA80" i="4"/>
  <c r="UO80" i="4" s="1"/>
  <c r="TZ108" i="4"/>
  <c r="TW108" i="4"/>
  <c r="UA108" i="4"/>
  <c r="UO108" i="4" s="1"/>
  <c r="TW62" i="4"/>
  <c r="TZ62" i="4"/>
  <c r="UA62" i="4"/>
  <c r="UO62" i="4" s="1"/>
  <c r="TW128" i="4"/>
  <c r="TZ128" i="4"/>
  <c r="UA128" i="4"/>
  <c r="UO128" i="4" s="1"/>
  <c r="TW37" i="4"/>
  <c r="UA37" i="4"/>
  <c r="UO37" i="4" s="1"/>
  <c r="TZ37" i="4"/>
  <c r="TW79" i="4"/>
  <c r="TZ79" i="4"/>
  <c r="UA79" i="4"/>
  <c r="UO79" i="4" s="1"/>
  <c r="UA17" i="4"/>
  <c r="UO17" i="4" s="1"/>
  <c r="TW17" i="4"/>
  <c r="TZ17" i="4"/>
  <c r="TW67" i="4"/>
  <c r="UA67" i="4"/>
  <c r="UO67" i="4" s="1"/>
  <c r="TZ67" i="4"/>
  <c r="TW60" i="4"/>
  <c r="TZ60" i="4"/>
  <c r="UA60" i="4"/>
  <c r="UO60" i="4" s="1"/>
  <c r="TW92" i="4"/>
  <c r="UA92" i="4"/>
  <c r="UO92" i="4" s="1"/>
  <c r="TZ92" i="4"/>
  <c r="TW66" i="4"/>
  <c r="TZ66" i="4"/>
  <c r="UA66" i="4"/>
  <c r="UO66" i="4" s="1"/>
  <c r="TW107" i="4"/>
  <c r="TZ107" i="4"/>
  <c r="UA107" i="4"/>
  <c r="UO107" i="4" s="1"/>
  <c r="TZ93" i="4"/>
  <c r="UA93" i="4"/>
  <c r="UO93" i="4" s="1"/>
  <c r="TW93" i="4"/>
  <c r="TW33" i="4"/>
  <c r="TZ33" i="4"/>
  <c r="UA33" i="4"/>
  <c r="UO33" i="4" s="1"/>
  <c r="UA99" i="4"/>
  <c r="UO99" i="4" s="1"/>
  <c r="TZ99" i="4"/>
  <c r="TW99" i="4"/>
  <c r="UA61" i="4"/>
  <c r="UO61" i="4" s="1"/>
  <c r="TZ61" i="4"/>
  <c r="TW61" i="4"/>
  <c r="UA46" i="4"/>
  <c r="UO46" i="4" s="1"/>
  <c r="TW46" i="4"/>
  <c r="TZ46" i="4"/>
  <c r="TW32" i="4"/>
  <c r="TZ32" i="4"/>
  <c r="UA32" i="4"/>
  <c r="UO32" i="4" s="1"/>
  <c r="TZ18" i="4"/>
  <c r="UA18" i="4"/>
  <c r="UO18" i="4" s="1"/>
  <c r="TW18" i="4"/>
  <c r="TW41" i="4"/>
  <c r="TZ41" i="4"/>
  <c r="UA41" i="4"/>
  <c r="UO41" i="4" s="1"/>
  <c r="TW86" i="4"/>
  <c r="UA86" i="4"/>
  <c r="UO86" i="4" s="1"/>
  <c r="TZ86" i="4"/>
  <c r="TZ132" i="4"/>
  <c r="TW132" i="4"/>
  <c r="UA132" i="4"/>
  <c r="UO132" i="4" s="1"/>
  <c r="TZ54" i="4"/>
  <c r="UA54" i="4"/>
  <c r="UO54" i="4" s="1"/>
  <c r="TW54" i="4"/>
  <c r="UA89" i="4"/>
  <c r="UO89" i="4" s="1"/>
  <c r="TZ89" i="4"/>
  <c r="TW89" i="4"/>
  <c r="TZ24" i="4"/>
  <c r="UA24" i="4"/>
  <c r="UO24" i="4" s="1"/>
  <c r="TW24" i="4"/>
  <c r="UA68" i="4"/>
  <c r="UO68" i="4" s="1"/>
  <c r="TW68" i="4"/>
  <c r="TZ68" i="4"/>
  <c r="TW131" i="4"/>
  <c r="UA131" i="4"/>
  <c r="UO131" i="4" s="1"/>
  <c r="TZ131" i="4"/>
  <c r="TZ111" i="4"/>
  <c r="UA111" i="4"/>
  <c r="UO111" i="4" s="1"/>
  <c r="TW111" i="4"/>
  <c r="TZ39" i="4"/>
  <c r="UA39" i="4"/>
  <c r="UO39" i="4" s="1"/>
  <c r="TW39" i="4"/>
  <c r="TZ58" i="4"/>
  <c r="UA58" i="4"/>
  <c r="UO58" i="4" s="1"/>
  <c r="TW58" i="4"/>
  <c r="TZ29" i="4"/>
  <c r="UA29" i="4"/>
  <c r="UO29" i="4" s="1"/>
  <c r="TW29" i="4"/>
  <c r="TZ103" i="4"/>
  <c r="UA103" i="4"/>
  <c r="UO103" i="4" s="1"/>
  <c r="TW103" i="4"/>
  <c r="TW43" i="4"/>
  <c r="TZ43" i="4"/>
  <c r="UA43" i="4"/>
  <c r="UO43" i="4" s="1"/>
  <c r="TW34" i="4"/>
  <c r="TZ34" i="4"/>
  <c r="UA34" i="4"/>
  <c r="UO34" i="4" s="1"/>
  <c r="TZ106" i="4"/>
  <c r="UA106" i="4"/>
  <c r="UO106" i="4" s="1"/>
  <c r="TW106" i="4"/>
  <c r="UA65" i="4"/>
  <c r="UO65" i="4" s="1"/>
  <c r="TW65" i="4"/>
  <c r="TZ65" i="4"/>
  <c r="TZ73" i="4"/>
  <c r="TW73" i="4"/>
  <c r="UA73" i="4"/>
  <c r="UO73" i="4" s="1"/>
  <c r="UA50" i="4"/>
  <c r="UO50" i="4" s="1"/>
  <c r="TW50" i="4"/>
  <c r="TZ50" i="4"/>
  <c r="TZ85" i="4"/>
  <c r="UA85" i="4"/>
  <c r="UO85" i="4" s="1"/>
  <c r="TW85" i="4"/>
  <c r="TZ71" i="4"/>
  <c r="TW71" i="4"/>
  <c r="UA71" i="4"/>
  <c r="UO71" i="4" s="1"/>
  <c r="UA31" i="4"/>
  <c r="UO31" i="4" s="1"/>
  <c r="TW31" i="4"/>
  <c r="TZ31" i="4"/>
  <c r="TW20" i="4"/>
  <c r="TZ20" i="4"/>
  <c r="UA20" i="4"/>
  <c r="UO20" i="4" s="1"/>
  <c r="TZ23" i="4"/>
  <c r="TW23" i="4"/>
  <c r="UA23" i="4"/>
  <c r="UO23" i="4" s="1"/>
  <c r="TW26" i="4"/>
  <c r="TZ26" i="4"/>
  <c r="UA26" i="4"/>
  <c r="UO26" i="4" s="1"/>
  <c r="TW126" i="4"/>
  <c r="TZ126" i="4"/>
  <c r="UA126" i="4"/>
  <c r="UO126" i="4" s="1"/>
  <c r="TW38" i="4"/>
  <c r="UA38" i="4"/>
  <c r="UO38" i="4" s="1"/>
  <c r="TZ38" i="4"/>
  <c r="UA45" i="4"/>
  <c r="UO45" i="4" s="1"/>
  <c r="TW45" i="4"/>
  <c r="TZ45" i="4"/>
  <c r="TW98" i="4"/>
  <c r="UA98" i="4"/>
  <c r="UO98" i="4" s="1"/>
  <c r="TZ98" i="4"/>
  <c r="UA12" i="4"/>
  <c r="UO12" i="4" s="1"/>
  <c r="TZ12" i="4"/>
  <c r="TW12" i="4"/>
  <c r="TW75" i="4"/>
  <c r="UA75" i="4"/>
  <c r="UO75" i="4" s="1"/>
  <c r="TZ75" i="4"/>
  <c r="TZ88" i="4"/>
  <c r="UA88" i="4"/>
  <c r="UO88" i="4" s="1"/>
  <c r="TW88" i="4"/>
  <c r="TW53" i="4"/>
  <c r="TZ53" i="4"/>
  <c r="UA53" i="4"/>
  <c r="UO53" i="4" s="1"/>
  <c r="TZ100" i="4"/>
  <c r="UA100" i="4"/>
  <c r="UO100" i="4" s="1"/>
  <c r="TW100" i="4"/>
  <c r="TZ64" i="4"/>
  <c r="TW64" i="4"/>
  <c r="UA64" i="4"/>
  <c r="UO64" i="4" s="1"/>
  <c r="TZ74" i="4"/>
  <c r="TW74" i="4"/>
  <c r="UA74" i="4"/>
  <c r="UO74" i="4" s="1"/>
  <c r="TZ96" i="4"/>
  <c r="TW96" i="4"/>
  <c r="UA96" i="4"/>
  <c r="UO96" i="4" s="1"/>
  <c r="TW77" i="4"/>
  <c r="TZ77" i="4"/>
  <c r="UA77" i="4"/>
  <c r="UO77" i="4" s="1"/>
  <c r="TW97" i="4"/>
  <c r="TZ97" i="4"/>
  <c r="UA97" i="4"/>
  <c r="UO97" i="4" s="1"/>
  <c r="TZ69" i="4"/>
  <c r="TW69" i="4"/>
  <c r="UA69" i="4"/>
  <c r="UO69" i="4" s="1"/>
  <c r="TW76" i="4"/>
  <c r="TZ76" i="4"/>
  <c r="UA76" i="4"/>
  <c r="UO76" i="4" s="1"/>
  <c r="UA90" i="4"/>
  <c r="UO90" i="4" s="1"/>
  <c r="TW90" i="4"/>
  <c r="TZ90" i="4"/>
  <c r="UA129" i="4"/>
  <c r="UO129" i="4" s="1"/>
  <c r="TW129" i="4"/>
  <c r="TZ129" i="4"/>
  <c r="TZ83" i="4"/>
  <c r="TW83" i="4"/>
  <c r="UA83" i="4"/>
  <c r="UO83" i="4" s="1"/>
  <c r="TW130" i="4"/>
  <c r="TZ130" i="4"/>
  <c r="UA130" i="4"/>
  <c r="UO130" i="4" s="1"/>
  <c r="UA82" i="4"/>
  <c r="UO82" i="4" s="1"/>
  <c r="TW82" i="4"/>
  <c r="TZ82" i="4"/>
  <c r="US90" i="4" l="1"/>
  <c r="UT90" i="4"/>
  <c r="VH90" i="4" s="1"/>
  <c r="UP90" i="4"/>
  <c r="UT69" i="4"/>
  <c r="VH69" i="4" s="1"/>
  <c r="UP69" i="4"/>
  <c r="US69" i="4"/>
  <c r="US74" i="4"/>
  <c r="UT74" i="4"/>
  <c r="VH74" i="4" s="1"/>
  <c r="UP74" i="4"/>
  <c r="US79" i="4"/>
  <c r="UT79" i="4"/>
  <c r="VH79" i="4" s="1"/>
  <c r="UP79" i="4"/>
  <c r="UT52" i="4"/>
  <c r="VH52" i="4" s="1"/>
  <c r="UP52" i="4"/>
  <c r="US52" i="4"/>
  <c r="UT45" i="4"/>
  <c r="VH45" i="4" s="1"/>
  <c r="UP45" i="4"/>
  <c r="US45" i="4"/>
  <c r="UT20" i="4"/>
  <c r="VH20" i="4" s="1"/>
  <c r="US20" i="4"/>
  <c r="UP20" i="4"/>
  <c r="UP43" i="4"/>
  <c r="US43" i="4"/>
  <c r="UT43" i="4"/>
  <c r="VH43" i="4" s="1"/>
  <c r="US103" i="4"/>
  <c r="UP103" i="4"/>
  <c r="UT103" i="4"/>
  <c r="VH103" i="4" s="1"/>
  <c r="UP128" i="4"/>
  <c r="US128" i="4"/>
  <c r="UT128" i="4"/>
  <c r="VH128" i="4" s="1"/>
  <c r="UT80" i="4"/>
  <c r="VH80" i="4" s="1"/>
  <c r="UP80" i="4"/>
  <c r="US80" i="4"/>
  <c r="US35" i="4"/>
  <c r="UP35" i="4"/>
  <c r="UT35" i="4"/>
  <c r="VH35" i="4" s="1"/>
  <c r="UT12" i="4"/>
  <c r="VH12" i="4" s="1"/>
  <c r="US12" i="4"/>
  <c r="UP12" i="4"/>
  <c r="US102" i="4"/>
  <c r="UT102" i="4"/>
  <c r="VH102" i="4" s="1"/>
  <c r="UP102" i="4"/>
  <c r="US47" i="4"/>
  <c r="UP47" i="4"/>
  <c r="UT47" i="4"/>
  <c r="VH47" i="4" s="1"/>
  <c r="UP11" i="4"/>
  <c r="UT11" i="4"/>
  <c r="VH11" i="4" s="1"/>
  <c r="US11" i="4"/>
  <c r="UP64" i="4"/>
  <c r="US64" i="4"/>
  <c r="UT64" i="4"/>
  <c r="VH64" i="4" s="1"/>
  <c r="UP126" i="4"/>
  <c r="US126" i="4"/>
  <c r="UT126" i="4"/>
  <c r="VH126" i="4" s="1"/>
  <c r="UP107" i="4"/>
  <c r="US107" i="4"/>
  <c r="UT107" i="4"/>
  <c r="VH107" i="4" s="1"/>
  <c r="UP105" i="4"/>
  <c r="US105" i="4"/>
  <c r="UT105" i="4"/>
  <c r="VH105" i="4" s="1"/>
  <c r="UP98" i="4"/>
  <c r="US98" i="4"/>
  <c r="UT98" i="4"/>
  <c r="VH98" i="4" s="1"/>
  <c r="UP68" i="4"/>
  <c r="US68" i="4"/>
  <c r="UT68" i="4"/>
  <c r="VH68" i="4" s="1"/>
  <c r="US86" i="4"/>
  <c r="UT86" i="4"/>
  <c r="VH86" i="4" s="1"/>
  <c r="UP86" i="4"/>
  <c r="UP56" i="4"/>
  <c r="UT56" i="4"/>
  <c r="VH56" i="4" s="1"/>
  <c r="US56" i="4"/>
  <c r="UP29" i="4"/>
  <c r="US29" i="4"/>
  <c r="UT29" i="4"/>
  <c r="VH29" i="4" s="1"/>
  <c r="UP60" i="4"/>
  <c r="US60" i="4"/>
  <c r="UT60" i="4"/>
  <c r="VH60" i="4" s="1"/>
  <c r="US77" i="4"/>
  <c r="UP77" i="4"/>
  <c r="UT77" i="4"/>
  <c r="VH77" i="4" s="1"/>
  <c r="UP88" i="4"/>
  <c r="US88" i="4"/>
  <c r="UT88" i="4"/>
  <c r="VH88" i="4" s="1"/>
  <c r="UT38" i="4"/>
  <c r="VH38" i="4" s="1"/>
  <c r="US38" i="4"/>
  <c r="UP38" i="4"/>
  <c r="US85" i="4"/>
  <c r="UT85" i="4"/>
  <c r="VH85" i="4" s="1"/>
  <c r="UP85" i="4"/>
  <c r="US65" i="4"/>
  <c r="UT65" i="4"/>
  <c r="VH65" i="4" s="1"/>
  <c r="UP65" i="4"/>
  <c r="UP93" i="4"/>
  <c r="UT93" i="4"/>
  <c r="VH93" i="4" s="1"/>
  <c r="US93" i="4"/>
  <c r="US67" i="4"/>
  <c r="UP67" i="4"/>
  <c r="UT67" i="4"/>
  <c r="VH67" i="4" s="1"/>
  <c r="UT34" i="4"/>
  <c r="VH34" i="4" s="1"/>
  <c r="UP34" i="4"/>
  <c r="US34" i="4"/>
  <c r="US26" i="4"/>
  <c r="UP26" i="4"/>
  <c r="UT26" i="4"/>
  <c r="VH26" i="4" s="1"/>
  <c r="UP92" i="4"/>
  <c r="UT92" i="4"/>
  <c r="VH92" i="4" s="1"/>
  <c r="US92" i="4"/>
  <c r="UP82" i="4"/>
  <c r="US82" i="4"/>
  <c r="UT82" i="4"/>
  <c r="VH82" i="4" s="1"/>
  <c r="US129" i="4"/>
  <c r="UT129" i="4"/>
  <c r="VH129" i="4" s="1"/>
  <c r="UP129" i="4"/>
  <c r="UP76" i="4"/>
  <c r="UT76" i="4"/>
  <c r="VH76" i="4" s="1"/>
  <c r="US76" i="4"/>
  <c r="UP100" i="4"/>
  <c r="UT100" i="4"/>
  <c r="VH100" i="4" s="1"/>
  <c r="US100" i="4"/>
  <c r="US25" i="4"/>
  <c r="UT25" i="4"/>
  <c r="VH25" i="4" s="1"/>
  <c r="UP25" i="4"/>
  <c r="UP49" i="4"/>
  <c r="US49" i="4"/>
  <c r="UT49" i="4"/>
  <c r="VH49" i="4" s="1"/>
  <c r="UT127" i="4"/>
  <c r="VH127" i="4" s="1"/>
  <c r="UP127" i="4"/>
  <c r="US127" i="4"/>
  <c r="US75" i="4"/>
  <c r="UT75" i="4"/>
  <c r="VH75" i="4" s="1"/>
  <c r="UP75" i="4"/>
  <c r="UT111" i="4"/>
  <c r="VH111" i="4" s="1"/>
  <c r="UP111" i="4"/>
  <c r="US111" i="4"/>
  <c r="UP54" i="4"/>
  <c r="US54" i="4"/>
  <c r="UT54" i="4"/>
  <c r="VH54" i="4" s="1"/>
  <c r="UP28" i="4"/>
  <c r="UT28" i="4"/>
  <c r="VH28" i="4" s="1"/>
  <c r="US28" i="4"/>
  <c r="UP112" i="4"/>
  <c r="US112" i="4"/>
  <c r="UT112" i="4"/>
  <c r="VH112" i="4" s="1"/>
  <c r="UP104" i="4"/>
  <c r="UT104" i="4"/>
  <c r="VH104" i="4" s="1"/>
  <c r="US104" i="4"/>
  <c r="UP83" i="4"/>
  <c r="US83" i="4"/>
  <c r="UT83" i="4"/>
  <c r="VH83" i="4" s="1"/>
  <c r="UT66" i="4"/>
  <c r="VH66" i="4" s="1"/>
  <c r="UP66" i="4"/>
  <c r="US66" i="4"/>
  <c r="UT130" i="4"/>
  <c r="VH130" i="4" s="1"/>
  <c r="US130" i="4"/>
  <c r="UP130" i="4"/>
  <c r="US73" i="4"/>
  <c r="UP73" i="4"/>
  <c r="UT73" i="4"/>
  <c r="VH73" i="4" s="1"/>
  <c r="US106" i="4"/>
  <c r="UT106" i="4"/>
  <c r="VH106" i="4" s="1"/>
  <c r="UP106" i="4"/>
  <c r="US132" i="4"/>
  <c r="UP132" i="4"/>
  <c r="UT132" i="4"/>
  <c r="VH132" i="4" s="1"/>
  <c r="US61" i="4"/>
  <c r="UT61" i="4"/>
  <c r="VH61" i="4" s="1"/>
  <c r="UP61" i="4"/>
  <c r="UP87" i="4"/>
  <c r="UT87" i="4"/>
  <c r="VH87" i="4" s="1"/>
  <c r="US87" i="4"/>
  <c r="UP71" i="4"/>
  <c r="UT71" i="4"/>
  <c r="VH71" i="4" s="1"/>
  <c r="US71" i="4"/>
  <c r="UP18" i="4"/>
  <c r="US18" i="4"/>
  <c r="UT18" i="4"/>
  <c r="VH18" i="4" s="1"/>
  <c r="US46" i="4"/>
  <c r="UP46" i="4"/>
  <c r="UT46" i="4"/>
  <c r="VH46" i="4" s="1"/>
  <c r="UT62" i="4"/>
  <c r="VH62" i="4" s="1"/>
  <c r="UP62" i="4"/>
  <c r="US62" i="4"/>
  <c r="UT72" i="4"/>
  <c r="VH72" i="4" s="1"/>
  <c r="UP72" i="4"/>
  <c r="US72" i="4"/>
  <c r="US44" i="4"/>
  <c r="UT44" i="4"/>
  <c r="VH44" i="4" s="1"/>
  <c r="UP44" i="4"/>
  <c r="UP78" i="4"/>
  <c r="UT78" i="4"/>
  <c r="VH78" i="4" s="1"/>
  <c r="US78" i="4"/>
  <c r="UT21" i="4"/>
  <c r="VH21" i="4" s="1"/>
  <c r="UP21" i="4"/>
  <c r="US21" i="4"/>
  <c r="UT97" i="4"/>
  <c r="VH97" i="4" s="1"/>
  <c r="US97" i="4"/>
  <c r="UP97" i="4"/>
  <c r="US24" i="4"/>
  <c r="UT24" i="4"/>
  <c r="VH24" i="4" s="1"/>
  <c r="UP24" i="4"/>
  <c r="UT41" i="4"/>
  <c r="VH41" i="4" s="1"/>
  <c r="UP41" i="4"/>
  <c r="US41" i="4"/>
  <c r="UP17" i="4"/>
  <c r="US17" i="4"/>
  <c r="UT17" i="4"/>
  <c r="VH17" i="4" s="1"/>
  <c r="UP37" i="4"/>
  <c r="UT37" i="4"/>
  <c r="VH37" i="4" s="1"/>
  <c r="US37" i="4"/>
  <c r="UP63" i="4"/>
  <c r="US63" i="4"/>
  <c r="UT63" i="4"/>
  <c r="VH63" i="4" s="1"/>
  <c r="UP53" i="4"/>
  <c r="US53" i="4"/>
  <c r="UT53" i="4"/>
  <c r="VH53" i="4" s="1"/>
  <c r="UP39" i="4"/>
  <c r="UT39" i="4"/>
  <c r="VH39" i="4" s="1"/>
  <c r="US39" i="4"/>
  <c r="UP110" i="4"/>
  <c r="US110" i="4"/>
  <c r="UT110" i="4"/>
  <c r="VH110" i="4" s="1"/>
  <c r="UP96" i="4"/>
  <c r="UT96" i="4"/>
  <c r="VH96" i="4" s="1"/>
  <c r="US96" i="4"/>
  <c r="UP32" i="4"/>
  <c r="US32" i="4"/>
  <c r="UT32" i="4"/>
  <c r="VH32" i="4" s="1"/>
  <c r="US99" i="4"/>
  <c r="UP99" i="4"/>
  <c r="UT99" i="4"/>
  <c r="VH99" i="4" s="1"/>
  <c r="US40" i="4"/>
  <c r="UP40" i="4"/>
  <c r="UT40" i="4"/>
  <c r="VH40" i="4" s="1"/>
  <c r="UT70" i="4"/>
  <c r="VH70" i="4" s="1"/>
  <c r="UP70" i="4"/>
  <c r="US70" i="4"/>
  <c r="UP23" i="4"/>
  <c r="UT23" i="4"/>
  <c r="VH23" i="4" s="1"/>
  <c r="US23" i="4"/>
  <c r="UT31" i="4"/>
  <c r="VH31" i="4" s="1"/>
  <c r="UP31" i="4"/>
  <c r="US31" i="4"/>
  <c r="US50" i="4"/>
  <c r="UT50" i="4"/>
  <c r="VH50" i="4" s="1"/>
  <c r="UP50" i="4"/>
  <c r="UP58" i="4"/>
  <c r="US58" i="4"/>
  <c r="UT58" i="4"/>
  <c r="VH58" i="4" s="1"/>
  <c r="US131" i="4"/>
  <c r="UT131" i="4"/>
  <c r="VH131" i="4" s="1"/>
  <c r="UP131" i="4"/>
  <c r="UP89" i="4"/>
  <c r="US89" i="4"/>
  <c r="UT89" i="4"/>
  <c r="VH89" i="4" s="1"/>
  <c r="US33" i="4"/>
  <c r="UP33" i="4"/>
  <c r="UT33" i="4"/>
  <c r="VH33" i="4" s="1"/>
  <c r="UP108" i="4"/>
  <c r="US108" i="4"/>
  <c r="UT108" i="4"/>
  <c r="VH108" i="4" s="1"/>
  <c r="US16" i="4"/>
  <c r="UP16" i="4"/>
  <c r="UT16" i="4"/>
  <c r="VH16" i="4" s="1"/>
  <c r="UT94" i="4"/>
  <c r="VH94" i="4" s="1"/>
  <c r="UP94" i="4"/>
  <c r="US94" i="4"/>
  <c r="UT15" i="4"/>
  <c r="VH15" i="4" s="1"/>
  <c r="US15" i="4"/>
  <c r="UP15" i="4"/>
  <c r="VI131" i="4" l="1"/>
  <c r="VL131" i="4"/>
  <c r="VM131" i="4"/>
  <c r="WA131" i="4" s="1"/>
  <c r="VL31" i="4"/>
  <c r="VM31" i="4"/>
  <c r="WA31" i="4" s="1"/>
  <c r="VI31" i="4"/>
  <c r="VM39" i="4"/>
  <c r="WA39" i="4" s="1"/>
  <c r="VI39" i="4"/>
  <c r="VL39" i="4"/>
  <c r="VI78" i="4"/>
  <c r="VM78" i="4"/>
  <c r="WA78" i="4" s="1"/>
  <c r="VL78" i="4"/>
  <c r="VI130" i="4"/>
  <c r="VL130" i="4"/>
  <c r="VM130" i="4"/>
  <c r="WA130" i="4" s="1"/>
  <c r="VI54" i="4"/>
  <c r="VL54" i="4"/>
  <c r="VM54" i="4"/>
  <c r="WA54" i="4" s="1"/>
  <c r="VI64" i="4"/>
  <c r="VL64" i="4"/>
  <c r="VM64" i="4"/>
  <c r="WA64" i="4" s="1"/>
  <c r="VL35" i="4"/>
  <c r="VI35" i="4"/>
  <c r="VM35" i="4"/>
  <c r="WA35" i="4" s="1"/>
  <c r="VM52" i="4"/>
  <c r="WA52" i="4" s="1"/>
  <c r="VI52" i="4"/>
  <c r="VL52" i="4"/>
  <c r="VM32" i="4"/>
  <c r="WA32" i="4" s="1"/>
  <c r="VL32" i="4"/>
  <c r="VI32" i="4"/>
  <c r="VI41" i="4"/>
  <c r="VL41" i="4"/>
  <c r="VM41" i="4"/>
  <c r="WA41" i="4" s="1"/>
  <c r="VI46" i="4"/>
  <c r="VM46" i="4"/>
  <c r="WA46" i="4" s="1"/>
  <c r="VL46" i="4"/>
  <c r="VI82" i="4"/>
  <c r="VL82" i="4"/>
  <c r="VM82" i="4"/>
  <c r="WA82" i="4" s="1"/>
  <c r="VM29" i="4"/>
  <c r="WA29" i="4" s="1"/>
  <c r="VI29" i="4"/>
  <c r="VL29" i="4"/>
  <c r="VL58" i="4"/>
  <c r="VM58" i="4"/>
  <c r="WA58" i="4" s="1"/>
  <c r="VI58" i="4"/>
  <c r="VL23" i="4"/>
  <c r="VI23" i="4"/>
  <c r="VM23" i="4"/>
  <c r="WA23" i="4" s="1"/>
  <c r="VM53" i="4"/>
  <c r="WA53" i="4" s="1"/>
  <c r="VI53" i="4"/>
  <c r="VL53" i="4"/>
  <c r="VM21" i="4"/>
  <c r="WA21" i="4" s="1"/>
  <c r="VI21" i="4"/>
  <c r="VL21" i="4"/>
  <c r="VM83" i="4"/>
  <c r="WA83" i="4" s="1"/>
  <c r="VL83" i="4"/>
  <c r="VI83" i="4"/>
  <c r="VI49" i="4"/>
  <c r="VL49" i="4"/>
  <c r="VM49" i="4"/>
  <c r="WA49" i="4" s="1"/>
  <c r="VI17" i="4"/>
  <c r="VL17" i="4"/>
  <c r="VM17" i="4"/>
  <c r="WA17" i="4" s="1"/>
  <c r="VL24" i="4"/>
  <c r="VI24" i="4"/>
  <c r="VM24" i="4"/>
  <c r="WA24" i="4" s="1"/>
  <c r="VM44" i="4"/>
  <c r="WA44" i="4" s="1"/>
  <c r="VI44" i="4"/>
  <c r="VL44" i="4"/>
  <c r="VM100" i="4"/>
  <c r="WA100" i="4" s="1"/>
  <c r="VL100" i="4"/>
  <c r="VI100" i="4"/>
  <c r="VL92" i="4"/>
  <c r="VI92" i="4"/>
  <c r="VM92" i="4"/>
  <c r="WA92" i="4" s="1"/>
  <c r="VM63" i="4"/>
  <c r="WA63" i="4" s="1"/>
  <c r="VI63" i="4"/>
  <c r="VL63" i="4"/>
  <c r="VI18" i="4"/>
  <c r="VL18" i="4"/>
  <c r="VM18" i="4"/>
  <c r="WA18" i="4" s="1"/>
  <c r="VL112" i="4"/>
  <c r="VM112" i="4"/>
  <c r="WA112" i="4" s="1"/>
  <c r="VI112" i="4"/>
  <c r="VM65" i="4"/>
  <c r="WA65" i="4" s="1"/>
  <c r="VL65" i="4"/>
  <c r="VI65" i="4"/>
  <c r="VI38" i="4"/>
  <c r="VM38" i="4"/>
  <c r="WA38" i="4" s="1"/>
  <c r="VL38" i="4"/>
  <c r="VL68" i="4"/>
  <c r="VM68" i="4"/>
  <c r="WA68" i="4" s="1"/>
  <c r="VI68" i="4"/>
  <c r="VL79" i="4"/>
  <c r="VI79" i="4"/>
  <c r="VM79" i="4"/>
  <c r="WA79" i="4" s="1"/>
  <c r="VI16" i="4"/>
  <c r="VL16" i="4"/>
  <c r="VM16" i="4"/>
  <c r="WA16" i="4" s="1"/>
  <c r="VL40" i="4"/>
  <c r="VM40" i="4"/>
  <c r="WA40" i="4" s="1"/>
  <c r="VI40" i="4"/>
  <c r="VL88" i="4"/>
  <c r="VI88" i="4"/>
  <c r="VM88" i="4"/>
  <c r="WA88" i="4" s="1"/>
  <c r="VI20" i="4"/>
  <c r="VL20" i="4"/>
  <c r="VM20" i="4"/>
  <c r="WA20" i="4" s="1"/>
  <c r="VM74" i="4"/>
  <c r="WA74" i="4" s="1"/>
  <c r="VI74" i="4"/>
  <c r="VL74" i="4"/>
  <c r="VL89" i="4"/>
  <c r="VM89" i="4"/>
  <c r="WA89" i="4" s="1"/>
  <c r="VI89" i="4"/>
  <c r="VL87" i="4"/>
  <c r="VM87" i="4"/>
  <c r="WA87" i="4" s="1"/>
  <c r="VI87" i="4"/>
  <c r="VM98" i="4"/>
  <c r="WA98" i="4" s="1"/>
  <c r="VL98" i="4"/>
  <c r="VI98" i="4"/>
  <c r="VI96" i="4"/>
  <c r="VL96" i="4"/>
  <c r="VM96" i="4"/>
  <c r="WA96" i="4" s="1"/>
  <c r="VI106" i="4"/>
  <c r="VL106" i="4"/>
  <c r="VM106" i="4"/>
  <c r="WA106" i="4" s="1"/>
  <c r="VI66" i="4"/>
  <c r="VM66" i="4"/>
  <c r="WA66" i="4" s="1"/>
  <c r="VL66" i="4"/>
  <c r="VM56" i="4"/>
  <c r="WA56" i="4" s="1"/>
  <c r="VI56" i="4"/>
  <c r="VL56" i="4"/>
  <c r="VI105" i="4"/>
  <c r="VL105" i="4"/>
  <c r="VM105" i="4"/>
  <c r="WA105" i="4" s="1"/>
  <c r="VL103" i="4"/>
  <c r="VM103" i="4"/>
  <c r="WA103" i="4" s="1"/>
  <c r="VI103" i="4"/>
  <c r="VM108" i="4"/>
  <c r="WA108" i="4" s="1"/>
  <c r="VL108" i="4"/>
  <c r="VI108" i="4"/>
  <c r="VM61" i="4"/>
  <c r="WA61" i="4" s="1"/>
  <c r="VI61" i="4"/>
  <c r="VL61" i="4"/>
  <c r="VM28" i="4"/>
  <c r="WA28" i="4" s="1"/>
  <c r="VI28" i="4"/>
  <c r="VL28" i="4"/>
  <c r="VI93" i="4"/>
  <c r="VL93" i="4"/>
  <c r="VM93" i="4"/>
  <c r="WA93" i="4" s="1"/>
  <c r="VM77" i="4"/>
  <c r="WA77" i="4" s="1"/>
  <c r="VL77" i="4"/>
  <c r="VI77" i="4"/>
  <c r="VI47" i="4"/>
  <c r="VL47" i="4"/>
  <c r="VM47" i="4"/>
  <c r="WA47" i="4" s="1"/>
  <c r="VI45" i="4"/>
  <c r="VL45" i="4"/>
  <c r="VM45" i="4"/>
  <c r="WA45" i="4" s="1"/>
  <c r="VI97" i="4"/>
  <c r="VL97" i="4"/>
  <c r="VM97" i="4"/>
  <c r="WA97" i="4" s="1"/>
  <c r="VL71" i="4"/>
  <c r="VI71" i="4"/>
  <c r="VM71" i="4"/>
  <c r="WA71" i="4" s="1"/>
  <c r="VL73" i="4"/>
  <c r="VI73" i="4"/>
  <c r="VM73" i="4"/>
  <c r="WA73" i="4" s="1"/>
  <c r="VL104" i="4"/>
  <c r="VM104" i="4"/>
  <c r="WA104" i="4" s="1"/>
  <c r="VI104" i="4"/>
  <c r="VM25" i="4"/>
  <c r="WA25" i="4" s="1"/>
  <c r="VL25" i="4"/>
  <c r="VI25" i="4"/>
  <c r="VM76" i="4"/>
  <c r="WA76" i="4" s="1"/>
  <c r="VI76" i="4"/>
  <c r="VL76" i="4"/>
  <c r="VI69" i="4"/>
  <c r="VM69" i="4"/>
  <c r="WA69" i="4" s="1"/>
  <c r="VL69" i="4"/>
  <c r="VM33" i="4"/>
  <c r="WA33" i="4" s="1"/>
  <c r="VI33" i="4"/>
  <c r="VL33" i="4"/>
  <c r="VM72" i="4"/>
  <c r="WA72" i="4" s="1"/>
  <c r="VL72" i="4"/>
  <c r="VI72" i="4"/>
  <c r="VL132" i="4"/>
  <c r="VI132" i="4"/>
  <c r="VM132" i="4"/>
  <c r="WA132" i="4" s="1"/>
  <c r="VI43" i="4"/>
  <c r="VL43" i="4"/>
  <c r="VM43" i="4"/>
  <c r="WA43" i="4" s="1"/>
  <c r="VI70" i="4"/>
  <c r="VL70" i="4"/>
  <c r="VM70" i="4"/>
  <c r="WA70" i="4" s="1"/>
  <c r="VM111" i="4"/>
  <c r="WA111" i="4" s="1"/>
  <c r="VI111" i="4"/>
  <c r="VL111" i="4"/>
  <c r="VM75" i="4"/>
  <c r="WA75" i="4" s="1"/>
  <c r="VL75" i="4"/>
  <c r="VI75" i="4"/>
  <c r="VI127" i="4"/>
  <c r="VL127" i="4"/>
  <c r="VM127" i="4"/>
  <c r="WA127" i="4" s="1"/>
  <c r="VM90" i="4"/>
  <c r="WA90" i="4" s="1"/>
  <c r="VL90" i="4"/>
  <c r="VI90" i="4"/>
  <c r="VI50" i="4"/>
  <c r="VL50" i="4"/>
  <c r="VM50" i="4"/>
  <c r="WA50" i="4" s="1"/>
  <c r="VI110" i="4"/>
  <c r="VL110" i="4"/>
  <c r="VM110" i="4"/>
  <c r="WA110" i="4" s="1"/>
  <c r="VM129" i="4"/>
  <c r="WA129" i="4" s="1"/>
  <c r="VI129" i="4"/>
  <c r="VL129" i="4"/>
  <c r="VI86" i="4"/>
  <c r="VL86" i="4"/>
  <c r="VM86" i="4"/>
  <c r="WA86" i="4" s="1"/>
  <c r="VM102" i="4"/>
  <c r="WA102" i="4" s="1"/>
  <c r="VI102" i="4"/>
  <c r="VL102" i="4"/>
  <c r="VL62" i="4"/>
  <c r="VI62" i="4"/>
  <c r="VM62" i="4"/>
  <c r="WA62" i="4" s="1"/>
  <c r="VM26" i="4"/>
  <c r="WA26" i="4" s="1"/>
  <c r="VL26" i="4"/>
  <c r="VI26" i="4"/>
  <c r="VI85" i="4"/>
  <c r="VM85" i="4"/>
  <c r="WA85" i="4" s="1"/>
  <c r="VL85" i="4"/>
  <c r="VM126" i="4"/>
  <c r="WA126" i="4" s="1"/>
  <c r="VI126" i="4"/>
  <c r="VL126" i="4"/>
  <c r="VI11" i="4"/>
  <c r="VL11" i="4"/>
  <c r="VM11" i="4"/>
  <c r="WA11" i="4" s="1"/>
  <c r="VL12" i="4"/>
  <c r="VI12" i="4"/>
  <c r="VM12" i="4"/>
  <c r="WA12" i="4" s="1"/>
  <c r="VL99" i="4"/>
  <c r="VM99" i="4"/>
  <c r="WA99" i="4" s="1"/>
  <c r="VI99" i="4"/>
  <c r="VI37" i="4"/>
  <c r="VM37" i="4"/>
  <c r="WA37" i="4" s="1"/>
  <c r="VL37" i="4"/>
  <c r="VM34" i="4"/>
  <c r="WA34" i="4" s="1"/>
  <c r="VL34" i="4"/>
  <c r="VI34" i="4"/>
  <c r="VL67" i="4"/>
  <c r="VI67" i="4"/>
  <c r="VM67" i="4"/>
  <c r="WA67" i="4" s="1"/>
  <c r="VI60" i="4"/>
  <c r="VM60" i="4"/>
  <c r="WA60" i="4" s="1"/>
  <c r="VL60" i="4"/>
  <c r="VL80" i="4"/>
  <c r="VI80" i="4"/>
  <c r="VM80" i="4"/>
  <c r="WA80" i="4" s="1"/>
  <c r="VM15" i="4"/>
  <c r="WA15" i="4" s="1"/>
  <c r="VL15" i="4"/>
  <c r="VI15" i="4"/>
  <c r="VM94" i="4"/>
  <c r="WA94" i="4" s="1"/>
  <c r="VI94" i="4"/>
  <c r="VL94" i="4"/>
  <c r="VL107" i="4"/>
  <c r="VM107" i="4"/>
  <c r="WA107" i="4" s="1"/>
  <c r="VI107" i="4"/>
  <c r="VI128" i="4"/>
  <c r="VL128" i="4"/>
  <c r="VM128" i="4"/>
  <c r="WA128" i="4" s="1"/>
  <c r="WT94" i="4" l="1"/>
  <c r="WW94" i="4" s="1"/>
  <c r="WB94" i="4"/>
  <c r="WE94" i="4"/>
  <c r="WE43" i="4"/>
  <c r="WT43" i="4"/>
  <c r="WW43" i="4" s="1"/>
  <c r="WB43" i="4"/>
  <c r="WB97" i="4"/>
  <c r="WT97" i="4"/>
  <c r="WW97" i="4" s="1"/>
  <c r="WE97" i="4"/>
  <c r="WB87" i="4"/>
  <c r="WT87" i="4"/>
  <c r="WW87" i="4" s="1"/>
  <c r="WE87" i="4"/>
  <c r="WB40" i="4"/>
  <c r="WE40" i="4"/>
  <c r="WT40" i="4"/>
  <c r="WW40" i="4" s="1"/>
  <c r="WE18" i="4"/>
  <c r="WB18" i="4"/>
  <c r="WT18" i="4"/>
  <c r="WW18" i="4" s="1"/>
  <c r="WB34" i="4"/>
  <c r="WT34" i="4"/>
  <c r="WW34" i="4" s="1"/>
  <c r="WE34" i="4"/>
  <c r="WE12" i="4"/>
  <c r="WT12" i="4"/>
  <c r="WW12" i="4" s="1"/>
  <c r="WB12" i="4"/>
  <c r="WB26" i="4"/>
  <c r="WT26" i="4"/>
  <c r="WW26" i="4" s="1"/>
  <c r="WE26" i="4"/>
  <c r="WT75" i="4"/>
  <c r="WW75" i="4" s="1"/>
  <c r="WE75" i="4"/>
  <c r="WB75" i="4"/>
  <c r="WB61" i="4"/>
  <c r="WT61" i="4"/>
  <c r="WW61" i="4" s="1"/>
  <c r="WE61" i="4"/>
  <c r="WT103" i="4"/>
  <c r="WW103" i="4" s="1"/>
  <c r="WB103" i="4"/>
  <c r="WE103" i="4"/>
  <c r="WT79" i="4"/>
  <c r="WW79" i="4" s="1"/>
  <c r="WE79" i="4"/>
  <c r="WB79" i="4"/>
  <c r="WB17" i="4"/>
  <c r="WE17" i="4"/>
  <c r="WT17" i="4"/>
  <c r="WW17" i="4" s="1"/>
  <c r="WB83" i="4"/>
  <c r="WE83" i="4"/>
  <c r="WT83" i="4"/>
  <c r="WW83" i="4" s="1"/>
  <c r="WT58" i="4"/>
  <c r="WW58" i="4" s="1"/>
  <c r="WB58" i="4"/>
  <c r="WE58" i="4"/>
  <c r="WE46" i="4"/>
  <c r="WT46" i="4"/>
  <c r="WW46" i="4" s="1"/>
  <c r="WB46" i="4"/>
  <c r="WB52" i="4"/>
  <c r="WE52" i="4"/>
  <c r="WT52" i="4"/>
  <c r="WW52" i="4" s="1"/>
  <c r="WT50" i="4"/>
  <c r="WW50" i="4" s="1"/>
  <c r="WB50" i="4"/>
  <c r="WE50" i="4"/>
  <c r="WT74" i="4"/>
  <c r="WW74" i="4" s="1"/>
  <c r="WB74" i="4"/>
  <c r="WE74" i="4"/>
  <c r="WE100" i="4"/>
  <c r="WT100" i="4"/>
  <c r="WW100" i="4" s="1"/>
  <c r="WB100" i="4"/>
  <c r="WB15" i="4"/>
  <c r="WT15" i="4"/>
  <c r="WW15" i="4" s="1"/>
  <c r="WE15" i="4"/>
  <c r="WT129" i="4"/>
  <c r="WW129" i="4" s="1"/>
  <c r="WE129" i="4"/>
  <c r="WB129" i="4"/>
  <c r="WT77" i="4"/>
  <c r="WW77" i="4" s="1"/>
  <c r="WB77" i="4"/>
  <c r="WE77" i="4"/>
  <c r="WB20" i="4"/>
  <c r="WE20" i="4"/>
  <c r="WT20" i="4"/>
  <c r="WW20" i="4" s="1"/>
  <c r="WT38" i="4"/>
  <c r="WW38" i="4" s="1"/>
  <c r="WB38" i="4"/>
  <c r="WE38" i="4"/>
  <c r="WB53" i="4"/>
  <c r="WT53" i="4"/>
  <c r="WW53" i="4" s="1"/>
  <c r="WE53" i="4"/>
  <c r="WT41" i="4"/>
  <c r="WW41" i="4" s="1"/>
  <c r="WB41" i="4"/>
  <c r="WE41" i="4"/>
  <c r="WE54" i="4"/>
  <c r="WT54" i="4"/>
  <c r="WW54" i="4" s="1"/>
  <c r="WB54" i="4"/>
  <c r="WB39" i="4"/>
  <c r="WT39" i="4"/>
  <c r="WW39" i="4" s="1"/>
  <c r="WE39" i="4"/>
  <c r="WT37" i="4"/>
  <c r="WW37" i="4" s="1"/>
  <c r="WB37" i="4"/>
  <c r="WE37" i="4"/>
  <c r="WT11" i="4"/>
  <c r="WW11" i="4" s="1"/>
  <c r="WE11" i="4"/>
  <c r="WB11" i="4"/>
  <c r="WE111" i="4"/>
  <c r="WT111" i="4"/>
  <c r="WW111" i="4" s="1"/>
  <c r="WB111" i="4"/>
  <c r="WB104" i="4"/>
  <c r="WE104" i="4"/>
  <c r="WT104" i="4"/>
  <c r="WW104" i="4" s="1"/>
  <c r="WT93" i="4"/>
  <c r="WW93" i="4" s="1"/>
  <c r="WB93" i="4"/>
  <c r="WE93" i="4"/>
  <c r="WT71" i="4"/>
  <c r="WW71" i="4" s="1"/>
  <c r="WE71" i="4"/>
  <c r="WB71" i="4"/>
  <c r="WE88" i="4"/>
  <c r="WB88" i="4"/>
  <c r="WT88" i="4"/>
  <c r="WW88" i="4" s="1"/>
  <c r="WT16" i="4"/>
  <c r="WW16" i="4" s="1"/>
  <c r="WE16" i="4"/>
  <c r="WB16" i="4"/>
  <c r="WE112" i="4"/>
  <c r="WT112" i="4"/>
  <c r="WW112" i="4" s="1"/>
  <c r="WB112" i="4"/>
  <c r="WE82" i="4"/>
  <c r="WB82" i="4"/>
  <c r="WT82" i="4"/>
  <c r="WW82" i="4" s="1"/>
  <c r="WE35" i="4"/>
  <c r="WT35" i="4"/>
  <c r="WW35" i="4" s="1"/>
  <c r="WB35" i="4"/>
  <c r="WB31" i="4"/>
  <c r="WT31" i="4"/>
  <c r="WW31" i="4" s="1"/>
  <c r="WE31" i="4"/>
  <c r="WE80" i="4"/>
  <c r="WB80" i="4"/>
  <c r="WT80" i="4"/>
  <c r="WW80" i="4" s="1"/>
  <c r="WT99" i="4"/>
  <c r="WW99" i="4" s="1"/>
  <c r="WB99" i="4"/>
  <c r="WE99" i="4"/>
  <c r="WE62" i="4"/>
  <c r="WT62" i="4"/>
  <c r="WW62" i="4" s="1"/>
  <c r="WB62" i="4"/>
  <c r="WB70" i="4"/>
  <c r="WE70" i="4"/>
  <c r="WT70" i="4"/>
  <c r="WW70" i="4" s="1"/>
  <c r="WB132" i="4"/>
  <c r="WT132" i="4"/>
  <c r="WW132" i="4" s="1"/>
  <c r="WE132" i="4"/>
  <c r="WT56" i="4"/>
  <c r="WW56" i="4" s="1"/>
  <c r="WE56" i="4"/>
  <c r="WB56" i="4"/>
  <c r="WB106" i="4"/>
  <c r="WT106" i="4"/>
  <c r="WW106" i="4" s="1"/>
  <c r="WE106" i="4"/>
  <c r="WT65" i="4"/>
  <c r="WW65" i="4" s="1"/>
  <c r="WE65" i="4"/>
  <c r="WB65" i="4"/>
  <c r="WE131" i="4"/>
  <c r="WT131" i="4"/>
  <c r="WW131" i="4" s="1"/>
  <c r="WB131" i="4"/>
  <c r="WB107" i="4"/>
  <c r="WT107" i="4"/>
  <c r="WW107" i="4" s="1"/>
  <c r="WE107" i="4"/>
  <c r="WT33" i="4"/>
  <c r="WW33" i="4" s="1"/>
  <c r="WE33" i="4"/>
  <c r="WB33" i="4"/>
  <c r="WT47" i="4"/>
  <c r="WW47" i="4" s="1"/>
  <c r="WB47" i="4"/>
  <c r="WE47" i="4"/>
  <c r="WB63" i="4"/>
  <c r="WE63" i="4"/>
  <c r="WT63" i="4"/>
  <c r="WW63" i="4" s="1"/>
  <c r="WB126" i="4"/>
  <c r="WT126" i="4"/>
  <c r="WW126" i="4" s="1"/>
  <c r="WE126" i="4"/>
  <c r="WT108" i="4"/>
  <c r="WW108" i="4" s="1"/>
  <c r="WB108" i="4"/>
  <c r="WE108" i="4"/>
  <c r="WT105" i="4"/>
  <c r="WW105" i="4" s="1"/>
  <c r="WE105" i="4"/>
  <c r="WB105" i="4"/>
  <c r="WE98" i="4"/>
  <c r="WT98" i="4"/>
  <c r="WW98" i="4" s="1"/>
  <c r="WB98" i="4"/>
  <c r="WT49" i="4"/>
  <c r="WW49" i="4" s="1"/>
  <c r="WB49" i="4"/>
  <c r="WE49" i="4"/>
  <c r="WT78" i="4"/>
  <c r="WW78" i="4" s="1"/>
  <c r="WB78" i="4"/>
  <c r="WE78" i="4"/>
  <c r="WE60" i="4"/>
  <c r="WB60" i="4"/>
  <c r="WT60" i="4"/>
  <c r="WW60" i="4" s="1"/>
  <c r="WT85" i="4"/>
  <c r="WW85" i="4" s="1"/>
  <c r="WB85" i="4"/>
  <c r="WE85" i="4"/>
  <c r="WT90" i="4"/>
  <c r="WW90" i="4" s="1"/>
  <c r="WB90" i="4"/>
  <c r="WE90" i="4"/>
  <c r="WT69" i="4"/>
  <c r="WW69" i="4" s="1"/>
  <c r="WE69" i="4"/>
  <c r="WB69" i="4"/>
  <c r="WB21" i="4"/>
  <c r="WE21" i="4"/>
  <c r="WT21" i="4"/>
  <c r="WW21" i="4" s="1"/>
  <c r="WE28" i="4"/>
  <c r="WB28" i="4"/>
  <c r="WT28" i="4"/>
  <c r="WW28" i="4" s="1"/>
  <c r="WB89" i="4"/>
  <c r="WE89" i="4"/>
  <c r="WT89" i="4"/>
  <c r="WW89" i="4" s="1"/>
  <c r="WB29" i="4"/>
  <c r="WE29" i="4"/>
  <c r="WT29" i="4"/>
  <c r="WW29" i="4" s="1"/>
  <c r="WB32" i="4"/>
  <c r="WT32" i="4"/>
  <c r="WW32" i="4" s="1"/>
  <c r="WE32" i="4"/>
  <c r="WT67" i="4"/>
  <c r="WW67" i="4" s="1"/>
  <c r="WB67" i="4"/>
  <c r="WE67" i="4"/>
  <c r="WE110" i="4"/>
  <c r="WT110" i="4"/>
  <c r="WW110" i="4" s="1"/>
  <c r="WB110" i="4"/>
  <c r="WB127" i="4"/>
  <c r="WT127" i="4"/>
  <c r="WW127" i="4" s="1"/>
  <c r="WE127" i="4"/>
  <c r="WT72" i="4"/>
  <c r="WW72" i="4" s="1"/>
  <c r="WB72" i="4"/>
  <c r="WE72" i="4"/>
  <c r="WB76" i="4"/>
  <c r="WE76" i="4"/>
  <c r="WT76" i="4"/>
  <c r="WW76" i="4" s="1"/>
  <c r="WB73" i="4"/>
  <c r="WT73" i="4"/>
  <c r="WW73" i="4" s="1"/>
  <c r="WE73" i="4"/>
  <c r="WB45" i="4"/>
  <c r="WT45" i="4"/>
  <c r="WW45" i="4" s="1"/>
  <c r="WE45" i="4"/>
  <c r="WT96" i="4"/>
  <c r="WW96" i="4" s="1"/>
  <c r="WB96" i="4"/>
  <c r="WE96" i="4"/>
  <c r="WB130" i="4"/>
  <c r="WT130" i="4"/>
  <c r="WW130" i="4" s="1"/>
  <c r="WE130" i="4"/>
  <c r="WB68" i="4"/>
  <c r="WE68" i="4"/>
  <c r="WT68" i="4"/>
  <c r="WW68" i="4" s="1"/>
  <c r="WT92" i="4"/>
  <c r="WW92" i="4" s="1"/>
  <c r="WB92" i="4"/>
  <c r="WE92" i="4"/>
  <c r="WE44" i="4"/>
  <c r="WB44" i="4"/>
  <c r="WT44" i="4"/>
  <c r="WW44" i="4" s="1"/>
  <c r="WT23" i="4"/>
  <c r="WW23" i="4" s="1"/>
  <c r="WE23" i="4"/>
  <c r="WB23" i="4"/>
  <c r="WT128" i="4"/>
  <c r="WW128" i="4" s="1"/>
  <c r="WB128" i="4"/>
  <c r="WE128" i="4"/>
  <c r="WE102" i="4"/>
  <c r="WT102" i="4"/>
  <c r="WW102" i="4" s="1"/>
  <c r="WB102" i="4"/>
  <c r="WT24" i="4"/>
  <c r="WW24" i="4" s="1"/>
  <c r="WB24" i="4"/>
  <c r="WE24" i="4"/>
  <c r="WE64" i="4"/>
  <c r="WB64" i="4"/>
  <c r="WT64" i="4"/>
  <c r="WW64" i="4" s="1"/>
  <c r="WB86" i="4"/>
  <c r="WT86" i="4"/>
  <c r="WW86" i="4" s="1"/>
  <c r="WE86" i="4"/>
  <c r="WT25" i="4"/>
  <c r="WW25" i="4" s="1"/>
  <c r="WE25" i="4"/>
  <c r="WB25" i="4"/>
  <c r="WE66" i="4"/>
  <c r="WB66" i="4"/>
  <c r="WT66" i="4"/>
  <c r="WW66" i="4" s="1"/>
  <c r="WU76" i="4" l="1"/>
  <c r="A76" i="4" s="1"/>
  <c r="WU105" i="4"/>
  <c r="A105" i="4" s="1"/>
  <c r="WU58" i="4"/>
  <c r="A58" i="4" s="1"/>
  <c r="WU102" i="4"/>
  <c r="A102" i="4" s="1"/>
  <c r="WU28" i="4"/>
  <c r="A28" i="4" s="1"/>
  <c r="WU78" i="4"/>
  <c r="A78" i="4" s="1"/>
  <c r="WU111" i="4"/>
  <c r="A111" i="4" s="1"/>
  <c r="WU15" i="4"/>
  <c r="A15" i="4" s="1"/>
  <c r="WU63" i="4"/>
  <c r="A63" i="4" s="1"/>
  <c r="WU99" i="4"/>
  <c r="A99" i="4" s="1"/>
  <c r="WU26" i="4"/>
  <c r="A26" i="4" s="1"/>
  <c r="WU23" i="4"/>
  <c r="A23" i="4" s="1"/>
  <c r="WU130" i="4"/>
  <c r="A130" i="4" s="1"/>
  <c r="WU35" i="4"/>
  <c r="A35" i="4" s="1"/>
  <c r="WU112" i="4"/>
  <c r="A112" i="4" s="1"/>
  <c r="WU37" i="4"/>
  <c r="A37" i="4" s="1"/>
  <c r="WU39" i="4"/>
  <c r="A39" i="4" s="1"/>
  <c r="WU131" i="4"/>
  <c r="A131" i="4" s="1"/>
  <c r="WU88" i="4"/>
  <c r="A88" i="4" s="1"/>
  <c r="WU93" i="4"/>
  <c r="A93" i="4" s="1"/>
  <c r="WU54" i="4"/>
  <c r="A54" i="4" s="1"/>
  <c r="WU61" i="4"/>
  <c r="A61" i="4" s="1"/>
  <c r="WU40" i="4"/>
  <c r="A40" i="4" s="1"/>
  <c r="WU96" i="4"/>
  <c r="A96" i="4" s="1"/>
  <c r="WU32" i="4"/>
  <c r="A32" i="4" s="1"/>
  <c r="WU129" i="4"/>
  <c r="A129" i="4" s="1"/>
  <c r="WU24" i="4"/>
  <c r="A24" i="4" s="1"/>
  <c r="WU45" i="4"/>
  <c r="A45" i="4" s="1"/>
  <c r="WU67" i="4"/>
  <c r="A67" i="4" s="1"/>
  <c r="WU65" i="4"/>
  <c r="A65" i="4" s="1"/>
  <c r="WU34" i="4"/>
  <c r="A34" i="4" s="1"/>
  <c r="WU66" i="4"/>
  <c r="A66" i="4" s="1"/>
  <c r="WU25" i="4"/>
  <c r="A25" i="4" s="1"/>
  <c r="WU86" i="4"/>
  <c r="A86" i="4" s="1"/>
  <c r="WU64" i="4"/>
  <c r="A64" i="4" s="1"/>
  <c r="WU127" i="4"/>
  <c r="A127" i="4" s="1"/>
  <c r="WU108" i="4"/>
  <c r="A108" i="4" s="1"/>
  <c r="WU70" i="4"/>
  <c r="A70" i="4" s="1"/>
  <c r="WU74" i="4"/>
  <c r="A74" i="4" s="1"/>
  <c r="WU97" i="4"/>
  <c r="A97" i="4" s="1"/>
  <c r="WU94" i="4"/>
  <c r="A94" i="4" s="1"/>
  <c r="WU92" i="4"/>
  <c r="A92" i="4" s="1"/>
  <c r="WU85" i="4"/>
  <c r="A85" i="4" s="1"/>
  <c r="WU47" i="4"/>
  <c r="A47" i="4" s="1"/>
  <c r="WU83" i="4"/>
  <c r="A83" i="4" s="1"/>
  <c r="WU90" i="4"/>
  <c r="A90" i="4" s="1"/>
  <c r="WU106" i="4"/>
  <c r="A106" i="4" s="1"/>
  <c r="WU82" i="4"/>
  <c r="A82" i="4" s="1"/>
  <c r="WU52" i="4"/>
  <c r="A52" i="4" s="1"/>
  <c r="WU75" i="4"/>
  <c r="A75" i="4" s="1"/>
  <c r="WU18" i="4"/>
  <c r="A18" i="4" s="1"/>
  <c r="WU126" i="4"/>
  <c r="A126" i="4" s="1"/>
  <c r="WU71" i="4"/>
  <c r="A71" i="4" s="1"/>
  <c r="WU12" i="4"/>
  <c r="A12" i="4" s="1"/>
  <c r="WU128" i="4"/>
  <c r="A128" i="4" s="1"/>
  <c r="WU73" i="4"/>
  <c r="A73" i="4" s="1"/>
  <c r="WU21" i="4"/>
  <c r="A21" i="4" s="1"/>
  <c r="WU33" i="4"/>
  <c r="A33" i="4" s="1"/>
  <c r="WU56" i="4"/>
  <c r="A56" i="4" s="1"/>
  <c r="WU104" i="4"/>
  <c r="A104" i="4" s="1"/>
  <c r="WU11" i="4"/>
  <c r="A11" i="4" s="1"/>
  <c r="WU53" i="4"/>
  <c r="A53" i="4" s="1"/>
  <c r="WU77" i="4"/>
  <c r="A77" i="4" s="1"/>
  <c r="WU50" i="4"/>
  <c r="A50" i="4" s="1"/>
  <c r="WU46" i="4"/>
  <c r="A46" i="4" s="1"/>
  <c r="WU98" i="4"/>
  <c r="A98" i="4" s="1"/>
  <c r="WU62" i="4"/>
  <c r="A62" i="4" s="1"/>
  <c r="WU16" i="4"/>
  <c r="A16" i="4" s="1"/>
  <c r="WU60" i="4"/>
  <c r="A60" i="4" s="1"/>
  <c r="WU107" i="4"/>
  <c r="A107" i="4" s="1"/>
  <c r="WU132" i="4"/>
  <c r="A132" i="4" s="1"/>
  <c r="WU80" i="4"/>
  <c r="A80" i="4" s="1"/>
  <c r="WU31" i="4"/>
  <c r="A31" i="4" s="1"/>
  <c r="WU100" i="4"/>
  <c r="A100" i="4" s="1"/>
  <c r="WU17" i="4"/>
  <c r="A17" i="4" s="1"/>
  <c r="WU79" i="4"/>
  <c r="A79" i="4" s="1"/>
  <c r="WU87" i="4"/>
  <c r="A87" i="4" s="1"/>
  <c r="WU43" i="4"/>
  <c r="A43" i="4" s="1"/>
  <c r="WU68" i="4"/>
  <c r="A68" i="4" s="1"/>
  <c r="WU72" i="4"/>
  <c r="A72" i="4" s="1"/>
  <c r="WU69" i="4"/>
  <c r="A69" i="4" s="1"/>
  <c r="WU38" i="4"/>
  <c r="A38" i="4" s="1"/>
  <c r="WU20" i="4"/>
  <c r="A20" i="4" s="1"/>
  <c r="WU103" i="4"/>
  <c r="A103" i="4" s="1"/>
  <c r="WU44" i="4"/>
  <c r="A44" i="4" s="1"/>
  <c r="WU110" i="4"/>
  <c r="A110" i="4" s="1"/>
  <c r="WU29" i="4"/>
  <c r="A29" i="4" s="1"/>
  <c r="WU89" i="4"/>
  <c r="A89" i="4" s="1"/>
  <c r="WU49" i="4"/>
  <c r="A49" i="4" s="1"/>
  <c r="WU41" i="4"/>
  <c r="A41" i="4" s="1"/>
  <c r="AG11" i="4" l="1"/>
  <c r="AG13" i="4"/>
  <c r="AG16" i="4"/>
  <c r="AG15" i="4"/>
  <c r="AG18" i="4"/>
  <c r="AG17" i="4"/>
  <c r="AG12" i="4"/>
  <c r="AV10" i="4"/>
  <c r="AG10" i="4"/>
  <c r="BA10" i="4" l="1"/>
  <c r="BO10" i="4" s="1"/>
  <c r="AZ10" i="4"/>
  <c r="AW10" i="4"/>
  <c r="BP10" i="4" l="1"/>
  <c r="BS10" i="4"/>
  <c r="BT10" i="4"/>
  <c r="CH10" i="4" s="1"/>
  <c r="CI10" i="4" l="1"/>
  <c r="CM10" i="4"/>
  <c r="DA10" i="4" s="1"/>
  <c r="CL10" i="4"/>
  <c r="DF10" i="4" l="1"/>
  <c r="DT10" i="4" s="1"/>
  <c r="DB10" i="4"/>
  <c r="DE10" i="4"/>
  <c r="DX10" i="4" l="1"/>
  <c r="DU10" i="4"/>
  <c r="DY10" i="4"/>
  <c r="EM10" i="4" s="1"/>
  <c r="EQ10" i="4" l="1"/>
  <c r="EN10" i="4"/>
  <c r="ER10" i="4"/>
  <c r="FF10" i="4" s="1"/>
  <c r="FJ10" i="4" l="1"/>
  <c r="FK10" i="4"/>
  <c r="FY10" i="4" s="1"/>
  <c r="FG10" i="4"/>
  <c r="GD10" i="4" l="1"/>
  <c r="GR10" i="4" s="1"/>
  <c r="FZ10" i="4"/>
  <c r="GC10" i="4"/>
  <c r="GW10" i="4" l="1"/>
  <c r="HK10" i="4" s="1"/>
  <c r="GS10" i="4"/>
  <c r="GV10" i="4"/>
  <c r="HL10" i="4" l="1"/>
  <c r="HO10" i="4"/>
  <c r="HP10" i="4"/>
  <c r="ID10" i="4" s="1"/>
  <c r="IH10" i="4" l="1"/>
  <c r="II10" i="4"/>
  <c r="IW10" i="4" s="1"/>
  <c r="IE10" i="4"/>
  <c r="JB10" i="4" l="1"/>
  <c r="JP10" i="4" s="1"/>
  <c r="IX10" i="4"/>
  <c r="JA10" i="4"/>
  <c r="JU10" i="4" l="1"/>
  <c r="KI10" i="4" s="1"/>
  <c r="JT10" i="4"/>
  <c r="JQ10" i="4"/>
  <c r="KJ10" i="4" l="1"/>
  <c r="KM10" i="4"/>
  <c r="KN10" i="4"/>
  <c r="LB10" i="4" s="1"/>
  <c r="LF10" i="4" l="1"/>
  <c r="LG10" i="4"/>
  <c r="LU10" i="4" s="1"/>
  <c r="LZ10" i="4" s="1"/>
  <c r="LC10" i="4"/>
  <c r="MN10" i="4" l="1"/>
  <c r="LV10" i="4"/>
  <c r="LY10" i="4"/>
  <c r="MS10" i="4" l="1"/>
  <c r="NG10" i="4" s="1"/>
  <c r="MR10" i="4"/>
  <c r="MO10" i="4"/>
  <c r="NK10" i="4" l="1"/>
  <c r="NH10" i="4"/>
  <c r="NL10" i="4"/>
  <c r="NZ10" i="4" s="1"/>
  <c r="OA10" i="4" l="1"/>
  <c r="OE10" i="4"/>
  <c r="OS10" i="4" s="1"/>
  <c r="OD10" i="4"/>
  <c r="OX10" i="4" l="1"/>
  <c r="PL10" i="4" s="1"/>
  <c r="OT10" i="4"/>
  <c r="OW10" i="4"/>
  <c r="PQ10" i="4" l="1"/>
  <c r="QE10" i="4" s="1"/>
  <c r="PP10" i="4"/>
  <c r="PM10" i="4"/>
  <c r="QI10" i="4" l="1"/>
  <c r="QF10" i="4"/>
  <c r="QJ10" i="4"/>
  <c r="QX10" i="4" s="1"/>
  <c r="RC10" i="4" s="1"/>
  <c r="RB10" i="4" l="1"/>
  <c r="RQ10" i="4"/>
  <c r="QY10" i="4"/>
  <c r="RV10" i="4" l="1"/>
  <c r="SJ10" i="4" s="1"/>
  <c r="RU10" i="4"/>
  <c r="RR10" i="4"/>
  <c r="SO10" i="4" l="1"/>
  <c r="TC10" i="4" s="1"/>
  <c r="SN10" i="4"/>
  <c r="SK10" i="4"/>
  <c r="TG10" i="4" l="1"/>
  <c r="TD10" i="4"/>
  <c r="TH10" i="4"/>
  <c r="TV10" i="4" s="1"/>
  <c r="TW10" i="4" l="1"/>
  <c r="UA10" i="4"/>
  <c r="UO10" i="4" s="1"/>
  <c r="TZ10" i="4"/>
  <c r="UT10" i="4" l="1"/>
  <c r="VH10" i="4" s="1"/>
  <c r="US10" i="4"/>
  <c r="UP10" i="4"/>
  <c r="VM10" i="4" l="1"/>
  <c r="WA10" i="4" s="1"/>
  <c r="VL10" i="4"/>
  <c r="VI10" i="4"/>
  <c r="WE10" i="4" l="1"/>
  <c r="WB10" i="4"/>
  <c r="WT10" i="4"/>
  <c r="WW10" i="4" s="1"/>
  <c r="WU10" i="4" l="1"/>
  <c r="A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14" authorId="0" shapeId="0" xr:uid="{8387A23C-5D41-492B-BB7E-A6FA82157EFA}">
      <text>
        <r>
          <rPr>
            <b/>
            <sz val="9"/>
            <color indexed="81"/>
            <rFont val="Tahoma"/>
            <family val="2"/>
          </rPr>
          <t>ใส่ 54 แก้วต่อ 1 ถัง</t>
        </r>
      </text>
    </comment>
    <comment ref="P114" authorId="0" shapeId="0" xr:uid="{DBF035F6-0B17-4B04-BEA7-B6EF555612D3}">
      <text>
        <r>
          <rPr>
            <b/>
            <sz val="9"/>
            <color indexed="81"/>
            <rFont val="Tahoma"/>
            <family val="2"/>
          </rPr>
          <t>1 ถัง = 54
ใส่ 54 ได้เลย</t>
        </r>
      </text>
    </comment>
    <comment ref="E120" authorId="0" shapeId="0" xr:uid="{23BA236A-F19F-4CAE-B54C-803E61809F18}">
      <text>
        <r>
          <rPr>
            <b/>
            <sz val="9"/>
            <color indexed="81"/>
            <rFont val="Tahoma"/>
            <family val="2"/>
          </rPr>
          <t>ใส่ 54 แก้วต่อ 1 ถัง</t>
        </r>
      </text>
    </comment>
  </commentList>
</comments>
</file>

<file path=xl/sharedStrings.xml><?xml version="1.0" encoding="utf-8"?>
<sst xmlns="http://schemas.openxmlformats.org/spreadsheetml/2006/main" count="3701" uniqueCount="327">
  <si>
    <t>Article = เลิกใช้งาน</t>
  </si>
  <si>
    <t>Article = ซ่อน สามารถใช้งานได้</t>
  </si>
  <si>
    <t>ซ่อน</t>
  </si>
  <si>
    <t>Master Line</t>
  </si>
  <si>
    <t>Alphabet Lin</t>
  </si>
  <si>
    <t>Description</t>
  </si>
  <si>
    <t>Par./</t>
  </si>
  <si>
    <t>Article</t>
  </si>
  <si>
    <t>Unit</t>
  </si>
  <si>
    <t>Cost Per Unit</t>
  </si>
  <si>
    <t>Open</t>
  </si>
  <si>
    <t>T/F</t>
  </si>
  <si>
    <t>None-Selling</t>
  </si>
  <si>
    <t>Spoil</t>
  </si>
  <si>
    <t>Selling
Btl.</t>
  </si>
  <si>
    <t>ช่องสูตร
Gls.</t>
  </si>
  <si>
    <t>Selling
Cocktail
ml.</t>
  </si>
  <si>
    <t>ช่องสูตร
Cocktail
ml.</t>
  </si>
  <si>
    <t>Balance
Btl.</t>
  </si>
  <si>
    <t>OPEN</t>
  </si>
  <si>
    <t>T/F IN</t>
  </si>
  <si>
    <t>T/F OUT</t>
  </si>
  <si>
    <t>ENT.</t>
  </si>
  <si>
    <t>OC</t>
  </si>
  <si>
    <t>Mixer</t>
  </si>
  <si>
    <t>Selling
cocktail
Sum to Btl.</t>
  </si>
  <si>
    <t>Actaul
Inventory</t>
  </si>
  <si>
    <t>Diff</t>
  </si>
  <si>
    <t>Key
MC</t>
  </si>
  <si>
    <t>Oz.</t>
  </si>
  <si>
    <t>ml.</t>
  </si>
  <si>
    <t>Btl.</t>
  </si>
  <si>
    <t>In</t>
  </si>
  <si>
    <t>Out</t>
  </si>
  <si>
    <t>Ent.</t>
  </si>
  <si>
    <t>Cocktail Menu</t>
  </si>
  <si>
    <t>Ingredients</t>
  </si>
  <si>
    <t>Measures</t>
  </si>
  <si>
    <t>Selling
Cocktail</t>
  </si>
  <si>
    <t>Sum</t>
  </si>
  <si>
    <t>Total
Date 1</t>
  </si>
  <si>
    <t>Total
Date 1-2</t>
  </si>
  <si>
    <t>Total
Date 1-3</t>
  </si>
  <si>
    <t>Total
Date 1-4</t>
  </si>
  <si>
    <t>Total
Date 1-5</t>
  </si>
  <si>
    <t>Total
Date 1-6</t>
  </si>
  <si>
    <t>Total
Date 1-7</t>
  </si>
  <si>
    <t>Total
Date 1-8</t>
  </si>
  <si>
    <t>Total
Date 1-9</t>
  </si>
  <si>
    <t>Total
1-10</t>
  </si>
  <si>
    <t>Total
1-11</t>
  </si>
  <si>
    <t>Total
1-12</t>
  </si>
  <si>
    <t>Total
1-13</t>
  </si>
  <si>
    <t>Total
1-14</t>
  </si>
  <si>
    <t>Total
1-15</t>
  </si>
  <si>
    <t>Total
1-16</t>
  </si>
  <si>
    <t>Total
1-17</t>
  </si>
  <si>
    <t>Total
1-18</t>
  </si>
  <si>
    <t>Total
1-19</t>
  </si>
  <si>
    <t>Total
1-20</t>
  </si>
  <si>
    <t>Total
1-21</t>
  </si>
  <si>
    <t>Total
1-22</t>
  </si>
  <si>
    <t>Total
1-23</t>
  </si>
  <si>
    <t>Total
1-24</t>
  </si>
  <si>
    <t>Total
1-25</t>
  </si>
  <si>
    <t>Total
1-26</t>
  </si>
  <si>
    <t>Total
1-27</t>
  </si>
  <si>
    <t>Total
1-28</t>
  </si>
  <si>
    <t>Total
1-29</t>
  </si>
  <si>
    <t>Total
1-30</t>
  </si>
  <si>
    <t>Total
1-31</t>
  </si>
  <si>
    <t>Item Group</t>
  </si>
  <si>
    <t>Article No.</t>
  </si>
  <si>
    <t>Aperitif</t>
  </si>
  <si>
    <t>Gin</t>
  </si>
  <si>
    <t>Rum</t>
  </si>
  <si>
    <t>Vodka</t>
  </si>
  <si>
    <t>Store</t>
  </si>
  <si>
    <t>Supplier</t>
  </si>
  <si>
    <t>Daily Cost</t>
  </si>
  <si>
    <t>**</t>
  </si>
  <si>
    <t>X</t>
  </si>
  <si>
    <t>/</t>
  </si>
  <si>
    <t>Extra</t>
  </si>
  <si>
    <t>Check</t>
  </si>
  <si>
    <t>Items</t>
  </si>
  <si>
    <t>Pint</t>
  </si>
  <si>
    <t>Jar</t>
  </si>
  <si>
    <t>Tower</t>
  </si>
  <si>
    <t>Premixes</t>
  </si>
  <si>
    <t>Weekly
Check</t>
  </si>
  <si>
    <t>Beginning 
Balance</t>
  </si>
  <si>
    <t>Aperol Aperitivo 700 ml</t>
  </si>
  <si>
    <t>Campari 750 ml</t>
  </si>
  <si>
    <t>Full Check</t>
  </si>
  <si>
    <t xml:space="preserve">Blended Scotch  Whisky </t>
  </si>
  <si>
    <t>Btl 700 ml</t>
  </si>
  <si>
    <t>Btl 750 ml</t>
  </si>
  <si>
    <t>Selling Shot</t>
  </si>
  <si>
    <t>Brandy</t>
  </si>
  <si>
    <t>Btl 500 ml</t>
  </si>
  <si>
    <t>Per Btl.</t>
  </si>
  <si>
    <t>Singlemalt  Whisky</t>
  </si>
  <si>
    <t>Shot</t>
  </si>
  <si>
    <t>Cost Per Shot</t>
  </si>
  <si>
    <t>Canadian Club 750 Ml</t>
  </si>
  <si>
    <t>Other Whisky</t>
  </si>
  <si>
    <t>สมภพ</t>
  </si>
  <si>
    <t>สมภพ/อมฤต</t>
  </si>
  <si>
    <t>อมฤต</t>
  </si>
  <si>
    <t>Jameson 700 ml</t>
  </si>
  <si>
    <t>Jameson Black Barrels 700 Ml</t>
  </si>
  <si>
    <t>สมภพ,อมฤต</t>
  </si>
  <si>
    <t>สุพันธ์</t>
  </si>
  <si>
    <t>Suntory Yellow kakubin 700 Ml</t>
  </si>
  <si>
    <t>AMERICAN WHISKEY’S AND BOURBONS</t>
  </si>
  <si>
    <t>Tequila &amp; Mezcal</t>
  </si>
  <si>
    <t>Bitter</t>
  </si>
  <si>
    <t>Btl 296 ml</t>
  </si>
  <si>
    <t>Btl 200 ml</t>
  </si>
  <si>
    <t>Liqueurs</t>
  </si>
  <si>
    <t>Btl 1000 ml</t>
  </si>
  <si>
    <t>Draught Beer</t>
  </si>
  <si>
    <t>จ.เสริมทรัพย์</t>
  </si>
  <si>
    <t>ค้าเบียร์</t>
  </si>
  <si>
    <t>Tank 30 Litr</t>
  </si>
  <si>
    <t>Soft drink</t>
  </si>
  <si>
    <t>Water</t>
  </si>
  <si>
    <t>Martin's Sauvignon Blanc 2024</t>
  </si>
  <si>
    <t>Casas del Bosque La Cantera Sauvignon Blanc</t>
  </si>
  <si>
    <t>Chateau de Maligny Petit Chablis</t>
  </si>
  <si>
    <t>Tenuta Ulisse Premium Pinot Grigio Terre di Chieti IGP</t>
  </si>
  <si>
    <t>White wine</t>
  </si>
  <si>
    <t>Martin's Cabernet Sauvignon 2023</t>
  </si>
  <si>
    <t>Red Bridge Shiraz 2023</t>
  </si>
  <si>
    <t>Andeluna 1300m Malbec</t>
  </si>
  <si>
    <t>1908 Appassionante Rosso Vicenza DOC</t>
  </si>
  <si>
    <t>Chateau Tour De Capet Saint-Emilion Grand Cru AOC France</t>
  </si>
  <si>
    <t>Saint-Emilion Grand Cru 
Chateau Benitey France</t>
  </si>
  <si>
    <t>Lapostolle Grand Selection Merlot France</t>
  </si>
  <si>
    <t>Red Wine</t>
  </si>
  <si>
    <t>Sparkling wine</t>
  </si>
  <si>
    <t>Chandon Rose</t>
  </si>
  <si>
    <t>Louis Perdrier Rose Excellence French</t>
  </si>
  <si>
    <t>Val D'OCA Prosecco Blu Millesimato 
Extra Dry Italy</t>
  </si>
  <si>
    <t>ไทยน้ำทิพย์</t>
  </si>
  <si>
    <t>Can 325 ml</t>
  </si>
  <si>
    <t>Can 330 ml</t>
  </si>
  <si>
    <t>จาโกต้า</t>
  </si>
  <si>
    <t>Btl 460 ml</t>
  </si>
  <si>
    <t>Ambrose</t>
  </si>
  <si>
    <t>Winefans</t>
  </si>
  <si>
    <t>Bottle</t>
  </si>
  <si>
    <t>Selling
Shot</t>
  </si>
  <si>
    <t>Balance
Shot</t>
  </si>
  <si>
    <t>Selling
ml./Shot
Sum To Btl.</t>
  </si>
  <si>
    <t>CLOSING
Balance
Shot</t>
  </si>
  <si>
    <t>CLOSING
Balance 
Btl.</t>
  </si>
  <si>
    <t>JW Black Label 700 ml</t>
  </si>
  <si>
    <t>JW Johnnie Blonde 750 ml</t>
  </si>
  <si>
    <t>JW Gold Label Reserve 750 ml</t>
  </si>
  <si>
    <t>Monkey Shoulder 700 ml</t>
  </si>
  <si>
    <t>Hennesy VS 700 ml</t>
  </si>
  <si>
    <t>Hennesy VSOP 700 ml</t>
  </si>
  <si>
    <t>Regency 500 ml (กลมกลาง)</t>
  </si>
  <si>
    <t>Pisco 700 ml</t>
  </si>
  <si>
    <t>Glenfiddich 12 Years 700 ml</t>
  </si>
  <si>
    <t>Singleton 12 Years 700 ml</t>
  </si>
  <si>
    <t>American Whiskey's and Bourbons</t>
  </si>
  <si>
    <t>Benchmark Bourbon 750 ml</t>
  </si>
  <si>
    <t>Jack Daniel"s No.7 (700 ml)</t>
  </si>
  <si>
    <t>Cinzano Bianco 750 ml</t>
  </si>
  <si>
    <t>Cinzano Extra Dry 750 ml</t>
  </si>
  <si>
    <t>Cinzano Rosso 750 ml</t>
  </si>
  <si>
    <t>Rum Blackheart Spiced 750 ml</t>
  </si>
  <si>
    <t>Rum Havana Club 7 Years 750 ml</t>
  </si>
  <si>
    <t>Rum Havana 3 Years 750 ml</t>
  </si>
  <si>
    <t>Cachaca 700 ml</t>
  </si>
  <si>
    <t>Gin Bombay Sapphine 750 ml</t>
  </si>
  <si>
    <t>Gin Gordon Dry 700 ml</t>
  </si>
  <si>
    <t>Gin Hendrick's 700 ml</t>
  </si>
  <si>
    <t>Gin Tanquaray London Dry 750 ml</t>
  </si>
  <si>
    <t>Gin Roku 700 ml</t>
  </si>
  <si>
    <t>Vodka Smirnoff no.7 (700 ml)</t>
  </si>
  <si>
    <t>Vodka Haku 700 ml</t>
  </si>
  <si>
    <t>Tequila Jose Gold 700 ml</t>
  </si>
  <si>
    <t>Tequila Jose Silver 700 ml</t>
  </si>
  <si>
    <t>Tequila Sierra Gold 700 ml</t>
  </si>
  <si>
    <t>Angotura Aromatic Bitter 296 ml</t>
  </si>
  <si>
    <t>Peychuad 296 ml</t>
  </si>
  <si>
    <t>Bitter Truth Orange 200 ml</t>
  </si>
  <si>
    <t>Bailey Cream Liqueurs 700 ml</t>
  </si>
  <si>
    <t>Benedictine D.O.M 700 ml</t>
  </si>
  <si>
    <t>Cointeau 700 ml</t>
  </si>
  <si>
    <t>Dekuyper Blue 700 ml</t>
  </si>
  <si>
    <t>Dekuyper Mint 700 ml</t>
  </si>
  <si>
    <t>Dekuyper Kwai Feh Lychee 700 ml</t>
  </si>
  <si>
    <t>Frangelico 700 ml</t>
  </si>
  <si>
    <t>Giffard Crème de Cacao (White) 700 ml</t>
  </si>
  <si>
    <t>Hiram Walker Crème de Cassis 750 ml</t>
  </si>
  <si>
    <t>Jack Honey 700 ml</t>
  </si>
  <si>
    <t>Liquore Strega 700 ml</t>
  </si>
  <si>
    <t>Luxado Maraschino 1 Ltr</t>
  </si>
  <si>
    <t>Bitter Rouge White 1 Ltr</t>
  </si>
  <si>
    <t>Rum Malibu Coconut 700 ml</t>
  </si>
  <si>
    <t>Peachtree 750 ml</t>
  </si>
  <si>
    <t>Weneker Perfait 700 ml</t>
  </si>
  <si>
    <t>Mr.Black 700 ml</t>
  </si>
  <si>
    <t>Kahlua 700 ml</t>
  </si>
  <si>
    <t>Midori 700 ml</t>
  </si>
  <si>
    <t>Galliano 700 ml</t>
  </si>
  <si>
    <t>Giffard Banana 700 ml</t>
  </si>
  <si>
    <t>Chang Cold Brew 30 Ltr</t>
  </si>
  <si>
    <t>Heineken Silver 30 Ltr</t>
  </si>
  <si>
    <t>Coke Can 325 ml</t>
  </si>
  <si>
    <t>Coke Light Can 325 ml</t>
  </si>
  <si>
    <t>Sprite Can 325 ml</t>
  </si>
  <si>
    <t>Ginger Ale Schweppes Can 330 ml</t>
  </si>
  <si>
    <t>Tonic Water Schweppes Can 330 ml</t>
  </si>
  <si>
    <t>Soda Water (Rock Mountain) 325 ml</t>
  </si>
  <si>
    <t>Chang Mineral Water 460 ml</t>
  </si>
  <si>
    <t>Evain Sparkilng</t>
  </si>
  <si>
    <t>Evain Mineral</t>
  </si>
  <si>
    <t>U.V.C. Petit Chablis (France)</t>
  </si>
  <si>
    <t>Par Summary of  December 2025</t>
  </si>
  <si>
    <t>Charoen Krung</t>
  </si>
  <si>
    <t>Howler</t>
  </si>
  <si>
    <t>Lychee juice</t>
  </si>
  <si>
    <t>Coconut Syrup</t>
  </si>
  <si>
    <t>Cranberry juice</t>
  </si>
  <si>
    <t>Elder Syrup</t>
  </si>
  <si>
    <t>Syrup</t>
  </si>
  <si>
    <t>Lime juice</t>
  </si>
  <si>
    <t>Sweet Sinner</t>
  </si>
  <si>
    <t>Secret Of Howler</t>
  </si>
  <si>
    <t>Green tea syrup</t>
  </si>
  <si>
    <t>Jasmine syrup</t>
  </si>
  <si>
    <t>Milk</t>
  </si>
  <si>
    <t>Fake Lemon</t>
  </si>
  <si>
    <t>Shire Blood</t>
  </si>
  <si>
    <t>Orange juice</t>
  </si>
  <si>
    <t>Strawberry syrup</t>
  </si>
  <si>
    <t>Strawberry puree</t>
  </si>
  <si>
    <t>White Chocolate syrup</t>
  </si>
  <si>
    <t>Before Sunrise</t>
  </si>
  <si>
    <t>Pink grapefruit syrup</t>
  </si>
  <si>
    <t>Melon sodo</t>
  </si>
  <si>
    <t>Butterfly Effect</t>
  </si>
  <si>
    <t>Egg white</t>
  </si>
  <si>
    <t>Monkey Dance</t>
  </si>
  <si>
    <t>Pineapple Juice</t>
  </si>
  <si>
    <t>Vanilla syrup</t>
  </si>
  <si>
    <t>Earth Tone</t>
  </si>
  <si>
    <t>Apple juice</t>
  </si>
  <si>
    <t>Maple syrup</t>
  </si>
  <si>
    <t>Popcorn syrup</t>
  </si>
  <si>
    <t>Peach syrup</t>
  </si>
  <si>
    <t>Fake lemon</t>
  </si>
  <si>
    <t>Naked Moon</t>
  </si>
  <si>
    <t>Pink</t>
  </si>
  <si>
    <t>Purple</t>
  </si>
  <si>
    <t>Butterfly pre Syrup</t>
  </si>
  <si>
    <t>coconut syrup</t>
  </si>
  <si>
    <t>Arovera juice</t>
  </si>
  <si>
    <t>EGG White</t>
  </si>
  <si>
    <t>Passion fruit juice</t>
  </si>
  <si>
    <t>pineapple juice</t>
  </si>
  <si>
    <t>Lemon juice</t>
  </si>
  <si>
    <t>Orange yellow</t>
  </si>
  <si>
    <t>Sunset at Howler</t>
  </si>
  <si>
    <t>Honey rosemary Syrup</t>
  </si>
  <si>
    <t>Pink for you</t>
  </si>
  <si>
    <t>Grenadine syrup</t>
  </si>
  <si>
    <t>Polaroi</t>
  </si>
  <si>
    <t>Rosemary Syrup</t>
  </si>
  <si>
    <t>Celebrate</t>
  </si>
  <si>
    <t>Cherry+Grenadine syrup</t>
  </si>
  <si>
    <t>Rose syrup</t>
  </si>
  <si>
    <t>Prosecco sparkling wine</t>
  </si>
  <si>
    <t>Butterfly's sky</t>
  </si>
  <si>
    <t>Jasmine+pandan Syrup</t>
  </si>
  <si>
    <t>Top Butterfly soda</t>
  </si>
  <si>
    <t>Riverside</t>
  </si>
  <si>
    <t>Parfait Amour liqueur</t>
  </si>
  <si>
    <t>Crape+coconut syrup</t>
  </si>
  <si>
    <t>Spritzer</t>
  </si>
  <si>
    <t>Rocker Monkey</t>
  </si>
  <si>
    <t>Cherry syrup</t>
  </si>
  <si>
    <t xml:space="preserve">Classic cocktails </t>
  </si>
  <si>
    <t>Americano</t>
  </si>
  <si>
    <t>Aperol spritz</t>
  </si>
  <si>
    <t>Espersso' tini</t>
  </si>
  <si>
    <t>fresh coffee</t>
  </si>
  <si>
    <t>Daiquiry</t>
  </si>
  <si>
    <t>syrup</t>
  </si>
  <si>
    <t>Dry Martini</t>
  </si>
  <si>
    <t>Vesper007</t>
  </si>
  <si>
    <t>Vodka Martini</t>
  </si>
  <si>
    <t>Lychee'tini</t>
  </si>
  <si>
    <t>Porn Star'tini</t>
  </si>
  <si>
    <t>Golded Dream</t>
  </si>
  <si>
    <t>Top Jasmine foam</t>
  </si>
  <si>
    <t>Mojito</t>
  </si>
  <si>
    <t>Long Island Ice Tea</t>
  </si>
  <si>
    <t xml:space="preserve">Margarita </t>
  </si>
  <si>
    <t>Sex on the beach</t>
  </si>
  <si>
    <t xml:space="preserve">Cosmopolitan </t>
  </si>
  <si>
    <t>Old Fashioned</t>
  </si>
  <si>
    <t>Whiskey Sour</t>
  </si>
  <si>
    <t>Amaretto Sour</t>
  </si>
  <si>
    <t>Midori Sour</t>
  </si>
  <si>
    <t xml:space="preserve">Blue Hawaii </t>
  </si>
  <si>
    <t xml:space="preserve">kamikaze </t>
  </si>
  <si>
    <t>B52</t>
  </si>
  <si>
    <t>Mocktails</t>
  </si>
  <si>
    <t>Sunny Delight</t>
  </si>
  <si>
    <t>A Passion nice</t>
  </si>
  <si>
    <t xml:space="preserve">Coll As Cranberry </t>
  </si>
  <si>
    <t>Draft Beer Chang 30 Ltr.</t>
  </si>
  <si>
    <t>Draft Beer Heineken 30 Ltr.</t>
  </si>
  <si>
    <t>Local Beer</t>
  </si>
  <si>
    <t>Beer</t>
  </si>
  <si>
    <t>Small</t>
  </si>
  <si>
    <t>Haft</t>
  </si>
  <si>
    <t xml:space="preserve">Soda ตัด 1 </t>
  </si>
  <si>
    <t>Cherry Heering 700 ml</t>
  </si>
  <si>
    <t>Sour 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</si>
</sst>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87" formatCode="[$-409]d\-mmm\-yyyy"/>
    <numFmt numFmtId="188" formatCode="[$-1010409]d\ mmm\ yy"/>
    <numFmt numFmtId="189" formatCode="_-* #,##0\ _D_M_-;\-* #,##0\ _D_M_-;_-* &quot;-&quot;\ _D_M_-;_-@"/>
    <numFmt numFmtId="190" formatCode="mm/dd/yy"/>
    <numFmt numFmtId="191" formatCode="_-* #,##0.0\ _D_M_-;\-* #,##0.0\ _D_M_-;_-* &quot;-&quot;\ _D_M_-;_-@"/>
    <numFmt numFmtId="192" formatCode="_-* #,##0_-;\-* #,##0_-;_-* &quot;-&quot;??_-;_-@_-"/>
  </numFmts>
  <fonts count="3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Bookman Old Style"/>
      <family val="1"/>
    </font>
    <font>
      <b/>
      <sz val="20"/>
      <color rgb="FF000000"/>
      <name val="Bookman Old Style"/>
      <family val="1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Bookman Old Style"/>
      <family val="1"/>
    </font>
    <font>
      <b/>
      <sz val="10"/>
      <color rgb="FFFF0000"/>
      <name val="Bookman Old Style"/>
      <family val="1"/>
    </font>
    <font>
      <sz val="10"/>
      <color rgb="FFFF0000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Arial"/>
      <family val="2"/>
      <scheme val="minor"/>
    </font>
    <font>
      <b/>
      <sz val="10"/>
      <name val="Bookman Old Style"/>
      <family val="1"/>
    </font>
    <font>
      <sz val="10"/>
      <color rgb="FF000000"/>
      <name val="Arial"/>
      <family val="2"/>
      <scheme val="minor"/>
    </font>
    <font>
      <b/>
      <sz val="12"/>
      <color theme="0"/>
      <name val="Bookman Old Style"/>
      <family val="1"/>
    </font>
    <font>
      <sz val="10"/>
      <name val="Bookman Old Style"/>
      <family val="1"/>
    </font>
    <font>
      <b/>
      <i/>
      <sz val="10"/>
      <color theme="1"/>
      <name val="Bookman Old Style"/>
      <family val="1"/>
    </font>
    <font>
      <b/>
      <i/>
      <sz val="10"/>
      <color rgb="FF833C0B"/>
      <name val="Bookman Old Style"/>
      <family val="1"/>
    </font>
    <font>
      <i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theme="0"/>
      <name val="Arial"/>
      <family val="2"/>
      <charset val="222"/>
    </font>
    <font>
      <i/>
      <sz val="10"/>
      <color theme="0"/>
      <name val="Arial"/>
      <family val="2"/>
      <charset val="222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B0F0"/>
      <name val="Bookman Old Style"/>
      <family val="1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u/>
      <sz val="10"/>
      <color theme="1"/>
      <name val="Bookman Old Style"/>
      <family val="1"/>
    </font>
    <font>
      <b/>
      <sz val="10"/>
      <color rgb="FFFFC000"/>
      <name val="Bookman Old Style"/>
      <family val="1"/>
    </font>
    <font>
      <sz val="10"/>
      <color theme="0"/>
      <name val="Bookman Old Style"/>
      <family val="1"/>
    </font>
    <font>
      <i/>
      <sz val="10"/>
      <color theme="0"/>
      <name val="Bookman Old Style"/>
      <family val="1"/>
    </font>
    <font>
      <b/>
      <sz val="10"/>
      <color theme="1"/>
      <name val="Bookman Old Style"/>
      <family val="1"/>
    </font>
    <font>
      <b/>
      <sz val="10"/>
      <color rgb="FFFF0000"/>
      <name val="Bookman Old Style"/>
      <family val="1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ADA36F"/>
        <bgColor rgb="FFADA36F"/>
      </patternFill>
    </fill>
    <fill>
      <patternFill patternType="solid">
        <fgColor rgb="FF00CC66"/>
        <bgColor rgb="FF00CC66"/>
      </patternFill>
    </fill>
    <fill>
      <patternFill patternType="solid">
        <fgColor rgb="FFFDE9D9"/>
        <bgColor rgb="FFFDE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CC66"/>
        <bgColor rgb="FFD9D9D9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rgb="FFD9D9D9"/>
      </patternFill>
    </fill>
    <fill>
      <patternFill patternType="solid">
        <fgColor rgb="FF0070C0"/>
        <bgColor rgb="FF00CC66"/>
      </patternFill>
    </fill>
    <fill>
      <patternFill patternType="solid">
        <fgColor rgb="FF0070C0"/>
        <bgColor rgb="FFFDE9D9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DE9D9"/>
      </patternFill>
    </fill>
  </fills>
  <borders count="7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4" fillId="0" borderId="1"/>
    <xf numFmtId="43" fontId="16" fillId="0" borderId="0" applyFont="0" applyFill="0" applyBorder="0" applyAlignment="0" applyProtection="0"/>
    <xf numFmtId="0" fontId="25" fillId="0" borderId="1"/>
    <xf numFmtId="0" fontId="14" fillId="0" borderId="1"/>
  </cellStyleXfs>
  <cellXfs count="326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5" borderId="3" xfId="0" applyFont="1" applyFill="1" applyBorder="1" applyAlignment="1">
      <alignment horizontal="left"/>
    </xf>
    <xf numFmtId="2" fontId="7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2" fontId="3" fillId="0" borderId="11" xfId="0" applyNumberFormat="1" applyFont="1" applyBorder="1"/>
    <xf numFmtId="2" fontId="3" fillId="0" borderId="28" xfId="0" applyNumberFormat="1" applyFont="1" applyBorder="1"/>
    <xf numFmtId="2" fontId="3" fillId="0" borderId="0" xfId="0" applyNumberFormat="1" applyFont="1"/>
    <xf numFmtId="0" fontId="3" fillId="0" borderId="0" xfId="0" applyFont="1" applyAlignment="1">
      <alignment horizontal="center"/>
    </xf>
    <xf numFmtId="190" fontId="1" fillId="0" borderId="0" xfId="0" applyNumberFormat="1" applyFont="1" applyAlignment="1">
      <alignment horizontal="left"/>
    </xf>
    <xf numFmtId="187" fontId="3" fillId="0" borderId="0" xfId="0" applyNumberFormat="1" applyFont="1"/>
    <xf numFmtId="187" fontId="3" fillId="0" borderId="0" xfId="0" applyNumberFormat="1" applyFont="1" applyAlignment="1">
      <alignment horizontal="center" vertical="center"/>
    </xf>
    <xf numFmtId="187" fontId="3" fillId="0" borderId="0" xfId="0" applyNumberFormat="1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2" fontId="3" fillId="8" borderId="18" xfId="0" applyNumberFormat="1" applyFont="1" applyFill="1" applyBorder="1"/>
    <xf numFmtId="2" fontId="3" fillId="0" borderId="18" xfId="0" applyNumberFormat="1" applyFont="1" applyBorder="1"/>
    <xf numFmtId="0" fontId="3" fillId="3" borderId="28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2" fontId="3" fillId="0" borderId="1" xfId="0" applyNumberFormat="1" applyFont="1" applyBorder="1"/>
    <xf numFmtId="0" fontId="7" fillId="9" borderId="18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29" xfId="0" applyFont="1" applyBorder="1"/>
    <xf numFmtId="0" fontId="3" fillId="0" borderId="29" xfId="0" applyFont="1" applyBorder="1" applyAlignment="1">
      <alignment horizontal="left"/>
    </xf>
    <xf numFmtId="189" fontId="3" fillId="0" borderId="29" xfId="0" applyNumberFormat="1" applyFont="1" applyBorder="1"/>
    <xf numFmtId="189" fontId="3" fillId="0" borderId="29" xfId="0" applyNumberFormat="1" applyFont="1" applyBorder="1" applyAlignment="1">
      <alignment horizontal="center"/>
    </xf>
    <xf numFmtId="191" fontId="3" fillId="0" borderId="29" xfId="0" applyNumberFormat="1" applyFont="1" applyBorder="1"/>
    <xf numFmtId="0" fontId="3" fillId="0" borderId="1" xfId="0" applyFont="1" applyBorder="1"/>
    <xf numFmtId="189" fontId="3" fillId="0" borderId="29" xfId="0" applyNumberFormat="1" applyFont="1" applyBorder="1" applyAlignment="1">
      <alignment horizontal="left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1" fontId="3" fillId="12" borderId="1" xfId="0" applyNumberFormat="1" applyFont="1" applyFill="1" applyBorder="1"/>
    <xf numFmtId="2" fontId="3" fillId="12" borderId="1" xfId="0" applyNumberFormat="1" applyFont="1" applyFill="1" applyBorder="1"/>
    <xf numFmtId="0" fontId="12" fillId="0" borderId="29" xfId="0" applyFont="1" applyBorder="1" applyAlignment="1">
      <alignment horizontal="left"/>
    </xf>
    <xf numFmtId="2" fontId="11" fillId="0" borderId="28" xfId="0" applyNumberFormat="1" applyFont="1" applyBorder="1"/>
    <xf numFmtId="2" fontId="8" fillId="12" borderId="1" xfId="0" applyNumberFormat="1" applyFont="1" applyFill="1" applyBorder="1" applyAlignment="1">
      <alignment horizontal="center" vertical="center"/>
    </xf>
    <xf numFmtId="2" fontId="15" fillId="12" borderId="1" xfId="0" applyNumberFormat="1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right" vertical="center"/>
    </xf>
    <xf numFmtId="2" fontId="3" fillId="12" borderId="43" xfId="0" applyNumberFormat="1" applyFont="1" applyFill="1" applyBorder="1" applyAlignment="1">
      <alignment horizontal="right"/>
    </xf>
    <xf numFmtId="2" fontId="3" fillId="16" borderId="43" xfId="0" applyNumberFormat="1" applyFont="1" applyFill="1" applyBorder="1"/>
    <xf numFmtId="2" fontId="3" fillId="12" borderId="43" xfId="0" applyNumberFormat="1" applyFont="1" applyFill="1" applyBorder="1"/>
    <xf numFmtId="2" fontId="3" fillId="14" borderId="43" xfId="0" applyNumberFormat="1" applyFont="1" applyFill="1" applyBorder="1"/>
    <xf numFmtId="2" fontId="3" fillId="15" borderId="43" xfId="0" applyNumberFormat="1" applyFont="1" applyFill="1" applyBorder="1"/>
    <xf numFmtId="2" fontId="3" fillId="0" borderId="32" xfId="0" applyNumberFormat="1" applyFont="1" applyBorder="1"/>
    <xf numFmtId="43" fontId="3" fillId="0" borderId="0" xfId="2" applyFont="1"/>
    <xf numFmtId="43" fontId="3" fillId="0" borderId="0" xfId="2" applyFont="1" applyAlignment="1">
      <alignment horizontal="center" vertical="center"/>
    </xf>
    <xf numFmtId="43" fontId="3" fillId="0" borderId="0" xfId="2" applyFont="1" applyAlignment="1">
      <alignment horizontal="center"/>
    </xf>
    <xf numFmtId="43" fontId="9" fillId="0" borderId="0" xfId="2" applyFont="1" applyAlignment="1">
      <alignment horizontal="right"/>
    </xf>
    <xf numFmtId="43" fontId="3" fillId="0" borderId="0" xfId="2" applyFont="1" applyAlignment="1">
      <alignment horizontal="right"/>
    </xf>
    <xf numFmtId="43" fontId="3" fillId="17" borderId="0" xfId="2" applyFont="1" applyFill="1"/>
    <xf numFmtId="2" fontId="10" fillId="0" borderId="0" xfId="0" applyNumberFormat="1" applyFont="1"/>
    <xf numFmtId="2" fontId="3" fillId="0" borderId="31" xfId="0" applyNumberFormat="1" applyFont="1" applyBorder="1"/>
    <xf numFmtId="2" fontId="3" fillId="2" borderId="28" xfId="0" applyNumberFormat="1" applyFont="1" applyFill="1" applyBorder="1"/>
    <xf numFmtId="2" fontId="21" fillId="0" borderId="32" xfId="0" applyNumberFormat="1" applyFont="1" applyBorder="1"/>
    <xf numFmtId="43" fontId="10" fillId="0" borderId="0" xfId="2" applyFont="1" applyAlignment="1"/>
    <xf numFmtId="189" fontId="3" fillId="0" borderId="29" xfId="1" applyNumberFormat="1" applyFont="1" applyBorder="1"/>
    <xf numFmtId="189" fontId="3" fillId="0" borderId="29" xfId="1" applyNumberFormat="1" applyFont="1" applyBorder="1" applyAlignment="1">
      <alignment horizontal="center"/>
    </xf>
    <xf numFmtId="191" fontId="3" fillId="0" borderId="29" xfId="1" applyNumberFormat="1" applyFont="1" applyBorder="1"/>
    <xf numFmtId="0" fontId="3" fillId="0" borderId="1" xfId="1" applyFont="1"/>
    <xf numFmtId="0" fontId="14" fillId="0" borderId="1" xfId="1"/>
    <xf numFmtId="2" fontId="5" fillId="0" borderId="0" xfId="0" applyNumberFormat="1" applyFont="1" applyAlignment="1">
      <alignment horizontal="right" vertical="center"/>
    </xf>
    <xf numFmtId="2" fontId="23" fillId="0" borderId="1" xfId="0" applyNumberFormat="1" applyFont="1" applyBorder="1"/>
    <xf numFmtId="2" fontId="24" fillId="0" borderId="1" xfId="0" applyNumberFormat="1" applyFont="1" applyBorder="1" applyAlignment="1">
      <alignment horizontal="right" vertical="center"/>
    </xf>
    <xf numFmtId="0" fontId="3" fillId="0" borderId="29" xfId="3" applyFont="1" applyBorder="1" applyAlignment="1">
      <alignment horizontal="left"/>
    </xf>
    <xf numFmtId="189" fontId="3" fillId="0" borderId="29" xfId="3" applyNumberFormat="1" applyFont="1" applyBorder="1"/>
    <xf numFmtId="189" fontId="3" fillId="0" borderId="29" xfId="3" applyNumberFormat="1" applyFont="1" applyBorder="1" applyAlignment="1">
      <alignment horizontal="center"/>
    </xf>
    <xf numFmtId="191" fontId="3" fillId="0" borderId="29" xfId="3" applyNumberFormat="1" applyFont="1" applyBorder="1"/>
    <xf numFmtId="0" fontId="3" fillId="0" borderId="1" xfId="3" applyFont="1"/>
    <xf numFmtId="0" fontId="0" fillId="0" borderId="1" xfId="3" applyFont="1"/>
    <xf numFmtId="0" fontId="3" fillId="0" borderId="29" xfId="0" applyFont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0" fillId="0" borderId="1" xfId="0" applyBorder="1" applyAlignment="1">
      <alignment horizontal="center"/>
    </xf>
    <xf numFmtId="189" fontId="3" fillId="0" borderId="45" xfId="0" applyNumberFormat="1" applyFont="1" applyBorder="1"/>
    <xf numFmtId="191" fontId="3" fillId="0" borderId="45" xfId="0" applyNumberFormat="1" applyFont="1" applyBorder="1"/>
    <xf numFmtId="0" fontId="3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17" borderId="48" xfId="0" applyFont="1" applyFill="1" applyBorder="1" applyAlignment="1">
      <alignment horizontal="left" vertical="center"/>
    </xf>
    <xf numFmtId="0" fontId="3" fillId="0" borderId="29" xfId="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48" xfId="0" applyFont="1" applyBorder="1" applyAlignment="1">
      <alignment horizontal="center"/>
    </xf>
    <xf numFmtId="0" fontId="3" fillId="0" borderId="52" xfId="0" applyFont="1" applyBorder="1" applyAlignment="1">
      <alignment horizontal="left"/>
    </xf>
    <xf numFmtId="0" fontId="22" fillId="0" borderId="5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9" borderId="17" xfId="0" applyNumberFormat="1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189" fontId="3" fillId="0" borderId="48" xfId="0" applyNumberFormat="1" applyFont="1" applyBorder="1"/>
    <xf numFmtId="2" fontId="3" fillId="7" borderId="48" xfId="0" applyNumberFormat="1" applyFont="1" applyFill="1" applyBorder="1" applyAlignment="1">
      <alignment horizontal="right"/>
    </xf>
    <xf numFmtId="2" fontId="3" fillId="0" borderId="48" xfId="0" applyNumberFormat="1" applyFont="1" applyBorder="1" applyAlignment="1">
      <alignment horizontal="right"/>
    </xf>
    <xf numFmtId="2" fontId="8" fillId="8" borderId="48" xfId="0" applyNumberFormat="1" applyFont="1" applyFill="1" applyBorder="1" applyAlignment="1">
      <alignment horizontal="right" vertical="center"/>
    </xf>
    <xf numFmtId="1" fontId="3" fillId="0" borderId="48" xfId="0" applyNumberFormat="1" applyFont="1" applyBorder="1" applyAlignment="1">
      <alignment horizontal="left"/>
    </xf>
    <xf numFmtId="2" fontId="3" fillId="8" borderId="48" xfId="0" applyNumberFormat="1" applyFont="1" applyFill="1" applyBorder="1"/>
    <xf numFmtId="43" fontId="3" fillId="8" borderId="48" xfId="2" applyFont="1" applyFill="1" applyBorder="1"/>
    <xf numFmtId="2" fontId="3" fillId="7" borderId="48" xfId="0" applyNumberFormat="1" applyFont="1" applyFill="1" applyBorder="1"/>
    <xf numFmtId="2" fontId="3" fillId="0" borderId="48" xfId="0" applyNumberFormat="1" applyFont="1" applyBorder="1" applyAlignment="1">
      <alignment horizontal="left"/>
    </xf>
    <xf numFmtId="2" fontId="3" fillId="0" borderId="48" xfId="0" applyNumberFormat="1" applyFont="1" applyBorder="1"/>
    <xf numFmtId="2" fontId="3" fillId="10" borderId="48" xfId="0" applyNumberFormat="1" applyFont="1" applyFill="1" applyBorder="1"/>
    <xf numFmtId="2" fontId="3" fillId="11" borderId="48" xfId="0" applyNumberFormat="1" applyFont="1" applyFill="1" applyBorder="1"/>
    <xf numFmtId="0" fontId="7" fillId="5" borderId="48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6" fillId="0" borderId="0" xfId="0" applyFont="1"/>
    <xf numFmtId="0" fontId="8" fillId="0" borderId="0" xfId="0" applyFont="1" applyAlignment="1">
      <alignment horizontal="center"/>
    </xf>
    <xf numFmtId="187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8" fillId="17" borderId="48" xfId="0" applyFont="1" applyFill="1" applyBorder="1" applyAlignment="1">
      <alignment horizontal="center"/>
    </xf>
    <xf numFmtId="187" fontId="8" fillId="0" borderId="0" xfId="0" applyNumberFormat="1" applyFont="1" applyAlignment="1">
      <alignment horizontal="center"/>
    </xf>
    <xf numFmtId="187" fontId="9" fillId="0" borderId="0" xfId="0" applyNumberFormat="1" applyFont="1"/>
    <xf numFmtId="1" fontId="8" fillId="17" borderId="48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31" fillId="0" borderId="0" xfId="0" applyFont="1"/>
    <xf numFmtId="0" fontId="7" fillId="17" borderId="49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8" fillId="0" borderId="48" xfId="0" applyFont="1" applyBorder="1" applyAlignment="1">
      <alignment horizontal="center"/>
    </xf>
    <xf numFmtId="0" fontId="8" fillId="0" borderId="48" xfId="0" applyFont="1" applyBorder="1"/>
    <xf numFmtId="0" fontId="3" fillId="0" borderId="1" xfId="0" applyFont="1" applyBorder="1" applyAlignment="1">
      <alignment horizontal="center" vertical="center"/>
    </xf>
    <xf numFmtId="189" fontId="3" fillId="0" borderId="45" xfId="3" applyNumberFormat="1" applyFont="1" applyBorder="1"/>
    <xf numFmtId="0" fontId="3" fillId="0" borderId="29" xfId="3" applyFont="1" applyBorder="1"/>
    <xf numFmtId="0" fontId="3" fillId="0" borderId="29" xfId="4" applyFont="1" applyBorder="1" applyAlignment="1">
      <alignment horizontal="left"/>
    </xf>
    <xf numFmtId="0" fontId="3" fillId="0" borderId="29" xfId="4" applyFont="1" applyBorder="1"/>
    <xf numFmtId="189" fontId="3" fillId="0" borderId="29" xfId="4" applyNumberFormat="1" applyFont="1" applyBorder="1"/>
    <xf numFmtId="189" fontId="3" fillId="0" borderId="29" xfId="4" applyNumberFormat="1" applyFont="1" applyBorder="1" applyAlignment="1">
      <alignment horizontal="center"/>
    </xf>
    <xf numFmtId="0" fontId="3" fillId="19" borderId="29" xfId="3" applyFont="1" applyFill="1" applyBorder="1" applyAlignment="1">
      <alignment horizontal="left"/>
    </xf>
    <xf numFmtId="0" fontId="3" fillId="0" borderId="29" xfId="1" applyFont="1" applyBorder="1"/>
    <xf numFmtId="0" fontId="32" fillId="7" borderId="30" xfId="3" applyFont="1" applyFill="1" applyBorder="1" applyAlignment="1">
      <alignment horizontal="left"/>
    </xf>
    <xf numFmtId="0" fontId="3" fillId="0" borderId="28" xfId="3" applyFont="1" applyBorder="1" applyAlignment="1">
      <alignment horizontal="left"/>
    </xf>
    <xf numFmtId="0" fontId="32" fillId="7" borderId="28" xfId="3" applyFont="1" applyFill="1" applyBorder="1" applyAlignment="1">
      <alignment horizontal="left"/>
    </xf>
    <xf numFmtId="0" fontId="3" fillId="0" borderId="28" xfId="3" applyFont="1" applyBorder="1" applyAlignment="1">
      <alignment horizontal="center" vertical="center"/>
    </xf>
    <xf numFmtId="0" fontId="32" fillId="20" borderId="28" xfId="3" applyFont="1" applyFill="1" applyBorder="1" applyAlignment="1">
      <alignment horizontal="left"/>
    </xf>
    <xf numFmtId="0" fontId="13" fillId="3" borderId="28" xfId="3" applyFont="1" applyFill="1" applyBorder="1" applyAlignment="1">
      <alignment horizontal="center" vertical="center"/>
    </xf>
    <xf numFmtId="1" fontId="3" fillId="0" borderId="0" xfId="0" applyNumberFormat="1" applyFont="1"/>
    <xf numFmtId="2" fontId="9" fillId="0" borderId="0" xfId="0" applyNumberFormat="1" applyFont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9" fillId="0" borderId="0" xfId="0" applyNumberFormat="1" applyFont="1"/>
    <xf numFmtId="2" fontId="9" fillId="0" borderId="0" xfId="0" applyNumberFormat="1" applyFont="1"/>
    <xf numFmtId="0" fontId="3" fillId="0" borderId="2" xfId="0" applyFont="1" applyBorder="1" applyAlignment="1">
      <alignment horizontal="left"/>
    </xf>
    <xf numFmtId="1" fontId="9" fillId="0" borderId="0" xfId="0" applyNumberFormat="1" applyFont="1" applyFill="1"/>
    <xf numFmtId="2" fontId="9" fillId="0" borderId="0" xfId="0" applyNumberFormat="1" applyFont="1" applyFill="1"/>
    <xf numFmtId="2" fontId="3" fillId="0" borderId="0" xfId="0" applyNumberFormat="1" applyFont="1" applyFill="1"/>
    <xf numFmtId="2" fontId="9" fillId="0" borderId="0" xfId="0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2" fontId="33" fillId="0" borderId="0" xfId="0" applyNumberFormat="1" applyFont="1" applyFill="1" applyAlignment="1">
      <alignment horizontal="center"/>
    </xf>
    <xf numFmtId="0" fontId="10" fillId="0" borderId="0" xfId="0" applyFont="1" applyFill="1"/>
    <xf numFmtId="2" fontId="3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center"/>
    </xf>
    <xf numFmtId="2" fontId="21" fillId="0" borderId="0" xfId="0" applyNumberFormat="1" applyFont="1" applyFill="1" applyAlignment="1">
      <alignment horizontal="right" vertical="center"/>
    </xf>
    <xf numFmtId="2" fontId="7" fillId="0" borderId="0" xfId="0" applyNumberFormat="1" applyFont="1" applyFill="1"/>
    <xf numFmtId="2" fontId="34" fillId="0" borderId="1" xfId="0" applyNumberFormat="1" applyFont="1" applyFill="1" applyBorder="1"/>
    <xf numFmtId="2" fontId="35" fillId="0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3" fillId="9" borderId="23" xfId="0" applyFont="1" applyFill="1" applyBorder="1"/>
    <xf numFmtId="0" fontId="3" fillId="9" borderId="24" xfId="0" applyFont="1" applyFill="1" applyBorder="1"/>
    <xf numFmtId="0" fontId="3" fillId="9" borderId="1" xfId="0" applyFont="1" applyFill="1" applyBorder="1" applyAlignment="1">
      <alignment horizontal="left"/>
    </xf>
    <xf numFmtId="0" fontId="3" fillId="9" borderId="27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43" fontId="3" fillId="0" borderId="0" xfId="2" applyFont="1" applyAlignment="1">
      <alignment horizontal="left"/>
    </xf>
    <xf numFmtId="0" fontId="3" fillId="12" borderId="1" xfId="0" applyFont="1" applyFill="1" applyBorder="1" applyAlignment="1">
      <alignment horizontal="left"/>
    </xf>
    <xf numFmtId="0" fontId="10" fillId="12" borderId="1" xfId="0" applyFont="1" applyFill="1" applyBorder="1"/>
    <xf numFmtId="2" fontId="10" fillId="12" borderId="1" xfId="0" applyNumberFormat="1" applyFont="1" applyFill="1" applyBorder="1"/>
    <xf numFmtId="0" fontId="10" fillId="12" borderId="43" xfId="0" applyFont="1" applyFill="1" applyBorder="1"/>
    <xf numFmtId="2" fontId="10" fillId="12" borderId="43" xfId="0" applyNumberFormat="1" applyFont="1" applyFill="1" applyBorder="1"/>
    <xf numFmtId="0" fontId="10" fillId="0" borderId="0" xfId="0" applyFont="1" applyAlignment="1">
      <alignment horizontal="center"/>
    </xf>
    <xf numFmtId="43" fontId="9" fillId="0" borderId="0" xfId="2" applyFont="1" applyFill="1" applyAlignment="1">
      <alignment horizontal="right"/>
    </xf>
    <xf numFmtId="0" fontId="3" fillId="0" borderId="28" xfId="3" applyFont="1" applyFill="1" applyBorder="1" applyAlignment="1">
      <alignment horizontal="left"/>
    </xf>
    <xf numFmtId="2" fontId="3" fillId="11" borderId="54" xfId="0" applyNumberFormat="1" applyFont="1" applyFill="1" applyBorder="1"/>
    <xf numFmtId="43" fontId="3" fillId="0" borderId="1" xfId="2" applyFont="1" applyBorder="1"/>
    <xf numFmtId="43" fontId="9" fillId="0" borderId="0" xfId="2" applyFont="1" applyAlignment="1">
      <alignment horizontal="center"/>
    </xf>
    <xf numFmtId="0" fontId="9" fillId="12" borderId="1" xfId="0" applyFont="1" applyFill="1" applyBorder="1" applyAlignment="1">
      <alignment horizontal="center"/>
    </xf>
    <xf numFmtId="2" fontId="7" fillId="9" borderId="17" xfId="0" applyNumberFormat="1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10" fillId="22" borderId="48" xfId="0" applyFont="1" applyFill="1" applyBorder="1"/>
    <xf numFmtId="2" fontId="10" fillId="22" borderId="48" xfId="0" applyNumberFormat="1" applyFont="1" applyFill="1" applyBorder="1"/>
    <xf numFmtId="43" fontId="10" fillId="22" borderId="0" xfId="2" applyFont="1" applyFill="1" applyAlignment="1"/>
    <xf numFmtId="2" fontId="3" fillId="22" borderId="55" xfId="0" applyNumberFormat="1" applyFont="1" applyFill="1" applyBorder="1"/>
    <xf numFmtId="2" fontId="3" fillId="22" borderId="56" xfId="0" applyNumberFormat="1" applyFont="1" applyFill="1" applyBorder="1"/>
    <xf numFmtId="2" fontId="3" fillId="22" borderId="31" xfId="0" applyNumberFormat="1" applyFont="1" applyFill="1" applyBorder="1"/>
    <xf numFmtId="2" fontId="3" fillId="22" borderId="57" xfId="0" applyNumberFormat="1" applyFont="1" applyFill="1" applyBorder="1"/>
    <xf numFmtId="43" fontId="3" fillId="22" borderId="0" xfId="2" applyFont="1" applyFill="1"/>
    <xf numFmtId="2" fontId="10" fillId="22" borderId="49" xfId="0" applyNumberFormat="1" applyFont="1" applyFill="1" applyBorder="1"/>
    <xf numFmtId="43" fontId="9" fillId="22" borderId="0" xfId="2" applyFont="1" applyFill="1" applyAlignment="1">
      <alignment horizontal="right"/>
    </xf>
    <xf numFmtId="2" fontId="15" fillId="0" borderId="1" xfId="0" applyNumberFormat="1" applyFont="1" applyFill="1" applyBorder="1"/>
    <xf numFmtId="2" fontId="36" fillId="0" borderId="28" xfId="0" applyNumberFormat="1" applyFont="1" applyBorder="1" applyAlignment="1">
      <alignment horizontal="center" vertical="center"/>
    </xf>
    <xf numFmtId="2" fontId="37" fillId="8" borderId="28" xfId="0" applyNumberFormat="1" applyFont="1" applyFill="1" applyBorder="1" applyAlignment="1">
      <alignment horizontal="center" vertical="center"/>
    </xf>
    <xf numFmtId="2" fontId="37" fillId="0" borderId="28" xfId="0" applyNumberFormat="1" applyFont="1" applyBorder="1" applyAlignment="1">
      <alignment horizontal="center" vertical="center"/>
    </xf>
    <xf numFmtId="2" fontId="37" fillId="21" borderId="28" xfId="0" applyNumberFormat="1" applyFont="1" applyFill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43" fontId="9" fillId="0" borderId="48" xfId="2" applyFont="1" applyBorder="1" applyAlignment="1">
      <alignment horizontal="center"/>
    </xf>
    <xf numFmtId="43" fontId="9" fillId="19" borderId="48" xfId="2" applyFont="1" applyFill="1" applyBorder="1" applyAlignment="1">
      <alignment horizontal="center"/>
    </xf>
    <xf numFmtId="2" fontId="7" fillId="9" borderId="17" xfId="0" applyNumberFormat="1" applyFont="1" applyFill="1" applyBorder="1" applyAlignment="1">
      <alignment horizontal="center" vertical="center"/>
    </xf>
    <xf numFmtId="0" fontId="3" fillId="0" borderId="28" xfId="3" applyFont="1" applyFill="1" applyBorder="1" applyAlignment="1">
      <alignment horizontal="center"/>
    </xf>
    <xf numFmtId="0" fontId="3" fillId="0" borderId="45" xfId="3" applyFont="1" applyBorder="1" applyAlignment="1">
      <alignment horizontal="left"/>
    </xf>
    <xf numFmtId="0" fontId="3" fillId="0" borderId="45" xfId="3" applyFont="1" applyBorder="1"/>
    <xf numFmtId="189" fontId="3" fillId="0" borderId="45" xfId="3" applyNumberFormat="1" applyFont="1" applyBorder="1" applyAlignment="1">
      <alignment horizontal="center"/>
    </xf>
    <xf numFmtId="192" fontId="3" fillId="0" borderId="48" xfId="2" applyNumberFormat="1" applyFont="1" applyBorder="1"/>
    <xf numFmtId="192" fontId="3" fillId="0" borderId="0" xfId="2" applyNumberFormat="1" applyFont="1"/>
    <xf numFmtId="0" fontId="3" fillId="24" borderId="1" xfId="0" applyFont="1" applyFill="1" applyBorder="1" applyAlignment="1">
      <alignment horizontal="left"/>
    </xf>
    <xf numFmtId="0" fontId="8" fillId="24" borderId="48" xfId="0" applyFont="1" applyFill="1" applyBorder="1" applyAlignment="1">
      <alignment horizontal="center"/>
    </xf>
    <xf numFmtId="0" fontId="8" fillId="24" borderId="48" xfId="0" applyFont="1" applyFill="1" applyBorder="1"/>
    <xf numFmtId="2" fontId="11" fillId="24" borderId="28" xfId="0" applyNumberFormat="1" applyFont="1" applyFill="1" applyBorder="1"/>
    <xf numFmtId="2" fontId="3" fillId="24" borderId="11" xfId="0" applyNumberFormat="1" applyFont="1" applyFill="1" applyBorder="1"/>
    <xf numFmtId="2" fontId="3" fillId="25" borderId="18" xfId="0" applyNumberFormat="1" applyFont="1" applyFill="1" applyBorder="1"/>
    <xf numFmtId="2" fontId="3" fillId="24" borderId="18" xfId="0" applyNumberFormat="1" applyFont="1" applyFill="1" applyBorder="1"/>
    <xf numFmtId="0" fontId="13" fillId="24" borderId="58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9" fillId="0" borderId="28" xfId="3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3" xfId="0" applyFont="1" applyBorder="1" applyAlignment="1">
      <alignment horizontal="left"/>
    </xf>
    <xf numFmtId="0" fontId="22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4" xfId="0" applyFont="1" applyBorder="1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9" fillId="0" borderId="64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65" xfId="0" applyFont="1" applyBorder="1" applyAlignment="1">
      <alignment horizontal="left"/>
    </xf>
    <xf numFmtId="0" fontId="9" fillId="0" borderId="68" xfId="0" applyFont="1" applyBorder="1" applyAlignment="1">
      <alignment horizontal="center" vertical="center"/>
    </xf>
    <xf numFmtId="0" fontId="3" fillId="24" borderId="69" xfId="0" applyFont="1" applyFill="1" applyBorder="1" applyAlignment="1">
      <alignment horizontal="left"/>
    </xf>
    <xf numFmtId="0" fontId="22" fillId="24" borderId="1" xfId="0" applyFont="1" applyFill="1" applyBorder="1" applyAlignment="1">
      <alignment horizontal="center" vertical="center"/>
    </xf>
    <xf numFmtId="0" fontId="3" fillId="24" borderId="69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left"/>
    </xf>
    <xf numFmtId="0" fontId="3" fillId="0" borderId="68" xfId="0" applyFont="1" applyBorder="1" applyAlignment="1">
      <alignment horizontal="center" vertical="center"/>
    </xf>
    <xf numFmtId="0" fontId="3" fillId="0" borderId="6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51" xfId="0" applyFont="1" applyBorder="1" applyAlignment="1">
      <alignment horizontal="left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/>
    </xf>
    <xf numFmtId="0" fontId="22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28" xfId="3" applyFont="1" applyBorder="1" applyAlignment="1">
      <alignment horizontal="left" wrapText="1"/>
    </xf>
    <xf numFmtId="0" fontId="3" fillId="0" borderId="65" xfId="0" applyFont="1" applyBorder="1" applyAlignment="1">
      <alignment horizontal="left" wrapText="1"/>
    </xf>
    <xf numFmtId="0" fontId="34" fillId="0" borderId="48" xfId="0" applyFont="1" applyBorder="1" applyAlignment="1">
      <alignment horizontal="center"/>
    </xf>
    <xf numFmtId="2" fontId="7" fillId="0" borderId="28" xfId="0" applyNumberFormat="1" applyFont="1" applyBorder="1"/>
    <xf numFmtId="2" fontId="8" fillId="9" borderId="17" xfId="0" applyNumberFormat="1" applyFont="1" applyFill="1" applyBorder="1" applyAlignment="1">
      <alignment horizontal="center" vertical="center" wrapText="1"/>
    </xf>
    <xf numFmtId="0" fontId="18" fillId="9" borderId="36" xfId="0" applyFont="1" applyFill="1" applyBorder="1" applyAlignment="1">
      <alignment horizontal="center" vertical="center"/>
    </xf>
    <xf numFmtId="2" fontId="7" fillId="9" borderId="17" xfId="0" applyNumberFormat="1" applyFont="1" applyFill="1" applyBorder="1" applyAlignment="1">
      <alignment horizontal="center" vertical="center"/>
    </xf>
    <xf numFmtId="2" fontId="7" fillId="9" borderId="36" xfId="0" applyNumberFormat="1" applyFont="1" applyFill="1" applyBorder="1" applyAlignment="1">
      <alignment horizontal="center" vertical="center"/>
    </xf>
    <xf numFmtId="2" fontId="13" fillId="13" borderId="17" xfId="0" applyNumberFormat="1" applyFont="1" applyFill="1" applyBorder="1" applyAlignment="1">
      <alignment horizontal="center" vertical="center"/>
    </xf>
    <xf numFmtId="0" fontId="34" fillId="13" borderId="24" xfId="0" applyFont="1" applyFill="1" applyBorder="1"/>
    <xf numFmtId="1" fontId="7" fillId="9" borderId="17" xfId="0" applyNumberFormat="1" applyFont="1" applyFill="1" applyBorder="1" applyAlignment="1">
      <alignment horizontal="center" vertical="center"/>
    </xf>
    <xf numFmtId="2" fontId="7" fillId="9" borderId="20" xfId="0" applyNumberFormat="1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2" fontId="7" fillId="9" borderId="6" xfId="0" applyNumberFormat="1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2" fontId="9" fillId="9" borderId="17" xfId="0" applyNumberFormat="1" applyFont="1" applyFill="1" applyBorder="1" applyAlignment="1">
      <alignment horizontal="center" vertical="center" wrapText="1"/>
    </xf>
    <xf numFmtId="2" fontId="13" fillId="13" borderId="17" xfId="0" applyNumberFormat="1" applyFont="1" applyFill="1" applyBorder="1" applyAlignment="1">
      <alignment horizontal="center" vertical="center" wrapText="1"/>
    </xf>
    <xf numFmtId="0" fontId="13" fillId="18" borderId="46" xfId="0" applyFont="1" applyFill="1" applyBorder="1" applyAlignment="1">
      <alignment horizontal="center" vertical="center"/>
    </xf>
    <xf numFmtId="0" fontId="13" fillId="18" borderId="47" xfId="0" applyFont="1" applyFill="1" applyBorder="1" applyAlignment="1">
      <alignment horizontal="center" vertical="center"/>
    </xf>
    <xf numFmtId="2" fontId="7" fillId="9" borderId="17" xfId="0" applyNumberFormat="1" applyFont="1" applyFill="1" applyBorder="1" applyAlignment="1">
      <alignment horizontal="center" vertical="center" wrapText="1"/>
    </xf>
    <xf numFmtId="188" fontId="7" fillId="23" borderId="9" xfId="0" applyNumberFormat="1" applyFont="1" applyFill="1" applyBorder="1" applyAlignment="1">
      <alignment horizontal="center" vertical="center"/>
    </xf>
    <xf numFmtId="0" fontId="18" fillId="23" borderId="10" xfId="0" applyFont="1" applyFill="1" applyBorder="1"/>
    <xf numFmtId="2" fontId="20" fillId="0" borderId="22" xfId="0" applyNumberFormat="1" applyFont="1" applyBorder="1" applyAlignment="1">
      <alignment horizontal="center" vertical="center"/>
    </xf>
    <xf numFmtId="0" fontId="18" fillId="0" borderId="26" xfId="0" applyFont="1" applyBorder="1"/>
    <xf numFmtId="2" fontId="19" fillId="0" borderId="21" xfId="0" applyNumberFormat="1" applyFont="1" applyBorder="1" applyAlignment="1">
      <alignment horizontal="center" vertical="center" wrapText="1"/>
    </xf>
    <xf numFmtId="0" fontId="18" fillId="0" borderId="25" xfId="0" applyFont="1" applyBorder="1"/>
    <xf numFmtId="2" fontId="20" fillId="0" borderId="22" xfId="0" applyNumberFormat="1" applyFont="1" applyBorder="1" applyAlignment="1">
      <alignment horizontal="center" vertical="center" wrapText="1"/>
    </xf>
    <xf numFmtId="2" fontId="7" fillId="0" borderId="22" xfId="0" applyNumberFormat="1" applyFont="1" applyBorder="1" applyAlignment="1">
      <alignment horizontal="center" vertical="center" wrapText="1"/>
    </xf>
    <xf numFmtId="187" fontId="7" fillId="0" borderId="19" xfId="0" applyNumberFormat="1" applyFont="1" applyBorder="1" applyAlignment="1">
      <alignment horizontal="center" vertical="center"/>
    </xf>
    <xf numFmtId="0" fontId="18" fillId="0" borderId="44" xfId="0" applyFont="1" applyBorder="1"/>
    <xf numFmtId="0" fontId="18" fillId="0" borderId="20" xfId="0" applyFont="1" applyBorder="1"/>
    <xf numFmtId="14" fontId="17" fillId="6" borderId="12" xfId="0" applyNumberFormat="1" applyFont="1" applyFill="1" applyBorder="1" applyAlignment="1">
      <alignment horizontal="center" vertical="center"/>
    </xf>
    <xf numFmtId="0" fontId="18" fillId="0" borderId="13" xfId="0" applyFont="1" applyBorder="1"/>
    <xf numFmtId="0" fontId="18" fillId="0" borderId="14" xfId="0" applyFont="1" applyBorder="1"/>
    <xf numFmtId="0" fontId="4" fillId="4" borderId="4" xfId="0" applyFont="1" applyFill="1" applyBorder="1" applyAlignment="1">
      <alignment horizontal="center" vertical="center"/>
    </xf>
    <xf numFmtId="0" fontId="18" fillId="0" borderId="5" xfId="0" applyFont="1" applyBorder="1"/>
    <xf numFmtId="187" fontId="7" fillId="0" borderId="44" xfId="0" applyNumberFormat="1" applyFont="1" applyBorder="1" applyAlignment="1">
      <alignment horizontal="center" vertical="center"/>
    </xf>
    <xf numFmtId="187" fontId="7" fillId="0" borderId="6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50" xfId="0" applyFont="1" applyBorder="1"/>
    <xf numFmtId="0" fontId="7" fillId="9" borderId="17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/>
    </xf>
    <xf numFmtId="1" fontId="7" fillId="9" borderId="6" xfId="0" applyNumberFormat="1" applyFont="1" applyFill="1" applyBorder="1" applyAlignment="1">
      <alignment horizontal="center" vertical="center" wrapText="1"/>
    </xf>
    <xf numFmtId="1" fontId="8" fillId="9" borderId="19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/>
    </xf>
    <xf numFmtId="0" fontId="7" fillId="9" borderId="60" xfId="0" applyFont="1" applyFill="1" applyBorder="1" applyAlignment="1">
      <alignment horizontal="center" vertical="center" wrapText="1"/>
    </xf>
    <xf numFmtId="187" fontId="7" fillId="0" borderId="48" xfId="0" applyNumberFormat="1" applyFont="1" applyBorder="1" applyAlignment="1">
      <alignment horizontal="center"/>
    </xf>
    <xf numFmtId="2" fontId="8" fillId="8" borderId="4" xfId="0" applyNumberFormat="1" applyFont="1" applyFill="1" applyBorder="1" applyAlignment="1">
      <alignment horizontal="center" vertical="center" wrapText="1"/>
    </xf>
    <xf numFmtId="0" fontId="28" fillId="0" borderId="5" xfId="0" applyFont="1" applyBorder="1"/>
    <xf numFmtId="2" fontId="8" fillId="5" borderId="4" xfId="0" applyNumberFormat="1" applyFont="1" applyFill="1" applyBorder="1" applyAlignment="1">
      <alignment horizontal="center" vertical="center" wrapText="1"/>
    </xf>
    <xf numFmtId="2" fontId="7" fillId="0" borderId="22" xfId="0" applyNumberFormat="1" applyFont="1" applyBorder="1" applyAlignment="1">
      <alignment horizontal="center" vertical="center"/>
    </xf>
    <xf numFmtId="0" fontId="28" fillId="0" borderId="26" xfId="0" applyFont="1" applyBorder="1"/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2" fontId="8" fillId="8" borderId="17" xfId="0" applyNumberFormat="1" applyFont="1" applyFill="1" applyBorder="1" applyAlignment="1">
      <alignment horizontal="center" vertical="center" wrapText="1"/>
    </xf>
    <xf numFmtId="2" fontId="8" fillId="8" borderId="24" xfId="0" applyNumberFormat="1" applyFont="1" applyFill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2" fontId="8" fillId="5" borderId="17" xfId="0" applyNumberFormat="1" applyFont="1" applyFill="1" applyBorder="1" applyAlignment="1">
      <alignment horizontal="center" vertical="center" wrapText="1"/>
    </xf>
    <xf numFmtId="2" fontId="8" fillId="5" borderId="24" xfId="0" applyNumberFormat="1" applyFont="1" applyFill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/>
    </xf>
    <xf numFmtId="0" fontId="28" fillId="0" borderId="48" xfId="0" applyFont="1" applyBorder="1"/>
    <xf numFmtId="1" fontId="8" fillId="17" borderId="48" xfId="0" applyNumberFormat="1" applyFont="1" applyFill="1" applyBorder="1" applyAlignment="1">
      <alignment horizontal="center" vertical="center" wrapText="1"/>
    </xf>
    <xf numFmtId="0" fontId="30" fillId="17" borderId="48" xfId="0" applyFont="1" applyFill="1" applyBorder="1"/>
    <xf numFmtId="2" fontId="8" fillId="5" borderId="53" xfId="0" applyNumberFormat="1" applyFont="1" applyFill="1" applyBorder="1" applyAlignment="1">
      <alignment horizontal="center" vertical="center" wrapText="1"/>
    </xf>
    <xf numFmtId="0" fontId="28" fillId="0" borderId="54" xfId="0" applyFont="1" applyBorder="1"/>
    <xf numFmtId="2" fontId="7" fillId="0" borderId="15" xfId="0" applyNumberFormat="1" applyFont="1" applyBorder="1" applyAlignment="1">
      <alignment horizontal="center" vertical="center"/>
    </xf>
    <xf numFmtId="0" fontId="28" fillId="0" borderId="33" xfId="0" applyFont="1" applyBorder="1"/>
  </cellXfs>
  <cellStyles count="5">
    <cellStyle name="Comma" xfId="2" builtinId="3"/>
    <cellStyle name="Normal" xfId="0" builtinId="0"/>
    <cellStyle name="Normal 2" xfId="4" xr:uid="{70A9D8C6-CA34-4504-88CC-CBDD68B583C4}"/>
    <cellStyle name="Normal 3" xfId="3" xr:uid="{FE178AD5-10CD-45F0-8B43-8E9F546731E0}"/>
    <cellStyle name="Normal 4" xfId="1" xr:uid="{23ECB896-5C6B-42A9-B734-325660592EFD}"/>
  </cellStyles>
  <dxfs count="0"/>
  <tableStyles count="0" defaultTableStyle="TableStyleMedium2" defaultPivotStyle="PivotStyleLight16"/>
  <colors>
    <mruColors>
      <color rgb="FF00FF0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Y185"/>
  <sheetViews>
    <sheetView tabSelected="1" zoomScale="85" zoomScaleNormal="85" workbookViewId="0">
      <pane xSplit="11" ySplit="8" topLeftCell="L9" activePane="bottomRight" state="frozen"/>
      <selection pane="topRight" activeCell="L1" sqref="L1"/>
      <selection pane="bottomLeft" activeCell="A10" sqref="A10"/>
      <selection pane="bottomRight" activeCell="Q21" sqref="Q21"/>
    </sheetView>
  </sheetViews>
  <sheetFormatPr defaultColWidth="12.5703125" defaultRowHeight="15.75" customHeight="1" outlineLevelCol="1" x14ac:dyDescent="0.3"/>
  <cols>
    <col min="1" max="1" width="4.140625" style="182" customWidth="1"/>
    <col min="2" max="2" width="9.140625" style="27" hidden="1" customWidth="1"/>
    <col min="3" max="3" width="13.140625" style="27" hidden="1" customWidth="1"/>
    <col min="4" max="4" width="17" style="27" hidden="1" customWidth="1"/>
    <col min="5" max="5" width="58.5703125" style="27" customWidth="1"/>
    <col min="6" max="6" width="8.7109375" style="182" hidden="1" customWidth="1" outlineLevel="1"/>
    <col min="7" max="7" width="12" style="182" hidden="1" customWidth="1" outlineLevel="1"/>
    <col min="8" max="8" width="10.85546875" style="182" hidden="1" customWidth="1" outlineLevel="1"/>
    <col min="9" max="9" width="10.85546875" style="27" hidden="1" customWidth="1" outlineLevel="1"/>
    <col min="10" max="10" width="11.42578125" style="27" bestFit="1" customWidth="1" collapsed="1"/>
    <col min="11" max="11" width="12" style="27" customWidth="1"/>
    <col min="12" max="12" width="11.5703125" style="27" customWidth="1" outlineLevel="1"/>
    <col min="13" max="13" width="10.28515625" style="27" customWidth="1" outlineLevel="1"/>
    <col min="14" max="14" width="14.28515625" style="182" customWidth="1" outlineLevel="1"/>
    <col min="15" max="15" width="11.7109375" style="27" bestFit="1" customWidth="1"/>
    <col min="16" max="16" width="11" style="27" bestFit="1" customWidth="1"/>
    <col min="17" max="17" width="12" style="27" bestFit="1" customWidth="1"/>
    <col min="18" max="18" width="9.28515625" style="27" customWidth="1"/>
    <col min="19" max="22" width="9.140625" style="27" customWidth="1"/>
    <col min="23" max="23" width="10.85546875" style="27" bestFit="1" customWidth="1"/>
    <col min="24" max="24" width="9.28515625" style="27" customWidth="1"/>
    <col min="25" max="25" width="10.140625" style="27" customWidth="1"/>
    <col min="26" max="26" width="12" style="27" hidden="1" customWidth="1" outlineLevel="1"/>
    <col min="27" max="27" width="12.5703125" style="27" customWidth="1" collapsed="1"/>
    <col min="28" max="28" width="9.5703125" style="27" hidden="1" customWidth="1" outlineLevel="1"/>
    <col min="29" max="29" width="11.7109375" style="27" bestFit="1" customWidth="1" collapsed="1"/>
    <col min="30" max="30" width="13" style="27" bestFit="1" customWidth="1"/>
    <col min="31" max="31" width="14.28515625" style="27" hidden="1" customWidth="1" outlineLevel="1"/>
    <col min="32" max="33" width="12.5703125" style="27" hidden="1" customWidth="1" outlineLevel="1"/>
    <col min="34" max="34" width="11.7109375" style="27" bestFit="1" customWidth="1" collapsed="1"/>
    <col min="35" max="36" width="12.140625" style="27" bestFit="1" customWidth="1"/>
    <col min="37" max="41" width="9.140625" style="27" customWidth="1"/>
    <col min="42" max="42" width="9.5703125" style="27" bestFit="1" customWidth="1"/>
    <col min="43" max="43" width="8.28515625" style="27" customWidth="1"/>
    <col min="44" max="44" width="9.140625" style="27" customWidth="1"/>
    <col min="45" max="45" width="12" style="27" hidden="1" customWidth="1" outlineLevel="1"/>
    <col min="46" max="46" width="12.5703125" style="27" customWidth="1" collapsed="1"/>
    <col min="47" max="47" width="9.5703125" style="27" hidden="1" customWidth="1" outlineLevel="1"/>
    <col min="48" max="48" width="11.7109375" style="27" bestFit="1" customWidth="1" collapsed="1"/>
    <col min="49" max="49" width="13" style="27" bestFit="1" customWidth="1"/>
    <col min="50" max="50" width="14.28515625" style="27" hidden="1" customWidth="1" outlineLevel="1"/>
    <col min="51" max="52" width="12.5703125" style="27" hidden="1" customWidth="1" outlineLevel="1"/>
    <col min="53" max="53" width="11.7109375" style="27" bestFit="1" customWidth="1" collapsed="1"/>
    <col min="54" max="54" width="12" style="27" bestFit="1" customWidth="1"/>
    <col min="55" max="55" width="12.140625" style="27" bestFit="1" customWidth="1"/>
    <col min="56" max="63" width="9.140625" style="27" customWidth="1"/>
    <col min="64" max="64" width="9.140625" style="27" hidden="1" customWidth="1" outlineLevel="1"/>
    <col min="65" max="65" width="12.5703125" style="27" customWidth="1" collapsed="1"/>
    <col min="66" max="66" width="9.140625" style="27" hidden="1" customWidth="1" outlineLevel="1"/>
    <col min="67" max="67" width="11.7109375" style="27" bestFit="1" customWidth="1" collapsed="1"/>
    <col min="68" max="68" width="11.7109375" style="27" customWidth="1"/>
    <col min="69" max="69" width="12.85546875" style="27" hidden="1" customWidth="1" outlineLevel="1"/>
    <col min="70" max="71" width="12.5703125" style="27" hidden="1" customWidth="1" outlineLevel="1"/>
    <col min="72" max="72" width="11.7109375" style="27" bestFit="1" customWidth="1" collapsed="1"/>
    <col min="73" max="74" width="12" style="27" bestFit="1" customWidth="1"/>
    <col min="75" max="80" width="9.140625" style="27" customWidth="1"/>
    <col min="81" max="81" width="8.5703125" style="27" customWidth="1"/>
    <col min="82" max="82" width="8" style="27" customWidth="1"/>
    <col min="83" max="83" width="9.140625" style="27" hidden="1" customWidth="1" outlineLevel="1"/>
    <col min="84" max="84" width="12.5703125" style="27" customWidth="1" collapsed="1"/>
    <col min="85" max="85" width="9.140625" style="27" hidden="1" customWidth="1" outlineLevel="1"/>
    <col min="86" max="86" width="11.7109375" style="27" bestFit="1" customWidth="1" collapsed="1"/>
    <col min="87" max="87" width="11.7109375" style="27" customWidth="1"/>
    <col min="88" max="88" width="12.85546875" style="27" hidden="1" customWidth="1" outlineLevel="1"/>
    <col min="89" max="90" width="12.5703125" style="27" hidden="1" customWidth="1" outlineLevel="1"/>
    <col min="91" max="91" width="11.7109375" style="27" bestFit="1" customWidth="1" collapsed="1"/>
    <col min="92" max="92" width="9.140625" style="27" customWidth="1"/>
    <col min="93" max="93" width="9.85546875" style="27" customWidth="1"/>
    <col min="94" max="99" width="9.140625" style="27" customWidth="1"/>
    <col min="100" max="101" width="8.140625" style="27" customWidth="1"/>
    <col min="102" max="102" width="9.140625" style="27" hidden="1" customWidth="1" outlineLevel="1"/>
    <col min="103" max="103" width="12.5703125" style="27" customWidth="1" collapsed="1"/>
    <col min="104" max="104" width="9.140625" style="27" hidden="1" customWidth="1" outlineLevel="1"/>
    <col min="105" max="105" width="11.7109375" style="27" bestFit="1" customWidth="1" collapsed="1"/>
    <col min="106" max="106" width="11.7109375" style="27" customWidth="1"/>
    <col min="107" max="107" width="12.85546875" style="27" hidden="1" customWidth="1" outlineLevel="1"/>
    <col min="108" max="109" width="12.5703125" style="27" hidden="1" customWidth="1" outlineLevel="1"/>
    <col min="110" max="110" width="11.7109375" style="27" bestFit="1" customWidth="1" collapsed="1"/>
    <col min="111" max="111" width="12" style="27" bestFit="1" customWidth="1"/>
    <col min="112" max="112" width="10.85546875" style="27" bestFit="1" customWidth="1"/>
    <col min="113" max="118" width="9.140625" style="27" customWidth="1"/>
    <col min="119" max="119" width="8.42578125" style="27" customWidth="1"/>
    <col min="120" max="120" width="8.28515625" style="27" customWidth="1"/>
    <col min="121" max="121" width="9.140625" style="27" hidden="1" customWidth="1" outlineLevel="1"/>
    <col min="122" max="122" width="12.5703125" style="27" customWidth="1" collapsed="1"/>
    <col min="123" max="123" width="9.140625" style="27" hidden="1" customWidth="1" outlineLevel="1"/>
    <col min="124" max="124" width="11.7109375" style="27" bestFit="1" customWidth="1" collapsed="1"/>
    <col min="125" max="125" width="11.7109375" style="27" customWidth="1"/>
    <col min="126" max="126" width="12.85546875" style="27" hidden="1" customWidth="1" outlineLevel="1"/>
    <col min="127" max="128" width="12.5703125" style="27" hidden="1" customWidth="1" outlineLevel="1"/>
    <col min="129" max="129" width="11.7109375" style="27" bestFit="1" customWidth="1" collapsed="1"/>
    <col min="130" max="131" width="9.85546875" style="27" customWidth="1"/>
    <col min="132" max="137" width="9.140625" style="27" customWidth="1"/>
    <col min="138" max="138" width="8.140625" style="27" customWidth="1"/>
    <col min="139" max="139" width="7.85546875" style="27" customWidth="1"/>
    <col min="140" max="140" width="9.140625" style="27" hidden="1" customWidth="1" outlineLevel="1"/>
    <col min="141" max="141" width="12.5703125" style="27" customWidth="1" collapsed="1"/>
    <col min="142" max="142" width="9.140625" style="27" hidden="1" customWidth="1" outlineLevel="1"/>
    <col min="143" max="143" width="11.7109375" style="27" bestFit="1" customWidth="1" collapsed="1"/>
    <col min="144" max="144" width="11.7109375" style="27" customWidth="1"/>
    <col min="145" max="145" width="14.28515625" style="27" hidden="1" customWidth="1" outlineLevel="1"/>
    <col min="146" max="147" width="12.5703125" style="27" hidden="1" customWidth="1" outlineLevel="1"/>
    <col min="148" max="148" width="11.7109375" style="27" bestFit="1" customWidth="1" collapsed="1"/>
    <col min="149" max="149" width="9.140625" style="27" customWidth="1"/>
    <col min="150" max="150" width="12.140625" style="27" bestFit="1" customWidth="1"/>
    <col min="151" max="151" width="12" style="27" bestFit="1" customWidth="1"/>
    <col min="152" max="155" width="9.140625" style="27" customWidth="1"/>
    <col min="156" max="156" width="9.7109375" style="27" bestFit="1" customWidth="1"/>
    <col min="157" max="158" width="9.140625" style="27" customWidth="1"/>
    <col min="159" max="159" width="9.140625" style="27" hidden="1" customWidth="1" outlineLevel="1"/>
    <col min="160" max="160" width="12.5703125" style="27" customWidth="1" collapsed="1"/>
    <col min="161" max="161" width="9.140625" style="27" hidden="1" customWidth="1" outlineLevel="1"/>
    <col min="162" max="162" width="11.7109375" style="27" bestFit="1" customWidth="1" collapsed="1"/>
    <col min="163" max="163" width="11.7109375" style="27" customWidth="1"/>
    <col min="164" max="164" width="14.28515625" style="27" hidden="1" customWidth="1" outlineLevel="1"/>
    <col min="165" max="166" width="12.5703125" style="27" hidden="1" customWidth="1" outlineLevel="1"/>
    <col min="167" max="167" width="11.7109375" style="27" bestFit="1" customWidth="1" collapsed="1"/>
    <col min="168" max="169" width="12.140625" style="27" bestFit="1" customWidth="1"/>
    <col min="170" max="174" width="9.140625" style="27" customWidth="1"/>
    <col min="175" max="175" width="9.7109375" style="27" bestFit="1" customWidth="1"/>
    <col min="176" max="177" width="9.140625" style="27" customWidth="1"/>
    <col min="178" max="178" width="9.140625" style="27" hidden="1" customWidth="1" outlineLevel="1"/>
    <col min="179" max="179" width="12.5703125" style="27" customWidth="1" collapsed="1"/>
    <col min="180" max="180" width="9.140625" style="27" hidden="1" customWidth="1" outlineLevel="1"/>
    <col min="181" max="181" width="11.7109375" style="27" bestFit="1" customWidth="1" collapsed="1"/>
    <col min="182" max="182" width="11.7109375" style="27" customWidth="1"/>
    <col min="183" max="183" width="14.28515625" style="27" hidden="1" customWidth="1" outlineLevel="1"/>
    <col min="184" max="185" width="12.5703125" style="27" hidden="1" customWidth="1" outlineLevel="1"/>
    <col min="186" max="186" width="11.7109375" style="27" bestFit="1" customWidth="1" collapsed="1"/>
    <col min="187" max="187" width="12.140625" style="27" bestFit="1" customWidth="1"/>
    <col min="188" max="188" width="10.7109375" style="27" bestFit="1" customWidth="1"/>
    <col min="189" max="194" width="9.140625" style="27" customWidth="1"/>
    <col min="195" max="195" width="8.42578125" style="27" customWidth="1"/>
    <col min="196" max="196" width="8.28515625" style="27" customWidth="1"/>
    <col min="197" max="197" width="9.140625" style="27" hidden="1" customWidth="1" outlineLevel="1"/>
    <col min="198" max="198" width="14" style="27" customWidth="1" collapsed="1"/>
    <col min="199" max="199" width="9.140625" style="27" hidden="1" customWidth="1" outlineLevel="1"/>
    <col min="200" max="200" width="11.7109375" style="27" bestFit="1" customWidth="1" collapsed="1"/>
    <col min="201" max="201" width="11.42578125" style="27" customWidth="1"/>
    <col min="202" max="202" width="12.85546875" style="27" hidden="1" customWidth="1" outlineLevel="1"/>
    <col min="203" max="204" width="12.5703125" style="27" hidden="1" customWidth="1" outlineLevel="1"/>
    <col min="205" max="205" width="11.7109375" style="27" bestFit="1" customWidth="1" collapsed="1"/>
    <col min="206" max="206" width="9.140625" style="27" customWidth="1"/>
    <col min="207" max="207" width="12.140625" style="27" bestFit="1" customWidth="1"/>
    <col min="208" max="215" width="9.140625" style="27" customWidth="1"/>
    <col min="216" max="216" width="9.140625" style="27" hidden="1" customWidth="1" outlineLevel="1"/>
    <col min="217" max="217" width="14" style="27" customWidth="1" collapsed="1"/>
    <col min="218" max="218" width="9.140625" style="27" hidden="1" customWidth="1" outlineLevel="1"/>
    <col min="219" max="219" width="11.7109375" style="27" bestFit="1" customWidth="1" collapsed="1"/>
    <col min="220" max="220" width="11.7109375" style="27" customWidth="1"/>
    <col min="221" max="221" width="11.5703125" style="27" hidden="1" customWidth="1" outlineLevel="1"/>
    <col min="222" max="223" width="12.5703125" style="27" hidden="1" customWidth="1" outlineLevel="1"/>
    <col min="224" max="224" width="11.7109375" style="27" bestFit="1" customWidth="1" collapsed="1"/>
    <col min="225" max="225" width="9.140625" style="27" customWidth="1"/>
    <col min="226" max="226" width="9.85546875" style="27" customWidth="1"/>
    <col min="227" max="231" width="9.140625" style="27" customWidth="1"/>
    <col min="232" max="232" width="9.5703125" style="27" bestFit="1" customWidth="1"/>
    <col min="233" max="234" width="9.140625" style="27" customWidth="1"/>
    <col min="235" max="235" width="9.140625" style="27" hidden="1" customWidth="1" outlineLevel="1"/>
    <col min="236" max="236" width="14" style="27" customWidth="1" collapsed="1"/>
    <col min="237" max="237" width="9.140625" style="27" hidden="1" customWidth="1" outlineLevel="1"/>
    <col min="238" max="238" width="11.7109375" style="27" bestFit="1" customWidth="1" collapsed="1"/>
    <col min="239" max="239" width="12.5703125" style="27" customWidth="1"/>
    <col min="240" max="240" width="11.28515625" style="27" hidden="1" customWidth="1" outlineLevel="1"/>
    <col min="241" max="242" width="12.5703125" style="27" hidden="1" customWidth="1" outlineLevel="1"/>
    <col min="243" max="243" width="11.7109375" style="27" bestFit="1" customWidth="1" collapsed="1"/>
    <col min="244" max="244" width="9.5703125" style="27" customWidth="1"/>
    <col min="245" max="245" width="9.85546875" style="27" customWidth="1"/>
    <col min="246" max="253" width="9.140625" style="27" customWidth="1"/>
    <col min="254" max="254" width="9.140625" style="27" hidden="1" customWidth="1" outlineLevel="1"/>
    <col min="255" max="255" width="14" style="27" customWidth="1" collapsed="1"/>
    <col min="256" max="256" width="9.140625" style="27" hidden="1" customWidth="1" outlineLevel="1"/>
    <col min="257" max="257" width="11.7109375" style="27" bestFit="1" customWidth="1" collapsed="1"/>
    <col min="258" max="258" width="12.5703125" style="27" customWidth="1"/>
    <col min="259" max="259" width="11.28515625" style="27" hidden="1" customWidth="1" outlineLevel="1"/>
    <col min="260" max="261" width="12.5703125" style="27" hidden="1" customWidth="1" outlineLevel="1"/>
    <col min="262" max="262" width="11.7109375" style="27" bestFit="1" customWidth="1" collapsed="1"/>
    <col min="263" max="263" width="12.42578125" style="27" bestFit="1" customWidth="1"/>
    <col min="264" max="264" width="12.140625" style="27" bestFit="1" customWidth="1"/>
    <col min="265" max="269" width="9.140625" style="27" customWidth="1"/>
    <col min="270" max="270" width="9.7109375" style="27" bestFit="1" customWidth="1"/>
    <col min="271" max="272" width="9.140625" style="27" customWidth="1"/>
    <col min="273" max="273" width="9.140625" style="27" hidden="1" customWidth="1" outlineLevel="1"/>
    <col min="274" max="274" width="14" style="27" customWidth="1" collapsed="1"/>
    <col min="275" max="275" width="9.140625" style="27" hidden="1" customWidth="1" outlineLevel="1"/>
    <col min="276" max="276" width="12.5703125" style="27" bestFit="1" customWidth="1" collapsed="1"/>
    <col min="277" max="277" width="12.5703125" style="27" bestFit="1" customWidth="1"/>
    <col min="278" max="278" width="11.28515625" style="27" hidden="1" customWidth="1" outlineLevel="1"/>
    <col min="279" max="280" width="12.5703125" style="27" hidden="1" customWidth="1" outlineLevel="1"/>
    <col min="281" max="281" width="11.7109375" style="27" bestFit="1" customWidth="1" collapsed="1"/>
    <col min="282" max="282" width="12.140625" style="27" bestFit="1" customWidth="1"/>
    <col min="283" max="283" width="9.85546875" style="27" customWidth="1"/>
    <col min="284" max="288" width="9.140625" style="27" customWidth="1"/>
    <col min="289" max="289" width="9.7109375" style="27" bestFit="1" customWidth="1"/>
    <col min="290" max="291" width="9.140625" style="27" customWidth="1"/>
    <col min="292" max="292" width="9.140625" style="27" hidden="1" customWidth="1" outlineLevel="1"/>
    <col min="293" max="293" width="14" style="27" customWidth="1" collapsed="1"/>
    <col min="294" max="294" width="9.140625" style="27" hidden="1" customWidth="1" outlineLevel="1"/>
    <col min="295" max="295" width="11.7109375" style="27" bestFit="1" customWidth="1" collapsed="1"/>
    <col min="296" max="296" width="12.5703125" style="27" customWidth="1"/>
    <col min="297" max="297" width="11.28515625" style="27" hidden="1" customWidth="1" outlineLevel="1"/>
    <col min="298" max="299" width="12.5703125" style="27" hidden="1" customWidth="1" outlineLevel="1"/>
    <col min="300" max="300" width="11.7109375" style="27" bestFit="1" customWidth="1" collapsed="1"/>
    <col min="301" max="302" width="12" style="27" bestFit="1" customWidth="1"/>
    <col min="303" max="307" width="9.140625" style="27" customWidth="1"/>
    <col min="308" max="308" width="9.7109375" style="27" bestFit="1" customWidth="1"/>
    <col min="309" max="310" width="9.140625" style="27" customWidth="1"/>
    <col min="311" max="311" width="9.140625" style="27" hidden="1" customWidth="1" outlineLevel="1"/>
    <col min="312" max="312" width="14" style="27" customWidth="1" collapsed="1"/>
    <col min="313" max="313" width="9.140625" style="27" hidden="1" customWidth="1" outlineLevel="1"/>
    <col min="314" max="314" width="12.5703125" style="27" bestFit="1" customWidth="1" collapsed="1"/>
    <col min="315" max="315" width="12.5703125" style="27" bestFit="1" customWidth="1"/>
    <col min="316" max="316" width="11.28515625" style="27" hidden="1" customWidth="1" outlineLevel="1"/>
    <col min="317" max="318" width="12.5703125" style="27" hidden="1" customWidth="1" outlineLevel="1"/>
    <col min="319" max="319" width="12.5703125" style="27" bestFit="1" customWidth="1" collapsed="1"/>
    <col min="320" max="320" width="9.140625" style="27" customWidth="1"/>
    <col min="321" max="321" width="12" style="27" bestFit="1" customWidth="1"/>
    <col min="322" max="329" width="9.140625" style="27" customWidth="1"/>
    <col min="330" max="330" width="9.140625" style="27" hidden="1" customWidth="1" outlineLevel="1"/>
    <col min="331" max="331" width="14" style="27" customWidth="1" collapsed="1"/>
    <col min="332" max="332" width="9.140625" style="27" hidden="1" customWidth="1" outlineLevel="1"/>
    <col min="333" max="333" width="11.7109375" style="27" bestFit="1" customWidth="1" collapsed="1"/>
    <col min="334" max="334" width="12.5703125" style="27" customWidth="1"/>
    <col min="335" max="335" width="11.28515625" style="27" hidden="1" customWidth="1" outlineLevel="1"/>
    <col min="336" max="337" width="12.5703125" style="27" hidden="1" customWidth="1" outlineLevel="1"/>
    <col min="338" max="338" width="11.7109375" style="27" bestFit="1" customWidth="1" collapsed="1"/>
    <col min="339" max="339" width="9.140625" style="27" customWidth="1"/>
    <col min="340" max="340" width="12.140625" style="27" bestFit="1" customWidth="1"/>
    <col min="341" max="348" width="9.140625" style="27" customWidth="1"/>
    <col min="349" max="349" width="9.140625" style="27" hidden="1" customWidth="1" outlineLevel="1"/>
    <col min="350" max="350" width="14.5703125" style="27" customWidth="1" collapsed="1"/>
    <col min="351" max="351" width="9.140625" style="27" hidden="1" customWidth="1" outlineLevel="1"/>
    <col min="352" max="352" width="11.7109375" style="27" bestFit="1" customWidth="1" collapsed="1"/>
    <col min="353" max="353" width="12.5703125" style="27" customWidth="1"/>
    <col min="354" max="354" width="11.28515625" style="27" hidden="1" customWidth="1" outlineLevel="1"/>
    <col min="355" max="356" width="12.5703125" style="27" hidden="1" customWidth="1" outlineLevel="1"/>
    <col min="357" max="357" width="11.7109375" style="27" bestFit="1" customWidth="1" collapsed="1"/>
    <col min="358" max="358" width="9.140625" style="27" customWidth="1"/>
    <col min="359" max="359" width="9.85546875" style="27" customWidth="1"/>
    <col min="360" max="367" width="9.140625" style="27" customWidth="1"/>
    <col min="368" max="368" width="9.140625" style="27" hidden="1" customWidth="1" outlineLevel="1"/>
    <col min="369" max="369" width="14" style="27" customWidth="1" collapsed="1"/>
    <col min="370" max="370" width="9.140625" style="27" hidden="1" customWidth="1" outlineLevel="1"/>
    <col min="371" max="371" width="12.5703125" style="27" bestFit="1" customWidth="1" collapsed="1"/>
    <col min="372" max="372" width="12.5703125" style="27" bestFit="1" customWidth="1"/>
    <col min="373" max="373" width="11.28515625" style="27" hidden="1" customWidth="1" outlineLevel="1"/>
    <col min="374" max="375" width="12.5703125" style="27" hidden="1" customWidth="1" outlineLevel="1"/>
    <col min="376" max="376" width="12.5703125" style="27" bestFit="1" customWidth="1" collapsed="1"/>
    <col min="377" max="377" width="11.42578125" style="27" bestFit="1" customWidth="1"/>
    <col min="378" max="378" width="12.140625" style="27" bestFit="1" customWidth="1"/>
    <col min="379" max="385" width="9.140625" style="27" customWidth="1"/>
    <col min="386" max="386" width="9.7109375" style="27" customWidth="1"/>
    <col min="387" max="387" width="9.140625" style="27" hidden="1" customWidth="1" outlineLevel="1"/>
    <col min="388" max="388" width="14" style="27" customWidth="1" collapsed="1"/>
    <col min="389" max="389" width="9.140625" style="27" hidden="1" customWidth="1" outlineLevel="1"/>
    <col min="390" max="390" width="11.7109375" style="27" bestFit="1" customWidth="1" collapsed="1"/>
    <col min="391" max="391" width="12.5703125" style="27" customWidth="1"/>
    <col min="392" max="392" width="11.28515625" style="27" hidden="1" customWidth="1" outlineLevel="1"/>
    <col min="393" max="394" width="12.5703125" style="27" hidden="1" customWidth="1" outlineLevel="1"/>
    <col min="395" max="395" width="11.7109375" style="27" bestFit="1" customWidth="1" collapsed="1"/>
    <col min="396" max="396" width="9.140625" style="27" customWidth="1"/>
    <col min="397" max="397" width="12.140625" style="27" bestFit="1" customWidth="1"/>
    <col min="398" max="405" width="9.140625" style="27" customWidth="1"/>
    <col min="406" max="406" width="9.140625" style="27" hidden="1" customWidth="1" outlineLevel="1"/>
    <col min="407" max="407" width="14" style="27" customWidth="1" collapsed="1"/>
    <col min="408" max="408" width="9.140625" style="27" hidden="1" customWidth="1" outlineLevel="1"/>
    <col min="409" max="409" width="11.7109375" style="27" bestFit="1" customWidth="1" collapsed="1"/>
    <col min="410" max="410" width="11.7109375" style="27" customWidth="1"/>
    <col min="411" max="411" width="11.28515625" style="27" hidden="1" customWidth="1" outlineLevel="1"/>
    <col min="412" max="413" width="12.5703125" style="27" hidden="1" customWidth="1" outlineLevel="1"/>
    <col min="414" max="414" width="11.7109375" style="27" bestFit="1" customWidth="1" collapsed="1"/>
    <col min="415" max="416" width="12.140625" style="27" bestFit="1" customWidth="1"/>
    <col min="417" max="421" width="9.140625" style="27" customWidth="1"/>
    <col min="422" max="422" width="9.85546875" style="27" bestFit="1" customWidth="1"/>
    <col min="423" max="424" width="9.140625" style="27" customWidth="1"/>
    <col min="425" max="425" width="9.140625" style="27" hidden="1" customWidth="1" outlineLevel="1"/>
    <col min="426" max="426" width="14" style="27" customWidth="1" collapsed="1"/>
    <col min="427" max="427" width="9.140625" style="27" hidden="1" customWidth="1" outlineLevel="1"/>
    <col min="428" max="428" width="11.7109375" style="27" bestFit="1" customWidth="1" collapsed="1"/>
    <col min="429" max="429" width="12.5703125" style="27" customWidth="1"/>
    <col min="430" max="430" width="11.28515625" style="27" hidden="1" customWidth="1" outlineLevel="1"/>
    <col min="431" max="432" width="12.5703125" style="27" hidden="1" customWidth="1" outlineLevel="1"/>
    <col min="433" max="433" width="11.7109375" style="27" bestFit="1" customWidth="1" collapsed="1"/>
    <col min="434" max="435" width="12.140625" style="27" bestFit="1" customWidth="1"/>
    <col min="436" max="443" width="9.140625" style="27" customWidth="1"/>
    <col min="444" max="444" width="9.140625" style="27" hidden="1" customWidth="1" outlineLevel="1"/>
    <col min="445" max="445" width="14" style="27" customWidth="1" collapsed="1"/>
    <col min="446" max="446" width="9.140625" style="27" hidden="1" customWidth="1" outlineLevel="1"/>
    <col min="447" max="447" width="11.7109375" style="27" bestFit="1" customWidth="1" collapsed="1"/>
    <col min="448" max="448" width="12.5703125" style="27" customWidth="1"/>
    <col min="449" max="449" width="11.28515625" style="27" hidden="1" customWidth="1" outlineLevel="1"/>
    <col min="450" max="451" width="12.5703125" style="27" hidden="1" customWidth="1" outlineLevel="1"/>
    <col min="452" max="452" width="11.7109375" style="27" bestFit="1" customWidth="1" collapsed="1"/>
    <col min="453" max="453" width="13.7109375" style="27" bestFit="1" customWidth="1"/>
    <col min="454" max="454" width="13.85546875" style="27" bestFit="1" customWidth="1"/>
    <col min="455" max="462" width="9.140625" style="27" customWidth="1"/>
    <col min="463" max="463" width="9.140625" style="27" hidden="1" customWidth="1" outlineLevel="1"/>
    <col min="464" max="464" width="14" style="27" customWidth="1" collapsed="1"/>
    <col min="465" max="465" width="9.140625" style="27" hidden="1" customWidth="1" outlineLevel="1"/>
    <col min="466" max="466" width="13" style="27" bestFit="1" customWidth="1" collapsed="1"/>
    <col min="467" max="467" width="13" style="27" bestFit="1" customWidth="1"/>
    <col min="468" max="468" width="11.28515625" style="27" hidden="1" customWidth="1" outlineLevel="1"/>
    <col min="469" max="470" width="12.5703125" style="27" hidden="1" customWidth="1" outlineLevel="1"/>
    <col min="471" max="471" width="13" style="27" bestFit="1" customWidth="1" collapsed="1"/>
    <col min="472" max="472" width="9.140625" style="27" customWidth="1"/>
    <col min="473" max="473" width="10.85546875" style="27" bestFit="1" customWidth="1"/>
    <col min="474" max="481" width="9.140625" style="27" customWidth="1"/>
    <col min="482" max="482" width="9.140625" style="27" hidden="1" customWidth="1" outlineLevel="1"/>
    <col min="483" max="483" width="14" style="27" customWidth="1" collapsed="1"/>
    <col min="484" max="484" width="9.140625" style="27" hidden="1" customWidth="1" outlineLevel="1"/>
    <col min="485" max="485" width="13" style="27" bestFit="1" customWidth="1" collapsed="1"/>
    <col min="486" max="486" width="13" style="27" bestFit="1" customWidth="1"/>
    <col min="487" max="487" width="11.28515625" style="27" hidden="1" customWidth="1" outlineLevel="1"/>
    <col min="488" max="489" width="12.5703125" style="27" hidden="1" customWidth="1" outlineLevel="1"/>
    <col min="490" max="490" width="13" style="27" bestFit="1" customWidth="1" collapsed="1"/>
    <col min="491" max="491" width="9.140625" style="27" customWidth="1"/>
    <col min="492" max="492" width="12" style="27" bestFit="1" customWidth="1"/>
    <col min="493" max="500" width="9.140625" style="27" customWidth="1"/>
    <col min="501" max="501" width="9.140625" style="27" hidden="1" customWidth="1" outlineLevel="1"/>
    <col min="502" max="502" width="14" style="27" customWidth="1" collapsed="1"/>
    <col min="503" max="503" width="9.140625" style="27" hidden="1" customWidth="1" outlineLevel="1"/>
    <col min="504" max="504" width="13" style="27" bestFit="1" customWidth="1" collapsed="1"/>
    <col min="505" max="505" width="13" style="27" bestFit="1" customWidth="1"/>
    <col min="506" max="506" width="11.7109375" style="27" hidden="1" customWidth="1" outlineLevel="1"/>
    <col min="507" max="508" width="12.5703125" style="27" hidden="1" customWidth="1" outlineLevel="1"/>
    <col min="509" max="509" width="13" style="27" bestFit="1" customWidth="1" collapsed="1"/>
    <col min="510" max="511" width="12.140625" style="27" bestFit="1" customWidth="1"/>
    <col min="512" max="519" width="9.140625" style="27" customWidth="1"/>
    <col min="520" max="520" width="9.140625" style="27" hidden="1" customWidth="1" outlineLevel="1"/>
    <col min="521" max="521" width="14" style="27" customWidth="1" collapsed="1"/>
    <col min="522" max="522" width="9.140625" style="27" hidden="1" customWidth="1" outlineLevel="1"/>
    <col min="523" max="523" width="11.7109375" style="27" bestFit="1" customWidth="1" collapsed="1"/>
    <col min="524" max="524" width="11.7109375" style="27" customWidth="1"/>
    <col min="525" max="525" width="11.28515625" style="27" hidden="1" customWidth="1" outlineLevel="1"/>
    <col min="526" max="527" width="12.5703125" style="27" hidden="1" customWidth="1" outlineLevel="1"/>
    <col min="528" max="528" width="11.7109375" style="27" bestFit="1" customWidth="1" collapsed="1"/>
    <col min="529" max="529" width="9.140625" style="27" customWidth="1"/>
    <col min="530" max="530" width="12" style="27" bestFit="1" customWidth="1"/>
    <col min="531" max="535" width="9.140625" style="27" customWidth="1"/>
    <col min="536" max="536" width="9.42578125" style="27" bestFit="1" customWidth="1"/>
    <col min="537" max="538" width="9.140625" style="27" customWidth="1"/>
    <col min="539" max="539" width="9.140625" style="27" hidden="1" customWidth="1" outlineLevel="1"/>
    <col min="540" max="540" width="14" style="27" customWidth="1" collapsed="1"/>
    <col min="541" max="541" width="9.140625" style="27" hidden="1" customWidth="1" outlineLevel="1"/>
    <col min="542" max="542" width="11.7109375" style="27" bestFit="1" customWidth="1" collapsed="1"/>
    <col min="543" max="543" width="11.7109375" style="27" customWidth="1"/>
    <col min="544" max="544" width="11.7109375" style="27" hidden="1" customWidth="1" outlineLevel="1"/>
    <col min="545" max="546" width="12.5703125" style="27" hidden="1" customWidth="1" outlineLevel="1"/>
    <col min="547" max="547" width="11.7109375" style="27" bestFit="1" customWidth="1" collapsed="1"/>
    <col min="548" max="548" width="9.140625" style="27" customWidth="1"/>
    <col min="549" max="549" width="9.85546875" style="27" customWidth="1"/>
    <col min="550" max="557" width="9.140625" style="27" customWidth="1"/>
    <col min="558" max="558" width="9.140625" style="27" hidden="1" customWidth="1" outlineLevel="1"/>
    <col min="559" max="559" width="14" style="27" customWidth="1" collapsed="1"/>
    <col min="560" max="560" width="9.140625" style="27" hidden="1" customWidth="1" outlineLevel="1"/>
    <col min="561" max="561" width="11.7109375" style="27" bestFit="1" customWidth="1" collapsed="1"/>
    <col min="562" max="562" width="11.7109375" style="27" customWidth="1"/>
    <col min="563" max="563" width="11.28515625" style="27" hidden="1" customWidth="1" outlineLevel="1"/>
    <col min="564" max="565" width="12.5703125" style="27" hidden="1" customWidth="1" outlineLevel="1"/>
    <col min="566" max="566" width="11.7109375" style="27" bestFit="1" customWidth="1" collapsed="1"/>
    <col min="567" max="567" width="9.140625" style="27" customWidth="1"/>
    <col min="568" max="568" width="9.85546875" style="27" customWidth="1"/>
    <col min="569" max="576" width="9.140625" style="27" customWidth="1"/>
    <col min="577" max="577" width="9.140625" style="27" hidden="1" customWidth="1" outlineLevel="1"/>
    <col min="578" max="578" width="14" style="27" customWidth="1" collapsed="1"/>
    <col min="579" max="579" width="9.140625" style="27" hidden="1" customWidth="1" outlineLevel="1"/>
    <col min="580" max="580" width="11.7109375" style="27" bestFit="1" customWidth="1" collapsed="1"/>
    <col min="581" max="581" width="11.85546875" style="27" bestFit="1" customWidth="1"/>
    <col min="582" max="582" width="11.28515625" style="27" hidden="1" customWidth="1" outlineLevel="1"/>
    <col min="583" max="584" width="12.5703125" style="27" hidden="1" customWidth="1" outlineLevel="1"/>
    <col min="585" max="585" width="11.7109375" style="27" bestFit="1" customWidth="1" collapsed="1"/>
    <col min="586" max="586" width="9.140625" style="27" customWidth="1"/>
    <col min="587" max="587" width="9.85546875" style="27" customWidth="1"/>
    <col min="588" max="595" width="9.140625" style="27" customWidth="1"/>
    <col min="596" max="596" width="9.140625" style="27" hidden="1" customWidth="1" outlineLevel="1"/>
    <col min="597" max="597" width="14" style="27" customWidth="1" collapsed="1"/>
    <col min="598" max="598" width="9.140625" style="27" hidden="1" customWidth="1" outlineLevel="1"/>
    <col min="599" max="599" width="11.7109375" style="27" bestFit="1" customWidth="1" collapsed="1"/>
    <col min="600" max="600" width="12.5703125" style="27" customWidth="1"/>
    <col min="601" max="601" width="11.42578125" style="27" hidden="1" customWidth="1" outlineLevel="1"/>
    <col min="602" max="603" width="12.5703125" style="27" hidden="1" customWidth="1" outlineLevel="1"/>
    <col min="604" max="604" width="9.140625" style="27" customWidth="1" collapsed="1"/>
    <col min="605" max="605" width="11.28515625" style="27" bestFit="1" customWidth="1"/>
    <col min="606" max="606" width="9.28515625" style="27" customWidth="1"/>
    <col min="607" max="607" width="12.42578125" style="27" bestFit="1" customWidth="1"/>
    <col min="608" max="612" width="9.28515625" style="27" customWidth="1"/>
    <col min="613" max="613" width="10.5703125" style="27" bestFit="1" customWidth="1"/>
    <col min="614" max="615" width="9.28515625" style="27" customWidth="1"/>
    <col min="616" max="616" width="13" style="27" bestFit="1" customWidth="1"/>
    <col min="617" max="617" width="13.140625" style="27" customWidth="1"/>
    <col min="618" max="618" width="13" style="27" bestFit="1" customWidth="1"/>
    <col min="619" max="619" width="13.85546875" style="27" bestFit="1" customWidth="1"/>
    <col min="620" max="620" width="11.7109375" style="27" bestFit="1" customWidth="1"/>
    <col min="621" max="621" width="14" style="27" bestFit="1" customWidth="1"/>
    <col min="622" max="622" width="9.42578125" style="27" hidden="1" customWidth="1"/>
    <col min="623" max="16384" width="12.5703125" style="27"/>
  </cols>
  <sheetData>
    <row r="1" spans="1:623" hidden="1" thickBot="1" x14ac:dyDescent="0.35">
      <c r="A1" s="15"/>
      <c r="B1" s="8"/>
      <c r="C1" s="8"/>
      <c r="D1" s="8"/>
      <c r="E1" s="20"/>
      <c r="F1" s="22"/>
      <c r="G1" s="22"/>
      <c r="H1" s="22"/>
      <c r="I1" s="22"/>
      <c r="J1" s="15"/>
      <c r="K1" s="20"/>
      <c r="L1" s="20"/>
      <c r="M1" s="20"/>
      <c r="N1" s="15"/>
      <c r="O1" s="143">
        <v>2025</v>
      </c>
      <c r="P1" s="14">
        <v>12</v>
      </c>
      <c r="Q1" s="14"/>
      <c r="R1" s="14">
        <v>1</v>
      </c>
      <c r="S1" s="14"/>
      <c r="T1" s="14"/>
      <c r="U1" s="14"/>
      <c r="V1" s="14"/>
      <c r="W1" s="14"/>
      <c r="X1" s="144"/>
      <c r="Y1" s="144"/>
      <c r="Z1" s="21"/>
      <c r="AA1" s="21"/>
      <c r="AB1" s="14"/>
      <c r="AC1" s="14"/>
      <c r="AD1" s="14"/>
      <c r="AE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K1" s="29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29"/>
      <c r="WQ1" s="29"/>
      <c r="WR1" s="29"/>
      <c r="WS1" s="29"/>
      <c r="WT1" s="14"/>
      <c r="WU1" s="14"/>
      <c r="WV1" s="14"/>
      <c r="WW1" s="14"/>
      <c r="WX1" s="14"/>
    </row>
    <row r="2" spans="1:623" hidden="1" thickBot="1" x14ac:dyDescent="0.35">
      <c r="A2" s="15"/>
      <c r="B2" s="8"/>
      <c r="C2" s="8"/>
      <c r="D2" s="8"/>
      <c r="E2" s="20"/>
      <c r="F2" s="22"/>
      <c r="G2" s="22"/>
      <c r="H2" s="22"/>
      <c r="I2" s="22"/>
      <c r="J2" s="15"/>
      <c r="K2" s="20"/>
      <c r="L2" s="20"/>
      <c r="M2" s="20"/>
      <c r="N2" s="15"/>
      <c r="O2" s="143"/>
      <c r="P2" s="14"/>
      <c r="Q2" s="14"/>
      <c r="R2" s="14"/>
      <c r="S2" s="14"/>
      <c r="T2" s="14"/>
      <c r="U2" s="14"/>
      <c r="V2" s="14"/>
      <c r="W2" s="14"/>
      <c r="X2" s="144"/>
      <c r="Y2" s="144"/>
      <c r="Z2" s="21"/>
      <c r="AA2" s="21"/>
      <c r="AB2" s="14"/>
      <c r="AC2" s="14"/>
      <c r="AD2" s="14"/>
      <c r="AE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K2" s="29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29"/>
      <c r="WQ2" s="29"/>
      <c r="WR2" s="29"/>
      <c r="WS2" s="29"/>
      <c r="WT2" s="14"/>
      <c r="WU2" s="14"/>
      <c r="WV2" s="14"/>
      <c r="WW2" s="14"/>
      <c r="WX2" s="14"/>
    </row>
    <row r="3" spans="1:623" hidden="1" thickBot="1" x14ac:dyDescent="0.35">
      <c r="A3" s="15"/>
      <c r="B3" s="8"/>
      <c r="C3" s="8"/>
      <c r="D3" s="8"/>
      <c r="E3" s="20"/>
      <c r="F3" s="22"/>
      <c r="G3" s="145"/>
      <c r="H3" s="145"/>
      <c r="I3" s="145"/>
      <c r="J3" s="146"/>
      <c r="K3" s="122"/>
      <c r="L3" s="122"/>
      <c r="M3" s="122"/>
      <c r="N3" s="146"/>
      <c r="O3" s="147"/>
      <c r="P3" s="148"/>
      <c r="Q3" s="148"/>
      <c r="R3" s="148"/>
      <c r="S3" s="148"/>
      <c r="T3" s="14"/>
      <c r="U3" s="14"/>
      <c r="V3" s="14"/>
      <c r="W3" s="14"/>
      <c r="X3" s="144"/>
      <c r="Y3" s="144"/>
      <c r="Z3" s="21"/>
      <c r="AA3" s="21"/>
      <c r="AB3" s="14"/>
      <c r="AC3" s="14"/>
      <c r="AD3" s="14"/>
      <c r="AE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K3" s="29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29"/>
      <c r="WQ3" s="29"/>
      <c r="WR3" s="29"/>
      <c r="WS3" s="29"/>
      <c r="WT3" s="14"/>
      <c r="WU3" s="14"/>
      <c r="WV3" s="14"/>
      <c r="WW3" s="14"/>
      <c r="WX3" s="14"/>
    </row>
    <row r="4" spans="1:623" ht="15" x14ac:dyDescent="0.3">
      <c r="A4" s="15"/>
      <c r="B4" s="149"/>
      <c r="C4" s="7" t="s">
        <v>0</v>
      </c>
      <c r="D4" s="8"/>
      <c r="E4" s="288" t="s">
        <v>226</v>
      </c>
      <c r="F4" s="22"/>
      <c r="G4" s="145"/>
      <c r="H4" s="145"/>
      <c r="I4" s="145"/>
      <c r="J4" s="146"/>
      <c r="K4" s="122"/>
      <c r="L4" s="122"/>
      <c r="M4" s="122"/>
      <c r="N4" s="146"/>
      <c r="O4" s="150"/>
      <c r="P4" s="151"/>
      <c r="Q4" s="151"/>
      <c r="R4" s="151"/>
      <c r="S4" s="151"/>
      <c r="T4" s="152"/>
      <c r="U4" s="152"/>
      <c r="V4" s="152"/>
      <c r="W4" s="152"/>
      <c r="X4" s="153"/>
      <c r="Y4" s="153"/>
      <c r="Z4" s="154"/>
      <c r="AA4" s="155"/>
      <c r="AB4" s="152"/>
      <c r="AC4" s="152"/>
      <c r="AD4" s="152"/>
      <c r="AE4" s="152"/>
      <c r="AF4" s="156"/>
      <c r="AG4" s="156"/>
      <c r="AH4" s="152"/>
      <c r="AI4" s="157"/>
      <c r="AJ4" s="157"/>
      <c r="AK4" s="152"/>
      <c r="AL4" s="152"/>
      <c r="AM4" s="152"/>
      <c r="AN4" s="152"/>
      <c r="AO4" s="152"/>
      <c r="AP4" s="152"/>
      <c r="AQ4" s="152"/>
      <c r="AR4" s="152"/>
      <c r="AS4" s="152"/>
      <c r="AT4" s="155"/>
      <c r="AU4" s="152"/>
      <c r="AV4" s="152"/>
      <c r="AW4" s="152"/>
      <c r="AX4" s="152"/>
      <c r="AY4" s="156"/>
      <c r="AZ4" s="156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6"/>
      <c r="BS4" s="156"/>
      <c r="BT4" s="152"/>
      <c r="BU4" s="152"/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6"/>
      <c r="CL4" s="156"/>
      <c r="CM4" s="152"/>
      <c r="CN4" s="152"/>
      <c r="CO4" s="152"/>
      <c r="CP4" s="152"/>
      <c r="CQ4" s="152"/>
      <c r="CR4" s="152"/>
      <c r="CS4" s="152"/>
      <c r="CT4" s="152"/>
      <c r="CU4" s="152"/>
      <c r="CV4" s="152"/>
      <c r="CW4" s="152"/>
      <c r="CX4" s="152"/>
      <c r="CY4" s="152"/>
      <c r="CZ4" s="152"/>
      <c r="DA4" s="152"/>
      <c r="DB4" s="152"/>
      <c r="DC4" s="152"/>
      <c r="DD4" s="156"/>
      <c r="DE4" s="156"/>
      <c r="DF4" s="152"/>
      <c r="DG4" s="152"/>
      <c r="DH4" s="152"/>
      <c r="DI4" s="152"/>
      <c r="DJ4" s="152"/>
      <c r="DK4" s="152"/>
      <c r="DL4" s="152"/>
      <c r="DM4" s="152"/>
      <c r="DN4" s="152"/>
      <c r="DO4" s="152"/>
      <c r="DP4" s="152"/>
      <c r="DQ4" s="152"/>
      <c r="DR4" s="152"/>
      <c r="DS4" s="152"/>
      <c r="DT4" s="152"/>
      <c r="DU4" s="152"/>
      <c r="DV4" s="152"/>
      <c r="DW4" s="156"/>
      <c r="DX4" s="156"/>
      <c r="DY4" s="152"/>
      <c r="DZ4" s="152"/>
      <c r="EA4" s="152"/>
      <c r="EB4" s="152"/>
      <c r="EC4" s="152"/>
      <c r="ED4" s="152"/>
      <c r="EE4" s="152"/>
      <c r="EF4" s="152"/>
      <c r="EG4" s="152"/>
      <c r="EH4" s="152"/>
      <c r="EI4" s="152"/>
      <c r="EJ4" s="152"/>
      <c r="EK4" s="152"/>
      <c r="EL4" s="152"/>
      <c r="EM4" s="152"/>
      <c r="EN4" s="152"/>
      <c r="EO4" s="152"/>
      <c r="EP4" s="156"/>
      <c r="EQ4" s="156"/>
      <c r="ER4" s="152"/>
      <c r="ES4" s="152"/>
      <c r="ET4" s="152"/>
      <c r="EU4" s="152"/>
      <c r="EV4" s="152"/>
      <c r="EW4" s="152"/>
      <c r="EX4" s="152"/>
      <c r="EY4" s="152"/>
      <c r="EZ4" s="152"/>
      <c r="FA4" s="152"/>
      <c r="FB4" s="152"/>
      <c r="FC4" s="152"/>
      <c r="FD4" s="152"/>
      <c r="FE4" s="152"/>
      <c r="FF4" s="152"/>
      <c r="FG4" s="152"/>
      <c r="FH4" s="152"/>
      <c r="FI4" s="156"/>
      <c r="FJ4" s="156"/>
      <c r="FK4" s="152"/>
      <c r="FL4" s="152"/>
      <c r="FM4" s="152"/>
      <c r="FN4" s="152"/>
      <c r="FO4" s="152"/>
      <c r="FP4" s="152"/>
      <c r="FQ4" s="152"/>
      <c r="FR4" s="152"/>
      <c r="FS4" s="152"/>
      <c r="FT4" s="152"/>
      <c r="FU4" s="152"/>
      <c r="FV4" s="152"/>
      <c r="FW4" s="152"/>
      <c r="FX4" s="152"/>
      <c r="FY4" s="152"/>
      <c r="FZ4" s="152"/>
      <c r="GA4" s="152"/>
      <c r="GB4" s="156"/>
      <c r="GC4" s="156"/>
      <c r="GD4" s="152"/>
      <c r="GE4" s="152"/>
      <c r="GF4" s="152"/>
      <c r="GG4" s="152"/>
      <c r="GH4" s="152"/>
      <c r="GI4" s="152"/>
      <c r="GJ4" s="152"/>
      <c r="GK4" s="152"/>
      <c r="GL4" s="152"/>
      <c r="GM4" s="152"/>
      <c r="GN4" s="152"/>
      <c r="GO4" s="152"/>
      <c r="GP4" s="152"/>
      <c r="GQ4" s="152"/>
      <c r="GR4" s="152"/>
      <c r="GS4" s="152"/>
      <c r="GT4" s="152"/>
      <c r="GU4" s="156"/>
      <c r="GV4" s="156"/>
      <c r="GW4" s="152"/>
      <c r="GX4" s="152"/>
      <c r="GY4" s="152"/>
      <c r="GZ4" s="152"/>
      <c r="HA4" s="152"/>
      <c r="HB4" s="152"/>
      <c r="HC4" s="152"/>
      <c r="HD4" s="152"/>
      <c r="HE4" s="152"/>
      <c r="HF4" s="152"/>
      <c r="HG4" s="152"/>
      <c r="HH4" s="152"/>
      <c r="HI4" s="152"/>
      <c r="HJ4" s="152"/>
      <c r="HK4" s="152"/>
      <c r="HL4" s="152"/>
      <c r="HM4" s="152"/>
      <c r="HN4" s="156"/>
      <c r="HO4" s="156"/>
      <c r="HP4" s="152"/>
      <c r="HQ4" s="152"/>
      <c r="HR4" s="152"/>
      <c r="HS4" s="152"/>
      <c r="HT4" s="152"/>
      <c r="HU4" s="152"/>
      <c r="HV4" s="152"/>
      <c r="HW4" s="152"/>
      <c r="HX4" s="152"/>
      <c r="HY4" s="152"/>
      <c r="HZ4" s="152"/>
      <c r="IA4" s="152"/>
      <c r="IB4" s="152"/>
      <c r="IC4" s="152"/>
      <c r="ID4" s="152"/>
      <c r="IE4" s="152"/>
      <c r="IF4" s="152"/>
      <c r="IG4" s="156"/>
      <c r="IH4" s="156"/>
      <c r="II4" s="152"/>
      <c r="IJ4" s="158"/>
      <c r="IK4" s="158"/>
      <c r="IL4" s="158"/>
      <c r="IM4" s="158"/>
      <c r="IN4" s="158"/>
      <c r="IO4" s="158"/>
      <c r="IP4" s="152"/>
      <c r="IQ4" s="152"/>
      <c r="IR4" s="152"/>
      <c r="IS4" s="152"/>
      <c r="IT4" s="152"/>
      <c r="IU4" s="152"/>
      <c r="IV4" s="152"/>
      <c r="IW4" s="152"/>
      <c r="IX4" s="152"/>
      <c r="IY4" s="152"/>
      <c r="IZ4" s="156"/>
      <c r="JA4" s="156"/>
      <c r="JB4" s="152"/>
      <c r="JC4" s="152"/>
      <c r="JD4" s="152"/>
      <c r="JE4" s="152"/>
      <c r="JF4" s="152"/>
      <c r="JG4" s="152"/>
      <c r="JH4" s="152"/>
      <c r="JI4" s="152"/>
      <c r="JJ4" s="152"/>
      <c r="JK4" s="152"/>
      <c r="JL4" s="152"/>
      <c r="JM4" s="152"/>
      <c r="JN4" s="152"/>
      <c r="JO4" s="152"/>
      <c r="JP4" s="152"/>
      <c r="JQ4" s="152"/>
      <c r="JR4" s="152"/>
      <c r="JS4" s="156"/>
      <c r="JT4" s="156"/>
      <c r="JU4" s="152"/>
      <c r="JV4" s="152"/>
      <c r="JW4" s="152"/>
      <c r="JX4" s="152"/>
      <c r="JY4" s="152"/>
      <c r="JZ4" s="152"/>
      <c r="KA4" s="152"/>
      <c r="KB4" s="152"/>
      <c r="KC4" s="152"/>
      <c r="KD4" s="152"/>
      <c r="KE4" s="152"/>
      <c r="KF4" s="152"/>
      <c r="KG4" s="152"/>
      <c r="KH4" s="152"/>
      <c r="KI4" s="152"/>
      <c r="KJ4" s="152"/>
      <c r="KK4" s="152"/>
      <c r="KL4" s="156"/>
      <c r="KM4" s="156"/>
      <c r="KN4" s="152"/>
      <c r="KO4" s="152"/>
      <c r="KP4" s="152"/>
      <c r="KQ4" s="152"/>
      <c r="KR4" s="152"/>
      <c r="KS4" s="152"/>
      <c r="KT4" s="152"/>
      <c r="KU4" s="152"/>
      <c r="KV4" s="152"/>
      <c r="KW4" s="152"/>
      <c r="KX4" s="152"/>
      <c r="KY4" s="152"/>
      <c r="KZ4" s="152"/>
      <c r="LA4" s="152"/>
      <c r="LB4" s="152"/>
      <c r="LC4" s="152"/>
      <c r="LD4" s="152"/>
      <c r="LE4" s="156"/>
      <c r="LF4" s="156"/>
      <c r="LG4" s="152"/>
      <c r="LH4" s="152"/>
      <c r="LI4" s="152"/>
      <c r="LJ4" s="152"/>
      <c r="LK4" s="152"/>
      <c r="LL4" s="152"/>
      <c r="LM4" s="152"/>
      <c r="LN4" s="152"/>
      <c r="LO4" s="152"/>
      <c r="LP4" s="152"/>
      <c r="LQ4" s="152"/>
      <c r="LR4" s="152"/>
      <c r="LS4" s="152"/>
      <c r="LT4" s="152"/>
      <c r="LU4" s="152"/>
      <c r="LV4" s="152"/>
      <c r="LW4" s="152"/>
      <c r="LX4" s="156"/>
      <c r="LY4" s="156"/>
      <c r="LZ4" s="152"/>
      <c r="MA4" s="152"/>
      <c r="MB4" s="152"/>
      <c r="MC4" s="152"/>
      <c r="MD4" s="152"/>
      <c r="ME4" s="152"/>
      <c r="MF4" s="152"/>
      <c r="MG4" s="152"/>
      <c r="MH4" s="152"/>
      <c r="MI4" s="152"/>
      <c r="MJ4" s="152"/>
      <c r="MK4" s="152"/>
      <c r="ML4" s="152"/>
      <c r="MM4" s="152"/>
      <c r="MN4" s="152"/>
      <c r="MO4" s="152"/>
      <c r="MP4" s="152"/>
      <c r="MQ4" s="156"/>
      <c r="MR4" s="156"/>
      <c r="MS4" s="152"/>
      <c r="MT4" s="152"/>
      <c r="MU4" s="152"/>
      <c r="MV4" s="152"/>
      <c r="MW4" s="152"/>
      <c r="MX4" s="152"/>
      <c r="MY4" s="152"/>
      <c r="MZ4" s="152"/>
      <c r="NA4" s="152"/>
      <c r="NB4" s="152"/>
      <c r="NC4" s="152"/>
      <c r="ND4" s="152"/>
      <c r="NE4" s="152"/>
      <c r="NF4" s="152"/>
      <c r="NG4" s="152"/>
      <c r="NH4" s="152"/>
      <c r="NI4" s="152"/>
      <c r="NJ4" s="156"/>
      <c r="NK4" s="156"/>
      <c r="NL4" s="152"/>
      <c r="NM4" s="152"/>
      <c r="NN4" s="152"/>
      <c r="NO4" s="152"/>
      <c r="NP4" s="152"/>
      <c r="NQ4" s="152"/>
      <c r="NR4" s="152"/>
      <c r="NS4" s="152"/>
      <c r="NT4" s="152"/>
      <c r="NU4" s="152"/>
      <c r="NV4" s="152"/>
      <c r="NW4" s="152"/>
      <c r="NX4" s="152"/>
      <c r="NY4" s="152"/>
      <c r="NZ4" s="152"/>
      <c r="OA4" s="152"/>
      <c r="OB4" s="152"/>
      <c r="OC4" s="156"/>
      <c r="OD4" s="156"/>
      <c r="OE4" s="152"/>
      <c r="OF4" s="152"/>
      <c r="OG4" s="152"/>
      <c r="OH4" s="152"/>
      <c r="OI4" s="152"/>
      <c r="OJ4" s="152"/>
      <c r="OK4" s="152"/>
      <c r="OL4" s="152"/>
      <c r="OM4" s="152"/>
      <c r="ON4" s="152"/>
      <c r="OO4" s="152"/>
      <c r="OP4" s="152"/>
      <c r="OQ4" s="152"/>
      <c r="OR4" s="152"/>
      <c r="OS4" s="152"/>
      <c r="OT4" s="152"/>
      <c r="OU4" s="152"/>
      <c r="OV4" s="156"/>
      <c r="OW4" s="156"/>
      <c r="OX4" s="152"/>
      <c r="OY4" s="152"/>
      <c r="OZ4" s="152"/>
      <c r="PA4" s="152"/>
      <c r="PB4" s="152"/>
      <c r="PC4" s="152"/>
      <c r="PD4" s="152"/>
      <c r="PE4" s="152"/>
      <c r="PF4" s="152"/>
      <c r="PG4" s="152"/>
      <c r="PH4" s="152"/>
      <c r="PI4" s="152"/>
      <c r="PJ4" s="152"/>
      <c r="PK4" s="152"/>
      <c r="PL4" s="152"/>
      <c r="PM4" s="152"/>
      <c r="PN4" s="152"/>
      <c r="PO4" s="156"/>
      <c r="PP4" s="156"/>
      <c r="PQ4" s="152"/>
      <c r="PR4" s="152"/>
      <c r="PS4" s="152"/>
      <c r="PT4" s="152"/>
      <c r="PU4" s="152"/>
      <c r="PV4" s="152"/>
      <c r="PW4" s="152"/>
      <c r="PX4" s="152"/>
      <c r="PY4" s="152"/>
      <c r="PZ4" s="152"/>
      <c r="QA4" s="152"/>
      <c r="QB4" s="152"/>
      <c r="QC4" s="152"/>
      <c r="QD4" s="152"/>
      <c r="QE4" s="152"/>
      <c r="QF4" s="152"/>
      <c r="QG4" s="152"/>
      <c r="QH4" s="156"/>
      <c r="QI4" s="156"/>
      <c r="QJ4" s="152"/>
      <c r="QK4" s="152"/>
      <c r="QL4" s="152"/>
      <c r="QM4" s="152"/>
      <c r="QN4" s="152"/>
      <c r="QO4" s="152"/>
      <c r="QP4" s="152"/>
      <c r="QQ4" s="152"/>
      <c r="QR4" s="152"/>
      <c r="QS4" s="152"/>
      <c r="QT4" s="152"/>
      <c r="QU4" s="152"/>
      <c r="QV4" s="152"/>
      <c r="QW4" s="152"/>
      <c r="QX4" s="152"/>
      <c r="QY4" s="152"/>
      <c r="QZ4" s="152"/>
      <c r="RA4" s="156"/>
      <c r="RB4" s="156"/>
      <c r="RC4" s="152"/>
      <c r="RD4" s="152"/>
      <c r="RE4" s="152"/>
      <c r="RF4" s="152"/>
      <c r="RG4" s="152"/>
      <c r="RH4" s="152"/>
      <c r="RI4" s="152"/>
      <c r="RJ4" s="152"/>
      <c r="RK4" s="152"/>
      <c r="RL4" s="152"/>
      <c r="RM4" s="152"/>
      <c r="RN4" s="152"/>
      <c r="RO4" s="152"/>
      <c r="RP4" s="152"/>
      <c r="RQ4" s="152"/>
      <c r="RR4" s="152"/>
      <c r="RS4" s="152"/>
      <c r="RT4" s="156"/>
      <c r="RU4" s="156"/>
      <c r="RV4" s="152"/>
      <c r="RW4" s="152"/>
      <c r="RX4" s="152"/>
      <c r="RY4" s="152"/>
      <c r="RZ4" s="152"/>
      <c r="SA4" s="152"/>
      <c r="SB4" s="152"/>
      <c r="SC4" s="152"/>
      <c r="SD4" s="152"/>
      <c r="SE4" s="152"/>
      <c r="SF4" s="152"/>
      <c r="SG4" s="152"/>
      <c r="SH4" s="152"/>
      <c r="SI4" s="152"/>
      <c r="SJ4" s="152"/>
      <c r="SK4" s="152"/>
      <c r="SL4" s="152"/>
      <c r="SM4" s="156"/>
      <c r="SN4" s="156"/>
      <c r="SO4" s="152"/>
      <c r="SP4" s="152"/>
      <c r="SQ4" s="152"/>
      <c r="SR4" s="152"/>
      <c r="SS4" s="152"/>
      <c r="ST4" s="152"/>
      <c r="SU4" s="152"/>
      <c r="SV4" s="152"/>
      <c r="SW4" s="152"/>
      <c r="SX4" s="152"/>
      <c r="SY4" s="152"/>
      <c r="SZ4" s="152"/>
      <c r="TA4" s="152"/>
      <c r="TB4" s="152"/>
      <c r="TC4" s="152"/>
      <c r="TD4" s="152"/>
      <c r="TE4" s="152"/>
      <c r="TF4" s="156"/>
      <c r="TG4" s="156"/>
      <c r="TH4" s="152"/>
      <c r="TI4" s="152"/>
      <c r="TJ4" s="152"/>
      <c r="TK4" s="152"/>
      <c r="TL4" s="152"/>
      <c r="TM4" s="152"/>
      <c r="TN4" s="152"/>
      <c r="TO4" s="152"/>
      <c r="TP4" s="152"/>
      <c r="TQ4" s="152"/>
      <c r="TR4" s="152"/>
      <c r="TS4" s="152"/>
      <c r="TT4" s="152"/>
      <c r="TU4" s="152"/>
      <c r="TV4" s="152"/>
      <c r="TW4" s="152"/>
      <c r="TX4" s="152"/>
      <c r="TY4" s="156"/>
      <c r="TZ4" s="156"/>
      <c r="UA4" s="152"/>
      <c r="UB4" s="152"/>
      <c r="UC4" s="152"/>
      <c r="UD4" s="152"/>
      <c r="UE4" s="152"/>
      <c r="UF4" s="152"/>
      <c r="UG4" s="152"/>
      <c r="UH4" s="152"/>
      <c r="UI4" s="152"/>
      <c r="UJ4" s="152"/>
      <c r="UK4" s="152"/>
      <c r="UL4" s="152"/>
      <c r="UM4" s="152"/>
      <c r="UN4" s="152"/>
      <c r="UO4" s="152"/>
      <c r="UP4" s="152"/>
      <c r="UQ4" s="152"/>
      <c r="UR4" s="156"/>
      <c r="US4" s="156"/>
      <c r="UT4" s="152"/>
      <c r="UU4" s="152"/>
      <c r="UV4" s="152"/>
      <c r="UW4" s="152"/>
      <c r="UX4" s="152"/>
      <c r="UY4" s="152"/>
      <c r="UZ4" s="152"/>
      <c r="VA4" s="152"/>
      <c r="VB4" s="152"/>
      <c r="VC4" s="152"/>
      <c r="VD4" s="152"/>
      <c r="VE4" s="152"/>
      <c r="VF4" s="152"/>
      <c r="VG4" s="152"/>
      <c r="VH4" s="152"/>
      <c r="VI4" s="152"/>
      <c r="VJ4" s="152"/>
      <c r="VK4" s="156"/>
      <c r="VL4" s="156"/>
      <c r="VM4" s="152"/>
      <c r="VN4" s="152"/>
      <c r="VO4" s="152"/>
      <c r="VP4" s="152"/>
      <c r="VQ4" s="152"/>
      <c r="VR4" s="152"/>
      <c r="VS4" s="152"/>
      <c r="VT4" s="152"/>
      <c r="VU4" s="152"/>
      <c r="VV4" s="152"/>
      <c r="VW4" s="152"/>
      <c r="VX4" s="152"/>
      <c r="VY4" s="152"/>
      <c r="VZ4" s="152"/>
      <c r="WA4" s="152"/>
      <c r="WB4" s="152"/>
      <c r="WC4" s="152"/>
      <c r="WD4" s="156"/>
      <c r="WE4" s="156"/>
      <c r="WF4" s="152"/>
      <c r="WG4" s="152"/>
      <c r="WH4" s="152"/>
      <c r="WI4" s="152"/>
      <c r="WJ4" s="152"/>
      <c r="WK4" s="152"/>
      <c r="WL4" s="152"/>
      <c r="WM4" s="152"/>
      <c r="WN4" s="152"/>
      <c r="WO4" s="152"/>
      <c r="WP4" s="152"/>
      <c r="WQ4" s="152"/>
      <c r="WR4" s="152"/>
      <c r="WS4" s="152"/>
      <c r="WT4" s="152"/>
      <c r="WU4" s="152"/>
      <c r="WV4" s="14"/>
      <c r="WW4" s="14"/>
      <c r="WX4" s="14"/>
    </row>
    <row r="5" spans="1:623" thickBot="1" x14ac:dyDescent="0.35">
      <c r="A5" s="15"/>
      <c r="B5" s="149"/>
      <c r="C5" s="9" t="s">
        <v>1</v>
      </c>
      <c r="D5" s="8"/>
      <c r="E5" s="289"/>
      <c r="F5" s="22"/>
      <c r="G5" s="145"/>
      <c r="H5" s="145"/>
      <c r="I5" s="145"/>
      <c r="J5" s="146"/>
      <c r="K5" s="122"/>
      <c r="L5" s="122"/>
      <c r="M5" s="122"/>
      <c r="N5" s="146"/>
      <c r="O5" s="150"/>
      <c r="P5" s="151"/>
      <c r="Q5" s="151"/>
      <c r="R5" s="151"/>
      <c r="S5" s="151"/>
      <c r="T5" s="152"/>
      <c r="U5" s="152"/>
      <c r="V5" s="152"/>
      <c r="W5" s="152"/>
      <c r="X5" s="153"/>
      <c r="Y5" s="153"/>
      <c r="Z5" s="159"/>
      <c r="AA5" s="154"/>
      <c r="AB5" s="159"/>
      <c r="AC5" s="152"/>
      <c r="AD5" s="152"/>
      <c r="AE5" s="152"/>
      <c r="AF5" s="156"/>
      <c r="AG5" s="156"/>
      <c r="AH5" s="152"/>
      <c r="AI5" s="157"/>
      <c r="AJ5" s="157"/>
      <c r="AK5" s="152"/>
      <c r="AL5" s="152"/>
      <c r="AM5" s="152"/>
      <c r="AN5" s="152"/>
      <c r="AO5" s="152"/>
      <c r="AP5" s="152"/>
      <c r="AQ5" s="152"/>
      <c r="AR5" s="152"/>
      <c r="AS5" s="159"/>
      <c r="AT5" s="152"/>
      <c r="AU5" s="159"/>
      <c r="AV5" s="152"/>
      <c r="AW5" s="152"/>
      <c r="AX5" s="152"/>
      <c r="AY5" s="156"/>
      <c r="AZ5" s="156"/>
      <c r="BA5" s="152"/>
      <c r="BB5" s="157"/>
      <c r="BC5" s="157"/>
      <c r="BD5" s="152"/>
      <c r="BE5" s="152"/>
      <c r="BF5" s="152"/>
      <c r="BG5" s="152"/>
      <c r="BH5" s="152"/>
      <c r="BI5" s="152"/>
      <c r="BJ5" s="152"/>
      <c r="BK5" s="152"/>
      <c r="BL5" s="159"/>
      <c r="BM5" s="152"/>
      <c r="BN5" s="159"/>
      <c r="BO5" s="152"/>
      <c r="BP5" s="152"/>
      <c r="BQ5" s="152"/>
      <c r="BR5" s="156"/>
      <c r="BS5" s="156"/>
      <c r="BT5" s="152"/>
      <c r="BU5" s="152"/>
      <c r="BV5" s="152"/>
      <c r="BW5" s="152"/>
      <c r="BX5" s="152"/>
      <c r="BY5" s="152"/>
      <c r="BZ5" s="152"/>
      <c r="CA5" s="152"/>
      <c r="CB5" s="152"/>
      <c r="CC5" s="152"/>
      <c r="CD5" s="152"/>
      <c r="CE5" s="159"/>
      <c r="CF5" s="152"/>
      <c r="CG5" s="159"/>
      <c r="CH5" s="152"/>
      <c r="CI5" s="152"/>
      <c r="CJ5" s="152"/>
      <c r="CK5" s="156"/>
      <c r="CL5" s="156"/>
      <c r="CM5" s="152"/>
      <c r="CN5" s="157"/>
      <c r="CO5" s="157"/>
      <c r="CP5" s="152"/>
      <c r="CQ5" s="152"/>
      <c r="CR5" s="152"/>
      <c r="CS5" s="152"/>
      <c r="CT5" s="152"/>
      <c r="CU5" s="152"/>
      <c r="CV5" s="152"/>
      <c r="CW5" s="152"/>
      <c r="CX5" s="159"/>
      <c r="CY5" s="152"/>
      <c r="CZ5" s="159"/>
      <c r="DA5" s="152"/>
      <c r="DB5" s="152"/>
      <c r="DC5" s="152"/>
      <c r="DD5" s="156"/>
      <c r="DE5" s="156"/>
      <c r="DF5" s="152"/>
      <c r="DG5" s="152"/>
      <c r="DH5" s="152"/>
      <c r="DI5" s="152"/>
      <c r="DJ5" s="152"/>
      <c r="DK5" s="152"/>
      <c r="DL5" s="152"/>
      <c r="DM5" s="152"/>
      <c r="DN5" s="152"/>
      <c r="DO5" s="152"/>
      <c r="DP5" s="152"/>
      <c r="DQ5" s="159"/>
      <c r="DR5" s="152"/>
      <c r="DS5" s="159"/>
      <c r="DT5" s="152"/>
      <c r="DU5" s="152"/>
      <c r="DV5" s="152"/>
      <c r="DW5" s="156"/>
      <c r="DX5" s="156"/>
      <c r="DY5" s="152"/>
      <c r="DZ5" s="152"/>
      <c r="EA5" s="152"/>
      <c r="EB5" s="152"/>
      <c r="EC5" s="152"/>
      <c r="ED5" s="152"/>
      <c r="EE5" s="152"/>
      <c r="EF5" s="152"/>
      <c r="EG5" s="152"/>
      <c r="EH5" s="152"/>
      <c r="EI5" s="152"/>
      <c r="EJ5" s="159"/>
      <c r="EK5" s="152"/>
      <c r="EL5" s="159"/>
      <c r="EM5" s="152"/>
      <c r="EN5" s="152"/>
      <c r="EO5" s="152"/>
      <c r="EP5" s="156"/>
      <c r="EQ5" s="156"/>
      <c r="ER5" s="152"/>
      <c r="ES5" s="152"/>
      <c r="ET5" s="152"/>
      <c r="EU5" s="152"/>
      <c r="EV5" s="152"/>
      <c r="EW5" s="152"/>
      <c r="EX5" s="152"/>
      <c r="EY5" s="152"/>
      <c r="EZ5" s="152"/>
      <c r="FA5" s="152"/>
      <c r="FB5" s="152"/>
      <c r="FC5" s="159"/>
      <c r="FD5" s="152"/>
      <c r="FE5" s="159"/>
      <c r="FF5" s="152"/>
      <c r="FG5" s="152"/>
      <c r="FH5" s="152"/>
      <c r="FI5" s="156"/>
      <c r="FJ5" s="156"/>
      <c r="FK5" s="152"/>
      <c r="FL5" s="152"/>
      <c r="FM5" s="152"/>
      <c r="FN5" s="152"/>
      <c r="FO5" s="152"/>
      <c r="FP5" s="152"/>
      <c r="FQ5" s="152"/>
      <c r="FR5" s="152"/>
      <c r="FS5" s="152"/>
      <c r="FT5" s="152"/>
      <c r="FU5" s="152"/>
      <c r="FV5" s="159"/>
      <c r="FW5" s="152"/>
      <c r="FX5" s="159"/>
      <c r="FY5" s="152"/>
      <c r="FZ5" s="152"/>
      <c r="GA5" s="152"/>
      <c r="GB5" s="156"/>
      <c r="GC5" s="156"/>
      <c r="GD5" s="152"/>
      <c r="GE5" s="152"/>
      <c r="GF5" s="152"/>
      <c r="GG5" s="152"/>
      <c r="GH5" s="152"/>
      <c r="GI5" s="152"/>
      <c r="GJ5" s="152"/>
      <c r="GK5" s="152"/>
      <c r="GL5" s="152"/>
      <c r="GM5" s="152"/>
      <c r="GN5" s="152"/>
      <c r="GO5" s="159"/>
      <c r="GP5" s="152"/>
      <c r="GQ5" s="159"/>
      <c r="GR5" s="152"/>
      <c r="GS5" s="152"/>
      <c r="GT5" s="152"/>
      <c r="GU5" s="156"/>
      <c r="GV5" s="156"/>
      <c r="GW5" s="152"/>
      <c r="GX5" s="152"/>
      <c r="GY5" s="152"/>
      <c r="GZ5" s="152"/>
      <c r="HA5" s="152"/>
      <c r="HB5" s="152"/>
      <c r="HC5" s="152"/>
      <c r="HD5" s="152"/>
      <c r="HE5" s="152"/>
      <c r="HF5" s="152"/>
      <c r="HG5" s="152"/>
      <c r="HH5" s="159"/>
      <c r="HI5" s="152"/>
      <c r="HJ5" s="159"/>
      <c r="HK5" s="152"/>
      <c r="HL5" s="152"/>
      <c r="HM5" s="152"/>
      <c r="HN5" s="156"/>
      <c r="HO5" s="156"/>
      <c r="HP5" s="160"/>
      <c r="HQ5" s="152"/>
      <c r="HR5" s="152"/>
      <c r="HS5" s="152"/>
      <c r="HT5" s="152"/>
      <c r="HU5" s="152"/>
      <c r="HV5" s="152"/>
      <c r="HW5" s="152"/>
      <c r="HX5" s="152"/>
      <c r="HY5" s="152"/>
      <c r="HZ5" s="152"/>
      <c r="IA5" s="159"/>
      <c r="IB5" s="152"/>
      <c r="IC5" s="159"/>
      <c r="ID5" s="152"/>
      <c r="IE5" s="152"/>
      <c r="IF5" s="152"/>
      <c r="IG5" s="156"/>
      <c r="IH5" s="156"/>
      <c r="II5" s="152"/>
      <c r="IJ5" s="158"/>
      <c r="IK5" s="158"/>
      <c r="IL5" s="158"/>
      <c r="IM5" s="158"/>
      <c r="IN5" s="158"/>
      <c r="IO5" s="158"/>
      <c r="IP5" s="152"/>
      <c r="IQ5" s="152"/>
      <c r="IR5" s="152"/>
      <c r="IS5" s="152"/>
      <c r="IT5" s="159"/>
      <c r="IU5" s="152"/>
      <c r="IV5" s="159"/>
      <c r="IW5" s="152"/>
      <c r="IX5" s="152"/>
      <c r="IY5" s="152"/>
      <c r="IZ5" s="156"/>
      <c r="JA5" s="156"/>
      <c r="JB5" s="152"/>
      <c r="JC5" s="152"/>
      <c r="JD5" s="152"/>
      <c r="JE5" s="152"/>
      <c r="JF5" s="152"/>
      <c r="JG5" s="152"/>
      <c r="JH5" s="152"/>
      <c r="JI5" s="152"/>
      <c r="JJ5" s="152"/>
      <c r="JK5" s="152"/>
      <c r="JL5" s="152"/>
      <c r="JM5" s="159"/>
      <c r="JN5" s="152"/>
      <c r="JO5" s="159"/>
      <c r="JP5" s="152"/>
      <c r="JQ5" s="152"/>
      <c r="JR5" s="152"/>
      <c r="JS5" s="156"/>
      <c r="JT5" s="156"/>
      <c r="JU5" s="160"/>
      <c r="JV5" s="152"/>
      <c r="JW5" s="152"/>
      <c r="JX5" s="152"/>
      <c r="JY5" s="152"/>
      <c r="JZ5" s="152"/>
      <c r="KA5" s="152"/>
      <c r="KB5" s="152"/>
      <c r="KC5" s="152"/>
      <c r="KD5" s="152"/>
      <c r="KE5" s="152"/>
      <c r="KF5" s="159"/>
      <c r="KG5" s="152"/>
      <c r="KH5" s="159"/>
      <c r="KI5" s="152"/>
      <c r="KJ5" s="152"/>
      <c r="KK5" s="152"/>
      <c r="KL5" s="156"/>
      <c r="KM5" s="156"/>
      <c r="KN5" s="160"/>
      <c r="KO5" s="152"/>
      <c r="KP5" s="152"/>
      <c r="KQ5" s="152"/>
      <c r="KR5" s="152"/>
      <c r="KS5" s="152"/>
      <c r="KT5" s="152"/>
      <c r="KU5" s="152"/>
      <c r="KV5" s="152"/>
      <c r="KW5" s="152"/>
      <c r="KX5" s="152"/>
      <c r="KY5" s="159"/>
      <c r="KZ5" s="152"/>
      <c r="LA5" s="159"/>
      <c r="LB5" s="152"/>
      <c r="LC5" s="152"/>
      <c r="LD5" s="152"/>
      <c r="LE5" s="156"/>
      <c r="LF5" s="156"/>
      <c r="LG5" s="160"/>
      <c r="LH5" s="152"/>
      <c r="LI5" s="152"/>
      <c r="LJ5" s="152"/>
      <c r="LK5" s="152"/>
      <c r="LL5" s="152"/>
      <c r="LM5" s="152"/>
      <c r="LN5" s="152"/>
      <c r="LO5" s="152"/>
      <c r="LP5" s="152"/>
      <c r="LQ5" s="152"/>
      <c r="LR5" s="159"/>
      <c r="LS5" s="152"/>
      <c r="LT5" s="159"/>
      <c r="LU5" s="152"/>
      <c r="LV5" s="152"/>
      <c r="LW5" s="152"/>
      <c r="LX5" s="156"/>
      <c r="LY5" s="156"/>
      <c r="LZ5" s="201"/>
      <c r="MA5" s="161"/>
      <c r="MB5" s="161"/>
      <c r="MC5" s="161"/>
      <c r="MD5" s="161"/>
      <c r="ME5" s="161"/>
      <c r="MF5" s="161"/>
      <c r="MG5" s="161"/>
      <c r="MH5" s="161"/>
      <c r="MI5" s="161"/>
      <c r="MJ5" s="161"/>
      <c r="MK5" s="162"/>
      <c r="ML5" s="161"/>
      <c r="MM5" s="162"/>
      <c r="MN5" s="161"/>
      <c r="MO5" s="161"/>
      <c r="MP5" s="152"/>
      <c r="MQ5" s="156"/>
      <c r="MR5" s="156"/>
      <c r="MS5" s="160"/>
      <c r="MT5" s="152"/>
      <c r="MU5" s="152"/>
      <c r="MV5" s="152"/>
      <c r="MW5" s="152"/>
      <c r="MX5" s="152"/>
      <c r="MY5" s="152"/>
      <c r="MZ5" s="152"/>
      <c r="NA5" s="152"/>
      <c r="NB5" s="152"/>
      <c r="NC5" s="152"/>
      <c r="ND5" s="159"/>
      <c r="NE5" s="152"/>
      <c r="NF5" s="159"/>
      <c r="NG5" s="152"/>
      <c r="NH5" s="152"/>
      <c r="NI5" s="152"/>
      <c r="NJ5" s="156"/>
      <c r="NK5" s="156"/>
      <c r="NL5" s="160"/>
      <c r="NM5" s="152"/>
      <c r="NN5" s="152"/>
      <c r="NO5" s="152"/>
      <c r="NP5" s="152"/>
      <c r="NQ5" s="152"/>
      <c r="NR5" s="152"/>
      <c r="NS5" s="152"/>
      <c r="NT5" s="152"/>
      <c r="NU5" s="152"/>
      <c r="NV5" s="152"/>
      <c r="NW5" s="159"/>
      <c r="NX5" s="152"/>
      <c r="NY5" s="159"/>
      <c r="NZ5" s="152"/>
      <c r="OA5" s="152"/>
      <c r="OB5" s="152"/>
      <c r="OC5" s="156"/>
      <c r="OD5" s="156"/>
      <c r="OE5" s="152"/>
      <c r="OF5" s="152"/>
      <c r="OG5" s="152"/>
      <c r="OH5" s="152"/>
      <c r="OI5" s="152"/>
      <c r="OJ5" s="152"/>
      <c r="OK5" s="152"/>
      <c r="OL5" s="152"/>
      <c r="OM5" s="152"/>
      <c r="ON5" s="152"/>
      <c r="OO5" s="152"/>
      <c r="OP5" s="159"/>
      <c r="OQ5" s="152"/>
      <c r="OR5" s="159"/>
      <c r="OS5" s="152"/>
      <c r="OT5" s="152"/>
      <c r="OU5" s="152"/>
      <c r="OV5" s="156"/>
      <c r="OW5" s="156"/>
      <c r="OX5" s="160"/>
      <c r="OY5" s="152"/>
      <c r="OZ5" s="152"/>
      <c r="PA5" s="152"/>
      <c r="PB5" s="152"/>
      <c r="PC5" s="152"/>
      <c r="PD5" s="152"/>
      <c r="PE5" s="152"/>
      <c r="PF5" s="152"/>
      <c r="PG5" s="152"/>
      <c r="PH5" s="152"/>
      <c r="PI5" s="159"/>
      <c r="PJ5" s="152"/>
      <c r="PK5" s="159"/>
      <c r="PL5" s="152"/>
      <c r="PM5" s="152"/>
      <c r="PN5" s="152"/>
      <c r="PO5" s="156"/>
      <c r="PP5" s="156"/>
      <c r="PQ5" s="152"/>
      <c r="PR5" s="152"/>
      <c r="PS5" s="152"/>
      <c r="PT5" s="152"/>
      <c r="PU5" s="152"/>
      <c r="PV5" s="152"/>
      <c r="PW5" s="152"/>
      <c r="PX5" s="152"/>
      <c r="PY5" s="152"/>
      <c r="PZ5" s="152"/>
      <c r="QA5" s="152"/>
      <c r="QB5" s="159"/>
      <c r="QC5" s="152"/>
      <c r="QD5" s="159"/>
      <c r="QE5" s="152"/>
      <c r="QF5" s="152"/>
      <c r="QG5" s="152"/>
      <c r="QH5" s="156"/>
      <c r="QI5" s="156"/>
      <c r="QJ5" s="152"/>
      <c r="QK5" s="152"/>
      <c r="QL5" s="152"/>
      <c r="QM5" s="152"/>
      <c r="QN5" s="152"/>
      <c r="QO5" s="152"/>
      <c r="QP5" s="152"/>
      <c r="QQ5" s="152"/>
      <c r="QR5" s="152"/>
      <c r="QS5" s="152"/>
      <c r="QT5" s="152"/>
      <c r="QU5" s="159"/>
      <c r="QV5" s="152"/>
      <c r="QW5" s="159"/>
      <c r="QX5" s="152"/>
      <c r="QY5" s="152"/>
      <c r="QZ5" s="152"/>
      <c r="RA5" s="156"/>
      <c r="RB5" s="156"/>
      <c r="RC5" s="152"/>
      <c r="RD5" s="152"/>
      <c r="RE5" s="152"/>
      <c r="RF5" s="152"/>
      <c r="RG5" s="152"/>
      <c r="RH5" s="152"/>
      <c r="RI5" s="152"/>
      <c r="RJ5" s="152"/>
      <c r="RK5" s="152"/>
      <c r="RL5" s="152"/>
      <c r="RM5" s="152"/>
      <c r="RN5" s="159"/>
      <c r="RO5" s="152"/>
      <c r="RP5" s="159"/>
      <c r="RQ5" s="152"/>
      <c r="RR5" s="152"/>
      <c r="RS5" s="152"/>
      <c r="RT5" s="156"/>
      <c r="RU5" s="156"/>
      <c r="RV5" s="152"/>
      <c r="RW5" s="152"/>
      <c r="RX5" s="152"/>
      <c r="RY5" s="152"/>
      <c r="RZ5" s="152"/>
      <c r="SA5" s="152"/>
      <c r="SB5" s="152"/>
      <c r="SC5" s="152"/>
      <c r="SD5" s="152"/>
      <c r="SE5" s="152"/>
      <c r="SF5" s="152"/>
      <c r="SG5" s="159"/>
      <c r="SH5" s="152"/>
      <c r="SI5" s="159"/>
      <c r="SJ5" s="152"/>
      <c r="SK5" s="152"/>
      <c r="SL5" s="152"/>
      <c r="SM5" s="156"/>
      <c r="SN5" s="156"/>
      <c r="SO5" s="152"/>
      <c r="SP5" s="152"/>
      <c r="SQ5" s="152"/>
      <c r="SR5" s="152"/>
      <c r="SS5" s="152"/>
      <c r="ST5" s="152"/>
      <c r="SU5" s="152"/>
      <c r="SV5" s="152"/>
      <c r="SW5" s="152"/>
      <c r="SX5" s="152"/>
      <c r="SY5" s="152"/>
      <c r="SZ5" s="159"/>
      <c r="TA5" s="152"/>
      <c r="TB5" s="159"/>
      <c r="TC5" s="152"/>
      <c r="TD5" s="152"/>
      <c r="TE5" s="152"/>
      <c r="TF5" s="156"/>
      <c r="TG5" s="156"/>
      <c r="TH5" s="152"/>
      <c r="TI5" s="152"/>
      <c r="TJ5" s="152"/>
      <c r="TK5" s="152"/>
      <c r="TL5" s="152"/>
      <c r="TM5" s="152"/>
      <c r="TN5" s="152"/>
      <c r="TO5" s="152"/>
      <c r="TP5" s="152"/>
      <c r="TQ5" s="152"/>
      <c r="TR5" s="152"/>
      <c r="TS5" s="159"/>
      <c r="TT5" s="152"/>
      <c r="TU5" s="159"/>
      <c r="TV5" s="152"/>
      <c r="TW5" s="152"/>
      <c r="TX5" s="152"/>
      <c r="TY5" s="156"/>
      <c r="TZ5" s="156"/>
      <c r="UA5" s="152"/>
      <c r="UB5" s="152"/>
      <c r="UC5" s="152"/>
      <c r="UD5" s="152"/>
      <c r="UE5" s="152"/>
      <c r="UF5" s="152"/>
      <c r="UG5" s="152"/>
      <c r="UH5" s="152"/>
      <c r="UI5" s="152"/>
      <c r="UJ5" s="152"/>
      <c r="UK5" s="152"/>
      <c r="UL5" s="159"/>
      <c r="UM5" s="152"/>
      <c r="UN5" s="159"/>
      <c r="UO5" s="152"/>
      <c r="UP5" s="152"/>
      <c r="UQ5" s="152"/>
      <c r="UR5" s="156"/>
      <c r="US5" s="156"/>
      <c r="UT5" s="152"/>
      <c r="UU5" s="152"/>
      <c r="UV5" s="152"/>
      <c r="UW5" s="152"/>
      <c r="UX5" s="152"/>
      <c r="UY5" s="152"/>
      <c r="UZ5" s="152"/>
      <c r="VA5" s="152"/>
      <c r="VB5" s="152"/>
      <c r="VC5" s="152"/>
      <c r="VD5" s="152"/>
      <c r="VE5" s="159"/>
      <c r="VF5" s="152"/>
      <c r="VG5" s="159"/>
      <c r="VH5" s="152"/>
      <c r="VI5" s="152"/>
      <c r="VJ5" s="152"/>
      <c r="VK5" s="156"/>
      <c r="VL5" s="156"/>
      <c r="VM5" s="152"/>
      <c r="VN5" s="152"/>
      <c r="VO5" s="152"/>
      <c r="VP5" s="152"/>
      <c r="VQ5" s="152"/>
      <c r="VR5" s="152"/>
      <c r="VS5" s="152"/>
      <c r="VT5" s="152"/>
      <c r="VU5" s="152"/>
      <c r="VV5" s="152"/>
      <c r="VW5" s="152"/>
      <c r="VX5" s="159"/>
      <c r="VY5" s="152"/>
      <c r="VZ5" s="159"/>
      <c r="WA5" s="152"/>
      <c r="WB5" s="152"/>
      <c r="WC5" s="152"/>
      <c r="WD5" s="156"/>
      <c r="WE5" s="156"/>
      <c r="WF5" s="152"/>
      <c r="WG5" s="152"/>
      <c r="WH5" s="152"/>
      <c r="WI5" s="152"/>
      <c r="WJ5" s="152"/>
      <c r="WK5" s="152"/>
      <c r="WL5" s="152"/>
      <c r="WM5" s="152"/>
      <c r="WN5" s="152"/>
      <c r="WO5" s="152"/>
      <c r="WP5" s="152"/>
      <c r="WQ5" s="152"/>
      <c r="WR5" s="152"/>
      <c r="WS5" s="152"/>
      <c r="WT5" s="152"/>
      <c r="WU5" s="152"/>
      <c r="WV5" s="14"/>
      <c r="WW5" s="14"/>
      <c r="WX5" s="14"/>
    </row>
    <row r="6" spans="1:623" ht="16.5" thickBot="1" x14ac:dyDescent="0.35">
      <c r="A6" s="163"/>
      <c r="B6" s="164"/>
      <c r="C6" s="93"/>
      <c r="D6" s="93"/>
      <c r="E6" s="165"/>
      <c r="F6" s="166" t="s">
        <v>2</v>
      </c>
      <c r="G6" s="166" t="s">
        <v>2</v>
      </c>
      <c r="H6" s="166" t="s">
        <v>2</v>
      </c>
      <c r="I6" s="166" t="s">
        <v>2</v>
      </c>
      <c r="J6" s="128"/>
      <c r="K6" s="128"/>
      <c r="L6" s="128"/>
      <c r="M6" s="128"/>
      <c r="N6" s="128"/>
      <c r="O6" s="282">
        <f>+DATE($O$1,$P$1,$R$1)</f>
        <v>45992</v>
      </c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4"/>
      <c r="AE6" s="271" t="s">
        <v>79</v>
      </c>
      <c r="AF6" s="274"/>
      <c r="AG6" s="275"/>
      <c r="AH6" s="290">
        <f>+DATE($O$1,$P$1,$R$1)+1</f>
        <v>45993</v>
      </c>
      <c r="AI6" s="283"/>
      <c r="AJ6" s="283"/>
      <c r="AK6" s="283"/>
      <c r="AL6" s="283"/>
      <c r="AM6" s="283"/>
      <c r="AN6" s="283"/>
      <c r="AO6" s="283"/>
      <c r="AP6" s="283"/>
      <c r="AQ6" s="283"/>
      <c r="AR6" s="283"/>
      <c r="AS6" s="283"/>
      <c r="AT6" s="283"/>
      <c r="AU6" s="283"/>
      <c r="AV6" s="283"/>
      <c r="AW6" s="284"/>
      <c r="AX6" s="271" t="s">
        <v>79</v>
      </c>
      <c r="AY6" s="274"/>
      <c r="AZ6" s="275"/>
      <c r="BA6" s="282">
        <f>+DATE($O$1,$P$1,$R$1)+2</f>
        <v>45994</v>
      </c>
      <c r="BB6" s="283"/>
      <c r="BC6" s="283"/>
      <c r="BD6" s="283"/>
      <c r="BE6" s="283"/>
      <c r="BF6" s="283"/>
      <c r="BG6" s="283"/>
      <c r="BH6" s="283"/>
      <c r="BI6" s="283"/>
      <c r="BJ6" s="283"/>
      <c r="BK6" s="283"/>
      <c r="BL6" s="283"/>
      <c r="BM6" s="283"/>
      <c r="BN6" s="283"/>
      <c r="BO6" s="283"/>
      <c r="BP6" s="284"/>
      <c r="BQ6" s="271" t="s">
        <v>79</v>
      </c>
      <c r="BR6" s="274"/>
      <c r="BS6" s="275"/>
      <c r="BT6" s="282">
        <f>+DATE($O$1,$P$1,$R$1)+3</f>
        <v>45995</v>
      </c>
      <c r="BU6" s="283"/>
      <c r="BV6" s="283"/>
      <c r="BW6" s="283"/>
      <c r="BX6" s="283"/>
      <c r="BY6" s="283"/>
      <c r="BZ6" s="283"/>
      <c r="CA6" s="283"/>
      <c r="CB6" s="283"/>
      <c r="CC6" s="283"/>
      <c r="CD6" s="283"/>
      <c r="CE6" s="283"/>
      <c r="CF6" s="283"/>
      <c r="CG6" s="283"/>
      <c r="CH6" s="283"/>
      <c r="CI6" s="284"/>
      <c r="CJ6" s="271" t="s">
        <v>79</v>
      </c>
      <c r="CK6" s="274"/>
      <c r="CL6" s="275"/>
      <c r="CM6" s="282">
        <f>+DATE($O$1,$P$1,$R$1)+4</f>
        <v>45996</v>
      </c>
      <c r="CN6" s="283"/>
      <c r="CO6" s="283"/>
      <c r="CP6" s="283"/>
      <c r="CQ6" s="283"/>
      <c r="CR6" s="283"/>
      <c r="CS6" s="283"/>
      <c r="CT6" s="283"/>
      <c r="CU6" s="283"/>
      <c r="CV6" s="283"/>
      <c r="CW6" s="283"/>
      <c r="CX6" s="283"/>
      <c r="CY6" s="283"/>
      <c r="CZ6" s="283"/>
      <c r="DA6" s="283"/>
      <c r="DB6" s="284"/>
      <c r="DC6" s="271" t="s">
        <v>79</v>
      </c>
      <c r="DD6" s="274"/>
      <c r="DE6" s="275"/>
      <c r="DF6" s="282">
        <f>+DATE($O$1,$P$1,$R$1)+5</f>
        <v>45997</v>
      </c>
      <c r="DG6" s="283"/>
      <c r="DH6" s="283"/>
      <c r="DI6" s="283"/>
      <c r="DJ6" s="283"/>
      <c r="DK6" s="283"/>
      <c r="DL6" s="283"/>
      <c r="DM6" s="283"/>
      <c r="DN6" s="283"/>
      <c r="DO6" s="283"/>
      <c r="DP6" s="283"/>
      <c r="DQ6" s="283"/>
      <c r="DR6" s="283"/>
      <c r="DS6" s="283"/>
      <c r="DT6" s="283"/>
      <c r="DU6" s="284"/>
      <c r="DV6" s="271" t="s">
        <v>79</v>
      </c>
      <c r="DW6" s="274"/>
      <c r="DX6" s="275"/>
      <c r="DY6" s="282">
        <f>+DATE($O$1,$P$1,$R$1)+6</f>
        <v>45998</v>
      </c>
      <c r="DZ6" s="283"/>
      <c r="EA6" s="283"/>
      <c r="EB6" s="283"/>
      <c r="EC6" s="283"/>
      <c r="ED6" s="283"/>
      <c r="EE6" s="283"/>
      <c r="EF6" s="283"/>
      <c r="EG6" s="283"/>
      <c r="EH6" s="283"/>
      <c r="EI6" s="283"/>
      <c r="EJ6" s="283"/>
      <c r="EK6" s="283"/>
      <c r="EL6" s="283"/>
      <c r="EM6" s="283"/>
      <c r="EN6" s="284"/>
      <c r="EO6" s="271" t="s">
        <v>79</v>
      </c>
      <c r="EP6" s="274"/>
      <c r="EQ6" s="275"/>
      <c r="ER6" s="282">
        <f>+DATE($O$1,$P$1,$R$1)+7</f>
        <v>45999</v>
      </c>
      <c r="ES6" s="283"/>
      <c r="ET6" s="283"/>
      <c r="EU6" s="283"/>
      <c r="EV6" s="283"/>
      <c r="EW6" s="283"/>
      <c r="EX6" s="283"/>
      <c r="EY6" s="283"/>
      <c r="EZ6" s="283"/>
      <c r="FA6" s="283"/>
      <c r="FB6" s="283"/>
      <c r="FC6" s="283"/>
      <c r="FD6" s="283"/>
      <c r="FE6" s="283"/>
      <c r="FF6" s="283"/>
      <c r="FG6" s="284"/>
      <c r="FH6" s="271" t="s">
        <v>79</v>
      </c>
      <c r="FI6" s="274"/>
      <c r="FJ6" s="275"/>
      <c r="FK6" s="282">
        <f>+DATE($O$1,$P$1,$R$1)+8</f>
        <v>46000</v>
      </c>
      <c r="FL6" s="283"/>
      <c r="FM6" s="283"/>
      <c r="FN6" s="283"/>
      <c r="FO6" s="283"/>
      <c r="FP6" s="283"/>
      <c r="FQ6" s="283"/>
      <c r="FR6" s="283"/>
      <c r="FS6" s="283"/>
      <c r="FT6" s="283"/>
      <c r="FU6" s="283"/>
      <c r="FV6" s="283"/>
      <c r="FW6" s="283"/>
      <c r="FX6" s="283"/>
      <c r="FY6" s="283"/>
      <c r="FZ6" s="284"/>
      <c r="GA6" s="271" t="s">
        <v>79</v>
      </c>
      <c r="GB6" s="274"/>
      <c r="GC6" s="275"/>
      <c r="GD6" s="282">
        <f>+DATE($O$1,$P$1,$R$1)+9</f>
        <v>46001</v>
      </c>
      <c r="GE6" s="283"/>
      <c r="GF6" s="283"/>
      <c r="GG6" s="283"/>
      <c r="GH6" s="283"/>
      <c r="GI6" s="283"/>
      <c r="GJ6" s="283"/>
      <c r="GK6" s="283"/>
      <c r="GL6" s="283"/>
      <c r="GM6" s="283"/>
      <c r="GN6" s="283"/>
      <c r="GO6" s="283"/>
      <c r="GP6" s="283"/>
      <c r="GQ6" s="283"/>
      <c r="GR6" s="283"/>
      <c r="GS6" s="284"/>
      <c r="GT6" s="271" t="s">
        <v>79</v>
      </c>
      <c r="GU6" s="274"/>
      <c r="GV6" s="275"/>
      <c r="GW6" s="282">
        <f>+DATE($O$1,$P$1,$R$1)+10</f>
        <v>46002</v>
      </c>
      <c r="GX6" s="283"/>
      <c r="GY6" s="283"/>
      <c r="GZ6" s="283"/>
      <c r="HA6" s="283"/>
      <c r="HB6" s="283"/>
      <c r="HC6" s="283"/>
      <c r="HD6" s="283"/>
      <c r="HE6" s="283"/>
      <c r="HF6" s="283"/>
      <c r="HG6" s="283"/>
      <c r="HH6" s="283"/>
      <c r="HI6" s="283"/>
      <c r="HJ6" s="283"/>
      <c r="HK6" s="283"/>
      <c r="HL6" s="284"/>
      <c r="HM6" s="271" t="s">
        <v>79</v>
      </c>
      <c r="HN6" s="274"/>
      <c r="HO6" s="275"/>
      <c r="HP6" s="282">
        <f>+DATE($O$1,$P$1,$R$1)+11</f>
        <v>46003</v>
      </c>
      <c r="HQ6" s="283"/>
      <c r="HR6" s="283"/>
      <c r="HS6" s="283"/>
      <c r="HT6" s="283"/>
      <c r="HU6" s="283"/>
      <c r="HV6" s="283"/>
      <c r="HW6" s="283"/>
      <c r="HX6" s="283"/>
      <c r="HY6" s="283"/>
      <c r="HZ6" s="283"/>
      <c r="IA6" s="283"/>
      <c r="IB6" s="283"/>
      <c r="IC6" s="283"/>
      <c r="ID6" s="283"/>
      <c r="IE6" s="284"/>
      <c r="IF6" s="271" t="s">
        <v>79</v>
      </c>
      <c r="IG6" s="274"/>
      <c r="IH6" s="275"/>
      <c r="II6" s="282">
        <f>+DATE($O$1,$P$1,$R$1)+12</f>
        <v>46004</v>
      </c>
      <c r="IJ6" s="283"/>
      <c r="IK6" s="283"/>
      <c r="IL6" s="283"/>
      <c r="IM6" s="283"/>
      <c r="IN6" s="283"/>
      <c r="IO6" s="283"/>
      <c r="IP6" s="283"/>
      <c r="IQ6" s="283"/>
      <c r="IR6" s="283"/>
      <c r="IS6" s="283"/>
      <c r="IT6" s="283"/>
      <c r="IU6" s="283"/>
      <c r="IV6" s="283"/>
      <c r="IW6" s="283"/>
      <c r="IX6" s="284"/>
      <c r="IY6" s="271" t="s">
        <v>79</v>
      </c>
      <c r="IZ6" s="274"/>
      <c r="JA6" s="275"/>
      <c r="JB6" s="282">
        <f>+DATE($O$1,$P$1,$R$1)+13</f>
        <v>46005</v>
      </c>
      <c r="JC6" s="283"/>
      <c r="JD6" s="283"/>
      <c r="JE6" s="283"/>
      <c r="JF6" s="283"/>
      <c r="JG6" s="283"/>
      <c r="JH6" s="283"/>
      <c r="JI6" s="283"/>
      <c r="JJ6" s="283"/>
      <c r="JK6" s="283"/>
      <c r="JL6" s="283"/>
      <c r="JM6" s="283"/>
      <c r="JN6" s="283"/>
      <c r="JO6" s="283"/>
      <c r="JP6" s="283"/>
      <c r="JQ6" s="284"/>
      <c r="JR6" s="271" t="s">
        <v>79</v>
      </c>
      <c r="JS6" s="274"/>
      <c r="JT6" s="275"/>
      <c r="JU6" s="282">
        <f>+DATE($O$1,$P$1,$R$1)+14</f>
        <v>46006</v>
      </c>
      <c r="JV6" s="283"/>
      <c r="JW6" s="283"/>
      <c r="JX6" s="283"/>
      <c r="JY6" s="283"/>
      <c r="JZ6" s="283"/>
      <c r="KA6" s="283"/>
      <c r="KB6" s="283"/>
      <c r="KC6" s="283"/>
      <c r="KD6" s="283"/>
      <c r="KE6" s="283"/>
      <c r="KF6" s="283"/>
      <c r="KG6" s="283"/>
      <c r="KH6" s="283"/>
      <c r="KI6" s="283"/>
      <c r="KJ6" s="284"/>
      <c r="KK6" s="271" t="s">
        <v>79</v>
      </c>
      <c r="KL6" s="274"/>
      <c r="KM6" s="275"/>
      <c r="KN6" s="282">
        <f>+DATE($O$1,$P$1,$R$1)+15</f>
        <v>46007</v>
      </c>
      <c r="KO6" s="283"/>
      <c r="KP6" s="283"/>
      <c r="KQ6" s="283"/>
      <c r="KR6" s="283"/>
      <c r="KS6" s="283"/>
      <c r="KT6" s="283"/>
      <c r="KU6" s="283"/>
      <c r="KV6" s="283"/>
      <c r="KW6" s="283"/>
      <c r="KX6" s="283"/>
      <c r="KY6" s="283"/>
      <c r="KZ6" s="283"/>
      <c r="LA6" s="283"/>
      <c r="LB6" s="283"/>
      <c r="LC6" s="284"/>
      <c r="LD6" s="271" t="s">
        <v>79</v>
      </c>
      <c r="LE6" s="274"/>
      <c r="LF6" s="275"/>
      <c r="LG6" s="282">
        <f>+DATE($O$1,$P$1,$R$1)+16</f>
        <v>46008</v>
      </c>
      <c r="LH6" s="283"/>
      <c r="LI6" s="283"/>
      <c r="LJ6" s="283"/>
      <c r="LK6" s="283"/>
      <c r="LL6" s="283"/>
      <c r="LM6" s="283"/>
      <c r="LN6" s="283"/>
      <c r="LO6" s="283"/>
      <c r="LP6" s="283"/>
      <c r="LQ6" s="283"/>
      <c r="LR6" s="283"/>
      <c r="LS6" s="283"/>
      <c r="LT6" s="283"/>
      <c r="LU6" s="283"/>
      <c r="LV6" s="284"/>
      <c r="LW6" s="271" t="s">
        <v>79</v>
      </c>
      <c r="LX6" s="274"/>
      <c r="LY6" s="275"/>
      <c r="LZ6" s="291">
        <f>+DATE($O$1,$P$1,$R$1)+17</f>
        <v>46009</v>
      </c>
      <c r="MA6" s="292"/>
      <c r="MB6" s="292"/>
      <c r="MC6" s="292"/>
      <c r="MD6" s="292"/>
      <c r="ME6" s="292"/>
      <c r="MF6" s="292"/>
      <c r="MG6" s="292"/>
      <c r="MH6" s="292"/>
      <c r="MI6" s="292"/>
      <c r="MJ6" s="292"/>
      <c r="MK6" s="292"/>
      <c r="ML6" s="292"/>
      <c r="MM6" s="292"/>
      <c r="MN6" s="292"/>
      <c r="MO6" s="293"/>
      <c r="MP6" s="271" t="s">
        <v>79</v>
      </c>
      <c r="MQ6" s="274"/>
      <c r="MR6" s="275"/>
      <c r="MS6" s="282">
        <f>+DATE($O$1,$P$1,$R$1)+18</f>
        <v>46010</v>
      </c>
      <c r="MT6" s="283"/>
      <c r="MU6" s="283"/>
      <c r="MV6" s="283"/>
      <c r="MW6" s="283"/>
      <c r="MX6" s="283"/>
      <c r="MY6" s="283"/>
      <c r="MZ6" s="283"/>
      <c r="NA6" s="283"/>
      <c r="NB6" s="283"/>
      <c r="NC6" s="283"/>
      <c r="ND6" s="283"/>
      <c r="NE6" s="283"/>
      <c r="NF6" s="283"/>
      <c r="NG6" s="283"/>
      <c r="NH6" s="284"/>
      <c r="NI6" s="271" t="s">
        <v>79</v>
      </c>
      <c r="NJ6" s="274"/>
      <c r="NK6" s="275"/>
      <c r="NL6" s="282">
        <f>+DATE($O$1,$P$1,$R$1)+19</f>
        <v>46011</v>
      </c>
      <c r="NM6" s="283"/>
      <c r="NN6" s="283"/>
      <c r="NO6" s="283"/>
      <c r="NP6" s="283"/>
      <c r="NQ6" s="283"/>
      <c r="NR6" s="283"/>
      <c r="NS6" s="283"/>
      <c r="NT6" s="283"/>
      <c r="NU6" s="283"/>
      <c r="NV6" s="283"/>
      <c r="NW6" s="283"/>
      <c r="NX6" s="283"/>
      <c r="NY6" s="283"/>
      <c r="NZ6" s="283"/>
      <c r="OA6" s="284"/>
      <c r="OB6" s="271" t="s">
        <v>79</v>
      </c>
      <c r="OC6" s="274"/>
      <c r="OD6" s="275"/>
      <c r="OE6" s="282">
        <f>+DATE($O$1,$P$1,$R$1)+20</f>
        <v>46012</v>
      </c>
      <c r="OF6" s="283"/>
      <c r="OG6" s="283"/>
      <c r="OH6" s="283"/>
      <c r="OI6" s="283"/>
      <c r="OJ6" s="283"/>
      <c r="OK6" s="283"/>
      <c r="OL6" s="283"/>
      <c r="OM6" s="283"/>
      <c r="ON6" s="283"/>
      <c r="OO6" s="283"/>
      <c r="OP6" s="283"/>
      <c r="OQ6" s="283"/>
      <c r="OR6" s="283"/>
      <c r="OS6" s="283"/>
      <c r="OT6" s="284"/>
      <c r="OU6" s="271" t="s">
        <v>79</v>
      </c>
      <c r="OV6" s="274"/>
      <c r="OW6" s="275"/>
      <c r="OX6" s="282">
        <f>+DATE($O$1,$P$1,$R$1)+21</f>
        <v>46013</v>
      </c>
      <c r="OY6" s="283"/>
      <c r="OZ6" s="283"/>
      <c r="PA6" s="283"/>
      <c r="PB6" s="283"/>
      <c r="PC6" s="283"/>
      <c r="PD6" s="283"/>
      <c r="PE6" s="283"/>
      <c r="PF6" s="283"/>
      <c r="PG6" s="283"/>
      <c r="PH6" s="283"/>
      <c r="PI6" s="283"/>
      <c r="PJ6" s="283"/>
      <c r="PK6" s="283"/>
      <c r="PL6" s="283"/>
      <c r="PM6" s="284"/>
      <c r="PN6" s="271" t="s">
        <v>79</v>
      </c>
      <c r="PO6" s="274"/>
      <c r="PP6" s="275"/>
      <c r="PQ6" s="282">
        <f>+DATE($O$1,$P$1,$R$1)+22</f>
        <v>46014</v>
      </c>
      <c r="PR6" s="283"/>
      <c r="PS6" s="283"/>
      <c r="PT6" s="283"/>
      <c r="PU6" s="283"/>
      <c r="PV6" s="283"/>
      <c r="PW6" s="283"/>
      <c r="PX6" s="283"/>
      <c r="PY6" s="283"/>
      <c r="PZ6" s="283"/>
      <c r="QA6" s="283"/>
      <c r="QB6" s="283"/>
      <c r="QC6" s="283"/>
      <c r="QD6" s="283"/>
      <c r="QE6" s="283"/>
      <c r="QF6" s="284"/>
      <c r="QG6" s="271" t="s">
        <v>79</v>
      </c>
      <c r="QH6" s="274"/>
      <c r="QI6" s="275"/>
      <c r="QJ6" s="282">
        <f>+DATE($O$1,$P$1,$R$1)+23</f>
        <v>46015</v>
      </c>
      <c r="QK6" s="283"/>
      <c r="QL6" s="283"/>
      <c r="QM6" s="283"/>
      <c r="QN6" s="283"/>
      <c r="QO6" s="283"/>
      <c r="QP6" s="283"/>
      <c r="QQ6" s="283"/>
      <c r="QR6" s="283"/>
      <c r="QS6" s="283"/>
      <c r="QT6" s="283"/>
      <c r="QU6" s="283"/>
      <c r="QV6" s="283"/>
      <c r="QW6" s="283"/>
      <c r="QX6" s="283"/>
      <c r="QY6" s="284"/>
      <c r="QZ6" s="271" t="s">
        <v>79</v>
      </c>
      <c r="RA6" s="274" t="s">
        <v>94</v>
      </c>
      <c r="RB6" s="275"/>
      <c r="RC6" s="282">
        <f>+DATE($O$1,$P$1,$R$1)+24</f>
        <v>46016</v>
      </c>
      <c r="RD6" s="283"/>
      <c r="RE6" s="283"/>
      <c r="RF6" s="283"/>
      <c r="RG6" s="283"/>
      <c r="RH6" s="283"/>
      <c r="RI6" s="283"/>
      <c r="RJ6" s="283"/>
      <c r="RK6" s="283"/>
      <c r="RL6" s="283"/>
      <c r="RM6" s="283"/>
      <c r="RN6" s="283"/>
      <c r="RO6" s="283"/>
      <c r="RP6" s="283"/>
      <c r="RQ6" s="283"/>
      <c r="RR6" s="284"/>
      <c r="RS6" s="271" t="s">
        <v>79</v>
      </c>
      <c r="RT6" s="274"/>
      <c r="RU6" s="275"/>
      <c r="RV6" s="282">
        <f>+DATE($O$1,$P$1,$R$1)+25</f>
        <v>46017</v>
      </c>
      <c r="RW6" s="283"/>
      <c r="RX6" s="283"/>
      <c r="RY6" s="283"/>
      <c r="RZ6" s="283"/>
      <c r="SA6" s="283"/>
      <c r="SB6" s="283"/>
      <c r="SC6" s="283"/>
      <c r="SD6" s="283"/>
      <c r="SE6" s="283"/>
      <c r="SF6" s="283"/>
      <c r="SG6" s="283"/>
      <c r="SH6" s="283"/>
      <c r="SI6" s="283"/>
      <c r="SJ6" s="283"/>
      <c r="SK6" s="284"/>
      <c r="SL6" s="271" t="s">
        <v>79</v>
      </c>
      <c r="SM6" s="274"/>
      <c r="SN6" s="275"/>
      <c r="SO6" s="282">
        <f>+DATE($O$1,$P$1,$R$1)+26</f>
        <v>46018</v>
      </c>
      <c r="SP6" s="283"/>
      <c r="SQ6" s="283"/>
      <c r="SR6" s="283"/>
      <c r="SS6" s="283"/>
      <c r="ST6" s="283"/>
      <c r="SU6" s="283"/>
      <c r="SV6" s="283"/>
      <c r="SW6" s="283"/>
      <c r="SX6" s="283"/>
      <c r="SY6" s="283"/>
      <c r="SZ6" s="283"/>
      <c r="TA6" s="283"/>
      <c r="TB6" s="283"/>
      <c r="TC6" s="283"/>
      <c r="TD6" s="284"/>
      <c r="TE6" s="271" t="s">
        <v>79</v>
      </c>
      <c r="TF6" s="274"/>
      <c r="TG6" s="275"/>
      <c r="TH6" s="282">
        <f>+DATE($O$1,$P$1,$R$1)+27</f>
        <v>46019</v>
      </c>
      <c r="TI6" s="283"/>
      <c r="TJ6" s="283"/>
      <c r="TK6" s="283"/>
      <c r="TL6" s="283"/>
      <c r="TM6" s="283"/>
      <c r="TN6" s="283"/>
      <c r="TO6" s="283"/>
      <c r="TP6" s="283"/>
      <c r="TQ6" s="283"/>
      <c r="TR6" s="283"/>
      <c r="TS6" s="283"/>
      <c r="TT6" s="283"/>
      <c r="TU6" s="283"/>
      <c r="TV6" s="283"/>
      <c r="TW6" s="284"/>
      <c r="TX6" s="271" t="s">
        <v>79</v>
      </c>
      <c r="TY6" s="274"/>
      <c r="TZ6" s="275"/>
      <c r="UA6" s="282">
        <f>+DATE($O$1,$P$1,$R$1)+28</f>
        <v>46020</v>
      </c>
      <c r="UB6" s="283"/>
      <c r="UC6" s="283"/>
      <c r="UD6" s="283"/>
      <c r="UE6" s="283"/>
      <c r="UF6" s="283"/>
      <c r="UG6" s="283"/>
      <c r="UH6" s="283"/>
      <c r="UI6" s="283"/>
      <c r="UJ6" s="283"/>
      <c r="UK6" s="283"/>
      <c r="UL6" s="283"/>
      <c r="UM6" s="283"/>
      <c r="UN6" s="283"/>
      <c r="UO6" s="283"/>
      <c r="UP6" s="284"/>
      <c r="UQ6" s="271" t="s">
        <v>79</v>
      </c>
      <c r="UR6" s="274"/>
      <c r="US6" s="275"/>
      <c r="UT6" s="282">
        <f>+DATE($O$1,$P$1,$R$1)+29</f>
        <v>46021</v>
      </c>
      <c r="UU6" s="283"/>
      <c r="UV6" s="283"/>
      <c r="UW6" s="283"/>
      <c r="UX6" s="283"/>
      <c r="UY6" s="283"/>
      <c r="UZ6" s="283"/>
      <c r="VA6" s="283"/>
      <c r="VB6" s="283"/>
      <c r="VC6" s="283"/>
      <c r="VD6" s="283"/>
      <c r="VE6" s="283"/>
      <c r="VF6" s="283"/>
      <c r="VG6" s="283"/>
      <c r="VH6" s="283"/>
      <c r="VI6" s="284"/>
      <c r="VJ6" s="271" t="s">
        <v>79</v>
      </c>
      <c r="VK6" s="274"/>
      <c r="VL6" s="275"/>
      <c r="VM6" s="282">
        <f>+DATE($O$1,$P$1,$R$1)+30</f>
        <v>46022</v>
      </c>
      <c r="VN6" s="283"/>
      <c r="VO6" s="283"/>
      <c r="VP6" s="283"/>
      <c r="VQ6" s="283"/>
      <c r="VR6" s="283"/>
      <c r="VS6" s="283"/>
      <c r="VT6" s="283"/>
      <c r="VU6" s="283"/>
      <c r="VV6" s="283"/>
      <c r="VW6" s="283"/>
      <c r="VX6" s="283"/>
      <c r="VY6" s="283"/>
      <c r="VZ6" s="283"/>
      <c r="WA6" s="283"/>
      <c r="WB6" s="284"/>
      <c r="WC6" s="271" t="s">
        <v>79</v>
      </c>
      <c r="WD6" s="274"/>
      <c r="WE6" s="275"/>
      <c r="WF6" s="14"/>
      <c r="WG6" s="285" t="s">
        <v>224</v>
      </c>
      <c r="WH6" s="286"/>
      <c r="WI6" s="286"/>
      <c r="WJ6" s="286"/>
      <c r="WK6" s="286"/>
      <c r="WL6" s="286"/>
      <c r="WM6" s="286"/>
      <c r="WN6" s="286"/>
      <c r="WO6" s="286"/>
      <c r="WP6" s="286"/>
      <c r="WQ6" s="286"/>
      <c r="WR6" s="286"/>
      <c r="WS6" s="286"/>
      <c r="WT6" s="286"/>
      <c r="WU6" s="287"/>
      <c r="WV6" s="10"/>
      <c r="WW6" s="10"/>
      <c r="WX6" s="10"/>
    </row>
    <row r="7" spans="1:623" ht="20.25" customHeight="1" thickBot="1" x14ac:dyDescent="0.35">
      <c r="A7" s="167"/>
      <c r="B7" s="168"/>
      <c r="C7" s="169" t="s">
        <v>3</v>
      </c>
      <c r="D7" s="170" t="s">
        <v>4</v>
      </c>
      <c r="E7" s="294" t="s">
        <v>5</v>
      </c>
      <c r="F7" s="30" t="s">
        <v>6</v>
      </c>
      <c r="G7" s="30"/>
      <c r="H7" s="30" t="s">
        <v>6</v>
      </c>
      <c r="I7" s="30"/>
      <c r="J7" s="294" t="s">
        <v>78</v>
      </c>
      <c r="K7" s="295" t="s">
        <v>8</v>
      </c>
      <c r="L7" s="296" t="s">
        <v>9</v>
      </c>
      <c r="M7" s="267"/>
      <c r="N7" s="297" t="s">
        <v>91</v>
      </c>
      <c r="O7" s="263" t="s">
        <v>10</v>
      </c>
      <c r="P7" s="264" t="s">
        <v>77</v>
      </c>
      <c r="Q7" s="259" t="s">
        <v>78</v>
      </c>
      <c r="R7" s="266" t="s">
        <v>11</v>
      </c>
      <c r="S7" s="267"/>
      <c r="T7" s="266" t="s">
        <v>12</v>
      </c>
      <c r="U7" s="268"/>
      <c r="V7" s="267"/>
      <c r="W7" s="259" t="s">
        <v>13</v>
      </c>
      <c r="X7" s="257" t="s">
        <v>14</v>
      </c>
      <c r="Y7" s="257" t="s">
        <v>153</v>
      </c>
      <c r="Z7" s="269" t="s">
        <v>15</v>
      </c>
      <c r="AA7" s="257" t="s">
        <v>16</v>
      </c>
      <c r="AB7" s="269" t="s">
        <v>17</v>
      </c>
      <c r="AC7" s="273" t="s">
        <v>18</v>
      </c>
      <c r="AD7" s="273" t="s">
        <v>154</v>
      </c>
      <c r="AE7" s="272"/>
      <c r="AF7" s="270" t="s">
        <v>90</v>
      </c>
      <c r="AG7" s="261" t="s">
        <v>27</v>
      </c>
      <c r="AH7" s="263" t="s">
        <v>10</v>
      </c>
      <c r="AI7" s="264" t="s">
        <v>77</v>
      </c>
      <c r="AJ7" s="259" t="s">
        <v>78</v>
      </c>
      <c r="AK7" s="266" t="s">
        <v>11</v>
      </c>
      <c r="AL7" s="267"/>
      <c r="AM7" s="266" t="s">
        <v>12</v>
      </c>
      <c r="AN7" s="268"/>
      <c r="AO7" s="267"/>
      <c r="AP7" s="259" t="s">
        <v>13</v>
      </c>
      <c r="AQ7" s="257" t="s">
        <v>14</v>
      </c>
      <c r="AR7" s="257" t="s">
        <v>153</v>
      </c>
      <c r="AS7" s="269" t="s">
        <v>15</v>
      </c>
      <c r="AT7" s="257" t="s">
        <v>16</v>
      </c>
      <c r="AU7" s="269" t="s">
        <v>17</v>
      </c>
      <c r="AV7" s="273" t="s">
        <v>18</v>
      </c>
      <c r="AW7" s="273" t="s">
        <v>154</v>
      </c>
      <c r="AX7" s="272"/>
      <c r="AY7" s="270" t="s">
        <v>90</v>
      </c>
      <c r="AZ7" s="261" t="s">
        <v>27</v>
      </c>
      <c r="BA7" s="263" t="s">
        <v>10</v>
      </c>
      <c r="BB7" s="264" t="s">
        <v>77</v>
      </c>
      <c r="BC7" s="259" t="s">
        <v>78</v>
      </c>
      <c r="BD7" s="266" t="s">
        <v>11</v>
      </c>
      <c r="BE7" s="267"/>
      <c r="BF7" s="266" t="s">
        <v>12</v>
      </c>
      <c r="BG7" s="268"/>
      <c r="BH7" s="267"/>
      <c r="BI7" s="259" t="s">
        <v>13</v>
      </c>
      <c r="BJ7" s="257" t="s">
        <v>14</v>
      </c>
      <c r="BK7" s="257" t="s">
        <v>153</v>
      </c>
      <c r="BL7" s="269" t="s">
        <v>15</v>
      </c>
      <c r="BM7" s="257" t="s">
        <v>16</v>
      </c>
      <c r="BN7" s="269" t="s">
        <v>17</v>
      </c>
      <c r="BO7" s="273" t="s">
        <v>18</v>
      </c>
      <c r="BP7" s="273" t="s">
        <v>154</v>
      </c>
      <c r="BQ7" s="272"/>
      <c r="BR7" s="270" t="s">
        <v>90</v>
      </c>
      <c r="BS7" s="261" t="s">
        <v>27</v>
      </c>
      <c r="BT7" s="263" t="s">
        <v>10</v>
      </c>
      <c r="BU7" s="264" t="s">
        <v>77</v>
      </c>
      <c r="BV7" s="259" t="s">
        <v>78</v>
      </c>
      <c r="BW7" s="266" t="s">
        <v>11</v>
      </c>
      <c r="BX7" s="267"/>
      <c r="BY7" s="266" t="s">
        <v>12</v>
      </c>
      <c r="BZ7" s="268"/>
      <c r="CA7" s="267"/>
      <c r="CB7" s="259" t="s">
        <v>13</v>
      </c>
      <c r="CC7" s="257" t="s">
        <v>14</v>
      </c>
      <c r="CD7" s="257" t="s">
        <v>153</v>
      </c>
      <c r="CE7" s="269" t="s">
        <v>15</v>
      </c>
      <c r="CF7" s="257" t="s">
        <v>16</v>
      </c>
      <c r="CG7" s="269" t="s">
        <v>17</v>
      </c>
      <c r="CH7" s="273" t="s">
        <v>18</v>
      </c>
      <c r="CI7" s="273" t="s">
        <v>154</v>
      </c>
      <c r="CJ7" s="272"/>
      <c r="CK7" s="270" t="s">
        <v>90</v>
      </c>
      <c r="CL7" s="261" t="s">
        <v>27</v>
      </c>
      <c r="CM7" s="263" t="s">
        <v>10</v>
      </c>
      <c r="CN7" s="264" t="s">
        <v>77</v>
      </c>
      <c r="CO7" s="259" t="s">
        <v>78</v>
      </c>
      <c r="CP7" s="266" t="s">
        <v>11</v>
      </c>
      <c r="CQ7" s="267"/>
      <c r="CR7" s="266" t="s">
        <v>12</v>
      </c>
      <c r="CS7" s="268"/>
      <c r="CT7" s="267"/>
      <c r="CU7" s="259" t="s">
        <v>13</v>
      </c>
      <c r="CV7" s="257" t="s">
        <v>14</v>
      </c>
      <c r="CW7" s="257" t="s">
        <v>153</v>
      </c>
      <c r="CX7" s="269" t="s">
        <v>15</v>
      </c>
      <c r="CY7" s="257" t="s">
        <v>16</v>
      </c>
      <c r="CZ7" s="269" t="s">
        <v>17</v>
      </c>
      <c r="DA7" s="273" t="s">
        <v>18</v>
      </c>
      <c r="DB7" s="273" t="s">
        <v>154</v>
      </c>
      <c r="DC7" s="272"/>
      <c r="DD7" s="270" t="s">
        <v>90</v>
      </c>
      <c r="DE7" s="261" t="s">
        <v>27</v>
      </c>
      <c r="DF7" s="263" t="s">
        <v>10</v>
      </c>
      <c r="DG7" s="264" t="s">
        <v>77</v>
      </c>
      <c r="DH7" s="259" t="s">
        <v>78</v>
      </c>
      <c r="DI7" s="266" t="s">
        <v>11</v>
      </c>
      <c r="DJ7" s="267"/>
      <c r="DK7" s="266" t="s">
        <v>12</v>
      </c>
      <c r="DL7" s="268"/>
      <c r="DM7" s="267"/>
      <c r="DN7" s="259" t="s">
        <v>13</v>
      </c>
      <c r="DO7" s="257" t="s">
        <v>14</v>
      </c>
      <c r="DP7" s="257" t="s">
        <v>153</v>
      </c>
      <c r="DQ7" s="269" t="s">
        <v>15</v>
      </c>
      <c r="DR7" s="257" t="s">
        <v>16</v>
      </c>
      <c r="DS7" s="269" t="s">
        <v>17</v>
      </c>
      <c r="DT7" s="273" t="s">
        <v>18</v>
      </c>
      <c r="DU7" s="273" t="s">
        <v>154</v>
      </c>
      <c r="DV7" s="272"/>
      <c r="DW7" s="270" t="s">
        <v>90</v>
      </c>
      <c r="DX7" s="261" t="s">
        <v>27</v>
      </c>
      <c r="DY7" s="263" t="s">
        <v>10</v>
      </c>
      <c r="DZ7" s="264" t="s">
        <v>77</v>
      </c>
      <c r="EA7" s="259" t="s">
        <v>78</v>
      </c>
      <c r="EB7" s="266" t="s">
        <v>11</v>
      </c>
      <c r="EC7" s="267"/>
      <c r="ED7" s="266" t="s">
        <v>12</v>
      </c>
      <c r="EE7" s="268"/>
      <c r="EF7" s="267"/>
      <c r="EG7" s="259" t="s">
        <v>13</v>
      </c>
      <c r="EH7" s="257" t="s">
        <v>14</v>
      </c>
      <c r="EI7" s="257" t="s">
        <v>153</v>
      </c>
      <c r="EJ7" s="269" t="s">
        <v>15</v>
      </c>
      <c r="EK7" s="257" t="s">
        <v>16</v>
      </c>
      <c r="EL7" s="269" t="s">
        <v>17</v>
      </c>
      <c r="EM7" s="273" t="s">
        <v>18</v>
      </c>
      <c r="EN7" s="273" t="s">
        <v>154</v>
      </c>
      <c r="EO7" s="272"/>
      <c r="EP7" s="270" t="s">
        <v>90</v>
      </c>
      <c r="EQ7" s="261" t="s">
        <v>27</v>
      </c>
      <c r="ER7" s="263" t="s">
        <v>10</v>
      </c>
      <c r="ES7" s="264" t="s">
        <v>77</v>
      </c>
      <c r="ET7" s="259" t="s">
        <v>78</v>
      </c>
      <c r="EU7" s="266" t="s">
        <v>11</v>
      </c>
      <c r="EV7" s="267"/>
      <c r="EW7" s="266" t="s">
        <v>12</v>
      </c>
      <c r="EX7" s="268"/>
      <c r="EY7" s="267"/>
      <c r="EZ7" s="259" t="s">
        <v>13</v>
      </c>
      <c r="FA7" s="257" t="s">
        <v>14</v>
      </c>
      <c r="FB7" s="257" t="s">
        <v>153</v>
      </c>
      <c r="FC7" s="269" t="s">
        <v>15</v>
      </c>
      <c r="FD7" s="257" t="s">
        <v>16</v>
      </c>
      <c r="FE7" s="269" t="s">
        <v>17</v>
      </c>
      <c r="FF7" s="273" t="s">
        <v>18</v>
      </c>
      <c r="FG7" s="273" t="s">
        <v>154</v>
      </c>
      <c r="FH7" s="272"/>
      <c r="FI7" s="270" t="s">
        <v>90</v>
      </c>
      <c r="FJ7" s="261" t="s">
        <v>27</v>
      </c>
      <c r="FK7" s="263" t="s">
        <v>10</v>
      </c>
      <c r="FL7" s="264" t="s">
        <v>77</v>
      </c>
      <c r="FM7" s="259" t="s">
        <v>78</v>
      </c>
      <c r="FN7" s="266" t="s">
        <v>11</v>
      </c>
      <c r="FO7" s="267"/>
      <c r="FP7" s="266" t="s">
        <v>12</v>
      </c>
      <c r="FQ7" s="268"/>
      <c r="FR7" s="267"/>
      <c r="FS7" s="259" t="s">
        <v>13</v>
      </c>
      <c r="FT7" s="257" t="s">
        <v>14</v>
      </c>
      <c r="FU7" s="257" t="s">
        <v>153</v>
      </c>
      <c r="FV7" s="269" t="s">
        <v>15</v>
      </c>
      <c r="FW7" s="257" t="s">
        <v>16</v>
      </c>
      <c r="FX7" s="269" t="s">
        <v>17</v>
      </c>
      <c r="FY7" s="273" t="s">
        <v>18</v>
      </c>
      <c r="FZ7" s="273" t="s">
        <v>154</v>
      </c>
      <c r="GA7" s="272"/>
      <c r="GB7" s="270" t="s">
        <v>90</v>
      </c>
      <c r="GC7" s="261" t="s">
        <v>27</v>
      </c>
      <c r="GD7" s="263" t="s">
        <v>10</v>
      </c>
      <c r="GE7" s="264" t="s">
        <v>77</v>
      </c>
      <c r="GF7" s="259" t="s">
        <v>78</v>
      </c>
      <c r="GG7" s="266" t="s">
        <v>11</v>
      </c>
      <c r="GH7" s="267"/>
      <c r="GI7" s="266" t="s">
        <v>12</v>
      </c>
      <c r="GJ7" s="268"/>
      <c r="GK7" s="267"/>
      <c r="GL7" s="259" t="s">
        <v>13</v>
      </c>
      <c r="GM7" s="257" t="s">
        <v>14</v>
      </c>
      <c r="GN7" s="257" t="s">
        <v>153</v>
      </c>
      <c r="GO7" s="269" t="s">
        <v>15</v>
      </c>
      <c r="GP7" s="257" t="s">
        <v>16</v>
      </c>
      <c r="GQ7" s="269" t="s">
        <v>17</v>
      </c>
      <c r="GR7" s="273" t="s">
        <v>18</v>
      </c>
      <c r="GS7" s="273" t="s">
        <v>154</v>
      </c>
      <c r="GT7" s="272"/>
      <c r="GU7" s="270" t="s">
        <v>90</v>
      </c>
      <c r="GV7" s="261" t="s">
        <v>27</v>
      </c>
      <c r="GW7" s="263" t="s">
        <v>10</v>
      </c>
      <c r="GX7" s="264" t="s">
        <v>77</v>
      </c>
      <c r="GY7" s="259" t="s">
        <v>78</v>
      </c>
      <c r="GZ7" s="266" t="s">
        <v>11</v>
      </c>
      <c r="HA7" s="267"/>
      <c r="HB7" s="266" t="s">
        <v>12</v>
      </c>
      <c r="HC7" s="268"/>
      <c r="HD7" s="267"/>
      <c r="HE7" s="259" t="s">
        <v>13</v>
      </c>
      <c r="HF7" s="257" t="s">
        <v>14</v>
      </c>
      <c r="HG7" s="257" t="s">
        <v>153</v>
      </c>
      <c r="HH7" s="269" t="s">
        <v>15</v>
      </c>
      <c r="HI7" s="257" t="s">
        <v>16</v>
      </c>
      <c r="HJ7" s="269" t="s">
        <v>17</v>
      </c>
      <c r="HK7" s="273" t="s">
        <v>18</v>
      </c>
      <c r="HL7" s="273" t="s">
        <v>154</v>
      </c>
      <c r="HM7" s="272"/>
      <c r="HN7" s="270" t="s">
        <v>90</v>
      </c>
      <c r="HO7" s="261" t="s">
        <v>27</v>
      </c>
      <c r="HP7" s="263" t="s">
        <v>10</v>
      </c>
      <c r="HQ7" s="264" t="s">
        <v>77</v>
      </c>
      <c r="HR7" s="259" t="s">
        <v>78</v>
      </c>
      <c r="HS7" s="266" t="s">
        <v>11</v>
      </c>
      <c r="HT7" s="267"/>
      <c r="HU7" s="266" t="s">
        <v>12</v>
      </c>
      <c r="HV7" s="268"/>
      <c r="HW7" s="267"/>
      <c r="HX7" s="259" t="s">
        <v>13</v>
      </c>
      <c r="HY7" s="257" t="s">
        <v>14</v>
      </c>
      <c r="HZ7" s="257" t="s">
        <v>153</v>
      </c>
      <c r="IA7" s="269" t="s">
        <v>15</v>
      </c>
      <c r="IB7" s="257" t="s">
        <v>16</v>
      </c>
      <c r="IC7" s="269" t="s">
        <v>17</v>
      </c>
      <c r="ID7" s="273" t="s">
        <v>18</v>
      </c>
      <c r="IE7" s="273" t="s">
        <v>154</v>
      </c>
      <c r="IF7" s="272"/>
      <c r="IG7" s="270" t="s">
        <v>90</v>
      </c>
      <c r="IH7" s="261" t="s">
        <v>27</v>
      </c>
      <c r="II7" s="263" t="s">
        <v>10</v>
      </c>
      <c r="IJ7" s="264" t="s">
        <v>77</v>
      </c>
      <c r="IK7" s="259" t="s">
        <v>78</v>
      </c>
      <c r="IL7" s="266" t="s">
        <v>11</v>
      </c>
      <c r="IM7" s="267"/>
      <c r="IN7" s="266" t="s">
        <v>12</v>
      </c>
      <c r="IO7" s="268"/>
      <c r="IP7" s="267"/>
      <c r="IQ7" s="259" t="s">
        <v>13</v>
      </c>
      <c r="IR7" s="257" t="s">
        <v>14</v>
      </c>
      <c r="IS7" s="257" t="s">
        <v>153</v>
      </c>
      <c r="IT7" s="269" t="s">
        <v>15</v>
      </c>
      <c r="IU7" s="257" t="s">
        <v>16</v>
      </c>
      <c r="IV7" s="269" t="s">
        <v>17</v>
      </c>
      <c r="IW7" s="273" t="s">
        <v>18</v>
      </c>
      <c r="IX7" s="273" t="s">
        <v>154</v>
      </c>
      <c r="IY7" s="272"/>
      <c r="IZ7" s="270" t="s">
        <v>90</v>
      </c>
      <c r="JA7" s="261" t="s">
        <v>27</v>
      </c>
      <c r="JB7" s="263" t="s">
        <v>10</v>
      </c>
      <c r="JC7" s="264" t="s">
        <v>77</v>
      </c>
      <c r="JD7" s="259" t="s">
        <v>78</v>
      </c>
      <c r="JE7" s="266" t="s">
        <v>11</v>
      </c>
      <c r="JF7" s="267"/>
      <c r="JG7" s="266" t="s">
        <v>12</v>
      </c>
      <c r="JH7" s="268"/>
      <c r="JI7" s="267"/>
      <c r="JJ7" s="259" t="s">
        <v>13</v>
      </c>
      <c r="JK7" s="257" t="s">
        <v>14</v>
      </c>
      <c r="JL7" s="257" t="s">
        <v>153</v>
      </c>
      <c r="JM7" s="269" t="s">
        <v>15</v>
      </c>
      <c r="JN7" s="257" t="s">
        <v>16</v>
      </c>
      <c r="JO7" s="269" t="s">
        <v>17</v>
      </c>
      <c r="JP7" s="273" t="s">
        <v>18</v>
      </c>
      <c r="JQ7" s="273" t="s">
        <v>154</v>
      </c>
      <c r="JR7" s="272"/>
      <c r="JS7" s="270" t="s">
        <v>90</v>
      </c>
      <c r="JT7" s="261" t="s">
        <v>27</v>
      </c>
      <c r="JU7" s="263" t="s">
        <v>10</v>
      </c>
      <c r="JV7" s="264" t="s">
        <v>77</v>
      </c>
      <c r="JW7" s="259" t="s">
        <v>78</v>
      </c>
      <c r="JX7" s="266" t="s">
        <v>11</v>
      </c>
      <c r="JY7" s="267"/>
      <c r="JZ7" s="266" t="s">
        <v>12</v>
      </c>
      <c r="KA7" s="268"/>
      <c r="KB7" s="267"/>
      <c r="KC7" s="259" t="s">
        <v>13</v>
      </c>
      <c r="KD7" s="257" t="s">
        <v>14</v>
      </c>
      <c r="KE7" s="257" t="s">
        <v>153</v>
      </c>
      <c r="KF7" s="269" t="s">
        <v>15</v>
      </c>
      <c r="KG7" s="257" t="s">
        <v>16</v>
      </c>
      <c r="KH7" s="269" t="s">
        <v>17</v>
      </c>
      <c r="KI7" s="273" t="s">
        <v>18</v>
      </c>
      <c r="KJ7" s="273" t="s">
        <v>154</v>
      </c>
      <c r="KK7" s="272"/>
      <c r="KL7" s="270" t="s">
        <v>90</v>
      </c>
      <c r="KM7" s="261" t="s">
        <v>27</v>
      </c>
      <c r="KN7" s="263" t="s">
        <v>10</v>
      </c>
      <c r="KO7" s="264" t="s">
        <v>77</v>
      </c>
      <c r="KP7" s="259" t="s">
        <v>78</v>
      </c>
      <c r="KQ7" s="266" t="s">
        <v>11</v>
      </c>
      <c r="KR7" s="267"/>
      <c r="KS7" s="266" t="s">
        <v>12</v>
      </c>
      <c r="KT7" s="268"/>
      <c r="KU7" s="267"/>
      <c r="KV7" s="259" t="s">
        <v>13</v>
      </c>
      <c r="KW7" s="257" t="s">
        <v>14</v>
      </c>
      <c r="KX7" s="257" t="s">
        <v>153</v>
      </c>
      <c r="KY7" s="269" t="s">
        <v>15</v>
      </c>
      <c r="KZ7" s="257" t="s">
        <v>16</v>
      </c>
      <c r="LA7" s="269" t="s">
        <v>17</v>
      </c>
      <c r="LB7" s="273" t="s">
        <v>18</v>
      </c>
      <c r="LC7" s="273" t="s">
        <v>154</v>
      </c>
      <c r="LD7" s="272"/>
      <c r="LE7" s="270" t="s">
        <v>90</v>
      </c>
      <c r="LF7" s="261" t="s">
        <v>27</v>
      </c>
      <c r="LG7" s="263" t="s">
        <v>10</v>
      </c>
      <c r="LH7" s="264" t="s">
        <v>77</v>
      </c>
      <c r="LI7" s="259" t="s">
        <v>78</v>
      </c>
      <c r="LJ7" s="266" t="s">
        <v>11</v>
      </c>
      <c r="LK7" s="267"/>
      <c r="LL7" s="266" t="s">
        <v>12</v>
      </c>
      <c r="LM7" s="268"/>
      <c r="LN7" s="267"/>
      <c r="LO7" s="259" t="s">
        <v>13</v>
      </c>
      <c r="LP7" s="257" t="s">
        <v>14</v>
      </c>
      <c r="LQ7" s="257" t="s">
        <v>153</v>
      </c>
      <c r="LR7" s="269" t="s">
        <v>15</v>
      </c>
      <c r="LS7" s="257" t="s">
        <v>16</v>
      </c>
      <c r="LT7" s="269" t="s">
        <v>17</v>
      </c>
      <c r="LU7" s="273" t="s">
        <v>18</v>
      </c>
      <c r="LV7" s="273" t="s">
        <v>154</v>
      </c>
      <c r="LW7" s="272"/>
      <c r="LX7" s="270" t="s">
        <v>90</v>
      </c>
      <c r="LY7" s="261" t="s">
        <v>27</v>
      </c>
      <c r="LZ7" s="263" t="s">
        <v>10</v>
      </c>
      <c r="MA7" s="264" t="s">
        <v>77</v>
      </c>
      <c r="MB7" s="259" t="s">
        <v>78</v>
      </c>
      <c r="MC7" s="266" t="s">
        <v>11</v>
      </c>
      <c r="MD7" s="267"/>
      <c r="ME7" s="266" t="s">
        <v>12</v>
      </c>
      <c r="MF7" s="268"/>
      <c r="MG7" s="267"/>
      <c r="MH7" s="259" t="s">
        <v>13</v>
      </c>
      <c r="MI7" s="257" t="s">
        <v>14</v>
      </c>
      <c r="MJ7" s="257" t="s">
        <v>153</v>
      </c>
      <c r="MK7" s="269" t="s">
        <v>15</v>
      </c>
      <c r="ML7" s="257" t="s">
        <v>16</v>
      </c>
      <c r="MM7" s="269" t="s">
        <v>17</v>
      </c>
      <c r="MN7" s="273" t="s">
        <v>18</v>
      </c>
      <c r="MO7" s="273" t="s">
        <v>154</v>
      </c>
      <c r="MP7" s="272"/>
      <c r="MQ7" s="270" t="s">
        <v>90</v>
      </c>
      <c r="MR7" s="261" t="s">
        <v>27</v>
      </c>
      <c r="MS7" s="263" t="s">
        <v>10</v>
      </c>
      <c r="MT7" s="264" t="s">
        <v>77</v>
      </c>
      <c r="MU7" s="259" t="s">
        <v>78</v>
      </c>
      <c r="MV7" s="266" t="s">
        <v>11</v>
      </c>
      <c r="MW7" s="267"/>
      <c r="MX7" s="266" t="s">
        <v>12</v>
      </c>
      <c r="MY7" s="268"/>
      <c r="MZ7" s="267"/>
      <c r="NA7" s="259" t="s">
        <v>13</v>
      </c>
      <c r="NB7" s="257" t="s">
        <v>14</v>
      </c>
      <c r="NC7" s="257" t="s">
        <v>153</v>
      </c>
      <c r="ND7" s="269" t="s">
        <v>15</v>
      </c>
      <c r="NE7" s="257" t="s">
        <v>16</v>
      </c>
      <c r="NF7" s="269" t="s">
        <v>17</v>
      </c>
      <c r="NG7" s="273" t="s">
        <v>18</v>
      </c>
      <c r="NH7" s="273" t="s">
        <v>154</v>
      </c>
      <c r="NI7" s="272"/>
      <c r="NJ7" s="270" t="s">
        <v>90</v>
      </c>
      <c r="NK7" s="261" t="s">
        <v>27</v>
      </c>
      <c r="NL7" s="263" t="s">
        <v>10</v>
      </c>
      <c r="NM7" s="264" t="s">
        <v>77</v>
      </c>
      <c r="NN7" s="259" t="s">
        <v>78</v>
      </c>
      <c r="NO7" s="266" t="s">
        <v>11</v>
      </c>
      <c r="NP7" s="267"/>
      <c r="NQ7" s="266" t="s">
        <v>12</v>
      </c>
      <c r="NR7" s="268"/>
      <c r="NS7" s="267"/>
      <c r="NT7" s="259" t="s">
        <v>13</v>
      </c>
      <c r="NU7" s="257" t="s">
        <v>14</v>
      </c>
      <c r="NV7" s="257" t="s">
        <v>153</v>
      </c>
      <c r="NW7" s="269" t="s">
        <v>15</v>
      </c>
      <c r="NX7" s="257" t="s">
        <v>16</v>
      </c>
      <c r="NY7" s="269" t="s">
        <v>17</v>
      </c>
      <c r="NZ7" s="273" t="s">
        <v>18</v>
      </c>
      <c r="OA7" s="273" t="s">
        <v>154</v>
      </c>
      <c r="OB7" s="272"/>
      <c r="OC7" s="270" t="s">
        <v>90</v>
      </c>
      <c r="OD7" s="261" t="s">
        <v>27</v>
      </c>
      <c r="OE7" s="263" t="s">
        <v>10</v>
      </c>
      <c r="OF7" s="264" t="s">
        <v>77</v>
      </c>
      <c r="OG7" s="259" t="s">
        <v>78</v>
      </c>
      <c r="OH7" s="266" t="s">
        <v>11</v>
      </c>
      <c r="OI7" s="267"/>
      <c r="OJ7" s="266" t="s">
        <v>12</v>
      </c>
      <c r="OK7" s="268"/>
      <c r="OL7" s="267"/>
      <c r="OM7" s="259" t="s">
        <v>13</v>
      </c>
      <c r="ON7" s="257" t="s">
        <v>14</v>
      </c>
      <c r="OO7" s="257" t="s">
        <v>153</v>
      </c>
      <c r="OP7" s="269" t="s">
        <v>15</v>
      </c>
      <c r="OQ7" s="257" t="s">
        <v>16</v>
      </c>
      <c r="OR7" s="269" t="s">
        <v>17</v>
      </c>
      <c r="OS7" s="273" t="s">
        <v>18</v>
      </c>
      <c r="OT7" s="273" t="s">
        <v>154</v>
      </c>
      <c r="OU7" s="272"/>
      <c r="OV7" s="270" t="s">
        <v>90</v>
      </c>
      <c r="OW7" s="261" t="s">
        <v>27</v>
      </c>
      <c r="OX7" s="263" t="s">
        <v>10</v>
      </c>
      <c r="OY7" s="264" t="s">
        <v>77</v>
      </c>
      <c r="OZ7" s="259" t="s">
        <v>78</v>
      </c>
      <c r="PA7" s="266" t="s">
        <v>11</v>
      </c>
      <c r="PB7" s="267"/>
      <c r="PC7" s="266" t="s">
        <v>12</v>
      </c>
      <c r="PD7" s="268"/>
      <c r="PE7" s="267"/>
      <c r="PF7" s="259" t="s">
        <v>13</v>
      </c>
      <c r="PG7" s="257" t="s">
        <v>14</v>
      </c>
      <c r="PH7" s="257" t="s">
        <v>153</v>
      </c>
      <c r="PI7" s="269" t="s">
        <v>15</v>
      </c>
      <c r="PJ7" s="257" t="s">
        <v>16</v>
      </c>
      <c r="PK7" s="269" t="s">
        <v>17</v>
      </c>
      <c r="PL7" s="273" t="s">
        <v>18</v>
      </c>
      <c r="PM7" s="273" t="s">
        <v>154</v>
      </c>
      <c r="PN7" s="272"/>
      <c r="PO7" s="270" t="s">
        <v>90</v>
      </c>
      <c r="PP7" s="261" t="s">
        <v>27</v>
      </c>
      <c r="PQ7" s="263" t="s">
        <v>10</v>
      </c>
      <c r="PR7" s="264" t="s">
        <v>77</v>
      </c>
      <c r="PS7" s="259" t="s">
        <v>78</v>
      </c>
      <c r="PT7" s="266" t="s">
        <v>11</v>
      </c>
      <c r="PU7" s="267"/>
      <c r="PV7" s="266" t="s">
        <v>12</v>
      </c>
      <c r="PW7" s="268"/>
      <c r="PX7" s="267"/>
      <c r="PY7" s="259" t="s">
        <v>13</v>
      </c>
      <c r="PZ7" s="257" t="s">
        <v>14</v>
      </c>
      <c r="QA7" s="257" t="s">
        <v>153</v>
      </c>
      <c r="QB7" s="269" t="s">
        <v>15</v>
      </c>
      <c r="QC7" s="257" t="s">
        <v>16</v>
      </c>
      <c r="QD7" s="269" t="s">
        <v>17</v>
      </c>
      <c r="QE7" s="273" t="s">
        <v>18</v>
      </c>
      <c r="QF7" s="273" t="s">
        <v>154</v>
      </c>
      <c r="QG7" s="272"/>
      <c r="QH7" s="270" t="s">
        <v>90</v>
      </c>
      <c r="QI7" s="261" t="s">
        <v>27</v>
      </c>
      <c r="QJ7" s="263" t="s">
        <v>10</v>
      </c>
      <c r="QK7" s="264" t="s">
        <v>77</v>
      </c>
      <c r="QL7" s="259" t="s">
        <v>78</v>
      </c>
      <c r="QM7" s="266" t="s">
        <v>11</v>
      </c>
      <c r="QN7" s="267"/>
      <c r="QO7" s="266" t="s">
        <v>12</v>
      </c>
      <c r="QP7" s="268"/>
      <c r="QQ7" s="267"/>
      <c r="QR7" s="259" t="s">
        <v>13</v>
      </c>
      <c r="QS7" s="257" t="s">
        <v>14</v>
      </c>
      <c r="QT7" s="257" t="s">
        <v>153</v>
      </c>
      <c r="QU7" s="269" t="s">
        <v>15</v>
      </c>
      <c r="QV7" s="257" t="s">
        <v>16</v>
      </c>
      <c r="QW7" s="269" t="s">
        <v>17</v>
      </c>
      <c r="QX7" s="273" t="s">
        <v>18</v>
      </c>
      <c r="QY7" s="273" t="s">
        <v>154</v>
      </c>
      <c r="QZ7" s="272"/>
      <c r="RA7" s="270" t="s">
        <v>84</v>
      </c>
      <c r="RB7" s="261" t="s">
        <v>27</v>
      </c>
      <c r="RC7" s="263" t="s">
        <v>10</v>
      </c>
      <c r="RD7" s="264" t="s">
        <v>77</v>
      </c>
      <c r="RE7" s="259" t="s">
        <v>78</v>
      </c>
      <c r="RF7" s="266" t="s">
        <v>11</v>
      </c>
      <c r="RG7" s="267"/>
      <c r="RH7" s="266" t="s">
        <v>12</v>
      </c>
      <c r="RI7" s="268"/>
      <c r="RJ7" s="267"/>
      <c r="RK7" s="259" t="s">
        <v>13</v>
      </c>
      <c r="RL7" s="257" t="s">
        <v>14</v>
      </c>
      <c r="RM7" s="257" t="s">
        <v>153</v>
      </c>
      <c r="RN7" s="269" t="s">
        <v>15</v>
      </c>
      <c r="RO7" s="257" t="s">
        <v>16</v>
      </c>
      <c r="RP7" s="269" t="s">
        <v>17</v>
      </c>
      <c r="RQ7" s="273" t="s">
        <v>18</v>
      </c>
      <c r="RR7" s="273" t="s">
        <v>154</v>
      </c>
      <c r="RS7" s="272"/>
      <c r="RT7" s="270" t="s">
        <v>90</v>
      </c>
      <c r="RU7" s="261" t="s">
        <v>27</v>
      </c>
      <c r="RV7" s="263" t="s">
        <v>10</v>
      </c>
      <c r="RW7" s="264" t="s">
        <v>77</v>
      </c>
      <c r="RX7" s="259" t="s">
        <v>78</v>
      </c>
      <c r="RY7" s="266" t="s">
        <v>11</v>
      </c>
      <c r="RZ7" s="267"/>
      <c r="SA7" s="266" t="s">
        <v>12</v>
      </c>
      <c r="SB7" s="268"/>
      <c r="SC7" s="267"/>
      <c r="SD7" s="259" t="s">
        <v>13</v>
      </c>
      <c r="SE7" s="257" t="s">
        <v>14</v>
      </c>
      <c r="SF7" s="257" t="s">
        <v>153</v>
      </c>
      <c r="SG7" s="269" t="s">
        <v>15</v>
      </c>
      <c r="SH7" s="257" t="s">
        <v>16</v>
      </c>
      <c r="SI7" s="269" t="s">
        <v>17</v>
      </c>
      <c r="SJ7" s="273" t="s">
        <v>18</v>
      </c>
      <c r="SK7" s="273" t="s">
        <v>154</v>
      </c>
      <c r="SL7" s="272"/>
      <c r="SM7" s="270" t="s">
        <v>90</v>
      </c>
      <c r="SN7" s="261" t="s">
        <v>27</v>
      </c>
      <c r="SO7" s="263" t="s">
        <v>10</v>
      </c>
      <c r="SP7" s="264" t="s">
        <v>77</v>
      </c>
      <c r="SQ7" s="259" t="s">
        <v>78</v>
      </c>
      <c r="SR7" s="266" t="s">
        <v>11</v>
      </c>
      <c r="SS7" s="267"/>
      <c r="ST7" s="266" t="s">
        <v>12</v>
      </c>
      <c r="SU7" s="268"/>
      <c r="SV7" s="267"/>
      <c r="SW7" s="259" t="s">
        <v>13</v>
      </c>
      <c r="SX7" s="257" t="s">
        <v>14</v>
      </c>
      <c r="SY7" s="257" t="s">
        <v>153</v>
      </c>
      <c r="SZ7" s="269" t="s">
        <v>15</v>
      </c>
      <c r="TA7" s="257" t="s">
        <v>16</v>
      </c>
      <c r="TB7" s="269" t="s">
        <v>17</v>
      </c>
      <c r="TC7" s="273" t="s">
        <v>18</v>
      </c>
      <c r="TD7" s="273" t="s">
        <v>154</v>
      </c>
      <c r="TE7" s="272"/>
      <c r="TF7" s="270" t="s">
        <v>90</v>
      </c>
      <c r="TG7" s="261" t="s">
        <v>27</v>
      </c>
      <c r="TH7" s="263" t="s">
        <v>10</v>
      </c>
      <c r="TI7" s="264" t="s">
        <v>77</v>
      </c>
      <c r="TJ7" s="259" t="s">
        <v>78</v>
      </c>
      <c r="TK7" s="266" t="s">
        <v>11</v>
      </c>
      <c r="TL7" s="267"/>
      <c r="TM7" s="266" t="s">
        <v>12</v>
      </c>
      <c r="TN7" s="268"/>
      <c r="TO7" s="267"/>
      <c r="TP7" s="259" t="s">
        <v>13</v>
      </c>
      <c r="TQ7" s="257" t="s">
        <v>14</v>
      </c>
      <c r="TR7" s="257" t="s">
        <v>153</v>
      </c>
      <c r="TS7" s="269" t="s">
        <v>15</v>
      </c>
      <c r="TT7" s="257" t="s">
        <v>16</v>
      </c>
      <c r="TU7" s="269" t="s">
        <v>17</v>
      </c>
      <c r="TV7" s="273" t="s">
        <v>18</v>
      </c>
      <c r="TW7" s="273" t="s">
        <v>154</v>
      </c>
      <c r="TX7" s="272"/>
      <c r="TY7" s="270" t="s">
        <v>90</v>
      </c>
      <c r="TZ7" s="261" t="s">
        <v>27</v>
      </c>
      <c r="UA7" s="263" t="s">
        <v>10</v>
      </c>
      <c r="UB7" s="264" t="s">
        <v>77</v>
      </c>
      <c r="UC7" s="259" t="s">
        <v>78</v>
      </c>
      <c r="UD7" s="266" t="s">
        <v>11</v>
      </c>
      <c r="UE7" s="267"/>
      <c r="UF7" s="266" t="s">
        <v>12</v>
      </c>
      <c r="UG7" s="268"/>
      <c r="UH7" s="267"/>
      <c r="UI7" s="259" t="s">
        <v>13</v>
      </c>
      <c r="UJ7" s="257" t="s">
        <v>14</v>
      </c>
      <c r="UK7" s="257" t="s">
        <v>153</v>
      </c>
      <c r="UL7" s="269" t="s">
        <v>15</v>
      </c>
      <c r="UM7" s="257" t="s">
        <v>16</v>
      </c>
      <c r="UN7" s="269" t="s">
        <v>17</v>
      </c>
      <c r="UO7" s="273" t="s">
        <v>18</v>
      </c>
      <c r="UP7" s="273" t="s">
        <v>154</v>
      </c>
      <c r="UQ7" s="272"/>
      <c r="UR7" s="270" t="s">
        <v>90</v>
      </c>
      <c r="US7" s="261" t="s">
        <v>27</v>
      </c>
      <c r="UT7" s="263" t="s">
        <v>10</v>
      </c>
      <c r="UU7" s="264" t="s">
        <v>77</v>
      </c>
      <c r="UV7" s="259" t="s">
        <v>78</v>
      </c>
      <c r="UW7" s="266" t="s">
        <v>11</v>
      </c>
      <c r="UX7" s="267"/>
      <c r="UY7" s="266" t="s">
        <v>12</v>
      </c>
      <c r="UZ7" s="268"/>
      <c r="VA7" s="267"/>
      <c r="VB7" s="259" t="s">
        <v>13</v>
      </c>
      <c r="VC7" s="257" t="s">
        <v>14</v>
      </c>
      <c r="VD7" s="257" t="s">
        <v>153</v>
      </c>
      <c r="VE7" s="269" t="s">
        <v>15</v>
      </c>
      <c r="VF7" s="257" t="s">
        <v>16</v>
      </c>
      <c r="VG7" s="269" t="s">
        <v>17</v>
      </c>
      <c r="VH7" s="273" t="s">
        <v>18</v>
      </c>
      <c r="VI7" s="273" t="s">
        <v>154</v>
      </c>
      <c r="VJ7" s="272"/>
      <c r="VK7" s="270" t="s">
        <v>90</v>
      </c>
      <c r="VL7" s="261" t="s">
        <v>27</v>
      </c>
      <c r="VM7" s="263" t="s">
        <v>10</v>
      </c>
      <c r="VN7" s="264" t="s">
        <v>77</v>
      </c>
      <c r="VO7" s="259" t="s">
        <v>78</v>
      </c>
      <c r="VP7" s="266" t="s">
        <v>11</v>
      </c>
      <c r="VQ7" s="267"/>
      <c r="VR7" s="266" t="s">
        <v>12</v>
      </c>
      <c r="VS7" s="268"/>
      <c r="VT7" s="267"/>
      <c r="VU7" s="259" t="s">
        <v>13</v>
      </c>
      <c r="VV7" s="257" t="s">
        <v>14</v>
      </c>
      <c r="VW7" s="257" t="s">
        <v>153</v>
      </c>
      <c r="VX7" s="269" t="s">
        <v>15</v>
      </c>
      <c r="VY7" s="257" t="s">
        <v>16</v>
      </c>
      <c r="VZ7" s="269" t="s">
        <v>17</v>
      </c>
      <c r="WA7" s="273" t="s">
        <v>18</v>
      </c>
      <c r="WB7" s="273" t="s">
        <v>154</v>
      </c>
      <c r="WC7" s="272"/>
      <c r="WD7" s="270" t="s">
        <v>90</v>
      </c>
      <c r="WE7" s="261" t="s">
        <v>27</v>
      </c>
      <c r="WF7" s="14"/>
      <c r="WG7" s="278" t="s">
        <v>19</v>
      </c>
      <c r="WH7" s="276" t="s">
        <v>77</v>
      </c>
      <c r="WI7" s="276" t="s">
        <v>78</v>
      </c>
      <c r="WJ7" s="276" t="s">
        <v>20</v>
      </c>
      <c r="WK7" s="276" t="s">
        <v>21</v>
      </c>
      <c r="WL7" s="276" t="s">
        <v>22</v>
      </c>
      <c r="WM7" s="276" t="s">
        <v>23</v>
      </c>
      <c r="WN7" s="280" t="s">
        <v>24</v>
      </c>
      <c r="WO7" s="280" t="s">
        <v>13</v>
      </c>
      <c r="WP7" s="280" t="s">
        <v>14</v>
      </c>
      <c r="WQ7" s="280" t="s">
        <v>153</v>
      </c>
      <c r="WR7" s="280" t="s">
        <v>155</v>
      </c>
      <c r="WS7" s="280" t="s">
        <v>25</v>
      </c>
      <c r="WT7" s="280" t="s">
        <v>157</v>
      </c>
      <c r="WU7" s="280" t="s">
        <v>156</v>
      </c>
      <c r="WV7" s="270" t="s">
        <v>26</v>
      </c>
      <c r="WW7" s="261" t="s">
        <v>27</v>
      </c>
      <c r="WX7" s="281" t="s">
        <v>28</v>
      </c>
    </row>
    <row r="8" spans="1:623" ht="19.5" customHeight="1" thickBot="1" x14ac:dyDescent="0.35">
      <c r="A8" s="167"/>
      <c r="B8" s="168"/>
      <c r="C8" s="171"/>
      <c r="D8" s="172"/>
      <c r="E8" s="258"/>
      <c r="F8" s="190" t="s">
        <v>29</v>
      </c>
      <c r="G8" s="190"/>
      <c r="H8" s="190" t="s">
        <v>30</v>
      </c>
      <c r="I8" s="190"/>
      <c r="J8" s="299"/>
      <c r="K8" s="258"/>
      <c r="L8" s="97" t="s">
        <v>31</v>
      </c>
      <c r="M8" s="97" t="s">
        <v>103</v>
      </c>
      <c r="N8" s="298"/>
      <c r="O8" s="258"/>
      <c r="P8" s="265"/>
      <c r="Q8" s="260"/>
      <c r="R8" s="189" t="s">
        <v>32</v>
      </c>
      <c r="S8" s="189" t="s">
        <v>33</v>
      </c>
      <c r="T8" s="189" t="s">
        <v>34</v>
      </c>
      <c r="U8" s="189" t="s">
        <v>23</v>
      </c>
      <c r="V8" s="189" t="s">
        <v>24</v>
      </c>
      <c r="W8" s="258"/>
      <c r="X8" s="258"/>
      <c r="Y8" s="258"/>
      <c r="Z8" s="258"/>
      <c r="AA8" s="258"/>
      <c r="AB8" s="258"/>
      <c r="AC8" s="258"/>
      <c r="AD8" s="258"/>
      <c r="AE8" s="272"/>
      <c r="AF8" s="262"/>
      <c r="AG8" s="262"/>
      <c r="AH8" s="258"/>
      <c r="AI8" s="265"/>
      <c r="AJ8" s="260"/>
      <c r="AK8" s="210" t="s">
        <v>32</v>
      </c>
      <c r="AL8" s="210" t="s">
        <v>33</v>
      </c>
      <c r="AM8" s="210" t="s">
        <v>34</v>
      </c>
      <c r="AN8" s="210" t="s">
        <v>23</v>
      </c>
      <c r="AO8" s="210" t="s">
        <v>24</v>
      </c>
      <c r="AP8" s="258"/>
      <c r="AQ8" s="258"/>
      <c r="AR8" s="258"/>
      <c r="AS8" s="258"/>
      <c r="AT8" s="258"/>
      <c r="AU8" s="258"/>
      <c r="AV8" s="258"/>
      <c r="AW8" s="258"/>
      <c r="AX8" s="272"/>
      <c r="AY8" s="262"/>
      <c r="AZ8" s="262"/>
      <c r="BA8" s="258"/>
      <c r="BB8" s="265"/>
      <c r="BC8" s="260"/>
      <c r="BD8" s="210" t="s">
        <v>32</v>
      </c>
      <c r="BE8" s="210" t="s">
        <v>33</v>
      </c>
      <c r="BF8" s="210" t="s">
        <v>34</v>
      </c>
      <c r="BG8" s="210" t="s">
        <v>23</v>
      </c>
      <c r="BH8" s="210" t="s">
        <v>24</v>
      </c>
      <c r="BI8" s="258"/>
      <c r="BJ8" s="258"/>
      <c r="BK8" s="258"/>
      <c r="BL8" s="258"/>
      <c r="BM8" s="258"/>
      <c r="BN8" s="258"/>
      <c r="BO8" s="258"/>
      <c r="BP8" s="258"/>
      <c r="BQ8" s="272"/>
      <c r="BR8" s="262"/>
      <c r="BS8" s="262"/>
      <c r="BT8" s="258"/>
      <c r="BU8" s="265"/>
      <c r="BV8" s="260"/>
      <c r="BW8" s="210" t="s">
        <v>32</v>
      </c>
      <c r="BX8" s="210" t="s">
        <v>33</v>
      </c>
      <c r="BY8" s="210" t="s">
        <v>34</v>
      </c>
      <c r="BZ8" s="210" t="s">
        <v>23</v>
      </c>
      <c r="CA8" s="210" t="s">
        <v>24</v>
      </c>
      <c r="CB8" s="258"/>
      <c r="CC8" s="258"/>
      <c r="CD8" s="258"/>
      <c r="CE8" s="258"/>
      <c r="CF8" s="258"/>
      <c r="CG8" s="258"/>
      <c r="CH8" s="258"/>
      <c r="CI8" s="258"/>
      <c r="CJ8" s="272"/>
      <c r="CK8" s="262"/>
      <c r="CL8" s="262"/>
      <c r="CM8" s="258"/>
      <c r="CN8" s="265"/>
      <c r="CO8" s="260"/>
      <c r="CP8" s="210" t="s">
        <v>32</v>
      </c>
      <c r="CQ8" s="210" t="s">
        <v>33</v>
      </c>
      <c r="CR8" s="210" t="s">
        <v>34</v>
      </c>
      <c r="CS8" s="210" t="s">
        <v>23</v>
      </c>
      <c r="CT8" s="210" t="s">
        <v>24</v>
      </c>
      <c r="CU8" s="258"/>
      <c r="CV8" s="258"/>
      <c r="CW8" s="258"/>
      <c r="CX8" s="258"/>
      <c r="CY8" s="258"/>
      <c r="CZ8" s="258"/>
      <c r="DA8" s="258"/>
      <c r="DB8" s="258"/>
      <c r="DC8" s="272"/>
      <c r="DD8" s="262"/>
      <c r="DE8" s="262"/>
      <c r="DF8" s="258"/>
      <c r="DG8" s="265"/>
      <c r="DH8" s="260"/>
      <c r="DI8" s="210" t="s">
        <v>32</v>
      </c>
      <c r="DJ8" s="210" t="s">
        <v>33</v>
      </c>
      <c r="DK8" s="210" t="s">
        <v>34</v>
      </c>
      <c r="DL8" s="210" t="s">
        <v>23</v>
      </c>
      <c r="DM8" s="210" t="s">
        <v>24</v>
      </c>
      <c r="DN8" s="258"/>
      <c r="DO8" s="258"/>
      <c r="DP8" s="258"/>
      <c r="DQ8" s="258"/>
      <c r="DR8" s="258"/>
      <c r="DS8" s="258"/>
      <c r="DT8" s="258"/>
      <c r="DU8" s="258"/>
      <c r="DV8" s="272"/>
      <c r="DW8" s="262"/>
      <c r="DX8" s="262"/>
      <c r="DY8" s="258"/>
      <c r="DZ8" s="265"/>
      <c r="EA8" s="260"/>
      <c r="EB8" s="210" t="s">
        <v>32</v>
      </c>
      <c r="EC8" s="210" t="s">
        <v>33</v>
      </c>
      <c r="ED8" s="210" t="s">
        <v>34</v>
      </c>
      <c r="EE8" s="210" t="s">
        <v>23</v>
      </c>
      <c r="EF8" s="210" t="s">
        <v>24</v>
      </c>
      <c r="EG8" s="258"/>
      <c r="EH8" s="258"/>
      <c r="EI8" s="258"/>
      <c r="EJ8" s="258"/>
      <c r="EK8" s="258"/>
      <c r="EL8" s="258"/>
      <c r="EM8" s="258"/>
      <c r="EN8" s="258"/>
      <c r="EO8" s="272"/>
      <c r="EP8" s="262"/>
      <c r="EQ8" s="262"/>
      <c r="ER8" s="258"/>
      <c r="ES8" s="265"/>
      <c r="ET8" s="260"/>
      <c r="EU8" s="210" t="s">
        <v>32</v>
      </c>
      <c r="EV8" s="210" t="s">
        <v>33</v>
      </c>
      <c r="EW8" s="210" t="s">
        <v>34</v>
      </c>
      <c r="EX8" s="210" t="s">
        <v>23</v>
      </c>
      <c r="EY8" s="210" t="s">
        <v>24</v>
      </c>
      <c r="EZ8" s="258"/>
      <c r="FA8" s="258"/>
      <c r="FB8" s="258"/>
      <c r="FC8" s="258"/>
      <c r="FD8" s="258"/>
      <c r="FE8" s="258"/>
      <c r="FF8" s="258"/>
      <c r="FG8" s="258"/>
      <c r="FH8" s="272"/>
      <c r="FI8" s="262"/>
      <c r="FJ8" s="262"/>
      <c r="FK8" s="258"/>
      <c r="FL8" s="265"/>
      <c r="FM8" s="260"/>
      <c r="FN8" s="210" t="s">
        <v>32</v>
      </c>
      <c r="FO8" s="210" t="s">
        <v>33</v>
      </c>
      <c r="FP8" s="210" t="s">
        <v>34</v>
      </c>
      <c r="FQ8" s="210" t="s">
        <v>23</v>
      </c>
      <c r="FR8" s="210" t="s">
        <v>24</v>
      </c>
      <c r="FS8" s="258"/>
      <c r="FT8" s="258"/>
      <c r="FU8" s="258"/>
      <c r="FV8" s="258"/>
      <c r="FW8" s="258"/>
      <c r="FX8" s="258"/>
      <c r="FY8" s="258"/>
      <c r="FZ8" s="258"/>
      <c r="GA8" s="272"/>
      <c r="GB8" s="262"/>
      <c r="GC8" s="262"/>
      <c r="GD8" s="258"/>
      <c r="GE8" s="265"/>
      <c r="GF8" s="260"/>
      <c r="GG8" s="210" t="s">
        <v>32</v>
      </c>
      <c r="GH8" s="210" t="s">
        <v>33</v>
      </c>
      <c r="GI8" s="210" t="s">
        <v>34</v>
      </c>
      <c r="GJ8" s="210" t="s">
        <v>23</v>
      </c>
      <c r="GK8" s="210" t="s">
        <v>24</v>
      </c>
      <c r="GL8" s="258"/>
      <c r="GM8" s="258"/>
      <c r="GN8" s="258"/>
      <c r="GO8" s="258"/>
      <c r="GP8" s="258"/>
      <c r="GQ8" s="258"/>
      <c r="GR8" s="258"/>
      <c r="GS8" s="258"/>
      <c r="GT8" s="272"/>
      <c r="GU8" s="262"/>
      <c r="GV8" s="262"/>
      <c r="GW8" s="258"/>
      <c r="GX8" s="265"/>
      <c r="GY8" s="260"/>
      <c r="GZ8" s="210" t="s">
        <v>32</v>
      </c>
      <c r="HA8" s="210" t="s">
        <v>33</v>
      </c>
      <c r="HB8" s="210" t="s">
        <v>34</v>
      </c>
      <c r="HC8" s="210" t="s">
        <v>23</v>
      </c>
      <c r="HD8" s="210" t="s">
        <v>24</v>
      </c>
      <c r="HE8" s="258"/>
      <c r="HF8" s="258"/>
      <c r="HG8" s="258"/>
      <c r="HH8" s="258"/>
      <c r="HI8" s="258"/>
      <c r="HJ8" s="258"/>
      <c r="HK8" s="258"/>
      <c r="HL8" s="258"/>
      <c r="HM8" s="272"/>
      <c r="HN8" s="262"/>
      <c r="HO8" s="262"/>
      <c r="HP8" s="258"/>
      <c r="HQ8" s="265"/>
      <c r="HR8" s="260"/>
      <c r="HS8" s="210" t="s">
        <v>32</v>
      </c>
      <c r="HT8" s="210" t="s">
        <v>33</v>
      </c>
      <c r="HU8" s="210" t="s">
        <v>34</v>
      </c>
      <c r="HV8" s="210" t="s">
        <v>23</v>
      </c>
      <c r="HW8" s="210" t="s">
        <v>24</v>
      </c>
      <c r="HX8" s="258"/>
      <c r="HY8" s="258"/>
      <c r="HZ8" s="258"/>
      <c r="IA8" s="258"/>
      <c r="IB8" s="258"/>
      <c r="IC8" s="258"/>
      <c r="ID8" s="258"/>
      <c r="IE8" s="258"/>
      <c r="IF8" s="272"/>
      <c r="IG8" s="262"/>
      <c r="IH8" s="262"/>
      <c r="II8" s="258"/>
      <c r="IJ8" s="265"/>
      <c r="IK8" s="260"/>
      <c r="IL8" s="210" t="s">
        <v>32</v>
      </c>
      <c r="IM8" s="210" t="s">
        <v>33</v>
      </c>
      <c r="IN8" s="210" t="s">
        <v>34</v>
      </c>
      <c r="IO8" s="210" t="s">
        <v>23</v>
      </c>
      <c r="IP8" s="210" t="s">
        <v>24</v>
      </c>
      <c r="IQ8" s="258"/>
      <c r="IR8" s="258"/>
      <c r="IS8" s="258"/>
      <c r="IT8" s="258"/>
      <c r="IU8" s="258"/>
      <c r="IV8" s="258"/>
      <c r="IW8" s="258"/>
      <c r="IX8" s="258"/>
      <c r="IY8" s="272"/>
      <c r="IZ8" s="262"/>
      <c r="JA8" s="262"/>
      <c r="JB8" s="258"/>
      <c r="JC8" s="265"/>
      <c r="JD8" s="260"/>
      <c r="JE8" s="210" t="s">
        <v>32</v>
      </c>
      <c r="JF8" s="210" t="s">
        <v>33</v>
      </c>
      <c r="JG8" s="210" t="s">
        <v>34</v>
      </c>
      <c r="JH8" s="210" t="s">
        <v>23</v>
      </c>
      <c r="JI8" s="210" t="s">
        <v>24</v>
      </c>
      <c r="JJ8" s="258"/>
      <c r="JK8" s="258"/>
      <c r="JL8" s="258"/>
      <c r="JM8" s="258"/>
      <c r="JN8" s="258"/>
      <c r="JO8" s="258"/>
      <c r="JP8" s="258"/>
      <c r="JQ8" s="258"/>
      <c r="JR8" s="272"/>
      <c r="JS8" s="262"/>
      <c r="JT8" s="262"/>
      <c r="JU8" s="258"/>
      <c r="JV8" s="265"/>
      <c r="JW8" s="260"/>
      <c r="JX8" s="210" t="s">
        <v>32</v>
      </c>
      <c r="JY8" s="210" t="s">
        <v>33</v>
      </c>
      <c r="JZ8" s="210" t="s">
        <v>34</v>
      </c>
      <c r="KA8" s="210" t="s">
        <v>23</v>
      </c>
      <c r="KB8" s="210" t="s">
        <v>24</v>
      </c>
      <c r="KC8" s="258"/>
      <c r="KD8" s="258"/>
      <c r="KE8" s="258"/>
      <c r="KF8" s="258"/>
      <c r="KG8" s="258"/>
      <c r="KH8" s="258"/>
      <c r="KI8" s="258"/>
      <c r="KJ8" s="258"/>
      <c r="KK8" s="272"/>
      <c r="KL8" s="262"/>
      <c r="KM8" s="262"/>
      <c r="KN8" s="258"/>
      <c r="KO8" s="265"/>
      <c r="KP8" s="260"/>
      <c r="KQ8" s="210" t="s">
        <v>32</v>
      </c>
      <c r="KR8" s="210" t="s">
        <v>33</v>
      </c>
      <c r="KS8" s="210" t="s">
        <v>34</v>
      </c>
      <c r="KT8" s="210" t="s">
        <v>23</v>
      </c>
      <c r="KU8" s="210" t="s">
        <v>24</v>
      </c>
      <c r="KV8" s="258"/>
      <c r="KW8" s="258"/>
      <c r="KX8" s="258"/>
      <c r="KY8" s="258"/>
      <c r="KZ8" s="258"/>
      <c r="LA8" s="258"/>
      <c r="LB8" s="258"/>
      <c r="LC8" s="258"/>
      <c r="LD8" s="272"/>
      <c r="LE8" s="262"/>
      <c r="LF8" s="262"/>
      <c r="LG8" s="258"/>
      <c r="LH8" s="265"/>
      <c r="LI8" s="260"/>
      <c r="LJ8" s="210" t="s">
        <v>32</v>
      </c>
      <c r="LK8" s="210" t="s">
        <v>33</v>
      </c>
      <c r="LL8" s="210" t="s">
        <v>34</v>
      </c>
      <c r="LM8" s="210" t="s">
        <v>23</v>
      </c>
      <c r="LN8" s="210" t="s">
        <v>24</v>
      </c>
      <c r="LO8" s="258"/>
      <c r="LP8" s="258"/>
      <c r="LQ8" s="258"/>
      <c r="LR8" s="258"/>
      <c r="LS8" s="258"/>
      <c r="LT8" s="258"/>
      <c r="LU8" s="258"/>
      <c r="LV8" s="258"/>
      <c r="LW8" s="272"/>
      <c r="LX8" s="262"/>
      <c r="LY8" s="262"/>
      <c r="LZ8" s="258"/>
      <c r="MA8" s="265"/>
      <c r="MB8" s="260"/>
      <c r="MC8" s="210" t="s">
        <v>32</v>
      </c>
      <c r="MD8" s="210" t="s">
        <v>33</v>
      </c>
      <c r="ME8" s="210" t="s">
        <v>34</v>
      </c>
      <c r="MF8" s="210" t="s">
        <v>23</v>
      </c>
      <c r="MG8" s="210" t="s">
        <v>24</v>
      </c>
      <c r="MH8" s="258"/>
      <c r="MI8" s="258"/>
      <c r="MJ8" s="258"/>
      <c r="MK8" s="258"/>
      <c r="ML8" s="258"/>
      <c r="MM8" s="258"/>
      <c r="MN8" s="258"/>
      <c r="MO8" s="258"/>
      <c r="MP8" s="272"/>
      <c r="MQ8" s="262"/>
      <c r="MR8" s="262"/>
      <c r="MS8" s="258"/>
      <c r="MT8" s="265"/>
      <c r="MU8" s="260"/>
      <c r="MV8" s="210" t="s">
        <v>32</v>
      </c>
      <c r="MW8" s="210" t="s">
        <v>33</v>
      </c>
      <c r="MX8" s="210" t="s">
        <v>34</v>
      </c>
      <c r="MY8" s="210" t="s">
        <v>23</v>
      </c>
      <c r="MZ8" s="210" t="s">
        <v>24</v>
      </c>
      <c r="NA8" s="258"/>
      <c r="NB8" s="258"/>
      <c r="NC8" s="258"/>
      <c r="ND8" s="258"/>
      <c r="NE8" s="258"/>
      <c r="NF8" s="258"/>
      <c r="NG8" s="258"/>
      <c r="NH8" s="258"/>
      <c r="NI8" s="272"/>
      <c r="NJ8" s="262"/>
      <c r="NK8" s="262"/>
      <c r="NL8" s="258"/>
      <c r="NM8" s="265"/>
      <c r="NN8" s="260"/>
      <c r="NO8" s="210" t="s">
        <v>32</v>
      </c>
      <c r="NP8" s="210" t="s">
        <v>33</v>
      </c>
      <c r="NQ8" s="210" t="s">
        <v>34</v>
      </c>
      <c r="NR8" s="210" t="s">
        <v>23</v>
      </c>
      <c r="NS8" s="210" t="s">
        <v>24</v>
      </c>
      <c r="NT8" s="258"/>
      <c r="NU8" s="258"/>
      <c r="NV8" s="258"/>
      <c r="NW8" s="258"/>
      <c r="NX8" s="258"/>
      <c r="NY8" s="258"/>
      <c r="NZ8" s="258"/>
      <c r="OA8" s="258"/>
      <c r="OB8" s="272"/>
      <c r="OC8" s="262"/>
      <c r="OD8" s="262"/>
      <c r="OE8" s="258"/>
      <c r="OF8" s="265"/>
      <c r="OG8" s="260"/>
      <c r="OH8" s="210" t="s">
        <v>32</v>
      </c>
      <c r="OI8" s="210" t="s">
        <v>33</v>
      </c>
      <c r="OJ8" s="210" t="s">
        <v>34</v>
      </c>
      <c r="OK8" s="210" t="s">
        <v>23</v>
      </c>
      <c r="OL8" s="210" t="s">
        <v>24</v>
      </c>
      <c r="OM8" s="258"/>
      <c r="ON8" s="258"/>
      <c r="OO8" s="258"/>
      <c r="OP8" s="258"/>
      <c r="OQ8" s="258"/>
      <c r="OR8" s="258"/>
      <c r="OS8" s="258"/>
      <c r="OT8" s="258"/>
      <c r="OU8" s="272"/>
      <c r="OV8" s="262"/>
      <c r="OW8" s="262"/>
      <c r="OX8" s="258"/>
      <c r="OY8" s="265"/>
      <c r="OZ8" s="260"/>
      <c r="PA8" s="210" t="s">
        <v>32</v>
      </c>
      <c r="PB8" s="210" t="s">
        <v>33</v>
      </c>
      <c r="PC8" s="210" t="s">
        <v>34</v>
      </c>
      <c r="PD8" s="210" t="s">
        <v>23</v>
      </c>
      <c r="PE8" s="210" t="s">
        <v>24</v>
      </c>
      <c r="PF8" s="258"/>
      <c r="PG8" s="258"/>
      <c r="PH8" s="258"/>
      <c r="PI8" s="258"/>
      <c r="PJ8" s="258"/>
      <c r="PK8" s="258"/>
      <c r="PL8" s="258"/>
      <c r="PM8" s="258"/>
      <c r="PN8" s="272"/>
      <c r="PO8" s="262"/>
      <c r="PP8" s="262"/>
      <c r="PQ8" s="258"/>
      <c r="PR8" s="265"/>
      <c r="PS8" s="260"/>
      <c r="PT8" s="210" t="s">
        <v>32</v>
      </c>
      <c r="PU8" s="210" t="s">
        <v>33</v>
      </c>
      <c r="PV8" s="210" t="s">
        <v>34</v>
      </c>
      <c r="PW8" s="210" t="s">
        <v>23</v>
      </c>
      <c r="PX8" s="210" t="s">
        <v>24</v>
      </c>
      <c r="PY8" s="258"/>
      <c r="PZ8" s="258"/>
      <c r="QA8" s="258"/>
      <c r="QB8" s="258"/>
      <c r="QC8" s="258"/>
      <c r="QD8" s="258"/>
      <c r="QE8" s="258"/>
      <c r="QF8" s="258"/>
      <c r="QG8" s="272"/>
      <c r="QH8" s="262"/>
      <c r="QI8" s="262"/>
      <c r="QJ8" s="258"/>
      <c r="QK8" s="265"/>
      <c r="QL8" s="260"/>
      <c r="QM8" s="210" t="s">
        <v>32</v>
      </c>
      <c r="QN8" s="210" t="s">
        <v>33</v>
      </c>
      <c r="QO8" s="210" t="s">
        <v>34</v>
      </c>
      <c r="QP8" s="210" t="s">
        <v>23</v>
      </c>
      <c r="QQ8" s="210" t="s">
        <v>24</v>
      </c>
      <c r="QR8" s="258"/>
      <c r="QS8" s="258"/>
      <c r="QT8" s="258"/>
      <c r="QU8" s="258"/>
      <c r="QV8" s="258"/>
      <c r="QW8" s="258"/>
      <c r="QX8" s="258"/>
      <c r="QY8" s="258"/>
      <c r="QZ8" s="272"/>
      <c r="RA8" s="262"/>
      <c r="RB8" s="262"/>
      <c r="RC8" s="258"/>
      <c r="RD8" s="265"/>
      <c r="RE8" s="260"/>
      <c r="RF8" s="210" t="s">
        <v>32</v>
      </c>
      <c r="RG8" s="210" t="s">
        <v>33</v>
      </c>
      <c r="RH8" s="210" t="s">
        <v>34</v>
      </c>
      <c r="RI8" s="210" t="s">
        <v>23</v>
      </c>
      <c r="RJ8" s="210" t="s">
        <v>24</v>
      </c>
      <c r="RK8" s="258"/>
      <c r="RL8" s="258"/>
      <c r="RM8" s="258"/>
      <c r="RN8" s="258"/>
      <c r="RO8" s="258"/>
      <c r="RP8" s="258"/>
      <c r="RQ8" s="258"/>
      <c r="RR8" s="258"/>
      <c r="RS8" s="272"/>
      <c r="RT8" s="262"/>
      <c r="RU8" s="262"/>
      <c r="RV8" s="258"/>
      <c r="RW8" s="265"/>
      <c r="RX8" s="260"/>
      <c r="RY8" s="210" t="s">
        <v>32</v>
      </c>
      <c r="RZ8" s="210" t="s">
        <v>33</v>
      </c>
      <c r="SA8" s="210" t="s">
        <v>34</v>
      </c>
      <c r="SB8" s="210" t="s">
        <v>23</v>
      </c>
      <c r="SC8" s="210" t="s">
        <v>24</v>
      </c>
      <c r="SD8" s="258"/>
      <c r="SE8" s="258"/>
      <c r="SF8" s="258"/>
      <c r="SG8" s="258"/>
      <c r="SH8" s="258"/>
      <c r="SI8" s="258"/>
      <c r="SJ8" s="258"/>
      <c r="SK8" s="258"/>
      <c r="SL8" s="272"/>
      <c r="SM8" s="262"/>
      <c r="SN8" s="262"/>
      <c r="SO8" s="258"/>
      <c r="SP8" s="265"/>
      <c r="SQ8" s="260"/>
      <c r="SR8" s="210" t="s">
        <v>32</v>
      </c>
      <c r="SS8" s="210" t="s">
        <v>33</v>
      </c>
      <c r="ST8" s="210" t="s">
        <v>34</v>
      </c>
      <c r="SU8" s="210" t="s">
        <v>23</v>
      </c>
      <c r="SV8" s="210" t="s">
        <v>24</v>
      </c>
      <c r="SW8" s="258"/>
      <c r="SX8" s="258"/>
      <c r="SY8" s="258"/>
      <c r="SZ8" s="258"/>
      <c r="TA8" s="258"/>
      <c r="TB8" s="258"/>
      <c r="TC8" s="258"/>
      <c r="TD8" s="258"/>
      <c r="TE8" s="272"/>
      <c r="TF8" s="262"/>
      <c r="TG8" s="262"/>
      <c r="TH8" s="258"/>
      <c r="TI8" s="265"/>
      <c r="TJ8" s="260"/>
      <c r="TK8" s="210" t="s">
        <v>32</v>
      </c>
      <c r="TL8" s="210" t="s">
        <v>33</v>
      </c>
      <c r="TM8" s="210" t="s">
        <v>34</v>
      </c>
      <c r="TN8" s="210" t="s">
        <v>23</v>
      </c>
      <c r="TO8" s="210" t="s">
        <v>24</v>
      </c>
      <c r="TP8" s="258"/>
      <c r="TQ8" s="258"/>
      <c r="TR8" s="258"/>
      <c r="TS8" s="258"/>
      <c r="TT8" s="258"/>
      <c r="TU8" s="258"/>
      <c r="TV8" s="258"/>
      <c r="TW8" s="258"/>
      <c r="TX8" s="272"/>
      <c r="TY8" s="262"/>
      <c r="TZ8" s="262"/>
      <c r="UA8" s="258"/>
      <c r="UB8" s="265"/>
      <c r="UC8" s="260"/>
      <c r="UD8" s="210" t="s">
        <v>32</v>
      </c>
      <c r="UE8" s="210" t="s">
        <v>33</v>
      </c>
      <c r="UF8" s="210" t="s">
        <v>34</v>
      </c>
      <c r="UG8" s="210" t="s">
        <v>23</v>
      </c>
      <c r="UH8" s="210" t="s">
        <v>24</v>
      </c>
      <c r="UI8" s="258"/>
      <c r="UJ8" s="258"/>
      <c r="UK8" s="258"/>
      <c r="UL8" s="258"/>
      <c r="UM8" s="258"/>
      <c r="UN8" s="258"/>
      <c r="UO8" s="258"/>
      <c r="UP8" s="258"/>
      <c r="UQ8" s="272"/>
      <c r="UR8" s="262"/>
      <c r="US8" s="262"/>
      <c r="UT8" s="258"/>
      <c r="UU8" s="265"/>
      <c r="UV8" s="260"/>
      <c r="UW8" s="210" t="s">
        <v>32</v>
      </c>
      <c r="UX8" s="210" t="s">
        <v>33</v>
      </c>
      <c r="UY8" s="210" t="s">
        <v>34</v>
      </c>
      <c r="UZ8" s="210" t="s">
        <v>23</v>
      </c>
      <c r="VA8" s="210" t="s">
        <v>24</v>
      </c>
      <c r="VB8" s="258"/>
      <c r="VC8" s="258"/>
      <c r="VD8" s="258"/>
      <c r="VE8" s="258"/>
      <c r="VF8" s="258"/>
      <c r="VG8" s="258"/>
      <c r="VH8" s="258"/>
      <c r="VI8" s="258"/>
      <c r="VJ8" s="272"/>
      <c r="VK8" s="262"/>
      <c r="VL8" s="262"/>
      <c r="VM8" s="258"/>
      <c r="VN8" s="265"/>
      <c r="VO8" s="260"/>
      <c r="VP8" s="210" t="s">
        <v>32</v>
      </c>
      <c r="VQ8" s="210" t="s">
        <v>33</v>
      </c>
      <c r="VR8" s="210" t="s">
        <v>34</v>
      </c>
      <c r="VS8" s="210" t="s">
        <v>23</v>
      </c>
      <c r="VT8" s="210" t="s">
        <v>24</v>
      </c>
      <c r="VU8" s="258"/>
      <c r="VV8" s="258"/>
      <c r="VW8" s="258"/>
      <c r="VX8" s="258"/>
      <c r="VY8" s="258"/>
      <c r="VZ8" s="258"/>
      <c r="WA8" s="258"/>
      <c r="WB8" s="258"/>
      <c r="WC8" s="272"/>
      <c r="WD8" s="262"/>
      <c r="WE8" s="262"/>
      <c r="WF8" s="14"/>
      <c r="WG8" s="279"/>
      <c r="WH8" s="277"/>
      <c r="WI8" s="277"/>
      <c r="WJ8" s="277"/>
      <c r="WK8" s="277"/>
      <c r="WL8" s="277"/>
      <c r="WM8" s="277"/>
      <c r="WN8" s="277"/>
      <c r="WO8" s="277"/>
      <c r="WP8" s="277"/>
      <c r="WQ8" s="277"/>
      <c r="WR8" s="277"/>
      <c r="WS8" s="277"/>
      <c r="WT8" s="277"/>
      <c r="WU8" s="277"/>
      <c r="WV8" s="262"/>
      <c r="WW8" s="262"/>
      <c r="WX8" s="277"/>
    </row>
    <row r="9" spans="1:623" ht="15" customHeight="1" x14ac:dyDescent="0.3">
      <c r="A9" s="114" t="str">
        <f>IFERROR(IF(WU9=0,"-","Y"),"-")</f>
        <v>-</v>
      </c>
      <c r="B9" s="149"/>
      <c r="C9" s="173">
        <v>23</v>
      </c>
      <c r="D9" s="174">
        <v>1</v>
      </c>
      <c r="E9" s="137" t="s">
        <v>95</v>
      </c>
      <c r="F9" s="98"/>
      <c r="G9" s="98"/>
      <c r="H9" s="90"/>
      <c r="I9" s="98"/>
      <c r="J9" s="90"/>
      <c r="K9" s="99"/>
      <c r="L9" s="215"/>
      <c r="M9" s="215"/>
      <c r="N9" s="208"/>
      <c r="O9" s="100"/>
      <c r="P9" s="202"/>
      <c r="Q9" s="202"/>
      <c r="R9" s="202"/>
      <c r="S9" s="202"/>
      <c r="T9" s="202"/>
      <c r="U9" s="202"/>
      <c r="V9" s="202"/>
      <c r="W9" s="202"/>
      <c r="X9" s="203"/>
      <c r="Y9" s="204"/>
      <c r="Z9" s="101"/>
      <c r="AA9" s="102"/>
      <c r="AB9" s="103"/>
      <c r="AC9" s="104"/>
      <c r="AD9" s="104"/>
      <c r="AE9" s="105"/>
      <c r="AF9" s="191"/>
      <c r="AG9" s="192"/>
      <c r="AH9" s="106"/>
      <c r="AI9" s="202"/>
      <c r="AJ9" s="202"/>
      <c r="AK9" s="202"/>
      <c r="AL9" s="202"/>
      <c r="AM9" s="202"/>
      <c r="AN9" s="202"/>
      <c r="AO9" s="202"/>
      <c r="AP9" s="202"/>
      <c r="AQ9" s="203"/>
      <c r="AR9" s="204"/>
      <c r="AS9" s="107"/>
      <c r="AT9" s="102"/>
      <c r="AU9" s="108"/>
      <c r="AV9" s="104"/>
      <c r="AW9" s="104"/>
      <c r="AX9" s="105"/>
      <c r="AY9" s="191"/>
      <c r="AZ9" s="192"/>
      <c r="BA9" s="106"/>
      <c r="BB9" s="202"/>
      <c r="BC9" s="202"/>
      <c r="BD9" s="202"/>
      <c r="BE9" s="202"/>
      <c r="BF9" s="202"/>
      <c r="BG9" s="202"/>
      <c r="BH9" s="202"/>
      <c r="BI9" s="202"/>
      <c r="BJ9" s="203"/>
      <c r="BK9" s="204"/>
      <c r="BL9" s="108"/>
      <c r="BM9" s="102"/>
      <c r="BN9" s="108"/>
      <c r="BO9" s="109"/>
      <c r="BP9" s="104"/>
      <c r="BQ9" s="105"/>
      <c r="BR9" s="191"/>
      <c r="BS9" s="192"/>
      <c r="BT9" s="106"/>
      <c r="BU9" s="202"/>
      <c r="BV9" s="202"/>
      <c r="BW9" s="202"/>
      <c r="BX9" s="202"/>
      <c r="BY9" s="202"/>
      <c r="BZ9" s="202"/>
      <c r="CA9" s="202"/>
      <c r="CB9" s="202"/>
      <c r="CC9" s="203"/>
      <c r="CD9" s="204"/>
      <c r="CE9" s="108"/>
      <c r="CF9" s="102"/>
      <c r="CG9" s="108"/>
      <c r="CH9" s="109"/>
      <c r="CI9" s="104"/>
      <c r="CJ9" s="105"/>
      <c r="CK9" s="191"/>
      <c r="CL9" s="192"/>
      <c r="CM9" s="106"/>
      <c r="CN9" s="202"/>
      <c r="CO9" s="202"/>
      <c r="CP9" s="202"/>
      <c r="CQ9" s="202"/>
      <c r="CR9" s="202"/>
      <c r="CS9" s="202"/>
      <c r="CT9" s="202"/>
      <c r="CU9" s="202"/>
      <c r="CV9" s="203"/>
      <c r="CW9" s="204"/>
      <c r="CX9" s="108"/>
      <c r="CY9" s="102"/>
      <c r="CZ9" s="108"/>
      <c r="DA9" s="109"/>
      <c r="DB9" s="104"/>
      <c r="DC9" s="105"/>
      <c r="DD9" s="191"/>
      <c r="DE9" s="192"/>
      <c r="DF9" s="106"/>
      <c r="DG9" s="202"/>
      <c r="DH9" s="202"/>
      <c r="DI9" s="202"/>
      <c r="DJ9" s="202"/>
      <c r="DK9" s="202"/>
      <c r="DL9" s="202"/>
      <c r="DM9" s="202"/>
      <c r="DN9" s="202"/>
      <c r="DO9" s="203"/>
      <c r="DP9" s="204"/>
      <c r="DQ9" s="108"/>
      <c r="DR9" s="102"/>
      <c r="DS9" s="108"/>
      <c r="DT9" s="109"/>
      <c r="DU9" s="104"/>
      <c r="DV9" s="105"/>
      <c r="DW9" s="191"/>
      <c r="DX9" s="192"/>
      <c r="DY9" s="106"/>
      <c r="DZ9" s="202"/>
      <c r="EA9" s="202"/>
      <c r="EB9" s="202"/>
      <c r="EC9" s="202"/>
      <c r="ED9" s="202"/>
      <c r="EE9" s="202"/>
      <c r="EF9" s="202"/>
      <c r="EG9" s="202"/>
      <c r="EH9" s="203"/>
      <c r="EI9" s="204"/>
      <c r="EJ9" s="108"/>
      <c r="EK9" s="102"/>
      <c r="EL9" s="108"/>
      <c r="EM9" s="109"/>
      <c r="EN9" s="104"/>
      <c r="EO9" s="105"/>
      <c r="EP9" s="191"/>
      <c r="EQ9" s="199"/>
      <c r="ER9" s="185"/>
      <c r="ES9" s="202"/>
      <c r="ET9" s="202"/>
      <c r="EU9" s="202"/>
      <c r="EV9" s="202"/>
      <c r="EW9" s="202"/>
      <c r="EX9" s="202"/>
      <c r="EY9" s="202"/>
      <c r="EZ9" s="202"/>
      <c r="FA9" s="203"/>
      <c r="FB9" s="204"/>
      <c r="FC9" s="108"/>
      <c r="FD9" s="102"/>
      <c r="FE9" s="108"/>
      <c r="FF9" s="109"/>
      <c r="FG9" s="104"/>
      <c r="FH9" s="105"/>
      <c r="FI9" s="191"/>
      <c r="FJ9" s="192"/>
      <c r="FK9" s="110"/>
      <c r="FL9" s="202"/>
      <c r="FM9" s="202"/>
      <c r="FN9" s="202"/>
      <c r="FO9" s="202"/>
      <c r="FP9" s="202"/>
      <c r="FQ9" s="202"/>
      <c r="FR9" s="202"/>
      <c r="FS9" s="202"/>
      <c r="FT9" s="203"/>
      <c r="FU9" s="204"/>
      <c r="FV9" s="108"/>
      <c r="FW9" s="102"/>
      <c r="FX9" s="108"/>
      <c r="FY9" s="109"/>
      <c r="FZ9" s="104"/>
      <c r="GA9" s="105"/>
      <c r="GB9" s="191"/>
      <c r="GC9" s="192"/>
      <c r="GD9" s="106"/>
      <c r="GE9" s="202"/>
      <c r="GF9" s="202"/>
      <c r="GG9" s="202"/>
      <c r="GH9" s="202"/>
      <c r="GI9" s="202"/>
      <c r="GJ9" s="202"/>
      <c r="GK9" s="202"/>
      <c r="GL9" s="202"/>
      <c r="GM9" s="203"/>
      <c r="GN9" s="204"/>
      <c r="GO9" s="108"/>
      <c r="GP9" s="102"/>
      <c r="GQ9" s="108"/>
      <c r="GR9" s="109"/>
      <c r="GS9" s="104"/>
      <c r="GT9" s="105"/>
      <c r="GU9" s="191"/>
      <c r="GV9" s="192"/>
      <c r="GW9" s="106"/>
      <c r="GX9" s="202"/>
      <c r="GY9" s="202"/>
      <c r="GZ9" s="202"/>
      <c r="HA9" s="202"/>
      <c r="HB9" s="202"/>
      <c r="HC9" s="202"/>
      <c r="HD9" s="202"/>
      <c r="HE9" s="202"/>
      <c r="HF9" s="203"/>
      <c r="HG9" s="204"/>
      <c r="HH9" s="108"/>
      <c r="HI9" s="102"/>
      <c r="HJ9" s="108"/>
      <c r="HK9" s="109"/>
      <c r="HL9" s="104"/>
      <c r="HM9" s="105"/>
      <c r="HN9" s="191"/>
      <c r="HO9" s="192"/>
      <c r="HP9" s="106"/>
      <c r="HQ9" s="202"/>
      <c r="HR9" s="202"/>
      <c r="HS9" s="202"/>
      <c r="HT9" s="202"/>
      <c r="HU9" s="202"/>
      <c r="HV9" s="202"/>
      <c r="HW9" s="202"/>
      <c r="HX9" s="202"/>
      <c r="HY9" s="203"/>
      <c r="HZ9" s="204"/>
      <c r="IA9" s="108"/>
      <c r="IB9" s="102"/>
      <c r="IC9" s="108"/>
      <c r="ID9" s="109"/>
      <c r="IE9" s="104"/>
      <c r="IF9" s="105"/>
      <c r="IG9" s="191"/>
      <c r="IH9" s="192"/>
      <c r="II9" s="106"/>
      <c r="IJ9" s="202"/>
      <c r="IK9" s="202"/>
      <c r="IL9" s="202"/>
      <c r="IM9" s="202"/>
      <c r="IN9" s="202"/>
      <c r="IO9" s="202"/>
      <c r="IP9" s="202"/>
      <c r="IQ9" s="202"/>
      <c r="IR9" s="203"/>
      <c r="IS9" s="204"/>
      <c r="IT9" s="108"/>
      <c r="IU9" s="102"/>
      <c r="IV9" s="108"/>
      <c r="IW9" s="109"/>
      <c r="IX9" s="104"/>
      <c r="IY9" s="105"/>
      <c r="IZ9" s="191"/>
      <c r="JA9" s="192"/>
      <c r="JB9" s="106"/>
      <c r="JC9" s="202"/>
      <c r="JD9" s="202"/>
      <c r="JE9" s="202"/>
      <c r="JF9" s="202"/>
      <c r="JG9" s="202"/>
      <c r="JH9" s="202"/>
      <c r="JI9" s="202"/>
      <c r="JJ9" s="202"/>
      <c r="JK9" s="203"/>
      <c r="JL9" s="204"/>
      <c r="JM9" s="108"/>
      <c r="JN9" s="102"/>
      <c r="JO9" s="108"/>
      <c r="JP9" s="109"/>
      <c r="JQ9" s="104"/>
      <c r="JR9" s="105"/>
      <c r="JS9" s="191"/>
      <c r="JT9" s="192"/>
      <c r="JU9" s="106"/>
      <c r="JV9" s="202"/>
      <c r="JW9" s="202"/>
      <c r="JX9" s="202"/>
      <c r="JY9" s="202"/>
      <c r="JZ9" s="202"/>
      <c r="KA9" s="202"/>
      <c r="KB9" s="202"/>
      <c r="KC9" s="202"/>
      <c r="KD9" s="203"/>
      <c r="KE9" s="204"/>
      <c r="KF9" s="108"/>
      <c r="KG9" s="102"/>
      <c r="KH9" s="108"/>
      <c r="KI9" s="109"/>
      <c r="KJ9" s="104"/>
      <c r="KK9" s="105"/>
      <c r="KL9" s="191"/>
      <c r="KM9" s="192"/>
      <c r="KN9" s="106"/>
      <c r="KO9" s="202"/>
      <c r="KP9" s="202"/>
      <c r="KQ9" s="202"/>
      <c r="KR9" s="202"/>
      <c r="KS9" s="202"/>
      <c r="KT9" s="202"/>
      <c r="KU9" s="202"/>
      <c r="KV9" s="202"/>
      <c r="KW9" s="203"/>
      <c r="KX9" s="204"/>
      <c r="KY9" s="108"/>
      <c r="KZ9" s="102"/>
      <c r="LA9" s="108"/>
      <c r="LB9" s="109"/>
      <c r="LC9" s="104"/>
      <c r="LD9" s="105"/>
      <c r="LE9" s="191"/>
      <c r="LF9" s="192"/>
      <c r="LG9" s="106"/>
      <c r="LH9" s="202"/>
      <c r="LI9" s="202"/>
      <c r="LJ9" s="202"/>
      <c r="LK9" s="202"/>
      <c r="LL9" s="202"/>
      <c r="LM9" s="202"/>
      <c r="LN9" s="202"/>
      <c r="LO9" s="202"/>
      <c r="LP9" s="203"/>
      <c r="LQ9" s="204"/>
      <c r="LR9" s="108"/>
      <c r="LS9" s="102"/>
      <c r="LT9" s="108"/>
      <c r="LU9" s="109"/>
      <c r="LV9" s="104"/>
      <c r="LW9" s="105"/>
      <c r="LX9" s="191"/>
      <c r="LY9" s="192"/>
      <c r="LZ9" s="106"/>
      <c r="MA9" s="202"/>
      <c r="MB9" s="202"/>
      <c r="MC9" s="202"/>
      <c r="MD9" s="202"/>
      <c r="ME9" s="202"/>
      <c r="MF9" s="202"/>
      <c r="MG9" s="202"/>
      <c r="MH9" s="202"/>
      <c r="MI9" s="203"/>
      <c r="MJ9" s="204"/>
      <c r="MK9" s="108"/>
      <c r="ML9" s="102"/>
      <c r="MM9" s="108"/>
      <c r="MN9" s="109"/>
      <c r="MO9" s="104"/>
      <c r="MP9" s="105"/>
      <c r="MQ9" s="191"/>
      <c r="MR9" s="192"/>
      <c r="MS9" s="106"/>
      <c r="MT9" s="202"/>
      <c r="MU9" s="202"/>
      <c r="MV9" s="202"/>
      <c r="MW9" s="202"/>
      <c r="MX9" s="202"/>
      <c r="MY9" s="202"/>
      <c r="MZ9" s="202"/>
      <c r="NA9" s="202"/>
      <c r="NB9" s="203"/>
      <c r="NC9" s="204"/>
      <c r="ND9" s="108"/>
      <c r="NE9" s="102"/>
      <c r="NF9" s="108"/>
      <c r="NG9" s="109"/>
      <c r="NH9" s="104"/>
      <c r="NI9" s="105"/>
      <c r="NJ9" s="191"/>
      <c r="NK9" s="192"/>
      <c r="NL9" s="106"/>
      <c r="NM9" s="202"/>
      <c r="NN9" s="202"/>
      <c r="NO9" s="202"/>
      <c r="NP9" s="202"/>
      <c r="NQ9" s="202"/>
      <c r="NR9" s="202"/>
      <c r="NS9" s="202"/>
      <c r="NT9" s="202"/>
      <c r="NU9" s="203"/>
      <c r="NV9" s="204"/>
      <c r="NW9" s="108"/>
      <c r="NX9" s="102"/>
      <c r="NY9" s="108"/>
      <c r="NZ9" s="109"/>
      <c r="OA9" s="104"/>
      <c r="OB9" s="105"/>
      <c r="OC9" s="191"/>
      <c r="OD9" s="192"/>
      <c r="OE9" s="106"/>
      <c r="OF9" s="202"/>
      <c r="OG9" s="202"/>
      <c r="OH9" s="202"/>
      <c r="OI9" s="202"/>
      <c r="OJ9" s="202"/>
      <c r="OK9" s="202"/>
      <c r="OL9" s="202"/>
      <c r="OM9" s="202"/>
      <c r="ON9" s="203"/>
      <c r="OO9" s="204"/>
      <c r="OP9" s="108"/>
      <c r="OQ9" s="102"/>
      <c r="OR9" s="108"/>
      <c r="OS9" s="109"/>
      <c r="OT9" s="104"/>
      <c r="OU9" s="105"/>
      <c r="OV9" s="191"/>
      <c r="OW9" s="192"/>
      <c r="OX9" s="106"/>
      <c r="OY9" s="202"/>
      <c r="OZ9" s="202"/>
      <c r="PA9" s="202"/>
      <c r="PB9" s="202"/>
      <c r="PC9" s="202"/>
      <c r="PD9" s="202"/>
      <c r="PE9" s="202"/>
      <c r="PF9" s="202"/>
      <c r="PG9" s="203"/>
      <c r="PH9" s="204"/>
      <c r="PI9" s="108"/>
      <c r="PJ9" s="102"/>
      <c r="PK9" s="108"/>
      <c r="PL9" s="109"/>
      <c r="PM9" s="104"/>
      <c r="PN9" s="105"/>
      <c r="PO9" s="191"/>
      <c r="PP9" s="192"/>
      <c r="PQ9" s="106"/>
      <c r="PR9" s="202"/>
      <c r="PS9" s="202"/>
      <c r="PT9" s="202"/>
      <c r="PU9" s="202"/>
      <c r="PV9" s="202"/>
      <c r="PW9" s="202"/>
      <c r="PX9" s="202"/>
      <c r="PY9" s="202"/>
      <c r="PZ9" s="203"/>
      <c r="QA9" s="204"/>
      <c r="QB9" s="108"/>
      <c r="QC9" s="102"/>
      <c r="QD9" s="108"/>
      <c r="QE9" s="109"/>
      <c r="QF9" s="104"/>
      <c r="QG9" s="105"/>
      <c r="QH9" s="191"/>
      <c r="QI9" s="192"/>
      <c r="QJ9" s="106"/>
      <c r="QK9" s="202"/>
      <c r="QL9" s="202"/>
      <c r="QM9" s="202"/>
      <c r="QN9" s="202"/>
      <c r="QO9" s="202"/>
      <c r="QP9" s="202"/>
      <c r="QQ9" s="202"/>
      <c r="QR9" s="202"/>
      <c r="QS9" s="203"/>
      <c r="QT9" s="204"/>
      <c r="QU9" s="108"/>
      <c r="QV9" s="102"/>
      <c r="QW9" s="108"/>
      <c r="QX9" s="109"/>
      <c r="QY9" s="104"/>
      <c r="QZ9" s="105"/>
      <c r="RA9" s="191"/>
      <c r="RB9" s="192"/>
      <c r="RC9" s="106"/>
      <c r="RD9" s="202"/>
      <c r="RE9" s="202"/>
      <c r="RF9" s="202"/>
      <c r="RG9" s="202"/>
      <c r="RH9" s="202"/>
      <c r="RI9" s="202"/>
      <c r="RJ9" s="202"/>
      <c r="RK9" s="202"/>
      <c r="RL9" s="203"/>
      <c r="RM9" s="204"/>
      <c r="RN9" s="108"/>
      <c r="RO9" s="102"/>
      <c r="RP9" s="108"/>
      <c r="RQ9" s="109"/>
      <c r="RR9" s="104"/>
      <c r="RS9" s="105"/>
      <c r="RT9" s="191"/>
      <c r="RU9" s="192"/>
      <c r="RV9" s="106"/>
      <c r="RW9" s="202"/>
      <c r="RX9" s="202"/>
      <c r="RY9" s="202"/>
      <c r="RZ9" s="202"/>
      <c r="SA9" s="202"/>
      <c r="SB9" s="202"/>
      <c r="SC9" s="202"/>
      <c r="SD9" s="202"/>
      <c r="SE9" s="203"/>
      <c r="SF9" s="204"/>
      <c r="SG9" s="108"/>
      <c r="SH9" s="102"/>
      <c r="SI9" s="108"/>
      <c r="SJ9" s="109"/>
      <c r="SK9" s="104"/>
      <c r="SL9" s="105"/>
      <c r="SM9" s="191"/>
      <c r="SN9" s="192"/>
      <c r="SO9" s="106"/>
      <c r="SP9" s="202"/>
      <c r="SQ9" s="202"/>
      <c r="SR9" s="202"/>
      <c r="SS9" s="202"/>
      <c r="ST9" s="202"/>
      <c r="SU9" s="202"/>
      <c r="SV9" s="202"/>
      <c r="SW9" s="202"/>
      <c r="SX9" s="203"/>
      <c r="SY9" s="204"/>
      <c r="SZ9" s="108"/>
      <c r="TA9" s="102"/>
      <c r="TB9" s="108"/>
      <c r="TC9" s="109"/>
      <c r="TD9" s="104"/>
      <c r="TE9" s="105"/>
      <c r="TF9" s="191"/>
      <c r="TG9" s="192"/>
      <c r="TH9" s="106"/>
      <c r="TI9" s="202"/>
      <c r="TJ9" s="202"/>
      <c r="TK9" s="202"/>
      <c r="TL9" s="202"/>
      <c r="TM9" s="202"/>
      <c r="TN9" s="202"/>
      <c r="TO9" s="202"/>
      <c r="TP9" s="202"/>
      <c r="TQ9" s="203"/>
      <c r="TR9" s="204"/>
      <c r="TS9" s="108"/>
      <c r="TT9" s="102"/>
      <c r="TU9" s="108"/>
      <c r="TV9" s="109"/>
      <c r="TW9" s="104"/>
      <c r="TX9" s="105"/>
      <c r="TY9" s="191"/>
      <c r="TZ9" s="192"/>
      <c r="UA9" s="106"/>
      <c r="UB9" s="202"/>
      <c r="UC9" s="202"/>
      <c r="UD9" s="202"/>
      <c r="UE9" s="202"/>
      <c r="UF9" s="202"/>
      <c r="UG9" s="202"/>
      <c r="UH9" s="202"/>
      <c r="UI9" s="202"/>
      <c r="UJ9" s="203"/>
      <c r="UK9" s="204"/>
      <c r="UL9" s="108"/>
      <c r="UM9" s="102"/>
      <c r="UN9" s="108"/>
      <c r="UO9" s="109"/>
      <c r="UP9" s="104"/>
      <c r="UQ9" s="105"/>
      <c r="UR9" s="191"/>
      <c r="US9" s="192"/>
      <c r="UT9" s="106"/>
      <c r="UU9" s="202"/>
      <c r="UV9" s="202"/>
      <c r="UW9" s="202"/>
      <c r="UX9" s="202"/>
      <c r="UY9" s="202"/>
      <c r="UZ9" s="202"/>
      <c r="VA9" s="202"/>
      <c r="VB9" s="202"/>
      <c r="VC9" s="203"/>
      <c r="VD9" s="204"/>
      <c r="VE9" s="108"/>
      <c r="VF9" s="102"/>
      <c r="VG9" s="108"/>
      <c r="VH9" s="109"/>
      <c r="VI9" s="104"/>
      <c r="VJ9" s="105"/>
      <c r="VK9" s="191"/>
      <c r="VL9" s="192"/>
      <c r="VM9" s="106"/>
      <c r="VN9" s="202"/>
      <c r="VO9" s="202"/>
      <c r="VP9" s="202"/>
      <c r="VQ9" s="202"/>
      <c r="VR9" s="202"/>
      <c r="VS9" s="202"/>
      <c r="VT9" s="202"/>
      <c r="VU9" s="202"/>
      <c r="VV9" s="203"/>
      <c r="VW9" s="204"/>
      <c r="VX9" s="108"/>
      <c r="VY9" s="102"/>
      <c r="VZ9" s="108"/>
      <c r="WA9" s="109"/>
      <c r="WB9" s="104"/>
      <c r="WC9" s="105"/>
      <c r="WD9" s="191"/>
      <c r="WE9" s="192"/>
      <c r="WF9" s="14"/>
      <c r="WG9" s="62"/>
      <c r="WH9" s="13"/>
      <c r="WI9" s="13"/>
      <c r="WJ9" s="13"/>
      <c r="WK9" s="13"/>
      <c r="WL9" s="13"/>
      <c r="WM9" s="13"/>
      <c r="WN9" s="13"/>
      <c r="WO9" s="13"/>
      <c r="WP9" s="63"/>
      <c r="WQ9" s="63"/>
      <c r="WR9" s="63"/>
      <c r="WS9" s="63"/>
      <c r="WT9" s="54"/>
      <c r="WU9" s="64"/>
      <c r="WV9" s="194"/>
      <c r="WW9" s="195"/>
      <c r="WX9" s="12"/>
    </row>
    <row r="10" spans="1:623" ht="15" customHeight="1" x14ac:dyDescent="0.3">
      <c r="A10" s="114" t="str">
        <f t="shared" ref="A10:A12" ca="1" si="0">IFERROR(IF(WU10=0,"-","Y"),"-")</f>
        <v>-</v>
      </c>
      <c r="B10" s="149"/>
      <c r="C10" s="173">
        <v>24</v>
      </c>
      <c r="D10" s="174">
        <v>2</v>
      </c>
      <c r="E10" s="138" t="s">
        <v>158</v>
      </c>
      <c r="F10" s="98">
        <f>IF(E10="","",IF(VLOOKUP(E10,'Master Data (December 2025)'!$B$10:$N$857,1)=E10,VLOOKUP(E10,'Master Data (December 2025)'!$B$10:$N$857,6),"XX"))</f>
        <v>1</v>
      </c>
      <c r="G10" s="98"/>
      <c r="H10" s="90">
        <f>IF(E10="","",IF(VLOOKUP(E10,'Master Data (December 2025)'!$B$10:$N$857,1)=E10,VLOOKUP(E10,'Master Data (December 2025)'!$B$10:$N$857,8),"XX"))</f>
        <v>22</v>
      </c>
      <c r="I10" s="98"/>
      <c r="J10" s="90" t="str">
        <f>IF(E10="","",IF(VLOOKUP(E10,'Master Data (December 2025)'!$B$10:$N$857,1)=E10,VLOOKUP(E10,'Master Data (December 2025)'!$B$10:$N$857,3),"XX"))</f>
        <v>สมภพ,อมฤต</v>
      </c>
      <c r="K10" s="99" t="str">
        <f>IF(E10="","",IF(VLOOKUP(E10,'Master Data (December 2025)'!$B$10:$N$857,1)=E10,VLOOKUP(E10,'Master Data (December 2025)'!$B$10:$N$857,5),"XX"))</f>
        <v>Btl 700 ml</v>
      </c>
      <c r="L10" s="215">
        <f>IF(E10="","",IF(VLOOKUP(E10,'Master Data (December 2025)'!$B$10:$N$857,1)=E10,VLOOKUP(E10,'Master Data (December 2025)'!$B$10:$N$857,11),"XX"))</f>
        <v>1392</v>
      </c>
      <c r="M10" s="215">
        <f>IF(E10="","",IF(VLOOKUP(E10,'Master Data (December 2025)'!$B$10:$N$857,1)=E10,VLOOKUP(E10,'Master Data (December 2025)'!$B$10:$N$857,13),"XX"))</f>
        <v>63.272727272727273</v>
      </c>
      <c r="N10" s="208"/>
      <c r="O10" s="100">
        <f t="shared" ref="O10:O12" si="1">N10</f>
        <v>0</v>
      </c>
      <c r="P10" s="202"/>
      <c r="Q10" s="202"/>
      <c r="R10" s="202"/>
      <c r="S10" s="202"/>
      <c r="T10" s="202"/>
      <c r="U10" s="202"/>
      <c r="V10" s="202"/>
      <c r="W10" s="202"/>
      <c r="X10" s="203"/>
      <c r="Y10" s="204"/>
      <c r="Z10" s="101">
        <f t="shared" ref="Z10:Z12" si="2">(Y10*F10)/H10</f>
        <v>0</v>
      </c>
      <c r="AA10" s="102">
        <f ca="1">IF(E10=0,0,SUMIF('Cocktail (December 2025)'!$F$6:$DB$1547,E10,'Cocktail (December 2025)'!$O$6:$O$1547))</f>
        <v>0</v>
      </c>
      <c r="AB10" s="103">
        <f t="shared" ref="AB10:AB12" ca="1" si="3">AA10/H10</f>
        <v>0</v>
      </c>
      <c r="AC10" s="104">
        <f t="shared" ref="AC10:AC12" ca="1" si="4">O10+P10+Q10+R10-S10-T10-U10-V10-W10-X10-Z10-AB10</f>
        <v>0</v>
      </c>
      <c r="AD10" s="104">
        <f t="shared" ref="AD10:AD12" ca="1" si="5">AC10*H10</f>
        <v>0</v>
      </c>
      <c r="AE10" s="105">
        <f t="shared" ref="AE10:AE12" ca="1" si="6">(T10+U10+V10+W10+(X10+((Y10*$F10)/$H10)+AB10))*$L10</f>
        <v>0</v>
      </c>
      <c r="AF10" s="191"/>
      <c r="AG10" s="192">
        <f ca="1">AF10-AC10</f>
        <v>0</v>
      </c>
      <c r="AH10" s="106">
        <f ca="1">IF(AF10="",AC10,IF(AF10&lt;&gt;0,AF10,0))</f>
        <v>0</v>
      </c>
      <c r="AI10" s="202"/>
      <c r="AJ10" s="202"/>
      <c r="AK10" s="202"/>
      <c r="AL10" s="202"/>
      <c r="AM10" s="202"/>
      <c r="AN10" s="202"/>
      <c r="AO10" s="202"/>
      <c r="AP10" s="202"/>
      <c r="AQ10" s="203"/>
      <c r="AR10" s="204"/>
      <c r="AS10" s="107">
        <f t="shared" ref="AS10:AS13" si="7">(AR10*F10)/H10</f>
        <v>0</v>
      </c>
      <c r="AT10" s="102">
        <f ca="1">IF(E10=0,0,SUMIF('Cocktail (December 2025)'!$F$6:$DB$1547,E10,'Cocktail (December 2025)'!$R$6:$R$1547))</f>
        <v>0</v>
      </c>
      <c r="AU10" s="108">
        <f t="shared" ref="AU10:AU13" ca="1" si="8">AT10/H10</f>
        <v>0</v>
      </c>
      <c r="AV10" s="104">
        <f t="shared" ref="AV10:AV12" ca="1" si="9">AH10+AI10+AJ10+AK10-AL10-AM10-AN10-AO10-AP10-AQ10-AS10-AU10</f>
        <v>0</v>
      </c>
      <c r="AW10" s="104">
        <f t="shared" ref="AW10:AW13" ca="1" si="10">AV10*H10</f>
        <v>0</v>
      </c>
      <c r="AX10" s="105">
        <f t="shared" ref="AX10:AX12" ca="1" si="11">(AM10+AN10+AO10+AP10+(AQ10+((AR10*$F10)/$H10)+AU10))*$L10</f>
        <v>0</v>
      </c>
      <c r="AY10" s="191"/>
      <c r="AZ10" s="192">
        <f ca="1">AY10-AV10</f>
        <v>0</v>
      </c>
      <c r="BA10" s="106">
        <f t="shared" ref="BA10:BA13" ca="1" si="12">AV10</f>
        <v>0</v>
      </c>
      <c r="BB10" s="202"/>
      <c r="BC10" s="202"/>
      <c r="BD10" s="202"/>
      <c r="BE10" s="202"/>
      <c r="BF10" s="202"/>
      <c r="BG10" s="202"/>
      <c r="BH10" s="202"/>
      <c r="BI10" s="202"/>
      <c r="BJ10" s="203"/>
      <c r="BK10" s="204"/>
      <c r="BL10" s="108">
        <f t="shared" ref="BL10:BL13" si="13">(BK10*F10)/H10</f>
        <v>0</v>
      </c>
      <c r="BM10" s="102">
        <f ca="1">IF(E10=0,0,SUMIF('Cocktail (December 2025)'!$F$6:$DB$1547,E10,'Cocktail (December 2025)'!$U$6:$U$1547))</f>
        <v>0</v>
      </c>
      <c r="BN10" s="108">
        <f t="shared" ref="BN10:BN13" ca="1" si="14">BM10/H10</f>
        <v>0</v>
      </c>
      <c r="BO10" s="109">
        <f t="shared" ref="BO10:BO12" ca="1" si="15">BA10+BB10+BC10+BD10-BE10-BF10-BG10-BH10-BI10-BJ10-BL10-BN10</f>
        <v>0</v>
      </c>
      <c r="BP10" s="104">
        <f t="shared" ref="BP10:BP13" ca="1" si="16">BO10*H10</f>
        <v>0</v>
      </c>
      <c r="BQ10" s="105">
        <f t="shared" ref="BQ10:BQ12" ca="1" si="17">(BF10+BG10+BH10+BI10+(BJ10+((BK10*$F10)/$H10)+BN10))*$L10</f>
        <v>0</v>
      </c>
      <c r="BR10" s="191"/>
      <c r="BS10" s="192">
        <f t="shared" ref="BS10:BS12" ca="1" si="18">BR10-BO10</f>
        <v>0</v>
      </c>
      <c r="BT10" s="106">
        <f t="shared" ref="BT10:BT12" ca="1" si="19">BO10</f>
        <v>0</v>
      </c>
      <c r="BU10" s="202"/>
      <c r="BV10" s="202"/>
      <c r="BW10" s="202"/>
      <c r="BX10" s="202"/>
      <c r="BY10" s="202"/>
      <c r="BZ10" s="202"/>
      <c r="CA10" s="202"/>
      <c r="CB10" s="202"/>
      <c r="CC10" s="203"/>
      <c r="CD10" s="204"/>
      <c r="CE10" s="108">
        <f t="shared" ref="CE10:CE13" si="20">(CD10*F10)/H10</f>
        <v>0</v>
      </c>
      <c r="CF10" s="102">
        <f ca="1">IF(E10=0,0,SUMIF('Cocktail (December 2025)'!$F$6:$DB$1547,E10,'Cocktail (December 2025)'!$X$6:$X$1547))</f>
        <v>0</v>
      </c>
      <c r="CG10" s="108">
        <f t="shared" ref="CG10:CG13" ca="1" si="21">CF10/H10</f>
        <v>0</v>
      </c>
      <c r="CH10" s="109">
        <f t="shared" ref="CH10:CH12" ca="1" si="22">BT10+BU10+BV10+BW10-BX10-BY10-BZ10-CA10-CB10-CC10-CE10-CG10</f>
        <v>0</v>
      </c>
      <c r="CI10" s="104">
        <f t="shared" ref="CI10:CI13" ca="1" si="23">CH10*H10</f>
        <v>0</v>
      </c>
      <c r="CJ10" s="105">
        <f t="shared" ref="CJ10:CJ12" ca="1" si="24">(BY10+BZ10+CA10+CB10+(CC10+((CD10*$F10)/$H10)+CG10))*$L10</f>
        <v>0</v>
      </c>
      <c r="CK10" s="191"/>
      <c r="CL10" s="192">
        <f t="shared" ref="CL10:CL12" ca="1" si="25">CK10-CH10</f>
        <v>0</v>
      </c>
      <c r="CM10" s="106">
        <f t="shared" ref="CM10:CM12" ca="1" si="26">CH10</f>
        <v>0</v>
      </c>
      <c r="CN10" s="202"/>
      <c r="CO10" s="202"/>
      <c r="CP10" s="202"/>
      <c r="CQ10" s="202"/>
      <c r="CR10" s="202"/>
      <c r="CS10" s="202"/>
      <c r="CT10" s="202"/>
      <c r="CU10" s="202"/>
      <c r="CV10" s="203"/>
      <c r="CW10" s="204"/>
      <c r="CX10" s="108">
        <f t="shared" ref="CX10:CX13" si="27">(CW10*F10)/H10</f>
        <v>0</v>
      </c>
      <c r="CY10" s="102">
        <f ca="1">IF(E10=0,0,SUMIF('Cocktail (December 2025)'!$F$6:$DB$1547,E10,'Cocktail (December 2025)'!$AA$6:$AA$1547))</f>
        <v>0</v>
      </c>
      <c r="CZ10" s="108">
        <f t="shared" ref="CZ10:CZ13" ca="1" si="28">CY10/H10</f>
        <v>0</v>
      </c>
      <c r="DA10" s="109">
        <f t="shared" ref="DA10:DA12" ca="1" si="29">CM10+CN10+CO10+CP10-CQ10-CR10-CS10-CT10-CU10-CV10-CX10-CZ10</f>
        <v>0</v>
      </c>
      <c r="DB10" s="104">
        <f t="shared" ref="DB10:DB13" ca="1" si="30">DA10*H10</f>
        <v>0</v>
      </c>
      <c r="DC10" s="105">
        <f t="shared" ref="DC10:DC12" ca="1" si="31">(CR10+CS10+CT10+CU10+(CV10+((CW10*$F10)/$H10)+CZ10))*$L10</f>
        <v>0</v>
      </c>
      <c r="DD10" s="191"/>
      <c r="DE10" s="192">
        <f t="shared" ref="DE10:DE12" ca="1" si="32">DD10-DA10</f>
        <v>0</v>
      </c>
      <c r="DF10" s="106">
        <f t="shared" ref="DF10:DF12" ca="1" si="33">DA10</f>
        <v>0</v>
      </c>
      <c r="DG10" s="202"/>
      <c r="DH10" s="202"/>
      <c r="DI10" s="202"/>
      <c r="DJ10" s="202"/>
      <c r="DK10" s="202"/>
      <c r="DL10" s="202"/>
      <c r="DM10" s="202"/>
      <c r="DN10" s="202"/>
      <c r="DO10" s="203"/>
      <c r="DP10" s="204"/>
      <c r="DQ10" s="108">
        <f t="shared" ref="DQ10:DQ13" si="34">(DP10*F10)/H10</f>
        <v>0</v>
      </c>
      <c r="DR10" s="102">
        <f ca="1">IF(E10=0,0,SUMIF('Cocktail (December 2025)'!$F$6:$DB$1547,E10,'Cocktail (December 2025)'!$AD$6:$AD$1547))</f>
        <v>0</v>
      </c>
      <c r="DS10" s="108">
        <f t="shared" ref="DS10:DS13" ca="1" si="35">DR10/H10</f>
        <v>0</v>
      </c>
      <c r="DT10" s="109">
        <f t="shared" ref="DT10:DT12" ca="1" si="36">DF10+DG10+DH10+DI10-DJ10-DK10-DL10-DM10-DN10-DO10-DQ10-DS10</f>
        <v>0</v>
      </c>
      <c r="DU10" s="104">
        <f t="shared" ref="DU10:DU13" ca="1" si="37">DT10*H10</f>
        <v>0</v>
      </c>
      <c r="DV10" s="105">
        <f t="shared" ref="DV10:DV12" ca="1" si="38">(DK10+DL10+DM10+DN10+(DO10+((DP10*$F10)/$H10)+DS10))*$L10</f>
        <v>0</v>
      </c>
      <c r="DW10" s="191"/>
      <c r="DX10" s="192">
        <f t="shared" ref="DX10:DX12" ca="1" si="39">DW10-DT10</f>
        <v>0</v>
      </c>
      <c r="DY10" s="106">
        <f t="shared" ref="DY10:DY12" ca="1" si="40">DT10</f>
        <v>0</v>
      </c>
      <c r="DZ10" s="202"/>
      <c r="EA10" s="202"/>
      <c r="EB10" s="202"/>
      <c r="EC10" s="202"/>
      <c r="ED10" s="202"/>
      <c r="EE10" s="202"/>
      <c r="EF10" s="202"/>
      <c r="EG10" s="202"/>
      <c r="EH10" s="203"/>
      <c r="EI10" s="204"/>
      <c r="EJ10" s="108">
        <f t="shared" ref="EJ10:EJ13" si="41">(EI10*F10)/H10</f>
        <v>0</v>
      </c>
      <c r="EK10" s="102">
        <f ca="1">IF(E10=0,0,SUMIF('Cocktail (December 2025)'!$F$6:$DB$1547,E10,'Cocktail (December 2025)'!$AG$6:$AG$1547))</f>
        <v>0</v>
      </c>
      <c r="EL10" s="108">
        <f t="shared" ref="EL10:EL13" ca="1" si="42">EK10/H10</f>
        <v>0</v>
      </c>
      <c r="EM10" s="109">
        <f t="shared" ref="EM10:EM12" ca="1" si="43">DY10+DZ10+EA10+EB10-EC10-ED10-EE10-EF10-EG10-EH10-EJ10-EL10</f>
        <v>0</v>
      </c>
      <c r="EN10" s="104">
        <f t="shared" ref="EN10:EN13" ca="1" si="44">EM10*H10</f>
        <v>0</v>
      </c>
      <c r="EO10" s="105">
        <f t="shared" ref="EO10:EO12" ca="1" si="45">(ED10+EE10+EF10+EG10+(EH10+((EI10*$F10)/$H10)+EL10))*$L10</f>
        <v>0</v>
      </c>
      <c r="EP10" s="191"/>
      <c r="EQ10" s="199">
        <f t="shared" ref="EQ10:EQ12" ca="1" si="46">EP10-EM10</f>
        <v>0</v>
      </c>
      <c r="ER10" s="185">
        <f t="shared" ref="ER10:ER13" ca="1" si="47">EM10</f>
        <v>0</v>
      </c>
      <c r="ES10" s="202"/>
      <c r="ET10" s="202"/>
      <c r="EU10" s="202"/>
      <c r="EV10" s="202"/>
      <c r="EW10" s="202"/>
      <c r="EX10" s="202"/>
      <c r="EY10" s="202"/>
      <c r="EZ10" s="202"/>
      <c r="FA10" s="203"/>
      <c r="FB10" s="204"/>
      <c r="FC10" s="108">
        <f t="shared" ref="FC10:FC13" si="48">(FB10*F10)/H10</f>
        <v>0</v>
      </c>
      <c r="FD10" s="102">
        <f ca="1">IF(E10=0,0,SUMIF('Cocktail (December 2025)'!$F$6:$DB$1547,E10,'Cocktail (December 2025)'!$AJ$6:$AJ$1547))</f>
        <v>0</v>
      </c>
      <c r="FE10" s="108">
        <f t="shared" ref="FE10:FE13" ca="1" si="49">FD10/H10</f>
        <v>0</v>
      </c>
      <c r="FF10" s="109">
        <f t="shared" ref="FF10:FF12" ca="1" si="50">ER10+ES10+ET10+EU10-EV10-EW10-EX10-EY10-EZ10-FA10-FC10-FE10</f>
        <v>0</v>
      </c>
      <c r="FG10" s="104">
        <f t="shared" ref="FG10:FG13" ca="1" si="51">FF10*H10</f>
        <v>0</v>
      </c>
      <c r="FH10" s="105">
        <f t="shared" ref="FH10:FH12" ca="1" si="52">(EW10+EX10+EY10+EZ10+(FA10+((FB10*$F10)/$H10)+FE10))*$L10</f>
        <v>0</v>
      </c>
      <c r="FI10" s="191"/>
      <c r="FJ10" s="192">
        <f t="shared" ref="FJ10:FJ12" ca="1" si="53">FI10-FF10</f>
        <v>0</v>
      </c>
      <c r="FK10" s="110">
        <f t="shared" ref="FK10:FK12" ca="1" si="54">FF10</f>
        <v>0</v>
      </c>
      <c r="FL10" s="202"/>
      <c r="FM10" s="202"/>
      <c r="FN10" s="202"/>
      <c r="FO10" s="202"/>
      <c r="FP10" s="202"/>
      <c r="FQ10" s="202"/>
      <c r="FR10" s="202"/>
      <c r="FS10" s="202"/>
      <c r="FT10" s="203"/>
      <c r="FU10" s="204"/>
      <c r="FV10" s="108">
        <f t="shared" ref="FV10:FV13" si="55">(FU10*F10)/H10</f>
        <v>0</v>
      </c>
      <c r="FW10" s="102">
        <f ca="1">IF(E10=0,0,SUMIF('Cocktail (December 2025)'!$F$6:$DB$1547,E10,'Cocktail (December 2025)'!$AM$6:$AM$1547))</f>
        <v>0</v>
      </c>
      <c r="FX10" s="108">
        <f t="shared" ref="FX10:FX13" ca="1" si="56">FW10/H10</f>
        <v>0</v>
      </c>
      <c r="FY10" s="109">
        <f t="shared" ref="FY10:FY12" ca="1" si="57">FK10+FL10+FM10+FN10-FO10-FP10-FQ10-FR10-FS10-FT10-FV10-FX10</f>
        <v>0</v>
      </c>
      <c r="FZ10" s="104">
        <f t="shared" ref="FZ10:FZ13" ca="1" si="58">FY10*H10</f>
        <v>0</v>
      </c>
      <c r="GA10" s="105">
        <f t="shared" ref="GA10:GA12" ca="1" si="59">(FP10+FQ10+FR10+FS10+(FT10+((FU10*$F10)/$H10)+FX10))*$L10</f>
        <v>0</v>
      </c>
      <c r="GB10" s="191"/>
      <c r="GC10" s="192">
        <f t="shared" ref="GC10:GC12" ca="1" si="60">GB10-FY10</f>
        <v>0</v>
      </c>
      <c r="GD10" s="106">
        <f t="shared" ref="GD10:GD12" ca="1" si="61">FY10</f>
        <v>0</v>
      </c>
      <c r="GE10" s="202"/>
      <c r="GF10" s="202"/>
      <c r="GG10" s="202"/>
      <c r="GH10" s="202"/>
      <c r="GI10" s="202"/>
      <c r="GJ10" s="202"/>
      <c r="GK10" s="202"/>
      <c r="GL10" s="202"/>
      <c r="GM10" s="203"/>
      <c r="GN10" s="204"/>
      <c r="GO10" s="108">
        <f t="shared" ref="GO10:GO13" si="62">(GN10*F10)/H10</f>
        <v>0</v>
      </c>
      <c r="GP10" s="102">
        <f ca="1">IF(E10=0,0,SUMIF('Cocktail (December 2025)'!$F$6:$DB$1547,E10,'Cocktail (December 2025)'!$AP$6:$AP$1547))</f>
        <v>0</v>
      </c>
      <c r="GQ10" s="108">
        <f t="shared" ref="GQ10:GQ13" ca="1" si="63">GP10/H10</f>
        <v>0</v>
      </c>
      <c r="GR10" s="109">
        <f t="shared" ref="GR10:GR12" ca="1" si="64">GD10+GE10+GF10+GG10-GH10-GI10-GJ10-GK10-GL10-GM10-GO10-GQ10</f>
        <v>0</v>
      </c>
      <c r="GS10" s="104">
        <f t="shared" ref="GS10:GS13" ca="1" si="65">GR10*H10</f>
        <v>0</v>
      </c>
      <c r="GT10" s="105">
        <f t="shared" ref="GT10:GT12" ca="1" si="66">(GI10+GJ10+GK10+GL10+(GM10+((GN10*$F10)/$H10)+GQ10))*$L10</f>
        <v>0</v>
      </c>
      <c r="GU10" s="191"/>
      <c r="GV10" s="192">
        <f t="shared" ref="GV10:GV12" ca="1" si="67">GU10-GR10</f>
        <v>0</v>
      </c>
      <c r="GW10" s="106">
        <f t="shared" ref="GW10:GW12" ca="1" si="68">GR10</f>
        <v>0</v>
      </c>
      <c r="GX10" s="202"/>
      <c r="GY10" s="202"/>
      <c r="GZ10" s="202"/>
      <c r="HA10" s="202"/>
      <c r="HB10" s="202"/>
      <c r="HC10" s="202"/>
      <c r="HD10" s="202"/>
      <c r="HE10" s="202"/>
      <c r="HF10" s="203"/>
      <c r="HG10" s="204"/>
      <c r="HH10" s="108">
        <f t="shared" ref="HH10:HH13" si="69">(HG10*F10)/H10</f>
        <v>0</v>
      </c>
      <c r="HI10" s="102">
        <f ca="1">IF(E10=0,0,SUMIF('Cocktail (December 2025)'!$F$6:$DB$1547,E10,'Cocktail (December 2025)'!$AS$6:$AS$1547))</f>
        <v>0</v>
      </c>
      <c r="HJ10" s="108">
        <f t="shared" ref="HJ10:HJ13" ca="1" si="70">HI10/H10</f>
        <v>0</v>
      </c>
      <c r="HK10" s="109">
        <f t="shared" ref="HK10:HK12" ca="1" si="71">GW10+GX10+GY10+GZ10-HA10-HB10-HC10-HD10-HE10-HF10-HH10-HJ10</f>
        <v>0</v>
      </c>
      <c r="HL10" s="104">
        <f t="shared" ref="HL10:HL13" ca="1" si="72">HK10*H10</f>
        <v>0</v>
      </c>
      <c r="HM10" s="105">
        <f t="shared" ref="HM10:HM12" ca="1" si="73">(HB10+HC10+HD10+HE10+(HF10+((HG10*$F10)/$H10)+HJ10))*$L10</f>
        <v>0</v>
      </c>
      <c r="HN10" s="191"/>
      <c r="HO10" s="192">
        <f t="shared" ref="HO10:HO12" ca="1" si="74">HN10-HK10</f>
        <v>0</v>
      </c>
      <c r="HP10" s="106">
        <f t="shared" ref="HP10:HP12" ca="1" si="75">HK10</f>
        <v>0</v>
      </c>
      <c r="HQ10" s="202"/>
      <c r="HR10" s="202"/>
      <c r="HS10" s="202"/>
      <c r="HT10" s="202"/>
      <c r="HU10" s="202"/>
      <c r="HV10" s="202"/>
      <c r="HW10" s="202"/>
      <c r="HX10" s="202"/>
      <c r="HY10" s="203"/>
      <c r="HZ10" s="204"/>
      <c r="IA10" s="108">
        <f t="shared" ref="IA10:IA13" si="76">(HZ10*F10)/H10</f>
        <v>0</v>
      </c>
      <c r="IB10" s="102">
        <f ca="1">IF(E10=0,0,SUMIF('Cocktail (December 2025)'!$F$6:$DB$1547,E10,'Cocktail (December 2025)'!$AV$6:$AV$1547))</f>
        <v>0</v>
      </c>
      <c r="IC10" s="108">
        <f t="shared" ref="IC10:IC13" ca="1" si="77">IB10/H10</f>
        <v>0</v>
      </c>
      <c r="ID10" s="109">
        <f t="shared" ref="ID10:ID12" ca="1" si="78">HP10+HQ10+HR10+HS10-HT10-HU10-HV10-HW10-HX10-HY10-IA10-IC10</f>
        <v>0</v>
      </c>
      <c r="IE10" s="104">
        <f t="shared" ref="IE10:IE13" ca="1" si="79">ID10*H10</f>
        <v>0</v>
      </c>
      <c r="IF10" s="105">
        <f t="shared" ref="IF10:IF12" ca="1" si="80">(HU10+HV10+HW10+HX10+(HY10+((HZ10*$F10)/$H10)+IC10))*$L10</f>
        <v>0</v>
      </c>
      <c r="IG10" s="191"/>
      <c r="IH10" s="192">
        <f t="shared" ref="IH10:IH12" ca="1" si="81">IG10-ID10</f>
        <v>0</v>
      </c>
      <c r="II10" s="106">
        <f t="shared" ref="II10:II12" ca="1" si="82">ID10</f>
        <v>0</v>
      </c>
      <c r="IJ10" s="202"/>
      <c r="IK10" s="202"/>
      <c r="IL10" s="202"/>
      <c r="IM10" s="202"/>
      <c r="IN10" s="202"/>
      <c r="IO10" s="202"/>
      <c r="IP10" s="202"/>
      <c r="IQ10" s="202"/>
      <c r="IR10" s="203"/>
      <c r="IS10" s="204"/>
      <c r="IT10" s="108">
        <f t="shared" ref="IT10:IT13" si="83">(IS10*F10)/H10</f>
        <v>0</v>
      </c>
      <c r="IU10" s="102">
        <f ca="1">IF(E10=0,0,SUMIF('Cocktail (December 2025)'!$F$6:$DB$1547,E10,'Cocktail (December 2025)'!$AY$6:$AY$1547))</f>
        <v>0</v>
      </c>
      <c r="IV10" s="108">
        <f t="shared" ref="IV10:IV13" ca="1" si="84">IU10/H10</f>
        <v>0</v>
      </c>
      <c r="IW10" s="109">
        <f t="shared" ref="IW10:IW12" ca="1" si="85">II10+IJ10+IK10+IL10-IM10-IN10-IO10-IP10-IQ10-IR10-IT10-IV10</f>
        <v>0</v>
      </c>
      <c r="IX10" s="104">
        <f t="shared" ref="IX10:IX13" ca="1" si="86">IW10*H10</f>
        <v>0</v>
      </c>
      <c r="IY10" s="105">
        <f t="shared" ref="IY10:IY12" ca="1" si="87">(IN10+IO10+IP10+IQ10+(IR10+((IS10*$F10)/$H10)+IV10))*$L10</f>
        <v>0</v>
      </c>
      <c r="IZ10" s="191"/>
      <c r="JA10" s="192">
        <f t="shared" ref="JA10:JA12" ca="1" si="88">IZ10-IW10</f>
        <v>0</v>
      </c>
      <c r="JB10" s="106">
        <f t="shared" ref="JB10:JB12" ca="1" si="89">IW10</f>
        <v>0</v>
      </c>
      <c r="JC10" s="202"/>
      <c r="JD10" s="202"/>
      <c r="JE10" s="202"/>
      <c r="JF10" s="202"/>
      <c r="JG10" s="202"/>
      <c r="JH10" s="202"/>
      <c r="JI10" s="202"/>
      <c r="JJ10" s="202"/>
      <c r="JK10" s="203"/>
      <c r="JL10" s="204"/>
      <c r="JM10" s="108">
        <f t="shared" ref="JM10:JM13" si="90">(JL10*F10)/H10</f>
        <v>0</v>
      </c>
      <c r="JN10" s="102">
        <f ca="1">IF(E10=0,0,SUMIF('Cocktail (December 2025)'!$F$6:$DB$1547,E10,'Cocktail (December 2025)'!$BB$6:$BB$1547))</f>
        <v>0</v>
      </c>
      <c r="JO10" s="108">
        <f t="shared" ref="JO10:JO13" ca="1" si="91">JN10/H10</f>
        <v>0</v>
      </c>
      <c r="JP10" s="109">
        <f t="shared" ref="JP10:JP12" ca="1" si="92">JB10+JC10+JD10+JE10-JF10-JG10-JH10-JI10-JJ10-JK10-JM10-JO10</f>
        <v>0</v>
      </c>
      <c r="JQ10" s="104">
        <f t="shared" ref="JQ10:JQ13" ca="1" si="93">JP10*H10</f>
        <v>0</v>
      </c>
      <c r="JR10" s="105">
        <f t="shared" ref="JR10:JR12" ca="1" si="94">(JG10+JH10+JI10+JJ10+(JK10+((JL10*$F10)/$H10)+JO10))*$L10</f>
        <v>0</v>
      </c>
      <c r="JS10" s="191"/>
      <c r="JT10" s="192">
        <f t="shared" ref="JT10:JT12" ca="1" si="95">JS10-JP10</f>
        <v>0</v>
      </c>
      <c r="JU10" s="106">
        <f t="shared" ref="JU10:JU13" ca="1" si="96">JP10</f>
        <v>0</v>
      </c>
      <c r="JV10" s="202"/>
      <c r="JW10" s="202"/>
      <c r="JX10" s="202"/>
      <c r="JY10" s="202"/>
      <c r="JZ10" s="202"/>
      <c r="KA10" s="202"/>
      <c r="KB10" s="202"/>
      <c r="KC10" s="202"/>
      <c r="KD10" s="203"/>
      <c r="KE10" s="204"/>
      <c r="KF10" s="108">
        <f t="shared" ref="KF10:KF13" si="97">(KE10*F10)/H10</f>
        <v>0</v>
      </c>
      <c r="KG10" s="102">
        <f ca="1">IF(E10=0,0,SUMIF('Cocktail (December 2025)'!$F$6:$DB$1547,E10,'Cocktail (December 2025)'!$BE$6:$BE$1547))</f>
        <v>0</v>
      </c>
      <c r="KH10" s="108">
        <f t="shared" ref="KH10:KH13" ca="1" si="98">KG10/H10</f>
        <v>0</v>
      </c>
      <c r="KI10" s="109">
        <f t="shared" ref="KI10:KI12" ca="1" si="99">JU10+JV10+JW10+JX10-JY10-JZ10-KA10-KB10-KC10-KD10-KF10-KH10</f>
        <v>0</v>
      </c>
      <c r="KJ10" s="104">
        <f t="shared" ref="KJ10:KJ13" ca="1" si="100">KI10*H10</f>
        <v>0</v>
      </c>
      <c r="KK10" s="105">
        <f t="shared" ref="KK10:KK12" ca="1" si="101">(JZ10+KA10+KB10+KC10+(KD10+((KE10*$F10)/$H10)+KH10))*$L10</f>
        <v>0</v>
      </c>
      <c r="KL10" s="191"/>
      <c r="KM10" s="192">
        <f t="shared" ref="KM10:KM12" ca="1" si="102">KL10-KI10</f>
        <v>0</v>
      </c>
      <c r="KN10" s="106">
        <f t="shared" ref="KN10:KN12" ca="1" si="103">KI10</f>
        <v>0</v>
      </c>
      <c r="KO10" s="202"/>
      <c r="KP10" s="202"/>
      <c r="KQ10" s="202"/>
      <c r="KR10" s="202"/>
      <c r="KS10" s="202"/>
      <c r="KT10" s="202"/>
      <c r="KU10" s="202"/>
      <c r="KV10" s="202"/>
      <c r="KW10" s="203"/>
      <c r="KX10" s="204"/>
      <c r="KY10" s="108">
        <f t="shared" ref="KY10:KY13" si="104">(KX10*F10)/H10</f>
        <v>0</v>
      </c>
      <c r="KZ10" s="102">
        <f ca="1">IF(E10=0,0,SUMIF('Cocktail (December 2025)'!$F$6:$DB$1547,E10,'Cocktail (December 2025)'!$BH$6:$BH$1547))</f>
        <v>0</v>
      </c>
      <c r="LA10" s="108">
        <f t="shared" ref="LA10:LA13" ca="1" si="105">KZ10/H10</f>
        <v>0</v>
      </c>
      <c r="LB10" s="109">
        <f t="shared" ref="LB10:LB12" ca="1" si="106">KN10+KO10+KP10+KQ10-KR10-KS10-KT10-KU10-KV10-KW10-KY10-LA10</f>
        <v>0</v>
      </c>
      <c r="LC10" s="104">
        <f t="shared" ref="LC10:LC13" ca="1" si="107">LB10*H10</f>
        <v>0</v>
      </c>
      <c r="LD10" s="105">
        <f t="shared" ref="LD10:LD12" ca="1" si="108">(KS10+KT10+KU10+KV10+(KW10+((KX10*$F10)/$H10)+LA10))*$L10</f>
        <v>0</v>
      </c>
      <c r="LE10" s="191"/>
      <c r="LF10" s="192">
        <f t="shared" ref="LF10:LF12" ca="1" si="109">LE10-LB10</f>
        <v>0</v>
      </c>
      <c r="LG10" s="106">
        <f t="shared" ref="LG10:LG12" ca="1" si="110">LB10</f>
        <v>0</v>
      </c>
      <c r="LH10" s="202"/>
      <c r="LI10" s="202"/>
      <c r="LJ10" s="202"/>
      <c r="LK10" s="202"/>
      <c r="LL10" s="202"/>
      <c r="LM10" s="202"/>
      <c r="LN10" s="202"/>
      <c r="LO10" s="202"/>
      <c r="LP10" s="203"/>
      <c r="LQ10" s="204"/>
      <c r="LR10" s="108">
        <f t="shared" ref="LR10:LR13" si="111">(LQ10*F10)/H10</f>
        <v>0</v>
      </c>
      <c r="LS10" s="102">
        <f ca="1">IF(E10=0,0,SUMIF('Cocktail (December 2025)'!$F$6:$DB$1547,E10,'Cocktail (December 2025)'!$BK$6:$BK$1547))</f>
        <v>0</v>
      </c>
      <c r="LT10" s="108">
        <f t="shared" ref="LT10:LT13" ca="1" si="112">LS10/H10</f>
        <v>0</v>
      </c>
      <c r="LU10" s="109">
        <f t="shared" ref="LU10:LU12" ca="1" si="113">LG10+LH10+LI10+LJ10-LK10-LL10-LM10-LN10-LO10-LP10-LR10-LT10</f>
        <v>0</v>
      </c>
      <c r="LV10" s="104">
        <f t="shared" ref="LV10:LV13" ca="1" si="114">LU10*H10</f>
        <v>0</v>
      </c>
      <c r="LW10" s="105">
        <f t="shared" ref="LW10:LW12" ca="1" si="115">(LL10+LM10+LN10+LO10+(LP10+((LQ10*$F10)/$H10)+LT10))*$L10</f>
        <v>0</v>
      </c>
      <c r="LX10" s="191"/>
      <c r="LY10" s="192">
        <f t="shared" ref="LY10:LY12" ca="1" si="116">LX10-LU10</f>
        <v>0</v>
      </c>
      <c r="LZ10" s="106">
        <f t="shared" ref="LZ10:LZ15" ca="1" si="117">LU10</f>
        <v>0</v>
      </c>
      <c r="MA10" s="202"/>
      <c r="MB10" s="202"/>
      <c r="MC10" s="202"/>
      <c r="MD10" s="202"/>
      <c r="ME10" s="202"/>
      <c r="MF10" s="202"/>
      <c r="MG10" s="202"/>
      <c r="MH10" s="202"/>
      <c r="MI10" s="203"/>
      <c r="MJ10" s="204"/>
      <c r="MK10" s="108">
        <f t="shared" ref="MK10:MK13" si="118">(MJ10*F10)/H10</f>
        <v>0</v>
      </c>
      <c r="ML10" s="102">
        <f ca="1">IF(E10=0,0,SUMIF('Cocktail (December 2025)'!$F$6:$DB$1547,E10,'Cocktail (December 2025)'!$BN$6:$BN$1547))</f>
        <v>0</v>
      </c>
      <c r="MM10" s="108">
        <f t="shared" ref="MM10:MM13" ca="1" si="119">ML10/H10</f>
        <v>0</v>
      </c>
      <c r="MN10" s="109">
        <f t="shared" ref="MN10:MN12" ca="1" si="120">LZ10+MA10+MB10+MC10-MD10-ME10-MF10-MG10-MH10-MI10-MK10-MM10</f>
        <v>0</v>
      </c>
      <c r="MO10" s="104">
        <f t="shared" ref="MO10:MO13" ca="1" si="121">MN10*H10</f>
        <v>0</v>
      </c>
      <c r="MP10" s="105">
        <f t="shared" ref="MP10:MP12" ca="1" si="122">(ME10+MF10+MG10+MH10+(MI10+((MJ10*$F10)/$H10)+MM10))*$L10</f>
        <v>0</v>
      </c>
      <c r="MQ10" s="191"/>
      <c r="MR10" s="192">
        <f t="shared" ref="MR10:MR12" ca="1" si="123">MQ10-MN10</f>
        <v>0</v>
      </c>
      <c r="MS10" s="106">
        <f t="shared" ref="MS10:MS12" ca="1" si="124">MN10</f>
        <v>0</v>
      </c>
      <c r="MT10" s="202"/>
      <c r="MU10" s="202"/>
      <c r="MV10" s="202"/>
      <c r="MW10" s="202"/>
      <c r="MX10" s="202"/>
      <c r="MY10" s="202"/>
      <c r="MZ10" s="202"/>
      <c r="NA10" s="202"/>
      <c r="NB10" s="203"/>
      <c r="NC10" s="204"/>
      <c r="ND10" s="108">
        <f t="shared" ref="ND10:ND13" si="125">(NC10*F10)/H10</f>
        <v>0</v>
      </c>
      <c r="NE10" s="102">
        <f ca="1">IF(E10=0,0,SUMIF('Cocktail (December 2025)'!$F$6:$DB$1547,E10,'Cocktail (December 2025)'!$BQ$6:$BQ$1547))</f>
        <v>0</v>
      </c>
      <c r="NF10" s="108">
        <f t="shared" ref="NF10:NF13" ca="1" si="126">NE10/H10</f>
        <v>0</v>
      </c>
      <c r="NG10" s="109">
        <f t="shared" ref="NG10:NG12" ca="1" si="127">MS10+MT10+MU10+MV10-MW10-MX10-MY10-MZ10-NA10-NB10-ND10-NF10</f>
        <v>0</v>
      </c>
      <c r="NH10" s="104">
        <f t="shared" ref="NH10:NH13" ca="1" si="128">NG10*H10</f>
        <v>0</v>
      </c>
      <c r="NI10" s="105">
        <f t="shared" ref="NI10:NI12" ca="1" si="129">(MX10+MY10+MZ10+NA10+(NB10+((NC10*$F10)/$H10)+NF10))*$L10</f>
        <v>0</v>
      </c>
      <c r="NJ10" s="191"/>
      <c r="NK10" s="192">
        <f t="shared" ref="NK10:NK12" ca="1" si="130">NJ10-NG10</f>
        <v>0</v>
      </c>
      <c r="NL10" s="106">
        <f t="shared" ref="NL10:NL12" ca="1" si="131">NG10</f>
        <v>0</v>
      </c>
      <c r="NM10" s="202"/>
      <c r="NN10" s="202"/>
      <c r="NO10" s="202"/>
      <c r="NP10" s="202"/>
      <c r="NQ10" s="202"/>
      <c r="NR10" s="202"/>
      <c r="NS10" s="202"/>
      <c r="NT10" s="202"/>
      <c r="NU10" s="203"/>
      <c r="NV10" s="204"/>
      <c r="NW10" s="108">
        <f t="shared" ref="NW10:NW13" si="132">(NV10*F10)/H10</f>
        <v>0</v>
      </c>
      <c r="NX10" s="102">
        <f ca="1">IF(E10=0,0,SUMIF('Cocktail (December 2025)'!$F$6:$DB$1547,E10,'Cocktail (December 2025)'!$BT$6:$BT$1547))</f>
        <v>0</v>
      </c>
      <c r="NY10" s="108">
        <f t="shared" ref="NY10:NY13" ca="1" si="133">NX10/H10</f>
        <v>0</v>
      </c>
      <c r="NZ10" s="109">
        <f t="shared" ref="NZ10:NZ12" ca="1" si="134">NL10+NM10+NN10+NO10-NP10-NQ10-NR10-NS10-NT10-NU10-NW10-NY10</f>
        <v>0</v>
      </c>
      <c r="OA10" s="104">
        <f t="shared" ref="OA10:OA13" ca="1" si="135">NZ10*H10</f>
        <v>0</v>
      </c>
      <c r="OB10" s="105">
        <f t="shared" ref="OB10:OB12" ca="1" si="136">(NQ10+NR10+NS10+NT10+(NU10+((NV10*$F10)/$H10)+NY10))*$L10</f>
        <v>0</v>
      </c>
      <c r="OC10" s="191"/>
      <c r="OD10" s="192">
        <f t="shared" ref="OD10:OD12" ca="1" si="137">OC10-NZ10</f>
        <v>0</v>
      </c>
      <c r="OE10" s="106">
        <f t="shared" ref="OE10:OE12" ca="1" si="138">NZ10</f>
        <v>0</v>
      </c>
      <c r="OF10" s="202"/>
      <c r="OG10" s="202"/>
      <c r="OH10" s="202"/>
      <c r="OI10" s="202"/>
      <c r="OJ10" s="202"/>
      <c r="OK10" s="202"/>
      <c r="OL10" s="202"/>
      <c r="OM10" s="202"/>
      <c r="ON10" s="203"/>
      <c r="OO10" s="204"/>
      <c r="OP10" s="108">
        <f t="shared" ref="OP10:OP13" si="139">(OO10*F10)/H10</f>
        <v>0</v>
      </c>
      <c r="OQ10" s="102">
        <f ca="1">IF(E10=0,0,SUMIF('Cocktail (December 2025)'!$F$6:$DB$1547,E10,'Cocktail (December 2025)'!$BW$6:$BW$1547))</f>
        <v>0</v>
      </c>
      <c r="OR10" s="108">
        <f t="shared" ref="OR10:OR13" ca="1" si="140">OQ10/H10</f>
        <v>0</v>
      </c>
      <c r="OS10" s="109">
        <f t="shared" ref="OS10:OS12" ca="1" si="141">OE10+OF10+OG10+OH10-OI10-OJ10-OK10-OL10-OM10-ON10-OP10-OR10</f>
        <v>0</v>
      </c>
      <c r="OT10" s="104">
        <f t="shared" ref="OT10:OT13" ca="1" si="142">OS10*H10</f>
        <v>0</v>
      </c>
      <c r="OU10" s="105">
        <f t="shared" ref="OU10:OU12" ca="1" si="143">(OJ10+OK10+OL10+OM10+(ON10+((OO10*$F10)/$H10)+OR10))*$L10</f>
        <v>0</v>
      </c>
      <c r="OV10" s="191"/>
      <c r="OW10" s="192">
        <f t="shared" ref="OW10:OW12" ca="1" si="144">OV10-OS10</f>
        <v>0</v>
      </c>
      <c r="OX10" s="106">
        <f t="shared" ref="OX10:OX13" ca="1" si="145">OS10</f>
        <v>0</v>
      </c>
      <c r="OY10" s="202"/>
      <c r="OZ10" s="202"/>
      <c r="PA10" s="202"/>
      <c r="PB10" s="202"/>
      <c r="PC10" s="202"/>
      <c r="PD10" s="202"/>
      <c r="PE10" s="202"/>
      <c r="PF10" s="202"/>
      <c r="PG10" s="203"/>
      <c r="PH10" s="204"/>
      <c r="PI10" s="108">
        <f t="shared" ref="PI10:PI13" si="146">(PH10*F10)/H10</f>
        <v>0</v>
      </c>
      <c r="PJ10" s="102">
        <f ca="1">IF(E10=0,0,SUMIF('Cocktail (December 2025)'!$F$6:$DB$1547,E10,'Cocktail (December 2025)'!$BZ$6:$BZ$1547))</f>
        <v>0</v>
      </c>
      <c r="PK10" s="108">
        <f t="shared" ref="PK10:PK13" ca="1" si="147">PJ10/H10</f>
        <v>0</v>
      </c>
      <c r="PL10" s="109">
        <f t="shared" ref="PL10:PL12" ca="1" si="148">OX10+OY10+OZ10+PA10-PB10-PC10-PD10-PE10-PF10-PG10-PI10-PK10</f>
        <v>0</v>
      </c>
      <c r="PM10" s="104">
        <f t="shared" ref="PM10:PM13" ca="1" si="149">PL10*H10</f>
        <v>0</v>
      </c>
      <c r="PN10" s="105">
        <f t="shared" ref="PN10:PN12" ca="1" si="150">(PC10+PD10+PE10+PF10+(PG10+((PH10*$F10)/$H10)+PK10))*$L10</f>
        <v>0</v>
      </c>
      <c r="PO10" s="191"/>
      <c r="PP10" s="192">
        <f t="shared" ref="PP10:PP12" ca="1" si="151">PO10-PL10</f>
        <v>0</v>
      </c>
      <c r="PQ10" s="106">
        <f t="shared" ref="PQ10:PQ12" ca="1" si="152">PL10</f>
        <v>0</v>
      </c>
      <c r="PR10" s="202"/>
      <c r="PS10" s="202"/>
      <c r="PT10" s="202"/>
      <c r="PU10" s="202"/>
      <c r="PV10" s="202"/>
      <c r="PW10" s="202"/>
      <c r="PX10" s="202"/>
      <c r="PY10" s="202"/>
      <c r="PZ10" s="203"/>
      <c r="QA10" s="204"/>
      <c r="QB10" s="108">
        <f t="shared" ref="QB10:QB13" si="153">(QA10*F10)/H10</f>
        <v>0</v>
      </c>
      <c r="QC10" s="102">
        <f ca="1">IF(E10=0,0,SUMIF('Cocktail (December 2025)'!$F$6:$DB$1547,E10,'Cocktail (December 2025)'!$CC$6:$CC$1547))</f>
        <v>0</v>
      </c>
      <c r="QD10" s="108">
        <f t="shared" ref="QD10:QD13" ca="1" si="154">QC10/H10</f>
        <v>0</v>
      </c>
      <c r="QE10" s="109">
        <f t="shared" ref="QE10:QE12" ca="1" si="155">PQ10+PR10+PS10+PT10-PU10-PV10-PW10-PX10-PY10-PZ10-QB10-QD10</f>
        <v>0</v>
      </c>
      <c r="QF10" s="104">
        <f t="shared" ref="QF10:QF13" ca="1" si="156">QE10*H10</f>
        <v>0</v>
      </c>
      <c r="QG10" s="105">
        <f t="shared" ref="QG10:QG12" ca="1" si="157">(PV10+PW10+PX10+PY10+(PZ10+((QA10*$F10)/$H10)+QD10))*$L10</f>
        <v>0</v>
      </c>
      <c r="QH10" s="191"/>
      <c r="QI10" s="192">
        <f t="shared" ref="QI10:QI12" ca="1" si="158">QH10-QE10</f>
        <v>0</v>
      </c>
      <c r="QJ10" s="106">
        <f t="shared" ref="QJ10:QJ12" ca="1" si="159">QE10</f>
        <v>0</v>
      </c>
      <c r="QK10" s="202"/>
      <c r="QL10" s="202"/>
      <c r="QM10" s="202"/>
      <c r="QN10" s="202"/>
      <c r="QO10" s="202"/>
      <c r="QP10" s="202"/>
      <c r="QQ10" s="202"/>
      <c r="QR10" s="202"/>
      <c r="QS10" s="203"/>
      <c r="QT10" s="204"/>
      <c r="QU10" s="108">
        <f t="shared" ref="QU10:QU13" si="160">(QT10*F10)/H10</f>
        <v>0</v>
      </c>
      <c r="QV10" s="102">
        <f ca="1">IF(E10=0,0,SUMIF('Cocktail (December 2025)'!$F$6:$DB$1547,E10,'Cocktail (December 2025)'!$CF$6:$CF$1547))</f>
        <v>0</v>
      </c>
      <c r="QW10" s="108">
        <f t="shared" ref="QW10:QW13" ca="1" si="161">QV10/H10</f>
        <v>0</v>
      </c>
      <c r="QX10" s="109">
        <f t="shared" ref="QX10:QX12" ca="1" si="162">QJ10+QK10+QL10+QM10-QN10-QO10-QP10-QQ10-QR10-QS10-QU10-QW10</f>
        <v>0</v>
      </c>
      <c r="QY10" s="104">
        <f t="shared" ref="QY10:QY13" ca="1" si="163">QX10*H10</f>
        <v>0</v>
      </c>
      <c r="QZ10" s="105">
        <f t="shared" ref="QZ10:QZ12" ca="1" si="164">(QO10+QP10+QQ10+QR10+(QS10+((QT10*$F10)/$H10)+QW10))*$L10</f>
        <v>0</v>
      </c>
      <c r="RA10" s="191"/>
      <c r="RB10" s="192">
        <f t="shared" ref="RB10:RB12" ca="1" si="165">RA10-QX10</f>
        <v>0</v>
      </c>
      <c r="RC10" s="106">
        <f ca="1">QX10</f>
        <v>0</v>
      </c>
      <c r="RD10" s="202"/>
      <c r="RE10" s="202"/>
      <c r="RF10" s="202"/>
      <c r="RG10" s="202"/>
      <c r="RH10" s="202"/>
      <c r="RI10" s="202"/>
      <c r="RJ10" s="202"/>
      <c r="RK10" s="202"/>
      <c r="RL10" s="203"/>
      <c r="RM10" s="204"/>
      <c r="RN10" s="108">
        <f t="shared" ref="RN10:RN13" si="166">(RM10*F10)/H10</f>
        <v>0</v>
      </c>
      <c r="RO10" s="102">
        <f ca="1">IF(E10=0,0,SUMIF('Cocktail (December 2025)'!$F$6:$DB$1547,E10,'Cocktail (December 2025)'!$CI$6:$CI$1547))</f>
        <v>0</v>
      </c>
      <c r="RP10" s="108">
        <f t="shared" ref="RP10:RP13" ca="1" si="167">RO10/H10</f>
        <v>0</v>
      </c>
      <c r="RQ10" s="109">
        <f t="shared" ref="RQ10:RQ12" ca="1" si="168">RC10+RD10+RE10+RF10-RG10-RH10-RI10-RJ10-RK10-RL10-RN10-RP10</f>
        <v>0</v>
      </c>
      <c r="RR10" s="104">
        <f t="shared" ref="RR10:RR13" ca="1" si="169">RQ10*H10</f>
        <v>0</v>
      </c>
      <c r="RS10" s="105">
        <f t="shared" ref="RS10:RS12" ca="1" si="170">(RH10+RI10+RJ10+RK10+(RL10+((RM10*$F10)/$H10)+RP10))*$L10</f>
        <v>0</v>
      </c>
      <c r="RT10" s="191"/>
      <c r="RU10" s="192">
        <f t="shared" ref="RU10:RU12" ca="1" si="171">RT10-RQ10</f>
        <v>0</v>
      </c>
      <c r="RV10" s="106">
        <f t="shared" ref="RV10:RV12" ca="1" si="172">RQ10</f>
        <v>0</v>
      </c>
      <c r="RW10" s="202"/>
      <c r="RX10" s="202"/>
      <c r="RY10" s="202"/>
      <c r="RZ10" s="202"/>
      <c r="SA10" s="202"/>
      <c r="SB10" s="202"/>
      <c r="SC10" s="202"/>
      <c r="SD10" s="202"/>
      <c r="SE10" s="203"/>
      <c r="SF10" s="204"/>
      <c r="SG10" s="108">
        <f t="shared" ref="SG10:SG13" si="173">(SF10*F10)/H10</f>
        <v>0</v>
      </c>
      <c r="SH10" s="102">
        <f ca="1">IF(E10=0,0,SUMIF('Cocktail (December 2025)'!$F$6:$DB$1547,E10,'Cocktail (December 2025)'!$CL$6:$CL$1547))</f>
        <v>0</v>
      </c>
      <c r="SI10" s="108">
        <f t="shared" ref="SI10:SI13" ca="1" si="174">SH10/H10</f>
        <v>0</v>
      </c>
      <c r="SJ10" s="109">
        <f t="shared" ref="SJ10:SJ12" ca="1" si="175">RV10+RW10+RX10+RY10-RZ10-SA10-SB10-SC10-SD10-SE10-SG10-SI10</f>
        <v>0</v>
      </c>
      <c r="SK10" s="104">
        <f t="shared" ref="SK10:SK13" ca="1" si="176">SJ10*H10</f>
        <v>0</v>
      </c>
      <c r="SL10" s="105">
        <f t="shared" ref="SL10:SL12" ca="1" si="177">(SA10+SB10+SC10+SD10+(SE10+((SF10*$F10)/$H10)+SI10))*$L10</f>
        <v>0</v>
      </c>
      <c r="SM10" s="191"/>
      <c r="SN10" s="192">
        <f t="shared" ref="SN10:SN12" ca="1" si="178">SM10-SJ10</f>
        <v>0</v>
      </c>
      <c r="SO10" s="106">
        <f t="shared" ref="SO10:SO12" ca="1" si="179">SJ10</f>
        <v>0</v>
      </c>
      <c r="SP10" s="202"/>
      <c r="SQ10" s="202"/>
      <c r="SR10" s="202"/>
      <c r="SS10" s="202"/>
      <c r="ST10" s="202"/>
      <c r="SU10" s="202"/>
      <c r="SV10" s="202"/>
      <c r="SW10" s="202"/>
      <c r="SX10" s="203"/>
      <c r="SY10" s="204"/>
      <c r="SZ10" s="108">
        <f t="shared" ref="SZ10:SZ13" si="180">(SY10*F10)/H10</f>
        <v>0</v>
      </c>
      <c r="TA10" s="102">
        <f ca="1">IF(E10=0,0,SUMIF('Cocktail (December 2025)'!$F$6:$DB$1547,E10,'Cocktail (December 2025)'!$CO$6:$CO$1547))</f>
        <v>0</v>
      </c>
      <c r="TB10" s="108">
        <f t="shared" ref="TB10:TB13" ca="1" si="181">TA10/H10</f>
        <v>0</v>
      </c>
      <c r="TC10" s="109">
        <f t="shared" ref="TC10:TC12" ca="1" si="182">SO10+SP10+SQ10+SR10-SS10-ST10-SU10-SV10-SW10-SX10-SZ10-TB10</f>
        <v>0</v>
      </c>
      <c r="TD10" s="104">
        <f t="shared" ref="TD10:TD13" ca="1" si="183">TC10*H10</f>
        <v>0</v>
      </c>
      <c r="TE10" s="105">
        <f t="shared" ref="TE10:TE12" ca="1" si="184">(ST10+SU10+SV10+SW10+(SX10+((SY10*$F10)/$H10)+TB10))*$L10</f>
        <v>0</v>
      </c>
      <c r="TF10" s="191"/>
      <c r="TG10" s="192">
        <f t="shared" ref="TG10:TG12" ca="1" si="185">TF10-TC10</f>
        <v>0</v>
      </c>
      <c r="TH10" s="106">
        <f t="shared" ref="TH10:TH12" ca="1" si="186">TC10</f>
        <v>0</v>
      </c>
      <c r="TI10" s="202"/>
      <c r="TJ10" s="202"/>
      <c r="TK10" s="202"/>
      <c r="TL10" s="202"/>
      <c r="TM10" s="202"/>
      <c r="TN10" s="202"/>
      <c r="TO10" s="202"/>
      <c r="TP10" s="202"/>
      <c r="TQ10" s="203"/>
      <c r="TR10" s="204"/>
      <c r="TS10" s="108">
        <f t="shared" ref="TS10:TS13" si="187">(TR10*F10)/H10</f>
        <v>0</v>
      </c>
      <c r="TT10" s="102">
        <f ca="1">IF(E10=0,0,SUMIF('Cocktail (December 2025)'!$F$6:$DB$1547,E10,'Cocktail (December 2025)'!$CR$6:$CR$1547))</f>
        <v>0</v>
      </c>
      <c r="TU10" s="108">
        <f t="shared" ref="TU10:TU13" ca="1" si="188">TT10/H10</f>
        <v>0</v>
      </c>
      <c r="TV10" s="109">
        <f t="shared" ref="TV10:TV12" ca="1" si="189">TH10+TI10+TJ10+TK10-TL10-TM10-TN10-TO10-TP10-TQ10-TS10-TU10</f>
        <v>0</v>
      </c>
      <c r="TW10" s="104">
        <f t="shared" ref="TW10:TW13" ca="1" si="190">TV10*H10</f>
        <v>0</v>
      </c>
      <c r="TX10" s="105">
        <f t="shared" ref="TX10:TX12" ca="1" si="191">(TM10+TN10+TO10+TP10+(TQ10+((TR10*$F10)/$H10)+TU10))*$L10</f>
        <v>0</v>
      </c>
      <c r="TY10" s="191"/>
      <c r="TZ10" s="192">
        <f t="shared" ref="TZ10:TZ12" ca="1" si="192">TY10-TV10</f>
        <v>0</v>
      </c>
      <c r="UA10" s="106">
        <f t="shared" ref="UA10:UA12" ca="1" si="193">TV10</f>
        <v>0</v>
      </c>
      <c r="UB10" s="202"/>
      <c r="UC10" s="202"/>
      <c r="UD10" s="202"/>
      <c r="UE10" s="202"/>
      <c r="UF10" s="202"/>
      <c r="UG10" s="202"/>
      <c r="UH10" s="202"/>
      <c r="UI10" s="202"/>
      <c r="UJ10" s="203"/>
      <c r="UK10" s="204"/>
      <c r="UL10" s="108">
        <f t="shared" ref="UL10:UL13" si="194">(UK10*F10)/H10</f>
        <v>0</v>
      </c>
      <c r="UM10" s="102">
        <f ca="1">IF(E10=0,0,SUMIF('Cocktail (December 2025)'!$F$6:$DB$1547,E10,'Cocktail (December 2025)'!$CU$6:$CU$1547))</f>
        <v>0</v>
      </c>
      <c r="UN10" s="108">
        <f t="shared" ref="UN10:UN13" ca="1" si="195">UM10/H10</f>
        <v>0</v>
      </c>
      <c r="UO10" s="109">
        <f t="shared" ref="UO10:UO12" ca="1" si="196">UA10+UB10+UC10+UD10-UE10-UF10-UG10-UH10-UI10-UJ10-UL10-UN10</f>
        <v>0</v>
      </c>
      <c r="UP10" s="104">
        <f t="shared" ref="UP10:UP13" ca="1" si="197">UO10*H10</f>
        <v>0</v>
      </c>
      <c r="UQ10" s="105">
        <f t="shared" ref="UQ10:UQ12" ca="1" si="198">(UF10+UG10+UH10+UI10+(UJ10+((UK10*$F10)/$H10)+UN10))*$L10</f>
        <v>0</v>
      </c>
      <c r="UR10" s="191"/>
      <c r="US10" s="192">
        <f t="shared" ref="US10:US12" ca="1" si="199">UR10-UO10</f>
        <v>0</v>
      </c>
      <c r="UT10" s="106">
        <f t="shared" ref="UT10:UT12" ca="1" si="200">UO10</f>
        <v>0</v>
      </c>
      <c r="UU10" s="202"/>
      <c r="UV10" s="202"/>
      <c r="UW10" s="202"/>
      <c r="UX10" s="202"/>
      <c r="UY10" s="202"/>
      <c r="UZ10" s="202"/>
      <c r="VA10" s="202"/>
      <c r="VB10" s="202"/>
      <c r="VC10" s="203"/>
      <c r="VD10" s="204"/>
      <c r="VE10" s="108">
        <f t="shared" ref="VE10:VE13" si="201">(VD10*F10)/H10</f>
        <v>0</v>
      </c>
      <c r="VF10" s="102">
        <f ca="1">IF(E10=0,0,SUMIF('Cocktail (December 2025)'!$F$6:$DB$1547,E10,'Cocktail (December 2025)'!$CX$6:$CX$1547))</f>
        <v>0</v>
      </c>
      <c r="VG10" s="108">
        <f t="shared" ref="VG10:VG13" ca="1" si="202">VF10/H10</f>
        <v>0</v>
      </c>
      <c r="VH10" s="109">
        <f t="shared" ref="VH10:VH12" ca="1" si="203">UT10+UU10+UV10+UW10-UX10-UY10-UZ10-VA10-VB10-VC10-VE10-VG10</f>
        <v>0</v>
      </c>
      <c r="VI10" s="104">
        <f t="shared" ref="VI10:VI13" ca="1" si="204">VH10*H10</f>
        <v>0</v>
      </c>
      <c r="VJ10" s="105">
        <f t="shared" ref="VJ10:VJ12" ca="1" si="205">(UY10+UZ10+VA10+VB10+(VC10+((VD10*$F10)/$H10)+VG10))*$L10</f>
        <v>0</v>
      </c>
      <c r="VK10" s="191"/>
      <c r="VL10" s="192">
        <f t="shared" ref="VL10:VL12" ca="1" si="206">VK10-VH10</f>
        <v>0</v>
      </c>
      <c r="VM10" s="106">
        <f t="shared" ref="VM10:VM12" ca="1" si="207">VH10</f>
        <v>0</v>
      </c>
      <c r="VN10" s="202"/>
      <c r="VO10" s="202"/>
      <c r="VP10" s="202"/>
      <c r="VQ10" s="202"/>
      <c r="VR10" s="202"/>
      <c r="VS10" s="202"/>
      <c r="VT10" s="202"/>
      <c r="VU10" s="202"/>
      <c r="VV10" s="203"/>
      <c r="VW10" s="204"/>
      <c r="VX10" s="108">
        <f t="shared" ref="VX10:VX13" si="208">(VW10*F10)/H10</f>
        <v>0</v>
      </c>
      <c r="VY10" s="102">
        <f ca="1">IF(E10=0,0,SUMIF('Cocktail (December 2025)'!$F$6:$DB$1547,E10,'Cocktail (December 2025)'!$DA$6:$DA$1547))</f>
        <v>0</v>
      </c>
      <c r="VZ10" s="108">
        <f t="shared" ref="VZ10:VZ13" ca="1" si="209">VY10/H10</f>
        <v>0</v>
      </c>
      <c r="WA10" s="109">
        <f t="shared" ref="WA10:WA12" ca="1" si="210">VM10+VN10+VO10+VP10-VQ10-VR10-VS10-VT10-VU10-VV10-VX10-VZ10</f>
        <v>0</v>
      </c>
      <c r="WB10" s="104">
        <f t="shared" ref="WB10:WB13" ca="1" si="211">WA10*H10</f>
        <v>0</v>
      </c>
      <c r="WC10" s="105">
        <f t="shared" ref="WC10:WC12" ca="1" si="212">(VR10+VS10+VT10+VU10+(VV10+((VW10*$F10)/$H10)+VZ10))*$L10</f>
        <v>0</v>
      </c>
      <c r="WD10" s="191"/>
      <c r="WE10" s="192">
        <f t="shared" ref="WE10:WE12" ca="1" si="213">WD10-WA10</f>
        <v>0</v>
      </c>
      <c r="WF10" s="14" t="s">
        <v>81</v>
      </c>
      <c r="WG10" s="62">
        <f t="shared" ref="WG10:WG13" si="214">O10</f>
        <v>0</v>
      </c>
      <c r="WH10" s="13">
        <f t="shared" ref="WH10:WH13" si="215">P10+AI10+BB10+BU10+CN10+DG10+DZ10+ES10+FL10+GE10+GX10+HQ10+IJ10+JC10+JV10+KO10+LH10+MA10+MT10+NM10+OF10+OY10+PR10+QK10+RD10+RW10+SP10+TI10+UB10+UU10+VN10</f>
        <v>0</v>
      </c>
      <c r="WI10" s="13">
        <f t="shared" ref="WI10:WI13" si="216">Q10+AJ10+BC10+BV10+CO10+DH10+EA10+ET10+FM10+GF10+GY10+HR10+IK10+JD10+JW10+KP10+LI10+MB10+MU10+NN10+OG10+OZ10+PS10+QL10+RE10+RX10+SQ10+TJ10+UC10+UV10+VO10</f>
        <v>0</v>
      </c>
      <c r="WJ10" s="13">
        <f t="shared" ref="WJ10:WJ13" si="217">R10+AK10+BD10+BW10+CP10+DI10+EB10+EU10+FN10+GG10+GZ10+HS10+IL10+JE10+JX10+KQ10+LJ10+MC10+MV10+NO10+OH10+PA10+PT10+QM10+RF10+RY10+SR10+TK10+UD10+UW10+VP10</f>
        <v>0</v>
      </c>
      <c r="WK10" s="13">
        <f t="shared" ref="WK10:WK13" si="218">S10+AL10+BE10+BX10+CQ10+DJ10+EC10+EV10+FO10+GH10+HA10+HT10+IM10+JF10+JY10+KR10+LK10+MD10+MW10+NP10+OI10+PB10+PU10+QN10+RG10+RZ10+SS10+TL10+UE10+UX10+VQ10</f>
        <v>0</v>
      </c>
      <c r="WL10" s="13">
        <f t="shared" ref="WL10:WL13" si="219">T10+AM10+BF10+BY10+CR10+DK10+ED10+EW10+FP10+GI10+HB10+HU10+IN10+JG10+JZ10+KS10+LL10+ME10+MX10+NQ10+OJ10+PC10+PV10+QO10+RH10+SA10+ST10+TM10+UF10+UY10+VR10</f>
        <v>0</v>
      </c>
      <c r="WM10" s="13">
        <f t="shared" ref="WM10:WM13" si="220">U10+AN10+BG10+BZ10+CS10+DL10+EE10++EX10+FQ10+GJ10+HC10+HV10+IO10+JH10+KA10+KT10+LM10+MF10+MY10+NR10+OK10+PD10+PW10+QP10+RI10+SB10+SU10+TN10+UG10+UZ10+VS10</f>
        <v>0</v>
      </c>
      <c r="WN10" s="13">
        <f t="shared" ref="WN10:WN13" si="221">V10+AO10+BH10+CA10+CT10+DM10+EF10+EY10+FR10+GK10+HD10+HW10+IP10+JI10+KB10+KU10+LN10+MG10+MZ10+NS10+OL10+PE10+PX10+QQ10+RJ10+SC10+SV10+TO10+UH10+VA10+VT10</f>
        <v>0</v>
      </c>
      <c r="WO10" s="13">
        <f t="shared" ref="WO10:WO13" si="222">W10+AP10+BI10+CB10+CU10+DN10+EG10+EZ10+FS10+GL10+HE10+HX10+IQ10+JJ10+KC10+KV10+LO10+MH10+NA10+NT10+OM10+PF10+PY10+QR10+RK10+SD10+SW10+TP10+UI10+VB10+VU10</f>
        <v>0</v>
      </c>
      <c r="WP10" s="63">
        <f t="shared" ref="WP10:WP13" si="223">X10+AQ10+BJ10+CC10+CV10+DO10+EH10+FA10+FT10+GM10+HF10+HY10+IR10+JK10+KD10+KW10+LP10+MI10+NB10+NU10+ON10+PG10+PZ10+QS10+RL10+SE10+SX10+TQ10+UJ10+VC10+VV10</f>
        <v>0</v>
      </c>
      <c r="WQ10" s="63">
        <f t="shared" ref="WQ10:WQ13" si="224">Y10+AR10+BK10+CD10+CW10+DP10+EI10+FB10+FU10+GN10+HG10+HZ10+IS10+JL10+KE10+KX10+LQ10+MJ10+NC10+NV10+OO10+PH10+QA10+QT10+RM10+SF10+SY10+TR10+UK10+VD10+VW10</f>
        <v>0</v>
      </c>
      <c r="WR10" s="63">
        <f t="shared" ref="WR10:WR13" si="225">Z10+AS10+BL10+CE10+CX10+DQ10+EJ10+FC10+FV10+GO10+HH10+IA10+IT10+JM10+KF10+KY10+LR10+MK10+ND10+NW10+OP10+PI10+QB10+QU10+RN10+SG10+SZ10+TS10+UL10+VE10+VX10</f>
        <v>0</v>
      </c>
      <c r="WS10" s="63">
        <f t="shared" ref="WS10:WS13" ca="1" si="226">AB10+AU10+BN10+CG10+CZ10+DS10+EL10+FE10+FX10+GQ10+HJ10+IC10+IV10+JO10+KH10+LA10+LT10+MM10+NF10+NY10+OR10+PK10+QD10+QW10+RP10+SI10+TB10+TU10+UN10+VG10+VZ10</f>
        <v>0</v>
      </c>
      <c r="WT10" s="54">
        <f t="shared" ref="WT10:WT12" ca="1" si="227">WA10</f>
        <v>0</v>
      </c>
      <c r="WU10" s="64">
        <f t="shared" ref="WU10:WU12" ca="1" si="228">WB10</f>
        <v>0</v>
      </c>
      <c r="WV10" s="196"/>
      <c r="WW10" s="197">
        <f ca="1">WV10-WT10</f>
        <v>0</v>
      </c>
      <c r="WX10" s="12">
        <f t="shared" ref="WX10:WX13" si="229">WV10/F10</f>
        <v>0</v>
      </c>
      <c r="WY10" s="61"/>
    </row>
    <row r="11" spans="1:623" ht="15" customHeight="1" x14ac:dyDescent="0.3">
      <c r="A11" s="114" t="str">
        <f ca="1">IFERROR(IF(WU11=0,"-","Y"),"-")</f>
        <v>-</v>
      </c>
      <c r="B11" s="149"/>
      <c r="C11" s="173">
        <v>28</v>
      </c>
      <c r="D11" s="174">
        <v>4</v>
      </c>
      <c r="E11" s="184" t="s">
        <v>160</v>
      </c>
      <c r="F11" s="98">
        <f>IF(E11="","",IF(VLOOKUP(E11,'Master Data (December 2025)'!$B$10:$N$857,1)=E11,VLOOKUP(E11,'Master Data (December 2025)'!$B$10:$N$857,6),"XX"))</f>
        <v>1</v>
      </c>
      <c r="G11" s="98"/>
      <c r="H11" s="90">
        <f>IF(E11="","",IF(VLOOKUP(E11,'Master Data (December 2025)'!$B$10:$N$857,1)=E11,VLOOKUP(E11,'Master Data (December 2025)'!$B$10:$N$857,8),"XX"))</f>
        <v>24</v>
      </c>
      <c r="I11" s="98"/>
      <c r="J11" s="90" t="str">
        <f>IF(E11="","",IF(VLOOKUP(E11,'Master Data (December 2025)'!$B$10:$N$857,1)=E11,VLOOKUP(E11,'Master Data (December 2025)'!$B$10:$N$857,3),"XX"))</f>
        <v>สมภพ,อมฤต</v>
      </c>
      <c r="K11" s="99" t="str">
        <f>IF(E11="","",IF(VLOOKUP(E11,'Master Data (December 2025)'!$B$10:$N$857,1)=E11,VLOOKUP(E11,'Master Data (December 2025)'!$B$10:$N$857,5),"XX"))</f>
        <v>Btl 750 ml</v>
      </c>
      <c r="L11" s="215">
        <f>IF(E11="","",IF(VLOOKUP(E11,'Master Data (December 2025)'!$B$10:$N$857,1)=E11,VLOOKUP(E11,'Master Data (December 2025)'!$B$10:$N$857,11),"XX"))</f>
        <v>932</v>
      </c>
      <c r="M11" s="215">
        <f>IF(E11="","",IF(VLOOKUP(E11,'Master Data (December 2025)'!$B$10:$N$857,1)=E11,VLOOKUP(E11,'Master Data (December 2025)'!$B$10:$N$857,13),"XX"))</f>
        <v>38.833333333333336</v>
      </c>
      <c r="N11" s="208"/>
      <c r="O11" s="100">
        <f>N11</f>
        <v>0</v>
      </c>
      <c r="P11" s="202"/>
      <c r="Q11" s="202"/>
      <c r="R11" s="202"/>
      <c r="S11" s="202"/>
      <c r="T11" s="202"/>
      <c r="U11" s="202"/>
      <c r="V11" s="202"/>
      <c r="W11" s="202"/>
      <c r="X11" s="203"/>
      <c r="Y11" s="204"/>
      <c r="Z11" s="101">
        <f>(Y11*F11)/H11</f>
        <v>0</v>
      </c>
      <c r="AA11" s="102">
        <f ca="1">IF(E11=0,0,SUMIF('Cocktail (December 2025)'!$F$6:$DB$1547,E11,'Cocktail (December 2025)'!$O$6:$O$1547))</f>
        <v>0</v>
      </c>
      <c r="AB11" s="103">
        <f ca="1">AA11/H11</f>
        <v>0</v>
      </c>
      <c r="AC11" s="104">
        <f ca="1">O11+P11+Q11+R11-S11-T11-U11-V11-W11-X11-Z11-AB11</f>
        <v>0</v>
      </c>
      <c r="AD11" s="104">
        <f ca="1">AC11*H11</f>
        <v>0</v>
      </c>
      <c r="AE11" s="105">
        <f ca="1">(T11+U11+V11+W11+(X11+((Y11*$F11)/$H11)+AB11))*$L11</f>
        <v>0</v>
      </c>
      <c r="AF11" s="191"/>
      <c r="AG11" s="192">
        <f ca="1">AF11-AC11</f>
        <v>0</v>
      </c>
      <c r="AH11" s="106">
        <f ca="1">IF(AF11="",AC11,IF(AF11&lt;&gt;0,AF11,0))</f>
        <v>0</v>
      </c>
      <c r="AI11" s="202"/>
      <c r="AJ11" s="202"/>
      <c r="AK11" s="202"/>
      <c r="AL11" s="202"/>
      <c r="AM11" s="202"/>
      <c r="AN11" s="202"/>
      <c r="AO11" s="202"/>
      <c r="AP11" s="202"/>
      <c r="AQ11" s="203"/>
      <c r="AR11" s="204"/>
      <c r="AS11" s="107">
        <f>(AR11*F11)/H11</f>
        <v>0</v>
      </c>
      <c r="AT11" s="102">
        <f ca="1">IF(E11=0,0,SUMIF('Cocktail (December 2025)'!$F$6:$DB$1547,E11,'Cocktail (December 2025)'!$R$6:$R$1547))</f>
        <v>0</v>
      </c>
      <c r="AU11" s="108">
        <f ca="1">AT11/H11</f>
        <v>0</v>
      </c>
      <c r="AV11" s="104">
        <f ca="1">AH11+AI11+AJ11+AK11-AL11-AM11-AN11-AO11-AP11-AQ11-AS11-AU11</f>
        <v>0</v>
      </c>
      <c r="AW11" s="104">
        <f ca="1">AV11*H11</f>
        <v>0</v>
      </c>
      <c r="AX11" s="105">
        <f ca="1">(AM11+AN11+AO11+AP11+(AQ11+((AR11*$F11)/$H11)+AU11))*$L11</f>
        <v>0</v>
      </c>
      <c r="AY11" s="191"/>
      <c r="AZ11" s="192">
        <f ca="1">AY11-AV11</f>
        <v>0</v>
      </c>
      <c r="BA11" s="106">
        <f ca="1">AV11</f>
        <v>0</v>
      </c>
      <c r="BB11" s="202"/>
      <c r="BC11" s="202"/>
      <c r="BD11" s="202"/>
      <c r="BE11" s="202"/>
      <c r="BF11" s="202"/>
      <c r="BG11" s="202"/>
      <c r="BH11" s="202"/>
      <c r="BI11" s="202"/>
      <c r="BJ11" s="203"/>
      <c r="BK11" s="204"/>
      <c r="BL11" s="108">
        <f>(BK11*F11)/H11</f>
        <v>0</v>
      </c>
      <c r="BM11" s="102">
        <f ca="1">IF(E11=0,0,SUMIF('Cocktail (December 2025)'!$F$6:$DB$1547,E11,'Cocktail (December 2025)'!$U$6:$U$1547))</f>
        <v>0</v>
      </c>
      <c r="BN11" s="108">
        <f ca="1">BM11/H11</f>
        <v>0</v>
      </c>
      <c r="BO11" s="109">
        <f ca="1">BA11+BB11+BC11+BD11-BE11-BF11-BG11-BH11-BI11-BJ11-BL11-BN11</f>
        <v>0</v>
      </c>
      <c r="BP11" s="104">
        <f ca="1">BO11*H11</f>
        <v>0</v>
      </c>
      <c r="BQ11" s="105">
        <f ca="1">(BF11+BG11+BH11+BI11+(BJ11+((BK11*$F11)/$H11)+BN11))*$L11</f>
        <v>0</v>
      </c>
      <c r="BR11" s="191"/>
      <c r="BS11" s="192">
        <f ca="1">BR11-BO11</f>
        <v>0</v>
      </c>
      <c r="BT11" s="106">
        <f ca="1">BO11</f>
        <v>0</v>
      </c>
      <c r="BU11" s="202"/>
      <c r="BV11" s="202"/>
      <c r="BW11" s="202"/>
      <c r="BX11" s="202"/>
      <c r="BY11" s="202"/>
      <c r="BZ11" s="202"/>
      <c r="CA11" s="202"/>
      <c r="CB11" s="202"/>
      <c r="CC11" s="203"/>
      <c r="CD11" s="204"/>
      <c r="CE11" s="108">
        <f>(CD11*F11)/H11</f>
        <v>0</v>
      </c>
      <c r="CF11" s="102">
        <f ca="1">IF(E11=0,0,SUMIF('Cocktail (December 2025)'!$F$6:$DB$1547,E11,'Cocktail (December 2025)'!$X$6:$X$1547))</f>
        <v>0</v>
      </c>
      <c r="CG11" s="108">
        <f ca="1">CF11/H11</f>
        <v>0</v>
      </c>
      <c r="CH11" s="109">
        <f ca="1">BT11+BU11+BV11+BW11-BX11-BY11-BZ11-CA11-CB11-CC11-CE11-CG11</f>
        <v>0</v>
      </c>
      <c r="CI11" s="104">
        <f ca="1">CH11*H11</f>
        <v>0</v>
      </c>
      <c r="CJ11" s="105">
        <f ca="1">(BY11+BZ11+CA11+CB11+(CC11+((CD11*$F11)/$H11)+CG11))*$L11</f>
        <v>0</v>
      </c>
      <c r="CK11" s="191"/>
      <c r="CL11" s="192">
        <f ca="1">CK11-CH11</f>
        <v>0</v>
      </c>
      <c r="CM11" s="106">
        <f ca="1">CH11</f>
        <v>0</v>
      </c>
      <c r="CN11" s="202"/>
      <c r="CO11" s="202"/>
      <c r="CP11" s="202"/>
      <c r="CQ11" s="202"/>
      <c r="CR11" s="202"/>
      <c r="CS11" s="202"/>
      <c r="CT11" s="202"/>
      <c r="CU11" s="202"/>
      <c r="CV11" s="203"/>
      <c r="CW11" s="204"/>
      <c r="CX11" s="108">
        <f>(CW11*F11)/H11</f>
        <v>0</v>
      </c>
      <c r="CY11" s="102">
        <f ca="1">IF(E11=0,0,SUMIF('Cocktail (December 2025)'!$F$6:$DB$1547,E11,'Cocktail (December 2025)'!$AA$6:$AA$1547))</f>
        <v>0</v>
      </c>
      <c r="CZ11" s="108">
        <f ca="1">CY11/H11</f>
        <v>0</v>
      </c>
      <c r="DA11" s="109">
        <f ca="1">CM11+CN11+CO11+CP11-CQ11-CR11-CS11-CT11-CU11-CV11-CX11-CZ11</f>
        <v>0</v>
      </c>
      <c r="DB11" s="104">
        <f ca="1">DA11*H11</f>
        <v>0</v>
      </c>
      <c r="DC11" s="105">
        <f ca="1">(CR11+CS11+CT11+CU11+(CV11+((CW11*$F11)/$H11)+CZ11))*$L11</f>
        <v>0</v>
      </c>
      <c r="DD11" s="191"/>
      <c r="DE11" s="192">
        <f ca="1">DD11-DA11</f>
        <v>0</v>
      </c>
      <c r="DF11" s="106">
        <f ca="1">DA11</f>
        <v>0</v>
      </c>
      <c r="DG11" s="202"/>
      <c r="DH11" s="202"/>
      <c r="DI11" s="202"/>
      <c r="DJ11" s="202"/>
      <c r="DK11" s="202"/>
      <c r="DL11" s="202"/>
      <c r="DM11" s="202"/>
      <c r="DN11" s="202"/>
      <c r="DO11" s="203"/>
      <c r="DP11" s="204"/>
      <c r="DQ11" s="108">
        <f>(DP11*F11)/H11</f>
        <v>0</v>
      </c>
      <c r="DR11" s="102">
        <f ca="1">IF(E11=0,0,SUMIF('Cocktail (December 2025)'!$F$6:$DB$1547,E11,'Cocktail (December 2025)'!$AD$6:$AD$1547))</f>
        <v>0</v>
      </c>
      <c r="DS11" s="108">
        <f ca="1">DR11/H11</f>
        <v>0</v>
      </c>
      <c r="DT11" s="109">
        <f ca="1">DF11+DG11+DH11+DI11-DJ11-DK11-DL11-DM11-DN11-DO11-DQ11-DS11</f>
        <v>0</v>
      </c>
      <c r="DU11" s="104">
        <f ca="1">DT11*H11</f>
        <v>0</v>
      </c>
      <c r="DV11" s="105">
        <f ca="1">(DK11+DL11+DM11+DN11+(DO11+((DP11*$F11)/$H11)+DS11))*$L11</f>
        <v>0</v>
      </c>
      <c r="DW11" s="191"/>
      <c r="DX11" s="192">
        <f ca="1">DW11-DT11</f>
        <v>0</v>
      </c>
      <c r="DY11" s="106">
        <f ca="1">DT11</f>
        <v>0</v>
      </c>
      <c r="DZ11" s="202"/>
      <c r="EA11" s="202"/>
      <c r="EB11" s="202"/>
      <c r="EC11" s="202"/>
      <c r="ED11" s="202"/>
      <c r="EE11" s="202"/>
      <c r="EF11" s="202"/>
      <c r="EG11" s="202"/>
      <c r="EH11" s="203"/>
      <c r="EI11" s="204"/>
      <c r="EJ11" s="108">
        <f>(EI11*F11)/H11</f>
        <v>0</v>
      </c>
      <c r="EK11" s="102">
        <f ca="1">IF(E11=0,0,SUMIF('Cocktail (December 2025)'!$F$6:$DB$1547,E11,'Cocktail (December 2025)'!$AG$6:$AG$1547))</f>
        <v>0</v>
      </c>
      <c r="EL11" s="108">
        <f ca="1">EK11/H11</f>
        <v>0</v>
      </c>
      <c r="EM11" s="109">
        <f ca="1">DY11+DZ11+EA11+EB11-EC11-ED11-EE11-EF11-EG11-EH11-EJ11-EL11</f>
        <v>0</v>
      </c>
      <c r="EN11" s="104">
        <f ca="1">EM11*H11</f>
        <v>0</v>
      </c>
      <c r="EO11" s="105">
        <f ca="1">(ED11+EE11+EF11+EG11+(EH11+((EI11*$F11)/$H11)+EL11))*$L11</f>
        <v>0</v>
      </c>
      <c r="EP11" s="191"/>
      <c r="EQ11" s="199">
        <f ca="1">EP11-EM11</f>
        <v>0</v>
      </c>
      <c r="ER11" s="185">
        <f ca="1">EM11</f>
        <v>0</v>
      </c>
      <c r="ES11" s="202"/>
      <c r="ET11" s="202"/>
      <c r="EU11" s="202"/>
      <c r="EV11" s="202"/>
      <c r="EW11" s="202"/>
      <c r="EX11" s="202"/>
      <c r="EY11" s="202"/>
      <c r="EZ11" s="202"/>
      <c r="FA11" s="203"/>
      <c r="FB11" s="204"/>
      <c r="FC11" s="108">
        <f>(FB11*F11)/H11</f>
        <v>0</v>
      </c>
      <c r="FD11" s="102">
        <f ca="1">IF(E11=0,0,SUMIF('Cocktail (December 2025)'!$F$6:$DB$1547,E11,'Cocktail (December 2025)'!$AJ$6:$AJ$1547))</f>
        <v>0</v>
      </c>
      <c r="FE11" s="108">
        <f ca="1">FD11/H11</f>
        <v>0</v>
      </c>
      <c r="FF11" s="109">
        <f ca="1">ER11+ES11+ET11+EU11-EV11-EW11-EX11-EY11-EZ11-FA11-FC11-FE11</f>
        <v>0</v>
      </c>
      <c r="FG11" s="104">
        <f ca="1">FF11*H11</f>
        <v>0</v>
      </c>
      <c r="FH11" s="105">
        <f ca="1">(EW11+EX11+EY11+EZ11+(FA11+((FB11*$F11)/$H11)+FE11))*$L11</f>
        <v>0</v>
      </c>
      <c r="FI11" s="191"/>
      <c r="FJ11" s="192">
        <f ca="1">FI11-FF11</f>
        <v>0</v>
      </c>
      <c r="FK11" s="110">
        <f ca="1">FF11</f>
        <v>0</v>
      </c>
      <c r="FL11" s="202"/>
      <c r="FM11" s="202"/>
      <c r="FN11" s="202"/>
      <c r="FO11" s="202"/>
      <c r="FP11" s="202"/>
      <c r="FQ11" s="202"/>
      <c r="FR11" s="202"/>
      <c r="FS11" s="202"/>
      <c r="FT11" s="203"/>
      <c r="FU11" s="204"/>
      <c r="FV11" s="108">
        <f>(FU11*F11)/H11</f>
        <v>0</v>
      </c>
      <c r="FW11" s="102">
        <f ca="1">IF(E11=0,0,SUMIF('Cocktail (December 2025)'!$F$6:$DB$1547,E11,'Cocktail (December 2025)'!$AM$6:$AM$1547))</f>
        <v>0</v>
      </c>
      <c r="FX11" s="108">
        <f ca="1">FW11/H11</f>
        <v>0</v>
      </c>
      <c r="FY11" s="109">
        <f ca="1">FK11+FL11+FM11+FN11-FO11-FP11-FQ11-FR11-FS11-FT11-FV11-FX11</f>
        <v>0</v>
      </c>
      <c r="FZ11" s="104">
        <f ca="1">FY11*H11</f>
        <v>0</v>
      </c>
      <c r="GA11" s="105">
        <f ca="1">(FP11+FQ11+FR11+FS11+(FT11+((FU11*$F11)/$H11)+FX11))*$L11</f>
        <v>0</v>
      </c>
      <c r="GB11" s="191"/>
      <c r="GC11" s="192">
        <f ca="1">GB11-FY11</f>
        <v>0</v>
      </c>
      <c r="GD11" s="106">
        <f ca="1">FY11</f>
        <v>0</v>
      </c>
      <c r="GE11" s="202"/>
      <c r="GF11" s="202"/>
      <c r="GG11" s="202"/>
      <c r="GH11" s="202"/>
      <c r="GI11" s="202"/>
      <c r="GJ11" s="202"/>
      <c r="GK11" s="202"/>
      <c r="GL11" s="202"/>
      <c r="GM11" s="203"/>
      <c r="GN11" s="204"/>
      <c r="GO11" s="108">
        <f>(GN11*F11)/H11</f>
        <v>0</v>
      </c>
      <c r="GP11" s="102">
        <f ca="1">IF(E11=0,0,SUMIF('Cocktail (December 2025)'!$F$6:$DB$1547,E11,'Cocktail (December 2025)'!$AP$6:$AP$1547))</f>
        <v>0</v>
      </c>
      <c r="GQ11" s="108">
        <f ca="1">GP11/H11</f>
        <v>0</v>
      </c>
      <c r="GR11" s="109">
        <f ca="1">GD11+GE11+GF11+GG11-GH11-GI11-GJ11-GK11-GL11-GM11-GO11-GQ11</f>
        <v>0</v>
      </c>
      <c r="GS11" s="104">
        <f ca="1">GR11*H11</f>
        <v>0</v>
      </c>
      <c r="GT11" s="105">
        <f ca="1">(GI11+GJ11+GK11+GL11+(GM11+((GN11*$F11)/$H11)+GQ11))*$L11</f>
        <v>0</v>
      </c>
      <c r="GU11" s="191"/>
      <c r="GV11" s="192">
        <f ca="1">GU11-GR11</f>
        <v>0</v>
      </c>
      <c r="GW11" s="106">
        <f ca="1">GR11</f>
        <v>0</v>
      </c>
      <c r="GX11" s="202"/>
      <c r="GY11" s="202"/>
      <c r="GZ11" s="202"/>
      <c r="HA11" s="202"/>
      <c r="HB11" s="202"/>
      <c r="HC11" s="202"/>
      <c r="HD11" s="202"/>
      <c r="HE11" s="202"/>
      <c r="HF11" s="203"/>
      <c r="HG11" s="204"/>
      <c r="HH11" s="108">
        <f>(HG11*F11)/H11</f>
        <v>0</v>
      </c>
      <c r="HI11" s="102">
        <f ca="1">IF(E11=0,0,SUMIF('Cocktail (December 2025)'!$F$6:$DB$1547,E11,'Cocktail (December 2025)'!$AS$6:$AS$1547))</f>
        <v>0</v>
      </c>
      <c r="HJ11" s="108">
        <f ca="1">HI11/H11</f>
        <v>0</v>
      </c>
      <c r="HK11" s="109">
        <f ca="1">GW11+GX11+GY11+GZ11-HA11-HB11-HC11-HD11-HE11-HF11-HH11-HJ11</f>
        <v>0</v>
      </c>
      <c r="HL11" s="104">
        <f ca="1">HK11*H11</f>
        <v>0</v>
      </c>
      <c r="HM11" s="105">
        <f ca="1">(HB11+HC11+HD11+HE11+(HF11+((HG11*$F11)/$H11)+HJ11))*$L11</f>
        <v>0</v>
      </c>
      <c r="HN11" s="191"/>
      <c r="HO11" s="192">
        <f ca="1">HN11-HK11</f>
        <v>0</v>
      </c>
      <c r="HP11" s="106">
        <f ca="1">HK11</f>
        <v>0</v>
      </c>
      <c r="HQ11" s="202"/>
      <c r="HR11" s="202"/>
      <c r="HS11" s="202"/>
      <c r="HT11" s="202"/>
      <c r="HU11" s="202"/>
      <c r="HV11" s="202"/>
      <c r="HW11" s="202"/>
      <c r="HX11" s="202"/>
      <c r="HY11" s="203"/>
      <c r="HZ11" s="204"/>
      <c r="IA11" s="108">
        <f>(HZ11*F11)/H11</f>
        <v>0</v>
      </c>
      <c r="IB11" s="102">
        <f ca="1">IF(E11=0,0,SUMIF('Cocktail (December 2025)'!$F$6:$DB$1547,E11,'Cocktail (December 2025)'!$AV$6:$AV$1547))</f>
        <v>0</v>
      </c>
      <c r="IC11" s="108">
        <f ca="1">IB11/H11</f>
        <v>0</v>
      </c>
      <c r="ID11" s="109">
        <f ca="1">HP11+HQ11+HR11+HS11-HT11-HU11-HV11-HW11-HX11-HY11-IA11-IC11</f>
        <v>0</v>
      </c>
      <c r="IE11" s="104">
        <f ca="1">ID11*H11</f>
        <v>0</v>
      </c>
      <c r="IF11" s="105">
        <f ca="1">(HU11+HV11+HW11+HX11+(HY11+((HZ11*$F11)/$H11)+IC11))*$L11</f>
        <v>0</v>
      </c>
      <c r="IG11" s="191"/>
      <c r="IH11" s="192">
        <f ca="1">IG11-ID11</f>
        <v>0</v>
      </c>
      <c r="II11" s="106">
        <f ca="1">ID11</f>
        <v>0</v>
      </c>
      <c r="IJ11" s="202"/>
      <c r="IK11" s="202"/>
      <c r="IL11" s="202"/>
      <c r="IM11" s="202"/>
      <c r="IN11" s="202"/>
      <c r="IO11" s="202"/>
      <c r="IP11" s="202"/>
      <c r="IQ11" s="202"/>
      <c r="IR11" s="203"/>
      <c r="IS11" s="204"/>
      <c r="IT11" s="108">
        <f>(IS11*F11)/H11</f>
        <v>0</v>
      </c>
      <c r="IU11" s="102">
        <f ca="1">IF(E11=0,0,SUMIF('Cocktail (December 2025)'!$F$6:$DB$1547,E11,'Cocktail (December 2025)'!$AY$6:$AY$1547))</f>
        <v>0</v>
      </c>
      <c r="IV11" s="108">
        <f ca="1">IU11/H11</f>
        <v>0</v>
      </c>
      <c r="IW11" s="109">
        <f ca="1">II11+IJ11+IK11+IL11-IM11-IN11-IO11-IP11-IQ11-IR11-IT11-IV11</f>
        <v>0</v>
      </c>
      <c r="IX11" s="104">
        <f ca="1">IW11*H11</f>
        <v>0</v>
      </c>
      <c r="IY11" s="105">
        <f ca="1">(IN11+IO11+IP11+IQ11+(IR11+((IS11*$F11)/$H11)+IV11))*$L11</f>
        <v>0</v>
      </c>
      <c r="IZ11" s="191"/>
      <c r="JA11" s="192">
        <f ca="1">IZ11-IW11</f>
        <v>0</v>
      </c>
      <c r="JB11" s="106">
        <f ca="1">IW11</f>
        <v>0</v>
      </c>
      <c r="JC11" s="202"/>
      <c r="JD11" s="202"/>
      <c r="JE11" s="202"/>
      <c r="JF11" s="202"/>
      <c r="JG11" s="202"/>
      <c r="JH11" s="202"/>
      <c r="JI11" s="202"/>
      <c r="JJ11" s="202"/>
      <c r="JK11" s="203"/>
      <c r="JL11" s="204"/>
      <c r="JM11" s="108">
        <f>(JL11*F11)/H11</f>
        <v>0</v>
      </c>
      <c r="JN11" s="102">
        <f ca="1">IF(E11=0,0,SUMIF('Cocktail (December 2025)'!$F$6:$DB$1547,E11,'Cocktail (December 2025)'!$BB$6:$BB$1547))</f>
        <v>0</v>
      </c>
      <c r="JO11" s="108">
        <f ca="1">JN11/H11</f>
        <v>0</v>
      </c>
      <c r="JP11" s="109">
        <f ca="1">JB11+JC11+JD11+JE11-JF11-JG11-JH11-JI11-JJ11-JK11-JM11-JO11</f>
        <v>0</v>
      </c>
      <c r="JQ11" s="104">
        <f ca="1">JP11*H11</f>
        <v>0</v>
      </c>
      <c r="JR11" s="105">
        <f ca="1">(JG11+JH11+JI11+JJ11+(JK11+((JL11*$F11)/$H11)+JO11))*$L11</f>
        <v>0</v>
      </c>
      <c r="JS11" s="191"/>
      <c r="JT11" s="192">
        <f ca="1">JS11-JP11</f>
        <v>0</v>
      </c>
      <c r="JU11" s="106">
        <f ca="1">JP11</f>
        <v>0</v>
      </c>
      <c r="JV11" s="202"/>
      <c r="JW11" s="202"/>
      <c r="JX11" s="202"/>
      <c r="JY11" s="202"/>
      <c r="JZ11" s="202"/>
      <c r="KA11" s="202"/>
      <c r="KB11" s="202"/>
      <c r="KC11" s="202"/>
      <c r="KD11" s="203"/>
      <c r="KE11" s="204"/>
      <c r="KF11" s="108">
        <f>(KE11*F11)/H11</f>
        <v>0</v>
      </c>
      <c r="KG11" s="102">
        <f ca="1">IF(E11=0,0,SUMIF('Cocktail (December 2025)'!$F$6:$DB$1547,E11,'Cocktail (December 2025)'!$BE$6:$BE$1547))</f>
        <v>0</v>
      </c>
      <c r="KH11" s="108">
        <f ca="1">KG11/H11</f>
        <v>0</v>
      </c>
      <c r="KI11" s="109">
        <f ca="1">JU11+JV11+JW11+JX11-JY11-JZ11-KA11-KB11-KC11-KD11-KF11-KH11</f>
        <v>0</v>
      </c>
      <c r="KJ11" s="104">
        <f ca="1">KI11*H11</f>
        <v>0</v>
      </c>
      <c r="KK11" s="105">
        <f ca="1">(JZ11+KA11+KB11+KC11+(KD11+((KE11*$F11)/$H11)+KH11))*$L11</f>
        <v>0</v>
      </c>
      <c r="KL11" s="191"/>
      <c r="KM11" s="192">
        <f ca="1">KL11-KI11</f>
        <v>0</v>
      </c>
      <c r="KN11" s="106">
        <f ca="1">KI11</f>
        <v>0</v>
      </c>
      <c r="KO11" s="202"/>
      <c r="KP11" s="202"/>
      <c r="KQ11" s="202"/>
      <c r="KR11" s="202"/>
      <c r="KS11" s="202"/>
      <c r="KT11" s="202"/>
      <c r="KU11" s="202"/>
      <c r="KV11" s="202"/>
      <c r="KW11" s="203"/>
      <c r="KX11" s="204"/>
      <c r="KY11" s="108">
        <f>(KX11*F11)/H11</f>
        <v>0</v>
      </c>
      <c r="KZ11" s="102">
        <f ca="1">IF(E11=0,0,SUMIF('Cocktail (December 2025)'!$F$6:$DB$1547,E11,'Cocktail (December 2025)'!$BH$6:$BH$1547))</f>
        <v>0</v>
      </c>
      <c r="LA11" s="108">
        <f ca="1">KZ11/H11</f>
        <v>0</v>
      </c>
      <c r="LB11" s="109">
        <f ca="1">KN11+KO11+KP11+KQ11-KR11-KS11-KT11-KU11-KV11-KW11-KY11-LA11</f>
        <v>0</v>
      </c>
      <c r="LC11" s="104">
        <f ca="1">LB11*H11</f>
        <v>0</v>
      </c>
      <c r="LD11" s="105">
        <f ca="1">(KS11+KT11+KU11+KV11+(KW11+((KX11*$F11)/$H11)+LA11))*$L11</f>
        <v>0</v>
      </c>
      <c r="LE11" s="191"/>
      <c r="LF11" s="192">
        <f ca="1">LE11-LB11</f>
        <v>0</v>
      </c>
      <c r="LG11" s="106">
        <f ca="1">LB11</f>
        <v>0</v>
      </c>
      <c r="LH11" s="202"/>
      <c r="LI11" s="202"/>
      <c r="LJ11" s="202"/>
      <c r="LK11" s="202"/>
      <c r="LL11" s="202"/>
      <c r="LM11" s="202"/>
      <c r="LN11" s="202"/>
      <c r="LO11" s="202"/>
      <c r="LP11" s="203"/>
      <c r="LQ11" s="204"/>
      <c r="LR11" s="108">
        <f>(LQ11*F11)/H11</f>
        <v>0</v>
      </c>
      <c r="LS11" s="102">
        <f ca="1">IF(E11=0,0,SUMIF('Cocktail (December 2025)'!$F$6:$DB$1547,E11,'Cocktail (December 2025)'!$BK$6:$BK$1547))</f>
        <v>0</v>
      </c>
      <c r="LT11" s="108">
        <f ca="1">LS11/H11</f>
        <v>0</v>
      </c>
      <c r="LU11" s="109">
        <f ca="1">LG11+LH11+LI11+LJ11-LK11-LL11-LM11-LN11-LO11-LP11-LR11-LT11</f>
        <v>0</v>
      </c>
      <c r="LV11" s="104">
        <f ca="1">LU11*H11</f>
        <v>0</v>
      </c>
      <c r="LW11" s="105">
        <f ca="1">(LL11+LM11+LN11+LO11+(LP11+((LQ11*$F11)/$H11)+LT11))*$L11</f>
        <v>0</v>
      </c>
      <c r="LX11" s="191"/>
      <c r="LY11" s="192">
        <f ca="1">LX11-LU11</f>
        <v>0</v>
      </c>
      <c r="LZ11" s="106">
        <f ca="1">LU11</f>
        <v>0</v>
      </c>
      <c r="MA11" s="202"/>
      <c r="MB11" s="202"/>
      <c r="MC11" s="202"/>
      <c r="MD11" s="202"/>
      <c r="ME11" s="202"/>
      <c r="MF11" s="202"/>
      <c r="MG11" s="202"/>
      <c r="MH11" s="202"/>
      <c r="MI11" s="203"/>
      <c r="MJ11" s="204"/>
      <c r="MK11" s="108">
        <f>(MJ11*F11)/H11</f>
        <v>0</v>
      </c>
      <c r="ML11" s="102">
        <f ca="1">IF(E11=0,0,SUMIF('Cocktail (December 2025)'!$F$6:$DB$1547,E11,'Cocktail (December 2025)'!$BN$6:$BN$1547))</f>
        <v>0</v>
      </c>
      <c r="MM11" s="108">
        <f ca="1">ML11/H11</f>
        <v>0</v>
      </c>
      <c r="MN11" s="109">
        <f ca="1">LZ11+MA11+MB11+MC11-MD11-ME11-MF11-MG11-MH11-MI11-MK11-MM11</f>
        <v>0</v>
      </c>
      <c r="MO11" s="104">
        <f ca="1">MN11*H11</f>
        <v>0</v>
      </c>
      <c r="MP11" s="105">
        <f ca="1">(ME11+MF11+MG11+MH11+(MI11+((MJ11*$F11)/$H11)+MM11))*$L11</f>
        <v>0</v>
      </c>
      <c r="MQ11" s="191"/>
      <c r="MR11" s="192">
        <f ca="1">MQ11-MN11</f>
        <v>0</v>
      </c>
      <c r="MS11" s="106">
        <f ca="1">MN11</f>
        <v>0</v>
      </c>
      <c r="MT11" s="202"/>
      <c r="MU11" s="202"/>
      <c r="MV11" s="202"/>
      <c r="MW11" s="202"/>
      <c r="MX11" s="202"/>
      <c r="MY11" s="202"/>
      <c r="MZ11" s="202"/>
      <c r="NA11" s="202"/>
      <c r="NB11" s="203"/>
      <c r="NC11" s="204"/>
      <c r="ND11" s="108">
        <f>(NC11*F11)/H11</f>
        <v>0</v>
      </c>
      <c r="NE11" s="102">
        <f ca="1">IF(E11=0,0,SUMIF('Cocktail (December 2025)'!$F$6:$DB$1547,E11,'Cocktail (December 2025)'!$BQ$6:$BQ$1547))</f>
        <v>0</v>
      </c>
      <c r="NF11" s="108">
        <f ca="1">NE11/H11</f>
        <v>0</v>
      </c>
      <c r="NG11" s="109">
        <f ca="1">MS11+MT11+MU11+MV11-MW11-MX11-MY11-MZ11-NA11-NB11-ND11-NF11</f>
        <v>0</v>
      </c>
      <c r="NH11" s="104">
        <f ca="1">NG11*H11</f>
        <v>0</v>
      </c>
      <c r="NI11" s="105">
        <f ca="1">(MX11+MY11+MZ11+NA11+(NB11+((NC11*$F11)/$H11)+NF11))*$L11</f>
        <v>0</v>
      </c>
      <c r="NJ11" s="191"/>
      <c r="NK11" s="192">
        <f ca="1">NJ11-NG11</f>
        <v>0</v>
      </c>
      <c r="NL11" s="106">
        <f ca="1">NG11</f>
        <v>0</v>
      </c>
      <c r="NM11" s="202"/>
      <c r="NN11" s="202"/>
      <c r="NO11" s="202"/>
      <c r="NP11" s="202"/>
      <c r="NQ11" s="202"/>
      <c r="NR11" s="202"/>
      <c r="NS11" s="202"/>
      <c r="NT11" s="202"/>
      <c r="NU11" s="203"/>
      <c r="NV11" s="204"/>
      <c r="NW11" s="108">
        <f>(NV11*F11)/H11</f>
        <v>0</v>
      </c>
      <c r="NX11" s="102">
        <f ca="1">IF(E11=0,0,SUMIF('Cocktail (December 2025)'!$F$6:$DB$1547,E11,'Cocktail (December 2025)'!$BT$6:$BT$1547))</f>
        <v>0</v>
      </c>
      <c r="NY11" s="108">
        <f ca="1">NX11/H11</f>
        <v>0</v>
      </c>
      <c r="NZ11" s="109">
        <f ca="1">NL11+NM11+NN11+NO11-NP11-NQ11-NR11-NS11-NT11-NU11-NW11-NY11</f>
        <v>0</v>
      </c>
      <c r="OA11" s="104">
        <f ca="1">NZ11*H11</f>
        <v>0</v>
      </c>
      <c r="OB11" s="105">
        <f ca="1">(NQ11+NR11+NS11+NT11+(NU11+((NV11*$F11)/$H11)+NY11))*$L11</f>
        <v>0</v>
      </c>
      <c r="OC11" s="191"/>
      <c r="OD11" s="192">
        <f ca="1">OC11-NZ11</f>
        <v>0</v>
      </c>
      <c r="OE11" s="106">
        <f ca="1">NZ11</f>
        <v>0</v>
      </c>
      <c r="OF11" s="202"/>
      <c r="OG11" s="202"/>
      <c r="OH11" s="202"/>
      <c r="OI11" s="202"/>
      <c r="OJ11" s="202"/>
      <c r="OK11" s="202"/>
      <c r="OL11" s="202"/>
      <c r="OM11" s="202"/>
      <c r="ON11" s="203"/>
      <c r="OO11" s="204"/>
      <c r="OP11" s="108">
        <f>(OO11*F11)/H11</f>
        <v>0</v>
      </c>
      <c r="OQ11" s="102">
        <f ca="1">IF(E11=0,0,SUMIF('Cocktail (December 2025)'!$F$6:$DB$1547,E11,'Cocktail (December 2025)'!$BW$6:$BW$1547))</f>
        <v>0</v>
      </c>
      <c r="OR11" s="108">
        <f ca="1">OQ11/H11</f>
        <v>0</v>
      </c>
      <c r="OS11" s="109">
        <f ca="1">OE11+OF11+OG11+OH11-OI11-OJ11-OK11-OL11-OM11-ON11-OP11-OR11</f>
        <v>0</v>
      </c>
      <c r="OT11" s="104">
        <f ca="1">OS11*H11</f>
        <v>0</v>
      </c>
      <c r="OU11" s="105">
        <f ca="1">(OJ11+OK11+OL11+OM11+(ON11+((OO11*$F11)/$H11)+OR11))*$L11</f>
        <v>0</v>
      </c>
      <c r="OV11" s="191"/>
      <c r="OW11" s="192">
        <f ca="1">OV11-OS11</f>
        <v>0</v>
      </c>
      <c r="OX11" s="106">
        <f ca="1">OS11</f>
        <v>0</v>
      </c>
      <c r="OY11" s="202"/>
      <c r="OZ11" s="202"/>
      <c r="PA11" s="202"/>
      <c r="PB11" s="202"/>
      <c r="PC11" s="202"/>
      <c r="PD11" s="202"/>
      <c r="PE11" s="202"/>
      <c r="PF11" s="202"/>
      <c r="PG11" s="203"/>
      <c r="PH11" s="204"/>
      <c r="PI11" s="108">
        <f>(PH11*F11)/H11</f>
        <v>0</v>
      </c>
      <c r="PJ11" s="102">
        <f ca="1">IF(E11=0,0,SUMIF('Cocktail (December 2025)'!$F$6:$DB$1547,E11,'Cocktail (December 2025)'!$BZ$6:$BZ$1547))</f>
        <v>0</v>
      </c>
      <c r="PK11" s="108">
        <f ca="1">PJ11/H11</f>
        <v>0</v>
      </c>
      <c r="PL11" s="109">
        <f ca="1">OX11+OY11+OZ11+PA11-PB11-PC11-PD11-PE11-PF11-PG11-PI11-PK11</f>
        <v>0</v>
      </c>
      <c r="PM11" s="104">
        <f ca="1">PL11*H11</f>
        <v>0</v>
      </c>
      <c r="PN11" s="105">
        <f ca="1">(PC11+PD11+PE11+PF11+(PG11+((PH11*$F11)/$H11)+PK11))*$L11</f>
        <v>0</v>
      </c>
      <c r="PO11" s="191"/>
      <c r="PP11" s="192">
        <f ca="1">PO11-PL11</f>
        <v>0</v>
      </c>
      <c r="PQ11" s="106">
        <f ca="1">PL11</f>
        <v>0</v>
      </c>
      <c r="PR11" s="202"/>
      <c r="PS11" s="202"/>
      <c r="PT11" s="202"/>
      <c r="PU11" s="202"/>
      <c r="PV11" s="202"/>
      <c r="PW11" s="202"/>
      <c r="PX11" s="202"/>
      <c r="PY11" s="202"/>
      <c r="PZ11" s="203"/>
      <c r="QA11" s="204"/>
      <c r="QB11" s="108">
        <f>(QA11*F11)/H11</f>
        <v>0</v>
      </c>
      <c r="QC11" s="102">
        <f ca="1">IF(E11=0,0,SUMIF('Cocktail (December 2025)'!$F$6:$DB$1547,E11,'Cocktail (December 2025)'!$CC$6:$CC$1547))</f>
        <v>0</v>
      </c>
      <c r="QD11" s="108">
        <f ca="1">QC11/H11</f>
        <v>0</v>
      </c>
      <c r="QE11" s="109">
        <f ca="1">PQ11+PR11+PS11+PT11-PU11-PV11-PW11-PX11-PY11-PZ11-QB11-QD11</f>
        <v>0</v>
      </c>
      <c r="QF11" s="104">
        <f ca="1">QE11*H11</f>
        <v>0</v>
      </c>
      <c r="QG11" s="105">
        <f ca="1">(PV11+PW11+PX11+PY11+(PZ11+((QA11*$F11)/$H11)+QD11))*$L11</f>
        <v>0</v>
      </c>
      <c r="QH11" s="191"/>
      <c r="QI11" s="192">
        <f ca="1">QH11-QE11</f>
        <v>0</v>
      </c>
      <c r="QJ11" s="106">
        <f ca="1">QE11</f>
        <v>0</v>
      </c>
      <c r="QK11" s="202"/>
      <c r="QL11" s="202"/>
      <c r="QM11" s="202"/>
      <c r="QN11" s="202"/>
      <c r="QO11" s="202"/>
      <c r="QP11" s="202"/>
      <c r="QQ11" s="202"/>
      <c r="QR11" s="202"/>
      <c r="QS11" s="203"/>
      <c r="QT11" s="204"/>
      <c r="QU11" s="108">
        <f>(QT11*F11)/H11</f>
        <v>0</v>
      </c>
      <c r="QV11" s="102">
        <f ca="1">IF(E11=0,0,SUMIF('Cocktail (December 2025)'!$F$6:$DB$1547,E11,'Cocktail (December 2025)'!$CF$6:$CF$1547))</f>
        <v>0</v>
      </c>
      <c r="QW11" s="108">
        <f ca="1">QV11/H11</f>
        <v>0</v>
      </c>
      <c r="QX11" s="109">
        <f ca="1">QJ11+QK11+QL11+QM11-QN11-QO11-QP11-QQ11-QR11-QS11-QU11-QW11</f>
        <v>0</v>
      </c>
      <c r="QY11" s="104">
        <f ca="1">QX11*H11</f>
        <v>0</v>
      </c>
      <c r="QZ11" s="105">
        <f ca="1">(QO11+QP11+QQ11+QR11+(QS11+((QT11*$F11)/$H11)+QW11))*$L11</f>
        <v>0</v>
      </c>
      <c r="RA11" s="191"/>
      <c r="RB11" s="192">
        <f ca="1">RA11-QX11</f>
        <v>0</v>
      </c>
      <c r="RC11" s="106">
        <f ca="1">QX11</f>
        <v>0</v>
      </c>
      <c r="RD11" s="202"/>
      <c r="RE11" s="202"/>
      <c r="RF11" s="202"/>
      <c r="RG11" s="202"/>
      <c r="RH11" s="202"/>
      <c r="RI11" s="202"/>
      <c r="RJ11" s="202"/>
      <c r="RK11" s="202"/>
      <c r="RL11" s="203"/>
      <c r="RM11" s="204"/>
      <c r="RN11" s="108">
        <f>(RM11*F11)/H11</f>
        <v>0</v>
      </c>
      <c r="RO11" s="102">
        <f ca="1">IF(E11=0,0,SUMIF('Cocktail (December 2025)'!$F$6:$DB$1547,E11,'Cocktail (December 2025)'!$CI$6:$CI$1547))</f>
        <v>0</v>
      </c>
      <c r="RP11" s="108">
        <f ca="1">RO11/H11</f>
        <v>0</v>
      </c>
      <c r="RQ11" s="109">
        <f ca="1">RC11+RD11+RE11+RF11-RG11-RH11-RI11-RJ11-RK11-RL11-RN11-RP11</f>
        <v>0</v>
      </c>
      <c r="RR11" s="104">
        <f ca="1">RQ11*H11</f>
        <v>0</v>
      </c>
      <c r="RS11" s="105">
        <f ca="1">(RH11+RI11+RJ11+RK11+(RL11+((RM11*$F11)/$H11)+RP11))*$L11</f>
        <v>0</v>
      </c>
      <c r="RT11" s="191"/>
      <c r="RU11" s="192">
        <f ca="1">RT11-RQ11</f>
        <v>0</v>
      </c>
      <c r="RV11" s="106">
        <f ca="1">RQ11</f>
        <v>0</v>
      </c>
      <c r="RW11" s="202"/>
      <c r="RX11" s="202"/>
      <c r="RY11" s="202"/>
      <c r="RZ11" s="202"/>
      <c r="SA11" s="202"/>
      <c r="SB11" s="202"/>
      <c r="SC11" s="202"/>
      <c r="SD11" s="202"/>
      <c r="SE11" s="203"/>
      <c r="SF11" s="204"/>
      <c r="SG11" s="108">
        <f>(SF11*F11)/H11</f>
        <v>0</v>
      </c>
      <c r="SH11" s="102">
        <f ca="1">IF(E11=0,0,SUMIF('Cocktail (December 2025)'!$F$6:$DB$1547,E11,'Cocktail (December 2025)'!$CL$6:$CL$1547))</f>
        <v>0</v>
      </c>
      <c r="SI11" s="108">
        <f ca="1">SH11/H11</f>
        <v>0</v>
      </c>
      <c r="SJ11" s="109">
        <f ca="1">RV11+RW11+RX11+RY11-RZ11-SA11-SB11-SC11-SD11-SE11-SG11-SI11</f>
        <v>0</v>
      </c>
      <c r="SK11" s="104">
        <f ca="1">SJ11*H11</f>
        <v>0</v>
      </c>
      <c r="SL11" s="105">
        <f ca="1">(SA11+SB11+SC11+SD11+(SE11+((SF11*$F11)/$H11)+SI11))*$L11</f>
        <v>0</v>
      </c>
      <c r="SM11" s="191"/>
      <c r="SN11" s="192">
        <f ca="1">SM11-SJ11</f>
        <v>0</v>
      </c>
      <c r="SO11" s="106">
        <f ca="1">SJ11</f>
        <v>0</v>
      </c>
      <c r="SP11" s="202"/>
      <c r="SQ11" s="202"/>
      <c r="SR11" s="202"/>
      <c r="SS11" s="202"/>
      <c r="ST11" s="202"/>
      <c r="SU11" s="202"/>
      <c r="SV11" s="202"/>
      <c r="SW11" s="202"/>
      <c r="SX11" s="203"/>
      <c r="SY11" s="204"/>
      <c r="SZ11" s="108">
        <f>(SY11*F11)/H11</f>
        <v>0</v>
      </c>
      <c r="TA11" s="102">
        <f ca="1">IF(E11=0,0,SUMIF('Cocktail (December 2025)'!$F$6:$DB$1547,E11,'Cocktail (December 2025)'!$CO$6:$CO$1547))</f>
        <v>0</v>
      </c>
      <c r="TB11" s="108">
        <f ca="1">TA11/H11</f>
        <v>0</v>
      </c>
      <c r="TC11" s="109">
        <f ca="1">SO11+SP11+SQ11+SR11-SS11-ST11-SU11-SV11-SW11-SX11-SZ11-TB11</f>
        <v>0</v>
      </c>
      <c r="TD11" s="104">
        <f ca="1">TC11*H11</f>
        <v>0</v>
      </c>
      <c r="TE11" s="105">
        <f ca="1">(ST11+SU11+SV11+SW11+(SX11+((SY11*$F11)/$H11)+TB11))*$L11</f>
        <v>0</v>
      </c>
      <c r="TF11" s="191"/>
      <c r="TG11" s="192">
        <f ca="1">TF11-TC11</f>
        <v>0</v>
      </c>
      <c r="TH11" s="106">
        <f ca="1">TC11</f>
        <v>0</v>
      </c>
      <c r="TI11" s="202"/>
      <c r="TJ11" s="202"/>
      <c r="TK11" s="202"/>
      <c r="TL11" s="202"/>
      <c r="TM11" s="202"/>
      <c r="TN11" s="202"/>
      <c r="TO11" s="202"/>
      <c r="TP11" s="202"/>
      <c r="TQ11" s="203"/>
      <c r="TR11" s="204"/>
      <c r="TS11" s="108">
        <f>(TR11*F11)/H11</f>
        <v>0</v>
      </c>
      <c r="TT11" s="102">
        <f ca="1">IF(E11=0,0,SUMIF('Cocktail (December 2025)'!$F$6:$DB$1547,E11,'Cocktail (December 2025)'!$CR$6:$CR$1547))</f>
        <v>0</v>
      </c>
      <c r="TU11" s="108">
        <f ca="1">TT11/H11</f>
        <v>0</v>
      </c>
      <c r="TV11" s="109">
        <f ca="1">TH11+TI11+TJ11+TK11-TL11-TM11-TN11-TO11-TP11-TQ11-TS11-TU11</f>
        <v>0</v>
      </c>
      <c r="TW11" s="104">
        <f ca="1">TV11*H11</f>
        <v>0</v>
      </c>
      <c r="TX11" s="105">
        <f ca="1">(TM11+TN11+TO11+TP11+(TQ11+((TR11*$F11)/$H11)+TU11))*$L11</f>
        <v>0</v>
      </c>
      <c r="TY11" s="191"/>
      <c r="TZ11" s="192">
        <f ca="1">TY11-TV11</f>
        <v>0</v>
      </c>
      <c r="UA11" s="106">
        <f ca="1">TV11</f>
        <v>0</v>
      </c>
      <c r="UB11" s="202"/>
      <c r="UC11" s="202"/>
      <c r="UD11" s="202"/>
      <c r="UE11" s="202"/>
      <c r="UF11" s="202"/>
      <c r="UG11" s="202"/>
      <c r="UH11" s="202"/>
      <c r="UI11" s="202"/>
      <c r="UJ11" s="203"/>
      <c r="UK11" s="204"/>
      <c r="UL11" s="108">
        <f>(UK11*F11)/H11</f>
        <v>0</v>
      </c>
      <c r="UM11" s="102">
        <f ca="1">IF(E11=0,0,SUMIF('Cocktail (December 2025)'!$F$6:$DB$1547,E11,'Cocktail (December 2025)'!$CU$6:$CU$1547))</f>
        <v>0</v>
      </c>
      <c r="UN11" s="108">
        <f ca="1">UM11/H11</f>
        <v>0</v>
      </c>
      <c r="UO11" s="109">
        <f ca="1">UA11+UB11+UC11+UD11-UE11-UF11-UG11-UH11-UI11-UJ11-UL11-UN11</f>
        <v>0</v>
      </c>
      <c r="UP11" s="104">
        <f ca="1">UO11*H11</f>
        <v>0</v>
      </c>
      <c r="UQ11" s="105">
        <f ca="1">(UF11+UG11+UH11+UI11+(UJ11+((UK11*$F11)/$H11)+UN11))*$L11</f>
        <v>0</v>
      </c>
      <c r="UR11" s="191"/>
      <c r="US11" s="192">
        <f ca="1">UR11-UO11</f>
        <v>0</v>
      </c>
      <c r="UT11" s="106">
        <f ca="1">UO11</f>
        <v>0</v>
      </c>
      <c r="UU11" s="202"/>
      <c r="UV11" s="202"/>
      <c r="UW11" s="202"/>
      <c r="UX11" s="202"/>
      <c r="UY11" s="202"/>
      <c r="UZ11" s="202"/>
      <c r="VA11" s="202"/>
      <c r="VB11" s="202"/>
      <c r="VC11" s="203"/>
      <c r="VD11" s="204"/>
      <c r="VE11" s="108">
        <f>(VD11*F11)/H11</f>
        <v>0</v>
      </c>
      <c r="VF11" s="102">
        <f ca="1">IF(E11=0,0,SUMIF('Cocktail (December 2025)'!$F$6:$DB$1547,E11,'Cocktail (December 2025)'!$CX$6:$CX$1547))</f>
        <v>0</v>
      </c>
      <c r="VG11" s="108">
        <f ca="1">VF11/H11</f>
        <v>0</v>
      </c>
      <c r="VH11" s="109">
        <f ca="1">UT11+UU11+UV11+UW11-UX11-UY11-UZ11-VA11-VB11-VC11-VE11-VG11</f>
        <v>0</v>
      </c>
      <c r="VI11" s="104">
        <f ca="1">VH11*H11</f>
        <v>0</v>
      </c>
      <c r="VJ11" s="105">
        <f ca="1">(UY11+UZ11+VA11+VB11+(VC11+((VD11*$F11)/$H11)+VG11))*$L11</f>
        <v>0</v>
      </c>
      <c r="VK11" s="191"/>
      <c r="VL11" s="192">
        <f ca="1">VK11-VH11</f>
        <v>0</v>
      </c>
      <c r="VM11" s="106">
        <f ca="1">VH11</f>
        <v>0</v>
      </c>
      <c r="VN11" s="202"/>
      <c r="VO11" s="202"/>
      <c r="VP11" s="202"/>
      <c r="VQ11" s="202"/>
      <c r="VR11" s="202"/>
      <c r="VS11" s="202"/>
      <c r="VT11" s="202"/>
      <c r="VU11" s="202"/>
      <c r="VV11" s="203"/>
      <c r="VW11" s="204"/>
      <c r="VX11" s="108">
        <f>(VW11*F11)/H11</f>
        <v>0</v>
      </c>
      <c r="VY11" s="102">
        <f ca="1">IF(E11=0,0,SUMIF('Cocktail (December 2025)'!$F$6:$DB$1547,E11,'Cocktail (December 2025)'!$DA$6:$DA$1547))</f>
        <v>0</v>
      </c>
      <c r="VZ11" s="108">
        <f ca="1">VY11/H11</f>
        <v>0</v>
      </c>
      <c r="WA11" s="109">
        <f ca="1">VM11+VN11+VO11+VP11-VQ11-VR11-VS11-VT11-VU11-VV11-VX11-VZ11</f>
        <v>0</v>
      </c>
      <c r="WB11" s="104">
        <f ca="1">WA11*H11</f>
        <v>0</v>
      </c>
      <c r="WC11" s="105">
        <f ca="1">(VR11+VS11+VT11+VU11+(VV11+((VW11*$F11)/$H11)+VZ11))*$L11</f>
        <v>0</v>
      </c>
      <c r="WD11" s="191"/>
      <c r="WE11" s="192">
        <f ca="1">WD11-WA11</f>
        <v>0</v>
      </c>
      <c r="WF11" s="14" t="s">
        <v>81</v>
      </c>
      <c r="WG11" s="62">
        <f>O11</f>
        <v>0</v>
      </c>
      <c r="WH11" s="13">
        <f>P11+AI11+BB11+BU11+CN11+DG11+DZ11+ES11+FL11+GE11+GX11+HQ11+IJ11+JC11+JV11+KO11+LH11+MA11+MT11+NM11+OF11+OY11+PR11+QK11+RD11+RW11+SP11+TI11+UB11+UU11+VN11</f>
        <v>0</v>
      </c>
      <c r="WI11" s="13">
        <f>Q11+AJ11+BC11+BV11+CO11+DH11+EA11+ET11+FM11+GF11+GY11+HR11+IK11+JD11+JW11+KP11+LI11+MB11+MU11+NN11+OG11+OZ11+PS11+QL11+RE11+RX11+SQ11+TJ11+UC11+UV11+VO11</f>
        <v>0</v>
      </c>
      <c r="WJ11" s="13">
        <f>R11+AK11+BD11+BW11+CP11+DI11+EB11+EU11+FN11+GG11+GZ11+HS11+IL11+JE11+JX11+KQ11+LJ11+MC11+MV11+NO11+OH11+PA11+PT11+QM11+RF11+RY11+SR11+TK11+UD11+UW11+VP11</f>
        <v>0</v>
      </c>
      <c r="WK11" s="13">
        <f>S11+AL11+BE11+BX11+CQ11+DJ11+EC11+EV11+FO11+GH11+HA11+HT11+IM11+JF11+JY11+KR11+LK11+MD11+MW11+NP11+OI11+PB11+PU11+QN11+RG11+RZ11+SS11+TL11+UE11+UX11+VQ11</f>
        <v>0</v>
      </c>
      <c r="WL11" s="13">
        <f>T11+AM11+BF11+BY11+CR11+DK11+ED11+EW11+FP11+GI11+HB11+HU11+IN11+JG11+JZ11+KS11+LL11+ME11+MX11+NQ11+OJ11+PC11+PV11+QO11+RH11+SA11+ST11+TM11+UF11+UY11+VR11</f>
        <v>0</v>
      </c>
      <c r="WM11" s="13">
        <f>U11+AN11+BG11+BZ11+CS11+DL11+EE11++EX11+FQ11+GJ11+HC11+HV11+IO11+JH11+KA11+KT11+LM11+MF11+MY11+NR11+OK11+PD11+PW11+QP11+RI11+SB11+SU11+TN11+UG11+UZ11+VS11</f>
        <v>0</v>
      </c>
      <c r="WN11" s="13">
        <f>V11+AO11+BH11+CA11+CT11+DM11+EF11+EY11+FR11+GK11+HD11+HW11+IP11+JI11+KB11+KU11+LN11+MG11+MZ11+NS11+OL11+PE11+PX11+QQ11+RJ11+SC11+SV11+TO11+UH11+VA11+VT11</f>
        <v>0</v>
      </c>
      <c r="WO11" s="13">
        <f>W11+AP11+BI11+CB11+CU11+DN11+EG11+EZ11+FS11+GL11+HE11+HX11+IQ11+JJ11+KC11+KV11+LO11+MH11+NA11+NT11+OM11+PF11+PY11+QR11+RK11+SD11+SW11+TP11+UI11+VB11+VU11</f>
        <v>0</v>
      </c>
      <c r="WP11" s="63">
        <f>X11+AQ11+BJ11+CC11+CV11+DO11+EH11+FA11+FT11+GM11+HF11+HY11+IR11+JK11+KD11+KW11+LP11+MI11+NB11+NU11+ON11+PG11+PZ11+QS11+RL11+SE11+SX11+TQ11+UJ11+VC11+VV11</f>
        <v>0</v>
      </c>
      <c r="WQ11" s="63">
        <f>Y11+AR11+BK11+CD11+CW11+DP11+EI11+FB11+FU11+GN11+HG11+HZ11+IS11+JL11+KE11+KX11+LQ11+MJ11+NC11+NV11+OO11+PH11+QA11+QT11+RM11+SF11+SY11+TR11+UK11+VD11+VW11</f>
        <v>0</v>
      </c>
      <c r="WR11" s="63">
        <f>Z11+AS11+BL11+CE11+CX11+DQ11+EJ11+FC11+FV11+GO11+HH11+IA11+IT11+JM11+KF11+KY11+LR11+MK11+ND11+NW11+OP11+PI11+QB11+QU11+RN11+SG11+SZ11+TS11+UL11+VE11+VX11</f>
        <v>0</v>
      </c>
      <c r="WS11" s="63">
        <f ca="1">AB11+AU11+BN11+CG11+CZ11+DS11+EL11+FE11+FX11+GQ11+HJ11+IC11+IV11+JO11+KH11+LA11+LT11+MM11+NF11+NY11+OR11+PK11+QD11+QW11+RP11+SI11+TB11+TU11+UN11+VG11+VZ11</f>
        <v>0</v>
      </c>
      <c r="WT11" s="54">
        <f ca="1">WA11</f>
        <v>0</v>
      </c>
      <c r="WU11" s="64">
        <f ca="1">WB11</f>
        <v>0</v>
      </c>
      <c r="WV11" s="196"/>
      <c r="WW11" s="197">
        <f ca="1">WV11-WT11</f>
        <v>0</v>
      </c>
      <c r="WX11" s="12">
        <f>WV11/F11</f>
        <v>0</v>
      </c>
      <c r="WY11" s="61"/>
    </row>
    <row r="12" spans="1:623" ht="15" customHeight="1" x14ac:dyDescent="0.3">
      <c r="A12" s="114" t="str">
        <f t="shared" ca="1" si="0"/>
        <v>-</v>
      </c>
      <c r="B12" s="149"/>
      <c r="C12" s="173">
        <v>27</v>
      </c>
      <c r="D12" s="174">
        <v>3</v>
      </c>
      <c r="E12" s="184" t="s">
        <v>159</v>
      </c>
      <c r="F12" s="98">
        <f>IF(E12="","",IF(VLOOKUP(E12,'Master Data (December 2025)'!$B$10:$N$857,1)=E12,VLOOKUP(E12,'Master Data (December 2025)'!$B$10:$N$857,6),"XX"))</f>
        <v>1</v>
      </c>
      <c r="G12" s="98"/>
      <c r="H12" s="90">
        <f>IF(E12="","",IF(VLOOKUP(E12,'Master Data (December 2025)'!$B$10:$N$857,1)=E12,VLOOKUP(E12,'Master Data (December 2025)'!$B$10:$N$857,8),"XX"))</f>
        <v>24</v>
      </c>
      <c r="I12" s="98"/>
      <c r="J12" s="90" t="str">
        <f>IF(E12="","",IF(VLOOKUP(E12,'Master Data (December 2025)'!$B$10:$N$857,1)=E12,VLOOKUP(E12,'Master Data (December 2025)'!$B$10:$N$857,3),"XX"))</f>
        <v>สมภพ,อมฤต</v>
      </c>
      <c r="K12" s="99" t="str">
        <f>IF(E12="","",IF(VLOOKUP(E12,'Master Data (December 2025)'!$B$10:$N$857,1)=E12,VLOOKUP(E12,'Master Data (December 2025)'!$B$10:$N$857,5),"XX"))</f>
        <v>Btl 750 ml</v>
      </c>
      <c r="L12" s="215">
        <f>IF(E12="","",IF(VLOOKUP(E12,'Master Data (December 2025)'!$B$10:$N$857,1)=E12,VLOOKUP(E12,'Master Data (December 2025)'!$B$10:$N$857,11),"XX"))</f>
        <v>2168</v>
      </c>
      <c r="M12" s="215">
        <f>IF(E12="","",IF(VLOOKUP(E12,'Master Data (December 2025)'!$B$10:$N$857,1)=E12,VLOOKUP(E12,'Master Data (December 2025)'!$B$10:$N$857,13),"XX"))</f>
        <v>90.333333333333329</v>
      </c>
      <c r="N12" s="208"/>
      <c r="O12" s="100">
        <f t="shared" si="1"/>
        <v>0</v>
      </c>
      <c r="P12" s="202"/>
      <c r="Q12" s="202"/>
      <c r="R12" s="202"/>
      <c r="S12" s="202"/>
      <c r="T12" s="202"/>
      <c r="U12" s="202"/>
      <c r="V12" s="202"/>
      <c r="W12" s="202"/>
      <c r="X12" s="203"/>
      <c r="Y12" s="204"/>
      <c r="Z12" s="101">
        <f t="shared" si="2"/>
        <v>0</v>
      </c>
      <c r="AA12" s="102">
        <f ca="1">IF(E12=0,0,SUMIF('Cocktail (December 2025)'!$F$6:$DB$1547,E12,'Cocktail (December 2025)'!$O$6:$O$1547))</f>
        <v>0</v>
      </c>
      <c r="AB12" s="103">
        <f t="shared" ca="1" si="3"/>
        <v>0</v>
      </c>
      <c r="AC12" s="104">
        <f t="shared" ca="1" si="4"/>
        <v>0</v>
      </c>
      <c r="AD12" s="104">
        <f t="shared" ca="1" si="5"/>
        <v>0</v>
      </c>
      <c r="AE12" s="105">
        <f t="shared" ca="1" si="6"/>
        <v>0</v>
      </c>
      <c r="AF12" s="191"/>
      <c r="AG12" s="192">
        <f t="shared" ref="AG12" ca="1" si="230">AF12-AC12</f>
        <v>0</v>
      </c>
      <c r="AH12" s="106">
        <f t="shared" ref="AH12:AH23" ca="1" si="231">IF(AF12="",AC12,IF(AF12&lt;&gt;0,AF12,0))</f>
        <v>0</v>
      </c>
      <c r="AI12" s="202"/>
      <c r="AJ12" s="202"/>
      <c r="AK12" s="202"/>
      <c r="AL12" s="202"/>
      <c r="AM12" s="202"/>
      <c r="AN12" s="202"/>
      <c r="AO12" s="202"/>
      <c r="AP12" s="202"/>
      <c r="AQ12" s="203"/>
      <c r="AR12" s="204"/>
      <c r="AS12" s="107">
        <f t="shared" si="7"/>
        <v>0</v>
      </c>
      <c r="AT12" s="102">
        <f ca="1">IF(E12=0,0,SUMIF('Cocktail (December 2025)'!$F$6:$DB$1547,E12,'Cocktail (December 2025)'!$R$6:$R$1547))</f>
        <v>0</v>
      </c>
      <c r="AU12" s="108">
        <f t="shared" ca="1" si="8"/>
        <v>0</v>
      </c>
      <c r="AV12" s="104">
        <f t="shared" ca="1" si="9"/>
        <v>0</v>
      </c>
      <c r="AW12" s="104">
        <f t="shared" ca="1" si="10"/>
        <v>0</v>
      </c>
      <c r="AX12" s="105">
        <f t="shared" ca="1" si="11"/>
        <v>0</v>
      </c>
      <c r="AY12" s="191"/>
      <c r="AZ12" s="192">
        <f t="shared" ref="AZ12" ca="1" si="232">AY12-AV12</f>
        <v>0</v>
      </c>
      <c r="BA12" s="106">
        <f t="shared" ca="1" si="12"/>
        <v>0</v>
      </c>
      <c r="BB12" s="202"/>
      <c r="BC12" s="202"/>
      <c r="BD12" s="202"/>
      <c r="BE12" s="202"/>
      <c r="BF12" s="202"/>
      <c r="BG12" s="202"/>
      <c r="BH12" s="202"/>
      <c r="BI12" s="202"/>
      <c r="BJ12" s="203"/>
      <c r="BK12" s="204"/>
      <c r="BL12" s="108">
        <f t="shared" si="13"/>
        <v>0</v>
      </c>
      <c r="BM12" s="102">
        <f ca="1">IF(E12=0,0,SUMIF('Cocktail (December 2025)'!$F$6:$DB$1547,E12,'Cocktail (December 2025)'!$U$6:$U$1547))</f>
        <v>0</v>
      </c>
      <c r="BN12" s="108">
        <f t="shared" ca="1" si="14"/>
        <v>0</v>
      </c>
      <c r="BO12" s="109">
        <f t="shared" ca="1" si="15"/>
        <v>0</v>
      </c>
      <c r="BP12" s="104">
        <f t="shared" ca="1" si="16"/>
        <v>0</v>
      </c>
      <c r="BQ12" s="105">
        <f t="shared" ca="1" si="17"/>
        <v>0</v>
      </c>
      <c r="BR12" s="191"/>
      <c r="BS12" s="192">
        <f t="shared" ca="1" si="18"/>
        <v>0</v>
      </c>
      <c r="BT12" s="106">
        <f t="shared" ca="1" si="19"/>
        <v>0</v>
      </c>
      <c r="BU12" s="202"/>
      <c r="BV12" s="202"/>
      <c r="BW12" s="202"/>
      <c r="BX12" s="202"/>
      <c r="BY12" s="202"/>
      <c r="BZ12" s="202"/>
      <c r="CA12" s="202"/>
      <c r="CB12" s="202"/>
      <c r="CC12" s="203"/>
      <c r="CD12" s="204"/>
      <c r="CE12" s="108">
        <f t="shared" si="20"/>
        <v>0</v>
      </c>
      <c r="CF12" s="102">
        <f ca="1">IF(E12=0,0,SUMIF('Cocktail (December 2025)'!$F$6:$DB$1547,E12,'Cocktail (December 2025)'!$X$6:$X$1547))</f>
        <v>0</v>
      </c>
      <c r="CG12" s="108">
        <f t="shared" ca="1" si="21"/>
        <v>0</v>
      </c>
      <c r="CH12" s="109">
        <f t="shared" ca="1" si="22"/>
        <v>0</v>
      </c>
      <c r="CI12" s="104">
        <f t="shared" ca="1" si="23"/>
        <v>0</v>
      </c>
      <c r="CJ12" s="105">
        <f t="shared" ca="1" si="24"/>
        <v>0</v>
      </c>
      <c r="CK12" s="191"/>
      <c r="CL12" s="192">
        <f t="shared" ca="1" si="25"/>
        <v>0</v>
      </c>
      <c r="CM12" s="106">
        <f t="shared" ca="1" si="26"/>
        <v>0</v>
      </c>
      <c r="CN12" s="202"/>
      <c r="CO12" s="202"/>
      <c r="CP12" s="202"/>
      <c r="CQ12" s="202"/>
      <c r="CR12" s="202"/>
      <c r="CS12" s="202"/>
      <c r="CT12" s="202"/>
      <c r="CU12" s="202"/>
      <c r="CV12" s="203"/>
      <c r="CW12" s="204"/>
      <c r="CX12" s="108">
        <f t="shared" si="27"/>
        <v>0</v>
      </c>
      <c r="CY12" s="102">
        <f ca="1">IF(E12=0,0,SUMIF('Cocktail (December 2025)'!$F$6:$DB$1547,E12,'Cocktail (December 2025)'!$AA$6:$AA$1547))</f>
        <v>0</v>
      </c>
      <c r="CZ12" s="108">
        <f t="shared" ca="1" si="28"/>
        <v>0</v>
      </c>
      <c r="DA12" s="109">
        <f t="shared" ca="1" si="29"/>
        <v>0</v>
      </c>
      <c r="DB12" s="104">
        <f t="shared" ca="1" si="30"/>
        <v>0</v>
      </c>
      <c r="DC12" s="105">
        <f t="shared" ca="1" si="31"/>
        <v>0</v>
      </c>
      <c r="DD12" s="191"/>
      <c r="DE12" s="192">
        <f t="shared" ca="1" si="32"/>
        <v>0</v>
      </c>
      <c r="DF12" s="106">
        <f t="shared" ca="1" si="33"/>
        <v>0</v>
      </c>
      <c r="DG12" s="202"/>
      <c r="DH12" s="202"/>
      <c r="DI12" s="202"/>
      <c r="DJ12" s="202"/>
      <c r="DK12" s="202"/>
      <c r="DL12" s="202"/>
      <c r="DM12" s="202"/>
      <c r="DN12" s="202"/>
      <c r="DO12" s="203"/>
      <c r="DP12" s="204"/>
      <c r="DQ12" s="108">
        <f t="shared" si="34"/>
        <v>0</v>
      </c>
      <c r="DR12" s="102">
        <f ca="1">IF(E12=0,0,SUMIF('Cocktail (December 2025)'!$F$6:$DB$1547,E12,'Cocktail (December 2025)'!$AD$6:$AD$1547))</f>
        <v>0</v>
      </c>
      <c r="DS12" s="108">
        <f t="shared" ca="1" si="35"/>
        <v>0</v>
      </c>
      <c r="DT12" s="109">
        <f t="shared" ca="1" si="36"/>
        <v>0</v>
      </c>
      <c r="DU12" s="104">
        <f t="shared" ca="1" si="37"/>
        <v>0</v>
      </c>
      <c r="DV12" s="105">
        <f t="shared" ca="1" si="38"/>
        <v>0</v>
      </c>
      <c r="DW12" s="191"/>
      <c r="DX12" s="192">
        <f t="shared" ca="1" si="39"/>
        <v>0</v>
      </c>
      <c r="DY12" s="106">
        <f t="shared" ca="1" si="40"/>
        <v>0</v>
      </c>
      <c r="DZ12" s="202"/>
      <c r="EA12" s="202"/>
      <c r="EB12" s="202"/>
      <c r="EC12" s="202"/>
      <c r="ED12" s="202"/>
      <c r="EE12" s="202"/>
      <c r="EF12" s="202"/>
      <c r="EG12" s="202"/>
      <c r="EH12" s="203"/>
      <c r="EI12" s="204"/>
      <c r="EJ12" s="108">
        <f t="shared" si="41"/>
        <v>0</v>
      </c>
      <c r="EK12" s="102">
        <f ca="1">IF(E12=0,0,SUMIF('Cocktail (December 2025)'!$F$6:$DB$1547,E12,'Cocktail (December 2025)'!$AG$6:$AG$1547))</f>
        <v>0</v>
      </c>
      <c r="EL12" s="108">
        <f t="shared" ca="1" si="42"/>
        <v>0</v>
      </c>
      <c r="EM12" s="109">
        <f t="shared" ca="1" si="43"/>
        <v>0</v>
      </c>
      <c r="EN12" s="104">
        <f t="shared" ca="1" si="44"/>
        <v>0</v>
      </c>
      <c r="EO12" s="105">
        <f t="shared" ca="1" si="45"/>
        <v>0</v>
      </c>
      <c r="EP12" s="191"/>
      <c r="EQ12" s="199">
        <f t="shared" ca="1" si="46"/>
        <v>0</v>
      </c>
      <c r="ER12" s="185">
        <f t="shared" ca="1" si="47"/>
        <v>0</v>
      </c>
      <c r="ES12" s="202"/>
      <c r="ET12" s="202"/>
      <c r="EU12" s="202"/>
      <c r="EV12" s="202"/>
      <c r="EW12" s="202"/>
      <c r="EX12" s="202"/>
      <c r="EY12" s="202"/>
      <c r="EZ12" s="202"/>
      <c r="FA12" s="203"/>
      <c r="FB12" s="204"/>
      <c r="FC12" s="108">
        <f t="shared" si="48"/>
        <v>0</v>
      </c>
      <c r="FD12" s="102">
        <f ca="1">IF(E12=0,0,SUMIF('Cocktail (December 2025)'!$F$6:$DB$1547,E12,'Cocktail (December 2025)'!$AJ$6:$AJ$1547))</f>
        <v>0</v>
      </c>
      <c r="FE12" s="108">
        <f t="shared" ca="1" si="49"/>
        <v>0</v>
      </c>
      <c r="FF12" s="109">
        <f t="shared" ca="1" si="50"/>
        <v>0</v>
      </c>
      <c r="FG12" s="104">
        <f t="shared" ca="1" si="51"/>
        <v>0</v>
      </c>
      <c r="FH12" s="105">
        <f t="shared" ca="1" si="52"/>
        <v>0</v>
      </c>
      <c r="FI12" s="191"/>
      <c r="FJ12" s="192">
        <f t="shared" ca="1" si="53"/>
        <v>0</v>
      </c>
      <c r="FK12" s="110">
        <f t="shared" ca="1" si="54"/>
        <v>0</v>
      </c>
      <c r="FL12" s="202"/>
      <c r="FM12" s="202"/>
      <c r="FN12" s="202"/>
      <c r="FO12" s="202"/>
      <c r="FP12" s="202"/>
      <c r="FQ12" s="202"/>
      <c r="FR12" s="202"/>
      <c r="FS12" s="202"/>
      <c r="FT12" s="203"/>
      <c r="FU12" s="204"/>
      <c r="FV12" s="108">
        <f t="shared" si="55"/>
        <v>0</v>
      </c>
      <c r="FW12" s="102">
        <f ca="1">IF(E12=0,0,SUMIF('Cocktail (December 2025)'!$F$6:$DB$1547,E12,'Cocktail (December 2025)'!$AM$6:$AM$1547))</f>
        <v>0</v>
      </c>
      <c r="FX12" s="108">
        <f t="shared" ca="1" si="56"/>
        <v>0</v>
      </c>
      <c r="FY12" s="109">
        <f t="shared" ca="1" si="57"/>
        <v>0</v>
      </c>
      <c r="FZ12" s="104">
        <f t="shared" ca="1" si="58"/>
        <v>0</v>
      </c>
      <c r="GA12" s="105">
        <f t="shared" ca="1" si="59"/>
        <v>0</v>
      </c>
      <c r="GB12" s="191"/>
      <c r="GC12" s="192">
        <f t="shared" ca="1" si="60"/>
        <v>0</v>
      </c>
      <c r="GD12" s="106">
        <f t="shared" ca="1" si="61"/>
        <v>0</v>
      </c>
      <c r="GE12" s="202"/>
      <c r="GF12" s="202"/>
      <c r="GG12" s="202"/>
      <c r="GH12" s="202"/>
      <c r="GI12" s="202"/>
      <c r="GJ12" s="202"/>
      <c r="GK12" s="202"/>
      <c r="GL12" s="202"/>
      <c r="GM12" s="203"/>
      <c r="GN12" s="204"/>
      <c r="GO12" s="108">
        <f t="shared" si="62"/>
        <v>0</v>
      </c>
      <c r="GP12" s="102">
        <f ca="1">IF(E12=0,0,SUMIF('Cocktail (December 2025)'!$F$6:$DB$1547,E12,'Cocktail (December 2025)'!$AP$6:$AP$1547))</f>
        <v>0</v>
      </c>
      <c r="GQ12" s="108">
        <f t="shared" ca="1" si="63"/>
        <v>0</v>
      </c>
      <c r="GR12" s="109">
        <f t="shared" ca="1" si="64"/>
        <v>0</v>
      </c>
      <c r="GS12" s="104">
        <f t="shared" ca="1" si="65"/>
        <v>0</v>
      </c>
      <c r="GT12" s="105">
        <f t="shared" ca="1" si="66"/>
        <v>0</v>
      </c>
      <c r="GU12" s="191"/>
      <c r="GV12" s="192">
        <f t="shared" ca="1" si="67"/>
        <v>0</v>
      </c>
      <c r="GW12" s="106">
        <f t="shared" ca="1" si="68"/>
        <v>0</v>
      </c>
      <c r="GX12" s="202"/>
      <c r="GY12" s="202"/>
      <c r="GZ12" s="202"/>
      <c r="HA12" s="202"/>
      <c r="HB12" s="202"/>
      <c r="HC12" s="202"/>
      <c r="HD12" s="202"/>
      <c r="HE12" s="202"/>
      <c r="HF12" s="203"/>
      <c r="HG12" s="204"/>
      <c r="HH12" s="108">
        <f t="shared" si="69"/>
        <v>0</v>
      </c>
      <c r="HI12" s="102">
        <f ca="1">IF(E12=0,0,SUMIF('Cocktail (December 2025)'!$F$6:$DB$1547,E12,'Cocktail (December 2025)'!$AS$6:$AS$1547))</f>
        <v>0</v>
      </c>
      <c r="HJ12" s="108">
        <f t="shared" ca="1" si="70"/>
        <v>0</v>
      </c>
      <c r="HK12" s="109">
        <f t="shared" ca="1" si="71"/>
        <v>0</v>
      </c>
      <c r="HL12" s="104">
        <f t="shared" ca="1" si="72"/>
        <v>0</v>
      </c>
      <c r="HM12" s="105">
        <f t="shared" ca="1" si="73"/>
        <v>0</v>
      </c>
      <c r="HN12" s="191"/>
      <c r="HO12" s="192">
        <f t="shared" ca="1" si="74"/>
        <v>0</v>
      </c>
      <c r="HP12" s="106">
        <f t="shared" ca="1" si="75"/>
        <v>0</v>
      </c>
      <c r="HQ12" s="202"/>
      <c r="HR12" s="202"/>
      <c r="HS12" s="202"/>
      <c r="HT12" s="202"/>
      <c r="HU12" s="202"/>
      <c r="HV12" s="202"/>
      <c r="HW12" s="202"/>
      <c r="HX12" s="202"/>
      <c r="HY12" s="203"/>
      <c r="HZ12" s="204"/>
      <c r="IA12" s="108">
        <f t="shared" si="76"/>
        <v>0</v>
      </c>
      <c r="IB12" s="102">
        <f ca="1">IF(E12=0,0,SUMIF('Cocktail (December 2025)'!$F$6:$DB$1547,E12,'Cocktail (December 2025)'!$AV$6:$AV$1547))</f>
        <v>0</v>
      </c>
      <c r="IC12" s="108">
        <f t="shared" ca="1" si="77"/>
        <v>0</v>
      </c>
      <c r="ID12" s="109">
        <f t="shared" ca="1" si="78"/>
        <v>0</v>
      </c>
      <c r="IE12" s="104">
        <f t="shared" ca="1" si="79"/>
        <v>0</v>
      </c>
      <c r="IF12" s="105">
        <f t="shared" ca="1" si="80"/>
        <v>0</v>
      </c>
      <c r="IG12" s="191"/>
      <c r="IH12" s="192">
        <f t="shared" ca="1" si="81"/>
        <v>0</v>
      </c>
      <c r="II12" s="106">
        <f t="shared" ca="1" si="82"/>
        <v>0</v>
      </c>
      <c r="IJ12" s="202"/>
      <c r="IK12" s="202"/>
      <c r="IL12" s="202"/>
      <c r="IM12" s="202"/>
      <c r="IN12" s="202"/>
      <c r="IO12" s="202"/>
      <c r="IP12" s="202"/>
      <c r="IQ12" s="202"/>
      <c r="IR12" s="203"/>
      <c r="IS12" s="204"/>
      <c r="IT12" s="108">
        <f t="shared" si="83"/>
        <v>0</v>
      </c>
      <c r="IU12" s="102">
        <f ca="1">IF(E12=0,0,SUMIF('Cocktail (December 2025)'!$F$6:$DB$1547,E12,'Cocktail (December 2025)'!$AY$6:$AY$1547))</f>
        <v>0</v>
      </c>
      <c r="IV12" s="108">
        <f t="shared" ca="1" si="84"/>
        <v>0</v>
      </c>
      <c r="IW12" s="109">
        <f t="shared" ca="1" si="85"/>
        <v>0</v>
      </c>
      <c r="IX12" s="104">
        <f t="shared" ca="1" si="86"/>
        <v>0</v>
      </c>
      <c r="IY12" s="105">
        <f t="shared" ca="1" si="87"/>
        <v>0</v>
      </c>
      <c r="IZ12" s="191"/>
      <c r="JA12" s="192">
        <f t="shared" ca="1" si="88"/>
        <v>0</v>
      </c>
      <c r="JB12" s="106">
        <f t="shared" ca="1" si="89"/>
        <v>0</v>
      </c>
      <c r="JC12" s="202"/>
      <c r="JD12" s="202"/>
      <c r="JE12" s="202"/>
      <c r="JF12" s="202"/>
      <c r="JG12" s="202"/>
      <c r="JH12" s="202"/>
      <c r="JI12" s="202"/>
      <c r="JJ12" s="202"/>
      <c r="JK12" s="203"/>
      <c r="JL12" s="204"/>
      <c r="JM12" s="108">
        <f t="shared" si="90"/>
        <v>0</v>
      </c>
      <c r="JN12" s="102">
        <f ca="1">IF(E12=0,0,SUMIF('Cocktail (December 2025)'!$F$6:$DB$1547,E12,'Cocktail (December 2025)'!$BB$6:$BB$1547))</f>
        <v>0</v>
      </c>
      <c r="JO12" s="108">
        <f t="shared" ca="1" si="91"/>
        <v>0</v>
      </c>
      <c r="JP12" s="109">
        <f t="shared" ca="1" si="92"/>
        <v>0</v>
      </c>
      <c r="JQ12" s="104">
        <f t="shared" ca="1" si="93"/>
        <v>0</v>
      </c>
      <c r="JR12" s="105">
        <f t="shared" ca="1" si="94"/>
        <v>0</v>
      </c>
      <c r="JS12" s="191"/>
      <c r="JT12" s="192">
        <f t="shared" ca="1" si="95"/>
        <v>0</v>
      </c>
      <c r="JU12" s="106">
        <f t="shared" ca="1" si="96"/>
        <v>0</v>
      </c>
      <c r="JV12" s="202"/>
      <c r="JW12" s="202"/>
      <c r="JX12" s="202"/>
      <c r="JY12" s="202"/>
      <c r="JZ12" s="202"/>
      <c r="KA12" s="202"/>
      <c r="KB12" s="202"/>
      <c r="KC12" s="202"/>
      <c r="KD12" s="203"/>
      <c r="KE12" s="204"/>
      <c r="KF12" s="108">
        <f t="shared" si="97"/>
        <v>0</v>
      </c>
      <c r="KG12" s="102">
        <f ca="1">IF(E12=0,0,SUMIF('Cocktail (December 2025)'!$F$6:$DB$1547,E12,'Cocktail (December 2025)'!$BE$6:$BE$1547))</f>
        <v>0</v>
      </c>
      <c r="KH12" s="108">
        <f t="shared" ca="1" si="98"/>
        <v>0</v>
      </c>
      <c r="KI12" s="109">
        <f t="shared" ca="1" si="99"/>
        <v>0</v>
      </c>
      <c r="KJ12" s="104">
        <f t="shared" ca="1" si="100"/>
        <v>0</v>
      </c>
      <c r="KK12" s="105">
        <f t="shared" ca="1" si="101"/>
        <v>0</v>
      </c>
      <c r="KL12" s="191"/>
      <c r="KM12" s="192">
        <f t="shared" ca="1" si="102"/>
        <v>0</v>
      </c>
      <c r="KN12" s="106">
        <f t="shared" ca="1" si="103"/>
        <v>0</v>
      </c>
      <c r="KO12" s="202"/>
      <c r="KP12" s="202"/>
      <c r="KQ12" s="202"/>
      <c r="KR12" s="202"/>
      <c r="KS12" s="202"/>
      <c r="KT12" s="202"/>
      <c r="KU12" s="202"/>
      <c r="KV12" s="202"/>
      <c r="KW12" s="203"/>
      <c r="KX12" s="204"/>
      <c r="KY12" s="108">
        <f t="shared" si="104"/>
        <v>0</v>
      </c>
      <c r="KZ12" s="102">
        <f ca="1">IF(E12=0,0,SUMIF('Cocktail (December 2025)'!$F$6:$DB$1547,E12,'Cocktail (December 2025)'!$BH$6:$BH$1547))</f>
        <v>0</v>
      </c>
      <c r="LA12" s="108">
        <f t="shared" ca="1" si="105"/>
        <v>0</v>
      </c>
      <c r="LB12" s="109">
        <f t="shared" ca="1" si="106"/>
        <v>0</v>
      </c>
      <c r="LC12" s="104">
        <f t="shared" ca="1" si="107"/>
        <v>0</v>
      </c>
      <c r="LD12" s="105">
        <f t="shared" ca="1" si="108"/>
        <v>0</v>
      </c>
      <c r="LE12" s="191"/>
      <c r="LF12" s="192">
        <f t="shared" ca="1" si="109"/>
        <v>0</v>
      </c>
      <c r="LG12" s="106">
        <f t="shared" ca="1" si="110"/>
        <v>0</v>
      </c>
      <c r="LH12" s="202"/>
      <c r="LI12" s="202"/>
      <c r="LJ12" s="202"/>
      <c r="LK12" s="202"/>
      <c r="LL12" s="202"/>
      <c r="LM12" s="202"/>
      <c r="LN12" s="202"/>
      <c r="LO12" s="202"/>
      <c r="LP12" s="203"/>
      <c r="LQ12" s="204"/>
      <c r="LR12" s="108">
        <f t="shared" si="111"/>
        <v>0</v>
      </c>
      <c r="LS12" s="102">
        <f ca="1">IF(E12=0,0,SUMIF('Cocktail (December 2025)'!$F$6:$DB$1547,E12,'Cocktail (December 2025)'!$BK$6:$BK$1547))</f>
        <v>0</v>
      </c>
      <c r="LT12" s="108">
        <f t="shared" ca="1" si="112"/>
        <v>0</v>
      </c>
      <c r="LU12" s="109">
        <f t="shared" ca="1" si="113"/>
        <v>0</v>
      </c>
      <c r="LV12" s="104">
        <f t="shared" ca="1" si="114"/>
        <v>0</v>
      </c>
      <c r="LW12" s="105">
        <f t="shared" ca="1" si="115"/>
        <v>0</v>
      </c>
      <c r="LX12" s="191"/>
      <c r="LY12" s="192">
        <f t="shared" ca="1" si="116"/>
        <v>0</v>
      </c>
      <c r="LZ12" s="106">
        <f t="shared" ca="1" si="117"/>
        <v>0</v>
      </c>
      <c r="MA12" s="202"/>
      <c r="MB12" s="202"/>
      <c r="MC12" s="202"/>
      <c r="MD12" s="202"/>
      <c r="ME12" s="202"/>
      <c r="MF12" s="202"/>
      <c r="MG12" s="202"/>
      <c r="MH12" s="202"/>
      <c r="MI12" s="203"/>
      <c r="MJ12" s="204"/>
      <c r="MK12" s="108">
        <f t="shared" si="118"/>
        <v>0</v>
      </c>
      <c r="ML12" s="102">
        <f ca="1">IF(E12=0,0,SUMIF('Cocktail (December 2025)'!$F$6:$DB$1547,E12,'Cocktail (December 2025)'!$BN$6:$BN$1547))</f>
        <v>0</v>
      </c>
      <c r="MM12" s="108">
        <f t="shared" ca="1" si="119"/>
        <v>0</v>
      </c>
      <c r="MN12" s="109">
        <f t="shared" ca="1" si="120"/>
        <v>0</v>
      </c>
      <c r="MO12" s="104">
        <f t="shared" ca="1" si="121"/>
        <v>0</v>
      </c>
      <c r="MP12" s="105">
        <f t="shared" ca="1" si="122"/>
        <v>0</v>
      </c>
      <c r="MQ12" s="191"/>
      <c r="MR12" s="192">
        <f t="shared" ca="1" si="123"/>
        <v>0</v>
      </c>
      <c r="MS12" s="106">
        <f t="shared" ca="1" si="124"/>
        <v>0</v>
      </c>
      <c r="MT12" s="202"/>
      <c r="MU12" s="202"/>
      <c r="MV12" s="202"/>
      <c r="MW12" s="202"/>
      <c r="MX12" s="202"/>
      <c r="MY12" s="202"/>
      <c r="MZ12" s="202"/>
      <c r="NA12" s="202"/>
      <c r="NB12" s="203"/>
      <c r="NC12" s="204"/>
      <c r="ND12" s="108">
        <f t="shared" si="125"/>
        <v>0</v>
      </c>
      <c r="NE12" s="102">
        <f ca="1">IF(E12=0,0,SUMIF('Cocktail (December 2025)'!$F$6:$DB$1547,E12,'Cocktail (December 2025)'!$BQ$6:$BQ$1547))</f>
        <v>0</v>
      </c>
      <c r="NF12" s="108">
        <f t="shared" ca="1" si="126"/>
        <v>0</v>
      </c>
      <c r="NG12" s="109">
        <f t="shared" ca="1" si="127"/>
        <v>0</v>
      </c>
      <c r="NH12" s="104">
        <f t="shared" ca="1" si="128"/>
        <v>0</v>
      </c>
      <c r="NI12" s="105">
        <f t="shared" ca="1" si="129"/>
        <v>0</v>
      </c>
      <c r="NJ12" s="191"/>
      <c r="NK12" s="192">
        <f t="shared" ca="1" si="130"/>
        <v>0</v>
      </c>
      <c r="NL12" s="106">
        <f t="shared" ca="1" si="131"/>
        <v>0</v>
      </c>
      <c r="NM12" s="202"/>
      <c r="NN12" s="202"/>
      <c r="NO12" s="202"/>
      <c r="NP12" s="202"/>
      <c r="NQ12" s="202"/>
      <c r="NR12" s="202"/>
      <c r="NS12" s="202"/>
      <c r="NT12" s="202"/>
      <c r="NU12" s="203"/>
      <c r="NV12" s="204"/>
      <c r="NW12" s="108">
        <f t="shared" si="132"/>
        <v>0</v>
      </c>
      <c r="NX12" s="102">
        <f ca="1">IF(E12=0,0,SUMIF('Cocktail (December 2025)'!$F$6:$DB$1547,E12,'Cocktail (December 2025)'!$BT$6:$BT$1547))</f>
        <v>0</v>
      </c>
      <c r="NY12" s="108">
        <f t="shared" ca="1" si="133"/>
        <v>0</v>
      </c>
      <c r="NZ12" s="109">
        <f t="shared" ca="1" si="134"/>
        <v>0</v>
      </c>
      <c r="OA12" s="104">
        <f t="shared" ca="1" si="135"/>
        <v>0</v>
      </c>
      <c r="OB12" s="105">
        <f t="shared" ca="1" si="136"/>
        <v>0</v>
      </c>
      <c r="OC12" s="191"/>
      <c r="OD12" s="192">
        <f t="shared" ca="1" si="137"/>
        <v>0</v>
      </c>
      <c r="OE12" s="106">
        <f t="shared" ca="1" si="138"/>
        <v>0</v>
      </c>
      <c r="OF12" s="202"/>
      <c r="OG12" s="202"/>
      <c r="OH12" s="202"/>
      <c r="OI12" s="202"/>
      <c r="OJ12" s="202"/>
      <c r="OK12" s="202"/>
      <c r="OL12" s="202"/>
      <c r="OM12" s="202"/>
      <c r="ON12" s="203"/>
      <c r="OO12" s="204"/>
      <c r="OP12" s="108">
        <f t="shared" si="139"/>
        <v>0</v>
      </c>
      <c r="OQ12" s="102">
        <f ca="1">IF(E12=0,0,SUMIF('Cocktail (December 2025)'!$F$6:$DB$1547,E12,'Cocktail (December 2025)'!$BW$6:$BW$1547))</f>
        <v>0</v>
      </c>
      <c r="OR12" s="108">
        <f t="shared" ca="1" si="140"/>
        <v>0</v>
      </c>
      <c r="OS12" s="109">
        <f t="shared" ca="1" si="141"/>
        <v>0</v>
      </c>
      <c r="OT12" s="104">
        <f t="shared" ca="1" si="142"/>
        <v>0</v>
      </c>
      <c r="OU12" s="105">
        <f t="shared" ca="1" si="143"/>
        <v>0</v>
      </c>
      <c r="OV12" s="191"/>
      <c r="OW12" s="192">
        <f t="shared" ca="1" si="144"/>
        <v>0</v>
      </c>
      <c r="OX12" s="106">
        <f t="shared" ca="1" si="145"/>
        <v>0</v>
      </c>
      <c r="OY12" s="202"/>
      <c r="OZ12" s="202"/>
      <c r="PA12" s="202"/>
      <c r="PB12" s="202"/>
      <c r="PC12" s="202"/>
      <c r="PD12" s="202"/>
      <c r="PE12" s="202"/>
      <c r="PF12" s="202"/>
      <c r="PG12" s="203"/>
      <c r="PH12" s="204"/>
      <c r="PI12" s="108">
        <f t="shared" si="146"/>
        <v>0</v>
      </c>
      <c r="PJ12" s="102">
        <f ca="1">IF(E12=0,0,SUMIF('Cocktail (December 2025)'!$F$6:$DB$1547,E12,'Cocktail (December 2025)'!$BZ$6:$BZ$1547))</f>
        <v>0</v>
      </c>
      <c r="PK12" s="108">
        <f t="shared" ca="1" si="147"/>
        <v>0</v>
      </c>
      <c r="PL12" s="109">
        <f t="shared" ca="1" si="148"/>
        <v>0</v>
      </c>
      <c r="PM12" s="104">
        <f t="shared" ca="1" si="149"/>
        <v>0</v>
      </c>
      <c r="PN12" s="105">
        <f t="shared" ca="1" si="150"/>
        <v>0</v>
      </c>
      <c r="PO12" s="191"/>
      <c r="PP12" s="192">
        <f t="shared" ca="1" si="151"/>
        <v>0</v>
      </c>
      <c r="PQ12" s="106">
        <f t="shared" ca="1" si="152"/>
        <v>0</v>
      </c>
      <c r="PR12" s="202"/>
      <c r="PS12" s="202"/>
      <c r="PT12" s="202"/>
      <c r="PU12" s="202"/>
      <c r="PV12" s="202"/>
      <c r="PW12" s="202"/>
      <c r="PX12" s="202"/>
      <c r="PY12" s="202"/>
      <c r="PZ12" s="203"/>
      <c r="QA12" s="204"/>
      <c r="QB12" s="108">
        <f t="shared" si="153"/>
        <v>0</v>
      </c>
      <c r="QC12" s="102">
        <f ca="1">IF(E12=0,0,SUMIF('Cocktail (December 2025)'!$F$6:$DB$1547,E12,'Cocktail (December 2025)'!$CC$6:$CC$1547))</f>
        <v>0</v>
      </c>
      <c r="QD12" s="108">
        <f t="shared" ca="1" si="154"/>
        <v>0</v>
      </c>
      <c r="QE12" s="109">
        <f t="shared" ca="1" si="155"/>
        <v>0</v>
      </c>
      <c r="QF12" s="104">
        <f t="shared" ca="1" si="156"/>
        <v>0</v>
      </c>
      <c r="QG12" s="105">
        <f t="shared" ca="1" si="157"/>
        <v>0</v>
      </c>
      <c r="QH12" s="191"/>
      <c r="QI12" s="192">
        <f t="shared" ca="1" si="158"/>
        <v>0</v>
      </c>
      <c r="QJ12" s="106">
        <f t="shared" ca="1" si="159"/>
        <v>0</v>
      </c>
      <c r="QK12" s="202"/>
      <c r="QL12" s="202"/>
      <c r="QM12" s="202"/>
      <c r="QN12" s="202"/>
      <c r="QO12" s="202"/>
      <c r="QP12" s="202"/>
      <c r="QQ12" s="202"/>
      <c r="QR12" s="202"/>
      <c r="QS12" s="203"/>
      <c r="QT12" s="204"/>
      <c r="QU12" s="108">
        <f t="shared" si="160"/>
        <v>0</v>
      </c>
      <c r="QV12" s="102">
        <f ca="1">IF(E12=0,0,SUMIF('Cocktail (December 2025)'!$F$6:$DB$1547,E12,'Cocktail (December 2025)'!$CF$6:$CF$1547))</f>
        <v>0</v>
      </c>
      <c r="QW12" s="108">
        <f t="shared" ca="1" si="161"/>
        <v>0</v>
      </c>
      <c r="QX12" s="109">
        <f t="shared" ca="1" si="162"/>
        <v>0</v>
      </c>
      <c r="QY12" s="104">
        <f t="shared" ca="1" si="163"/>
        <v>0</v>
      </c>
      <c r="QZ12" s="105">
        <f t="shared" ca="1" si="164"/>
        <v>0</v>
      </c>
      <c r="RA12" s="191"/>
      <c r="RB12" s="192">
        <f t="shared" ca="1" si="165"/>
        <v>0</v>
      </c>
      <c r="RC12" s="106">
        <f t="shared" ref="RC12:RC23" ca="1" si="233">QX12</f>
        <v>0</v>
      </c>
      <c r="RD12" s="202"/>
      <c r="RE12" s="202"/>
      <c r="RF12" s="202"/>
      <c r="RG12" s="202"/>
      <c r="RH12" s="202"/>
      <c r="RI12" s="202"/>
      <c r="RJ12" s="202"/>
      <c r="RK12" s="202"/>
      <c r="RL12" s="203"/>
      <c r="RM12" s="204"/>
      <c r="RN12" s="108">
        <f t="shared" si="166"/>
        <v>0</v>
      </c>
      <c r="RO12" s="102">
        <f ca="1">IF(E12=0,0,SUMIF('Cocktail (December 2025)'!$F$6:$DB$1547,E12,'Cocktail (December 2025)'!$CI$6:$CI$1547))</f>
        <v>0</v>
      </c>
      <c r="RP12" s="108">
        <f t="shared" ca="1" si="167"/>
        <v>0</v>
      </c>
      <c r="RQ12" s="109">
        <f t="shared" ca="1" si="168"/>
        <v>0</v>
      </c>
      <c r="RR12" s="104">
        <f t="shared" ca="1" si="169"/>
        <v>0</v>
      </c>
      <c r="RS12" s="105">
        <f t="shared" ca="1" si="170"/>
        <v>0</v>
      </c>
      <c r="RT12" s="191"/>
      <c r="RU12" s="192">
        <f t="shared" ca="1" si="171"/>
        <v>0</v>
      </c>
      <c r="RV12" s="106">
        <f t="shared" ca="1" si="172"/>
        <v>0</v>
      </c>
      <c r="RW12" s="202"/>
      <c r="RX12" s="202"/>
      <c r="RY12" s="202"/>
      <c r="RZ12" s="202"/>
      <c r="SA12" s="202"/>
      <c r="SB12" s="202"/>
      <c r="SC12" s="202"/>
      <c r="SD12" s="202"/>
      <c r="SE12" s="203"/>
      <c r="SF12" s="204"/>
      <c r="SG12" s="108">
        <f t="shared" si="173"/>
        <v>0</v>
      </c>
      <c r="SH12" s="102">
        <f ca="1">IF(E12=0,0,SUMIF('Cocktail (December 2025)'!$F$6:$DB$1547,E12,'Cocktail (December 2025)'!$CL$6:$CL$1547))</f>
        <v>0</v>
      </c>
      <c r="SI12" s="108">
        <f t="shared" ca="1" si="174"/>
        <v>0</v>
      </c>
      <c r="SJ12" s="109">
        <f t="shared" ca="1" si="175"/>
        <v>0</v>
      </c>
      <c r="SK12" s="104">
        <f t="shared" ca="1" si="176"/>
        <v>0</v>
      </c>
      <c r="SL12" s="105">
        <f t="shared" ca="1" si="177"/>
        <v>0</v>
      </c>
      <c r="SM12" s="191"/>
      <c r="SN12" s="192">
        <f t="shared" ca="1" si="178"/>
        <v>0</v>
      </c>
      <c r="SO12" s="106">
        <f t="shared" ca="1" si="179"/>
        <v>0</v>
      </c>
      <c r="SP12" s="202"/>
      <c r="SQ12" s="202"/>
      <c r="SR12" s="202"/>
      <c r="SS12" s="202"/>
      <c r="ST12" s="202"/>
      <c r="SU12" s="202"/>
      <c r="SV12" s="202"/>
      <c r="SW12" s="202"/>
      <c r="SX12" s="203"/>
      <c r="SY12" s="204"/>
      <c r="SZ12" s="108">
        <f t="shared" si="180"/>
        <v>0</v>
      </c>
      <c r="TA12" s="102">
        <f ca="1">IF(E12=0,0,SUMIF('Cocktail (December 2025)'!$F$6:$DB$1547,E12,'Cocktail (December 2025)'!$CO$6:$CO$1547))</f>
        <v>0</v>
      </c>
      <c r="TB12" s="108">
        <f t="shared" ca="1" si="181"/>
        <v>0</v>
      </c>
      <c r="TC12" s="109">
        <f t="shared" ca="1" si="182"/>
        <v>0</v>
      </c>
      <c r="TD12" s="104">
        <f t="shared" ca="1" si="183"/>
        <v>0</v>
      </c>
      <c r="TE12" s="105">
        <f t="shared" ca="1" si="184"/>
        <v>0</v>
      </c>
      <c r="TF12" s="191"/>
      <c r="TG12" s="192">
        <f t="shared" ca="1" si="185"/>
        <v>0</v>
      </c>
      <c r="TH12" s="106">
        <f t="shared" ca="1" si="186"/>
        <v>0</v>
      </c>
      <c r="TI12" s="202"/>
      <c r="TJ12" s="202"/>
      <c r="TK12" s="202"/>
      <c r="TL12" s="202"/>
      <c r="TM12" s="202"/>
      <c r="TN12" s="202"/>
      <c r="TO12" s="202"/>
      <c r="TP12" s="202"/>
      <c r="TQ12" s="203"/>
      <c r="TR12" s="204"/>
      <c r="TS12" s="108">
        <f t="shared" si="187"/>
        <v>0</v>
      </c>
      <c r="TT12" s="102">
        <f ca="1">IF(E12=0,0,SUMIF('Cocktail (December 2025)'!$F$6:$DB$1547,E12,'Cocktail (December 2025)'!$CR$6:$CR$1547))</f>
        <v>0</v>
      </c>
      <c r="TU12" s="108">
        <f t="shared" ca="1" si="188"/>
        <v>0</v>
      </c>
      <c r="TV12" s="109">
        <f t="shared" ca="1" si="189"/>
        <v>0</v>
      </c>
      <c r="TW12" s="104">
        <f t="shared" ca="1" si="190"/>
        <v>0</v>
      </c>
      <c r="TX12" s="105">
        <f t="shared" ca="1" si="191"/>
        <v>0</v>
      </c>
      <c r="TY12" s="191"/>
      <c r="TZ12" s="192">
        <f t="shared" ca="1" si="192"/>
        <v>0</v>
      </c>
      <c r="UA12" s="106">
        <f t="shared" ca="1" si="193"/>
        <v>0</v>
      </c>
      <c r="UB12" s="202"/>
      <c r="UC12" s="202"/>
      <c r="UD12" s="202"/>
      <c r="UE12" s="202"/>
      <c r="UF12" s="202"/>
      <c r="UG12" s="202"/>
      <c r="UH12" s="202"/>
      <c r="UI12" s="202"/>
      <c r="UJ12" s="203"/>
      <c r="UK12" s="204"/>
      <c r="UL12" s="108">
        <f t="shared" si="194"/>
        <v>0</v>
      </c>
      <c r="UM12" s="102">
        <f ca="1">IF(E12=0,0,SUMIF('Cocktail (December 2025)'!$F$6:$DB$1547,E12,'Cocktail (December 2025)'!$CU$6:$CU$1547))</f>
        <v>0</v>
      </c>
      <c r="UN12" s="108">
        <f t="shared" ca="1" si="195"/>
        <v>0</v>
      </c>
      <c r="UO12" s="109">
        <f t="shared" ca="1" si="196"/>
        <v>0</v>
      </c>
      <c r="UP12" s="104">
        <f t="shared" ca="1" si="197"/>
        <v>0</v>
      </c>
      <c r="UQ12" s="105">
        <f t="shared" ca="1" si="198"/>
        <v>0</v>
      </c>
      <c r="UR12" s="191"/>
      <c r="US12" s="192">
        <f t="shared" ca="1" si="199"/>
        <v>0</v>
      </c>
      <c r="UT12" s="106">
        <f t="shared" ca="1" si="200"/>
        <v>0</v>
      </c>
      <c r="UU12" s="202"/>
      <c r="UV12" s="202"/>
      <c r="UW12" s="202"/>
      <c r="UX12" s="202"/>
      <c r="UY12" s="202"/>
      <c r="UZ12" s="202"/>
      <c r="VA12" s="202"/>
      <c r="VB12" s="202"/>
      <c r="VC12" s="203"/>
      <c r="VD12" s="204"/>
      <c r="VE12" s="108">
        <f t="shared" si="201"/>
        <v>0</v>
      </c>
      <c r="VF12" s="102">
        <f ca="1">IF(E12=0,0,SUMIF('Cocktail (December 2025)'!$F$6:$DB$1547,E12,'Cocktail (December 2025)'!$CX$6:$CX$1547))</f>
        <v>0</v>
      </c>
      <c r="VG12" s="108">
        <f t="shared" ca="1" si="202"/>
        <v>0</v>
      </c>
      <c r="VH12" s="109">
        <f t="shared" ca="1" si="203"/>
        <v>0</v>
      </c>
      <c r="VI12" s="104">
        <f t="shared" ca="1" si="204"/>
        <v>0</v>
      </c>
      <c r="VJ12" s="105">
        <f t="shared" ca="1" si="205"/>
        <v>0</v>
      </c>
      <c r="VK12" s="191"/>
      <c r="VL12" s="192">
        <f t="shared" ca="1" si="206"/>
        <v>0</v>
      </c>
      <c r="VM12" s="106">
        <f t="shared" ca="1" si="207"/>
        <v>0</v>
      </c>
      <c r="VN12" s="202"/>
      <c r="VO12" s="202"/>
      <c r="VP12" s="202"/>
      <c r="VQ12" s="202"/>
      <c r="VR12" s="202"/>
      <c r="VS12" s="202"/>
      <c r="VT12" s="202"/>
      <c r="VU12" s="202"/>
      <c r="VV12" s="203"/>
      <c r="VW12" s="204"/>
      <c r="VX12" s="108">
        <f t="shared" si="208"/>
        <v>0</v>
      </c>
      <c r="VY12" s="102">
        <f ca="1">IF(E12=0,0,SUMIF('Cocktail (December 2025)'!$F$6:$DB$1547,E12,'Cocktail (December 2025)'!$DA$6:$DA$1547))</f>
        <v>0</v>
      </c>
      <c r="VZ12" s="108">
        <f t="shared" ca="1" si="209"/>
        <v>0</v>
      </c>
      <c r="WA12" s="109">
        <f t="shared" ca="1" si="210"/>
        <v>0</v>
      </c>
      <c r="WB12" s="104">
        <f t="shared" ca="1" si="211"/>
        <v>0</v>
      </c>
      <c r="WC12" s="105">
        <f t="shared" ca="1" si="212"/>
        <v>0</v>
      </c>
      <c r="WD12" s="191"/>
      <c r="WE12" s="192">
        <f t="shared" ca="1" si="213"/>
        <v>0</v>
      </c>
      <c r="WF12" s="14" t="s">
        <v>81</v>
      </c>
      <c r="WG12" s="62">
        <f t="shared" si="214"/>
        <v>0</v>
      </c>
      <c r="WH12" s="13">
        <f t="shared" si="215"/>
        <v>0</v>
      </c>
      <c r="WI12" s="13">
        <f t="shared" si="216"/>
        <v>0</v>
      </c>
      <c r="WJ12" s="13">
        <f t="shared" si="217"/>
        <v>0</v>
      </c>
      <c r="WK12" s="13">
        <f t="shared" si="218"/>
        <v>0</v>
      </c>
      <c r="WL12" s="13">
        <f t="shared" si="219"/>
        <v>0</v>
      </c>
      <c r="WM12" s="13">
        <f t="shared" si="220"/>
        <v>0</v>
      </c>
      <c r="WN12" s="13">
        <f t="shared" si="221"/>
        <v>0</v>
      </c>
      <c r="WO12" s="13">
        <f t="shared" si="222"/>
        <v>0</v>
      </c>
      <c r="WP12" s="63">
        <f t="shared" si="223"/>
        <v>0</v>
      </c>
      <c r="WQ12" s="63">
        <f t="shared" si="224"/>
        <v>0</v>
      </c>
      <c r="WR12" s="63">
        <f t="shared" si="225"/>
        <v>0</v>
      </c>
      <c r="WS12" s="63">
        <f t="shared" ca="1" si="226"/>
        <v>0</v>
      </c>
      <c r="WT12" s="54">
        <f t="shared" ca="1" si="227"/>
        <v>0</v>
      </c>
      <c r="WU12" s="64">
        <f t="shared" ca="1" si="228"/>
        <v>0</v>
      </c>
      <c r="WV12" s="196"/>
      <c r="WW12" s="197">
        <f t="shared" ref="WW12" ca="1" si="234">WV12-WT12</f>
        <v>0</v>
      </c>
      <c r="WX12" s="12">
        <f t="shared" si="229"/>
        <v>0</v>
      </c>
      <c r="WY12" s="61"/>
    </row>
    <row r="13" spans="1:623" ht="15" customHeight="1" x14ac:dyDescent="0.3">
      <c r="A13" s="114" t="str">
        <f t="shared" ref="A13" ca="1" si="235">IFERROR(IF(WU13=0,"-","Y"),"-")</f>
        <v>-</v>
      </c>
      <c r="B13" s="149"/>
      <c r="C13" s="173">
        <v>29</v>
      </c>
      <c r="D13" s="174">
        <v>5</v>
      </c>
      <c r="E13" s="138" t="s">
        <v>161</v>
      </c>
      <c r="F13" s="98">
        <f>IF(E13="","",IF(VLOOKUP(E13,'Master Data (December 2025)'!$B$10:$N$857,1)=E13,VLOOKUP(E13,'Master Data (December 2025)'!$B$10:$N$857,6),"XX"))</f>
        <v>1</v>
      </c>
      <c r="G13" s="98"/>
      <c r="H13" s="90">
        <f>IF(E13="","",IF(VLOOKUP(E13,'Master Data (December 2025)'!$B$10:$N$857,1)=E13,VLOOKUP(E13,'Master Data (December 2025)'!$B$10:$N$857,8),"XX"))</f>
        <v>22</v>
      </c>
      <c r="I13" s="98"/>
      <c r="J13" s="90" t="str">
        <f>IF(E13="","",IF(VLOOKUP(E13,'Master Data (December 2025)'!$B$10:$N$857,1)=E13,VLOOKUP(E13,'Master Data (December 2025)'!$B$10:$N$857,3),"XX"))</f>
        <v>สมภพ,อมฤต</v>
      </c>
      <c r="K13" s="99" t="str">
        <f>IF(E13="","",IF(VLOOKUP(E13,'Master Data (December 2025)'!$B$10:$N$857,1)=E13,VLOOKUP(E13,'Master Data (December 2025)'!$B$10:$N$857,5),"XX"))</f>
        <v>Btl 700 ml</v>
      </c>
      <c r="L13" s="215">
        <f>IF(E13="","",IF(VLOOKUP(E13,'Master Data (December 2025)'!$B$10:$N$857,1)=E13,VLOOKUP(E13,'Master Data (December 2025)'!$B$10:$N$857,11),"XX"))</f>
        <v>1435</v>
      </c>
      <c r="M13" s="215">
        <f>IF(E13="","",IF(VLOOKUP(E13,'Master Data (December 2025)'!$B$10:$N$857,1)=E13,VLOOKUP(E13,'Master Data (December 2025)'!$B$10:$N$857,13),"XX"))</f>
        <v>65.227272727272734</v>
      </c>
      <c r="N13" s="208"/>
      <c r="O13" s="100">
        <f t="shared" ref="O13" si="236">N13</f>
        <v>0</v>
      </c>
      <c r="P13" s="202"/>
      <c r="Q13" s="202"/>
      <c r="R13" s="202"/>
      <c r="S13" s="202"/>
      <c r="T13" s="202"/>
      <c r="U13" s="202"/>
      <c r="V13" s="202"/>
      <c r="W13" s="202"/>
      <c r="X13" s="203"/>
      <c r="Y13" s="204"/>
      <c r="Z13" s="101">
        <f t="shared" ref="Z13" si="237">(Y13*F13)/H13</f>
        <v>0</v>
      </c>
      <c r="AA13" s="102">
        <f ca="1">IF(E13=0,0,SUMIF('Cocktail (December 2025)'!$F$6:$DB$1547,E13,'Cocktail (December 2025)'!$O$6:$O$1547))</f>
        <v>0</v>
      </c>
      <c r="AB13" s="103">
        <f t="shared" ref="AB13" ca="1" si="238">AA13/H13</f>
        <v>0</v>
      </c>
      <c r="AC13" s="104">
        <f t="shared" ref="AC13" ca="1" si="239">O13+P13+Q13+R13-S13-T13-U13-V13-W13-X13-Z13-AB13</f>
        <v>0</v>
      </c>
      <c r="AD13" s="104">
        <f t="shared" ref="AD13" ca="1" si="240">AC13*H13</f>
        <v>0</v>
      </c>
      <c r="AE13" s="105">
        <f t="shared" ref="AE13" ca="1" si="241">(T13+U13+V13+W13+(X13+((Y13*$F13)/$H13)+AB13))*$L13</f>
        <v>0</v>
      </c>
      <c r="AF13" s="191"/>
      <c r="AG13" s="192">
        <f t="shared" ref="AG13" ca="1" si="242">AF13-AC13</f>
        <v>0</v>
      </c>
      <c r="AH13" s="106">
        <f t="shared" ca="1" si="231"/>
        <v>0</v>
      </c>
      <c r="AI13" s="202"/>
      <c r="AJ13" s="202"/>
      <c r="AK13" s="202"/>
      <c r="AL13" s="202"/>
      <c r="AM13" s="202"/>
      <c r="AN13" s="202"/>
      <c r="AO13" s="202"/>
      <c r="AP13" s="202"/>
      <c r="AQ13" s="203"/>
      <c r="AR13" s="204"/>
      <c r="AS13" s="107">
        <f t="shared" si="7"/>
        <v>0</v>
      </c>
      <c r="AT13" s="102">
        <f ca="1">IF(E13=0,0,SUMIF('Cocktail (December 2025)'!$F$6:$DB$1547,E13,'Cocktail (December 2025)'!$R$6:$R$1547))</f>
        <v>0</v>
      </c>
      <c r="AU13" s="108">
        <f t="shared" ca="1" si="8"/>
        <v>0</v>
      </c>
      <c r="AV13" s="104">
        <f t="shared" ref="AV13" ca="1" si="243">AH13+AI13+AJ13+AK13-AL13-AM13-AN13-AO13-AP13-AQ13-AS13-AU13</f>
        <v>0</v>
      </c>
      <c r="AW13" s="104">
        <f t="shared" ca="1" si="10"/>
        <v>0</v>
      </c>
      <c r="AX13" s="105">
        <f t="shared" ref="AX13" ca="1" si="244">(AM13+AN13+AO13+AP13+(AQ13+((AR13*$F13)/$H13)+AU13))*$L13</f>
        <v>0</v>
      </c>
      <c r="AY13" s="191"/>
      <c r="AZ13" s="192">
        <f t="shared" ref="AZ13" ca="1" si="245">AY13-AV13</f>
        <v>0</v>
      </c>
      <c r="BA13" s="106">
        <f t="shared" ca="1" si="12"/>
        <v>0</v>
      </c>
      <c r="BB13" s="202"/>
      <c r="BC13" s="202"/>
      <c r="BD13" s="202"/>
      <c r="BE13" s="202"/>
      <c r="BF13" s="202"/>
      <c r="BG13" s="202"/>
      <c r="BH13" s="202"/>
      <c r="BI13" s="202"/>
      <c r="BJ13" s="203"/>
      <c r="BK13" s="204"/>
      <c r="BL13" s="108">
        <f t="shared" si="13"/>
        <v>0</v>
      </c>
      <c r="BM13" s="102">
        <f ca="1">IF(E13=0,0,SUMIF('Cocktail (December 2025)'!$F$6:$DB$1547,E13,'Cocktail (December 2025)'!$U$6:$U$1547))</f>
        <v>0</v>
      </c>
      <c r="BN13" s="108">
        <f t="shared" ca="1" si="14"/>
        <v>0</v>
      </c>
      <c r="BO13" s="109">
        <f t="shared" ref="BO13" ca="1" si="246">BA13+BB13+BC13+BD13-BE13-BF13-BG13-BH13-BI13-BJ13-BL13-BN13</f>
        <v>0</v>
      </c>
      <c r="BP13" s="104">
        <f t="shared" ca="1" si="16"/>
        <v>0</v>
      </c>
      <c r="BQ13" s="105">
        <f t="shared" ref="BQ13" ca="1" si="247">(BF13+BG13+BH13+BI13+(BJ13+((BK13*$F13)/$H13)+BN13))*$L13</f>
        <v>0</v>
      </c>
      <c r="BR13" s="191"/>
      <c r="BS13" s="192">
        <f t="shared" ref="BS13" ca="1" si="248">BR13-BO13</f>
        <v>0</v>
      </c>
      <c r="BT13" s="106">
        <f t="shared" ref="BT13" ca="1" si="249">BO13</f>
        <v>0</v>
      </c>
      <c r="BU13" s="202"/>
      <c r="BV13" s="202"/>
      <c r="BW13" s="202"/>
      <c r="BX13" s="202"/>
      <c r="BY13" s="202"/>
      <c r="BZ13" s="202"/>
      <c r="CA13" s="202"/>
      <c r="CB13" s="202"/>
      <c r="CC13" s="203"/>
      <c r="CD13" s="204"/>
      <c r="CE13" s="108">
        <f t="shared" si="20"/>
        <v>0</v>
      </c>
      <c r="CF13" s="102">
        <f ca="1">IF(E13=0,0,SUMIF('Cocktail (December 2025)'!$F$6:$DB$1547,E13,'Cocktail (December 2025)'!$X$6:$X$1547))</f>
        <v>0</v>
      </c>
      <c r="CG13" s="108">
        <f t="shared" ca="1" si="21"/>
        <v>0</v>
      </c>
      <c r="CH13" s="109">
        <f t="shared" ref="CH13" ca="1" si="250">BT13+BU13+BV13+BW13-BX13-BY13-BZ13-CA13-CB13-CC13-CE13-CG13</f>
        <v>0</v>
      </c>
      <c r="CI13" s="104">
        <f t="shared" ca="1" si="23"/>
        <v>0</v>
      </c>
      <c r="CJ13" s="105">
        <f t="shared" ref="CJ13" ca="1" si="251">(BY13+BZ13+CA13+CB13+(CC13+((CD13*$F13)/$H13)+CG13))*$L13</f>
        <v>0</v>
      </c>
      <c r="CK13" s="191"/>
      <c r="CL13" s="192">
        <f t="shared" ref="CL13" ca="1" si="252">CK13-CH13</f>
        <v>0</v>
      </c>
      <c r="CM13" s="106">
        <f t="shared" ref="CM13" ca="1" si="253">CH13</f>
        <v>0</v>
      </c>
      <c r="CN13" s="202"/>
      <c r="CO13" s="202"/>
      <c r="CP13" s="202"/>
      <c r="CQ13" s="202"/>
      <c r="CR13" s="202"/>
      <c r="CS13" s="202"/>
      <c r="CT13" s="202"/>
      <c r="CU13" s="202"/>
      <c r="CV13" s="203"/>
      <c r="CW13" s="204"/>
      <c r="CX13" s="108">
        <f t="shared" si="27"/>
        <v>0</v>
      </c>
      <c r="CY13" s="102">
        <f ca="1">IF(E13=0,0,SUMIF('Cocktail (December 2025)'!$F$6:$DB$1547,E13,'Cocktail (December 2025)'!$AA$6:$AA$1547))</f>
        <v>0</v>
      </c>
      <c r="CZ13" s="108">
        <f t="shared" ca="1" si="28"/>
        <v>0</v>
      </c>
      <c r="DA13" s="109">
        <f t="shared" ref="DA13" ca="1" si="254">CM13+CN13+CO13+CP13-CQ13-CR13-CS13-CT13-CU13-CV13-CX13-CZ13</f>
        <v>0</v>
      </c>
      <c r="DB13" s="104">
        <f t="shared" ca="1" si="30"/>
        <v>0</v>
      </c>
      <c r="DC13" s="105">
        <f t="shared" ref="DC13" ca="1" si="255">(CR13+CS13+CT13+CU13+(CV13+((CW13*$F13)/$H13)+CZ13))*$L13</f>
        <v>0</v>
      </c>
      <c r="DD13" s="191"/>
      <c r="DE13" s="192">
        <f t="shared" ref="DE13" ca="1" si="256">DD13-DA13</f>
        <v>0</v>
      </c>
      <c r="DF13" s="106">
        <f t="shared" ref="DF13" ca="1" si="257">DA13</f>
        <v>0</v>
      </c>
      <c r="DG13" s="202"/>
      <c r="DH13" s="202"/>
      <c r="DI13" s="202"/>
      <c r="DJ13" s="202"/>
      <c r="DK13" s="202"/>
      <c r="DL13" s="202"/>
      <c r="DM13" s="202"/>
      <c r="DN13" s="202"/>
      <c r="DO13" s="203"/>
      <c r="DP13" s="204"/>
      <c r="DQ13" s="108">
        <f t="shared" si="34"/>
        <v>0</v>
      </c>
      <c r="DR13" s="102">
        <f ca="1">IF(E13=0,0,SUMIF('Cocktail (December 2025)'!$F$6:$DB$1547,E13,'Cocktail (December 2025)'!$AD$6:$AD$1547))</f>
        <v>0</v>
      </c>
      <c r="DS13" s="108">
        <f t="shared" ca="1" si="35"/>
        <v>0</v>
      </c>
      <c r="DT13" s="109">
        <f t="shared" ref="DT13" ca="1" si="258">DF13+DG13+DH13+DI13-DJ13-DK13-DL13-DM13-DN13-DO13-DQ13-DS13</f>
        <v>0</v>
      </c>
      <c r="DU13" s="104">
        <f t="shared" ca="1" si="37"/>
        <v>0</v>
      </c>
      <c r="DV13" s="105">
        <f t="shared" ref="DV13" ca="1" si="259">(DK13+DL13+DM13+DN13+(DO13+((DP13*$F13)/$H13)+DS13))*$L13</f>
        <v>0</v>
      </c>
      <c r="DW13" s="191"/>
      <c r="DX13" s="192">
        <f t="shared" ref="DX13" ca="1" si="260">DW13-DT13</f>
        <v>0</v>
      </c>
      <c r="DY13" s="106">
        <f t="shared" ref="DY13" ca="1" si="261">DT13</f>
        <v>0</v>
      </c>
      <c r="DZ13" s="202"/>
      <c r="EA13" s="202"/>
      <c r="EB13" s="202"/>
      <c r="EC13" s="202"/>
      <c r="ED13" s="202"/>
      <c r="EE13" s="202"/>
      <c r="EF13" s="202"/>
      <c r="EG13" s="202"/>
      <c r="EH13" s="203"/>
      <c r="EI13" s="204"/>
      <c r="EJ13" s="108">
        <f t="shared" si="41"/>
        <v>0</v>
      </c>
      <c r="EK13" s="102">
        <f ca="1">IF(E13=0,0,SUMIF('Cocktail (December 2025)'!$F$6:$DB$1547,E13,'Cocktail (December 2025)'!$AG$6:$AG$1547))</f>
        <v>0</v>
      </c>
      <c r="EL13" s="108">
        <f t="shared" ca="1" si="42"/>
        <v>0</v>
      </c>
      <c r="EM13" s="109">
        <f t="shared" ref="EM13" ca="1" si="262">DY13+DZ13+EA13+EB13-EC13-ED13-EE13-EF13-EG13-EH13-EJ13-EL13</f>
        <v>0</v>
      </c>
      <c r="EN13" s="104">
        <f t="shared" ca="1" si="44"/>
        <v>0</v>
      </c>
      <c r="EO13" s="105">
        <f t="shared" ref="EO13" ca="1" si="263">(ED13+EE13+EF13+EG13+(EH13+((EI13*$F13)/$H13)+EL13))*$L13</f>
        <v>0</v>
      </c>
      <c r="EP13" s="191"/>
      <c r="EQ13" s="199">
        <f t="shared" ref="EQ13" ca="1" si="264">EP13-EM13</f>
        <v>0</v>
      </c>
      <c r="ER13" s="185">
        <f t="shared" ca="1" si="47"/>
        <v>0</v>
      </c>
      <c r="ES13" s="202"/>
      <c r="ET13" s="202"/>
      <c r="EU13" s="202"/>
      <c r="EV13" s="202"/>
      <c r="EW13" s="202"/>
      <c r="EX13" s="202"/>
      <c r="EY13" s="202"/>
      <c r="EZ13" s="202"/>
      <c r="FA13" s="203"/>
      <c r="FB13" s="204"/>
      <c r="FC13" s="108">
        <f t="shared" si="48"/>
        <v>0</v>
      </c>
      <c r="FD13" s="102">
        <f ca="1">IF(E13=0,0,SUMIF('Cocktail (December 2025)'!$F$6:$DB$1547,E13,'Cocktail (December 2025)'!$AJ$6:$AJ$1547))</f>
        <v>0</v>
      </c>
      <c r="FE13" s="108">
        <f t="shared" ca="1" si="49"/>
        <v>0</v>
      </c>
      <c r="FF13" s="109">
        <f t="shared" ref="FF13" ca="1" si="265">ER13+ES13+ET13+EU13-EV13-EW13-EX13-EY13-EZ13-FA13-FC13-FE13</f>
        <v>0</v>
      </c>
      <c r="FG13" s="104">
        <f t="shared" ca="1" si="51"/>
        <v>0</v>
      </c>
      <c r="FH13" s="105">
        <f t="shared" ref="FH13" ca="1" si="266">(EW13+EX13+EY13+EZ13+(FA13+((FB13*$F13)/$H13)+FE13))*$L13</f>
        <v>0</v>
      </c>
      <c r="FI13" s="191"/>
      <c r="FJ13" s="192">
        <f t="shared" ref="FJ13" ca="1" si="267">FI13-FF13</f>
        <v>0</v>
      </c>
      <c r="FK13" s="110">
        <f t="shared" ref="FK13" ca="1" si="268">FF13</f>
        <v>0</v>
      </c>
      <c r="FL13" s="202"/>
      <c r="FM13" s="202"/>
      <c r="FN13" s="202"/>
      <c r="FO13" s="202"/>
      <c r="FP13" s="202"/>
      <c r="FQ13" s="202"/>
      <c r="FR13" s="202"/>
      <c r="FS13" s="202"/>
      <c r="FT13" s="203"/>
      <c r="FU13" s="204"/>
      <c r="FV13" s="108">
        <f t="shared" si="55"/>
        <v>0</v>
      </c>
      <c r="FW13" s="102">
        <f ca="1">IF(E13=0,0,SUMIF('Cocktail (December 2025)'!$F$6:$DB$1547,E13,'Cocktail (December 2025)'!$AM$6:$AM$1547))</f>
        <v>0</v>
      </c>
      <c r="FX13" s="108">
        <f t="shared" ca="1" si="56"/>
        <v>0</v>
      </c>
      <c r="FY13" s="109">
        <f t="shared" ref="FY13" ca="1" si="269">FK13+FL13+FM13+FN13-FO13-FP13-FQ13-FR13-FS13-FT13-FV13-FX13</f>
        <v>0</v>
      </c>
      <c r="FZ13" s="104">
        <f t="shared" ca="1" si="58"/>
        <v>0</v>
      </c>
      <c r="GA13" s="105">
        <f t="shared" ref="GA13" ca="1" si="270">(FP13+FQ13+FR13+FS13+(FT13+((FU13*$F13)/$H13)+FX13))*$L13</f>
        <v>0</v>
      </c>
      <c r="GB13" s="191"/>
      <c r="GC13" s="192">
        <f t="shared" ref="GC13" ca="1" si="271">GB13-FY13</f>
        <v>0</v>
      </c>
      <c r="GD13" s="106">
        <f t="shared" ref="GD13" ca="1" si="272">FY13</f>
        <v>0</v>
      </c>
      <c r="GE13" s="202"/>
      <c r="GF13" s="202"/>
      <c r="GG13" s="202"/>
      <c r="GH13" s="202"/>
      <c r="GI13" s="202"/>
      <c r="GJ13" s="202"/>
      <c r="GK13" s="202"/>
      <c r="GL13" s="202"/>
      <c r="GM13" s="203"/>
      <c r="GN13" s="204"/>
      <c r="GO13" s="108">
        <f t="shared" si="62"/>
        <v>0</v>
      </c>
      <c r="GP13" s="102">
        <f ca="1">IF(E13=0,0,SUMIF('Cocktail (December 2025)'!$F$6:$DB$1547,E13,'Cocktail (December 2025)'!$AP$6:$AP$1547))</f>
        <v>0</v>
      </c>
      <c r="GQ13" s="108">
        <f t="shared" ca="1" si="63"/>
        <v>0</v>
      </c>
      <c r="GR13" s="109">
        <f t="shared" ref="GR13" ca="1" si="273">GD13+GE13+GF13+GG13-GH13-GI13-GJ13-GK13-GL13-GM13-GO13-GQ13</f>
        <v>0</v>
      </c>
      <c r="GS13" s="104">
        <f t="shared" ca="1" si="65"/>
        <v>0</v>
      </c>
      <c r="GT13" s="105">
        <f t="shared" ref="GT13" ca="1" si="274">(GI13+GJ13+GK13+GL13+(GM13+((GN13*$F13)/$H13)+GQ13))*$L13</f>
        <v>0</v>
      </c>
      <c r="GU13" s="191"/>
      <c r="GV13" s="192">
        <f t="shared" ref="GV13" ca="1" si="275">GU13-GR13</f>
        <v>0</v>
      </c>
      <c r="GW13" s="106">
        <f t="shared" ref="GW13" ca="1" si="276">GR13</f>
        <v>0</v>
      </c>
      <c r="GX13" s="202"/>
      <c r="GY13" s="202"/>
      <c r="GZ13" s="202"/>
      <c r="HA13" s="202"/>
      <c r="HB13" s="202"/>
      <c r="HC13" s="202"/>
      <c r="HD13" s="202"/>
      <c r="HE13" s="202"/>
      <c r="HF13" s="203"/>
      <c r="HG13" s="204"/>
      <c r="HH13" s="108">
        <f t="shared" si="69"/>
        <v>0</v>
      </c>
      <c r="HI13" s="102">
        <f ca="1">IF(E13=0,0,SUMIF('Cocktail (December 2025)'!$F$6:$DB$1547,E13,'Cocktail (December 2025)'!$AS$6:$AS$1547))</f>
        <v>0</v>
      </c>
      <c r="HJ13" s="108">
        <f t="shared" ca="1" si="70"/>
        <v>0</v>
      </c>
      <c r="HK13" s="109">
        <f t="shared" ref="HK13" ca="1" si="277">GW13+GX13+GY13+GZ13-HA13-HB13-HC13-HD13-HE13-HF13-HH13-HJ13</f>
        <v>0</v>
      </c>
      <c r="HL13" s="104">
        <f t="shared" ca="1" si="72"/>
        <v>0</v>
      </c>
      <c r="HM13" s="105">
        <f t="shared" ref="HM13" ca="1" si="278">(HB13+HC13+HD13+HE13+(HF13+((HG13*$F13)/$H13)+HJ13))*$L13</f>
        <v>0</v>
      </c>
      <c r="HN13" s="191"/>
      <c r="HO13" s="192">
        <f t="shared" ref="HO13" ca="1" si="279">HN13-HK13</f>
        <v>0</v>
      </c>
      <c r="HP13" s="106">
        <f t="shared" ref="HP13" ca="1" si="280">HK13</f>
        <v>0</v>
      </c>
      <c r="HQ13" s="202"/>
      <c r="HR13" s="202"/>
      <c r="HS13" s="202"/>
      <c r="HT13" s="202"/>
      <c r="HU13" s="202"/>
      <c r="HV13" s="202"/>
      <c r="HW13" s="202"/>
      <c r="HX13" s="202"/>
      <c r="HY13" s="203"/>
      <c r="HZ13" s="204"/>
      <c r="IA13" s="108">
        <f t="shared" si="76"/>
        <v>0</v>
      </c>
      <c r="IB13" s="102">
        <f ca="1">IF(E13=0,0,SUMIF('Cocktail (December 2025)'!$F$6:$DB$1547,E13,'Cocktail (December 2025)'!$AV$6:$AV$1547))</f>
        <v>0</v>
      </c>
      <c r="IC13" s="108">
        <f t="shared" ca="1" si="77"/>
        <v>0</v>
      </c>
      <c r="ID13" s="109">
        <f t="shared" ref="ID13" ca="1" si="281">HP13+HQ13+HR13+HS13-HT13-HU13-HV13-HW13-HX13-HY13-IA13-IC13</f>
        <v>0</v>
      </c>
      <c r="IE13" s="104">
        <f t="shared" ca="1" si="79"/>
        <v>0</v>
      </c>
      <c r="IF13" s="105">
        <f t="shared" ref="IF13" ca="1" si="282">(HU13+HV13+HW13+HX13+(HY13+((HZ13*$F13)/$H13)+IC13))*$L13</f>
        <v>0</v>
      </c>
      <c r="IG13" s="191"/>
      <c r="IH13" s="192">
        <f t="shared" ref="IH13" ca="1" si="283">IG13-ID13</f>
        <v>0</v>
      </c>
      <c r="II13" s="106">
        <f t="shared" ref="II13" ca="1" si="284">ID13</f>
        <v>0</v>
      </c>
      <c r="IJ13" s="202"/>
      <c r="IK13" s="202"/>
      <c r="IL13" s="202"/>
      <c r="IM13" s="202"/>
      <c r="IN13" s="202"/>
      <c r="IO13" s="202"/>
      <c r="IP13" s="202"/>
      <c r="IQ13" s="202"/>
      <c r="IR13" s="203"/>
      <c r="IS13" s="204"/>
      <c r="IT13" s="108">
        <f t="shared" si="83"/>
        <v>0</v>
      </c>
      <c r="IU13" s="102">
        <f ca="1">IF(E13=0,0,SUMIF('Cocktail (December 2025)'!$F$6:$DB$1547,E13,'Cocktail (December 2025)'!$AY$6:$AY$1547))</f>
        <v>0</v>
      </c>
      <c r="IV13" s="108">
        <f t="shared" ca="1" si="84"/>
        <v>0</v>
      </c>
      <c r="IW13" s="109">
        <f t="shared" ref="IW13" ca="1" si="285">II13+IJ13+IK13+IL13-IM13-IN13-IO13-IP13-IQ13-IR13-IT13-IV13</f>
        <v>0</v>
      </c>
      <c r="IX13" s="104">
        <f t="shared" ca="1" si="86"/>
        <v>0</v>
      </c>
      <c r="IY13" s="105">
        <f t="shared" ref="IY13" ca="1" si="286">(IN13+IO13+IP13+IQ13+(IR13+((IS13*$F13)/$H13)+IV13))*$L13</f>
        <v>0</v>
      </c>
      <c r="IZ13" s="191"/>
      <c r="JA13" s="192">
        <f t="shared" ref="JA13" ca="1" si="287">IZ13-IW13</f>
        <v>0</v>
      </c>
      <c r="JB13" s="106">
        <f t="shared" ref="JB13" ca="1" si="288">IW13</f>
        <v>0</v>
      </c>
      <c r="JC13" s="202"/>
      <c r="JD13" s="202"/>
      <c r="JE13" s="202"/>
      <c r="JF13" s="202"/>
      <c r="JG13" s="202"/>
      <c r="JH13" s="202"/>
      <c r="JI13" s="202"/>
      <c r="JJ13" s="202"/>
      <c r="JK13" s="203"/>
      <c r="JL13" s="204"/>
      <c r="JM13" s="108">
        <f t="shared" si="90"/>
        <v>0</v>
      </c>
      <c r="JN13" s="102">
        <f ca="1">IF(E13=0,0,SUMIF('Cocktail (December 2025)'!$F$6:$DB$1547,E13,'Cocktail (December 2025)'!$BB$6:$BB$1547))</f>
        <v>0</v>
      </c>
      <c r="JO13" s="108">
        <f t="shared" ca="1" si="91"/>
        <v>0</v>
      </c>
      <c r="JP13" s="109">
        <f t="shared" ref="JP13" ca="1" si="289">JB13+JC13+JD13+JE13-JF13-JG13-JH13-JI13-JJ13-JK13-JM13-JO13</f>
        <v>0</v>
      </c>
      <c r="JQ13" s="104">
        <f t="shared" ca="1" si="93"/>
        <v>0</v>
      </c>
      <c r="JR13" s="105">
        <f t="shared" ref="JR13" ca="1" si="290">(JG13+JH13+JI13+JJ13+(JK13+((JL13*$F13)/$H13)+JO13))*$L13</f>
        <v>0</v>
      </c>
      <c r="JS13" s="191"/>
      <c r="JT13" s="192">
        <f t="shared" ref="JT13" ca="1" si="291">JS13-JP13</f>
        <v>0</v>
      </c>
      <c r="JU13" s="106">
        <f t="shared" ca="1" si="96"/>
        <v>0</v>
      </c>
      <c r="JV13" s="202"/>
      <c r="JW13" s="202"/>
      <c r="JX13" s="202"/>
      <c r="JY13" s="202"/>
      <c r="JZ13" s="202"/>
      <c r="KA13" s="202"/>
      <c r="KB13" s="202"/>
      <c r="KC13" s="202"/>
      <c r="KD13" s="203"/>
      <c r="KE13" s="204"/>
      <c r="KF13" s="108">
        <f t="shared" si="97"/>
        <v>0</v>
      </c>
      <c r="KG13" s="102">
        <f ca="1">IF(E13=0,0,SUMIF('Cocktail (December 2025)'!$F$6:$DB$1547,E13,'Cocktail (December 2025)'!$BE$6:$BE$1547))</f>
        <v>0</v>
      </c>
      <c r="KH13" s="108">
        <f t="shared" ca="1" si="98"/>
        <v>0</v>
      </c>
      <c r="KI13" s="109">
        <f t="shared" ref="KI13" ca="1" si="292">JU13+JV13+JW13+JX13-JY13-JZ13-KA13-KB13-KC13-KD13-KF13-KH13</f>
        <v>0</v>
      </c>
      <c r="KJ13" s="104">
        <f t="shared" ca="1" si="100"/>
        <v>0</v>
      </c>
      <c r="KK13" s="105">
        <f t="shared" ref="KK13" ca="1" si="293">(JZ13+KA13+KB13+KC13+(KD13+((KE13*$F13)/$H13)+KH13))*$L13</f>
        <v>0</v>
      </c>
      <c r="KL13" s="191"/>
      <c r="KM13" s="192">
        <f t="shared" ref="KM13" ca="1" si="294">KL13-KI13</f>
        <v>0</v>
      </c>
      <c r="KN13" s="106">
        <f t="shared" ref="KN13" ca="1" si="295">KI13</f>
        <v>0</v>
      </c>
      <c r="KO13" s="202"/>
      <c r="KP13" s="202"/>
      <c r="KQ13" s="202"/>
      <c r="KR13" s="202"/>
      <c r="KS13" s="202"/>
      <c r="KT13" s="202"/>
      <c r="KU13" s="202"/>
      <c r="KV13" s="202"/>
      <c r="KW13" s="203"/>
      <c r="KX13" s="204"/>
      <c r="KY13" s="108">
        <f t="shared" si="104"/>
        <v>0</v>
      </c>
      <c r="KZ13" s="102">
        <f ca="1">IF(E13=0,0,SUMIF('Cocktail (December 2025)'!$F$6:$DB$1547,E13,'Cocktail (December 2025)'!$BH$6:$BH$1547))</f>
        <v>0</v>
      </c>
      <c r="LA13" s="108">
        <f t="shared" ca="1" si="105"/>
        <v>0</v>
      </c>
      <c r="LB13" s="109">
        <f t="shared" ref="LB13" ca="1" si="296">KN13+KO13+KP13+KQ13-KR13-KS13-KT13-KU13-KV13-KW13-KY13-LA13</f>
        <v>0</v>
      </c>
      <c r="LC13" s="104">
        <f t="shared" ca="1" si="107"/>
        <v>0</v>
      </c>
      <c r="LD13" s="105">
        <f t="shared" ref="LD13" ca="1" si="297">(KS13+KT13+KU13+KV13+(KW13+((KX13*$F13)/$H13)+LA13))*$L13</f>
        <v>0</v>
      </c>
      <c r="LE13" s="191"/>
      <c r="LF13" s="192">
        <f t="shared" ref="LF13" ca="1" si="298">LE13-LB13</f>
        <v>0</v>
      </c>
      <c r="LG13" s="106">
        <f t="shared" ref="LG13" ca="1" si="299">LB13</f>
        <v>0</v>
      </c>
      <c r="LH13" s="202"/>
      <c r="LI13" s="202"/>
      <c r="LJ13" s="202"/>
      <c r="LK13" s="202"/>
      <c r="LL13" s="202"/>
      <c r="LM13" s="202"/>
      <c r="LN13" s="202"/>
      <c r="LO13" s="202"/>
      <c r="LP13" s="203"/>
      <c r="LQ13" s="204"/>
      <c r="LR13" s="108">
        <f t="shared" si="111"/>
        <v>0</v>
      </c>
      <c r="LS13" s="102">
        <f ca="1">IF(E13=0,0,SUMIF('Cocktail (December 2025)'!$F$6:$DB$1547,E13,'Cocktail (December 2025)'!$BK$6:$BK$1547))</f>
        <v>0</v>
      </c>
      <c r="LT13" s="108">
        <f t="shared" ca="1" si="112"/>
        <v>0</v>
      </c>
      <c r="LU13" s="109">
        <f t="shared" ref="LU13" ca="1" si="300">LG13+LH13+LI13+LJ13-LK13-LL13-LM13-LN13-LO13-LP13-LR13-LT13</f>
        <v>0</v>
      </c>
      <c r="LV13" s="104">
        <f t="shared" ca="1" si="114"/>
        <v>0</v>
      </c>
      <c r="LW13" s="105">
        <f t="shared" ref="LW13" ca="1" si="301">(LL13+LM13+LN13+LO13+(LP13+((LQ13*$F13)/$H13)+LT13))*$L13</f>
        <v>0</v>
      </c>
      <c r="LX13" s="191"/>
      <c r="LY13" s="192">
        <f t="shared" ref="LY13" ca="1" si="302">LX13-LU13</f>
        <v>0</v>
      </c>
      <c r="LZ13" s="106">
        <f t="shared" ca="1" si="117"/>
        <v>0</v>
      </c>
      <c r="MA13" s="202"/>
      <c r="MB13" s="202"/>
      <c r="MC13" s="202"/>
      <c r="MD13" s="202"/>
      <c r="ME13" s="202"/>
      <c r="MF13" s="202"/>
      <c r="MG13" s="202"/>
      <c r="MH13" s="202"/>
      <c r="MI13" s="203"/>
      <c r="MJ13" s="204"/>
      <c r="MK13" s="108">
        <f t="shared" si="118"/>
        <v>0</v>
      </c>
      <c r="ML13" s="102">
        <f ca="1">IF(E13=0,0,SUMIF('Cocktail (December 2025)'!$F$6:$DB$1547,E13,'Cocktail (December 2025)'!$BN$6:$BN$1547))</f>
        <v>0</v>
      </c>
      <c r="MM13" s="108">
        <f t="shared" ca="1" si="119"/>
        <v>0</v>
      </c>
      <c r="MN13" s="109">
        <f t="shared" ref="MN13" ca="1" si="303">LZ13+MA13+MB13+MC13-MD13-ME13-MF13-MG13-MH13-MI13-MK13-MM13</f>
        <v>0</v>
      </c>
      <c r="MO13" s="104">
        <f t="shared" ca="1" si="121"/>
        <v>0</v>
      </c>
      <c r="MP13" s="105">
        <f t="shared" ref="MP13" ca="1" si="304">(ME13+MF13+MG13+MH13+(MI13+((MJ13*$F13)/$H13)+MM13))*$L13</f>
        <v>0</v>
      </c>
      <c r="MQ13" s="191"/>
      <c r="MR13" s="192">
        <f t="shared" ref="MR13" ca="1" si="305">MQ13-MN13</f>
        <v>0</v>
      </c>
      <c r="MS13" s="106">
        <f t="shared" ref="MS13" ca="1" si="306">MN13</f>
        <v>0</v>
      </c>
      <c r="MT13" s="202"/>
      <c r="MU13" s="202"/>
      <c r="MV13" s="202"/>
      <c r="MW13" s="202"/>
      <c r="MX13" s="202"/>
      <c r="MY13" s="202"/>
      <c r="MZ13" s="202"/>
      <c r="NA13" s="202"/>
      <c r="NB13" s="203"/>
      <c r="NC13" s="204"/>
      <c r="ND13" s="108">
        <f t="shared" si="125"/>
        <v>0</v>
      </c>
      <c r="NE13" s="102">
        <f ca="1">IF(E13=0,0,SUMIF('Cocktail (December 2025)'!$F$6:$DB$1547,E13,'Cocktail (December 2025)'!$BQ$6:$BQ$1547))</f>
        <v>0</v>
      </c>
      <c r="NF13" s="108">
        <f t="shared" ca="1" si="126"/>
        <v>0</v>
      </c>
      <c r="NG13" s="109">
        <f t="shared" ref="NG13" ca="1" si="307">MS13+MT13+MU13+MV13-MW13-MX13-MY13-MZ13-NA13-NB13-ND13-NF13</f>
        <v>0</v>
      </c>
      <c r="NH13" s="104">
        <f t="shared" ca="1" si="128"/>
        <v>0</v>
      </c>
      <c r="NI13" s="105">
        <f t="shared" ref="NI13" ca="1" si="308">(MX13+MY13+MZ13+NA13+(NB13+((NC13*$F13)/$H13)+NF13))*$L13</f>
        <v>0</v>
      </c>
      <c r="NJ13" s="191"/>
      <c r="NK13" s="192">
        <f t="shared" ref="NK13" ca="1" si="309">NJ13-NG13</f>
        <v>0</v>
      </c>
      <c r="NL13" s="106">
        <f t="shared" ref="NL13" ca="1" si="310">NG13</f>
        <v>0</v>
      </c>
      <c r="NM13" s="202"/>
      <c r="NN13" s="202"/>
      <c r="NO13" s="202"/>
      <c r="NP13" s="202"/>
      <c r="NQ13" s="202"/>
      <c r="NR13" s="202"/>
      <c r="NS13" s="202"/>
      <c r="NT13" s="202"/>
      <c r="NU13" s="203"/>
      <c r="NV13" s="204"/>
      <c r="NW13" s="108">
        <f t="shared" si="132"/>
        <v>0</v>
      </c>
      <c r="NX13" s="102">
        <f ca="1">IF(E13=0,0,SUMIF('Cocktail (December 2025)'!$F$6:$DB$1547,E13,'Cocktail (December 2025)'!$BT$6:$BT$1547))</f>
        <v>0</v>
      </c>
      <c r="NY13" s="108">
        <f t="shared" ca="1" si="133"/>
        <v>0</v>
      </c>
      <c r="NZ13" s="109">
        <f t="shared" ref="NZ13" ca="1" si="311">NL13+NM13+NN13+NO13-NP13-NQ13-NR13-NS13-NT13-NU13-NW13-NY13</f>
        <v>0</v>
      </c>
      <c r="OA13" s="104">
        <f t="shared" ca="1" si="135"/>
        <v>0</v>
      </c>
      <c r="OB13" s="105">
        <f t="shared" ref="OB13" ca="1" si="312">(NQ13+NR13+NS13+NT13+(NU13+((NV13*$F13)/$H13)+NY13))*$L13</f>
        <v>0</v>
      </c>
      <c r="OC13" s="191"/>
      <c r="OD13" s="192">
        <f t="shared" ref="OD13" ca="1" si="313">OC13-NZ13</f>
        <v>0</v>
      </c>
      <c r="OE13" s="106">
        <f t="shared" ref="OE13" ca="1" si="314">NZ13</f>
        <v>0</v>
      </c>
      <c r="OF13" s="202"/>
      <c r="OG13" s="202"/>
      <c r="OH13" s="202"/>
      <c r="OI13" s="202"/>
      <c r="OJ13" s="202"/>
      <c r="OK13" s="202"/>
      <c r="OL13" s="202"/>
      <c r="OM13" s="202"/>
      <c r="ON13" s="203"/>
      <c r="OO13" s="204"/>
      <c r="OP13" s="108">
        <f t="shared" si="139"/>
        <v>0</v>
      </c>
      <c r="OQ13" s="102">
        <f ca="1">IF(E13=0,0,SUMIF('Cocktail (December 2025)'!$F$6:$DB$1547,E13,'Cocktail (December 2025)'!$BW$6:$BW$1547))</f>
        <v>0</v>
      </c>
      <c r="OR13" s="108">
        <f t="shared" ca="1" si="140"/>
        <v>0</v>
      </c>
      <c r="OS13" s="109">
        <f t="shared" ref="OS13" ca="1" si="315">OE13+OF13+OG13+OH13-OI13-OJ13-OK13-OL13-OM13-ON13-OP13-OR13</f>
        <v>0</v>
      </c>
      <c r="OT13" s="104">
        <f t="shared" ca="1" si="142"/>
        <v>0</v>
      </c>
      <c r="OU13" s="105">
        <f t="shared" ref="OU13" ca="1" si="316">(OJ13+OK13+OL13+OM13+(ON13+((OO13*$F13)/$H13)+OR13))*$L13</f>
        <v>0</v>
      </c>
      <c r="OV13" s="191"/>
      <c r="OW13" s="192">
        <f t="shared" ref="OW13" ca="1" si="317">OV13-OS13</f>
        <v>0</v>
      </c>
      <c r="OX13" s="106">
        <f t="shared" ca="1" si="145"/>
        <v>0</v>
      </c>
      <c r="OY13" s="202"/>
      <c r="OZ13" s="202"/>
      <c r="PA13" s="202"/>
      <c r="PB13" s="202"/>
      <c r="PC13" s="202"/>
      <c r="PD13" s="202"/>
      <c r="PE13" s="202"/>
      <c r="PF13" s="202"/>
      <c r="PG13" s="203"/>
      <c r="PH13" s="204"/>
      <c r="PI13" s="108">
        <f t="shared" si="146"/>
        <v>0</v>
      </c>
      <c r="PJ13" s="102">
        <f ca="1">IF(E13=0,0,SUMIF('Cocktail (December 2025)'!$F$6:$DB$1547,E13,'Cocktail (December 2025)'!$BZ$6:$BZ$1547))</f>
        <v>0</v>
      </c>
      <c r="PK13" s="108">
        <f t="shared" ca="1" si="147"/>
        <v>0</v>
      </c>
      <c r="PL13" s="109">
        <f t="shared" ref="PL13" ca="1" si="318">OX13+OY13+OZ13+PA13-PB13-PC13-PD13-PE13-PF13-PG13-PI13-PK13</f>
        <v>0</v>
      </c>
      <c r="PM13" s="104">
        <f t="shared" ca="1" si="149"/>
        <v>0</v>
      </c>
      <c r="PN13" s="105">
        <f t="shared" ref="PN13" ca="1" si="319">(PC13+PD13+PE13+PF13+(PG13+((PH13*$F13)/$H13)+PK13))*$L13</f>
        <v>0</v>
      </c>
      <c r="PO13" s="191"/>
      <c r="PP13" s="192">
        <f t="shared" ref="PP13" ca="1" si="320">PO13-PL13</f>
        <v>0</v>
      </c>
      <c r="PQ13" s="106">
        <f t="shared" ref="PQ13" ca="1" si="321">PL13</f>
        <v>0</v>
      </c>
      <c r="PR13" s="202"/>
      <c r="PS13" s="202"/>
      <c r="PT13" s="202"/>
      <c r="PU13" s="202"/>
      <c r="PV13" s="202"/>
      <c r="PW13" s="202"/>
      <c r="PX13" s="202"/>
      <c r="PY13" s="202"/>
      <c r="PZ13" s="203"/>
      <c r="QA13" s="204"/>
      <c r="QB13" s="108">
        <f t="shared" si="153"/>
        <v>0</v>
      </c>
      <c r="QC13" s="102">
        <f ca="1">IF(E13=0,0,SUMIF('Cocktail (December 2025)'!$F$6:$DB$1547,E13,'Cocktail (December 2025)'!$CC$6:$CC$1547))</f>
        <v>0</v>
      </c>
      <c r="QD13" s="108">
        <f t="shared" ca="1" si="154"/>
        <v>0</v>
      </c>
      <c r="QE13" s="109">
        <f t="shared" ref="QE13" ca="1" si="322">PQ13+PR13+PS13+PT13-PU13-PV13-PW13-PX13-PY13-PZ13-QB13-QD13</f>
        <v>0</v>
      </c>
      <c r="QF13" s="104">
        <f t="shared" ca="1" si="156"/>
        <v>0</v>
      </c>
      <c r="QG13" s="105">
        <f t="shared" ref="QG13" ca="1" si="323">(PV13+PW13+PX13+PY13+(PZ13+((QA13*$F13)/$H13)+QD13))*$L13</f>
        <v>0</v>
      </c>
      <c r="QH13" s="191"/>
      <c r="QI13" s="192">
        <f t="shared" ref="QI13" ca="1" si="324">QH13-QE13</f>
        <v>0</v>
      </c>
      <c r="QJ13" s="106">
        <f t="shared" ref="QJ13" ca="1" si="325">QE13</f>
        <v>0</v>
      </c>
      <c r="QK13" s="202"/>
      <c r="QL13" s="202"/>
      <c r="QM13" s="202"/>
      <c r="QN13" s="202"/>
      <c r="QO13" s="202"/>
      <c r="QP13" s="202"/>
      <c r="QQ13" s="202"/>
      <c r="QR13" s="202"/>
      <c r="QS13" s="203"/>
      <c r="QT13" s="204"/>
      <c r="QU13" s="108">
        <f t="shared" si="160"/>
        <v>0</v>
      </c>
      <c r="QV13" s="102">
        <f ca="1">IF(E13=0,0,SUMIF('Cocktail (December 2025)'!$F$6:$DB$1547,E13,'Cocktail (December 2025)'!$CF$6:$CF$1547))</f>
        <v>0</v>
      </c>
      <c r="QW13" s="108">
        <f t="shared" ca="1" si="161"/>
        <v>0</v>
      </c>
      <c r="QX13" s="109">
        <f t="shared" ref="QX13" ca="1" si="326">QJ13+QK13+QL13+QM13-QN13-QO13-QP13-QQ13-QR13-QS13-QU13-QW13</f>
        <v>0</v>
      </c>
      <c r="QY13" s="104">
        <f t="shared" ca="1" si="163"/>
        <v>0</v>
      </c>
      <c r="QZ13" s="105">
        <f t="shared" ref="QZ13" ca="1" si="327">(QO13+QP13+QQ13+QR13+(QS13+((QT13*$F13)/$H13)+QW13))*$L13</f>
        <v>0</v>
      </c>
      <c r="RA13" s="191"/>
      <c r="RB13" s="192">
        <f t="shared" ref="RB13" ca="1" si="328">RA13-QX13</f>
        <v>0</v>
      </c>
      <c r="RC13" s="106">
        <f t="shared" ca="1" si="233"/>
        <v>0</v>
      </c>
      <c r="RD13" s="202"/>
      <c r="RE13" s="202"/>
      <c r="RF13" s="202"/>
      <c r="RG13" s="202"/>
      <c r="RH13" s="202"/>
      <c r="RI13" s="202"/>
      <c r="RJ13" s="202"/>
      <c r="RK13" s="202"/>
      <c r="RL13" s="203"/>
      <c r="RM13" s="204"/>
      <c r="RN13" s="108">
        <f t="shared" si="166"/>
        <v>0</v>
      </c>
      <c r="RO13" s="102">
        <f ca="1">IF(E13=0,0,SUMIF('Cocktail (December 2025)'!$F$6:$DB$1547,E13,'Cocktail (December 2025)'!$CI$6:$CI$1547))</f>
        <v>0</v>
      </c>
      <c r="RP13" s="108">
        <f t="shared" ca="1" si="167"/>
        <v>0</v>
      </c>
      <c r="RQ13" s="109">
        <f t="shared" ref="RQ13" ca="1" si="329">RC13+RD13+RE13+RF13-RG13-RH13-RI13-RJ13-RK13-RL13-RN13-RP13</f>
        <v>0</v>
      </c>
      <c r="RR13" s="104">
        <f t="shared" ca="1" si="169"/>
        <v>0</v>
      </c>
      <c r="RS13" s="105">
        <f t="shared" ref="RS13" ca="1" si="330">(RH13+RI13+RJ13+RK13+(RL13+((RM13*$F13)/$H13)+RP13))*$L13</f>
        <v>0</v>
      </c>
      <c r="RT13" s="191"/>
      <c r="RU13" s="192">
        <f t="shared" ref="RU13" ca="1" si="331">RT13-RQ13</f>
        <v>0</v>
      </c>
      <c r="RV13" s="106">
        <f t="shared" ref="RV13" ca="1" si="332">RQ13</f>
        <v>0</v>
      </c>
      <c r="RW13" s="202"/>
      <c r="RX13" s="202"/>
      <c r="RY13" s="202"/>
      <c r="RZ13" s="202"/>
      <c r="SA13" s="202"/>
      <c r="SB13" s="202"/>
      <c r="SC13" s="202"/>
      <c r="SD13" s="202"/>
      <c r="SE13" s="203"/>
      <c r="SF13" s="204"/>
      <c r="SG13" s="108">
        <f t="shared" si="173"/>
        <v>0</v>
      </c>
      <c r="SH13" s="102">
        <f ca="1">IF(E13=0,0,SUMIF('Cocktail (December 2025)'!$F$6:$DB$1547,E13,'Cocktail (December 2025)'!$CL$6:$CL$1547))</f>
        <v>0</v>
      </c>
      <c r="SI13" s="108">
        <f t="shared" ca="1" si="174"/>
        <v>0</v>
      </c>
      <c r="SJ13" s="109">
        <f t="shared" ref="SJ13" ca="1" si="333">RV13+RW13+RX13+RY13-RZ13-SA13-SB13-SC13-SD13-SE13-SG13-SI13</f>
        <v>0</v>
      </c>
      <c r="SK13" s="104">
        <f t="shared" ca="1" si="176"/>
        <v>0</v>
      </c>
      <c r="SL13" s="105">
        <f t="shared" ref="SL13" ca="1" si="334">(SA13+SB13+SC13+SD13+(SE13+((SF13*$F13)/$H13)+SI13))*$L13</f>
        <v>0</v>
      </c>
      <c r="SM13" s="191"/>
      <c r="SN13" s="192">
        <f t="shared" ref="SN13" ca="1" si="335">SM13-SJ13</f>
        <v>0</v>
      </c>
      <c r="SO13" s="106">
        <f t="shared" ref="SO13" ca="1" si="336">SJ13</f>
        <v>0</v>
      </c>
      <c r="SP13" s="202"/>
      <c r="SQ13" s="202"/>
      <c r="SR13" s="202"/>
      <c r="SS13" s="202"/>
      <c r="ST13" s="202"/>
      <c r="SU13" s="202"/>
      <c r="SV13" s="202"/>
      <c r="SW13" s="202"/>
      <c r="SX13" s="203"/>
      <c r="SY13" s="204"/>
      <c r="SZ13" s="108">
        <f t="shared" si="180"/>
        <v>0</v>
      </c>
      <c r="TA13" s="102">
        <f ca="1">IF(E13=0,0,SUMIF('Cocktail (December 2025)'!$F$6:$DB$1547,E13,'Cocktail (December 2025)'!$CO$6:$CO$1547))</f>
        <v>0</v>
      </c>
      <c r="TB13" s="108">
        <f t="shared" ca="1" si="181"/>
        <v>0</v>
      </c>
      <c r="TC13" s="109">
        <f t="shared" ref="TC13" ca="1" si="337">SO13+SP13+SQ13+SR13-SS13-ST13-SU13-SV13-SW13-SX13-SZ13-TB13</f>
        <v>0</v>
      </c>
      <c r="TD13" s="104">
        <f t="shared" ca="1" si="183"/>
        <v>0</v>
      </c>
      <c r="TE13" s="105">
        <f t="shared" ref="TE13" ca="1" si="338">(ST13+SU13+SV13+SW13+(SX13+((SY13*$F13)/$H13)+TB13))*$L13</f>
        <v>0</v>
      </c>
      <c r="TF13" s="191"/>
      <c r="TG13" s="192">
        <f t="shared" ref="TG13" ca="1" si="339">TF13-TC13</f>
        <v>0</v>
      </c>
      <c r="TH13" s="106">
        <f t="shared" ref="TH13" ca="1" si="340">TC13</f>
        <v>0</v>
      </c>
      <c r="TI13" s="202"/>
      <c r="TJ13" s="202"/>
      <c r="TK13" s="202"/>
      <c r="TL13" s="202"/>
      <c r="TM13" s="202"/>
      <c r="TN13" s="202"/>
      <c r="TO13" s="202"/>
      <c r="TP13" s="202"/>
      <c r="TQ13" s="203"/>
      <c r="TR13" s="204"/>
      <c r="TS13" s="108">
        <f t="shared" si="187"/>
        <v>0</v>
      </c>
      <c r="TT13" s="102">
        <f ca="1">IF(E13=0,0,SUMIF('Cocktail (December 2025)'!$F$6:$DB$1547,E13,'Cocktail (December 2025)'!$CR$6:$CR$1547))</f>
        <v>0</v>
      </c>
      <c r="TU13" s="108">
        <f t="shared" ca="1" si="188"/>
        <v>0</v>
      </c>
      <c r="TV13" s="109">
        <f t="shared" ref="TV13" ca="1" si="341">TH13+TI13+TJ13+TK13-TL13-TM13-TN13-TO13-TP13-TQ13-TS13-TU13</f>
        <v>0</v>
      </c>
      <c r="TW13" s="104">
        <f t="shared" ca="1" si="190"/>
        <v>0</v>
      </c>
      <c r="TX13" s="105">
        <f t="shared" ref="TX13" ca="1" si="342">(TM13+TN13+TO13+TP13+(TQ13+((TR13*$F13)/$H13)+TU13))*$L13</f>
        <v>0</v>
      </c>
      <c r="TY13" s="191"/>
      <c r="TZ13" s="192">
        <f t="shared" ref="TZ13" ca="1" si="343">TY13-TV13</f>
        <v>0</v>
      </c>
      <c r="UA13" s="106">
        <f t="shared" ref="UA13" ca="1" si="344">TV13</f>
        <v>0</v>
      </c>
      <c r="UB13" s="202"/>
      <c r="UC13" s="202"/>
      <c r="UD13" s="202"/>
      <c r="UE13" s="202"/>
      <c r="UF13" s="202"/>
      <c r="UG13" s="202"/>
      <c r="UH13" s="202"/>
      <c r="UI13" s="202"/>
      <c r="UJ13" s="203"/>
      <c r="UK13" s="204"/>
      <c r="UL13" s="108">
        <f t="shared" si="194"/>
        <v>0</v>
      </c>
      <c r="UM13" s="102">
        <f ca="1">IF(E13=0,0,SUMIF('Cocktail (December 2025)'!$F$6:$DB$1547,E13,'Cocktail (December 2025)'!$CU$6:$CU$1547))</f>
        <v>0</v>
      </c>
      <c r="UN13" s="108">
        <f t="shared" ca="1" si="195"/>
        <v>0</v>
      </c>
      <c r="UO13" s="109">
        <f t="shared" ref="UO13" ca="1" si="345">UA13+UB13+UC13+UD13-UE13-UF13-UG13-UH13-UI13-UJ13-UL13-UN13</f>
        <v>0</v>
      </c>
      <c r="UP13" s="104">
        <f t="shared" ca="1" si="197"/>
        <v>0</v>
      </c>
      <c r="UQ13" s="105">
        <f t="shared" ref="UQ13" ca="1" si="346">(UF13+UG13+UH13+UI13+(UJ13+((UK13*$F13)/$H13)+UN13))*$L13</f>
        <v>0</v>
      </c>
      <c r="UR13" s="191"/>
      <c r="US13" s="192">
        <f t="shared" ref="US13" ca="1" si="347">UR13-UO13</f>
        <v>0</v>
      </c>
      <c r="UT13" s="106">
        <f t="shared" ref="UT13" ca="1" si="348">UO13</f>
        <v>0</v>
      </c>
      <c r="UU13" s="202"/>
      <c r="UV13" s="202"/>
      <c r="UW13" s="202"/>
      <c r="UX13" s="202"/>
      <c r="UY13" s="202"/>
      <c r="UZ13" s="202"/>
      <c r="VA13" s="202"/>
      <c r="VB13" s="202"/>
      <c r="VC13" s="203"/>
      <c r="VD13" s="204"/>
      <c r="VE13" s="108">
        <f t="shared" si="201"/>
        <v>0</v>
      </c>
      <c r="VF13" s="102">
        <f ca="1">IF(E13=0,0,SUMIF('Cocktail (December 2025)'!$F$6:$DB$1547,E13,'Cocktail (December 2025)'!$CX$6:$CX$1547))</f>
        <v>0</v>
      </c>
      <c r="VG13" s="108">
        <f t="shared" ca="1" si="202"/>
        <v>0</v>
      </c>
      <c r="VH13" s="109">
        <f t="shared" ref="VH13" ca="1" si="349">UT13+UU13+UV13+UW13-UX13-UY13-UZ13-VA13-VB13-VC13-VE13-VG13</f>
        <v>0</v>
      </c>
      <c r="VI13" s="104">
        <f t="shared" ca="1" si="204"/>
        <v>0</v>
      </c>
      <c r="VJ13" s="105">
        <f t="shared" ref="VJ13" ca="1" si="350">(UY13+UZ13+VA13+VB13+(VC13+((VD13*$F13)/$H13)+VG13))*$L13</f>
        <v>0</v>
      </c>
      <c r="VK13" s="191"/>
      <c r="VL13" s="192">
        <f t="shared" ref="VL13" ca="1" si="351">VK13-VH13</f>
        <v>0</v>
      </c>
      <c r="VM13" s="106">
        <f t="shared" ref="VM13" ca="1" si="352">VH13</f>
        <v>0</v>
      </c>
      <c r="VN13" s="202"/>
      <c r="VO13" s="202"/>
      <c r="VP13" s="202"/>
      <c r="VQ13" s="202"/>
      <c r="VR13" s="202"/>
      <c r="VS13" s="202"/>
      <c r="VT13" s="202"/>
      <c r="VU13" s="202"/>
      <c r="VV13" s="203"/>
      <c r="VW13" s="204"/>
      <c r="VX13" s="108">
        <f t="shared" si="208"/>
        <v>0</v>
      </c>
      <c r="VY13" s="102">
        <f ca="1">IF(E13=0,0,SUMIF('Cocktail (December 2025)'!$F$6:$DB$1547,E13,'Cocktail (December 2025)'!$DA$6:$DA$1547))</f>
        <v>0</v>
      </c>
      <c r="VZ13" s="108">
        <f t="shared" ca="1" si="209"/>
        <v>0</v>
      </c>
      <c r="WA13" s="109">
        <f t="shared" ref="WA13" ca="1" si="353">VM13+VN13+VO13+VP13-VQ13-VR13-VS13-VT13-VU13-VV13-VX13-VZ13</f>
        <v>0</v>
      </c>
      <c r="WB13" s="104">
        <f t="shared" ca="1" si="211"/>
        <v>0</v>
      </c>
      <c r="WC13" s="105">
        <f t="shared" ref="WC13" ca="1" si="354">(VR13+VS13+VT13+VU13+(VV13+((VW13*$F13)/$H13)+VZ13))*$L13</f>
        <v>0</v>
      </c>
      <c r="WD13" s="191"/>
      <c r="WE13" s="192">
        <f t="shared" ref="WE13" ca="1" si="355">WD13-WA13</f>
        <v>0</v>
      </c>
      <c r="WF13" s="14" t="s">
        <v>81</v>
      </c>
      <c r="WG13" s="62">
        <f t="shared" si="214"/>
        <v>0</v>
      </c>
      <c r="WH13" s="13">
        <f t="shared" si="215"/>
        <v>0</v>
      </c>
      <c r="WI13" s="13">
        <f t="shared" si="216"/>
        <v>0</v>
      </c>
      <c r="WJ13" s="13">
        <f t="shared" si="217"/>
        <v>0</v>
      </c>
      <c r="WK13" s="13">
        <f t="shared" si="218"/>
        <v>0</v>
      </c>
      <c r="WL13" s="13">
        <f t="shared" si="219"/>
        <v>0</v>
      </c>
      <c r="WM13" s="13">
        <f t="shared" si="220"/>
        <v>0</v>
      </c>
      <c r="WN13" s="13">
        <f t="shared" si="221"/>
        <v>0</v>
      </c>
      <c r="WO13" s="13">
        <f t="shared" si="222"/>
        <v>0</v>
      </c>
      <c r="WP13" s="63">
        <f t="shared" si="223"/>
        <v>0</v>
      </c>
      <c r="WQ13" s="63">
        <f t="shared" si="224"/>
        <v>0</v>
      </c>
      <c r="WR13" s="63">
        <f t="shared" si="225"/>
        <v>0</v>
      </c>
      <c r="WS13" s="63">
        <f t="shared" ca="1" si="226"/>
        <v>0</v>
      </c>
      <c r="WT13" s="54">
        <f t="shared" ref="WT13" ca="1" si="356">WA13</f>
        <v>0</v>
      </c>
      <c r="WU13" s="64">
        <f t="shared" ref="WU13" ca="1" si="357">WB13</f>
        <v>0</v>
      </c>
      <c r="WV13" s="196"/>
      <c r="WW13" s="197">
        <f t="shared" ref="WW13" ca="1" si="358">WV13-WT13</f>
        <v>0</v>
      </c>
      <c r="WX13" s="12">
        <f t="shared" si="229"/>
        <v>0</v>
      </c>
      <c r="WY13" s="61"/>
    </row>
    <row r="14" spans="1:623" ht="15" customHeight="1" x14ac:dyDescent="0.3">
      <c r="A14" s="114" t="str">
        <f t="shared" ref="A14:A18" si="359">IFERROR(IF(WU14=0,"-","Y"),"-")</f>
        <v>-</v>
      </c>
      <c r="B14" s="175"/>
      <c r="C14" s="173">
        <v>41</v>
      </c>
      <c r="D14" s="174">
        <v>17</v>
      </c>
      <c r="E14" s="139" t="s">
        <v>99</v>
      </c>
      <c r="F14" s="98"/>
      <c r="G14" s="98"/>
      <c r="H14" s="90"/>
      <c r="I14" s="98"/>
      <c r="J14" s="90"/>
      <c r="K14" s="99"/>
      <c r="L14" s="215"/>
      <c r="M14" s="215"/>
      <c r="N14" s="208"/>
      <c r="O14" s="100"/>
      <c r="P14" s="202"/>
      <c r="Q14" s="202"/>
      <c r="R14" s="202"/>
      <c r="S14" s="202"/>
      <c r="T14" s="202"/>
      <c r="U14" s="202"/>
      <c r="V14" s="202"/>
      <c r="W14" s="202"/>
      <c r="X14" s="203"/>
      <c r="Y14" s="204"/>
      <c r="Z14" s="101"/>
      <c r="AA14" s="102"/>
      <c r="AB14" s="103"/>
      <c r="AC14" s="104"/>
      <c r="AD14" s="104"/>
      <c r="AE14" s="105"/>
      <c r="AF14" s="191"/>
      <c r="AG14" s="192"/>
      <c r="AH14" s="106">
        <f t="shared" si="231"/>
        <v>0</v>
      </c>
      <c r="AI14" s="202"/>
      <c r="AJ14" s="202"/>
      <c r="AK14" s="202"/>
      <c r="AL14" s="202"/>
      <c r="AM14" s="202"/>
      <c r="AN14" s="202"/>
      <c r="AO14" s="202"/>
      <c r="AP14" s="202"/>
      <c r="AQ14" s="203"/>
      <c r="AR14" s="204"/>
      <c r="AS14" s="107"/>
      <c r="AT14" s="102"/>
      <c r="AU14" s="108"/>
      <c r="AV14" s="104"/>
      <c r="AW14" s="104"/>
      <c r="AX14" s="105"/>
      <c r="AY14" s="191"/>
      <c r="AZ14" s="192"/>
      <c r="BA14" s="106"/>
      <c r="BB14" s="202"/>
      <c r="BC14" s="202"/>
      <c r="BD14" s="202"/>
      <c r="BE14" s="202"/>
      <c r="BF14" s="202"/>
      <c r="BG14" s="202"/>
      <c r="BH14" s="202"/>
      <c r="BI14" s="202"/>
      <c r="BJ14" s="203"/>
      <c r="BK14" s="204"/>
      <c r="BL14" s="108"/>
      <c r="BM14" s="102"/>
      <c r="BN14" s="108"/>
      <c r="BO14" s="109"/>
      <c r="BP14" s="104"/>
      <c r="BQ14" s="105"/>
      <c r="BR14" s="191"/>
      <c r="BS14" s="192"/>
      <c r="BT14" s="106"/>
      <c r="BU14" s="202"/>
      <c r="BV14" s="202"/>
      <c r="BW14" s="202"/>
      <c r="BX14" s="202"/>
      <c r="BY14" s="202"/>
      <c r="BZ14" s="202"/>
      <c r="CA14" s="202"/>
      <c r="CB14" s="202"/>
      <c r="CC14" s="203"/>
      <c r="CD14" s="204"/>
      <c r="CE14" s="108"/>
      <c r="CF14" s="102">
        <f ca="1">IF(E14=0,0,SUMIF('Cocktail (December 2025)'!$F$6:$DB$1547,E14,'Cocktail (December 2025)'!$X$6:$X$1547))</f>
        <v>0</v>
      </c>
      <c r="CG14" s="108"/>
      <c r="CH14" s="109"/>
      <c r="CI14" s="104"/>
      <c r="CJ14" s="105"/>
      <c r="CK14" s="191"/>
      <c r="CL14" s="192"/>
      <c r="CM14" s="106"/>
      <c r="CN14" s="202"/>
      <c r="CO14" s="202"/>
      <c r="CP14" s="202"/>
      <c r="CQ14" s="202"/>
      <c r="CR14" s="202"/>
      <c r="CS14" s="202"/>
      <c r="CT14" s="202"/>
      <c r="CU14" s="202"/>
      <c r="CV14" s="203"/>
      <c r="CW14" s="204"/>
      <c r="CX14" s="108"/>
      <c r="CY14" s="102"/>
      <c r="CZ14" s="108"/>
      <c r="DA14" s="109"/>
      <c r="DB14" s="104"/>
      <c r="DC14" s="105"/>
      <c r="DD14" s="191"/>
      <c r="DE14" s="192"/>
      <c r="DF14" s="106"/>
      <c r="DG14" s="202"/>
      <c r="DH14" s="202"/>
      <c r="DI14" s="202"/>
      <c r="DJ14" s="202"/>
      <c r="DK14" s="202"/>
      <c r="DL14" s="202"/>
      <c r="DM14" s="202"/>
      <c r="DN14" s="202"/>
      <c r="DO14" s="203"/>
      <c r="DP14" s="204"/>
      <c r="DQ14" s="108"/>
      <c r="DR14" s="102"/>
      <c r="DS14" s="108"/>
      <c r="DT14" s="109"/>
      <c r="DU14" s="104"/>
      <c r="DV14" s="105"/>
      <c r="DW14" s="191"/>
      <c r="DX14" s="192"/>
      <c r="DY14" s="106"/>
      <c r="DZ14" s="202"/>
      <c r="EA14" s="202"/>
      <c r="EB14" s="202"/>
      <c r="EC14" s="202"/>
      <c r="ED14" s="202"/>
      <c r="EE14" s="202"/>
      <c r="EF14" s="202"/>
      <c r="EG14" s="202"/>
      <c r="EH14" s="203"/>
      <c r="EI14" s="204"/>
      <c r="EJ14" s="108"/>
      <c r="EK14" s="102"/>
      <c r="EL14" s="108"/>
      <c r="EM14" s="109"/>
      <c r="EN14" s="104"/>
      <c r="EO14" s="105"/>
      <c r="EP14" s="191"/>
      <c r="EQ14" s="199"/>
      <c r="ER14" s="185"/>
      <c r="ES14" s="202"/>
      <c r="ET14" s="202"/>
      <c r="EU14" s="202"/>
      <c r="EV14" s="202"/>
      <c r="EW14" s="202"/>
      <c r="EX14" s="202"/>
      <c r="EY14" s="202"/>
      <c r="EZ14" s="202"/>
      <c r="FA14" s="203"/>
      <c r="FB14" s="204"/>
      <c r="FC14" s="108"/>
      <c r="FD14" s="102"/>
      <c r="FE14" s="108"/>
      <c r="FF14" s="109"/>
      <c r="FG14" s="104"/>
      <c r="FH14" s="105"/>
      <c r="FI14" s="191"/>
      <c r="FJ14" s="192"/>
      <c r="FK14" s="110"/>
      <c r="FL14" s="202"/>
      <c r="FM14" s="202"/>
      <c r="FN14" s="202"/>
      <c r="FO14" s="202"/>
      <c r="FP14" s="202"/>
      <c r="FQ14" s="202"/>
      <c r="FR14" s="202"/>
      <c r="FS14" s="202"/>
      <c r="FT14" s="203"/>
      <c r="FU14" s="204"/>
      <c r="FV14" s="108"/>
      <c r="FW14" s="102"/>
      <c r="FX14" s="108"/>
      <c r="FY14" s="109"/>
      <c r="FZ14" s="104"/>
      <c r="GA14" s="105"/>
      <c r="GB14" s="191"/>
      <c r="GC14" s="192"/>
      <c r="GD14" s="106"/>
      <c r="GE14" s="202"/>
      <c r="GF14" s="202"/>
      <c r="GG14" s="202"/>
      <c r="GH14" s="202"/>
      <c r="GI14" s="202"/>
      <c r="GJ14" s="202"/>
      <c r="GK14" s="202"/>
      <c r="GL14" s="202"/>
      <c r="GM14" s="203"/>
      <c r="GN14" s="204"/>
      <c r="GO14" s="108"/>
      <c r="GP14" s="102"/>
      <c r="GQ14" s="108"/>
      <c r="GR14" s="109"/>
      <c r="GS14" s="104"/>
      <c r="GT14" s="105"/>
      <c r="GU14" s="191"/>
      <c r="GV14" s="192"/>
      <c r="GW14" s="106"/>
      <c r="GX14" s="202"/>
      <c r="GY14" s="202"/>
      <c r="GZ14" s="202"/>
      <c r="HA14" s="202"/>
      <c r="HB14" s="202"/>
      <c r="HC14" s="202"/>
      <c r="HD14" s="202"/>
      <c r="HE14" s="202"/>
      <c r="HF14" s="203"/>
      <c r="HG14" s="204"/>
      <c r="HH14" s="108"/>
      <c r="HI14" s="102"/>
      <c r="HJ14" s="108"/>
      <c r="HK14" s="109"/>
      <c r="HL14" s="104"/>
      <c r="HM14" s="105"/>
      <c r="HN14" s="191"/>
      <c r="HO14" s="192"/>
      <c r="HP14" s="106"/>
      <c r="HQ14" s="202"/>
      <c r="HR14" s="202"/>
      <c r="HS14" s="202"/>
      <c r="HT14" s="202"/>
      <c r="HU14" s="202"/>
      <c r="HV14" s="202"/>
      <c r="HW14" s="202"/>
      <c r="HX14" s="202"/>
      <c r="HY14" s="203"/>
      <c r="HZ14" s="204"/>
      <c r="IA14" s="108"/>
      <c r="IB14" s="102"/>
      <c r="IC14" s="108"/>
      <c r="ID14" s="109"/>
      <c r="IE14" s="104"/>
      <c r="IF14" s="105"/>
      <c r="IG14" s="191"/>
      <c r="IH14" s="192"/>
      <c r="II14" s="106"/>
      <c r="IJ14" s="202"/>
      <c r="IK14" s="202"/>
      <c r="IL14" s="202"/>
      <c r="IM14" s="202"/>
      <c r="IN14" s="202"/>
      <c r="IO14" s="202"/>
      <c r="IP14" s="202"/>
      <c r="IQ14" s="202"/>
      <c r="IR14" s="203"/>
      <c r="IS14" s="204"/>
      <c r="IT14" s="108"/>
      <c r="IU14" s="102"/>
      <c r="IV14" s="108"/>
      <c r="IW14" s="109"/>
      <c r="IX14" s="104"/>
      <c r="IY14" s="105"/>
      <c r="IZ14" s="191"/>
      <c r="JA14" s="192"/>
      <c r="JB14" s="106"/>
      <c r="JC14" s="202"/>
      <c r="JD14" s="202"/>
      <c r="JE14" s="202"/>
      <c r="JF14" s="202"/>
      <c r="JG14" s="202"/>
      <c r="JH14" s="202"/>
      <c r="JI14" s="202"/>
      <c r="JJ14" s="202"/>
      <c r="JK14" s="203"/>
      <c r="JL14" s="204"/>
      <c r="JM14" s="108"/>
      <c r="JN14" s="102"/>
      <c r="JO14" s="108"/>
      <c r="JP14" s="109"/>
      <c r="JQ14" s="104"/>
      <c r="JR14" s="105"/>
      <c r="JS14" s="191"/>
      <c r="JT14" s="192"/>
      <c r="JU14" s="106"/>
      <c r="JV14" s="202"/>
      <c r="JW14" s="202"/>
      <c r="JX14" s="202"/>
      <c r="JY14" s="202"/>
      <c r="JZ14" s="202"/>
      <c r="KA14" s="202"/>
      <c r="KB14" s="202"/>
      <c r="KC14" s="202"/>
      <c r="KD14" s="203"/>
      <c r="KE14" s="204"/>
      <c r="KF14" s="108"/>
      <c r="KG14" s="102"/>
      <c r="KH14" s="108"/>
      <c r="KI14" s="109"/>
      <c r="KJ14" s="104"/>
      <c r="KK14" s="105"/>
      <c r="KL14" s="191"/>
      <c r="KM14" s="192"/>
      <c r="KN14" s="106"/>
      <c r="KO14" s="202"/>
      <c r="KP14" s="202"/>
      <c r="KQ14" s="202"/>
      <c r="KR14" s="202"/>
      <c r="KS14" s="202"/>
      <c r="KT14" s="202"/>
      <c r="KU14" s="202"/>
      <c r="KV14" s="202"/>
      <c r="KW14" s="203"/>
      <c r="KX14" s="204"/>
      <c r="KY14" s="108"/>
      <c r="KZ14" s="102"/>
      <c r="LA14" s="108"/>
      <c r="LB14" s="109"/>
      <c r="LC14" s="104"/>
      <c r="LD14" s="105"/>
      <c r="LE14" s="191"/>
      <c r="LF14" s="192"/>
      <c r="LG14" s="106"/>
      <c r="LH14" s="202"/>
      <c r="LI14" s="202"/>
      <c r="LJ14" s="202"/>
      <c r="LK14" s="202"/>
      <c r="LL14" s="202"/>
      <c r="LM14" s="202"/>
      <c r="LN14" s="202"/>
      <c r="LO14" s="202"/>
      <c r="LP14" s="203"/>
      <c r="LQ14" s="204"/>
      <c r="LR14" s="108"/>
      <c r="LS14" s="102"/>
      <c r="LT14" s="108"/>
      <c r="LU14" s="109"/>
      <c r="LV14" s="104"/>
      <c r="LW14" s="105"/>
      <c r="LX14" s="191"/>
      <c r="LY14" s="192"/>
      <c r="LZ14" s="106"/>
      <c r="MA14" s="202"/>
      <c r="MB14" s="202"/>
      <c r="MC14" s="202"/>
      <c r="MD14" s="202"/>
      <c r="ME14" s="202"/>
      <c r="MF14" s="202"/>
      <c r="MG14" s="202"/>
      <c r="MH14" s="202"/>
      <c r="MI14" s="203"/>
      <c r="MJ14" s="204"/>
      <c r="MK14" s="108"/>
      <c r="ML14" s="102"/>
      <c r="MM14" s="108"/>
      <c r="MN14" s="109"/>
      <c r="MO14" s="104"/>
      <c r="MP14" s="105"/>
      <c r="MQ14" s="191"/>
      <c r="MR14" s="192"/>
      <c r="MS14" s="106"/>
      <c r="MT14" s="202"/>
      <c r="MU14" s="202"/>
      <c r="MV14" s="202"/>
      <c r="MW14" s="202"/>
      <c r="MX14" s="202"/>
      <c r="MY14" s="202"/>
      <c r="MZ14" s="202"/>
      <c r="NA14" s="202"/>
      <c r="NB14" s="203"/>
      <c r="NC14" s="204"/>
      <c r="ND14" s="108"/>
      <c r="NE14" s="102"/>
      <c r="NF14" s="108"/>
      <c r="NG14" s="109"/>
      <c r="NH14" s="104"/>
      <c r="NI14" s="105"/>
      <c r="NJ14" s="191"/>
      <c r="NK14" s="192"/>
      <c r="NL14" s="106"/>
      <c r="NM14" s="202"/>
      <c r="NN14" s="202"/>
      <c r="NO14" s="202"/>
      <c r="NP14" s="202"/>
      <c r="NQ14" s="202"/>
      <c r="NR14" s="202"/>
      <c r="NS14" s="202"/>
      <c r="NT14" s="202"/>
      <c r="NU14" s="203"/>
      <c r="NV14" s="204"/>
      <c r="NW14" s="108"/>
      <c r="NX14" s="102"/>
      <c r="NY14" s="108"/>
      <c r="NZ14" s="109"/>
      <c r="OA14" s="104"/>
      <c r="OB14" s="105"/>
      <c r="OC14" s="191"/>
      <c r="OD14" s="192"/>
      <c r="OE14" s="106"/>
      <c r="OF14" s="202"/>
      <c r="OG14" s="202"/>
      <c r="OH14" s="202"/>
      <c r="OI14" s="202"/>
      <c r="OJ14" s="202"/>
      <c r="OK14" s="202"/>
      <c r="OL14" s="202"/>
      <c r="OM14" s="202"/>
      <c r="ON14" s="203"/>
      <c r="OO14" s="204"/>
      <c r="OP14" s="108"/>
      <c r="OQ14" s="102"/>
      <c r="OR14" s="108"/>
      <c r="OS14" s="109"/>
      <c r="OT14" s="104"/>
      <c r="OU14" s="105"/>
      <c r="OV14" s="191"/>
      <c r="OW14" s="192"/>
      <c r="OX14" s="106"/>
      <c r="OY14" s="202"/>
      <c r="OZ14" s="202"/>
      <c r="PA14" s="202"/>
      <c r="PB14" s="202"/>
      <c r="PC14" s="202"/>
      <c r="PD14" s="202"/>
      <c r="PE14" s="202"/>
      <c r="PF14" s="202"/>
      <c r="PG14" s="203"/>
      <c r="PH14" s="204"/>
      <c r="PI14" s="108"/>
      <c r="PJ14" s="102"/>
      <c r="PK14" s="108"/>
      <c r="PL14" s="109"/>
      <c r="PM14" s="104"/>
      <c r="PN14" s="105"/>
      <c r="PO14" s="191"/>
      <c r="PP14" s="192"/>
      <c r="PQ14" s="106"/>
      <c r="PR14" s="202"/>
      <c r="PS14" s="202"/>
      <c r="PT14" s="202"/>
      <c r="PU14" s="202"/>
      <c r="PV14" s="202"/>
      <c r="PW14" s="202"/>
      <c r="PX14" s="202"/>
      <c r="PY14" s="202"/>
      <c r="PZ14" s="203"/>
      <c r="QA14" s="204"/>
      <c r="QB14" s="108"/>
      <c r="QC14" s="102"/>
      <c r="QD14" s="108"/>
      <c r="QE14" s="109"/>
      <c r="QF14" s="104"/>
      <c r="QG14" s="105"/>
      <c r="QH14" s="191"/>
      <c r="QI14" s="192"/>
      <c r="QJ14" s="106"/>
      <c r="QK14" s="202"/>
      <c r="QL14" s="202"/>
      <c r="QM14" s="202"/>
      <c r="QN14" s="202"/>
      <c r="QO14" s="202"/>
      <c r="QP14" s="202"/>
      <c r="QQ14" s="202"/>
      <c r="QR14" s="202"/>
      <c r="QS14" s="203"/>
      <c r="QT14" s="204"/>
      <c r="QU14" s="108"/>
      <c r="QV14" s="102"/>
      <c r="QW14" s="108"/>
      <c r="QX14" s="109"/>
      <c r="QY14" s="104"/>
      <c r="QZ14" s="105"/>
      <c r="RA14" s="191"/>
      <c r="RB14" s="192"/>
      <c r="RC14" s="106">
        <f t="shared" si="233"/>
        <v>0</v>
      </c>
      <c r="RD14" s="202"/>
      <c r="RE14" s="202"/>
      <c r="RF14" s="202"/>
      <c r="RG14" s="202"/>
      <c r="RH14" s="202"/>
      <c r="RI14" s="202"/>
      <c r="RJ14" s="202"/>
      <c r="RK14" s="202"/>
      <c r="RL14" s="203"/>
      <c r="RM14" s="204"/>
      <c r="RN14" s="108"/>
      <c r="RO14" s="102"/>
      <c r="RP14" s="108"/>
      <c r="RQ14" s="109"/>
      <c r="RR14" s="104"/>
      <c r="RS14" s="105"/>
      <c r="RT14" s="191"/>
      <c r="RU14" s="192"/>
      <c r="RV14" s="106"/>
      <c r="RW14" s="202"/>
      <c r="RX14" s="202"/>
      <c r="RY14" s="202"/>
      <c r="RZ14" s="202"/>
      <c r="SA14" s="202"/>
      <c r="SB14" s="202"/>
      <c r="SC14" s="202"/>
      <c r="SD14" s="202"/>
      <c r="SE14" s="203"/>
      <c r="SF14" s="204"/>
      <c r="SG14" s="108"/>
      <c r="SH14" s="102"/>
      <c r="SI14" s="108"/>
      <c r="SJ14" s="109"/>
      <c r="SK14" s="104"/>
      <c r="SL14" s="105"/>
      <c r="SM14" s="191"/>
      <c r="SN14" s="192"/>
      <c r="SO14" s="106"/>
      <c r="SP14" s="202"/>
      <c r="SQ14" s="202"/>
      <c r="SR14" s="202"/>
      <c r="SS14" s="202"/>
      <c r="ST14" s="202"/>
      <c r="SU14" s="202"/>
      <c r="SV14" s="202"/>
      <c r="SW14" s="202"/>
      <c r="SX14" s="203"/>
      <c r="SY14" s="204"/>
      <c r="SZ14" s="108"/>
      <c r="TA14" s="102"/>
      <c r="TB14" s="108"/>
      <c r="TC14" s="109"/>
      <c r="TD14" s="104"/>
      <c r="TE14" s="105"/>
      <c r="TF14" s="191"/>
      <c r="TG14" s="192"/>
      <c r="TH14" s="106"/>
      <c r="TI14" s="202"/>
      <c r="TJ14" s="202"/>
      <c r="TK14" s="202"/>
      <c r="TL14" s="202"/>
      <c r="TM14" s="202"/>
      <c r="TN14" s="202"/>
      <c r="TO14" s="202"/>
      <c r="TP14" s="202"/>
      <c r="TQ14" s="203"/>
      <c r="TR14" s="204"/>
      <c r="TS14" s="108"/>
      <c r="TT14" s="102"/>
      <c r="TU14" s="108"/>
      <c r="TV14" s="109"/>
      <c r="TW14" s="104"/>
      <c r="TX14" s="105"/>
      <c r="TY14" s="191"/>
      <c r="TZ14" s="192"/>
      <c r="UA14" s="106"/>
      <c r="UB14" s="202"/>
      <c r="UC14" s="202"/>
      <c r="UD14" s="202"/>
      <c r="UE14" s="202"/>
      <c r="UF14" s="202"/>
      <c r="UG14" s="202"/>
      <c r="UH14" s="202"/>
      <c r="UI14" s="202"/>
      <c r="UJ14" s="203"/>
      <c r="UK14" s="204"/>
      <c r="UL14" s="108"/>
      <c r="UM14" s="102"/>
      <c r="UN14" s="108"/>
      <c r="UO14" s="109"/>
      <c r="UP14" s="104"/>
      <c r="UQ14" s="105"/>
      <c r="UR14" s="191"/>
      <c r="US14" s="192"/>
      <c r="UT14" s="106"/>
      <c r="UU14" s="202"/>
      <c r="UV14" s="202"/>
      <c r="UW14" s="202"/>
      <c r="UX14" s="202"/>
      <c r="UY14" s="202"/>
      <c r="UZ14" s="202"/>
      <c r="VA14" s="202"/>
      <c r="VB14" s="202"/>
      <c r="VC14" s="203"/>
      <c r="VD14" s="204"/>
      <c r="VE14" s="108"/>
      <c r="VF14" s="102"/>
      <c r="VG14" s="108"/>
      <c r="VH14" s="109"/>
      <c r="VI14" s="104"/>
      <c r="VJ14" s="105"/>
      <c r="VK14" s="191"/>
      <c r="VL14" s="192"/>
      <c r="VM14" s="106"/>
      <c r="VN14" s="202"/>
      <c r="VO14" s="202"/>
      <c r="VP14" s="202"/>
      <c r="VQ14" s="202"/>
      <c r="VR14" s="202"/>
      <c r="VS14" s="202"/>
      <c r="VT14" s="202"/>
      <c r="VU14" s="202"/>
      <c r="VV14" s="203"/>
      <c r="VW14" s="204"/>
      <c r="VX14" s="108"/>
      <c r="VY14" s="102"/>
      <c r="VZ14" s="108"/>
      <c r="WA14" s="109"/>
      <c r="WB14" s="104"/>
      <c r="WC14" s="105"/>
      <c r="WD14" s="191"/>
      <c r="WE14" s="192"/>
      <c r="WF14" s="14"/>
      <c r="WG14" s="62"/>
      <c r="WH14" s="13"/>
      <c r="WI14" s="13"/>
      <c r="WJ14" s="13"/>
      <c r="WK14" s="13"/>
      <c r="WL14" s="13"/>
      <c r="WM14" s="13"/>
      <c r="WN14" s="13"/>
      <c r="WO14" s="13"/>
      <c r="WP14" s="63"/>
      <c r="WQ14" s="63"/>
      <c r="WR14" s="63"/>
      <c r="WS14" s="63"/>
      <c r="WT14" s="54"/>
      <c r="WU14" s="64"/>
      <c r="WV14" s="196"/>
      <c r="WW14" s="197"/>
      <c r="WX14" s="12"/>
      <c r="WY14" s="61"/>
    </row>
    <row r="15" spans="1:623" ht="15" customHeight="1" x14ac:dyDescent="0.3">
      <c r="A15" s="114" t="str">
        <f t="shared" ca="1" si="359"/>
        <v>-</v>
      </c>
      <c r="B15" s="175"/>
      <c r="C15" s="173">
        <v>45</v>
      </c>
      <c r="D15" s="174">
        <v>18</v>
      </c>
      <c r="E15" s="138" t="s">
        <v>162</v>
      </c>
      <c r="F15" s="98">
        <f>IF(E15="","",IF(VLOOKUP(E15,'Master Data (December 2025)'!$B$10:$N$857,1)=E15,VLOOKUP(E15,'Master Data (December 2025)'!$B$10:$N$857,6),"XX"))</f>
        <v>1</v>
      </c>
      <c r="G15" s="98"/>
      <c r="H15" s="90">
        <f>IF(E15="","",IF(VLOOKUP(E15,'Master Data (December 2025)'!$B$10:$N$857,1)=E15,VLOOKUP(E15,'Master Data (December 2025)'!$B$10:$N$857,8),"XX"))</f>
        <v>22</v>
      </c>
      <c r="I15" s="98"/>
      <c r="J15" s="90" t="str">
        <f>IF(E15="","",IF(VLOOKUP(E15,'Master Data (December 2025)'!$B$10:$N$857,1)=E15,VLOOKUP(E15,'Master Data (December 2025)'!$B$10:$N$857,3),"XX"))</f>
        <v>อมฤต</v>
      </c>
      <c r="K15" s="99" t="str">
        <f>IF(E15="","",IF(VLOOKUP(E15,'Master Data (December 2025)'!$B$10:$N$857,1)=E15,VLOOKUP(E15,'Master Data (December 2025)'!$B$10:$N$857,5),"XX"))</f>
        <v>Btl 700 ml</v>
      </c>
      <c r="L15" s="215">
        <f>IF(E15="","",IF(VLOOKUP(E15,'Master Data (December 2025)'!$B$10:$N$857,1)=E15,VLOOKUP(E15,'Master Data (December 2025)'!$B$10:$N$857,11),"XX"))</f>
        <v>1653</v>
      </c>
      <c r="M15" s="215">
        <f>IF(E15="","",IF(VLOOKUP(E15,'Master Data (December 2025)'!$B$10:$N$857,1)=E15,VLOOKUP(E15,'Master Data (December 2025)'!$B$10:$N$857,13),"XX"))</f>
        <v>75.13636363636364</v>
      </c>
      <c r="N15" s="208"/>
      <c r="O15" s="100">
        <f t="shared" ref="O15:O18" si="360">N15</f>
        <v>0</v>
      </c>
      <c r="P15" s="202"/>
      <c r="Q15" s="202"/>
      <c r="R15" s="202"/>
      <c r="S15" s="202"/>
      <c r="T15" s="202"/>
      <c r="U15" s="202"/>
      <c r="V15" s="202"/>
      <c r="W15" s="202"/>
      <c r="X15" s="203"/>
      <c r="Y15" s="204"/>
      <c r="Z15" s="101">
        <f t="shared" ref="Z15:Z18" si="361">(Y15*F15)/H15</f>
        <v>0</v>
      </c>
      <c r="AA15" s="102">
        <f ca="1">IF(E15=0,0,SUMIF('Cocktail (December 2025)'!$F$6:$DB$1547,E15,'Cocktail (December 2025)'!$O$6:$O$1547))</f>
        <v>0</v>
      </c>
      <c r="AB15" s="103">
        <f t="shared" ref="AB15:AB18" ca="1" si="362">AA15/H15</f>
        <v>0</v>
      </c>
      <c r="AC15" s="104">
        <f t="shared" ref="AC15:AC21" ca="1" si="363">O15+P15+Q15+R15-S15-T15-U15-V15-W15-X15-Z15-AB15</f>
        <v>0</v>
      </c>
      <c r="AD15" s="104">
        <f t="shared" ref="AD15:AD18" ca="1" si="364">AC15*H15</f>
        <v>0</v>
      </c>
      <c r="AE15" s="105">
        <f t="shared" ref="AE15:AE21" ca="1" si="365">(T15+U15+V15+W15+(X15+((Y15*$F15)/$H15)+AB15))*$L15</f>
        <v>0</v>
      </c>
      <c r="AF15" s="191"/>
      <c r="AG15" s="192">
        <f t="shared" ref="AG15:AG18" ca="1" si="366">AF15-AC15</f>
        <v>0</v>
      </c>
      <c r="AH15" s="106">
        <f t="shared" ca="1" si="231"/>
        <v>0</v>
      </c>
      <c r="AI15" s="202"/>
      <c r="AJ15" s="202"/>
      <c r="AK15" s="202"/>
      <c r="AL15" s="202"/>
      <c r="AM15" s="202"/>
      <c r="AN15" s="202"/>
      <c r="AO15" s="202"/>
      <c r="AP15" s="202"/>
      <c r="AQ15" s="203"/>
      <c r="AR15" s="204"/>
      <c r="AS15" s="107">
        <f t="shared" ref="AS15:AS18" si="367">(AR15*F15)/H15</f>
        <v>0</v>
      </c>
      <c r="AT15" s="102">
        <f ca="1">IF(E15=0,0,SUMIF('Cocktail (December 2025)'!$F$6:$DB$1547,E15,'Cocktail (December 2025)'!$R$6:$R$1547))</f>
        <v>0</v>
      </c>
      <c r="AU15" s="108">
        <f t="shared" ref="AU15:AU18" ca="1" si="368">AT15/H15</f>
        <v>0</v>
      </c>
      <c r="AV15" s="104">
        <f t="shared" ref="AV15:AV21" ca="1" si="369">AH15+AI15+AJ15+AK15-AL15-AM15-AN15-AO15-AP15-AQ15-AS15-AU15</f>
        <v>0</v>
      </c>
      <c r="AW15" s="104">
        <f t="shared" ref="AW15:AW18" ca="1" si="370">AV15*H15</f>
        <v>0</v>
      </c>
      <c r="AX15" s="105">
        <f t="shared" ref="AX15:AX21" ca="1" si="371">(AM15+AN15+AO15+AP15+(AQ15+((AR15*$F15)/$H15)+AU15))*$L15</f>
        <v>0</v>
      </c>
      <c r="AY15" s="191"/>
      <c r="AZ15" s="192">
        <f t="shared" ref="AZ15:AZ18" ca="1" si="372">AY15-AV15</f>
        <v>0</v>
      </c>
      <c r="BA15" s="106">
        <f t="shared" ref="BA15:BA18" ca="1" si="373">AV15</f>
        <v>0</v>
      </c>
      <c r="BB15" s="202"/>
      <c r="BC15" s="202"/>
      <c r="BD15" s="202"/>
      <c r="BE15" s="202"/>
      <c r="BF15" s="202"/>
      <c r="BG15" s="202"/>
      <c r="BH15" s="202"/>
      <c r="BI15" s="202"/>
      <c r="BJ15" s="203"/>
      <c r="BK15" s="204"/>
      <c r="BL15" s="108">
        <f t="shared" ref="BL15:BL18" si="374">(BK15*F15)/H15</f>
        <v>0</v>
      </c>
      <c r="BM15" s="102">
        <f ca="1">IF(E15=0,0,SUMIF('Cocktail (December 2025)'!$F$6:$DB$1547,E15,'Cocktail (December 2025)'!$U$6:$U$1547))</f>
        <v>0</v>
      </c>
      <c r="BN15" s="108">
        <f t="shared" ref="BN15:BN18" ca="1" si="375">BM15/H15</f>
        <v>0</v>
      </c>
      <c r="BO15" s="109">
        <f t="shared" ref="BO15:BO21" ca="1" si="376">BA15+BB15+BC15+BD15-BE15-BF15-BG15-BH15-BI15-BJ15-BL15-BN15</f>
        <v>0</v>
      </c>
      <c r="BP15" s="104">
        <f t="shared" ref="BP15:BP18" ca="1" si="377">BO15*H15</f>
        <v>0</v>
      </c>
      <c r="BQ15" s="105">
        <f t="shared" ref="BQ15:BQ21" ca="1" si="378">(BF15+BG15+BH15+BI15+(BJ15+((BK15*$F15)/$H15)+BN15))*$L15</f>
        <v>0</v>
      </c>
      <c r="BR15" s="191"/>
      <c r="BS15" s="192">
        <f t="shared" ref="BS15:BS18" ca="1" si="379">BR15-BO15</f>
        <v>0</v>
      </c>
      <c r="BT15" s="106">
        <f t="shared" ref="BT15:BT18" ca="1" si="380">BO15</f>
        <v>0</v>
      </c>
      <c r="BU15" s="202"/>
      <c r="BV15" s="202"/>
      <c r="BW15" s="202"/>
      <c r="BX15" s="202"/>
      <c r="BY15" s="202"/>
      <c r="BZ15" s="202"/>
      <c r="CA15" s="202"/>
      <c r="CB15" s="202"/>
      <c r="CC15" s="203"/>
      <c r="CD15" s="204"/>
      <c r="CE15" s="108">
        <f t="shared" ref="CE15:CE18" si="381">(CD15*F15)/H15</f>
        <v>0</v>
      </c>
      <c r="CF15" s="102">
        <f ca="1">IF(E15=0,0,SUMIF('Cocktail (December 2025)'!$F$6:$DB$1547,E15,'Cocktail (December 2025)'!$X$6:$X$1547))</f>
        <v>0</v>
      </c>
      <c r="CG15" s="108">
        <f t="shared" ref="CG15:CG18" ca="1" si="382">CF15/H15</f>
        <v>0</v>
      </c>
      <c r="CH15" s="109">
        <f t="shared" ref="CH15:CH21" ca="1" si="383">BT15+BU15+BV15+BW15-BX15-BY15-BZ15-CA15-CB15-CC15-CE15-CG15</f>
        <v>0</v>
      </c>
      <c r="CI15" s="104">
        <f t="shared" ref="CI15:CI18" ca="1" si="384">CH15*H15</f>
        <v>0</v>
      </c>
      <c r="CJ15" s="105">
        <f t="shared" ref="CJ15:CJ21" ca="1" si="385">(BY15+BZ15+CA15+CB15+(CC15+((CD15*$F15)/$H15)+CG15))*$L15</f>
        <v>0</v>
      </c>
      <c r="CK15" s="191"/>
      <c r="CL15" s="192">
        <f t="shared" ref="CL15:CL18" ca="1" si="386">CK15-CH15</f>
        <v>0</v>
      </c>
      <c r="CM15" s="106">
        <f t="shared" ref="CM15:CM18" ca="1" si="387">CH15</f>
        <v>0</v>
      </c>
      <c r="CN15" s="202"/>
      <c r="CO15" s="202"/>
      <c r="CP15" s="202"/>
      <c r="CQ15" s="202"/>
      <c r="CR15" s="202"/>
      <c r="CS15" s="202"/>
      <c r="CT15" s="202"/>
      <c r="CU15" s="202"/>
      <c r="CV15" s="203"/>
      <c r="CW15" s="204"/>
      <c r="CX15" s="108">
        <f t="shared" ref="CX15:CX18" si="388">(CW15*F15)/H15</f>
        <v>0</v>
      </c>
      <c r="CY15" s="102">
        <f ca="1">IF(E15=0,0,SUMIF('Cocktail (December 2025)'!$F$6:$DB$1547,E15,'Cocktail (December 2025)'!$AA$6:$AA$1547))</f>
        <v>0</v>
      </c>
      <c r="CZ15" s="108">
        <f t="shared" ref="CZ15:CZ18" ca="1" si="389">CY15/H15</f>
        <v>0</v>
      </c>
      <c r="DA15" s="109">
        <f t="shared" ref="DA15:DA21" ca="1" si="390">CM15+CN15+CO15+CP15-CQ15-CR15-CS15-CT15-CU15-CV15-CX15-CZ15</f>
        <v>0</v>
      </c>
      <c r="DB15" s="104">
        <f t="shared" ref="DB15:DB18" ca="1" si="391">DA15*H15</f>
        <v>0</v>
      </c>
      <c r="DC15" s="105">
        <f t="shared" ref="DC15:DC21" ca="1" si="392">(CR15+CS15+CT15+CU15+(CV15+((CW15*$F15)/$H15)+CZ15))*$L15</f>
        <v>0</v>
      </c>
      <c r="DD15" s="191"/>
      <c r="DE15" s="192">
        <f t="shared" ref="DE15:DE18" ca="1" si="393">DD15-DA15</f>
        <v>0</v>
      </c>
      <c r="DF15" s="106">
        <f t="shared" ref="DF15:DF18" ca="1" si="394">DA15</f>
        <v>0</v>
      </c>
      <c r="DG15" s="202"/>
      <c r="DH15" s="202"/>
      <c r="DI15" s="202"/>
      <c r="DJ15" s="202"/>
      <c r="DK15" s="202"/>
      <c r="DL15" s="202"/>
      <c r="DM15" s="202"/>
      <c r="DN15" s="202"/>
      <c r="DO15" s="203"/>
      <c r="DP15" s="204"/>
      <c r="DQ15" s="108">
        <f t="shared" ref="DQ15:DQ18" si="395">(DP15*F15)/H15</f>
        <v>0</v>
      </c>
      <c r="DR15" s="102">
        <f ca="1">IF(E15=0,0,SUMIF('Cocktail (December 2025)'!$F$6:$DB$1547,E15,'Cocktail (December 2025)'!$AD$6:$AD$1547))</f>
        <v>0</v>
      </c>
      <c r="DS15" s="108">
        <f t="shared" ref="DS15:DS18" ca="1" si="396">DR15/H15</f>
        <v>0</v>
      </c>
      <c r="DT15" s="109">
        <f t="shared" ref="DT15:DT21" ca="1" si="397">DF15+DG15+DH15+DI15-DJ15-DK15-DL15-DM15-DN15-DO15-DQ15-DS15</f>
        <v>0</v>
      </c>
      <c r="DU15" s="104">
        <f t="shared" ref="DU15:DU18" ca="1" si="398">DT15*H15</f>
        <v>0</v>
      </c>
      <c r="DV15" s="105">
        <f t="shared" ref="DV15:DV21" ca="1" si="399">(DK15+DL15+DM15+DN15+(DO15+((DP15*$F15)/$H15)+DS15))*$L15</f>
        <v>0</v>
      </c>
      <c r="DW15" s="191"/>
      <c r="DX15" s="192">
        <f t="shared" ref="DX15:DX18" ca="1" si="400">DW15-DT15</f>
        <v>0</v>
      </c>
      <c r="DY15" s="106">
        <f t="shared" ref="DY15:DY18" ca="1" si="401">DT15</f>
        <v>0</v>
      </c>
      <c r="DZ15" s="202"/>
      <c r="EA15" s="202"/>
      <c r="EB15" s="202"/>
      <c r="EC15" s="202"/>
      <c r="ED15" s="202"/>
      <c r="EE15" s="202"/>
      <c r="EF15" s="202"/>
      <c r="EG15" s="202"/>
      <c r="EH15" s="203"/>
      <c r="EI15" s="204"/>
      <c r="EJ15" s="108">
        <f t="shared" ref="EJ15:EJ18" si="402">(EI15*F15)/H15</f>
        <v>0</v>
      </c>
      <c r="EK15" s="102">
        <f ca="1">IF(E15=0,0,SUMIF('Cocktail (December 2025)'!$F$6:$DB$1547,E15,'Cocktail (December 2025)'!$AG$6:$AG$1547))</f>
        <v>0</v>
      </c>
      <c r="EL15" s="108">
        <f t="shared" ref="EL15:EL18" ca="1" si="403">EK15/H15</f>
        <v>0</v>
      </c>
      <c r="EM15" s="109">
        <f t="shared" ref="EM15:EM21" ca="1" si="404">DY15+DZ15+EA15+EB15-EC15-ED15-EE15-EF15-EG15-EH15-EJ15-EL15</f>
        <v>0</v>
      </c>
      <c r="EN15" s="104">
        <f t="shared" ref="EN15:EN18" ca="1" si="405">EM15*H15</f>
        <v>0</v>
      </c>
      <c r="EO15" s="105">
        <f t="shared" ref="EO15:EO21" ca="1" si="406">(ED15+EE15+EF15+EG15+(EH15+((EI15*$F15)/$H15)+EL15))*$L15</f>
        <v>0</v>
      </c>
      <c r="EP15" s="191"/>
      <c r="EQ15" s="199">
        <f t="shared" ref="EQ15:EQ18" ca="1" si="407">EP15-EM15</f>
        <v>0</v>
      </c>
      <c r="ER15" s="185">
        <f t="shared" ref="ER15:ER18" ca="1" si="408">EM15</f>
        <v>0</v>
      </c>
      <c r="ES15" s="202"/>
      <c r="ET15" s="202"/>
      <c r="EU15" s="202"/>
      <c r="EV15" s="202"/>
      <c r="EW15" s="202"/>
      <c r="EX15" s="202"/>
      <c r="EY15" s="202"/>
      <c r="EZ15" s="202"/>
      <c r="FA15" s="203"/>
      <c r="FB15" s="204"/>
      <c r="FC15" s="108">
        <f t="shared" ref="FC15:FC18" si="409">(FB15*F15)/H15</f>
        <v>0</v>
      </c>
      <c r="FD15" s="102">
        <f ca="1">IF(E15=0,0,SUMIF('Cocktail (December 2025)'!$F$6:$DB$1547,E15,'Cocktail (December 2025)'!$AJ$6:$AJ$1547))</f>
        <v>0</v>
      </c>
      <c r="FE15" s="108">
        <f t="shared" ref="FE15:FE18" ca="1" si="410">FD15/H15</f>
        <v>0</v>
      </c>
      <c r="FF15" s="109">
        <f t="shared" ref="FF15:FF21" ca="1" si="411">ER15+ES15+ET15+EU15-EV15-EW15-EX15-EY15-EZ15-FA15-FC15-FE15</f>
        <v>0</v>
      </c>
      <c r="FG15" s="104">
        <f t="shared" ref="FG15:FG18" ca="1" si="412">FF15*H15</f>
        <v>0</v>
      </c>
      <c r="FH15" s="105">
        <f t="shared" ref="FH15:FH21" ca="1" si="413">(EW15+EX15+EY15+EZ15+(FA15+((FB15*$F15)/$H15)+FE15))*$L15</f>
        <v>0</v>
      </c>
      <c r="FI15" s="191"/>
      <c r="FJ15" s="192">
        <f t="shared" ref="FJ15:FJ18" ca="1" si="414">FI15-FF15</f>
        <v>0</v>
      </c>
      <c r="FK15" s="110">
        <f t="shared" ref="FK15:FK21" ca="1" si="415">FF15</f>
        <v>0</v>
      </c>
      <c r="FL15" s="202"/>
      <c r="FM15" s="202"/>
      <c r="FN15" s="202"/>
      <c r="FO15" s="202"/>
      <c r="FP15" s="202"/>
      <c r="FQ15" s="202"/>
      <c r="FR15" s="202"/>
      <c r="FS15" s="202"/>
      <c r="FT15" s="203"/>
      <c r="FU15" s="204"/>
      <c r="FV15" s="108">
        <f t="shared" ref="FV15:FV18" si="416">(FU15*F15)/H15</f>
        <v>0</v>
      </c>
      <c r="FW15" s="102">
        <f ca="1">IF(E15=0,0,SUMIF('Cocktail (December 2025)'!$F$6:$DB$1547,E15,'Cocktail (December 2025)'!$AM$6:$AM$1547))</f>
        <v>0</v>
      </c>
      <c r="FX15" s="108">
        <f t="shared" ref="FX15:FX18" ca="1" si="417">FW15/H15</f>
        <v>0</v>
      </c>
      <c r="FY15" s="109">
        <f t="shared" ref="FY15:FY21" ca="1" si="418">FK15+FL15+FM15+FN15-FO15-FP15-FQ15-FR15-FS15-FT15-FV15-FX15</f>
        <v>0</v>
      </c>
      <c r="FZ15" s="104">
        <f t="shared" ref="FZ15:FZ18" ca="1" si="419">FY15*H15</f>
        <v>0</v>
      </c>
      <c r="GA15" s="105">
        <f t="shared" ref="GA15:GA21" ca="1" si="420">(FP15+FQ15+FR15+FS15+(FT15+((FU15*$F15)/$H15)+FX15))*$L15</f>
        <v>0</v>
      </c>
      <c r="GB15" s="191"/>
      <c r="GC15" s="192">
        <f t="shared" ref="GC15:GC18" ca="1" si="421">GB15-FY15</f>
        <v>0</v>
      </c>
      <c r="GD15" s="106">
        <f t="shared" ref="GD15:GD18" ca="1" si="422">FY15</f>
        <v>0</v>
      </c>
      <c r="GE15" s="202"/>
      <c r="GF15" s="202"/>
      <c r="GG15" s="202"/>
      <c r="GH15" s="202"/>
      <c r="GI15" s="202"/>
      <c r="GJ15" s="202"/>
      <c r="GK15" s="202"/>
      <c r="GL15" s="202"/>
      <c r="GM15" s="203"/>
      <c r="GN15" s="204"/>
      <c r="GO15" s="108">
        <f t="shared" ref="GO15:GO18" si="423">(GN15*F15)/H15</f>
        <v>0</v>
      </c>
      <c r="GP15" s="102">
        <f ca="1">IF(E15=0,0,SUMIF('Cocktail (December 2025)'!$F$6:$DB$1547,E15,'Cocktail (December 2025)'!$AP$6:$AP$1547))</f>
        <v>0</v>
      </c>
      <c r="GQ15" s="108">
        <f t="shared" ref="GQ15:GQ18" ca="1" si="424">GP15/H15</f>
        <v>0</v>
      </c>
      <c r="GR15" s="109">
        <f t="shared" ref="GR15:GR21" ca="1" si="425">GD15+GE15+GF15+GG15-GH15-GI15-GJ15-GK15-GL15-GM15-GO15-GQ15</f>
        <v>0</v>
      </c>
      <c r="GS15" s="104">
        <f t="shared" ref="GS15:GS18" ca="1" si="426">GR15*H15</f>
        <v>0</v>
      </c>
      <c r="GT15" s="105">
        <f t="shared" ref="GT15:GT21" ca="1" si="427">(GI15+GJ15+GK15+GL15+(GM15+((GN15*$F15)/$H15)+GQ15))*$L15</f>
        <v>0</v>
      </c>
      <c r="GU15" s="191"/>
      <c r="GV15" s="192">
        <f t="shared" ref="GV15:GV18" ca="1" si="428">GU15-GR15</f>
        <v>0</v>
      </c>
      <c r="GW15" s="106">
        <f t="shared" ref="GW15:GW18" ca="1" si="429">GR15</f>
        <v>0</v>
      </c>
      <c r="GX15" s="202"/>
      <c r="GY15" s="202"/>
      <c r="GZ15" s="202"/>
      <c r="HA15" s="202"/>
      <c r="HB15" s="202"/>
      <c r="HC15" s="202"/>
      <c r="HD15" s="202"/>
      <c r="HE15" s="202"/>
      <c r="HF15" s="203"/>
      <c r="HG15" s="204"/>
      <c r="HH15" s="108">
        <f t="shared" ref="HH15:HH18" si="430">(HG15*F15)/H15</f>
        <v>0</v>
      </c>
      <c r="HI15" s="102">
        <f ca="1">IF(E15=0,0,SUMIF('Cocktail (December 2025)'!$F$6:$DB$1547,E15,'Cocktail (December 2025)'!$AS$6:$AS$1547))</f>
        <v>0</v>
      </c>
      <c r="HJ15" s="108">
        <f t="shared" ref="HJ15:HJ18" ca="1" si="431">HI15/H15</f>
        <v>0</v>
      </c>
      <c r="HK15" s="109">
        <f t="shared" ref="HK15:HK21" ca="1" si="432">GW15+GX15+GY15+GZ15-HA15-HB15-HC15-HD15-HE15-HF15-HH15-HJ15</f>
        <v>0</v>
      </c>
      <c r="HL15" s="104">
        <f t="shared" ref="HL15:HL18" ca="1" si="433">HK15*H15</f>
        <v>0</v>
      </c>
      <c r="HM15" s="105">
        <f t="shared" ref="HM15:HM21" ca="1" si="434">(HB15+HC15+HD15+HE15+(HF15+((HG15*$F15)/$H15)+HJ15))*$L15</f>
        <v>0</v>
      </c>
      <c r="HN15" s="191"/>
      <c r="HO15" s="192">
        <f t="shared" ref="HO15:HO18" ca="1" si="435">HN15-HK15</f>
        <v>0</v>
      </c>
      <c r="HP15" s="106">
        <f t="shared" ref="HP15:HP18" ca="1" si="436">HK15</f>
        <v>0</v>
      </c>
      <c r="HQ15" s="202"/>
      <c r="HR15" s="202"/>
      <c r="HS15" s="202"/>
      <c r="HT15" s="202"/>
      <c r="HU15" s="202"/>
      <c r="HV15" s="202"/>
      <c r="HW15" s="202"/>
      <c r="HX15" s="202"/>
      <c r="HY15" s="203"/>
      <c r="HZ15" s="204"/>
      <c r="IA15" s="108">
        <f t="shared" ref="IA15:IA18" si="437">(HZ15*F15)/H15</f>
        <v>0</v>
      </c>
      <c r="IB15" s="102">
        <f ca="1">IF(E15=0,0,SUMIF('Cocktail (December 2025)'!$F$6:$DB$1547,E15,'Cocktail (December 2025)'!$AV$6:$AV$1547))</f>
        <v>0</v>
      </c>
      <c r="IC15" s="108">
        <f t="shared" ref="IC15:IC18" ca="1" si="438">IB15/H15</f>
        <v>0</v>
      </c>
      <c r="ID15" s="109">
        <f t="shared" ref="ID15:ID21" ca="1" si="439">HP15+HQ15+HR15+HS15-HT15-HU15-HV15-HW15-HX15-HY15-IA15-IC15</f>
        <v>0</v>
      </c>
      <c r="IE15" s="104">
        <f t="shared" ref="IE15:IE18" ca="1" si="440">ID15*H15</f>
        <v>0</v>
      </c>
      <c r="IF15" s="105">
        <f t="shared" ref="IF15:IF21" ca="1" si="441">(HU15+HV15+HW15+HX15+(HY15+((HZ15*$F15)/$H15)+IC15))*$L15</f>
        <v>0</v>
      </c>
      <c r="IG15" s="191"/>
      <c r="IH15" s="192">
        <f t="shared" ref="IH15:IH18" ca="1" si="442">IG15-ID15</f>
        <v>0</v>
      </c>
      <c r="II15" s="106">
        <f t="shared" ref="II15:II18" ca="1" si="443">ID15</f>
        <v>0</v>
      </c>
      <c r="IJ15" s="202"/>
      <c r="IK15" s="202"/>
      <c r="IL15" s="202"/>
      <c r="IM15" s="202"/>
      <c r="IN15" s="202"/>
      <c r="IO15" s="202"/>
      <c r="IP15" s="202"/>
      <c r="IQ15" s="202"/>
      <c r="IR15" s="203"/>
      <c r="IS15" s="204"/>
      <c r="IT15" s="108">
        <f t="shared" ref="IT15:IT18" si="444">(IS15*F15)/H15</f>
        <v>0</v>
      </c>
      <c r="IU15" s="102">
        <f ca="1">IF(E15=0,0,SUMIF('Cocktail (December 2025)'!$F$6:$DB$1547,E15,'Cocktail (December 2025)'!$AY$6:$AY$1547))</f>
        <v>0</v>
      </c>
      <c r="IV15" s="108">
        <f t="shared" ref="IV15:IV18" ca="1" si="445">IU15/H15</f>
        <v>0</v>
      </c>
      <c r="IW15" s="109">
        <f t="shared" ref="IW15:IW21" ca="1" si="446">II15+IJ15+IK15+IL15-IM15-IN15-IO15-IP15-IQ15-IR15-IT15-IV15</f>
        <v>0</v>
      </c>
      <c r="IX15" s="104">
        <f t="shared" ref="IX15:IX18" ca="1" si="447">IW15*H15</f>
        <v>0</v>
      </c>
      <c r="IY15" s="105">
        <f t="shared" ref="IY15:IY21" ca="1" si="448">(IN15+IO15+IP15+IQ15+(IR15+((IS15*$F15)/$H15)+IV15))*$L15</f>
        <v>0</v>
      </c>
      <c r="IZ15" s="191"/>
      <c r="JA15" s="192">
        <f t="shared" ref="JA15:JA18" ca="1" si="449">IZ15-IW15</f>
        <v>0</v>
      </c>
      <c r="JB15" s="106">
        <f t="shared" ref="JB15:JB18" ca="1" si="450">IW15</f>
        <v>0</v>
      </c>
      <c r="JC15" s="202"/>
      <c r="JD15" s="202"/>
      <c r="JE15" s="202"/>
      <c r="JF15" s="202"/>
      <c r="JG15" s="202"/>
      <c r="JH15" s="202"/>
      <c r="JI15" s="202"/>
      <c r="JJ15" s="202"/>
      <c r="JK15" s="203"/>
      <c r="JL15" s="204"/>
      <c r="JM15" s="108">
        <f t="shared" ref="JM15:JM18" si="451">(JL15*F15)/H15</f>
        <v>0</v>
      </c>
      <c r="JN15" s="102">
        <f ca="1">IF(E15=0,0,SUMIF('Cocktail (December 2025)'!$F$6:$DB$1547,E15,'Cocktail (December 2025)'!$BB$6:$BB$1547))</f>
        <v>0</v>
      </c>
      <c r="JO15" s="108">
        <f t="shared" ref="JO15:JO18" ca="1" si="452">JN15/H15</f>
        <v>0</v>
      </c>
      <c r="JP15" s="109">
        <f t="shared" ref="JP15:JP21" ca="1" si="453">JB15+JC15+JD15+JE15-JF15-JG15-JH15-JI15-JJ15-JK15-JM15-JO15</f>
        <v>0</v>
      </c>
      <c r="JQ15" s="104">
        <f t="shared" ref="JQ15:JQ18" ca="1" si="454">JP15*H15</f>
        <v>0</v>
      </c>
      <c r="JR15" s="105">
        <f t="shared" ref="JR15:JR21" ca="1" si="455">(JG15+JH15+JI15+JJ15+(JK15+((JL15*$F15)/$H15)+JO15))*$L15</f>
        <v>0</v>
      </c>
      <c r="JS15" s="191"/>
      <c r="JT15" s="192">
        <f t="shared" ref="JT15:JT18" ca="1" si="456">JS15-JP15</f>
        <v>0</v>
      </c>
      <c r="JU15" s="106">
        <f t="shared" ref="JU15:JU18" ca="1" si="457">JP15</f>
        <v>0</v>
      </c>
      <c r="JV15" s="202"/>
      <c r="JW15" s="202"/>
      <c r="JX15" s="202"/>
      <c r="JY15" s="202"/>
      <c r="JZ15" s="202"/>
      <c r="KA15" s="202"/>
      <c r="KB15" s="202"/>
      <c r="KC15" s="202"/>
      <c r="KD15" s="203"/>
      <c r="KE15" s="204"/>
      <c r="KF15" s="108">
        <f t="shared" ref="KF15:KF18" si="458">(KE15*F15)/H15</f>
        <v>0</v>
      </c>
      <c r="KG15" s="102">
        <f ca="1">IF(E15=0,0,SUMIF('Cocktail (December 2025)'!$F$6:$DB$1547,E15,'Cocktail (December 2025)'!$BE$6:$BE$1547))</f>
        <v>0</v>
      </c>
      <c r="KH15" s="108">
        <f t="shared" ref="KH15:KH18" ca="1" si="459">KG15/H15</f>
        <v>0</v>
      </c>
      <c r="KI15" s="109">
        <f t="shared" ref="KI15:KI21" ca="1" si="460">JU15+JV15+JW15+JX15-JY15-JZ15-KA15-KB15-KC15-KD15-KF15-KH15</f>
        <v>0</v>
      </c>
      <c r="KJ15" s="104">
        <f t="shared" ref="KJ15:KJ18" ca="1" si="461">KI15*H15</f>
        <v>0</v>
      </c>
      <c r="KK15" s="105">
        <f t="shared" ref="KK15:KK21" ca="1" si="462">(JZ15+KA15+KB15+KC15+(KD15+((KE15*$F15)/$H15)+KH15))*$L15</f>
        <v>0</v>
      </c>
      <c r="KL15" s="191"/>
      <c r="KM15" s="192">
        <f t="shared" ref="KM15:KM18" ca="1" si="463">KL15-KI15</f>
        <v>0</v>
      </c>
      <c r="KN15" s="106">
        <f t="shared" ref="KN15:KN18" ca="1" si="464">KI15</f>
        <v>0</v>
      </c>
      <c r="KO15" s="202"/>
      <c r="KP15" s="202"/>
      <c r="KQ15" s="202"/>
      <c r="KR15" s="202"/>
      <c r="KS15" s="202"/>
      <c r="KT15" s="202"/>
      <c r="KU15" s="202"/>
      <c r="KV15" s="202"/>
      <c r="KW15" s="203"/>
      <c r="KX15" s="204"/>
      <c r="KY15" s="108">
        <f t="shared" ref="KY15:KY18" si="465">(KX15*F15)/H15</f>
        <v>0</v>
      </c>
      <c r="KZ15" s="102">
        <f ca="1">IF(E15=0,0,SUMIF('Cocktail (December 2025)'!$F$6:$DB$1547,E15,'Cocktail (December 2025)'!$BH$6:$BH$1547))</f>
        <v>0</v>
      </c>
      <c r="LA15" s="108">
        <f t="shared" ref="LA15:LA18" ca="1" si="466">KZ15/H15</f>
        <v>0</v>
      </c>
      <c r="LB15" s="109">
        <f t="shared" ref="LB15:LB21" ca="1" si="467">KN15+KO15+KP15+KQ15-KR15-KS15-KT15-KU15-KV15-KW15-KY15-LA15</f>
        <v>0</v>
      </c>
      <c r="LC15" s="104">
        <f t="shared" ref="LC15:LC18" ca="1" si="468">LB15*H15</f>
        <v>0</v>
      </c>
      <c r="LD15" s="105">
        <f t="shared" ref="LD15:LD21" ca="1" si="469">(KS15+KT15+KU15+KV15+(KW15+((KX15*$F15)/$H15)+LA15))*$L15</f>
        <v>0</v>
      </c>
      <c r="LE15" s="191"/>
      <c r="LF15" s="192">
        <f t="shared" ref="LF15:LF18" ca="1" si="470">LE15-LB15</f>
        <v>0</v>
      </c>
      <c r="LG15" s="106">
        <f t="shared" ref="LG15:LG18" ca="1" si="471">LB15</f>
        <v>0</v>
      </c>
      <c r="LH15" s="202"/>
      <c r="LI15" s="202"/>
      <c r="LJ15" s="202"/>
      <c r="LK15" s="202"/>
      <c r="LL15" s="202"/>
      <c r="LM15" s="202"/>
      <c r="LN15" s="202"/>
      <c r="LO15" s="202"/>
      <c r="LP15" s="203"/>
      <c r="LQ15" s="204"/>
      <c r="LR15" s="108">
        <f t="shared" ref="LR15:LR18" si="472">(LQ15*F15)/H15</f>
        <v>0</v>
      </c>
      <c r="LS15" s="102">
        <f ca="1">IF(E15=0,0,SUMIF('Cocktail (December 2025)'!$F$6:$DB$1547,E15,'Cocktail (December 2025)'!$BK$6:$BK$1547))</f>
        <v>0</v>
      </c>
      <c r="LT15" s="108">
        <f t="shared" ref="LT15:LT18" ca="1" si="473">LS15/H15</f>
        <v>0</v>
      </c>
      <c r="LU15" s="109">
        <f t="shared" ref="LU15:LU21" ca="1" si="474">LG15+LH15+LI15+LJ15-LK15-LL15-LM15-LN15-LO15-LP15-LR15-LT15</f>
        <v>0</v>
      </c>
      <c r="LV15" s="104">
        <f t="shared" ref="LV15:LV18" ca="1" si="475">LU15*H15</f>
        <v>0</v>
      </c>
      <c r="LW15" s="105">
        <f t="shared" ref="LW15:LW21" ca="1" si="476">(LL15+LM15+LN15+LO15+(LP15+((LQ15*$F15)/$H15)+LT15))*$L15</f>
        <v>0</v>
      </c>
      <c r="LX15" s="191"/>
      <c r="LY15" s="192">
        <f t="shared" ref="LY15:LY18" ca="1" si="477">LX15-LU15</f>
        <v>0</v>
      </c>
      <c r="LZ15" s="106">
        <f t="shared" ca="1" si="117"/>
        <v>0</v>
      </c>
      <c r="MA15" s="202"/>
      <c r="MB15" s="202"/>
      <c r="MC15" s="202"/>
      <c r="MD15" s="202"/>
      <c r="ME15" s="202"/>
      <c r="MF15" s="202"/>
      <c r="MG15" s="202"/>
      <c r="MH15" s="202"/>
      <c r="MI15" s="203"/>
      <c r="MJ15" s="204"/>
      <c r="MK15" s="108">
        <f t="shared" ref="MK15:MK18" si="478">(MJ15*F15)/H15</f>
        <v>0</v>
      </c>
      <c r="ML15" s="102">
        <f ca="1">IF(E15=0,0,SUMIF('Cocktail (December 2025)'!$F$6:$DB$1547,E15,'Cocktail (December 2025)'!$BN$6:$BN$1547))</f>
        <v>0</v>
      </c>
      <c r="MM15" s="108">
        <f t="shared" ref="MM15:MM18" ca="1" si="479">ML15/H15</f>
        <v>0</v>
      </c>
      <c r="MN15" s="109">
        <f t="shared" ref="MN15:MN21" ca="1" si="480">LZ15+MA15+MB15+MC15-MD15-ME15-MF15-MG15-MH15-MI15-MK15-MM15</f>
        <v>0</v>
      </c>
      <c r="MO15" s="104">
        <f t="shared" ref="MO15:MO18" ca="1" si="481">MN15*H15</f>
        <v>0</v>
      </c>
      <c r="MP15" s="105">
        <f t="shared" ref="MP15:MP21" ca="1" si="482">(ME15+MF15+MG15+MH15+(MI15+((MJ15*$F15)/$H15)+MM15))*$L15</f>
        <v>0</v>
      </c>
      <c r="MQ15" s="191"/>
      <c r="MR15" s="192">
        <f t="shared" ref="MR15:MR18" ca="1" si="483">MQ15-MN15</f>
        <v>0</v>
      </c>
      <c r="MS15" s="106">
        <f t="shared" ref="MS15:MS18" ca="1" si="484">MN15</f>
        <v>0</v>
      </c>
      <c r="MT15" s="202"/>
      <c r="MU15" s="202"/>
      <c r="MV15" s="202"/>
      <c r="MW15" s="202"/>
      <c r="MX15" s="202"/>
      <c r="MY15" s="202"/>
      <c r="MZ15" s="202"/>
      <c r="NA15" s="202"/>
      <c r="NB15" s="203"/>
      <c r="NC15" s="204"/>
      <c r="ND15" s="108">
        <f t="shared" ref="ND15:ND18" si="485">(NC15*F15)/H15</f>
        <v>0</v>
      </c>
      <c r="NE15" s="102">
        <f ca="1">IF(E15=0,0,SUMIF('Cocktail (December 2025)'!$F$6:$DB$1547,E15,'Cocktail (December 2025)'!$BQ$6:$BQ$1547))</f>
        <v>0</v>
      </c>
      <c r="NF15" s="108">
        <f t="shared" ref="NF15:NF18" ca="1" si="486">NE15/H15</f>
        <v>0</v>
      </c>
      <c r="NG15" s="109">
        <f t="shared" ref="NG15:NG21" ca="1" si="487">MS15+MT15+MU15+MV15-MW15-MX15-MY15-MZ15-NA15-NB15-ND15-NF15</f>
        <v>0</v>
      </c>
      <c r="NH15" s="104">
        <f t="shared" ref="NH15:NH18" ca="1" si="488">NG15*H15</f>
        <v>0</v>
      </c>
      <c r="NI15" s="105">
        <f t="shared" ref="NI15:NI21" ca="1" si="489">(MX15+MY15+MZ15+NA15+(NB15+((NC15*$F15)/$H15)+NF15))*$L15</f>
        <v>0</v>
      </c>
      <c r="NJ15" s="191"/>
      <c r="NK15" s="192">
        <f t="shared" ref="NK15:NK18" ca="1" si="490">NJ15-NG15</f>
        <v>0</v>
      </c>
      <c r="NL15" s="106">
        <f t="shared" ref="NL15:NL18" ca="1" si="491">NG15</f>
        <v>0</v>
      </c>
      <c r="NM15" s="202"/>
      <c r="NN15" s="202"/>
      <c r="NO15" s="202"/>
      <c r="NP15" s="202"/>
      <c r="NQ15" s="202"/>
      <c r="NR15" s="202"/>
      <c r="NS15" s="202"/>
      <c r="NT15" s="202"/>
      <c r="NU15" s="203"/>
      <c r="NV15" s="204"/>
      <c r="NW15" s="108">
        <f t="shared" ref="NW15:NW18" si="492">(NV15*F15)/H15</f>
        <v>0</v>
      </c>
      <c r="NX15" s="102">
        <f ca="1">IF(E15=0,0,SUMIF('Cocktail (December 2025)'!$F$6:$DB$1547,E15,'Cocktail (December 2025)'!$BT$6:$BT$1547))</f>
        <v>0</v>
      </c>
      <c r="NY15" s="108">
        <f t="shared" ref="NY15:NY18" ca="1" si="493">NX15/H15</f>
        <v>0</v>
      </c>
      <c r="NZ15" s="109">
        <f t="shared" ref="NZ15:NZ21" ca="1" si="494">NL15+NM15+NN15+NO15-NP15-NQ15-NR15-NS15-NT15-NU15-NW15-NY15</f>
        <v>0</v>
      </c>
      <c r="OA15" s="104">
        <f t="shared" ref="OA15:OA18" ca="1" si="495">NZ15*H15</f>
        <v>0</v>
      </c>
      <c r="OB15" s="105">
        <f t="shared" ref="OB15:OB21" ca="1" si="496">(NQ15+NR15+NS15+NT15+(NU15+((NV15*$F15)/$H15)+NY15))*$L15</f>
        <v>0</v>
      </c>
      <c r="OC15" s="191"/>
      <c r="OD15" s="192">
        <f t="shared" ref="OD15:OD18" ca="1" si="497">OC15-NZ15</f>
        <v>0</v>
      </c>
      <c r="OE15" s="106">
        <f t="shared" ref="OE15:OE18" ca="1" si="498">NZ15</f>
        <v>0</v>
      </c>
      <c r="OF15" s="202"/>
      <c r="OG15" s="202"/>
      <c r="OH15" s="202"/>
      <c r="OI15" s="202"/>
      <c r="OJ15" s="202"/>
      <c r="OK15" s="202"/>
      <c r="OL15" s="202"/>
      <c r="OM15" s="202"/>
      <c r="ON15" s="203"/>
      <c r="OO15" s="204"/>
      <c r="OP15" s="108">
        <f t="shared" ref="OP15:OP18" si="499">(OO15*F15)/H15</f>
        <v>0</v>
      </c>
      <c r="OQ15" s="102">
        <f ca="1">IF(E15=0,0,SUMIF('Cocktail (December 2025)'!$F$6:$DB$1547,E15,'Cocktail (December 2025)'!$BW$6:$BW$1547))</f>
        <v>0</v>
      </c>
      <c r="OR15" s="108">
        <f t="shared" ref="OR15:OR18" ca="1" si="500">OQ15/H15</f>
        <v>0</v>
      </c>
      <c r="OS15" s="109">
        <f t="shared" ref="OS15:OS21" ca="1" si="501">OE15+OF15+OG15+OH15-OI15-OJ15-OK15-OL15-OM15-ON15-OP15-OR15</f>
        <v>0</v>
      </c>
      <c r="OT15" s="104">
        <f t="shared" ref="OT15:OT18" ca="1" si="502">OS15*H15</f>
        <v>0</v>
      </c>
      <c r="OU15" s="105">
        <f t="shared" ref="OU15:OU21" ca="1" si="503">(OJ15+OK15+OL15+OM15+(ON15+((OO15*$F15)/$H15)+OR15))*$L15</f>
        <v>0</v>
      </c>
      <c r="OV15" s="191"/>
      <c r="OW15" s="192">
        <f t="shared" ref="OW15:OW18" ca="1" si="504">OV15-OS15</f>
        <v>0</v>
      </c>
      <c r="OX15" s="106">
        <f t="shared" ref="OX15:OX18" ca="1" si="505">OS15</f>
        <v>0</v>
      </c>
      <c r="OY15" s="202"/>
      <c r="OZ15" s="202"/>
      <c r="PA15" s="202"/>
      <c r="PB15" s="202"/>
      <c r="PC15" s="202"/>
      <c r="PD15" s="202"/>
      <c r="PE15" s="202"/>
      <c r="PF15" s="202"/>
      <c r="PG15" s="203"/>
      <c r="PH15" s="204"/>
      <c r="PI15" s="108">
        <f t="shared" ref="PI15:PI18" si="506">(PH15*F15)/H15</f>
        <v>0</v>
      </c>
      <c r="PJ15" s="102">
        <f ca="1">IF(E15=0,0,SUMIF('Cocktail (December 2025)'!$F$6:$DB$1547,E15,'Cocktail (December 2025)'!$BZ$6:$BZ$1547))</f>
        <v>0</v>
      </c>
      <c r="PK15" s="108">
        <f t="shared" ref="PK15:PK18" ca="1" si="507">PJ15/H15</f>
        <v>0</v>
      </c>
      <c r="PL15" s="109">
        <f t="shared" ref="PL15:PL21" ca="1" si="508">OX15+OY15+OZ15+PA15-PB15-PC15-PD15-PE15-PF15-PG15-PI15-PK15</f>
        <v>0</v>
      </c>
      <c r="PM15" s="104">
        <f t="shared" ref="PM15:PM18" ca="1" si="509">PL15*H15</f>
        <v>0</v>
      </c>
      <c r="PN15" s="105">
        <f t="shared" ref="PN15:PN21" ca="1" si="510">(PC15+PD15+PE15+PF15+(PG15+((PH15*$F15)/$H15)+PK15))*$L15</f>
        <v>0</v>
      </c>
      <c r="PO15" s="191"/>
      <c r="PP15" s="192">
        <f t="shared" ref="PP15:PP18" ca="1" si="511">PO15-PL15</f>
        <v>0</v>
      </c>
      <c r="PQ15" s="106">
        <f t="shared" ref="PQ15:PQ18" ca="1" si="512">PL15</f>
        <v>0</v>
      </c>
      <c r="PR15" s="202"/>
      <c r="PS15" s="202"/>
      <c r="PT15" s="202"/>
      <c r="PU15" s="202"/>
      <c r="PV15" s="202"/>
      <c r="PW15" s="202"/>
      <c r="PX15" s="202"/>
      <c r="PY15" s="202"/>
      <c r="PZ15" s="203"/>
      <c r="QA15" s="204"/>
      <c r="QB15" s="108">
        <f t="shared" ref="QB15:QB18" si="513">(QA15*F15)/H15</f>
        <v>0</v>
      </c>
      <c r="QC15" s="102">
        <f ca="1">IF(E15=0,0,SUMIF('Cocktail (December 2025)'!$F$6:$DB$1547,E15,'Cocktail (December 2025)'!$CC$6:$CC$1547))</f>
        <v>0</v>
      </c>
      <c r="QD15" s="108">
        <f t="shared" ref="QD15:QD18" ca="1" si="514">QC15/H15</f>
        <v>0</v>
      </c>
      <c r="QE15" s="109">
        <f t="shared" ref="QE15:QE21" ca="1" si="515">PQ15+PR15+PS15+PT15-PU15-PV15-PW15-PX15-PY15-PZ15-QB15-QD15</f>
        <v>0</v>
      </c>
      <c r="QF15" s="104">
        <f t="shared" ref="QF15:QF18" ca="1" si="516">QE15*H15</f>
        <v>0</v>
      </c>
      <c r="QG15" s="105">
        <f t="shared" ref="QG15:QG21" ca="1" si="517">(PV15+PW15+PX15+PY15+(PZ15+((QA15*$F15)/$H15)+QD15))*$L15</f>
        <v>0</v>
      </c>
      <c r="QH15" s="191"/>
      <c r="QI15" s="192">
        <f t="shared" ref="QI15:QI18" ca="1" si="518">QH15-QE15</f>
        <v>0</v>
      </c>
      <c r="QJ15" s="106">
        <f t="shared" ref="QJ15:QJ18" ca="1" si="519">QE15</f>
        <v>0</v>
      </c>
      <c r="QK15" s="202"/>
      <c r="QL15" s="202"/>
      <c r="QM15" s="202"/>
      <c r="QN15" s="202"/>
      <c r="QO15" s="202"/>
      <c r="QP15" s="202"/>
      <c r="QQ15" s="202"/>
      <c r="QR15" s="202"/>
      <c r="QS15" s="203"/>
      <c r="QT15" s="204"/>
      <c r="QU15" s="108">
        <f t="shared" ref="QU15:QU18" si="520">(QT15*F15)/H15</f>
        <v>0</v>
      </c>
      <c r="QV15" s="102">
        <f ca="1">IF(E15=0,0,SUMIF('Cocktail (December 2025)'!$F$6:$DB$1547,E15,'Cocktail (December 2025)'!$CF$6:$CF$1547))</f>
        <v>0</v>
      </c>
      <c r="QW15" s="108">
        <f t="shared" ref="QW15:QW18" ca="1" si="521">QV15/H15</f>
        <v>0</v>
      </c>
      <c r="QX15" s="109">
        <f t="shared" ref="QX15:QX21" ca="1" si="522">QJ15+QK15+QL15+QM15-QN15-QO15-QP15-QQ15-QR15-QS15-QU15-QW15</f>
        <v>0</v>
      </c>
      <c r="QY15" s="104">
        <f t="shared" ref="QY15:QY18" ca="1" si="523">QX15*H15</f>
        <v>0</v>
      </c>
      <c r="QZ15" s="105">
        <f t="shared" ref="QZ15:QZ21" ca="1" si="524">(QO15+QP15+QQ15+QR15+(QS15+((QT15*$F15)/$H15)+QW15))*$L15</f>
        <v>0</v>
      </c>
      <c r="RA15" s="191"/>
      <c r="RB15" s="192">
        <f t="shared" ref="RB15:RB18" ca="1" si="525">RA15-QX15</f>
        <v>0</v>
      </c>
      <c r="RC15" s="106">
        <f t="shared" ca="1" si="233"/>
        <v>0</v>
      </c>
      <c r="RD15" s="202"/>
      <c r="RE15" s="202"/>
      <c r="RF15" s="202"/>
      <c r="RG15" s="202"/>
      <c r="RH15" s="202"/>
      <c r="RI15" s="202"/>
      <c r="RJ15" s="202"/>
      <c r="RK15" s="202"/>
      <c r="RL15" s="203"/>
      <c r="RM15" s="204"/>
      <c r="RN15" s="108">
        <f t="shared" ref="RN15:RN18" si="526">(RM15*F15)/H15</f>
        <v>0</v>
      </c>
      <c r="RO15" s="102">
        <f ca="1">IF(E15=0,0,SUMIF('Cocktail (December 2025)'!$F$6:$DB$1547,E15,'Cocktail (December 2025)'!$CI$6:$CI$1547))</f>
        <v>0</v>
      </c>
      <c r="RP15" s="108">
        <f t="shared" ref="RP15:RP18" ca="1" si="527">RO15/H15</f>
        <v>0</v>
      </c>
      <c r="RQ15" s="109">
        <f t="shared" ref="RQ15:RQ21" ca="1" si="528">RC15+RD15+RE15+RF15-RG15-RH15-RI15-RJ15-RK15-RL15-RN15-RP15</f>
        <v>0</v>
      </c>
      <c r="RR15" s="104">
        <f t="shared" ref="RR15:RR18" ca="1" si="529">RQ15*H15</f>
        <v>0</v>
      </c>
      <c r="RS15" s="105">
        <f t="shared" ref="RS15:RS21" ca="1" si="530">(RH15+RI15+RJ15+RK15+(RL15+((RM15*$F15)/$H15)+RP15))*$L15</f>
        <v>0</v>
      </c>
      <c r="RT15" s="191"/>
      <c r="RU15" s="192">
        <f t="shared" ref="RU15:RU18" ca="1" si="531">RT15-RQ15</f>
        <v>0</v>
      </c>
      <c r="RV15" s="106">
        <f t="shared" ref="RV15:RV18" ca="1" si="532">RQ15</f>
        <v>0</v>
      </c>
      <c r="RW15" s="202"/>
      <c r="RX15" s="202"/>
      <c r="RY15" s="202"/>
      <c r="RZ15" s="202"/>
      <c r="SA15" s="202"/>
      <c r="SB15" s="202"/>
      <c r="SC15" s="202"/>
      <c r="SD15" s="202"/>
      <c r="SE15" s="203"/>
      <c r="SF15" s="204"/>
      <c r="SG15" s="108">
        <f t="shared" ref="SG15:SG18" si="533">(SF15*F15)/H15</f>
        <v>0</v>
      </c>
      <c r="SH15" s="102">
        <f ca="1">IF(E15=0,0,SUMIF('Cocktail (December 2025)'!$F$6:$DB$1547,E15,'Cocktail (December 2025)'!$CL$6:$CL$1547))</f>
        <v>0</v>
      </c>
      <c r="SI15" s="108">
        <f t="shared" ref="SI15:SI18" ca="1" si="534">SH15/H15</f>
        <v>0</v>
      </c>
      <c r="SJ15" s="109">
        <f t="shared" ref="SJ15:SJ21" ca="1" si="535">RV15+RW15+RX15+RY15-RZ15-SA15-SB15-SC15-SD15-SE15-SG15-SI15</f>
        <v>0</v>
      </c>
      <c r="SK15" s="104">
        <f t="shared" ref="SK15:SK18" ca="1" si="536">SJ15*H15</f>
        <v>0</v>
      </c>
      <c r="SL15" s="105">
        <f t="shared" ref="SL15:SL21" ca="1" si="537">(SA15+SB15+SC15+SD15+(SE15+((SF15*$F15)/$H15)+SI15))*$L15</f>
        <v>0</v>
      </c>
      <c r="SM15" s="191"/>
      <c r="SN15" s="192">
        <f t="shared" ref="SN15:SN18" ca="1" si="538">SM15-SJ15</f>
        <v>0</v>
      </c>
      <c r="SO15" s="106">
        <f t="shared" ref="SO15:SO18" ca="1" si="539">SJ15</f>
        <v>0</v>
      </c>
      <c r="SP15" s="202"/>
      <c r="SQ15" s="202"/>
      <c r="SR15" s="202"/>
      <c r="SS15" s="202"/>
      <c r="ST15" s="202"/>
      <c r="SU15" s="202"/>
      <c r="SV15" s="202"/>
      <c r="SW15" s="202"/>
      <c r="SX15" s="203"/>
      <c r="SY15" s="204"/>
      <c r="SZ15" s="108">
        <f t="shared" ref="SZ15:SZ18" si="540">(SY15*F15)/H15</f>
        <v>0</v>
      </c>
      <c r="TA15" s="102">
        <f ca="1">IF(E15=0,0,SUMIF('Cocktail (December 2025)'!$F$6:$DB$1547,E15,'Cocktail (December 2025)'!$CO$6:$CO$1547))</f>
        <v>0</v>
      </c>
      <c r="TB15" s="108">
        <f t="shared" ref="TB15:TB18" ca="1" si="541">TA15/H15</f>
        <v>0</v>
      </c>
      <c r="TC15" s="109">
        <f t="shared" ref="TC15:TC21" ca="1" si="542">SO15+SP15+SQ15+SR15-SS15-ST15-SU15-SV15-SW15-SX15-SZ15-TB15</f>
        <v>0</v>
      </c>
      <c r="TD15" s="104">
        <f t="shared" ref="TD15:TD18" ca="1" si="543">TC15*H15</f>
        <v>0</v>
      </c>
      <c r="TE15" s="105">
        <f t="shared" ref="TE15:TE21" ca="1" si="544">(ST15+SU15+SV15+SW15+(SX15+((SY15*$F15)/$H15)+TB15))*$L15</f>
        <v>0</v>
      </c>
      <c r="TF15" s="191"/>
      <c r="TG15" s="192">
        <f t="shared" ref="TG15:TG18" ca="1" si="545">TF15-TC15</f>
        <v>0</v>
      </c>
      <c r="TH15" s="106">
        <f t="shared" ref="TH15:TH18" ca="1" si="546">TC15</f>
        <v>0</v>
      </c>
      <c r="TI15" s="202"/>
      <c r="TJ15" s="202"/>
      <c r="TK15" s="202"/>
      <c r="TL15" s="202"/>
      <c r="TM15" s="202"/>
      <c r="TN15" s="202"/>
      <c r="TO15" s="202"/>
      <c r="TP15" s="202"/>
      <c r="TQ15" s="203"/>
      <c r="TR15" s="204"/>
      <c r="TS15" s="108">
        <f t="shared" ref="TS15:TS18" si="547">(TR15*F15)/H15</f>
        <v>0</v>
      </c>
      <c r="TT15" s="102">
        <f ca="1">IF(E15=0,0,SUMIF('Cocktail (December 2025)'!$F$6:$DB$1547,E15,'Cocktail (December 2025)'!$CR$6:$CR$1547))</f>
        <v>0</v>
      </c>
      <c r="TU15" s="108">
        <f t="shared" ref="TU15:TU18" ca="1" si="548">TT15/H15</f>
        <v>0</v>
      </c>
      <c r="TV15" s="109">
        <f t="shared" ref="TV15:TV21" ca="1" si="549">TH15+TI15+TJ15+TK15-TL15-TM15-TN15-TO15-TP15-TQ15-TS15-TU15</f>
        <v>0</v>
      </c>
      <c r="TW15" s="104">
        <f t="shared" ref="TW15:TW18" ca="1" si="550">TV15*H15</f>
        <v>0</v>
      </c>
      <c r="TX15" s="105">
        <f t="shared" ref="TX15:TX21" ca="1" si="551">(TM15+TN15+TO15+TP15+(TQ15+((TR15*$F15)/$H15)+TU15))*$L15</f>
        <v>0</v>
      </c>
      <c r="TY15" s="191"/>
      <c r="TZ15" s="192">
        <f t="shared" ref="TZ15:TZ18" ca="1" si="552">TY15-TV15</f>
        <v>0</v>
      </c>
      <c r="UA15" s="106">
        <f t="shared" ref="UA15:UA18" ca="1" si="553">TV15</f>
        <v>0</v>
      </c>
      <c r="UB15" s="202"/>
      <c r="UC15" s="202"/>
      <c r="UD15" s="202"/>
      <c r="UE15" s="202"/>
      <c r="UF15" s="202"/>
      <c r="UG15" s="202"/>
      <c r="UH15" s="202"/>
      <c r="UI15" s="202"/>
      <c r="UJ15" s="203"/>
      <c r="UK15" s="204"/>
      <c r="UL15" s="108">
        <f t="shared" ref="UL15:UL18" si="554">(UK15*F15)/H15</f>
        <v>0</v>
      </c>
      <c r="UM15" s="102">
        <f ca="1">IF(E15=0,0,SUMIF('Cocktail (December 2025)'!$F$6:$DB$1547,E15,'Cocktail (December 2025)'!$CU$6:$CU$1547))</f>
        <v>0</v>
      </c>
      <c r="UN15" s="108">
        <f t="shared" ref="UN15:UN18" ca="1" si="555">UM15/H15</f>
        <v>0</v>
      </c>
      <c r="UO15" s="109">
        <f t="shared" ref="UO15:UO21" ca="1" si="556">UA15+UB15+UC15+UD15-UE15-UF15-UG15-UH15-UI15-UJ15-UL15-UN15</f>
        <v>0</v>
      </c>
      <c r="UP15" s="104">
        <f t="shared" ref="UP15:UP18" ca="1" si="557">UO15*H15</f>
        <v>0</v>
      </c>
      <c r="UQ15" s="105">
        <f t="shared" ref="UQ15:UQ21" ca="1" si="558">(UF15+UG15+UH15+UI15+(UJ15+((UK15*$F15)/$H15)+UN15))*$L15</f>
        <v>0</v>
      </c>
      <c r="UR15" s="191"/>
      <c r="US15" s="192">
        <f t="shared" ref="US15:US18" ca="1" si="559">UR15-UO15</f>
        <v>0</v>
      </c>
      <c r="UT15" s="106">
        <f t="shared" ref="UT15:UT18" ca="1" si="560">UO15</f>
        <v>0</v>
      </c>
      <c r="UU15" s="202"/>
      <c r="UV15" s="202"/>
      <c r="UW15" s="202"/>
      <c r="UX15" s="202"/>
      <c r="UY15" s="202"/>
      <c r="UZ15" s="202"/>
      <c r="VA15" s="202"/>
      <c r="VB15" s="202"/>
      <c r="VC15" s="203"/>
      <c r="VD15" s="204"/>
      <c r="VE15" s="108">
        <f t="shared" ref="VE15:VE18" si="561">(VD15*F15)/H15</f>
        <v>0</v>
      </c>
      <c r="VF15" s="102">
        <f ca="1">IF(E15=0,0,SUMIF('Cocktail (December 2025)'!$F$6:$DB$1547,E15,'Cocktail (December 2025)'!$CX$6:$CX$1547))</f>
        <v>0</v>
      </c>
      <c r="VG15" s="108">
        <f t="shared" ref="VG15:VG18" ca="1" si="562">VF15/H15</f>
        <v>0</v>
      </c>
      <c r="VH15" s="109">
        <f t="shared" ref="VH15:VH21" ca="1" si="563">UT15+UU15+UV15+UW15-UX15-UY15-UZ15-VA15-VB15-VC15-VE15-VG15</f>
        <v>0</v>
      </c>
      <c r="VI15" s="104">
        <f t="shared" ref="VI15:VI18" ca="1" si="564">VH15*H15</f>
        <v>0</v>
      </c>
      <c r="VJ15" s="105">
        <f t="shared" ref="VJ15:VJ21" ca="1" si="565">(UY15+UZ15+VA15+VB15+(VC15+((VD15*$F15)/$H15)+VG15))*$L15</f>
        <v>0</v>
      </c>
      <c r="VK15" s="191"/>
      <c r="VL15" s="192">
        <f t="shared" ref="VL15:VL18" ca="1" si="566">VK15-VH15</f>
        <v>0</v>
      </c>
      <c r="VM15" s="106">
        <f t="shared" ref="VM15:VM18" ca="1" si="567">VH15</f>
        <v>0</v>
      </c>
      <c r="VN15" s="202"/>
      <c r="VO15" s="202"/>
      <c r="VP15" s="202"/>
      <c r="VQ15" s="202"/>
      <c r="VR15" s="202"/>
      <c r="VS15" s="202"/>
      <c r="VT15" s="202"/>
      <c r="VU15" s="202"/>
      <c r="VV15" s="203"/>
      <c r="VW15" s="204"/>
      <c r="VX15" s="108">
        <f t="shared" ref="VX15:VX18" si="568">(VW15*F15)/H15</f>
        <v>0</v>
      </c>
      <c r="VY15" s="102">
        <f ca="1">IF(E15=0,0,SUMIF('Cocktail (December 2025)'!$F$6:$DB$1547,E15,'Cocktail (December 2025)'!$DA$6:$DA$1547))</f>
        <v>0</v>
      </c>
      <c r="VZ15" s="108">
        <f t="shared" ref="VZ15:VZ18" ca="1" si="569">VY15/H15</f>
        <v>0</v>
      </c>
      <c r="WA15" s="109">
        <f t="shared" ref="WA15:WA21" ca="1" si="570">VM15+VN15+VO15+VP15-VQ15-VR15-VS15-VT15-VU15-VV15-VX15-VZ15</f>
        <v>0</v>
      </c>
      <c r="WB15" s="104">
        <f t="shared" ref="WB15:WB18" ca="1" si="571">WA15*H15</f>
        <v>0</v>
      </c>
      <c r="WC15" s="105">
        <f t="shared" ref="WC15:WC21" ca="1" si="572">(VR15+VS15+VT15+VU15+(VV15+((VW15*$F15)/$H15)+VZ15))*$L15</f>
        <v>0</v>
      </c>
      <c r="WD15" s="191"/>
      <c r="WE15" s="192">
        <f t="shared" ref="WE15:WE18" ca="1" si="573">WD15-WA15</f>
        <v>0</v>
      </c>
      <c r="WF15" s="14" t="s">
        <v>81</v>
      </c>
      <c r="WG15" s="62">
        <f t="shared" ref="WG15:WG18" si="574">O15</f>
        <v>0</v>
      </c>
      <c r="WH15" s="13">
        <f t="shared" ref="WH15:WH18" si="575">P15+AI15+BB15+BU15+CN15+DG15+DZ15+ES15+FL15+GE15+GX15+HQ15+IJ15+JC15+JV15+KO15+LH15+MA15+MT15+NM15+OF15+OY15+PR15+QK15+RD15+RW15+SP15+TI15+UB15+UU15+VN15</f>
        <v>0</v>
      </c>
      <c r="WI15" s="13">
        <f t="shared" ref="WI15:WI18" si="576">Q15+AJ15+BC15+BV15+CO15+DH15+EA15+ET15+FM15+GF15+GY15+HR15+IK15+JD15+JW15+KP15+LI15+MB15+MU15+NN15+OG15+OZ15+PS15+QL15+RE15+RX15+SQ15+TJ15+UC15+UV15+VO15</f>
        <v>0</v>
      </c>
      <c r="WJ15" s="13">
        <f t="shared" ref="WJ15:WJ18" si="577">R15+AK15+BD15+BW15+CP15+DI15+EB15+EU15+FN15+GG15+GZ15+HS15+IL15+JE15+JX15+KQ15+LJ15+MC15+MV15+NO15+OH15+PA15+PT15+QM15+RF15+RY15+SR15+TK15+UD15+UW15+VP15</f>
        <v>0</v>
      </c>
      <c r="WK15" s="13">
        <f t="shared" ref="WK15:WK18" si="578">S15+AL15+BE15+BX15+CQ15+DJ15+EC15+EV15+FO15+GH15+HA15+HT15+IM15+JF15+JY15+KR15+LK15+MD15+MW15+NP15+OI15+PB15+PU15+QN15+RG15+RZ15+SS15+TL15+UE15+UX15+VQ15</f>
        <v>0</v>
      </c>
      <c r="WL15" s="13">
        <f t="shared" ref="WL15:WL18" si="579">T15+AM15+BF15+BY15+CR15+DK15+ED15+EW15+FP15+GI15+HB15+HU15+IN15+JG15+JZ15+KS15+LL15+ME15+MX15+NQ15+OJ15+PC15+PV15+QO15+RH15+SA15+ST15+TM15+UF15+UY15+VR15</f>
        <v>0</v>
      </c>
      <c r="WM15" s="13">
        <f t="shared" ref="WM15:WM18" si="580">U15+AN15+BG15+BZ15+CS15+DL15+EE15++EX15+FQ15+GJ15+HC15+HV15+IO15+JH15+KA15+KT15+LM15+MF15+MY15+NR15+OK15+PD15+PW15+QP15+RI15+SB15+SU15+TN15+UG15+UZ15+VS15</f>
        <v>0</v>
      </c>
      <c r="WN15" s="13">
        <f t="shared" ref="WN15:WN18" si="581">V15+AO15+BH15+CA15+CT15+DM15+EF15+EY15+FR15+GK15+HD15+HW15+IP15+JI15+KB15+KU15+LN15+MG15+MZ15+NS15+OL15+PE15+PX15+QQ15+RJ15+SC15+SV15+TO15+UH15+VA15+VT15</f>
        <v>0</v>
      </c>
      <c r="WO15" s="13">
        <f t="shared" ref="WO15:WO18" si="582">W15+AP15+BI15+CB15+CU15+DN15+EG15+EZ15+FS15+GL15+HE15+HX15+IQ15+JJ15+KC15+KV15+LO15+MH15+NA15+NT15+OM15+PF15+PY15+QR15+RK15+SD15+SW15+TP15+UI15+VB15+VU15</f>
        <v>0</v>
      </c>
      <c r="WP15" s="63">
        <f t="shared" ref="WP15:WP18" si="583">X15+AQ15+BJ15+CC15+CV15+DO15+EH15+FA15+FT15+GM15+HF15+HY15+IR15+JK15+KD15+KW15+LP15+MI15+NB15+NU15+ON15+PG15+PZ15+QS15+RL15+SE15+SX15+TQ15+UJ15+VC15+VV15</f>
        <v>0</v>
      </c>
      <c r="WQ15" s="63">
        <f t="shared" ref="WQ15:WQ18" si="584">Y15+AR15+BK15+CD15+CW15+DP15+EI15+FB15+FU15+GN15+HG15+HZ15+IS15+JL15+KE15+KX15+LQ15+MJ15+NC15+NV15+OO15+PH15+QA15+QT15+RM15+SF15+SY15+TR15+UK15+VD15+VW15</f>
        <v>0</v>
      </c>
      <c r="WR15" s="63">
        <f t="shared" ref="WR15:WR18" si="585">Z15+AS15+BL15+CE15+CX15+DQ15+EJ15+FC15+FV15+GO15+HH15+IA15+IT15+JM15+KF15+KY15+LR15+MK15+ND15+NW15+OP15+PI15+QB15+QU15+RN15+SG15+SZ15+TS15+UL15+VE15+VX15</f>
        <v>0</v>
      </c>
      <c r="WS15" s="63">
        <f t="shared" ref="WS15:WS18" ca="1" si="586">AB15+AU15+BN15+CG15+CZ15+DS15+EL15+FE15+FX15+GQ15+HJ15+IC15+IV15+JO15+KH15+LA15+LT15+MM15+NF15+NY15+OR15+PK15+QD15+QW15+RP15+SI15+TB15+TU15+UN15+VG15+VZ15</f>
        <v>0</v>
      </c>
      <c r="WT15" s="54">
        <f t="shared" ref="WT15:WT18" ca="1" si="587">WA15</f>
        <v>0</v>
      </c>
      <c r="WU15" s="64">
        <f t="shared" ref="WU15:WU18" ca="1" si="588">WB15</f>
        <v>0</v>
      </c>
      <c r="WV15" s="196"/>
      <c r="WW15" s="197">
        <f t="shared" ref="WW15:WW18" ca="1" si="589">WV15-WT15</f>
        <v>0</v>
      </c>
      <c r="WX15" s="12">
        <f t="shared" ref="WX15:WX18" si="590">WV15/F15</f>
        <v>0</v>
      </c>
      <c r="WY15" s="61"/>
    </row>
    <row r="16" spans="1:623" ht="15" customHeight="1" x14ac:dyDescent="0.3">
      <c r="A16" s="114" t="str">
        <f t="shared" ca="1" si="359"/>
        <v>-</v>
      </c>
      <c r="B16" s="175"/>
      <c r="C16" s="173">
        <v>53</v>
      </c>
      <c r="D16" s="174">
        <v>19</v>
      </c>
      <c r="E16" s="138" t="s">
        <v>163</v>
      </c>
      <c r="F16" s="98">
        <f>IF(E16="","",IF(VLOOKUP(E16,'Master Data (December 2025)'!$B$10:$N$857,1)=E16,VLOOKUP(E16,'Master Data (December 2025)'!$B$10:$N$857,6),"XX"))</f>
        <v>1</v>
      </c>
      <c r="G16" s="98"/>
      <c r="H16" s="90">
        <f>IF(E16="","",IF(VLOOKUP(E16,'Master Data (December 2025)'!$B$10:$N$857,1)=E16,VLOOKUP(E16,'Master Data (December 2025)'!$B$10:$N$857,8),"XX"))</f>
        <v>22</v>
      </c>
      <c r="I16" s="98"/>
      <c r="J16" s="90" t="str">
        <f>IF(E16="","",IF(VLOOKUP(E16,'Master Data (December 2025)'!$B$10:$N$857,1)=E16,VLOOKUP(E16,'Master Data (December 2025)'!$B$10:$N$857,3),"XX"))</f>
        <v>อมฤต</v>
      </c>
      <c r="K16" s="99" t="str">
        <f>IF(E16="","",IF(VLOOKUP(E16,'Master Data (December 2025)'!$B$10:$N$857,1)=E16,VLOOKUP(E16,'Master Data (December 2025)'!$B$10:$N$857,5),"XX"))</f>
        <v>Btl 700 ml</v>
      </c>
      <c r="L16" s="215">
        <f>IF(E16="","",IF(VLOOKUP(E16,'Master Data (December 2025)'!$B$10:$N$857,1)=E16,VLOOKUP(E16,'Master Data (December 2025)'!$B$10:$N$857,11),"XX"))</f>
        <v>2920</v>
      </c>
      <c r="M16" s="215">
        <f>IF(E16="","",IF(VLOOKUP(E16,'Master Data (December 2025)'!$B$10:$N$857,1)=E16,VLOOKUP(E16,'Master Data (December 2025)'!$B$10:$N$857,13),"XX"))</f>
        <v>132.72727272727272</v>
      </c>
      <c r="N16" s="208"/>
      <c r="O16" s="100">
        <f t="shared" si="360"/>
        <v>0</v>
      </c>
      <c r="P16" s="202"/>
      <c r="Q16" s="202"/>
      <c r="R16" s="202"/>
      <c r="S16" s="202"/>
      <c r="T16" s="202"/>
      <c r="U16" s="202"/>
      <c r="V16" s="202"/>
      <c r="W16" s="202"/>
      <c r="X16" s="203"/>
      <c r="Y16" s="204"/>
      <c r="Z16" s="101">
        <f>(Y16*F16)/H16</f>
        <v>0</v>
      </c>
      <c r="AA16" s="102">
        <f ca="1">IF(E16=0,0,SUMIF('Cocktail (December 2025)'!$F$6:$DB$1547,E16,'Cocktail (December 2025)'!$O$6:$O$1547))</f>
        <v>0</v>
      </c>
      <c r="AB16" s="103">
        <f t="shared" ca="1" si="362"/>
        <v>0</v>
      </c>
      <c r="AC16" s="104">
        <f t="shared" ca="1" si="363"/>
        <v>0</v>
      </c>
      <c r="AD16" s="104">
        <f t="shared" ca="1" si="364"/>
        <v>0</v>
      </c>
      <c r="AE16" s="105">
        <f t="shared" ca="1" si="365"/>
        <v>0</v>
      </c>
      <c r="AF16" s="191"/>
      <c r="AG16" s="192">
        <f t="shared" ca="1" si="366"/>
        <v>0</v>
      </c>
      <c r="AH16" s="106">
        <f t="shared" ca="1" si="231"/>
        <v>0</v>
      </c>
      <c r="AI16" s="202"/>
      <c r="AJ16" s="202"/>
      <c r="AK16" s="202"/>
      <c r="AL16" s="202"/>
      <c r="AM16" s="202"/>
      <c r="AN16" s="202"/>
      <c r="AO16" s="202"/>
      <c r="AP16" s="202"/>
      <c r="AQ16" s="203"/>
      <c r="AR16" s="204"/>
      <c r="AS16" s="107">
        <f t="shared" si="367"/>
        <v>0</v>
      </c>
      <c r="AT16" s="102">
        <f ca="1">IF(E16=0,0,SUMIF('Cocktail (December 2025)'!$F$6:$DB$1547,E16,'Cocktail (December 2025)'!$R$6:$R$1547))</f>
        <v>0</v>
      </c>
      <c r="AU16" s="108">
        <f t="shared" ca="1" si="368"/>
        <v>0</v>
      </c>
      <c r="AV16" s="104">
        <f t="shared" ca="1" si="369"/>
        <v>0</v>
      </c>
      <c r="AW16" s="104">
        <f t="shared" ca="1" si="370"/>
        <v>0</v>
      </c>
      <c r="AX16" s="105">
        <f t="shared" ca="1" si="371"/>
        <v>0</v>
      </c>
      <c r="AY16" s="191"/>
      <c r="AZ16" s="192">
        <f t="shared" ca="1" si="372"/>
        <v>0</v>
      </c>
      <c r="BA16" s="106">
        <f t="shared" ca="1" si="373"/>
        <v>0</v>
      </c>
      <c r="BB16" s="202"/>
      <c r="BC16" s="202"/>
      <c r="BD16" s="202"/>
      <c r="BE16" s="202"/>
      <c r="BF16" s="202"/>
      <c r="BG16" s="202"/>
      <c r="BH16" s="202"/>
      <c r="BI16" s="202"/>
      <c r="BJ16" s="203"/>
      <c r="BK16" s="204"/>
      <c r="BL16" s="108">
        <f t="shared" si="374"/>
        <v>0</v>
      </c>
      <c r="BM16" s="102">
        <f ca="1">IF(E16=0,0,SUMIF('Cocktail (December 2025)'!$F$6:$DB$1547,E16,'Cocktail (December 2025)'!$U$6:$U$1547))</f>
        <v>0</v>
      </c>
      <c r="BN16" s="108">
        <f t="shared" ca="1" si="375"/>
        <v>0</v>
      </c>
      <c r="BO16" s="109">
        <f t="shared" ca="1" si="376"/>
        <v>0</v>
      </c>
      <c r="BP16" s="104">
        <f t="shared" ca="1" si="377"/>
        <v>0</v>
      </c>
      <c r="BQ16" s="105">
        <f t="shared" ca="1" si="378"/>
        <v>0</v>
      </c>
      <c r="BR16" s="191"/>
      <c r="BS16" s="192">
        <f t="shared" ca="1" si="379"/>
        <v>0</v>
      </c>
      <c r="BT16" s="106">
        <f t="shared" ca="1" si="380"/>
        <v>0</v>
      </c>
      <c r="BU16" s="202"/>
      <c r="BV16" s="202"/>
      <c r="BW16" s="202"/>
      <c r="BX16" s="202"/>
      <c r="BY16" s="202"/>
      <c r="BZ16" s="202"/>
      <c r="CA16" s="202"/>
      <c r="CB16" s="202"/>
      <c r="CC16" s="203"/>
      <c r="CD16" s="204"/>
      <c r="CE16" s="108">
        <f t="shared" si="381"/>
        <v>0</v>
      </c>
      <c r="CF16" s="102">
        <f ca="1">IF(E16=0,0,SUMIF('Cocktail (December 2025)'!$F$6:$DB$1547,E16,'Cocktail (December 2025)'!$X$6:$X$1547))</f>
        <v>0</v>
      </c>
      <c r="CG16" s="108">
        <f t="shared" ca="1" si="382"/>
        <v>0</v>
      </c>
      <c r="CH16" s="109">
        <f t="shared" ca="1" si="383"/>
        <v>0</v>
      </c>
      <c r="CI16" s="104">
        <f t="shared" ca="1" si="384"/>
        <v>0</v>
      </c>
      <c r="CJ16" s="105">
        <f t="shared" ca="1" si="385"/>
        <v>0</v>
      </c>
      <c r="CK16" s="191"/>
      <c r="CL16" s="192">
        <f t="shared" ca="1" si="386"/>
        <v>0</v>
      </c>
      <c r="CM16" s="106">
        <f t="shared" ca="1" si="387"/>
        <v>0</v>
      </c>
      <c r="CN16" s="202"/>
      <c r="CO16" s="202"/>
      <c r="CP16" s="202"/>
      <c r="CQ16" s="202"/>
      <c r="CR16" s="202"/>
      <c r="CS16" s="202"/>
      <c r="CT16" s="202"/>
      <c r="CU16" s="202"/>
      <c r="CV16" s="203"/>
      <c r="CW16" s="204"/>
      <c r="CX16" s="108">
        <f t="shared" si="388"/>
        <v>0</v>
      </c>
      <c r="CY16" s="102">
        <f ca="1">IF(E16=0,0,SUMIF('Cocktail (December 2025)'!$F$6:$DB$1547,E16,'Cocktail (December 2025)'!$AA$6:$AA$1547))</f>
        <v>0</v>
      </c>
      <c r="CZ16" s="108">
        <f t="shared" ca="1" si="389"/>
        <v>0</v>
      </c>
      <c r="DA16" s="109">
        <f t="shared" ca="1" si="390"/>
        <v>0</v>
      </c>
      <c r="DB16" s="104">
        <f t="shared" ca="1" si="391"/>
        <v>0</v>
      </c>
      <c r="DC16" s="105">
        <f t="shared" ca="1" si="392"/>
        <v>0</v>
      </c>
      <c r="DD16" s="191"/>
      <c r="DE16" s="192">
        <f t="shared" ca="1" si="393"/>
        <v>0</v>
      </c>
      <c r="DF16" s="106">
        <f t="shared" ca="1" si="394"/>
        <v>0</v>
      </c>
      <c r="DG16" s="202"/>
      <c r="DH16" s="202"/>
      <c r="DI16" s="202"/>
      <c r="DJ16" s="202"/>
      <c r="DK16" s="202"/>
      <c r="DL16" s="202"/>
      <c r="DM16" s="202"/>
      <c r="DN16" s="202"/>
      <c r="DO16" s="203"/>
      <c r="DP16" s="204"/>
      <c r="DQ16" s="108">
        <f t="shared" si="395"/>
        <v>0</v>
      </c>
      <c r="DR16" s="102">
        <f ca="1">IF(E16=0,0,SUMIF('Cocktail (December 2025)'!$F$6:$DB$1547,E16,'Cocktail (December 2025)'!$AD$6:$AD$1547))</f>
        <v>0</v>
      </c>
      <c r="DS16" s="108">
        <f t="shared" ca="1" si="396"/>
        <v>0</v>
      </c>
      <c r="DT16" s="109">
        <f t="shared" ca="1" si="397"/>
        <v>0</v>
      </c>
      <c r="DU16" s="104">
        <f t="shared" ca="1" si="398"/>
        <v>0</v>
      </c>
      <c r="DV16" s="105">
        <f t="shared" ca="1" si="399"/>
        <v>0</v>
      </c>
      <c r="DW16" s="191"/>
      <c r="DX16" s="192">
        <f t="shared" ca="1" si="400"/>
        <v>0</v>
      </c>
      <c r="DY16" s="106">
        <f t="shared" ca="1" si="401"/>
        <v>0</v>
      </c>
      <c r="DZ16" s="202"/>
      <c r="EA16" s="202"/>
      <c r="EB16" s="202"/>
      <c r="EC16" s="202"/>
      <c r="ED16" s="202"/>
      <c r="EE16" s="202"/>
      <c r="EF16" s="202"/>
      <c r="EG16" s="202"/>
      <c r="EH16" s="203"/>
      <c r="EI16" s="204"/>
      <c r="EJ16" s="108">
        <f t="shared" si="402"/>
        <v>0</v>
      </c>
      <c r="EK16" s="102">
        <f ca="1">IF(E16=0,0,SUMIF('Cocktail (December 2025)'!$F$6:$DB$1547,E16,'Cocktail (December 2025)'!$AG$6:$AG$1547))</f>
        <v>0</v>
      </c>
      <c r="EL16" s="108">
        <f t="shared" ca="1" si="403"/>
        <v>0</v>
      </c>
      <c r="EM16" s="109">
        <f t="shared" ca="1" si="404"/>
        <v>0</v>
      </c>
      <c r="EN16" s="104">
        <f t="shared" ca="1" si="405"/>
        <v>0</v>
      </c>
      <c r="EO16" s="105">
        <f t="shared" ca="1" si="406"/>
        <v>0</v>
      </c>
      <c r="EP16" s="191"/>
      <c r="EQ16" s="199">
        <f t="shared" ca="1" si="407"/>
        <v>0</v>
      </c>
      <c r="ER16" s="185">
        <f t="shared" ca="1" si="408"/>
        <v>0</v>
      </c>
      <c r="ES16" s="202"/>
      <c r="ET16" s="202"/>
      <c r="EU16" s="202"/>
      <c r="EV16" s="202"/>
      <c r="EW16" s="202"/>
      <c r="EX16" s="202"/>
      <c r="EY16" s="202"/>
      <c r="EZ16" s="202"/>
      <c r="FA16" s="203"/>
      <c r="FB16" s="204"/>
      <c r="FC16" s="108">
        <f t="shared" si="409"/>
        <v>0</v>
      </c>
      <c r="FD16" s="102">
        <f ca="1">IF(E16=0,0,SUMIF('Cocktail (December 2025)'!$F$6:$DB$1547,E16,'Cocktail (December 2025)'!$AJ$6:$AJ$1547))</f>
        <v>0</v>
      </c>
      <c r="FE16" s="108">
        <f t="shared" ca="1" si="410"/>
        <v>0</v>
      </c>
      <c r="FF16" s="109">
        <f t="shared" ca="1" si="411"/>
        <v>0</v>
      </c>
      <c r="FG16" s="104">
        <f t="shared" ca="1" si="412"/>
        <v>0</v>
      </c>
      <c r="FH16" s="105">
        <f t="shared" ca="1" si="413"/>
        <v>0</v>
      </c>
      <c r="FI16" s="191"/>
      <c r="FJ16" s="192">
        <f t="shared" ca="1" si="414"/>
        <v>0</v>
      </c>
      <c r="FK16" s="110">
        <f t="shared" ca="1" si="415"/>
        <v>0</v>
      </c>
      <c r="FL16" s="202"/>
      <c r="FM16" s="202"/>
      <c r="FN16" s="202"/>
      <c r="FO16" s="202"/>
      <c r="FP16" s="202"/>
      <c r="FQ16" s="202"/>
      <c r="FR16" s="202"/>
      <c r="FS16" s="202"/>
      <c r="FT16" s="203"/>
      <c r="FU16" s="204"/>
      <c r="FV16" s="108">
        <f t="shared" si="416"/>
        <v>0</v>
      </c>
      <c r="FW16" s="102">
        <f ca="1">IF(E16=0,0,SUMIF('Cocktail (December 2025)'!$F$6:$DB$1547,E16,'Cocktail (December 2025)'!$AM$6:$AM$1547))</f>
        <v>0</v>
      </c>
      <c r="FX16" s="108">
        <f t="shared" ca="1" si="417"/>
        <v>0</v>
      </c>
      <c r="FY16" s="109">
        <f t="shared" ca="1" si="418"/>
        <v>0</v>
      </c>
      <c r="FZ16" s="104">
        <f t="shared" ca="1" si="419"/>
        <v>0</v>
      </c>
      <c r="GA16" s="105">
        <f t="shared" ca="1" si="420"/>
        <v>0</v>
      </c>
      <c r="GB16" s="191"/>
      <c r="GC16" s="192">
        <f t="shared" ca="1" si="421"/>
        <v>0</v>
      </c>
      <c r="GD16" s="106">
        <f t="shared" ca="1" si="422"/>
        <v>0</v>
      </c>
      <c r="GE16" s="202"/>
      <c r="GF16" s="202"/>
      <c r="GG16" s="202"/>
      <c r="GH16" s="202"/>
      <c r="GI16" s="202"/>
      <c r="GJ16" s="202"/>
      <c r="GK16" s="202"/>
      <c r="GL16" s="202"/>
      <c r="GM16" s="203"/>
      <c r="GN16" s="204"/>
      <c r="GO16" s="108">
        <f t="shared" si="423"/>
        <v>0</v>
      </c>
      <c r="GP16" s="102">
        <f ca="1">IF(E16=0,0,SUMIF('Cocktail (December 2025)'!$F$6:$DB$1547,E16,'Cocktail (December 2025)'!$AP$6:$AP$1547))</f>
        <v>0</v>
      </c>
      <c r="GQ16" s="108">
        <f t="shared" ca="1" si="424"/>
        <v>0</v>
      </c>
      <c r="GR16" s="109">
        <f t="shared" ca="1" si="425"/>
        <v>0</v>
      </c>
      <c r="GS16" s="104">
        <f t="shared" ca="1" si="426"/>
        <v>0</v>
      </c>
      <c r="GT16" s="105">
        <f t="shared" ca="1" si="427"/>
        <v>0</v>
      </c>
      <c r="GU16" s="191"/>
      <c r="GV16" s="192">
        <f t="shared" ca="1" si="428"/>
        <v>0</v>
      </c>
      <c r="GW16" s="106">
        <f t="shared" ca="1" si="429"/>
        <v>0</v>
      </c>
      <c r="GX16" s="202"/>
      <c r="GY16" s="202"/>
      <c r="GZ16" s="202"/>
      <c r="HA16" s="202"/>
      <c r="HB16" s="202"/>
      <c r="HC16" s="202"/>
      <c r="HD16" s="202"/>
      <c r="HE16" s="202"/>
      <c r="HF16" s="203"/>
      <c r="HG16" s="204"/>
      <c r="HH16" s="108">
        <f t="shared" si="430"/>
        <v>0</v>
      </c>
      <c r="HI16" s="102">
        <f ca="1">IF(E16=0,0,SUMIF('Cocktail (December 2025)'!$F$6:$DB$1547,E16,'Cocktail (December 2025)'!$AS$6:$AS$1547))</f>
        <v>0</v>
      </c>
      <c r="HJ16" s="108">
        <f t="shared" ca="1" si="431"/>
        <v>0</v>
      </c>
      <c r="HK16" s="109">
        <f t="shared" ca="1" si="432"/>
        <v>0</v>
      </c>
      <c r="HL16" s="104">
        <f t="shared" ca="1" si="433"/>
        <v>0</v>
      </c>
      <c r="HM16" s="105">
        <f t="shared" ca="1" si="434"/>
        <v>0</v>
      </c>
      <c r="HN16" s="191"/>
      <c r="HO16" s="192">
        <f t="shared" ca="1" si="435"/>
        <v>0</v>
      </c>
      <c r="HP16" s="106">
        <f t="shared" ca="1" si="436"/>
        <v>0</v>
      </c>
      <c r="HQ16" s="202"/>
      <c r="HR16" s="202"/>
      <c r="HS16" s="202"/>
      <c r="HT16" s="202"/>
      <c r="HU16" s="202"/>
      <c r="HV16" s="202"/>
      <c r="HW16" s="202"/>
      <c r="HX16" s="202"/>
      <c r="HY16" s="203"/>
      <c r="HZ16" s="204"/>
      <c r="IA16" s="108">
        <f t="shared" si="437"/>
        <v>0</v>
      </c>
      <c r="IB16" s="102">
        <f ca="1">IF(E16=0,0,SUMIF('Cocktail (December 2025)'!$F$6:$DB$1547,E16,'Cocktail (December 2025)'!$AV$6:$AV$1547))</f>
        <v>0</v>
      </c>
      <c r="IC16" s="108">
        <f t="shared" ca="1" si="438"/>
        <v>0</v>
      </c>
      <c r="ID16" s="109">
        <f t="shared" ca="1" si="439"/>
        <v>0</v>
      </c>
      <c r="IE16" s="104">
        <f t="shared" ca="1" si="440"/>
        <v>0</v>
      </c>
      <c r="IF16" s="105">
        <f t="shared" ca="1" si="441"/>
        <v>0</v>
      </c>
      <c r="IG16" s="191"/>
      <c r="IH16" s="192">
        <f t="shared" ca="1" si="442"/>
        <v>0</v>
      </c>
      <c r="II16" s="106">
        <f t="shared" ca="1" si="443"/>
        <v>0</v>
      </c>
      <c r="IJ16" s="202"/>
      <c r="IK16" s="202"/>
      <c r="IL16" s="202"/>
      <c r="IM16" s="202"/>
      <c r="IN16" s="202"/>
      <c r="IO16" s="202"/>
      <c r="IP16" s="202"/>
      <c r="IQ16" s="202"/>
      <c r="IR16" s="203"/>
      <c r="IS16" s="204"/>
      <c r="IT16" s="108">
        <f t="shared" si="444"/>
        <v>0</v>
      </c>
      <c r="IU16" s="102">
        <f ca="1">IF(E16=0,0,SUMIF('Cocktail (December 2025)'!$F$6:$DB$1547,E16,'Cocktail (December 2025)'!$AY$6:$AY$1547))</f>
        <v>0</v>
      </c>
      <c r="IV16" s="108">
        <f t="shared" ca="1" si="445"/>
        <v>0</v>
      </c>
      <c r="IW16" s="109">
        <f t="shared" ca="1" si="446"/>
        <v>0</v>
      </c>
      <c r="IX16" s="104">
        <f t="shared" ca="1" si="447"/>
        <v>0</v>
      </c>
      <c r="IY16" s="105">
        <f t="shared" ca="1" si="448"/>
        <v>0</v>
      </c>
      <c r="IZ16" s="191"/>
      <c r="JA16" s="192">
        <f t="shared" ca="1" si="449"/>
        <v>0</v>
      </c>
      <c r="JB16" s="106">
        <f t="shared" ca="1" si="450"/>
        <v>0</v>
      </c>
      <c r="JC16" s="202"/>
      <c r="JD16" s="202"/>
      <c r="JE16" s="202"/>
      <c r="JF16" s="202"/>
      <c r="JG16" s="202"/>
      <c r="JH16" s="202"/>
      <c r="JI16" s="202"/>
      <c r="JJ16" s="202"/>
      <c r="JK16" s="203"/>
      <c r="JL16" s="204"/>
      <c r="JM16" s="108">
        <f t="shared" si="451"/>
        <v>0</v>
      </c>
      <c r="JN16" s="102">
        <f ca="1">IF(E16=0,0,SUMIF('Cocktail (December 2025)'!$F$6:$DB$1547,E16,'Cocktail (December 2025)'!$BB$6:$BB$1547))</f>
        <v>0</v>
      </c>
      <c r="JO16" s="108">
        <f t="shared" ca="1" si="452"/>
        <v>0</v>
      </c>
      <c r="JP16" s="109">
        <f t="shared" ca="1" si="453"/>
        <v>0</v>
      </c>
      <c r="JQ16" s="104">
        <f t="shared" ca="1" si="454"/>
        <v>0</v>
      </c>
      <c r="JR16" s="105">
        <f t="shared" ca="1" si="455"/>
        <v>0</v>
      </c>
      <c r="JS16" s="191"/>
      <c r="JT16" s="192">
        <f t="shared" ca="1" si="456"/>
        <v>0</v>
      </c>
      <c r="JU16" s="106">
        <f t="shared" ca="1" si="457"/>
        <v>0</v>
      </c>
      <c r="JV16" s="202"/>
      <c r="JW16" s="202"/>
      <c r="JX16" s="202"/>
      <c r="JY16" s="202"/>
      <c r="JZ16" s="202"/>
      <c r="KA16" s="202"/>
      <c r="KB16" s="202"/>
      <c r="KC16" s="202"/>
      <c r="KD16" s="203"/>
      <c r="KE16" s="204"/>
      <c r="KF16" s="108">
        <f t="shared" si="458"/>
        <v>0</v>
      </c>
      <c r="KG16" s="102">
        <f ca="1">IF(E16=0,0,SUMIF('Cocktail (December 2025)'!$F$6:$DB$1547,E16,'Cocktail (December 2025)'!$BE$6:$BE$1547))</f>
        <v>0</v>
      </c>
      <c r="KH16" s="108">
        <f t="shared" ca="1" si="459"/>
        <v>0</v>
      </c>
      <c r="KI16" s="109">
        <f t="shared" ca="1" si="460"/>
        <v>0</v>
      </c>
      <c r="KJ16" s="104">
        <f t="shared" ca="1" si="461"/>
        <v>0</v>
      </c>
      <c r="KK16" s="105">
        <f t="shared" ca="1" si="462"/>
        <v>0</v>
      </c>
      <c r="KL16" s="191"/>
      <c r="KM16" s="192">
        <f t="shared" ca="1" si="463"/>
        <v>0</v>
      </c>
      <c r="KN16" s="106">
        <f t="shared" ca="1" si="464"/>
        <v>0</v>
      </c>
      <c r="KO16" s="202"/>
      <c r="KP16" s="202"/>
      <c r="KQ16" s="202"/>
      <c r="KR16" s="202"/>
      <c r="KS16" s="202"/>
      <c r="KT16" s="202"/>
      <c r="KU16" s="202"/>
      <c r="KV16" s="202"/>
      <c r="KW16" s="203"/>
      <c r="KX16" s="204"/>
      <c r="KY16" s="108">
        <f t="shared" si="465"/>
        <v>0</v>
      </c>
      <c r="KZ16" s="102">
        <f ca="1">IF(E16=0,0,SUMIF('Cocktail (December 2025)'!$F$6:$DB$1547,E16,'Cocktail (December 2025)'!$BH$6:$BH$1547))</f>
        <v>0</v>
      </c>
      <c r="LA16" s="108">
        <f t="shared" ca="1" si="466"/>
        <v>0</v>
      </c>
      <c r="LB16" s="109">
        <f t="shared" ca="1" si="467"/>
        <v>0</v>
      </c>
      <c r="LC16" s="104">
        <f t="shared" ca="1" si="468"/>
        <v>0</v>
      </c>
      <c r="LD16" s="105">
        <f t="shared" ca="1" si="469"/>
        <v>0</v>
      </c>
      <c r="LE16" s="191"/>
      <c r="LF16" s="192">
        <f t="shared" ca="1" si="470"/>
        <v>0</v>
      </c>
      <c r="LG16" s="106">
        <f t="shared" ca="1" si="471"/>
        <v>0</v>
      </c>
      <c r="LH16" s="202"/>
      <c r="LI16" s="202"/>
      <c r="LJ16" s="202"/>
      <c r="LK16" s="202"/>
      <c r="LL16" s="202"/>
      <c r="LM16" s="202"/>
      <c r="LN16" s="202"/>
      <c r="LO16" s="202"/>
      <c r="LP16" s="203"/>
      <c r="LQ16" s="204"/>
      <c r="LR16" s="108">
        <f t="shared" si="472"/>
        <v>0</v>
      </c>
      <c r="LS16" s="102">
        <f ca="1">IF(E16=0,0,SUMIF('Cocktail (December 2025)'!$F$6:$DB$1547,E16,'Cocktail (December 2025)'!$BK$6:$BK$1547))</f>
        <v>0</v>
      </c>
      <c r="LT16" s="108">
        <f t="shared" ca="1" si="473"/>
        <v>0</v>
      </c>
      <c r="LU16" s="109">
        <f t="shared" ca="1" si="474"/>
        <v>0</v>
      </c>
      <c r="LV16" s="104">
        <f t="shared" ca="1" si="475"/>
        <v>0</v>
      </c>
      <c r="LW16" s="105">
        <f t="shared" ca="1" si="476"/>
        <v>0</v>
      </c>
      <c r="LX16" s="191"/>
      <c r="LY16" s="192">
        <f t="shared" ca="1" si="477"/>
        <v>0</v>
      </c>
      <c r="LZ16" s="106">
        <f t="shared" ref="LZ16:LZ18" ca="1" si="591">LU16</f>
        <v>0</v>
      </c>
      <c r="MA16" s="202"/>
      <c r="MB16" s="202"/>
      <c r="MC16" s="202"/>
      <c r="MD16" s="202"/>
      <c r="ME16" s="202"/>
      <c r="MF16" s="202"/>
      <c r="MG16" s="202"/>
      <c r="MH16" s="202"/>
      <c r="MI16" s="203"/>
      <c r="MJ16" s="204"/>
      <c r="MK16" s="108">
        <f t="shared" si="478"/>
        <v>0</v>
      </c>
      <c r="ML16" s="102">
        <f ca="1">IF(E16=0,0,SUMIF('Cocktail (December 2025)'!$F$6:$DB$1547,E16,'Cocktail (December 2025)'!$BN$6:$BN$1547))</f>
        <v>0</v>
      </c>
      <c r="MM16" s="108">
        <f t="shared" ca="1" si="479"/>
        <v>0</v>
      </c>
      <c r="MN16" s="109">
        <f t="shared" ca="1" si="480"/>
        <v>0</v>
      </c>
      <c r="MO16" s="104">
        <f t="shared" ca="1" si="481"/>
        <v>0</v>
      </c>
      <c r="MP16" s="105">
        <f t="shared" ca="1" si="482"/>
        <v>0</v>
      </c>
      <c r="MQ16" s="191"/>
      <c r="MR16" s="192">
        <f t="shared" ca="1" si="483"/>
        <v>0</v>
      </c>
      <c r="MS16" s="106">
        <f t="shared" ca="1" si="484"/>
        <v>0</v>
      </c>
      <c r="MT16" s="202"/>
      <c r="MU16" s="202"/>
      <c r="MV16" s="202"/>
      <c r="MW16" s="202"/>
      <c r="MX16" s="202"/>
      <c r="MY16" s="202"/>
      <c r="MZ16" s="202"/>
      <c r="NA16" s="202"/>
      <c r="NB16" s="203"/>
      <c r="NC16" s="204"/>
      <c r="ND16" s="108">
        <f t="shared" si="485"/>
        <v>0</v>
      </c>
      <c r="NE16" s="102">
        <f ca="1">IF(E16=0,0,SUMIF('Cocktail (December 2025)'!$F$6:$DB$1547,E16,'Cocktail (December 2025)'!$BQ$6:$BQ$1547))</f>
        <v>0</v>
      </c>
      <c r="NF16" s="108">
        <f t="shared" ca="1" si="486"/>
        <v>0</v>
      </c>
      <c r="NG16" s="109">
        <f t="shared" ca="1" si="487"/>
        <v>0</v>
      </c>
      <c r="NH16" s="104">
        <f t="shared" ca="1" si="488"/>
        <v>0</v>
      </c>
      <c r="NI16" s="105">
        <f t="shared" ca="1" si="489"/>
        <v>0</v>
      </c>
      <c r="NJ16" s="191"/>
      <c r="NK16" s="192">
        <f t="shared" ca="1" si="490"/>
        <v>0</v>
      </c>
      <c r="NL16" s="106">
        <f t="shared" ca="1" si="491"/>
        <v>0</v>
      </c>
      <c r="NM16" s="202"/>
      <c r="NN16" s="202"/>
      <c r="NO16" s="202"/>
      <c r="NP16" s="202"/>
      <c r="NQ16" s="202"/>
      <c r="NR16" s="202"/>
      <c r="NS16" s="202"/>
      <c r="NT16" s="202"/>
      <c r="NU16" s="203"/>
      <c r="NV16" s="204"/>
      <c r="NW16" s="108">
        <f t="shared" si="492"/>
        <v>0</v>
      </c>
      <c r="NX16" s="102">
        <f ca="1">IF(E16=0,0,SUMIF('Cocktail (December 2025)'!$F$6:$DB$1547,E16,'Cocktail (December 2025)'!$BT$6:$BT$1547))</f>
        <v>0</v>
      </c>
      <c r="NY16" s="108">
        <f t="shared" ca="1" si="493"/>
        <v>0</v>
      </c>
      <c r="NZ16" s="109">
        <f t="shared" ca="1" si="494"/>
        <v>0</v>
      </c>
      <c r="OA16" s="104">
        <f t="shared" ca="1" si="495"/>
        <v>0</v>
      </c>
      <c r="OB16" s="105">
        <f t="shared" ca="1" si="496"/>
        <v>0</v>
      </c>
      <c r="OC16" s="191"/>
      <c r="OD16" s="192">
        <f t="shared" ca="1" si="497"/>
        <v>0</v>
      </c>
      <c r="OE16" s="106">
        <f t="shared" ca="1" si="498"/>
        <v>0</v>
      </c>
      <c r="OF16" s="202"/>
      <c r="OG16" s="202"/>
      <c r="OH16" s="202"/>
      <c r="OI16" s="202"/>
      <c r="OJ16" s="202"/>
      <c r="OK16" s="202"/>
      <c r="OL16" s="202"/>
      <c r="OM16" s="202"/>
      <c r="ON16" s="203"/>
      <c r="OO16" s="204"/>
      <c r="OP16" s="108">
        <f t="shared" si="499"/>
        <v>0</v>
      </c>
      <c r="OQ16" s="102">
        <f ca="1">IF(E16=0,0,SUMIF('Cocktail (December 2025)'!$F$6:$DB$1547,E16,'Cocktail (December 2025)'!$BW$6:$BW$1547))</f>
        <v>0</v>
      </c>
      <c r="OR16" s="108">
        <f t="shared" ca="1" si="500"/>
        <v>0</v>
      </c>
      <c r="OS16" s="109">
        <f t="shared" ca="1" si="501"/>
        <v>0</v>
      </c>
      <c r="OT16" s="104">
        <f t="shared" ca="1" si="502"/>
        <v>0</v>
      </c>
      <c r="OU16" s="105">
        <f t="shared" ca="1" si="503"/>
        <v>0</v>
      </c>
      <c r="OV16" s="191"/>
      <c r="OW16" s="192">
        <f t="shared" ca="1" si="504"/>
        <v>0</v>
      </c>
      <c r="OX16" s="106">
        <f t="shared" ca="1" si="505"/>
        <v>0</v>
      </c>
      <c r="OY16" s="202"/>
      <c r="OZ16" s="202"/>
      <c r="PA16" s="202"/>
      <c r="PB16" s="202"/>
      <c r="PC16" s="202"/>
      <c r="PD16" s="202"/>
      <c r="PE16" s="202"/>
      <c r="PF16" s="202"/>
      <c r="PG16" s="203"/>
      <c r="PH16" s="204"/>
      <c r="PI16" s="108">
        <f t="shared" si="506"/>
        <v>0</v>
      </c>
      <c r="PJ16" s="102">
        <f ca="1">IF(E16=0,0,SUMIF('Cocktail (December 2025)'!$F$6:$DB$1547,E16,'Cocktail (December 2025)'!$BZ$6:$BZ$1547))</f>
        <v>0</v>
      </c>
      <c r="PK16" s="108">
        <f t="shared" ca="1" si="507"/>
        <v>0</v>
      </c>
      <c r="PL16" s="109">
        <f t="shared" ca="1" si="508"/>
        <v>0</v>
      </c>
      <c r="PM16" s="104">
        <f t="shared" ca="1" si="509"/>
        <v>0</v>
      </c>
      <c r="PN16" s="105">
        <f t="shared" ca="1" si="510"/>
        <v>0</v>
      </c>
      <c r="PO16" s="191"/>
      <c r="PP16" s="192">
        <f t="shared" ca="1" si="511"/>
        <v>0</v>
      </c>
      <c r="PQ16" s="106">
        <f t="shared" ca="1" si="512"/>
        <v>0</v>
      </c>
      <c r="PR16" s="202"/>
      <c r="PS16" s="202"/>
      <c r="PT16" s="202"/>
      <c r="PU16" s="202"/>
      <c r="PV16" s="202"/>
      <c r="PW16" s="202"/>
      <c r="PX16" s="202"/>
      <c r="PY16" s="202"/>
      <c r="PZ16" s="203"/>
      <c r="QA16" s="204"/>
      <c r="QB16" s="108">
        <f t="shared" si="513"/>
        <v>0</v>
      </c>
      <c r="QC16" s="102">
        <f ca="1">IF(E16=0,0,SUMIF('Cocktail (December 2025)'!$F$6:$DB$1547,E16,'Cocktail (December 2025)'!$CC$6:$CC$1547))</f>
        <v>0</v>
      </c>
      <c r="QD16" s="108">
        <f t="shared" ca="1" si="514"/>
        <v>0</v>
      </c>
      <c r="QE16" s="109">
        <f t="shared" ca="1" si="515"/>
        <v>0</v>
      </c>
      <c r="QF16" s="104">
        <f t="shared" ca="1" si="516"/>
        <v>0</v>
      </c>
      <c r="QG16" s="105">
        <f t="shared" ca="1" si="517"/>
        <v>0</v>
      </c>
      <c r="QH16" s="191"/>
      <c r="QI16" s="192">
        <f t="shared" ca="1" si="518"/>
        <v>0</v>
      </c>
      <c r="QJ16" s="106">
        <f t="shared" ca="1" si="519"/>
        <v>0</v>
      </c>
      <c r="QK16" s="202"/>
      <c r="QL16" s="202"/>
      <c r="QM16" s="202"/>
      <c r="QN16" s="202"/>
      <c r="QO16" s="202"/>
      <c r="QP16" s="202"/>
      <c r="QQ16" s="202"/>
      <c r="QR16" s="202"/>
      <c r="QS16" s="203"/>
      <c r="QT16" s="204"/>
      <c r="QU16" s="108">
        <f t="shared" si="520"/>
        <v>0</v>
      </c>
      <c r="QV16" s="102">
        <f ca="1">IF(E16=0,0,SUMIF('Cocktail (December 2025)'!$F$6:$DB$1547,E16,'Cocktail (December 2025)'!$CF$6:$CF$1547))</f>
        <v>0</v>
      </c>
      <c r="QW16" s="108">
        <f t="shared" ca="1" si="521"/>
        <v>0</v>
      </c>
      <c r="QX16" s="109">
        <f t="shared" ca="1" si="522"/>
        <v>0</v>
      </c>
      <c r="QY16" s="104">
        <f t="shared" ca="1" si="523"/>
        <v>0</v>
      </c>
      <c r="QZ16" s="105">
        <f t="shared" ca="1" si="524"/>
        <v>0</v>
      </c>
      <c r="RA16" s="191"/>
      <c r="RB16" s="192">
        <f t="shared" ca="1" si="525"/>
        <v>0</v>
      </c>
      <c r="RC16" s="106">
        <f t="shared" ca="1" si="233"/>
        <v>0</v>
      </c>
      <c r="RD16" s="202"/>
      <c r="RE16" s="202"/>
      <c r="RF16" s="202"/>
      <c r="RG16" s="202"/>
      <c r="RH16" s="202"/>
      <c r="RI16" s="202"/>
      <c r="RJ16" s="202"/>
      <c r="RK16" s="202"/>
      <c r="RL16" s="203"/>
      <c r="RM16" s="204"/>
      <c r="RN16" s="108">
        <f t="shared" si="526"/>
        <v>0</v>
      </c>
      <c r="RO16" s="102">
        <f ca="1">IF(E16=0,0,SUMIF('Cocktail (December 2025)'!$F$6:$DB$1547,E16,'Cocktail (December 2025)'!$CI$6:$CI$1547))</f>
        <v>0</v>
      </c>
      <c r="RP16" s="108">
        <f t="shared" ca="1" si="527"/>
        <v>0</v>
      </c>
      <c r="RQ16" s="109">
        <f t="shared" ca="1" si="528"/>
        <v>0</v>
      </c>
      <c r="RR16" s="104">
        <f t="shared" ca="1" si="529"/>
        <v>0</v>
      </c>
      <c r="RS16" s="105">
        <f t="shared" ca="1" si="530"/>
        <v>0</v>
      </c>
      <c r="RT16" s="191"/>
      <c r="RU16" s="192">
        <f t="shared" ca="1" si="531"/>
        <v>0</v>
      </c>
      <c r="RV16" s="106">
        <f t="shared" ca="1" si="532"/>
        <v>0</v>
      </c>
      <c r="RW16" s="202"/>
      <c r="RX16" s="202"/>
      <c r="RY16" s="202"/>
      <c r="RZ16" s="202"/>
      <c r="SA16" s="202"/>
      <c r="SB16" s="202"/>
      <c r="SC16" s="202"/>
      <c r="SD16" s="202"/>
      <c r="SE16" s="203"/>
      <c r="SF16" s="204"/>
      <c r="SG16" s="108">
        <f t="shared" si="533"/>
        <v>0</v>
      </c>
      <c r="SH16" s="102">
        <f ca="1">IF(E16=0,0,SUMIF('Cocktail (December 2025)'!$F$6:$DB$1547,E16,'Cocktail (December 2025)'!$CL$6:$CL$1547))</f>
        <v>0</v>
      </c>
      <c r="SI16" s="108">
        <f t="shared" ca="1" si="534"/>
        <v>0</v>
      </c>
      <c r="SJ16" s="109">
        <f t="shared" ca="1" si="535"/>
        <v>0</v>
      </c>
      <c r="SK16" s="104">
        <f t="shared" ca="1" si="536"/>
        <v>0</v>
      </c>
      <c r="SL16" s="105">
        <f t="shared" ca="1" si="537"/>
        <v>0</v>
      </c>
      <c r="SM16" s="191"/>
      <c r="SN16" s="192">
        <f t="shared" ca="1" si="538"/>
        <v>0</v>
      </c>
      <c r="SO16" s="106">
        <f t="shared" ca="1" si="539"/>
        <v>0</v>
      </c>
      <c r="SP16" s="202"/>
      <c r="SQ16" s="202"/>
      <c r="SR16" s="202"/>
      <c r="SS16" s="202"/>
      <c r="ST16" s="202"/>
      <c r="SU16" s="202"/>
      <c r="SV16" s="202"/>
      <c r="SW16" s="202"/>
      <c r="SX16" s="203"/>
      <c r="SY16" s="204"/>
      <c r="SZ16" s="108">
        <f t="shared" si="540"/>
        <v>0</v>
      </c>
      <c r="TA16" s="102">
        <f ca="1">IF(E16=0,0,SUMIF('Cocktail (December 2025)'!$F$6:$DB$1547,E16,'Cocktail (December 2025)'!$CO$6:$CO$1547))</f>
        <v>0</v>
      </c>
      <c r="TB16" s="108">
        <f t="shared" ca="1" si="541"/>
        <v>0</v>
      </c>
      <c r="TC16" s="109">
        <f t="shared" ca="1" si="542"/>
        <v>0</v>
      </c>
      <c r="TD16" s="104">
        <f t="shared" ca="1" si="543"/>
        <v>0</v>
      </c>
      <c r="TE16" s="105">
        <f t="shared" ca="1" si="544"/>
        <v>0</v>
      </c>
      <c r="TF16" s="191"/>
      <c r="TG16" s="192">
        <f t="shared" ca="1" si="545"/>
        <v>0</v>
      </c>
      <c r="TH16" s="106">
        <f t="shared" ca="1" si="546"/>
        <v>0</v>
      </c>
      <c r="TI16" s="202"/>
      <c r="TJ16" s="202"/>
      <c r="TK16" s="202"/>
      <c r="TL16" s="202"/>
      <c r="TM16" s="202"/>
      <c r="TN16" s="202"/>
      <c r="TO16" s="202"/>
      <c r="TP16" s="202"/>
      <c r="TQ16" s="203"/>
      <c r="TR16" s="204"/>
      <c r="TS16" s="108">
        <f t="shared" si="547"/>
        <v>0</v>
      </c>
      <c r="TT16" s="102">
        <f ca="1">IF(E16=0,0,SUMIF('Cocktail (December 2025)'!$F$6:$DB$1547,E16,'Cocktail (December 2025)'!$CR$6:$CR$1547))</f>
        <v>0</v>
      </c>
      <c r="TU16" s="108">
        <f t="shared" ca="1" si="548"/>
        <v>0</v>
      </c>
      <c r="TV16" s="109">
        <f t="shared" ca="1" si="549"/>
        <v>0</v>
      </c>
      <c r="TW16" s="104">
        <f t="shared" ca="1" si="550"/>
        <v>0</v>
      </c>
      <c r="TX16" s="105">
        <f t="shared" ca="1" si="551"/>
        <v>0</v>
      </c>
      <c r="TY16" s="191"/>
      <c r="TZ16" s="192">
        <f t="shared" ca="1" si="552"/>
        <v>0</v>
      </c>
      <c r="UA16" s="106">
        <f t="shared" ca="1" si="553"/>
        <v>0</v>
      </c>
      <c r="UB16" s="202"/>
      <c r="UC16" s="202"/>
      <c r="UD16" s="202"/>
      <c r="UE16" s="202"/>
      <c r="UF16" s="202"/>
      <c r="UG16" s="202"/>
      <c r="UH16" s="202"/>
      <c r="UI16" s="202"/>
      <c r="UJ16" s="203"/>
      <c r="UK16" s="204"/>
      <c r="UL16" s="108">
        <f t="shared" si="554"/>
        <v>0</v>
      </c>
      <c r="UM16" s="102">
        <f ca="1">IF(E16=0,0,SUMIF('Cocktail (December 2025)'!$F$6:$DB$1547,E16,'Cocktail (December 2025)'!$CU$6:$CU$1547))</f>
        <v>0</v>
      </c>
      <c r="UN16" s="108">
        <f t="shared" ca="1" si="555"/>
        <v>0</v>
      </c>
      <c r="UO16" s="109">
        <f t="shared" ca="1" si="556"/>
        <v>0</v>
      </c>
      <c r="UP16" s="104">
        <f t="shared" ca="1" si="557"/>
        <v>0</v>
      </c>
      <c r="UQ16" s="105">
        <f t="shared" ca="1" si="558"/>
        <v>0</v>
      </c>
      <c r="UR16" s="191"/>
      <c r="US16" s="192">
        <f t="shared" ca="1" si="559"/>
        <v>0</v>
      </c>
      <c r="UT16" s="106">
        <f t="shared" ca="1" si="560"/>
        <v>0</v>
      </c>
      <c r="UU16" s="202"/>
      <c r="UV16" s="202"/>
      <c r="UW16" s="202"/>
      <c r="UX16" s="202"/>
      <c r="UY16" s="202"/>
      <c r="UZ16" s="202"/>
      <c r="VA16" s="202"/>
      <c r="VB16" s="202"/>
      <c r="VC16" s="203"/>
      <c r="VD16" s="204"/>
      <c r="VE16" s="108">
        <f t="shared" si="561"/>
        <v>0</v>
      </c>
      <c r="VF16" s="102">
        <f ca="1">IF(E16=0,0,SUMIF('Cocktail (December 2025)'!$F$6:$DB$1547,E16,'Cocktail (December 2025)'!$CX$6:$CX$1547))</f>
        <v>0</v>
      </c>
      <c r="VG16" s="108">
        <f t="shared" ca="1" si="562"/>
        <v>0</v>
      </c>
      <c r="VH16" s="109">
        <f t="shared" ca="1" si="563"/>
        <v>0</v>
      </c>
      <c r="VI16" s="104">
        <f t="shared" ca="1" si="564"/>
        <v>0</v>
      </c>
      <c r="VJ16" s="105">
        <f t="shared" ca="1" si="565"/>
        <v>0</v>
      </c>
      <c r="VK16" s="191"/>
      <c r="VL16" s="192">
        <f t="shared" ca="1" si="566"/>
        <v>0</v>
      </c>
      <c r="VM16" s="106">
        <f t="shared" ca="1" si="567"/>
        <v>0</v>
      </c>
      <c r="VN16" s="202"/>
      <c r="VO16" s="202"/>
      <c r="VP16" s="202"/>
      <c r="VQ16" s="202"/>
      <c r="VR16" s="202"/>
      <c r="VS16" s="202"/>
      <c r="VT16" s="202"/>
      <c r="VU16" s="202"/>
      <c r="VV16" s="203"/>
      <c r="VW16" s="204"/>
      <c r="VX16" s="108">
        <f t="shared" si="568"/>
        <v>0</v>
      </c>
      <c r="VY16" s="102">
        <f ca="1">IF(E16=0,0,SUMIF('Cocktail (December 2025)'!$F$6:$DB$1547,E16,'Cocktail (December 2025)'!$DA$6:$DA$1547))</f>
        <v>0</v>
      </c>
      <c r="VZ16" s="108">
        <f t="shared" ca="1" si="569"/>
        <v>0</v>
      </c>
      <c r="WA16" s="109">
        <f t="shared" ca="1" si="570"/>
        <v>0</v>
      </c>
      <c r="WB16" s="104">
        <f t="shared" ca="1" si="571"/>
        <v>0</v>
      </c>
      <c r="WC16" s="105">
        <f t="shared" ca="1" si="572"/>
        <v>0</v>
      </c>
      <c r="WD16" s="191"/>
      <c r="WE16" s="192">
        <f t="shared" ca="1" si="573"/>
        <v>0</v>
      </c>
      <c r="WF16" s="14" t="s">
        <v>81</v>
      </c>
      <c r="WG16" s="62">
        <f t="shared" si="574"/>
        <v>0</v>
      </c>
      <c r="WH16" s="13">
        <f t="shared" si="575"/>
        <v>0</v>
      </c>
      <c r="WI16" s="13">
        <f t="shared" si="576"/>
        <v>0</v>
      </c>
      <c r="WJ16" s="13">
        <f t="shared" si="577"/>
        <v>0</v>
      </c>
      <c r="WK16" s="13">
        <f t="shared" si="578"/>
        <v>0</v>
      </c>
      <c r="WL16" s="13">
        <f t="shared" si="579"/>
        <v>0</v>
      </c>
      <c r="WM16" s="13">
        <f t="shared" si="580"/>
        <v>0</v>
      </c>
      <c r="WN16" s="13">
        <f t="shared" si="581"/>
        <v>0</v>
      </c>
      <c r="WO16" s="13">
        <f t="shared" si="582"/>
        <v>0</v>
      </c>
      <c r="WP16" s="63">
        <f t="shared" si="583"/>
        <v>0</v>
      </c>
      <c r="WQ16" s="63">
        <f t="shared" si="584"/>
        <v>0</v>
      </c>
      <c r="WR16" s="63">
        <f t="shared" si="585"/>
        <v>0</v>
      </c>
      <c r="WS16" s="63">
        <f t="shared" ca="1" si="586"/>
        <v>0</v>
      </c>
      <c r="WT16" s="54">
        <f t="shared" ca="1" si="587"/>
        <v>0</v>
      </c>
      <c r="WU16" s="64">
        <f t="shared" ca="1" si="588"/>
        <v>0</v>
      </c>
      <c r="WV16" s="196"/>
      <c r="WW16" s="197">
        <f t="shared" ca="1" si="589"/>
        <v>0</v>
      </c>
      <c r="WX16" s="12">
        <f t="shared" si="590"/>
        <v>0</v>
      </c>
      <c r="WY16" s="61"/>
    </row>
    <row r="17" spans="1:623" ht="15" customHeight="1" x14ac:dyDescent="0.3">
      <c r="A17" s="114" t="str">
        <f ca="1">IFERROR(IF(WU17=0,"-","Y"),"-")</f>
        <v>-</v>
      </c>
      <c r="B17" s="175"/>
      <c r="C17" s="173">
        <v>43</v>
      </c>
      <c r="D17" s="174">
        <v>21</v>
      </c>
      <c r="E17" s="184" t="s">
        <v>165</v>
      </c>
      <c r="F17" s="98">
        <f>IF(E17="","",IF(VLOOKUP(E17,'Master Data (December 2025)'!$B$10:$N$857,1)=E17,VLOOKUP(E17,'Master Data (December 2025)'!$B$10:$N$857,6),"XX"))</f>
        <v>1</v>
      </c>
      <c r="G17" s="98"/>
      <c r="H17" s="90">
        <f>IF(E17="","",IF(VLOOKUP(E17,'Master Data (December 2025)'!$B$10:$N$857,1)=E17,VLOOKUP(E17,'Master Data (December 2025)'!$B$10:$N$857,8),"XX"))</f>
        <v>22</v>
      </c>
      <c r="I17" s="98"/>
      <c r="J17" s="90" t="str">
        <f>IF(E17="","",IF(VLOOKUP(E17,'Master Data (December 2025)'!$B$10:$N$857,1)=E17,VLOOKUP(E17,'Master Data (December 2025)'!$B$10:$N$857,3),"XX"))</f>
        <v>สมภพ</v>
      </c>
      <c r="K17" s="99" t="str">
        <f>IF(E17="","",IF(VLOOKUP(E17,'Master Data (December 2025)'!$B$10:$N$857,1)=E17,VLOOKUP(E17,'Master Data (December 2025)'!$B$10:$N$857,5),"XX"))</f>
        <v>Btl 700 ml</v>
      </c>
      <c r="L17" s="215">
        <f>IF(E17="","",IF(VLOOKUP(E17,'Master Data (December 2025)'!$B$10:$N$857,1)=E17,VLOOKUP(E17,'Master Data (December 2025)'!$B$10:$N$857,11),"XX"))</f>
        <v>1100</v>
      </c>
      <c r="M17" s="215">
        <f>IF(E17="","",IF(VLOOKUP(E17,'Master Data (December 2025)'!$B$10:$N$857,1)=E17,VLOOKUP(E17,'Master Data (December 2025)'!$B$10:$N$857,13),"XX"))</f>
        <v>50</v>
      </c>
      <c r="N17" s="208"/>
      <c r="O17" s="100">
        <f>N17</f>
        <v>0</v>
      </c>
      <c r="P17" s="202"/>
      <c r="Q17" s="202"/>
      <c r="R17" s="202"/>
      <c r="S17" s="202"/>
      <c r="T17" s="202"/>
      <c r="U17" s="202"/>
      <c r="V17" s="202"/>
      <c r="W17" s="202"/>
      <c r="X17" s="203"/>
      <c r="Y17" s="204"/>
      <c r="Z17" s="101">
        <f>(Y17*F17)/H17</f>
        <v>0</v>
      </c>
      <c r="AA17" s="102">
        <f ca="1">IF(E17=0,0,SUMIF('Cocktail (December 2025)'!$F$6:$DB$1547,E17,'Cocktail (December 2025)'!$O$6:$O$1547))</f>
        <v>0</v>
      </c>
      <c r="AB17" s="103">
        <f ca="1">AA17/H17</f>
        <v>0</v>
      </c>
      <c r="AC17" s="104">
        <f ca="1">O17+P17+Q17+R17-S17-T17-U17-V17-W17-X17-Z17-AB17</f>
        <v>0</v>
      </c>
      <c r="AD17" s="104">
        <f ca="1">AC17*H17</f>
        <v>0</v>
      </c>
      <c r="AE17" s="105">
        <f ca="1">(T17+U17+V17+W17+(X17+((Y17*$F17)/$H17)+AB17))*$L17</f>
        <v>0</v>
      </c>
      <c r="AF17" s="191"/>
      <c r="AG17" s="192">
        <f ca="1">AF17-AC17</f>
        <v>0</v>
      </c>
      <c r="AH17" s="106">
        <f ca="1">IF(AF17="",AC17,IF(AF17&lt;&gt;0,AF17,0))</f>
        <v>0</v>
      </c>
      <c r="AI17" s="202"/>
      <c r="AJ17" s="202"/>
      <c r="AK17" s="202"/>
      <c r="AL17" s="202"/>
      <c r="AM17" s="202"/>
      <c r="AN17" s="202"/>
      <c r="AO17" s="202"/>
      <c r="AP17" s="202"/>
      <c r="AQ17" s="203"/>
      <c r="AR17" s="204"/>
      <c r="AS17" s="107">
        <f>(AR17*F17)/H17</f>
        <v>0</v>
      </c>
      <c r="AT17" s="102">
        <f ca="1">IF(E17=0,0,SUMIF('Cocktail (December 2025)'!$F$6:$DB$1547,E17,'Cocktail (December 2025)'!$R$6:$R$1547))</f>
        <v>0</v>
      </c>
      <c r="AU17" s="108">
        <f ca="1">AT17/H17</f>
        <v>0</v>
      </c>
      <c r="AV17" s="104">
        <f ca="1">AH17+AI17+AJ17+AK17-AL17-AM17-AN17-AO17-AP17-AQ17-AS17-AU17</f>
        <v>0</v>
      </c>
      <c r="AW17" s="104">
        <f ca="1">AV17*H17</f>
        <v>0</v>
      </c>
      <c r="AX17" s="105">
        <f ca="1">(AM17+AN17+AO17+AP17+(AQ17+((AR17*$F17)/$H17)+AU17))*$L17</f>
        <v>0</v>
      </c>
      <c r="AY17" s="191"/>
      <c r="AZ17" s="192">
        <f ca="1">AY17-AV17</f>
        <v>0</v>
      </c>
      <c r="BA17" s="106">
        <f ca="1">AV17</f>
        <v>0</v>
      </c>
      <c r="BB17" s="202"/>
      <c r="BC17" s="202"/>
      <c r="BD17" s="202"/>
      <c r="BE17" s="202"/>
      <c r="BF17" s="202"/>
      <c r="BG17" s="202"/>
      <c r="BH17" s="202"/>
      <c r="BI17" s="202"/>
      <c r="BJ17" s="203"/>
      <c r="BK17" s="204"/>
      <c r="BL17" s="108">
        <f>(BK17*F17)/H17</f>
        <v>0</v>
      </c>
      <c r="BM17" s="102">
        <f ca="1">IF(E17=0,0,SUMIF('Cocktail (December 2025)'!$F$6:$DB$1547,E17,'Cocktail (December 2025)'!$U$6:$U$1547))</f>
        <v>0</v>
      </c>
      <c r="BN17" s="108">
        <f ca="1">BM17/H17</f>
        <v>0</v>
      </c>
      <c r="BO17" s="109">
        <f ca="1">BA17+BB17+BC17+BD17-BE17-BF17-BG17-BH17-BI17-BJ17-BL17-BN17</f>
        <v>0</v>
      </c>
      <c r="BP17" s="104">
        <f ca="1">BO17*H17</f>
        <v>0</v>
      </c>
      <c r="BQ17" s="105">
        <f ca="1">(BF17+BG17+BH17+BI17+(BJ17+((BK17*$F17)/$H17)+BN17))*$L17</f>
        <v>0</v>
      </c>
      <c r="BR17" s="191"/>
      <c r="BS17" s="192">
        <f ca="1">BR17-BO17</f>
        <v>0</v>
      </c>
      <c r="BT17" s="106">
        <f ca="1">BO17</f>
        <v>0</v>
      </c>
      <c r="BU17" s="202"/>
      <c r="BV17" s="202"/>
      <c r="BW17" s="202"/>
      <c r="BX17" s="202"/>
      <c r="BY17" s="202"/>
      <c r="BZ17" s="202"/>
      <c r="CA17" s="202"/>
      <c r="CB17" s="202"/>
      <c r="CC17" s="203"/>
      <c r="CD17" s="204"/>
      <c r="CE17" s="108">
        <f>(CD17*F17)/H17</f>
        <v>0</v>
      </c>
      <c r="CF17" s="102">
        <f ca="1">IF(E17=0,0,SUMIF('Cocktail (December 2025)'!$F$6:$DB$1547,E17,'Cocktail (December 2025)'!$X$6:$X$1547))</f>
        <v>0</v>
      </c>
      <c r="CG17" s="108">
        <f ca="1">CF17/H17</f>
        <v>0</v>
      </c>
      <c r="CH17" s="109">
        <f ca="1">BT17+BU17+BV17+BW17-BX17-BY17-BZ17-CA17-CB17-CC17-CE17-CG17</f>
        <v>0</v>
      </c>
      <c r="CI17" s="104">
        <f ca="1">CH17*H17</f>
        <v>0</v>
      </c>
      <c r="CJ17" s="105">
        <f ca="1">(BY17+BZ17+CA17+CB17+(CC17+((CD17*$F17)/$H17)+CG17))*$L17</f>
        <v>0</v>
      </c>
      <c r="CK17" s="191"/>
      <c r="CL17" s="192">
        <f ca="1">CK17-CH17</f>
        <v>0</v>
      </c>
      <c r="CM17" s="106">
        <f ca="1">CH17</f>
        <v>0</v>
      </c>
      <c r="CN17" s="202"/>
      <c r="CO17" s="202"/>
      <c r="CP17" s="202"/>
      <c r="CQ17" s="202"/>
      <c r="CR17" s="202"/>
      <c r="CS17" s="202"/>
      <c r="CT17" s="202"/>
      <c r="CU17" s="202"/>
      <c r="CV17" s="203"/>
      <c r="CW17" s="204"/>
      <c r="CX17" s="108">
        <f>(CW17*F17)/H17</f>
        <v>0</v>
      </c>
      <c r="CY17" s="102">
        <f ca="1">IF(E17=0,0,SUMIF('Cocktail (December 2025)'!$F$6:$DB$1547,E17,'Cocktail (December 2025)'!$AA$6:$AA$1547))</f>
        <v>0</v>
      </c>
      <c r="CZ17" s="108">
        <f ca="1">CY17/H17</f>
        <v>0</v>
      </c>
      <c r="DA17" s="109">
        <f ca="1">CM17+CN17+CO17+CP17-CQ17-CR17-CS17-CT17-CU17-CV17-CX17-CZ17</f>
        <v>0</v>
      </c>
      <c r="DB17" s="104">
        <f ca="1">DA17*H17</f>
        <v>0</v>
      </c>
      <c r="DC17" s="105">
        <f ca="1">(CR17+CS17+CT17+CU17+(CV17+((CW17*$F17)/$H17)+CZ17))*$L17</f>
        <v>0</v>
      </c>
      <c r="DD17" s="191"/>
      <c r="DE17" s="192">
        <f ca="1">DD17-DA17</f>
        <v>0</v>
      </c>
      <c r="DF17" s="106">
        <f ca="1">DA17</f>
        <v>0</v>
      </c>
      <c r="DG17" s="202"/>
      <c r="DH17" s="202"/>
      <c r="DI17" s="202"/>
      <c r="DJ17" s="202"/>
      <c r="DK17" s="202"/>
      <c r="DL17" s="202"/>
      <c r="DM17" s="202"/>
      <c r="DN17" s="202"/>
      <c r="DO17" s="203"/>
      <c r="DP17" s="204"/>
      <c r="DQ17" s="108">
        <f>(DP17*F17)/H17</f>
        <v>0</v>
      </c>
      <c r="DR17" s="102">
        <f ca="1">IF(E17=0,0,SUMIF('Cocktail (December 2025)'!$F$6:$DB$1547,E17,'Cocktail (December 2025)'!$AD$6:$AD$1547))</f>
        <v>0</v>
      </c>
      <c r="DS17" s="108">
        <f ca="1">DR17/H17</f>
        <v>0</v>
      </c>
      <c r="DT17" s="109">
        <f ca="1">DF17+DG17+DH17+DI17-DJ17-DK17-DL17-DM17-DN17-DO17-DQ17-DS17</f>
        <v>0</v>
      </c>
      <c r="DU17" s="104">
        <f ca="1">DT17*H17</f>
        <v>0</v>
      </c>
      <c r="DV17" s="105">
        <f ca="1">(DK17+DL17+DM17+DN17+(DO17+((DP17*$F17)/$H17)+DS17))*$L17</f>
        <v>0</v>
      </c>
      <c r="DW17" s="191"/>
      <c r="DX17" s="192">
        <f ca="1">DW17-DT17</f>
        <v>0</v>
      </c>
      <c r="DY17" s="106">
        <f ca="1">DT17</f>
        <v>0</v>
      </c>
      <c r="DZ17" s="202"/>
      <c r="EA17" s="202"/>
      <c r="EB17" s="202"/>
      <c r="EC17" s="202"/>
      <c r="ED17" s="202"/>
      <c r="EE17" s="202"/>
      <c r="EF17" s="202"/>
      <c r="EG17" s="202"/>
      <c r="EH17" s="203"/>
      <c r="EI17" s="204"/>
      <c r="EJ17" s="108">
        <f>(EI17*F17)/H17</f>
        <v>0</v>
      </c>
      <c r="EK17" s="102">
        <f ca="1">IF(E17=0,0,SUMIF('Cocktail (December 2025)'!$F$6:$DB$1547,E17,'Cocktail (December 2025)'!$AG$6:$AG$1547))</f>
        <v>0</v>
      </c>
      <c r="EL17" s="108">
        <f ca="1">EK17/H17</f>
        <v>0</v>
      </c>
      <c r="EM17" s="109">
        <f ca="1">DY17+DZ17+EA17+EB17-EC17-ED17-EE17-EF17-EG17-EH17-EJ17-EL17</f>
        <v>0</v>
      </c>
      <c r="EN17" s="104">
        <f ca="1">EM17*H17</f>
        <v>0</v>
      </c>
      <c r="EO17" s="105">
        <f ca="1">(ED17+EE17+EF17+EG17+(EH17+((EI17*$F17)/$H17)+EL17))*$L17</f>
        <v>0</v>
      </c>
      <c r="EP17" s="191"/>
      <c r="EQ17" s="199">
        <f ca="1">EP17-EM17</f>
        <v>0</v>
      </c>
      <c r="ER17" s="185">
        <f ca="1">EM17</f>
        <v>0</v>
      </c>
      <c r="ES17" s="202"/>
      <c r="ET17" s="202"/>
      <c r="EU17" s="202"/>
      <c r="EV17" s="202"/>
      <c r="EW17" s="202"/>
      <c r="EX17" s="202"/>
      <c r="EY17" s="202"/>
      <c r="EZ17" s="202"/>
      <c r="FA17" s="203"/>
      <c r="FB17" s="204"/>
      <c r="FC17" s="108">
        <f>(FB17*F17)/H17</f>
        <v>0</v>
      </c>
      <c r="FD17" s="102">
        <f ca="1">IF(E17=0,0,SUMIF('Cocktail (December 2025)'!$F$6:$DB$1547,E17,'Cocktail (December 2025)'!$AJ$6:$AJ$1547))</f>
        <v>0</v>
      </c>
      <c r="FE17" s="108">
        <f ca="1">FD17/H17</f>
        <v>0</v>
      </c>
      <c r="FF17" s="109">
        <f ca="1">ER17+ES17+ET17+EU17-EV17-EW17-EX17-EY17-EZ17-FA17-FC17-FE17</f>
        <v>0</v>
      </c>
      <c r="FG17" s="104">
        <f ca="1">FF17*H17</f>
        <v>0</v>
      </c>
      <c r="FH17" s="105">
        <f ca="1">(EW17+EX17+EY17+EZ17+(FA17+((FB17*$F17)/$H17)+FE17))*$L17</f>
        <v>0</v>
      </c>
      <c r="FI17" s="191"/>
      <c r="FJ17" s="192">
        <f ca="1">FI17-FF17</f>
        <v>0</v>
      </c>
      <c r="FK17" s="110">
        <f ca="1">FF17</f>
        <v>0</v>
      </c>
      <c r="FL17" s="202"/>
      <c r="FM17" s="202"/>
      <c r="FN17" s="202"/>
      <c r="FO17" s="202"/>
      <c r="FP17" s="202"/>
      <c r="FQ17" s="202"/>
      <c r="FR17" s="202"/>
      <c r="FS17" s="202"/>
      <c r="FT17" s="203"/>
      <c r="FU17" s="204"/>
      <c r="FV17" s="108">
        <f>(FU17*F17)/H17</f>
        <v>0</v>
      </c>
      <c r="FW17" s="102">
        <f ca="1">IF(E17=0,0,SUMIF('Cocktail (December 2025)'!$F$6:$DB$1547,E17,'Cocktail (December 2025)'!$AM$6:$AM$1547))</f>
        <v>0</v>
      </c>
      <c r="FX17" s="108">
        <f ca="1">FW17/H17</f>
        <v>0</v>
      </c>
      <c r="FY17" s="109">
        <f ca="1">FK17+FL17+FM17+FN17-FO17-FP17-FQ17-FR17-FS17-FT17-FV17-FX17</f>
        <v>0</v>
      </c>
      <c r="FZ17" s="104">
        <f ca="1">FY17*H17</f>
        <v>0</v>
      </c>
      <c r="GA17" s="105">
        <f ca="1">(FP17+FQ17+FR17+FS17+(FT17+((FU17*$F17)/$H17)+FX17))*$L17</f>
        <v>0</v>
      </c>
      <c r="GB17" s="191"/>
      <c r="GC17" s="192">
        <f ca="1">GB17-FY17</f>
        <v>0</v>
      </c>
      <c r="GD17" s="106">
        <f ca="1">FY17</f>
        <v>0</v>
      </c>
      <c r="GE17" s="202"/>
      <c r="GF17" s="202"/>
      <c r="GG17" s="202"/>
      <c r="GH17" s="202"/>
      <c r="GI17" s="202"/>
      <c r="GJ17" s="202"/>
      <c r="GK17" s="202"/>
      <c r="GL17" s="202"/>
      <c r="GM17" s="203"/>
      <c r="GN17" s="204"/>
      <c r="GO17" s="108">
        <f>(GN17*F17)/H17</f>
        <v>0</v>
      </c>
      <c r="GP17" s="102">
        <f ca="1">IF(E17=0,0,SUMIF('Cocktail (December 2025)'!$F$6:$DB$1547,E17,'Cocktail (December 2025)'!$AP$6:$AP$1547))</f>
        <v>0</v>
      </c>
      <c r="GQ17" s="108">
        <f ca="1">GP17/H17</f>
        <v>0</v>
      </c>
      <c r="GR17" s="109">
        <f ca="1">GD17+GE17+GF17+GG17-GH17-GI17-GJ17-GK17-GL17-GM17-GO17-GQ17</f>
        <v>0</v>
      </c>
      <c r="GS17" s="104">
        <f ca="1">GR17*H17</f>
        <v>0</v>
      </c>
      <c r="GT17" s="105">
        <f ca="1">(GI17+GJ17+GK17+GL17+(GM17+((GN17*$F17)/$H17)+GQ17))*$L17</f>
        <v>0</v>
      </c>
      <c r="GU17" s="191"/>
      <c r="GV17" s="192">
        <f ca="1">GU17-GR17</f>
        <v>0</v>
      </c>
      <c r="GW17" s="106">
        <f ca="1">GR17</f>
        <v>0</v>
      </c>
      <c r="GX17" s="202"/>
      <c r="GY17" s="202"/>
      <c r="GZ17" s="202"/>
      <c r="HA17" s="202"/>
      <c r="HB17" s="202"/>
      <c r="HC17" s="202"/>
      <c r="HD17" s="202"/>
      <c r="HE17" s="202"/>
      <c r="HF17" s="203"/>
      <c r="HG17" s="204"/>
      <c r="HH17" s="108">
        <f>(HG17*F17)/H17</f>
        <v>0</v>
      </c>
      <c r="HI17" s="102">
        <f ca="1">IF(E17=0,0,SUMIF('Cocktail (December 2025)'!$F$6:$DB$1547,E17,'Cocktail (December 2025)'!$AS$6:$AS$1547))</f>
        <v>0</v>
      </c>
      <c r="HJ17" s="108">
        <f ca="1">HI17/H17</f>
        <v>0</v>
      </c>
      <c r="HK17" s="109">
        <f ca="1">GW17+GX17+GY17+GZ17-HA17-HB17-HC17-HD17-HE17-HF17-HH17-HJ17</f>
        <v>0</v>
      </c>
      <c r="HL17" s="104">
        <f ca="1">HK17*H17</f>
        <v>0</v>
      </c>
      <c r="HM17" s="105">
        <f ca="1">(HB17+HC17+HD17+HE17+(HF17+((HG17*$F17)/$H17)+HJ17))*$L17</f>
        <v>0</v>
      </c>
      <c r="HN17" s="191"/>
      <c r="HO17" s="192">
        <f ca="1">HN17-HK17</f>
        <v>0</v>
      </c>
      <c r="HP17" s="106">
        <f ca="1">HK17</f>
        <v>0</v>
      </c>
      <c r="HQ17" s="202"/>
      <c r="HR17" s="202"/>
      <c r="HS17" s="202"/>
      <c r="HT17" s="202"/>
      <c r="HU17" s="202"/>
      <c r="HV17" s="202"/>
      <c r="HW17" s="202"/>
      <c r="HX17" s="202"/>
      <c r="HY17" s="203"/>
      <c r="HZ17" s="204"/>
      <c r="IA17" s="108">
        <f>(HZ17*F17)/H17</f>
        <v>0</v>
      </c>
      <c r="IB17" s="102">
        <f ca="1">IF(E17=0,0,SUMIF('Cocktail (December 2025)'!$F$6:$DB$1547,E17,'Cocktail (December 2025)'!$AV$6:$AV$1547))</f>
        <v>0</v>
      </c>
      <c r="IC17" s="108">
        <f ca="1">IB17/H17</f>
        <v>0</v>
      </c>
      <c r="ID17" s="109">
        <f ca="1">HP17+HQ17+HR17+HS17-HT17-HU17-HV17-HW17-HX17-HY17-IA17-IC17</f>
        <v>0</v>
      </c>
      <c r="IE17" s="104">
        <f ca="1">ID17*H17</f>
        <v>0</v>
      </c>
      <c r="IF17" s="105">
        <f ca="1">(HU17+HV17+HW17+HX17+(HY17+((HZ17*$F17)/$H17)+IC17))*$L17</f>
        <v>0</v>
      </c>
      <c r="IG17" s="191"/>
      <c r="IH17" s="192">
        <f ca="1">IG17-ID17</f>
        <v>0</v>
      </c>
      <c r="II17" s="106">
        <f ca="1">ID17</f>
        <v>0</v>
      </c>
      <c r="IJ17" s="202"/>
      <c r="IK17" s="202"/>
      <c r="IL17" s="202"/>
      <c r="IM17" s="202"/>
      <c r="IN17" s="202"/>
      <c r="IO17" s="202"/>
      <c r="IP17" s="202"/>
      <c r="IQ17" s="202"/>
      <c r="IR17" s="203"/>
      <c r="IS17" s="204"/>
      <c r="IT17" s="108">
        <f>(IS17*F17)/H17</f>
        <v>0</v>
      </c>
      <c r="IU17" s="102">
        <f ca="1">IF(E17=0,0,SUMIF('Cocktail (December 2025)'!$F$6:$DB$1547,E17,'Cocktail (December 2025)'!$AY$6:$AY$1547))</f>
        <v>0</v>
      </c>
      <c r="IV17" s="108">
        <f ca="1">IU17/H17</f>
        <v>0</v>
      </c>
      <c r="IW17" s="109">
        <f ca="1">II17+IJ17+IK17+IL17-IM17-IN17-IO17-IP17-IQ17-IR17-IT17-IV17</f>
        <v>0</v>
      </c>
      <c r="IX17" s="104">
        <f ca="1">IW17*H17</f>
        <v>0</v>
      </c>
      <c r="IY17" s="105">
        <f ca="1">(IN17+IO17+IP17+IQ17+(IR17+((IS17*$F17)/$H17)+IV17))*$L17</f>
        <v>0</v>
      </c>
      <c r="IZ17" s="191"/>
      <c r="JA17" s="192">
        <f ca="1">IZ17-IW17</f>
        <v>0</v>
      </c>
      <c r="JB17" s="106">
        <f ca="1">IW17</f>
        <v>0</v>
      </c>
      <c r="JC17" s="202"/>
      <c r="JD17" s="202"/>
      <c r="JE17" s="202"/>
      <c r="JF17" s="202"/>
      <c r="JG17" s="202"/>
      <c r="JH17" s="202"/>
      <c r="JI17" s="202"/>
      <c r="JJ17" s="202"/>
      <c r="JK17" s="203"/>
      <c r="JL17" s="204"/>
      <c r="JM17" s="108">
        <f>(JL17*F17)/H17</f>
        <v>0</v>
      </c>
      <c r="JN17" s="102">
        <f ca="1">IF(E17=0,0,SUMIF('Cocktail (December 2025)'!$F$6:$DB$1547,E17,'Cocktail (December 2025)'!$BB$6:$BB$1547))</f>
        <v>0</v>
      </c>
      <c r="JO17" s="108">
        <f ca="1">JN17/H17</f>
        <v>0</v>
      </c>
      <c r="JP17" s="109">
        <f ca="1">JB17+JC17+JD17+JE17-JF17-JG17-JH17-JI17-JJ17-JK17-JM17-JO17</f>
        <v>0</v>
      </c>
      <c r="JQ17" s="104">
        <f ca="1">JP17*H17</f>
        <v>0</v>
      </c>
      <c r="JR17" s="105">
        <f ca="1">(JG17+JH17+JI17+JJ17+(JK17+((JL17*$F17)/$H17)+JO17))*$L17</f>
        <v>0</v>
      </c>
      <c r="JS17" s="191"/>
      <c r="JT17" s="192">
        <f ca="1">JS17-JP17</f>
        <v>0</v>
      </c>
      <c r="JU17" s="106">
        <f ca="1">JP17</f>
        <v>0</v>
      </c>
      <c r="JV17" s="202"/>
      <c r="JW17" s="202"/>
      <c r="JX17" s="202"/>
      <c r="JY17" s="202"/>
      <c r="JZ17" s="202"/>
      <c r="KA17" s="202"/>
      <c r="KB17" s="202"/>
      <c r="KC17" s="202"/>
      <c r="KD17" s="203"/>
      <c r="KE17" s="204"/>
      <c r="KF17" s="108">
        <f>(KE17*F17)/H17</f>
        <v>0</v>
      </c>
      <c r="KG17" s="102">
        <f ca="1">IF(E17=0,0,SUMIF('Cocktail (December 2025)'!$F$6:$DB$1547,E17,'Cocktail (December 2025)'!$BE$6:$BE$1547))</f>
        <v>0</v>
      </c>
      <c r="KH17" s="108">
        <f ca="1">KG17/H17</f>
        <v>0</v>
      </c>
      <c r="KI17" s="109">
        <f ca="1">JU17+JV17+JW17+JX17-JY17-JZ17-KA17-KB17-KC17-KD17-KF17-KH17</f>
        <v>0</v>
      </c>
      <c r="KJ17" s="104">
        <f ca="1">KI17*H17</f>
        <v>0</v>
      </c>
      <c r="KK17" s="105">
        <f ca="1">(JZ17+KA17+KB17+KC17+(KD17+((KE17*$F17)/$H17)+KH17))*$L17</f>
        <v>0</v>
      </c>
      <c r="KL17" s="191"/>
      <c r="KM17" s="192">
        <f ca="1">KL17-KI17</f>
        <v>0</v>
      </c>
      <c r="KN17" s="106">
        <f ca="1">KI17</f>
        <v>0</v>
      </c>
      <c r="KO17" s="202"/>
      <c r="KP17" s="202"/>
      <c r="KQ17" s="202"/>
      <c r="KR17" s="202"/>
      <c r="KS17" s="202"/>
      <c r="KT17" s="202"/>
      <c r="KU17" s="202"/>
      <c r="KV17" s="202"/>
      <c r="KW17" s="203"/>
      <c r="KX17" s="204"/>
      <c r="KY17" s="108">
        <f>(KX17*F17)/H17</f>
        <v>0</v>
      </c>
      <c r="KZ17" s="102">
        <f ca="1">IF(E17=0,0,SUMIF('Cocktail (December 2025)'!$F$6:$DB$1547,E17,'Cocktail (December 2025)'!$BH$6:$BH$1547))</f>
        <v>0</v>
      </c>
      <c r="LA17" s="108">
        <f ca="1">KZ17/H17</f>
        <v>0</v>
      </c>
      <c r="LB17" s="109">
        <f ca="1">KN17+KO17+KP17+KQ17-KR17-KS17-KT17-KU17-KV17-KW17-KY17-LA17</f>
        <v>0</v>
      </c>
      <c r="LC17" s="104">
        <f ca="1">LB17*H17</f>
        <v>0</v>
      </c>
      <c r="LD17" s="105">
        <f ca="1">(KS17+KT17+KU17+KV17+(KW17+((KX17*$F17)/$H17)+LA17))*$L17</f>
        <v>0</v>
      </c>
      <c r="LE17" s="191"/>
      <c r="LF17" s="192">
        <f ca="1">LE17-LB17</f>
        <v>0</v>
      </c>
      <c r="LG17" s="106">
        <f ca="1">LB17</f>
        <v>0</v>
      </c>
      <c r="LH17" s="202"/>
      <c r="LI17" s="202"/>
      <c r="LJ17" s="202"/>
      <c r="LK17" s="202"/>
      <c r="LL17" s="202"/>
      <c r="LM17" s="202"/>
      <c r="LN17" s="202"/>
      <c r="LO17" s="202"/>
      <c r="LP17" s="203"/>
      <c r="LQ17" s="204"/>
      <c r="LR17" s="108">
        <f>(LQ17*F17)/H17</f>
        <v>0</v>
      </c>
      <c r="LS17" s="102">
        <f ca="1">IF(E17=0,0,SUMIF('Cocktail (December 2025)'!$F$6:$DB$1547,E17,'Cocktail (December 2025)'!$BK$6:$BK$1547))</f>
        <v>0</v>
      </c>
      <c r="LT17" s="108">
        <f ca="1">LS17/H17</f>
        <v>0</v>
      </c>
      <c r="LU17" s="109">
        <f ca="1">LG17+LH17+LI17+LJ17-LK17-LL17-LM17-LN17-LO17-LP17-LR17-LT17</f>
        <v>0</v>
      </c>
      <c r="LV17" s="104">
        <f ca="1">LU17*H17</f>
        <v>0</v>
      </c>
      <c r="LW17" s="105">
        <f ca="1">(LL17+LM17+LN17+LO17+(LP17+((LQ17*$F17)/$H17)+LT17))*$L17</f>
        <v>0</v>
      </c>
      <c r="LX17" s="191"/>
      <c r="LY17" s="192">
        <f ca="1">LX17-LU17</f>
        <v>0</v>
      </c>
      <c r="LZ17" s="106">
        <f ca="1">LU17</f>
        <v>0</v>
      </c>
      <c r="MA17" s="202"/>
      <c r="MB17" s="202"/>
      <c r="MC17" s="202"/>
      <c r="MD17" s="202"/>
      <c r="ME17" s="202"/>
      <c r="MF17" s="202"/>
      <c r="MG17" s="202"/>
      <c r="MH17" s="202"/>
      <c r="MI17" s="203"/>
      <c r="MJ17" s="204"/>
      <c r="MK17" s="108">
        <f>(MJ17*F17)/H17</f>
        <v>0</v>
      </c>
      <c r="ML17" s="102">
        <f ca="1">IF(E17=0,0,SUMIF('Cocktail (December 2025)'!$F$6:$DB$1547,E17,'Cocktail (December 2025)'!$BN$6:$BN$1547))</f>
        <v>0</v>
      </c>
      <c r="MM17" s="108">
        <f ca="1">ML17/H17</f>
        <v>0</v>
      </c>
      <c r="MN17" s="109">
        <f ca="1">LZ17+MA17+MB17+MC17-MD17-ME17-MF17-MG17-MH17-MI17-MK17-MM17</f>
        <v>0</v>
      </c>
      <c r="MO17" s="104">
        <f ca="1">MN17*H17</f>
        <v>0</v>
      </c>
      <c r="MP17" s="105">
        <f ca="1">(ME17+MF17+MG17+MH17+(MI17+((MJ17*$F17)/$H17)+MM17))*$L17</f>
        <v>0</v>
      </c>
      <c r="MQ17" s="191"/>
      <c r="MR17" s="192">
        <f ca="1">MQ17-MN17</f>
        <v>0</v>
      </c>
      <c r="MS17" s="106">
        <f ca="1">MN17</f>
        <v>0</v>
      </c>
      <c r="MT17" s="202"/>
      <c r="MU17" s="202"/>
      <c r="MV17" s="202"/>
      <c r="MW17" s="202"/>
      <c r="MX17" s="202"/>
      <c r="MY17" s="202"/>
      <c r="MZ17" s="202"/>
      <c r="NA17" s="202"/>
      <c r="NB17" s="203"/>
      <c r="NC17" s="204"/>
      <c r="ND17" s="108">
        <f>(NC17*F17)/H17</f>
        <v>0</v>
      </c>
      <c r="NE17" s="102">
        <f ca="1">IF(E17=0,0,SUMIF('Cocktail (December 2025)'!$F$6:$DB$1547,E17,'Cocktail (December 2025)'!$BQ$6:$BQ$1547))</f>
        <v>0</v>
      </c>
      <c r="NF17" s="108">
        <f ca="1">NE17/H17</f>
        <v>0</v>
      </c>
      <c r="NG17" s="109">
        <f ca="1">MS17+MT17+MU17+MV17-MW17-MX17-MY17-MZ17-NA17-NB17-ND17-NF17</f>
        <v>0</v>
      </c>
      <c r="NH17" s="104">
        <f ca="1">NG17*H17</f>
        <v>0</v>
      </c>
      <c r="NI17" s="105">
        <f ca="1">(MX17+MY17+MZ17+NA17+(NB17+((NC17*$F17)/$H17)+NF17))*$L17</f>
        <v>0</v>
      </c>
      <c r="NJ17" s="191"/>
      <c r="NK17" s="192">
        <f ca="1">NJ17-NG17</f>
        <v>0</v>
      </c>
      <c r="NL17" s="106">
        <f ca="1">NG17</f>
        <v>0</v>
      </c>
      <c r="NM17" s="202"/>
      <c r="NN17" s="202"/>
      <c r="NO17" s="202"/>
      <c r="NP17" s="202"/>
      <c r="NQ17" s="202"/>
      <c r="NR17" s="202"/>
      <c r="NS17" s="202"/>
      <c r="NT17" s="202"/>
      <c r="NU17" s="203"/>
      <c r="NV17" s="204"/>
      <c r="NW17" s="108">
        <f>(NV17*F17)/H17</f>
        <v>0</v>
      </c>
      <c r="NX17" s="102">
        <f ca="1">IF(E17=0,0,SUMIF('Cocktail (December 2025)'!$F$6:$DB$1547,E17,'Cocktail (December 2025)'!$BT$6:$BT$1547))</f>
        <v>0</v>
      </c>
      <c r="NY17" s="108">
        <f ca="1">NX17/H17</f>
        <v>0</v>
      </c>
      <c r="NZ17" s="109">
        <f ca="1">NL17+NM17+NN17+NO17-NP17-NQ17-NR17-NS17-NT17-NU17-NW17-NY17</f>
        <v>0</v>
      </c>
      <c r="OA17" s="104">
        <f ca="1">NZ17*H17</f>
        <v>0</v>
      </c>
      <c r="OB17" s="105">
        <f ca="1">(NQ17+NR17+NS17+NT17+(NU17+((NV17*$F17)/$H17)+NY17))*$L17</f>
        <v>0</v>
      </c>
      <c r="OC17" s="191"/>
      <c r="OD17" s="192">
        <f ca="1">OC17-NZ17</f>
        <v>0</v>
      </c>
      <c r="OE17" s="106">
        <f ca="1">NZ17</f>
        <v>0</v>
      </c>
      <c r="OF17" s="202"/>
      <c r="OG17" s="202"/>
      <c r="OH17" s="202"/>
      <c r="OI17" s="202"/>
      <c r="OJ17" s="202"/>
      <c r="OK17" s="202"/>
      <c r="OL17" s="202"/>
      <c r="OM17" s="202"/>
      <c r="ON17" s="203"/>
      <c r="OO17" s="204"/>
      <c r="OP17" s="108">
        <f>(OO17*F17)/H17</f>
        <v>0</v>
      </c>
      <c r="OQ17" s="102">
        <f ca="1">IF(E17=0,0,SUMIF('Cocktail (December 2025)'!$F$6:$DB$1547,E17,'Cocktail (December 2025)'!$BW$6:$BW$1547))</f>
        <v>0</v>
      </c>
      <c r="OR17" s="108">
        <f ca="1">OQ17/H17</f>
        <v>0</v>
      </c>
      <c r="OS17" s="109">
        <f ca="1">OE17+OF17+OG17+OH17-OI17-OJ17-OK17-OL17-OM17-ON17-OP17-OR17</f>
        <v>0</v>
      </c>
      <c r="OT17" s="104">
        <f ca="1">OS17*H17</f>
        <v>0</v>
      </c>
      <c r="OU17" s="105">
        <f ca="1">(OJ17+OK17+OL17+OM17+(ON17+((OO17*$F17)/$H17)+OR17))*$L17</f>
        <v>0</v>
      </c>
      <c r="OV17" s="191"/>
      <c r="OW17" s="192">
        <f ca="1">OV17-OS17</f>
        <v>0</v>
      </c>
      <c r="OX17" s="106">
        <f ca="1">OS17</f>
        <v>0</v>
      </c>
      <c r="OY17" s="202"/>
      <c r="OZ17" s="202"/>
      <c r="PA17" s="202"/>
      <c r="PB17" s="202"/>
      <c r="PC17" s="202"/>
      <c r="PD17" s="202"/>
      <c r="PE17" s="202"/>
      <c r="PF17" s="202"/>
      <c r="PG17" s="203"/>
      <c r="PH17" s="204"/>
      <c r="PI17" s="108">
        <f>(PH17*F17)/H17</f>
        <v>0</v>
      </c>
      <c r="PJ17" s="102">
        <f ca="1">IF(E17=0,0,SUMIF('Cocktail (December 2025)'!$F$6:$DB$1547,E17,'Cocktail (December 2025)'!$BZ$6:$BZ$1547))</f>
        <v>0</v>
      </c>
      <c r="PK17" s="108">
        <f ca="1">PJ17/H17</f>
        <v>0</v>
      </c>
      <c r="PL17" s="109">
        <f ca="1">OX17+OY17+OZ17+PA17-PB17-PC17-PD17-PE17-PF17-PG17-PI17-PK17</f>
        <v>0</v>
      </c>
      <c r="PM17" s="104">
        <f ca="1">PL17*H17</f>
        <v>0</v>
      </c>
      <c r="PN17" s="105">
        <f ca="1">(PC17+PD17+PE17+PF17+(PG17+((PH17*$F17)/$H17)+PK17))*$L17</f>
        <v>0</v>
      </c>
      <c r="PO17" s="191"/>
      <c r="PP17" s="192">
        <f ca="1">PO17-PL17</f>
        <v>0</v>
      </c>
      <c r="PQ17" s="106">
        <f ca="1">PL17</f>
        <v>0</v>
      </c>
      <c r="PR17" s="202"/>
      <c r="PS17" s="202"/>
      <c r="PT17" s="202"/>
      <c r="PU17" s="202"/>
      <c r="PV17" s="202"/>
      <c r="PW17" s="202"/>
      <c r="PX17" s="202"/>
      <c r="PY17" s="202"/>
      <c r="PZ17" s="203"/>
      <c r="QA17" s="204"/>
      <c r="QB17" s="108">
        <f>(QA17*F17)/H17</f>
        <v>0</v>
      </c>
      <c r="QC17" s="102">
        <f ca="1">IF(E17=0,0,SUMIF('Cocktail (December 2025)'!$F$6:$DB$1547,E17,'Cocktail (December 2025)'!$CC$6:$CC$1547))</f>
        <v>0</v>
      </c>
      <c r="QD17" s="108">
        <f ca="1">QC17/H17</f>
        <v>0</v>
      </c>
      <c r="QE17" s="109">
        <f ca="1">PQ17+PR17+PS17+PT17-PU17-PV17-PW17-PX17-PY17-PZ17-QB17-QD17</f>
        <v>0</v>
      </c>
      <c r="QF17" s="104">
        <f ca="1">QE17*H17</f>
        <v>0</v>
      </c>
      <c r="QG17" s="105">
        <f ca="1">(PV17+PW17+PX17+PY17+(PZ17+((QA17*$F17)/$H17)+QD17))*$L17</f>
        <v>0</v>
      </c>
      <c r="QH17" s="191"/>
      <c r="QI17" s="192">
        <f ca="1">QH17-QE17</f>
        <v>0</v>
      </c>
      <c r="QJ17" s="106">
        <f ca="1">QE17</f>
        <v>0</v>
      </c>
      <c r="QK17" s="202"/>
      <c r="QL17" s="202"/>
      <c r="QM17" s="202"/>
      <c r="QN17" s="202"/>
      <c r="QO17" s="202"/>
      <c r="QP17" s="202"/>
      <c r="QQ17" s="202"/>
      <c r="QR17" s="202"/>
      <c r="QS17" s="203"/>
      <c r="QT17" s="204"/>
      <c r="QU17" s="108">
        <f>(QT17*F17)/H17</f>
        <v>0</v>
      </c>
      <c r="QV17" s="102">
        <f ca="1">IF(E17=0,0,SUMIF('Cocktail (December 2025)'!$F$6:$DB$1547,E17,'Cocktail (December 2025)'!$CF$6:$CF$1547))</f>
        <v>0</v>
      </c>
      <c r="QW17" s="108">
        <f ca="1">QV17/H17</f>
        <v>0</v>
      </c>
      <c r="QX17" s="109">
        <f ca="1">QJ17+QK17+QL17+QM17-QN17-QO17-QP17-QQ17-QR17-QS17-QU17-QW17</f>
        <v>0</v>
      </c>
      <c r="QY17" s="104">
        <f ca="1">QX17*H17</f>
        <v>0</v>
      </c>
      <c r="QZ17" s="105">
        <f ca="1">(QO17+QP17+QQ17+QR17+(QS17+((QT17*$F17)/$H17)+QW17))*$L17</f>
        <v>0</v>
      </c>
      <c r="RA17" s="191"/>
      <c r="RB17" s="192">
        <f ca="1">RA17-QX17</f>
        <v>0</v>
      </c>
      <c r="RC17" s="106">
        <f ca="1">QX17</f>
        <v>0</v>
      </c>
      <c r="RD17" s="202"/>
      <c r="RE17" s="202"/>
      <c r="RF17" s="202"/>
      <c r="RG17" s="202"/>
      <c r="RH17" s="202"/>
      <c r="RI17" s="202"/>
      <c r="RJ17" s="202"/>
      <c r="RK17" s="202"/>
      <c r="RL17" s="203"/>
      <c r="RM17" s="204"/>
      <c r="RN17" s="108">
        <f>(RM17*F17)/H17</f>
        <v>0</v>
      </c>
      <c r="RO17" s="102">
        <f ca="1">IF(E17=0,0,SUMIF('Cocktail (December 2025)'!$F$6:$DB$1547,E17,'Cocktail (December 2025)'!$CI$6:$CI$1547))</f>
        <v>0</v>
      </c>
      <c r="RP17" s="108">
        <f ca="1">RO17/H17</f>
        <v>0</v>
      </c>
      <c r="RQ17" s="109">
        <f ca="1">RC17+RD17+RE17+RF17-RG17-RH17-RI17-RJ17-RK17-RL17-RN17-RP17</f>
        <v>0</v>
      </c>
      <c r="RR17" s="104">
        <f ca="1">RQ17*H17</f>
        <v>0</v>
      </c>
      <c r="RS17" s="105">
        <f ca="1">(RH17+RI17+RJ17+RK17+(RL17+((RM17*$F17)/$H17)+RP17))*$L17</f>
        <v>0</v>
      </c>
      <c r="RT17" s="191"/>
      <c r="RU17" s="192">
        <f ca="1">RT17-RQ17</f>
        <v>0</v>
      </c>
      <c r="RV17" s="106">
        <f ca="1">RQ17</f>
        <v>0</v>
      </c>
      <c r="RW17" s="202"/>
      <c r="RX17" s="202"/>
      <c r="RY17" s="202"/>
      <c r="RZ17" s="202"/>
      <c r="SA17" s="202"/>
      <c r="SB17" s="202"/>
      <c r="SC17" s="202"/>
      <c r="SD17" s="202"/>
      <c r="SE17" s="203"/>
      <c r="SF17" s="204"/>
      <c r="SG17" s="108">
        <f>(SF17*F17)/H17</f>
        <v>0</v>
      </c>
      <c r="SH17" s="102">
        <f ca="1">IF(E17=0,0,SUMIF('Cocktail (December 2025)'!$F$6:$DB$1547,E17,'Cocktail (December 2025)'!$CL$6:$CL$1547))</f>
        <v>0</v>
      </c>
      <c r="SI17" s="108">
        <f ca="1">SH17/H17</f>
        <v>0</v>
      </c>
      <c r="SJ17" s="109">
        <f ca="1">RV17+RW17+RX17+RY17-RZ17-SA17-SB17-SC17-SD17-SE17-SG17-SI17</f>
        <v>0</v>
      </c>
      <c r="SK17" s="104">
        <f ca="1">SJ17*H17</f>
        <v>0</v>
      </c>
      <c r="SL17" s="105">
        <f ca="1">(SA17+SB17+SC17+SD17+(SE17+((SF17*$F17)/$H17)+SI17))*$L17</f>
        <v>0</v>
      </c>
      <c r="SM17" s="191"/>
      <c r="SN17" s="192">
        <f ca="1">SM17-SJ17</f>
        <v>0</v>
      </c>
      <c r="SO17" s="106">
        <f ca="1">SJ17</f>
        <v>0</v>
      </c>
      <c r="SP17" s="202"/>
      <c r="SQ17" s="202"/>
      <c r="SR17" s="202"/>
      <c r="SS17" s="202"/>
      <c r="ST17" s="202"/>
      <c r="SU17" s="202"/>
      <c r="SV17" s="202"/>
      <c r="SW17" s="202"/>
      <c r="SX17" s="203"/>
      <c r="SY17" s="204"/>
      <c r="SZ17" s="108">
        <f>(SY17*F17)/H17</f>
        <v>0</v>
      </c>
      <c r="TA17" s="102">
        <f ca="1">IF(E17=0,0,SUMIF('Cocktail (December 2025)'!$F$6:$DB$1547,E17,'Cocktail (December 2025)'!$CO$6:$CO$1547))</f>
        <v>0</v>
      </c>
      <c r="TB17" s="108">
        <f ca="1">TA17/H17</f>
        <v>0</v>
      </c>
      <c r="TC17" s="109">
        <f ca="1">SO17+SP17+SQ17+SR17-SS17-ST17-SU17-SV17-SW17-SX17-SZ17-TB17</f>
        <v>0</v>
      </c>
      <c r="TD17" s="104">
        <f ca="1">TC17*H17</f>
        <v>0</v>
      </c>
      <c r="TE17" s="105">
        <f ca="1">(ST17+SU17+SV17+SW17+(SX17+((SY17*$F17)/$H17)+TB17))*$L17</f>
        <v>0</v>
      </c>
      <c r="TF17" s="191"/>
      <c r="TG17" s="192">
        <f ca="1">TF17-TC17</f>
        <v>0</v>
      </c>
      <c r="TH17" s="106">
        <f ca="1">TC17</f>
        <v>0</v>
      </c>
      <c r="TI17" s="202"/>
      <c r="TJ17" s="202"/>
      <c r="TK17" s="202"/>
      <c r="TL17" s="202"/>
      <c r="TM17" s="202"/>
      <c r="TN17" s="202"/>
      <c r="TO17" s="202"/>
      <c r="TP17" s="202"/>
      <c r="TQ17" s="203"/>
      <c r="TR17" s="204"/>
      <c r="TS17" s="108">
        <f>(TR17*F17)/H17</f>
        <v>0</v>
      </c>
      <c r="TT17" s="102">
        <f ca="1">IF(E17=0,0,SUMIF('Cocktail (December 2025)'!$F$6:$DB$1547,E17,'Cocktail (December 2025)'!$CR$6:$CR$1547))</f>
        <v>0</v>
      </c>
      <c r="TU17" s="108">
        <f ca="1">TT17/H17</f>
        <v>0</v>
      </c>
      <c r="TV17" s="109">
        <f ca="1">TH17+TI17+TJ17+TK17-TL17-TM17-TN17-TO17-TP17-TQ17-TS17-TU17</f>
        <v>0</v>
      </c>
      <c r="TW17" s="104">
        <f ca="1">TV17*H17</f>
        <v>0</v>
      </c>
      <c r="TX17" s="105">
        <f ca="1">(TM17+TN17+TO17+TP17+(TQ17+((TR17*$F17)/$H17)+TU17))*$L17</f>
        <v>0</v>
      </c>
      <c r="TY17" s="191"/>
      <c r="TZ17" s="192">
        <f ca="1">TY17-TV17</f>
        <v>0</v>
      </c>
      <c r="UA17" s="106">
        <f ca="1">TV17</f>
        <v>0</v>
      </c>
      <c r="UB17" s="202"/>
      <c r="UC17" s="202"/>
      <c r="UD17" s="202"/>
      <c r="UE17" s="202"/>
      <c r="UF17" s="202"/>
      <c r="UG17" s="202"/>
      <c r="UH17" s="202"/>
      <c r="UI17" s="202"/>
      <c r="UJ17" s="203"/>
      <c r="UK17" s="204"/>
      <c r="UL17" s="108">
        <f>(UK17*F17)/H17</f>
        <v>0</v>
      </c>
      <c r="UM17" s="102">
        <f ca="1">IF(E17=0,0,SUMIF('Cocktail (December 2025)'!$F$6:$DB$1547,E17,'Cocktail (December 2025)'!$CU$6:$CU$1547))</f>
        <v>0</v>
      </c>
      <c r="UN17" s="108">
        <f ca="1">UM17/H17</f>
        <v>0</v>
      </c>
      <c r="UO17" s="109">
        <f ca="1">UA17+UB17+UC17+UD17-UE17-UF17-UG17-UH17-UI17-UJ17-UL17-UN17</f>
        <v>0</v>
      </c>
      <c r="UP17" s="104">
        <f ca="1">UO17*H17</f>
        <v>0</v>
      </c>
      <c r="UQ17" s="105">
        <f ca="1">(UF17+UG17+UH17+UI17+(UJ17+((UK17*$F17)/$H17)+UN17))*$L17</f>
        <v>0</v>
      </c>
      <c r="UR17" s="191"/>
      <c r="US17" s="192">
        <f ca="1">UR17-UO17</f>
        <v>0</v>
      </c>
      <c r="UT17" s="106">
        <f ca="1">UO17</f>
        <v>0</v>
      </c>
      <c r="UU17" s="202"/>
      <c r="UV17" s="202"/>
      <c r="UW17" s="202"/>
      <c r="UX17" s="202"/>
      <c r="UY17" s="202"/>
      <c r="UZ17" s="202"/>
      <c r="VA17" s="202"/>
      <c r="VB17" s="202"/>
      <c r="VC17" s="203"/>
      <c r="VD17" s="204"/>
      <c r="VE17" s="108">
        <f>(VD17*F17)/H17</f>
        <v>0</v>
      </c>
      <c r="VF17" s="102">
        <f ca="1">IF(E17=0,0,SUMIF('Cocktail (December 2025)'!$F$6:$DB$1547,E17,'Cocktail (December 2025)'!$CX$6:$CX$1547))</f>
        <v>0</v>
      </c>
      <c r="VG17" s="108">
        <f ca="1">VF17/H17</f>
        <v>0</v>
      </c>
      <c r="VH17" s="109">
        <f ca="1">UT17+UU17+UV17+UW17-UX17-UY17-UZ17-VA17-VB17-VC17-VE17-VG17</f>
        <v>0</v>
      </c>
      <c r="VI17" s="104">
        <f ca="1">VH17*H17</f>
        <v>0</v>
      </c>
      <c r="VJ17" s="105">
        <f ca="1">(UY17+UZ17+VA17+VB17+(VC17+((VD17*$F17)/$H17)+VG17))*$L17</f>
        <v>0</v>
      </c>
      <c r="VK17" s="191"/>
      <c r="VL17" s="192">
        <f ca="1">VK17-VH17</f>
        <v>0</v>
      </c>
      <c r="VM17" s="106">
        <f ca="1">VH17</f>
        <v>0</v>
      </c>
      <c r="VN17" s="202"/>
      <c r="VO17" s="202"/>
      <c r="VP17" s="202"/>
      <c r="VQ17" s="202"/>
      <c r="VR17" s="202"/>
      <c r="VS17" s="202"/>
      <c r="VT17" s="202"/>
      <c r="VU17" s="202"/>
      <c r="VV17" s="203"/>
      <c r="VW17" s="204"/>
      <c r="VX17" s="108">
        <f>(VW17*F17)/H17</f>
        <v>0</v>
      </c>
      <c r="VY17" s="102">
        <f ca="1">IF(E17=0,0,SUMIF('Cocktail (December 2025)'!$F$6:$DB$1547,E17,'Cocktail (December 2025)'!$DA$6:$DA$1547))</f>
        <v>0</v>
      </c>
      <c r="VZ17" s="108">
        <f ca="1">VY17/H17</f>
        <v>0</v>
      </c>
      <c r="WA17" s="109">
        <f ca="1">VM17+VN17+VO17+VP17-VQ17-VR17-VS17-VT17-VU17-VV17-VX17-VZ17</f>
        <v>0</v>
      </c>
      <c r="WB17" s="104">
        <f ca="1">WA17*H17</f>
        <v>0</v>
      </c>
      <c r="WC17" s="105">
        <f ca="1">(VR17+VS17+VT17+VU17+(VV17+((VW17*$F17)/$H17)+VZ17))*$L17</f>
        <v>0</v>
      </c>
      <c r="WD17" s="191"/>
      <c r="WE17" s="192">
        <f ca="1">WD17-WA17</f>
        <v>0</v>
      </c>
      <c r="WF17" s="14" t="s">
        <v>81</v>
      </c>
      <c r="WG17" s="62">
        <f>O17</f>
        <v>0</v>
      </c>
      <c r="WH17" s="13">
        <f>P17+AI17+BB17+BU17+CN17+DG17+DZ17+ES17+FL17+GE17+GX17+HQ17+IJ17+JC17+JV17+KO17+LH17+MA17+MT17+NM17+OF17+OY17+PR17+QK17+RD17+RW17+SP17+TI17+UB17+UU17+VN17</f>
        <v>0</v>
      </c>
      <c r="WI17" s="13">
        <f>Q17+AJ17+BC17+BV17+CO17+DH17+EA17+ET17+FM17+GF17+GY17+HR17+IK17+JD17+JW17+KP17+LI17+MB17+MU17+NN17+OG17+OZ17+PS17+QL17+RE17+RX17+SQ17+TJ17+UC17+UV17+VO17</f>
        <v>0</v>
      </c>
      <c r="WJ17" s="13">
        <f>R17+AK17+BD17+BW17+CP17+DI17+EB17+EU17+FN17+GG17+GZ17+HS17+IL17+JE17+JX17+KQ17+LJ17+MC17+MV17+NO17+OH17+PA17+PT17+QM17+RF17+RY17+SR17+TK17+UD17+UW17+VP17</f>
        <v>0</v>
      </c>
      <c r="WK17" s="13">
        <f>S17+AL17+BE17+BX17+CQ17+DJ17+EC17+EV17+FO17+GH17+HA17+HT17+IM17+JF17+JY17+KR17+LK17+MD17+MW17+NP17+OI17+PB17+PU17+QN17+RG17+RZ17+SS17+TL17+UE17+UX17+VQ17</f>
        <v>0</v>
      </c>
      <c r="WL17" s="13">
        <f>T17+AM17+BF17+BY17+CR17+DK17+ED17+EW17+FP17+GI17+HB17+HU17+IN17+JG17+JZ17+KS17+LL17+ME17+MX17+NQ17+OJ17+PC17+PV17+QO17+RH17+SA17+ST17+TM17+UF17+UY17+VR17</f>
        <v>0</v>
      </c>
      <c r="WM17" s="13">
        <f>U17+AN17+BG17+BZ17+CS17+DL17+EE17++EX17+FQ17+GJ17+HC17+HV17+IO17+JH17+KA17+KT17+LM17+MF17+MY17+NR17+OK17+PD17+PW17+QP17+RI17+SB17+SU17+TN17+UG17+UZ17+VS17</f>
        <v>0</v>
      </c>
      <c r="WN17" s="13">
        <f>V17+AO17+BH17+CA17+CT17+DM17+EF17+EY17+FR17+GK17+HD17+HW17+IP17+JI17+KB17+KU17+LN17+MG17+MZ17+NS17+OL17+PE17+PX17+QQ17+RJ17+SC17+SV17+TO17+UH17+VA17+VT17</f>
        <v>0</v>
      </c>
      <c r="WO17" s="13">
        <f>W17+AP17+BI17+CB17+CU17+DN17+EG17+EZ17+FS17+GL17+HE17+HX17+IQ17+JJ17+KC17+KV17+LO17+MH17+NA17+NT17+OM17+PF17+PY17+QR17+RK17+SD17+SW17+TP17+UI17+VB17+VU17</f>
        <v>0</v>
      </c>
      <c r="WP17" s="63">
        <f>X17+AQ17+BJ17+CC17+CV17+DO17+EH17+FA17+FT17+GM17+HF17+HY17+IR17+JK17+KD17+KW17+LP17+MI17+NB17+NU17+ON17+PG17+PZ17+QS17+RL17+SE17+SX17+TQ17+UJ17+VC17+VV17</f>
        <v>0</v>
      </c>
      <c r="WQ17" s="63">
        <f>Y17+AR17+BK17+CD17+CW17+DP17+EI17+FB17+FU17+GN17+HG17+HZ17+IS17+JL17+KE17+KX17+LQ17+MJ17+NC17+NV17+OO17+PH17+QA17+QT17+RM17+SF17+SY17+TR17+UK17+VD17+VW17</f>
        <v>0</v>
      </c>
      <c r="WR17" s="63">
        <f>Z17+AS17+BL17+CE17+CX17+DQ17+EJ17+FC17+FV17+GO17+HH17+IA17+IT17+JM17+KF17+KY17+LR17+MK17+ND17+NW17+OP17+PI17+QB17+QU17+RN17+SG17+SZ17+TS17+UL17+VE17+VX17</f>
        <v>0</v>
      </c>
      <c r="WS17" s="63">
        <f ca="1">AB17+AU17+BN17+CG17+CZ17+DS17+EL17+FE17+FX17+GQ17+HJ17+IC17+IV17+JO17+KH17+LA17+LT17+MM17+NF17+NY17+OR17+PK17+QD17+QW17+RP17+SI17+TB17+TU17+UN17+VG17+VZ17</f>
        <v>0</v>
      </c>
      <c r="WT17" s="54">
        <f ca="1">WA17</f>
        <v>0</v>
      </c>
      <c r="WU17" s="64">
        <f ca="1">WB17</f>
        <v>0</v>
      </c>
      <c r="WV17" s="196"/>
      <c r="WW17" s="197">
        <f ca="1">WV17-WT17</f>
        <v>0</v>
      </c>
      <c r="WX17" s="12">
        <f>WV17/F17</f>
        <v>0</v>
      </c>
      <c r="WY17" s="61"/>
    </row>
    <row r="18" spans="1:623" ht="15" customHeight="1" x14ac:dyDescent="0.3">
      <c r="A18" s="114" t="str">
        <f t="shared" ca="1" si="359"/>
        <v>-</v>
      </c>
      <c r="B18" s="175"/>
      <c r="C18" s="173">
        <v>42</v>
      </c>
      <c r="D18" s="174">
        <v>20</v>
      </c>
      <c r="E18" s="138" t="s">
        <v>164</v>
      </c>
      <c r="F18" s="98">
        <f>IF(E18="","",IF(VLOOKUP(E18,'Master Data (December 2025)'!$B$10:$N$857,1)=E18,VLOOKUP(E18,'Master Data (December 2025)'!$B$10:$N$857,6),"XX"))</f>
        <v>1</v>
      </c>
      <c r="G18" s="98"/>
      <c r="H18" s="90">
        <f>IF(E18="","",IF(VLOOKUP(E18,'Master Data (December 2025)'!$B$10:$N$857,1)=E18,VLOOKUP(E18,'Master Data (December 2025)'!$B$10:$N$857,8),"XX"))</f>
        <v>1</v>
      </c>
      <c r="I18" s="98"/>
      <c r="J18" s="90" t="str">
        <f>IF(E18="","",IF(VLOOKUP(E18,'Master Data (December 2025)'!$B$10:$N$857,1)=E18,VLOOKUP(E18,'Master Data (December 2025)'!$B$10:$N$857,3),"XX"))</f>
        <v>สุพันธ์</v>
      </c>
      <c r="K18" s="99" t="str">
        <f>IF(E18="","",IF(VLOOKUP(E18,'Master Data (December 2025)'!$B$10:$N$857,1)=E18,VLOOKUP(E18,'Master Data (December 2025)'!$B$10:$N$857,5),"XX"))</f>
        <v>Btl 500 ml</v>
      </c>
      <c r="L18" s="215">
        <f>IF(E18="","",IF(VLOOKUP(E18,'Master Data (December 2025)'!$B$10:$N$857,1)=E18,VLOOKUP(E18,'Master Data (December 2025)'!$B$10:$N$857,11),"XX"))</f>
        <v>558</v>
      </c>
      <c r="M18" s="215">
        <f>IF(E18="","",IF(VLOOKUP(E18,'Master Data (December 2025)'!$B$10:$N$857,1)=E18,VLOOKUP(E18,'Master Data (December 2025)'!$B$10:$N$857,13),"XX"))</f>
        <v>558</v>
      </c>
      <c r="N18" s="208"/>
      <c r="O18" s="100">
        <f t="shared" si="360"/>
        <v>0</v>
      </c>
      <c r="P18" s="202"/>
      <c r="Q18" s="202"/>
      <c r="R18" s="202"/>
      <c r="S18" s="202"/>
      <c r="T18" s="202"/>
      <c r="U18" s="202"/>
      <c r="V18" s="202"/>
      <c r="W18" s="202"/>
      <c r="X18" s="203"/>
      <c r="Y18" s="204"/>
      <c r="Z18" s="101">
        <f t="shared" si="361"/>
        <v>0</v>
      </c>
      <c r="AA18" s="102">
        <f ca="1">IF(E18=0,0,SUMIF('Cocktail (December 2025)'!$F$6:$DB$1547,E18,'Cocktail (December 2025)'!$O$6:$O$1547))</f>
        <v>0</v>
      </c>
      <c r="AB18" s="103">
        <f t="shared" ca="1" si="362"/>
        <v>0</v>
      </c>
      <c r="AC18" s="104">
        <f t="shared" ca="1" si="363"/>
        <v>0</v>
      </c>
      <c r="AD18" s="104">
        <f t="shared" ca="1" si="364"/>
        <v>0</v>
      </c>
      <c r="AE18" s="105">
        <f t="shared" ca="1" si="365"/>
        <v>0</v>
      </c>
      <c r="AF18" s="191"/>
      <c r="AG18" s="192">
        <f t="shared" ca="1" si="366"/>
        <v>0</v>
      </c>
      <c r="AH18" s="106">
        <f t="shared" ca="1" si="231"/>
        <v>0</v>
      </c>
      <c r="AI18" s="202"/>
      <c r="AJ18" s="202"/>
      <c r="AK18" s="202"/>
      <c r="AL18" s="202"/>
      <c r="AM18" s="202"/>
      <c r="AN18" s="202"/>
      <c r="AO18" s="202"/>
      <c r="AP18" s="202"/>
      <c r="AQ18" s="203"/>
      <c r="AR18" s="204"/>
      <c r="AS18" s="107">
        <f t="shared" si="367"/>
        <v>0</v>
      </c>
      <c r="AT18" s="102">
        <f ca="1">IF(E18=0,0,SUMIF('Cocktail (December 2025)'!$F$6:$DB$1547,E18,'Cocktail (December 2025)'!$R$6:$R$1547))</f>
        <v>0</v>
      </c>
      <c r="AU18" s="108">
        <f t="shared" ca="1" si="368"/>
        <v>0</v>
      </c>
      <c r="AV18" s="104">
        <f t="shared" ca="1" si="369"/>
        <v>0</v>
      </c>
      <c r="AW18" s="104">
        <f t="shared" ca="1" si="370"/>
        <v>0</v>
      </c>
      <c r="AX18" s="105">
        <f t="shared" ca="1" si="371"/>
        <v>0</v>
      </c>
      <c r="AY18" s="191"/>
      <c r="AZ18" s="192">
        <f t="shared" ca="1" si="372"/>
        <v>0</v>
      </c>
      <c r="BA18" s="106">
        <f t="shared" ca="1" si="373"/>
        <v>0</v>
      </c>
      <c r="BB18" s="202"/>
      <c r="BC18" s="202"/>
      <c r="BD18" s="202"/>
      <c r="BE18" s="202"/>
      <c r="BF18" s="202"/>
      <c r="BG18" s="202"/>
      <c r="BH18" s="202"/>
      <c r="BI18" s="202"/>
      <c r="BJ18" s="203"/>
      <c r="BK18" s="204"/>
      <c r="BL18" s="108">
        <f t="shared" si="374"/>
        <v>0</v>
      </c>
      <c r="BM18" s="102">
        <f ca="1">IF(E18=0,0,SUMIF('Cocktail (December 2025)'!$F$6:$DB$1547,E18,'Cocktail (December 2025)'!$U$6:$U$1547))</f>
        <v>0</v>
      </c>
      <c r="BN18" s="108">
        <f t="shared" ca="1" si="375"/>
        <v>0</v>
      </c>
      <c r="BO18" s="109">
        <f t="shared" ca="1" si="376"/>
        <v>0</v>
      </c>
      <c r="BP18" s="104">
        <f t="shared" ca="1" si="377"/>
        <v>0</v>
      </c>
      <c r="BQ18" s="105">
        <f t="shared" ca="1" si="378"/>
        <v>0</v>
      </c>
      <c r="BR18" s="191"/>
      <c r="BS18" s="192">
        <f t="shared" ca="1" si="379"/>
        <v>0</v>
      </c>
      <c r="BT18" s="106">
        <f t="shared" ca="1" si="380"/>
        <v>0</v>
      </c>
      <c r="BU18" s="202"/>
      <c r="BV18" s="202"/>
      <c r="BW18" s="202"/>
      <c r="BX18" s="202"/>
      <c r="BY18" s="202"/>
      <c r="BZ18" s="202"/>
      <c r="CA18" s="202"/>
      <c r="CB18" s="202"/>
      <c r="CC18" s="203"/>
      <c r="CD18" s="204"/>
      <c r="CE18" s="108">
        <f t="shared" si="381"/>
        <v>0</v>
      </c>
      <c r="CF18" s="102">
        <f ca="1">IF(E18=0,0,SUMIF('Cocktail (December 2025)'!$F$6:$DB$1547,E18,'Cocktail (December 2025)'!$X$6:$X$1547))</f>
        <v>0</v>
      </c>
      <c r="CG18" s="108">
        <f t="shared" ca="1" si="382"/>
        <v>0</v>
      </c>
      <c r="CH18" s="109">
        <f t="shared" ca="1" si="383"/>
        <v>0</v>
      </c>
      <c r="CI18" s="104">
        <f t="shared" ca="1" si="384"/>
        <v>0</v>
      </c>
      <c r="CJ18" s="105">
        <f t="shared" ca="1" si="385"/>
        <v>0</v>
      </c>
      <c r="CK18" s="191"/>
      <c r="CL18" s="192">
        <f t="shared" ca="1" si="386"/>
        <v>0</v>
      </c>
      <c r="CM18" s="106">
        <f t="shared" ca="1" si="387"/>
        <v>0</v>
      </c>
      <c r="CN18" s="202"/>
      <c r="CO18" s="202"/>
      <c r="CP18" s="202"/>
      <c r="CQ18" s="202"/>
      <c r="CR18" s="202"/>
      <c r="CS18" s="202"/>
      <c r="CT18" s="202"/>
      <c r="CU18" s="202"/>
      <c r="CV18" s="203"/>
      <c r="CW18" s="204"/>
      <c r="CX18" s="108">
        <f t="shared" si="388"/>
        <v>0</v>
      </c>
      <c r="CY18" s="102">
        <f ca="1">IF(E18=0,0,SUMIF('Cocktail (December 2025)'!$F$6:$DB$1547,E18,'Cocktail (December 2025)'!$AA$6:$AA$1547))</f>
        <v>0</v>
      </c>
      <c r="CZ18" s="108">
        <f t="shared" ca="1" si="389"/>
        <v>0</v>
      </c>
      <c r="DA18" s="109">
        <f t="shared" ca="1" si="390"/>
        <v>0</v>
      </c>
      <c r="DB18" s="104">
        <f t="shared" ca="1" si="391"/>
        <v>0</v>
      </c>
      <c r="DC18" s="105">
        <f t="shared" ca="1" si="392"/>
        <v>0</v>
      </c>
      <c r="DD18" s="191"/>
      <c r="DE18" s="192">
        <f t="shared" ca="1" si="393"/>
        <v>0</v>
      </c>
      <c r="DF18" s="106">
        <f t="shared" ca="1" si="394"/>
        <v>0</v>
      </c>
      <c r="DG18" s="202"/>
      <c r="DH18" s="202"/>
      <c r="DI18" s="202"/>
      <c r="DJ18" s="202"/>
      <c r="DK18" s="202"/>
      <c r="DL18" s="202"/>
      <c r="DM18" s="202"/>
      <c r="DN18" s="202"/>
      <c r="DO18" s="203"/>
      <c r="DP18" s="204"/>
      <c r="DQ18" s="108">
        <f t="shared" si="395"/>
        <v>0</v>
      </c>
      <c r="DR18" s="102">
        <f ca="1">IF(E18=0,0,SUMIF('Cocktail (December 2025)'!$F$6:$DB$1547,E18,'Cocktail (December 2025)'!$AD$6:$AD$1547))</f>
        <v>0</v>
      </c>
      <c r="DS18" s="108">
        <f t="shared" ca="1" si="396"/>
        <v>0</v>
      </c>
      <c r="DT18" s="109">
        <f t="shared" ca="1" si="397"/>
        <v>0</v>
      </c>
      <c r="DU18" s="104">
        <f t="shared" ca="1" si="398"/>
        <v>0</v>
      </c>
      <c r="DV18" s="105">
        <f t="shared" ca="1" si="399"/>
        <v>0</v>
      </c>
      <c r="DW18" s="191"/>
      <c r="DX18" s="192">
        <f t="shared" ca="1" si="400"/>
        <v>0</v>
      </c>
      <c r="DY18" s="106">
        <f t="shared" ca="1" si="401"/>
        <v>0</v>
      </c>
      <c r="DZ18" s="202"/>
      <c r="EA18" s="202"/>
      <c r="EB18" s="202"/>
      <c r="EC18" s="202"/>
      <c r="ED18" s="202"/>
      <c r="EE18" s="202"/>
      <c r="EF18" s="202"/>
      <c r="EG18" s="202"/>
      <c r="EH18" s="203"/>
      <c r="EI18" s="204"/>
      <c r="EJ18" s="108">
        <f t="shared" si="402"/>
        <v>0</v>
      </c>
      <c r="EK18" s="102">
        <f ca="1">IF(E18=0,0,SUMIF('Cocktail (December 2025)'!$F$6:$DB$1547,E18,'Cocktail (December 2025)'!$AG$6:$AG$1547))</f>
        <v>0</v>
      </c>
      <c r="EL18" s="108">
        <f t="shared" ca="1" si="403"/>
        <v>0</v>
      </c>
      <c r="EM18" s="109">
        <f t="shared" ca="1" si="404"/>
        <v>0</v>
      </c>
      <c r="EN18" s="104">
        <f t="shared" ca="1" si="405"/>
        <v>0</v>
      </c>
      <c r="EO18" s="105">
        <f t="shared" ca="1" si="406"/>
        <v>0</v>
      </c>
      <c r="EP18" s="191"/>
      <c r="EQ18" s="199">
        <f t="shared" ca="1" si="407"/>
        <v>0</v>
      </c>
      <c r="ER18" s="185">
        <f t="shared" ca="1" si="408"/>
        <v>0</v>
      </c>
      <c r="ES18" s="202"/>
      <c r="ET18" s="202"/>
      <c r="EU18" s="202"/>
      <c r="EV18" s="202"/>
      <c r="EW18" s="202"/>
      <c r="EX18" s="202"/>
      <c r="EY18" s="202"/>
      <c r="EZ18" s="202"/>
      <c r="FA18" s="203"/>
      <c r="FB18" s="204"/>
      <c r="FC18" s="108">
        <f t="shared" si="409"/>
        <v>0</v>
      </c>
      <c r="FD18" s="102">
        <f ca="1">IF(E18=0,0,SUMIF('Cocktail (December 2025)'!$F$6:$DB$1547,E18,'Cocktail (December 2025)'!$AJ$6:$AJ$1547))</f>
        <v>0</v>
      </c>
      <c r="FE18" s="108">
        <f t="shared" ca="1" si="410"/>
        <v>0</v>
      </c>
      <c r="FF18" s="109">
        <f t="shared" ca="1" si="411"/>
        <v>0</v>
      </c>
      <c r="FG18" s="104">
        <f t="shared" ca="1" si="412"/>
        <v>0</v>
      </c>
      <c r="FH18" s="105">
        <f t="shared" ca="1" si="413"/>
        <v>0</v>
      </c>
      <c r="FI18" s="191"/>
      <c r="FJ18" s="192">
        <f t="shared" ca="1" si="414"/>
        <v>0</v>
      </c>
      <c r="FK18" s="110">
        <f t="shared" ca="1" si="415"/>
        <v>0</v>
      </c>
      <c r="FL18" s="202"/>
      <c r="FM18" s="202"/>
      <c r="FN18" s="202"/>
      <c r="FO18" s="202"/>
      <c r="FP18" s="202"/>
      <c r="FQ18" s="202"/>
      <c r="FR18" s="202"/>
      <c r="FS18" s="202"/>
      <c r="FT18" s="203"/>
      <c r="FU18" s="204"/>
      <c r="FV18" s="108">
        <f t="shared" si="416"/>
        <v>0</v>
      </c>
      <c r="FW18" s="102">
        <f ca="1">IF(E18=0,0,SUMIF('Cocktail (December 2025)'!$F$6:$DB$1547,E18,'Cocktail (December 2025)'!$AM$6:$AM$1547))</f>
        <v>0</v>
      </c>
      <c r="FX18" s="108">
        <f t="shared" ca="1" si="417"/>
        <v>0</v>
      </c>
      <c r="FY18" s="109">
        <f t="shared" ca="1" si="418"/>
        <v>0</v>
      </c>
      <c r="FZ18" s="104">
        <f t="shared" ca="1" si="419"/>
        <v>0</v>
      </c>
      <c r="GA18" s="105">
        <f t="shared" ca="1" si="420"/>
        <v>0</v>
      </c>
      <c r="GB18" s="191"/>
      <c r="GC18" s="192">
        <f t="shared" ca="1" si="421"/>
        <v>0</v>
      </c>
      <c r="GD18" s="106">
        <f t="shared" ca="1" si="422"/>
        <v>0</v>
      </c>
      <c r="GE18" s="202"/>
      <c r="GF18" s="202"/>
      <c r="GG18" s="202"/>
      <c r="GH18" s="202"/>
      <c r="GI18" s="202"/>
      <c r="GJ18" s="202"/>
      <c r="GK18" s="202"/>
      <c r="GL18" s="202"/>
      <c r="GM18" s="203"/>
      <c r="GN18" s="204"/>
      <c r="GO18" s="108">
        <f t="shared" si="423"/>
        <v>0</v>
      </c>
      <c r="GP18" s="102">
        <f ca="1">IF(E18=0,0,SUMIF('Cocktail (December 2025)'!$F$6:$DB$1547,E18,'Cocktail (December 2025)'!$AP$6:$AP$1547))</f>
        <v>0</v>
      </c>
      <c r="GQ18" s="108">
        <f t="shared" ca="1" si="424"/>
        <v>0</v>
      </c>
      <c r="GR18" s="109">
        <f t="shared" ca="1" si="425"/>
        <v>0</v>
      </c>
      <c r="GS18" s="104">
        <f t="shared" ca="1" si="426"/>
        <v>0</v>
      </c>
      <c r="GT18" s="105">
        <f t="shared" ca="1" si="427"/>
        <v>0</v>
      </c>
      <c r="GU18" s="191"/>
      <c r="GV18" s="192">
        <f t="shared" ca="1" si="428"/>
        <v>0</v>
      </c>
      <c r="GW18" s="106">
        <f t="shared" ca="1" si="429"/>
        <v>0</v>
      </c>
      <c r="GX18" s="202"/>
      <c r="GY18" s="202"/>
      <c r="GZ18" s="202"/>
      <c r="HA18" s="202"/>
      <c r="HB18" s="202"/>
      <c r="HC18" s="202"/>
      <c r="HD18" s="202"/>
      <c r="HE18" s="202"/>
      <c r="HF18" s="203"/>
      <c r="HG18" s="204"/>
      <c r="HH18" s="108">
        <f t="shared" si="430"/>
        <v>0</v>
      </c>
      <c r="HI18" s="102">
        <f ca="1">IF(E18=0,0,SUMIF('Cocktail (December 2025)'!$F$6:$DB$1547,E18,'Cocktail (December 2025)'!$AS$6:$AS$1547))</f>
        <v>0</v>
      </c>
      <c r="HJ18" s="108">
        <f t="shared" ca="1" si="431"/>
        <v>0</v>
      </c>
      <c r="HK18" s="109">
        <f t="shared" ca="1" si="432"/>
        <v>0</v>
      </c>
      <c r="HL18" s="104">
        <f t="shared" ca="1" si="433"/>
        <v>0</v>
      </c>
      <c r="HM18" s="105">
        <f t="shared" ca="1" si="434"/>
        <v>0</v>
      </c>
      <c r="HN18" s="191"/>
      <c r="HO18" s="192">
        <f t="shared" ca="1" si="435"/>
        <v>0</v>
      </c>
      <c r="HP18" s="106">
        <f t="shared" ca="1" si="436"/>
        <v>0</v>
      </c>
      <c r="HQ18" s="202"/>
      <c r="HR18" s="202"/>
      <c r="HS18" s="202"/>
      <c r="HT18" s="202"/>
      <c r="HU18" s="202"/>
      <c r="HV18" s="202"/>
      <c r="HW18" s="202"/>
      <c r="HX18" s="202"/>
      <c r="HY18" s="203"/>
      <c r="HZ18" s="204"/>
      <c r="IA18" s="108">
        <f t="shared" si="437"/>
        <v>0</v>
      </c>
      <c r="IB18" s="102">
        <f ca="1">IF(E18=0,0,SUMIF('Cocktail (December 2025)'!$F$6:$DB$1547,E18,'Cocktail (December 2025)'!$AV$6:$AV$1547))</f>
        <v>0</v>
      </c>
      <c r="IC18" s="108">
        <f t="shared" ca="1" si="438"/>
        <v>0</v>
      </c>
      <c r="ID18" s="109">
        <f t="shared" ca="1" si="439"/>
        <v>0</v>
      </c>
      <c r="IE18" s="104">
        <f t="shared" ca="1" si="440"/>
        <v>0</v>
      </c>
      <c r="IF18" s="105">
        <f t="shared" ca="1" si="441"/>
        <v>0</v>
      </c>
      <c r="IG18" s="191"/>
      <c r="IH18" s="192">
        <f t="shared" ca="1" si="442"/>
        <v>0</v>
      </c>
      <c r="II18" s="106">
        <f t="shared" ca="1" si="443"/>
        <v>0</v>
      </c>
      <c r="IJ18" s="202"/>
      <c r="IK18" s="202"/>
      <c r="IL18" s="202"/>
      <c r="IM18" s="202"/>
      <c r="IN18" s="202"/>
      <c r="IO18" s="202"/>
      <c r="IP18" s="202"/>
      <c r="IQ18" s="202"/>
      <c r="IR18" s="203"/>
      <c r="IS18" s="204"/>
      <c r="IT18" s="108">
        <f t="shared" si="444"/>
        <v>0</v>
      </c>
      <c r="IU18" s="102">
        <f ca="1">IF(E18=0,0,SUMIF('Cocktail (December 2025)'!$F$6:$DB$1547,E18,'Cocktail (December 2025)'!$AY$6:$AY$1547))</f>
        <v>0</v>
      </c>
      <c r="IV18" s="108">
        <f t="shared" ca="1" si="445"/>
        <v>0</v>
      </c>
      <c r="IW18" s="109">
        <f t="shared" ca="1" si="446"/>
        <v>0</v>
      </c>
      <c r="IX18" s="104">
        <f t="shared" ca="1" si="447"/>
        <v>0</v>
      </c>
      <c r="IY18" s="105">
        <f t="shared" ca="1" si="448"/>
        <v>0</v>
      </c>
      <c r="IZ18" s="191"/>
      <c r="JA18" s="192">
        <f t="shared" ca="1" si="449"/>
        <v>0</v>
      </c>
      <c r="JB18" s="106">
        <f t="shared" ca="1" si="450"/>
        <v>0</v>
      </c>
      <c r="JC18" s="202"/>
      <c r="JD18" s="202"/>
      <c r="JE18" s="202"/>
      <c r="JF18" s="202"/>
      <c r="JG18" s="202"/>
      <c r="JH18" s="202"/>
      <c r="JI18" s="202"/>
      <c r="JJ18" s="202"/>
      <c r="JK18" s="203"/>
      <c r="JL18" s="204"/>
      <c r="JM18" s="108">
        <f t="shared" si="451"/>
        <v>0</v>
      </c>
      <c r="JN18" s="102">
        <f ca="1">IF(E18=0,0,SUMIF('Cocktail (December 2025)'!$F$6:$DB$1547,E18,'Cocktail (December 2025)'!$BB$6:$BB$1547))</f>
        <v>0</v>
      </c>
      <c r="JO18" s="108">
        <f t="shared" ca="1" si="452"/>
        <v>0</v>
      </c>
      <c r="JP18" s="109">
        <f t="shared" ca="1" si="453"/>
        <v>0</v>
      </c>
      <c r="JQ18" s="104">
        <f t="shared" ca="1" si="454"/>
        <v>0</v>
      </c>
      <c r="JR18" s="105">
        <f t="shared" ca="1" si="455"/>
        <v>0</v>
      </c>
      <c r="JS18" s="191"/>
      <c r="JT18" s="192">
        <f t="shared" ca="1" si="456"/>
        <v>0</v>
      </c>
      <c r="JU18" s="106">
        <f t="shared" ca="1" si="457"/>
        <v>0</v>
      </c>
      <c r="JV18" s="202"/>
      <c r="JW18" s="202"/>
      <c r="JX18" s="202"/>
      <c r="JY18" s="202"/>
      <c r="JZ18" s="202"/>
      <c r="KA18" s="202"/>
      <c r="KB18" s="202"/>
      <c r="KC18" s="202"/>
      <c r="KD18" s="203"/>
      <c r="KE18" s="204"/>
      <c r="KF18" s="108">
        <f t="shared" si="458"/>
        <v>0</v>
      </c>
      <c r="KG18" s="102">
        <f ca="1">IF(E18=0,0,SUMIF('Cocktail (December 2025)'!$F$6:$DB$1547,E18,'Cocktail (December 2025)'!$BE$6:$BE$1547))</f>
        <v>0</v>
      </c>
      <c r="KH18" s="108">
        <f t="shared" ca="1" si="459"/>
        <v>0</v>
      </c>
      <c r="KI18" s="109">
        <f t="shared" ca="1" si="460"/>
        <v>0</v>
      </c>
      <c r="KJ18" s="104">
        <f t="shared" ca="1" si="461"/>
        <v>0</v>
      </c>
      <c r="KK18" s="105">
        <f t="shared" ca="1" si="462"/>
        <v>0</v>
      </c>
      <c r="KL18" s="191"/>
      <c r="KM18" s="192">
        <f t="shared" ca="1" si="463"/>
        <v>0</v>
      </c>
      <c r="KN18" s="106">
        <f t="shared" ca="1" si="464"/>
        <v>0</v>
      </c>
      <c r="KO18" s="202"/>
      <c r="KP18" s="202"/>
      <c r="KQ18" s="202"/>
      <c r="KR18" s="202"/>
      <c r="KS18" s="202"/>
      <c r="KT18" s="202"/>
      <c r="KU18" s="202"/>
      <c r="KV18" s="202"/>
      <c r="KW18" s="203"/>
      <c r="KX18" s="204"/>
      <c r="KY18" s="108">
        <f t="shared" si="465"/>
        <v>0</v>
      </c>
      <c r="KZ18" s="102">
        <f ca="1">IF(E18=0,0,SUMIF('Cocktail (December 2025)'!$F$6:$DB$1547,E18,'Cocktail (December 2025)'!$BH$6:$BH$1547))</f>
        <v>0</v>
      </c>
      <c r="LA18" s="108">
        <f t="shared" ca="1" si="466"/>
        <v>0</v>
      </c>
      <c r="LB18" s="109">
        <f t="shared" ca="1" si="467"/>
        <v>0</v>
      </c>
      <c r="LC18" s="104">
        <f t="shared" ca="1" si="468"/>
        <v>0</v>
      </c>
      <c r="LD18" s="105">
        <f t="shared" ca="1" si="469"/>
        <v>0</v>
      </c>
      <c r="LE18" s="191"/>
      <c r="LF18" s="192">
        <f t="shared" ca="1" si="470"/>
        <v>0</v>
      </c>
      <c r="LG18" s="106">
        <f t="shared" ca="1" si="471"/>
        <v>0</v>
      </c>
      <c r="LH18" s="202"/>
      <c r="LI18" s="202"/>
      <c r="LJ18" s="202"/>
      <c r="LK18" s="202"/>
      <c r="LL18" s="202"/>
      <c r="LM18" s="202"/>
      <c r="LN18" s="202"/>
      <c r="LO18" s="202"/>
      <c r="LP18" s="203"/>
      <c r="LQ18" s="204"/>
      <c r="LR18" s="108">
        <f t="shared" si="472"/>
        <v>0</v>
      </c>
      <c r="LS18" s="102">
        <f ca="1">IF(E18=0,0,SUMIF('Cocktail (December 2025)'!$F$6:$DB$1547,E18,'Cocktail (December 2025)'!$BK$6:$BK$1547))</f>
        <v>0</v>
      </c>
      <c r="LT18" s="108">
        <f t="shared" ca="1" si="473"/>
        <v>0</v>
      </c>
      <c r="LU18" s="109">
        <f t="shared" ca="1" si="474"/>
        <v>0</v>
      </c>
      <c r="LV18" s="104">
        <f t="shared" ca="1" si="475"/>
        <v>0</v>
      </c>
      <c r="LW18" s="105">
        <f t="shared" ca="1" si="476"/>
        <v>0</v>
      </c>
      <c r="LX18" s="191"/>
      <c r="LY18" s="192">
        <f t="shared" ca="1" si="477"/>
        <v>0</v>
      </c>
      <c r="LZ18" s="106">
        <f t="shared" ca="1" si="591"/>
        <v>0</v>
      </c>
      <c r="MA18" s="202"/>
      <c r="MB18" s="202"/>
      <c r="MC18" s="202"/>
      <c r="MD18" s="202"/>
      <c r="ME18" s="202"/>
      <c r="MF18" s="202"/>
      <c r="MG18" s="202"/>
      <c r="MH18" s="202"/>
      <c r="MI18" s="203"/>
      <c r="MJ18" s="204"/>
      <c r="MK18" s="108">
        <f t="shared" si="478"/>
        <v>0</v>
      </c>
      <c r="ML18" s="102">
        <f ca="1">IF(E18=0,0,SUMIF('Cocktail (December 2025)'!$F$6:$DB$1547,E18,'Cocktail (December 2025)'!$BN$6:$BN$1547))</f>
        <v>0</v>
      </c>
      <c r="MM18" s="108">
        <f t="shared" ca="1" si="479"/>
        <v>0</v>
      </c>
      <c r="MN18" s="109">
        <f t="shared" ca="1" si="480"/>
        <v>0</v>
      </c>
      <c r="MO18" s="104">
        <f t="shared" ca="1" si="481"/>
        <v>0</v>
      </c>
      <c r="MP18" s="105">
        <f t="shared" ca="1" si="482"/>
        <v>0</v>
      </c>
      <c r="MQ18" s="191"/>
      <c r="MR18" s="192">
        <f t="shared" ca="1" si="483"/>
        <v>0</v>
      </c>
      <c r="MS18" s="106">
        <f t="shared" ca="1" si="484"/>
        <v>0</v>
      </c>
      <c r="MT18" s="202"/>
      <c r="MU18" s="202"/>
      <c r="MV18" s="202"/>
      <c r="MW18" s="202"/>
      <c r="MX18" s="202"/>
      <c r="MY18" s="202"/>
      <c r="MZ18" s="202"/>
      <c r="NA18" s="202"/>
      <c r="NB18" s="203"/>
      <c r="NC18" s="204"/>
      <c r="ND18" s="108">
        <f t="shared" si="485"/>
        <v>0</v>
      </c>
      <c r="NE18" s="102">
        <f ca="1">IF(E18=0,0,SUMIF('Cocktail (December 2025)'!$F$6:$DB$1547,E18,'Cocktail (December 2025)'!$BQ$6:$BQ$1547))</f>
        <v>0</v>
      </c>
      <c r="NF18" s="108">
        <f t="shared" ca="1" si="486"/>
        <v>0</v>
      </c>
      <c r="NG18" s="109">
        <f t="shared" ca="1" si="487"/>
        <v>0</v>
      </c>
      <c r="NH18" s="104">
        <f t="shared" ca="1" si="488"/>
        <v>0</v>
      </c>
      <c r="NI18" s="105">
        <f t="shared" ca="1" si="489"/>
        <v>0</v>
      </c>
      <c r="NJ18" s="191"/>
      <c r="NK18" s="192">
        <f t="shared" ca="1" si="490"/>
        <v>0</v>
      </c>
      <c r="NL18" s="106">
        <f t="shared" ca="1" si="491"/>
        <v>0</v>
      </c>
      <c r="NM18" s="202"/>
      <c r="NN18" s="202"/>
      <c r="NO18" s="202"/>
      <c r="NP18" s="202"/>
      <c r="NQ18" s="202"/>
      <c r="NR18" s="202"/>
      <c r="NS18" s="202"/>
      <c r="NT18" s="202"/>
      <c r="NU18" s="203"/>
      <c r="NV18" s="204"/>
      <c r="NW18" s="108">
        <f t="shared" si="492"/>
        <v>0</v>
      </c>
      <c r="NX18" s="102">
        <f ca="1">IF(E18=0,0,SUMIF('Cocktail (December 2025)'!$F$6:$DB$1547,E18,'Cocktail (December 2025)'!$BT$6:$BT$1547))</f>
        <v>0</v>
      </c>
      <c r="NY18" s="108">
        <f t="shared" ca="1" si="493"/>
        <v>0</v>
      </c>
      <c r="NZ18" s="109">
        <f t="shared" ca="1" si="494"/>
        <v>0</v>
      </c>
      <c r="OA18" s="104">
        <f t="shared" ca="1" si="495"/>
        <v>0</v>
      </c>
      <c r="OB18" s="105">
        <f t="shared" ca="1" si="496"/>
        <v>0</v>
      </c>
      <c r="OC18" s="191"/>
      <c r="OD18" s="192">
        <f t="shared" ca="1" si="497"/>
        <v>0</v>
      </c>
      <c r="OE18" s="106">
        <f t="shared" ca="1" si="498"/>
        <v>0</v>
      </c>
      <c r="OF18" s="202"/>
      <c r="OG18" s="202"/>
      <c r="OH18" s="202"/>
      <c r="OI18" s="202"/>
      <c r="OJ18" s="202"/>
      <c r="OK18" s="202"/>
      <c r="OL18" s="202"/>
      <c r="OM18" s="202"/>
      <c r="ON18" s="203"/>
      <c r="OO18" s="204"/>
      <c r="OP18" s="108">
        <f t="shared" si="499"/>
        <v>0</v>
      </c>
      <c r="OQ18" s="102">
        <f ca="1">IF(E18=0,0,SUMIF('Cocktail (December 2025)'!$F$6:$DB$1547,E18,'Cocktail (December 2025)'!$BW$6:$BW$1547))</f>
        <v>0</v>
      </c>
      <c r="OR18" s="108">
        <f t="shared" ca="1" si="500"/>
        <v>0</v>
      </c>
      <c r="OS18" s="109">
        <f t="shared" ca="1" si="501"/>
        <v>0</v>
      </c>
      <c r="OT18" s="104">
        <f t="shared" ca="1" si="502"/>
        <v>0</v>
      </c>
      <c r="OU18" s="105">
        <f t="shared" ca="1" si="503"/>
        <v>0</v>
      </c>
      <c r="OV18" s="191"/>
      <c r="OW18" s="192">
        <f t="shared" ca="1" si="504"/>
        <v>0</v>
      </c>
      <c r="OX18" s="106">
        <f t="shared" ca="1" si="505"/>
        <v>0</v>
      </c>
      <c r="OY18" s="202"/>
      <c r="OZ18" s="202"/>
      <c r="PA18" s="202"/>
      <c r="PB18" s="202"/>
      <c r="PC18" s="202"/>
      <c r="PD18" s="202"/>
      <c r="PE18" s="202"/>
      <c r="PF18" s="202"/>
      <c r="PG18" s="203"/>
      <c r="PH18" s="204"/>
      <c r="PI18" s="108">
        <f t="shared" si="506"/>
        <v>0</v>
      </c>
      <c r="PJ18" s="102">
        <f ca="1">IF(E18=0,0,SUMIF('Cocktail (December 2025)'!$F$6:$DB$1547,E18,'Cocktail (December 2025)'!$BZ$6:$BZ$1547))</f>
        <v>0</v>
      </c>
      <c r="PK18" s="108">
        <f t="shared" ca="1" si="507"/>
        <v>0</v>
      </c>
      <c r="PL18" s="109">
        <f t="shared" ca="1" si="508"/>
        <v>0</v>
      </c>
      <c r="PM18" s="104">
        <f t="shared" ca="1" si="509"/>
        <v>0</v>
      </c>
      <c r="PN18" s="105">
        <f t="shared" ca="1" si="510"/>
        <v>0</v>
      </c>
      <c r="PO18" s="191"/>
      <c r="PP18" s="192">
        <f t="shared" ca="1" si="511"/>
        <v>0</v>
      </c>
      <c r="PQ18" s="106">
        <f t="shared" ca="1" si="512"/>
        <v>0</v>
      </c>
      <c r="PR18" s="202"/>
      <c r="PS18" s="202"/>
      <c r="PT18" s="202"/>
      <c r="PU18" s="202"/>
      <c r="PV18" s="202"/>
      <c r="PW18" s="202"/>
      <c r="PX18" s="202"/>
      <c r="PY18" s="202"/>
      <c r="PZ18" s="203"/>
      <c r="QA18" s="204"/>
      <c r="QB18" s="108">
        <f t="shared" si="513"/>
        <v>0</v>
      </c>
      <c r="QC18" s="102">
        <f ca="1">IF(E18=0,0,SUMIF('Cocktail (December 2025)'!$F$6:$DB$1547,E18,'Cocktail (December 2025)'!$CC$6:$CC$1547))</f>
        <v>0</v>
      </c>
      <c r="QD18" s="108">
        <f t="shared" ca="1" si="514"/>
        <v>0</v>
      </c>
      <c r="QE18" s="109">
        <f t="shared" ca="1" si="515"/>
        <v>0</v>
      </c>
      <c r="QF18" s="104">
        <f t="shared" ca="1" si="516"/>
        <v>0</v>
      </c>
      <c r="QG18" s="105">
        <f t="shared" ca="1" si="517"/>
        <v>0</v>
      </c>
      <c r="QH18" s="191"/>
      <c r="QI18" s="192">
        <f t="shared" ca="1" si="518"/>
        <v>0</v>
      </c>
      <c r="QJ18" s="106">
        <f t="shared" ca="1" si="519"/>
        <v>0</v>
      </c>
      <c r="QK18" s="202"/>
      <c r="QL18" s="202"/>
      <c r="QM18" s="202"/>
      <c r="QN18" s="202"/>
      <c r="QO18" s="202"/>
      <c r="QP18" s="202"/>
      <c r="QQ18" s="202"/>
      <c r="QR18" s="202"/>
      <c r="QS18" s="203"/>
      <c r="QT18" s="204"/>
      <c r="QU18" s="108">
        <f t="shared" si="520"/>
        <v>0</v>
      </c>
      <c r="QV18" s="102">
        <f ca="1">IF(E18=0,0,SUMIF('Cocktail (December 2025)'!$F$6:$DB$1547,E18,'Cocktail (December 2025)'!$CF$6:$CF$1547))</f>
        <v>0</v>
      </c>
      <c r="QW18" s="108">
        <f t="shared" ca="1" si="521"/>
        <v>0</v>
      </c>
      <c r="QX18" s="109">
        <f t="shared" ca="1" si="522"/>
        <v>0</v>
      </c>
      <c r="QY18" s="104">
        <f t="shared" ca="1" si="523"/>
        <v>0</v>
      </c>
      <c r="QZ18" s="105">
        <f t="shared" ca="1" si="524"/>
        <v>0</v>
      </c>
      <c r="RA18" s="191"/>
      <c r="RB18" s="192">
        <f t="shared" ca="1" si="525"/>
        <v>0</v>
      </c>
      <c r="RC18" s="106">
        <f t="shared" ca="1" si="233"/>
        <v>0</v>
      </c>
      <c r="RD18" s="202"/>
      <c r="RE18" s="202"/>
      <c r="RF18" s="202"/>
      <c r="RG18" s="202"/>
      <c r="RH18" s="202"/>
      <c r="RI18" s="202"/>
      <c r="RJ18" s="202"/>
      <c r="RK18" s="202"/>
      <c r="RL18" s="203"/>
      <c r="RM18" s="204"/>
      <c r="RN18" s="108">
        <f t="shared" si="526"/>
        <v>0</v>
      </c>
      <c r="RO18" s="102">
        <f ca="1">IF(E18=0,0,SUMIF('Cocktail (December 2025)'!$F$6:$DB$1547,E18,'Cocktail (December 2025)'!$CI$6:$CI$1547))</f>
        <v>0</v>
      </c>
      <c r="RP18" s="108">
        <f t="shared" ca="1" si="527"/>
        <v>0</v>
      </c>
      <c r="RQ18" s="109">
        <f t="shared" ca="1" si="528"/>
        <v>0</v>
      </c>
      <c r="RR18" s="104">
        <f t="shared" ca="1" si="529"/>
        <v>0</v>
      </c>
      <c r="RS18" s="105">
        <f t="shared" ca="1" si="530"/>
        <v>0</v>
      </c>
      <c r="RT18" s="191"/>
      <c r="RU18" s="192">
        <f t="shared" ca="1" si="531"/>
        <v>0</v>
      </c>
      <c r="RV18" s="106">
        <f t="shared" ca="1" si="532"/>
        <v>0</v>
      </c>
      <c r="RW18" s="202"/>
      <c r="RX18" s="202"/>
      <c r="RY18" s="202"/>
      <c r="RZ18" s="202"/>
      <c r="SA18" s="202"/>
      <c r="SB18" s="202"/>
      <c r="SC18" s="202"/>
      <c r="SD18" s="202"/>
      <c r="SE18" s="203"/>
      <c r="SF18" s="204"/>
      <c r="SG18" s="108">
        <f t="shared" si="533"/>
        <v>0</v>
      </c>
      <c r="SH18" s="102">
        <f ca="1">IF(E18=0,0,SUMIF('Cocktail (December 2025)'!$F$6:$DB$1547,E18,'Cocktail (December 2025)'!$CL$6:$CL$1547))</f>
        <v>0</v>
      </c>
      <c r="SI18" s="108">
        <f t="shared" ca="1" si="534"/>
        <v>0</v>
      </c>
      <c r="SJ18" s="109">
        <f t="shared" ca="1" si="535"/>
        <v>0</v>
      </c>
      <c r="SK18" s="104">
        <f t="shared" ca="1" si="536"/>
        <v>0</v>
      </c>
      <c r="SL18" s="105">
        <f t="shared" ca="1" si="537"/>
        <v>0</v>
      </c>
      <c r="SM18" s="191"/>
      <c r="SN18" s="192">
        <f t="shared" ca="1" si="538"/>
        <v>0</v>
      </c>
      <c r="SO18" s="106">
        <f t="shared" ca="1" si="539"/>
        <v>0</v>
      </c>
      <c r="SP18" s="202"/>
      <c r="SQ18" s="202"/>
      <c r="SR18" s="202"/>
      <c r="SS18" s="202"/>
      <c r="ST18" s="202"/>
      <c r="SU18" s="202"/>
      <c r="SV18" s="202"/>
      <c r="SW18" s="202"/>
      <c r="SX18" s="203"/>
      <c r="SY18" s="204"/>
      <c r="SZ18" s="108">
        <f t="shared" si="540"/>
        <v>0</v>
      </c>
      <c r="TA18" s="102">
        <f ca="1">IF(E18=0,0,SUMIF('Cocktail (December 2025)'!$F$6:$DB$1547,E18,'Cocktail (December 2025)'!$CO$6:$CO$1547))</f>
        <v>0</v>
      </c>
      <c r="TB18" s="108">
        <f t="shared" ca="1" si="541"/>
        <v>0</v>
      </c>
      <c r="TC18" s="109">
        <f t="shared" ca="1" si="542"/>
        <v>0</v>
      </c>
      <c r="TD18" s="104">
        <f t="shared" ca="1" si="543"/>
        <v>0</v>
      </c>
      <c r="TE18" s="105">
        <f t="shared" ca="1" si="544"/>
        <v>0</v>
      </c>
      <c r="TF18" s="191"/>
      <c r="TG18" s="192">
        <f t="shared" ca="1" si="545"/>
        <v>0</v>
      </c>
      <c r="TH18" s="106">
        <f t="shared" ca="1" si="546"/>
        <v>0</v>
      </c>
      <c r="TI18" s="202"/>
      <c r="TJ18" s="202"/>
      <c r="TK18" s="202"/>
      <c r="TL18" s="202"/>
      <c r="TM18" s="202"/>
      <c r="TN18" s="202"/>
      <c r="TO18" s="202"/>
      <c r="TP18" s="202"/>
      <c r="TQ18" s="203"/>
      <c r="TR18" s="204"/>
      <c r="TS18" s="108">
        <f t="shared" si="547"/>
        <v>0</v>
      </c>
      <c r="TT18" s="102">
        <f ca="1">IF(E18=0,0,SUMIF('Cocktail (December 2025)'!$F$6:$DB$1547,E18,'Cocktail (December 2025)'!$CR$6:$CR$1547))</f>
        <v>0</v>
      </c>
      <c r="TU18" s="108">
        <f t="shared" ca="1" si="548"/>
        <v>0</v>
      </c>
      <c r="TV18" s="109">
        <f t="shared" ca="1" si="549"/>
        <v>0</v>
      </c>
      <c r="TW18" s="104">
        <f t="shared" ca="1" si="550"/>
        <v>0</v>
      </c>
      <c r="TX18" s="105">
        <f t="shared" ca="1" si="551"/>
        <v>0</v>
      </c>
      <c r="TY18" s="191"/>
      <c r="TZ18" s="192">
        <f t="shared" ca="1" si="552"/>
        <v>0</v>
      </c>
      <c r="UA18" s="106">
        <f t="shared" ca="1" si="553"/>
        <v>0</v>
      </c>
      <c r="UB18" s="202"/>
      <c r="UC18" s="202"/>
      <c r="UD18" s="202"/>
      <c r="UE18" s="202"/>
      <c r="UF18" s="202"/>
      <c r="UG18" s="202"/>
      <c r="UH18" s="202"/>
      <c r="UI18" s="202"/>
      <c r="UJ18" s="203"/>
      <c r="UK18" s="204"/>
      <c r="UL18" s="108">
        <f t="shared" si="554"/>
        <v>0</v>
      </c>
      <c r="UM18" s="102">
        <f ca="1">IF(E18=0,0,SUMIF('Cocktail (December 2025)'!$F$6:$DB$1547,E18,'Cocktail (December 2025)'!$CU$6:$CU$1547))</f>
        <v>0</v>
      </c>
      <c r="UN18" s="108">
        <f t="shared" ca="1" si="555"/>
        <v>0</v>
      </c>
      <c r="UO18" s="109">
        <f t="shared" ca="1" si="556"/>
        <v>0</v>
      </c>
      <c r="UP18" s="104">
        <f t="shared" ca="1" si="557"/>
        <v>0</v>
      </c>
      <c r="UQ18" s="105">
        <f t="shared" ca="1" si="558"/>
        <v>0</v>
      </c>
      <c r="UR18" s="191"/>
      <c r="US18" s="192">
        <f t="shared" ca="1" si="559"/>
        <v>0</v>
      </c>
      <c r="UT18" s="106">
        <f t="shared" ca="1" si="560"/>
        <v>0</v>
      </c>
      <c r="UU18" s="202"/>
      <c r="UV18" s="202"/>
      <c r="UW18" s="202"/>
      <c r="UX18" s="202"/>
      <c r="UY18" s="202"/>
      <c r="UZ18" s="202"/>
      <c r="VA18" s="202"/>
      <c r="VB18" s="202"/>
      <c r="VC18" s="203"/>
      <c r="VD18" s="204"/>
      <c r="VE18" s="108">
        <f t="shared" si="561"/>
        <v>0</v>
      </c>
      <c r="VF18" s="102">
        <f ca="1">IF(E18=0,0,SUMIF('Cocktail (December 2025)'!$F$6:$DB$1547,E18,'Cocktail (December 2025)'!$CX$6:$CX$1547))</f>
        <v>0</v>
      </c>
      <c r="VG18" s="108">
        <f t="shared" ca="1" si="562"/>
        <v>0</v>
      </c>
      <c r="VH18" s="109">
        <f t="shared" ca="1" si="563"/>
        <v>0</v>
      </c>
      <c r="VI18" s="104">
        <f t="shared" ca="1" si="564"/>
        <v>0</v>
      </c>
      <c r="VJ18" s="105">
        <f t="shared" ca="1" si="565"/>
        <v>0</v>
      </c>
      <c r="VK18" s="191"/>
      <c r="VL18" s="192">
        <f t="shared" ca="1" si="566"/>
        <v>0</v>
      </c>
      <c r="VM18" s="106">
        <f t="shared" ca="1" si="567"/>
        <v>0</v>
      </c>
      <c r="VN18" s="202"/>
      <c r="VO18" s="202"/>
      <c r="VP18" s="202"/>
      <c r="VQ18" s="202"/>
      <c r="VR18" s="202"/>
      <c r="VS18" s="202"/>
      <c r="VT18" s="202"/>
      <c r="VU18" s="202"/>
      <c r="VV18" s="203"/>
      <c r="VW18" s="204"/>
      <c r="VX18" s="108">
        <f t="shared" si="568"/>
        <v>0</v>
      </c>
      <c r="VY18" s="102">
        <f ca="1">IF(E18=0,0,SUMIF('Cocktail (December 2025)'!$F$6:$DB$1547,E18,'Cocktail (December 2025)'!$DA$6:$DA$1547))</f>
        <v>0</v>
      </c>
      <c r="VZ18" s="108">
        <f t="shared" ca="1" si="569"/>
        <v>0</v>
      </c>
      <c r="WA18" s="109">
        <f t="shared" ca="1" si="570"/>
        <v>0</v>
      </c>
      <c r="WB18" s="104">
        <f t="shared" ca="1" si="571"/>
        <v>0</v>
      </c>
      <c r="WC18" s="105">
        <f t="shared" ca="1" si="572"/>
        <v>0</v>
      </c>
      <c r="WD18" s="191"/>
      <c r="WE18" s="192">
        <f t="shared" ca="1" si="573"/>
        <v>0</v>
      </c>
      <c r="WF18" s="14" t="s">
        <v>81</v>
      </c>
      <c r="WG18" s="62">
        <f t="shared" si="574"/>
        <v>0</v>
      </c>
      <c r="WH18" s="13">
        <f t="shared" si="575"/>
        <v>0</v>
      </c>
      <c r="WI18" s="13">
        <f t="shared" si="576"/>
        <v>0</v>
      </c>
      <c r="WJ18" s="13">
        <f t="shared" si="577"/>
        <v>0</v>
      </c>
      <c r="WK18" s="13">
        <f t="shared" si="578"/>
        <v>0</v>
      </c>
      <c r="WL18" s="13">
        <f t="shared" si="579"/>
        <v>0</v>
      </c>
      <c r="WM18" s="13">
        <f t="shared" si="580"/>
        <v>0</v>
      </c>
      <c r="WN18" s="13">
        <f t="shared" si="581"/>
        <v>0</v>
      </c>
      <c r="WO18" s="13">
        <f t="shared" si="582"/>
        <v>0</v>
      </c>
      <c r="WP18" s="63">
        <f t="shared" si="583"/>
        <v>0</v>
      </c>
      <c r="WQ18" s="63">
        <f t="shared" si="584"/>
        <v>0</v>
      </c>
      <c r="WR18" s="63">
        <f t="shared" si="585"/>
        <v>0</v>
      </c>
      <c r="WS18" s="63">
        <f t="shared" ca="1" si="586"/>
        <v>0</v>
      </c>
      <c r="WT18" s="54">
        <f t="shared" ca="1" si="587"/>
        <v>0</v>
      </c>
      <c r="WU18" s="64">
        <f t="shared" ca="1" si="588"/>
        <v>0</v>
      </c>
      <c r="WV18" s="196"/>
      <c r="WW18" s="197">
        <f t="shared" ca="1" si="589"/>
        <v>0</v>
      </c>
      <c r="WX18" s="12">
        <f t="shared" si="590"/>
        <v>0</v>
      </c>
      <c r="WY18" s="61"/>
    </row>
    <row r="19" spans="1:623" ht="15" customHeight="1" x14ac:dyDescent="0.3">
      <c r="A19" s="114" t="str">
        <f t="shared" ref="A19:A21" si="592">IFERROR(IF(WU19=0,"-","Y"),"-")</f>
        <v>-</v>
      </c>
      <c r="B19" s="175"/>
      <c r="C19" s="173">
        <v>1</v>
      </c>
      <c r="D19" s="174">
        <v>58</v>
      </c>
      <c r="E19" s="137" t="s">
        <v>102</v>
      </c>
      <c r="F19" s="98"/>
      <c r="G19" s="98"/>
      <c r="H19" s="90"/>
      <c r="I19" s="98"/>
      <c r="J19" s="90"/>
      <c r="K19" s="99"/>
      <c r="L19" s="215"/>
      <c r="M19" s="215"/>
      <c r="N19" s="208"/>
      <c r="O19" s="100"/>
      <c r="P19" s="202"/>
      <c r="Q19" s="202"/>
      <c r="R19" s="202"/>
      <c r="S19" s="202"/>
      <c r="T19" s="202"/>
      <c r="U19" s="202"/>
      <c r="V19" s="202"/>
      <c r="W19" s="202"/>
      <c r="X19" s="203"/>
      <c r="Y19" s="204"/>
      <c r="Z19" s="101"/>
      <c r="AA19" s="102"/>
      <c r="AB19" s="103"/>
      <c r="AC19" s="104"/>
      <c r="AD19" s="104"/>
      <c r="AE19" s="105"/>
      <c r="AF19" s="191"/>
      <c r="AG19" s="192"/>
      <c r="AH19" s="106">
        <f t="shared" si="231"/>
        <v>0</v>
      </c>
      <c r="AI19" s="202"/>
      <c r="AJ19" s="202"/>
      <c r="AK19" s="202"/>
      <c r="AL19" s="202"/>
      <c r="AM19" s="202"/>
      <c r="AN19" s="202"/>
      <c r="AO19" s="202"/>
      <c r="AP19" s="202"/>
      <c r="AQ19" s="203"/>
      <c r="AR19" s="204"/>
      <c r="AS19" s="107"/>
      <c r="AT19" s="102"/>
      <c r="AU19" s="103"/>
      <c r="AV19" s="104"/>
      <c r="AW19" s="104"/>
      <c r="AX19" s="105"/>
      <c r="AY19" s="191"/>
      <c r="AZ19" s="192"/>
      <c r="BA19" s="106"/>
      <c r="BB19" s="202"/>
      <c r="BC19" s="202"/>
      <c r="BD19" s="202"/>
      <c r="BE19" s="202"/>
      <c r="BF19" s="202"/>
      <c r="BG19" s="202"/>
      <c r="BH19" s="202"/>
      <c r="BI19" s="202"/>
      <c r="BJ19" s="203"/>
      <c r="BK19" s="204"/>
      <c r="BL19" s="108"/>
      <c r="BM19" s="102"/>
      <c r="BN19" s="103"/>
      <c r="BO19" s="104"/>
      <c r="BP19" s="104"/>
      <c r="BQ19" s="105"/>
      <c r="BR19" s="191"/>
      <c r="BS19" s="192"/>
      <c r="BT19" s="106"/>
      <c r="BU19" s="202"/>
      <c r="BV19" s="202"/>
      <c r="BW19" s="202"/>
      <c r="BX19" s="202"/>
      <c r="BY19" s="202"/>
      <c r="BZ19" s="202"/>
      <c r="CA19" s="202"/>
      <c r="CB19" s="202"/>
      <c r="CC19" s="203"/>
      <c r="CD19" s="204"/>
      <c r="CE19" s="108"/>
      <c r="CF19" s="102"/>
      <c r="CG19" s="103"/>
      <c r="CH19" s="104"/>
      <c r="CI19" s="104"/>
      <c r="CJ19" s="105"/>
      <c r="CK19" s="191"/>
      <c r="CL19" s="192"/>
      <c r="CM19" s="106"/>
      <c r="CN19" s="202"/>
      <c r="CO19" s="202"/>
      <c r="CP19" s="202"/>
      <c r="CQ19" s="202"/>
      <c r="CR19" s="202"/>
      <c r="CS19" s="202"/>
      <c r="CT19" s="202"/>
      <c r="CU19" s="202"/>
      <c r="CV19" s="203"/>
      <c r="CW19" s="204"/>
      <c r="CX19" s="108"/>
      <c r="CY19" s="102"/>
      <c r="CZ19" s="103"/>
      <c r="DA19" s="104"/>
      <c r="DB19" s="104"/>
      <c r="DC19" s="105"/>
      <c r="DD19" s="191"/>
      <c r="DE19" s="192"/>
      <c r="DF19" s="106"/>
      <c r="DG19" s="202"/>
      <c r="DH19" s="202"/>
      <c r="DI19" s="202"/>
      <c r="DJ19" s="202"/>
      <c r="DK19" s="202"/>
      <c r="DL19" s="202"/>
      <c r="DM19" s="202"/>
      <c r="DN19" s="202"/>
      <c r="DO19" s="203"/>
      <c r="DP19" s="204"/>
      <c r="DQ19" s="108"/>
      <c r="DR19" s="102"/>
      <c r="DS19" s="108"/>
      <c r="DT19" s="109"/>
      <c r="DU19" s="104"/>
      <c r="DV19" s="105"/>
      <c r="DW19" s="191"/>
      <c r="DX19" s="192"/>
      <c r="DY19" s="106"/>
      <c r="DZ19" s="202"/>
      <c r="EA19" s="202"/>
      <c r="EB19" s="202"/>
      <c r="EC19" s="202"/>
      <c r="ED19" s="202"/>
      <c r="EE19" s="202"/>
      <c r="EF19" s="202"/>
      <c r="EG19" s="202"/>
      <c r="EH19" s="203"/>
      <c r="EI19" s="204"/>
      <c r="EJ19" s="108"/>
      <c r="EK19" s="102"/>
      <c r="EL19" s="108"/>
      <c r="EM19" s="109"/>
      <c r="EN19" s="104"/>
      <c r="EO19" s="105"/>
      <c r="EP19" s="191"/>
      <c r="EQ19" s="199"/>
      <c r="ER19" s="185"/>
      <c r="ES19" s="202"/>
      <c r="ET19" s="202"/>
      <c r="EU19" s="202"/>
      <c r="EV19" s="202"/>
      <c r="EW19" s="202"/>
      <c r="EX19" s="202"/>
      <c r="EY19" s="202"/>
      <c r="EZ19" s="202"/>
      <c r="FA19" s="203"/>
      <c r="FB19" s="204"/>
      <c r="FC19" s="108"/>
      <c r="FD19" s="102"/>
      <c r="FE19" s="108"/>
      <c r="FF19" s="109"/>
      <c r="FG19" s="104"/>
      <c r="FH19" s="105"/>
      <c r="FI19" s="191"/>
      <c r="FJ19" s="192"/>
      <c r="FK19" s="110"/>
      <c r="FL19" s="202"/>
      <c r="FM19" s="202"/>
      <c r="FN19" s="202"/>
      <c r="FO19" s="202"/>
      <c r="FP19" s="202"/>
      <c r="FQ19" s="202"/>
      <c r="FR19" s="202"/>
      <c r="FS19" s="202"/>
      <c r="FT19" s="203"/>
      <c r="FU19" s="204"/>
      <c r="FV19" s="108"/>
      <c r="FW19" s="102"/>
      <c r="FX19" s="108"/>
      <c r="FY19" s="109"/>
      <c r="FZ19" s="104"/>
      <c r="GA19" s="105"/>
      <c r="GB19" s="191"/>
      <c r="GC19" s="192"/>
      <c r="GD19" s="106"/>
      <c r="GE19" s="202"/>
      <c r="GF19" s="202"/>
      <c r="GG19" s="202"/>
      <c r="GH19" s="202"/>
      <c r="GI19" s="202"/>
      <c r="GJ19" s="202"/>
      <c r="GK19" s="202"/>
      <c r="GL19" s="202"/>
      <c r="GM19" s="203"/>
      <c r="GN19" s="204"/>
      <c r="GO19" s="108"/>
      <c r="GP19" s="102"/>
      <c r="GQ19" s="108"/>
      <c r="GR19" s="109"/>
      <c r="GS19" s="104"/>
      <c r="GT19" s="105"/>
      <c r="GU19" s="191"/>
      <c r="GV19" s="192"/>
      <c r="GW19" s="106"/>
      <c r="GX19" s="202"/>
      <c r="GY19" s="202"/>
      <c r="GZ19" s="202"/>
      <c r="HA19" s="202"/>
      <c r="HB19" s="202"/>
      <c r="HC19" s="202"/>
      <c r="HD19" s="202"/>
      <c r="HE19" s="202"/>
      <c r="HF19" s="203"/>
      <c r="HG19" s="204"/>
      <c r="HH19" s="108"/>
      <c r="HI19" s="102"/>
      <c r="HJ19" s="108"/>
      <c r="HK19" s="109"/>
      <c r="HL19" s="104"/>
      <c r="HM19" s="105"/>
      <c r="HN19" s="191"/>
      <c r="HO19" s="192"/>
      <c r="HP19" s="106"/>
      <c r="HQ19" s="202"/>
      <c r="HR19" s="202"/>
      <c r="HS19" s="202"/>
      <c r="HT19" s="202"/>
      <c r="HU19" s="202"/>
      <c r="HV19" s="202"/>
      <c r="HW19" s="202"/>
      <c r="HX19" s="202"/>
      <c r="HY19" s="203"/>
      <c r="HZ19" s="204"/>
      <c r="IA19" s="108"/>
      <c r="IB19" s="102"/>
      <c r="IC19" s="108"/>
      <c r="ID19" s="109"/>
      <c r="IE19" s="104"/>
      <c r="IF19" s="105"/>
      <c r="IG19" s="191"/>
      <c r="IH19" s="192"/>
      <c r="II19" s="106"/>
      <c r="IJ19" s="202"/>
      <c r="IK19" s="202"/>
      <c r="IL19" s="202"/>
      <c r="IM19" s="202"/>
      <c r="IN19" s="202"/>
      <c r="IO19" s="202"/>
      <c r="IP19" s="202"/>
      <c r="IQ19" s="202"/>
      <c r="IR19" s="203"/>
      <c r="IS19" s="204"/>
      <c r="IT19" s="108"/>
      <c r="IU19" s="102"/>
      <c r="IV19" s="108"/>
      <c r="IW19" s="109"/>
      <c r="IX19" s="104"/>
      <c r="IY19" s="105"/>
      <c r="IZ19" s="191"/>
      <c r="JA19" s="192"/>
      <c r="JB19" s="106"/>
      <c r="JC19" s="202"/>
      <c r="JD19" s="202"/>
      <c r="JE19" s="202"/>
      <c r="JF19" s="202"/>
      <c r="JG19" s="202"/>
      <c r="JH19" s="202"/>
      <c r="JI19" s="202"/>
      <c r="JJ19" s="202"/>
      <c r="JK19" s="203"/>
      <c r="JL19" s="204"/>
      <c r="JM19" s="108"/>
      <c r="JN19" s="102"/>
      <c r="JO19" s="108"/>
      <c r="JP19" s="109"/>
      <c r="JQ19" s="104"/>
      <c r="JR19" s="105"/>
      <c r="JS19" s="191"/>
      <c r="JT19" s="192"/>
      <c r="JU19" s="106"/>
      <c r="JV19" s="202"/>
      <c r="JW19" s="202"/>
      <c r="JX19" s="202"/>
      <c r="JY19" s="202"/>
      <c r="JZ19" s="202"/>
      <c r="KA19" s="202"/>
      <c r="KB19" s="202"/>
      <c r="KC19" s="202"/>
      <c r="KD19" s="203"/>
      <c r="KE19" s="204"/>
      <c r="KF19" s="108"/>
      <c r="KG19" s="102"/>
      <c r="KH19" s="108"/>
      <c r="KI19" s="109"/>
      <c r="KJ19" s="104"/>
      <c r="KK19" s="105"/>
      <c r="KL19" s="191"/>
      <c r="KM19" s="192"/>
      <c r="KN19" s="106"/>
      <c r="KO19" s="202"/>
      <c r="KP19" s="202"/>
      <c r="KQ19" s="202"/>
      <c r="KR19" s="202"/>
      <c r="KS19" s="202"/>
      <c r="KT19" s="202"/>
      <c r="KU19" s="202"/>
      <c r="KV19" s="202"/>
      <c r="KW19" s="203"/>
      <c r="KX19" s="204"/>
      <c r="KY19" s="108"/>
      <c r="KZ19" s="102"/>
      <c r="LA19" s="108"/>
      <c r="LB19" s="109"/>
      <c r="LC19" s="104"/>
      <c r="LD19" s="105"/>
      <c r="LE19" s="191"/>
      <c r="LF19" s="192"/>
      <c r="LG19" s="106"/>
      <c r="LH19" s="202"/>
      <c r="LI19" s="202"/>
      <c r="LJ19" s="202"/>
      <c r="LK19" s="202"/>
      <c r="LL19" s="202"/>
      <c r="LM19" s="202"/>
      <c r="LN19" s="202"/>
      <c r="LO19" s="202"/>
      <c r="LP19" s="203"/>
      <c r="LQ19" s="204"/>
      <c r="LR19" s="108"/>
      <c r="LS19" s="102"/>
      <c r="LT19" s="108"/>
      <c r="LU19" s="109"/>
      <c r="LV19" s="104"/>
      <c r="LW19" s="105"/>
      <c r="LX19" s="191"/>
      <c r="LY19" s="192"/>
      <c r="LZ19" s="106"/>
      <c r="MA19" s="202"/>
      <c r="MB19" s="202"/>
      <c r="MC19" s="202"/>
      <c r="MD19" s="202"/>
      <c r="ME19" s="202"/>
      <c r="MF19" s="202"/>
      <c r="MG19" s="202"/>
      <c r="MH19" s="202"/>
      <c r="MI19" s="203"/>
      <c r="MJ19" s="204"/>
      <c r="MK19" s="108"/>
      <c r="ML19" s="102"/>
      <c r="MM19" s="108"/>
      <c r="MN19" s="109"/>
      <c r="MO19" s="104"/>
      <c r="MP19" s="105"/>
      <c r="MQ19" s="191"/>
      <c r="MR19" s="192"/>
      <c r="MS19" s="106"/>
      <c r="MT19" s="202"/>
      <c r="MU19" s="202"/>
      <c r="MV19" s="202"/>
      <c r="MW19" s="202"/>
      <c r="MX19" s="202"/>
      <c r="MY19" s="202"/>
      <c r="MZ19" s="202"/>
      <c r="NA19" s="202"/>
      <c r="NB19" s="203"/>
      <c r="NC19" s="204"/>
      <c r="ND19" s="108"/>
      <c r="NE19" s="102"/>
      <c r="NF19" s="108"/>
      <c r="NG19" s="109"/>
      <c r="NH19" s="104"/>
      <c r="NI19" s="105"/>
      <c r="NJ19" s="191"/>
      <c r="NK19" s="192"/>
      <c r="NL19" s="106"/>
      <c r="NM19" s="202"/>
      <c r="NN19" s="202"/>
      <c r="NO19" s="202"/>
      <c r="NP19" s="202"/>
      <c r="NQ19" s="202"/>
      <c r="NR19" s="202"/>
      <c r="NS19" s="202"/>
      <c r="NT19" s="202"/>
      <c r="NU19" s="203"/>
      <c r="NV19" s="204"/>
      <c r="NW19" s="108"/>
      <c r="NX19" s="102"/>
      <c r="NY19" s="108"/>
      <c r="NZ19" s="109"/>
      <c r="OA19" s="104"/>
      <c r="OB19" s="105"/>
      <c r="OC19" s="191"/>
      <c r="OD19" s="192"/>
      <c r="OE19" s="106"/>
      <c r="OF19" s="202"/>
      <c r="OG19" s="202"/>
      <c r="OH19" s="202"/>
      <c r="OI19" s="202"/>
      <c r="OJ19" s="202"/>
      <c r="OK19" s="202"/>
      <c r="OL19" s="202"/>
      <c r="OM19" s="202"/>
      <c r="ON19" s="203"/>
      <c r="OO19" s="204"/>
      <c r="OP19" s="108"/>
      <c r="OQ19" s="102"/>
      <c r="OR19" s="108"/>
      <c r="OS19" s="109"/>
      <c r="OT19" s="104"/>
      <c r="OU19" s="105"/>
      <c r="OV19" s="191"/>
      <c r="OW19" s="192"/>
      <c r="OX19" s="106"/>
      <c r="OY19" s="202"/>
      <c r="OZ19" s="202"/>
      <c r="PA19" s="202"/>
      <c r="PB19" s="202"/>
      <c r="PC19" s="202"/>
      <c r="PD19" s="202"/>
      <c r="PE19" s="202"/>
      <c r="PF19" s="202"/>
      <c r="PG19" s="203"/>
      <c r="PH19" s="204"/>
      <c r="PI19" s="108"/>
      <c r="PJ19" s="102"/>
      <c r="PK19" s="108"/>
      <c r="PL19" s="109"/>
      <c r="PM19" s="104"/>
      <c r="PN19" s="105"/>
      <c r="PO19" s="191"/>
      <c r="PP19" s="192"/>
      <c r="PQ19" s="106"/>
      <c r="PR19" s="202"/>
      <c r="PS19" s="202"/>
      <c r="PT19" s="202"/>
      <c r="PU19" s="202"/>
      <c r="PV19" s="202"/>
      <c r="PW19" s="202"/>
      <c r="PX19" s="202"/>
      <c r="PY19" s="202"/>
      <c r="PZ19" s="203"/>
      <c r="QA19" s="204"/>
      <c r="QB19" s="108"/>
      <c r="QC19" s="102"/>
      <c r="QD19" s="108"/>
      <c r="QE19" s="109"/>
      <c r="QF19" s="104"/>
      <c r="QG19" s="105"/>
      <c r="QH19" s="191"/>
      <c r="QI19" s="192"/>
      <c r="QJ19" s="106"/>
      <c r="QK19" s="202"/>
      <c r="QL19" s="202"/>
      <c r="QM19" s="202"/>
      <c r="QN19" s="202"/>
      <c r="QO19" s="202"/>
      <c r="QP19" s="202"/>
      <c r="QQ19" s="202"/>
      <c r="QR19" s="202"/>
      <c r="QS19" s="203"/>
      <c r="QT19" s="204"/>
      <c r="QU19" s="108"/>
      <c r="QV19" s="102"/>
      <c r="QW19" s="108"/>
      <c r="QX19" s="109"/>
      <c r="QY19" s="104"/>
      <c r="QZ19" s="105"/>
      <c r="RA19" s="191"/>
      <c r="RB19" s="192"/>
      <c r="RC19" s="106"/>
      <c r="RD19" s="202"/>
      <c r="RE19" s="202"/>
      <c r="RF19" s="202"/>
      <c r="RG19" s="202"/>
      <c r="RH19" s="202"/>
      <c r="RI19" s="202"/>
      <c r="RJ19" s="202"/>
      <c r="RK19" s="202"/>
      <c r="RL19" s="203"/>
      <c r="RM19" s="204"/>
      <c r="RN19" s="108"/>
      <c r="RO19" s="102"/>
      <c r="RP19" s="108"/>
      <c r="RQ19" s="109"/>
      <c r="RR19" s="104"/>
      <c r="RS19" s="105"/>
      <c r="RT19" s="191"/>
      <c r="RU19" s="192"/>
      <c r="RV19" s="106"/>
      <c r="RW19" s="202"/>
      <c r="RX19" s="202"/>
      <c r="RY19" s="202"/>
      <c r="RZ19" s="202"/>
      <c r="SA19" s="202"/>
      <c r="SB19" s="202"/>
      <c r="SC19" s="202"/>
      <c r="SD19" s="202"/>
      <c r="SE19" s="203"/>
      <c r="SF19" s="204"/>
      <c r="SG19" s="108"/>
      <c r="SH19" s="102"/>
      <c r="SI19" s="108"/>
      <c r="SJ19" s="109"/>
      <c r="SK19" s="104"/>
      <c r="SL19" s="105"/>
      <c r="SM19" s="191"/>
      <c r="SN19" s="192"/>
      <c r="SO19" s="106"/>
      <c r="SP19" s="202"/>
      <c r="SQ19" s="202"/>
      <c r="SR19" s="202"/>
      <c r="SS19" s="202"/>
      <c r="ST19" s="202"/>
      <c r="SU19" s="202"/>
      <c r="SV19" s="202"/>
      <c r="SW19" s="202"/>
      <c r="SX19" s="203"/>
      <c r="SY19" s="204"/>
      <c r="SZ19" s="108"/>
      <c r="TA19" s="102"/>
      <c r="TB19" s="108"/>
      <c r="TC19" s="109"/>
      <c r="TD19" s="104"/>
      <c r="TE19" s="105"/>
      <c r="TF19" s="191"/>
      <c r="TG19" s="192"/>
      <c r="TH19" s="106"/>
      <c r="TI19" s="202"/>
      <c r="TJ19" s="202"/>
      <c r="TK19" s="202"/>
      <c r="TL19" s="202"/>
      <c r="TM19" s="202"/>
      <c r="TN19" s="202"/>
      <c r="TO19" s="202"/>
      <c r="TP19" s="202"/>
      <c r="TQ19" s="203"/>
      <c r="TR19" s="204"/>
      <c r="TS19" s="108"/>
      <c r="TT19" s="102"/>
      <c r="TU19" s="108"/>
      <c r="TV19" s="109"/>
      <c r="TW19" s="104"/>
      <c r="TX19" s="105"/>
      <c r="TY19" s="191"/>
      <c r="TZ19" s="192"/>
      <c r="UA19" s="106"/>
      <c r="UB19" s="202"/>
      <c r="UC19" s="202"/>
      <c r="UD19" s="202"/>
      <c r="UE19" s="202"/>
      <c r="UF19" s="202"/>
      <c r="UG19" s="202"/>
      <c r="UH19" s="202"/>
      <c r="UI19" s="202"/>
      <c r="UJ19" s="203"/>
      <c r="UK19" s="204"/>
      <c r="UL19" s="108"/>
      <c r="UM19" s="102"/>
      <c r="UN19" s="108"/>
      <c r="UO19" s="109"/>
      <c r="UP19" s="104"/>
      <c r="UQ19" s="105"/>
      <c r="UR19" s="191"/>
      <c r="US19" s="192"/>
      <c r="UT19" s="106"/>
      <c r="UU19" s="202"/>
      <c r="UV19" s="202"/>
      <c r="UW19" s="202"/>
      <c r="UX19" s="202"/>
      <c r="UY19" s="202"/>
      <c r="UZ19" s="202"/>
      <c r="VA19" s="202"/>
      <c r="VB19" s="202"/>
      <c r="VC19" s="203"/>
      <c r="VD19" s="204"/>
      <c r="VE19" s="108"/>
      <c r="VF19" s="102"/>
      <c r="VG19" s="108"/>
      <c r="VH19" s="109"/>
      <c r="VI19" s="104"/>
      <c r="VJ19" s="105"/>
      <c r="VK19" s="191"/>
      <c r="VL19" s="192"/>
      <c r="VM19" s="106"/>
      <c r="VN19" s="202"/>
      <c r="VO19" s="202"/>
      <c r="VP19" s="202"/>
      <c r="VQ19" s="202"/>
      <c r="VR19" s="202"/>
      <c r="VS19" s="202"/>
      <c r="VT19" s="202"/>
      <c r="VU19" s="202"/>
      <c r="VV19" s="203"/>
      <c r="VW19" s="204"/>
      <c r="VX19" s="108"/>
      <c r="VY19" s="102"/>
      <c r="VZ19" s="108"/>
      <c r="WA19" s="109"/>
      <c r="WB19" s="104"/>
      <c r="WC19" s="105"/>
      <c r="WD19" s="191"/>
      <c r="WE19" s="192"/>
      <c r="WF19" s="14"/>
      <c r="WG19" s="62"/>
      <c r="WH19" s="13"/>
      <c r="WI19" s="13"/>
      <c r="WJ19" s="13"/>
      <c r="WK19" s="13"/>
      <c r="WL19" s="13"/>
      <c r="WM19" s="13"/>
      <c r="WN19" s="13"/>
      <c r="WO19" s="13"/>
      <c r="WP19" s="63"/>
      <c r="WQ19" s="63"/>
      <c r="WR19" s="63"/>
      <c r="WS19" s="63"/>
      <c r="WT19" s="54"/>
      <c r="WU19" s="64"/>
      <c r="WV19" s="196"/>
      <c r="WW19" s="197"/>
      <c r="WX19" s="12"/>
      <c r="WY19" s="61"/>
    </row>
    <row r="20" spans="1:623" ht="15" customHeight="1" x14ac:dyDescent="0.3">
      <c r="A20" s="114" t="str">
        <f t="shared" ca="1" si="592"/>
        <v>-</v>
      </c>
      <c r="B20" s="175"/>
      <c r="C20" s="173">
        <v>2</v>
      </c>
      <c r="D20" s="174">
        <v>59</v>
      </c>
      <c r="E20" s="138" t="s">
        <v>166</v>
      </c>
      <c r="F20" s="98">
        <f>IF(E20="","",IF(VLOOKUP(E20,'Master Data (December 2025)'!$B$10:$N$857,1)=E20,VLOOKUP(E20,'Master Data (December 2025)'!$B$10:$N$857,6),"XX"))</f>
        <v>1</v>
      </c>
      <c r="G20" s="98"/>
      <c r="H20" s="90">
        <f>IF(E20="","",IF(VLOOKUP(E20,'Master Data (December 2025)'!$B$10:$N$857,1)=E20,VLOOKUP(E20,'Master Data (December 2025)'!$B$10:$N$857,8),"XX"))</f>
        <v>22</v>
      </c>
      <c r="I20" s="98"/>
      <c r="J20" s="90" t="str">
        <f>IF(E20="","",IF(VLOOKUP(E20,'Master Data (December 2025)'!$B$10:$N$857,1)=E20,VLOOKUP(E20,'Master Data (December 2025)'!$B$10:$N$857,3),"XX"))</f>
        <v>สมภพ/อมฤต</v>
      </c>
      <c r="K20" s="99" t="str">
        <f>IF(E20="","",IF(VLOOKUP(E20,'Master Data (December 2025)'!$B$10:$N$857,1)=E20,VLOOKUP(E20,'Master Data (December 2025)'!$B$10:$N$857,5),"XX"))</f>
        <v>Btl 700 ml</v>
      </c>
      <c r="L20" s="215">
        <f>IF(E20="","",IF(VLOOKUP(E20,'Master Data (December 2025)'!$B$10:$N$857,1)=E20,VLOOKUP(E20,'Master Data (December 2025)'!$B$10:$N$857,11),"XX"))</f>
        <v>2145</v>
      </c>
      <c r="M20" s="215">
        <f>IF(E20="","",IF(VLOOKUP(E20,'Master Data (December 2025)'!$B$10:$N$857,1)=E20,VLOOKUP(E20,'Master Data (December 2025)'!$B$10:$N$857,13),"XX"))</f>
        <v>97.5</v>
      </c>
      <c r="N20" s="208"/>
      <c r="O20" s="100">
        <f t="shared" ref="O20:O21" si="593">N20</f>
        <v>0</v>
      </c>
      <c r="P20" s="202"/>
      <c r="Q20" s="202"/>
      <c r="R20" s="202"/>
      <c r="S20" s="202"/>
      <c r="T20" s="202"/>
      <c r="U20" s="202"/>
      <c r="V20" s="202"/>
      <c r="W20" s="202"/>
      <c r="X20" s="203"/>
      <c r="Y20" s="204"/>
      <c r="Z20" s="101">
        <f t="shared" ref="Z20:Z21" si="594">(Y20*F20)/H20</f>
        <v>0</v>
      </c>
      <c r="AA20" s="102">
        <f ca="1">IF(E20=0,0,SUMIF('Cocktail (December 2025)'!$F$6:$DB$1547,E20,'Cocktail (December 2025)'!$O$6:$O$1547))</f>
        <v>0</v>
      </c>
      <c r="AB20" s="103">
        <f t="shared" ref="AB20:AB21" ca="1" si="595">AA20/H20</f>
        <v>0</v>
      </c>
      <c r="AC20" s="104">
        <f t="shared" ca="1" si="363"/>
        <v>0</v>
      </c>
      <c r="AD20" s="104">
        <f t="shared" ref="AD20:AD21" ca="1" si="596">AC20*H20</f>
        <v>0</v>
      </c>
      <c r="AE20" s="105">
        <f t="shared" ca="1" si="365"/>
        <v>0</v>
      </c>
      <c r="AF20" s="191"/>
      <c r="AG20" s="192">
        <f t="shared" ref="AG20:AG21" ca="1" si="597">AF20-AC20</f>
        <v>0</v>
      </c>
      <c r="AH20" s="106">
        <f t="shared" ca="1" si="231"/>
        <v>0</v>
      </c>
      <c r="AI20" s="202"/>
      <c r="AJ20" s="202"/>
      <c r="AK20" s="202"/>
      <c r="AL20" s="202"/>
      <c r="AM20" s="202"/>
      <c r="AN20" s="202"/>
      <c r="AO20" s="202"/>
      <c r="AP20" s="202"/>
      <c r="AQ20" s="203"/>
      <c r="AR20" s="204"/>
      <c r="AS20" s="107">
        <f t="shared" ref="AS20:AS21" si="598">(AR20*F20)/H20</f>
        <v>0</v>
      </c>
      <c r="AT20" s="102">
        <f ca="1">IF(E20=0,0,SUMIF('Cocktail (December 2025)'!$F$6:$DB$1547,E20,'Cocktail (December 2025)'!$R$6:$R$1547))</f>
        <v>0</v>
      </c>
      <c r="AU20" s="108">
        <f t="shared" ref="AU20:AU21" ca="1" si="599">AT20/H20</f>
        <v>0</v>
      </c>
      <c r="AV20" s="104">
        <f t="shared" ca="1" si="369"/>
        <v>0</v>
      </c>
      <c r="AW20" s="104">
        <f t="shared" ref="AW20:AW21" ca="1" si="600">AV20*H20</f>
        <v>0</v>
      </c>
      <c r="AX20" s="105">
        <f t="shared" ca="1" si="371"/>
        <v>0</v>
      </c>
      <c r="AY20" s="191"/>
      <c r="AZ20" s="192">
        <f t="shared" ref="AZ20:AZ21" ca="1" si="601">AY20-AV20</f>
        <v>0</v>
      </c>
      <c r="BA20" s="106">
        <f t="shared" ref="BA20:BA21" ca="1" si="602">AV20</f>
        <v>0</v>
      </c>
      <c r="BB20" s="202"/>
      <c r="BC20" s="202"/>
      <c r="BD20" s="202"/>
      <c r="BE20" s="202"/>
      <c r="BF20" s="202"/>
      <c r="BG20" s="202"/>
      <c r="BH20" s="202"/>
      <c r="BI20" s="202"/>
      <c r="BJ20" s="203"/>
      <c r="BK20" s="204"/>
      <c r="BL20" s="108">
        <f t="shared" ref="BL20:BL21" si="603">(BK20*F20)/H20</f>
        <v>0</v>
      </c>
      <c r="BM20" s="102">
        <f ca="1">IF(E20=0,0,SUMIF('Cocktail (December 2025)'!$F$6:$DB$1547,E20,'Cocktail (December 2025)'!$U$6:$U$1547))</f>
        <v>0</v>
      </c>
      <c r="BN20" s="108">
        <f t="shared" ref="BN20:BN21" ca="1" si="604">BM20/H20</f>
        <v>0</v>
      </c>
      <c r="BO20" s="109">
        <f t="shared" ca="1" si="376"/>
        <v>0</v>
      </c>
      <c r="BP20" s="104">
        <f t="shared" ref="BP20:BP21" ca="1" si="605">BO20*H20</f>
        <v>0</v>
      </c>
      <c r="BQ20" s="105">
        <f t="shared" ca="1" si="378"/>
        <v>0</v>
      </c>
      <c r="BR20" s="191"/>
      <c r="BS20" s="192">
        <f t="shared" ref="BS20:BS21" ca="1" si="606">BR20-BO20</f>
        <v>0</v>
      </c>
      <c r="BT20" s="106">
        <f t="shared" ref="BT20:BT21" ca="1" si="607">BO20</f>
        <v>0</v>
      </c>
      <c r="BU20" s="202"/>
      <c r="BV20" s="202"/>
      <c r="BW20" s="202"/>
      <c r="BX20" s="202"/>
      <c r="BY20" s="202"/>
      <c r="BZ20" s="202"/>
      <c r="CA20" s="202"/>
      <c r="CB20" s="202"/>
      <c r="CC20" s="203"/>
      <c r="CD20" s="204"/>
      <c r="CE20" s="108">
        <f t="shared" ref="CE20:CE21" si="608">(CD20*F20)/H20</f>
        <v>0</v>
      </c>
      <c r="CF20" s="102">
        <f ca="1">IF(E20=0,0,SUMIF('Cocktail (December 2025)'!$F$6:$DB$1547,E20,'Cocktail (December 2025)'!$X$6:$X$1547))</f>
        <v>0</v>
      </c>
      <c r="CG20" s="108">
        <f t="shared" ref="CG20:CG21" ca="1" si="609">CF20/H20</f>
        <v>0</v>
      </c>
      <c r="CH20" s="109">
        <f t="shared" ca="1" si="383"/>
        <v>0</v>
      </c>
      <c r="CI20" s="104">
        <f t="shared" ref="CI20:CI21" ca="1" si="610">CH20*H20</f>
        <v>0</v>
      </c>
      <c r="CJ20" s="105">
        <f t="shared" ca="1" si="385"/>
        <v>0</v>
      </c>
      <c r="CK20" s="191"/>
      <c r="CL20" s="192">
        <f t="shared" ref="CL20:CL21" ca="1" si="611">CK20-CH20</f>
        <v>0</v>
      </c>
      <c r="CM20" s="106">
        <f t="shared" ref="CM20:CM21" ca="1" si="612">CH20</f>
        <v>0</v>
      </c>
      <c r="CN20" s="202"/>
      <c r="CO20" s="202"/>
      <c r="CP20" s="202"/>
      <c r="CQ20" s="202"/>
      <c r="CR20" s="202"/>
      <c r="CS20" s="202"/>
      <c r="CT20" s="202"/>
      <c r="CU20" s="202"/>
      <c r="CV20" s="203"/>
      <c r="CW20" s="204"/>
      <c r="CX20" s="108">
        <f t="shared" ref="CX20:CX21" si="613">(CW20*F20)/H20</f>
        <v>0</v>
      </c>
      <c r="CY20" s="102">
        <f ca="1">IF(E20=0,0,SUMIF('Cocktail (December 2025)'!$F$6:$DB$1547,E20,'Cocktail (December 2025)'!$AA$6:$AA$1547))</f>
        <v>0</v>
      </c>
      <c r="CZ20" s="108">
        <f t="shared" ref="CZ20:CZ21" ca="1" si="614">CY20/H20</f>
        <v>0</v>
      </c>
      <c r="DA20" s="109">
        <f t="shared" ca="1" si="390"/>
        <v>0</v>
      </c>
      <c r="DB20" s="104">
        <f t="shared" ref="DB20:DB21" ca="1" si="615">DA20*H20</f>
        <v>0</v>
      </c>
      <c r="DC20" s="105">
        <f t="shared" ca="1" si="392"/>
        <v>0</v>
      </c>
      <c r="DD20" s="191"/>
      <c r="DE20" s="192">
        <f t="shared" ref="DE20:DE21" ca="1" si="616">DD20-DA20</f>
        <v>0</v>
      </c>
      <c r="DF20" s="106">
        <f t="shared" ref="DF20:DF21" ca="1" si="617">DA20</f>
        <v>0</v>
      </c>
      <c r="DG20" s="202"/>
      <c r="DH20" s="202"/>
      <c r="DI20" s="202"/>
      <c r="DJ20" s="202"/>
      <c r="DK20" s="202"/>
      <c r="DL20" s="202"/>
      <c r="DM20" s="202"/>
      <c r="DN20" s="202"/>
      <c r="DO20" s="203"/>
      <c r="DP20" s="204"/>
      <c r="DQ20" s="108">
        <f t="shared" ref="DQ20:DQ21" si="618">(DP20*F20)/H20</f>
        <v>0</v>
      </c>
      <c r="DR20" s="102">
        <f ca="1">IF(E20=0,0,SUMIF('Cocktail (December 2025)'!$F$6:$DB$1547,E20,'Cocktail (December 2025)'!$AD$6:$AD$1547))</f>
        <v>0</v>
      </c>
      <c r="DS20" s="108">
        <f t="shared" ref="DS20:DS21" ca="1" si="619">DR20/H20</f>
        <v>0</v>
      </c>
      <c r="DT20" s="109">
        <f t="shared" ca="1" si="397"/>
        <v>0</v>
      </c>
      <c r="DU20" s="104">
        <f t="shared" ref="DU20:DU21" ca="1" si="620">DT20*H20</f>
        <v>0</v>
      </c>
      <c r="DV20" s="105">
        <f t="shared" ca="1" si="399"/>
        <v>0</v>
      </c>
      <c r="DW20" s="191"/>
      <c r="DX20" s="192">
        <f t="shared" ref="DX20:DX21" ca="1" si="621">DW20-DT20</f>
        <v>0</v>
      </c>
      <c r="DY20" s="106">
        <f t="shared" ref="DY20:DY21" ca="1" si="622">DT20</f>
        <v>0</v>
      </c>
      <c r="DZ20" s="202"/>
      <c r="EA20" s="202"/>
      <c r="EB20" s="202"/>
      <c r="EC20" s="202"/>
      <c r="ED20" s="202"/>
      <c r="EE20" s="202"/>
      <c r="EF20" s="202"/>
      <c r="EG20" s="202"/>
      <c r="EH20" s="203"/>
      <c r="EI20" s="204"/>
      <c r="EJ20" s="108">
        <f t="shared" ref="EJ20:EJ21" si="623">(EI20*F20)/H20</f>
        <v>0</v>
      </c>
      <c r="EK20" s="102">
        <f ca="1">IF(E20=0,0,SUMIF('Cocktail (December 2025)'!$F$6:$DB$1547,E20,'Cocktail (December 2025)'!$AG$6:$AG$1547))</f>
        <v>0</v>
      </c>
      <c r="EL20" s="108">
        <f t="shared" ref="EL20:EL21" ca="1" si="624">EK20/H20</f>
        <v>0</v>
      </c>
      <c r="EM20" s="109">
        <f t="shared" ca="1" si="404"/>
        <v>0</v>
      </c>
      <c r="EN20" s="104">
        <f t="shared" ref="EN20:EN21" ca="1" si="625">EM20*H20</f>
        <v>0</v>
      </c>
      <c r="EO20" s="105">
        <f t="shared" ca="1" si="406"/>
        <v>0</v>
      </c>
      <c r="EP20" s="191"/>
      <c r="EQ20" s="199">
        <f t="shared" ref="EQ20:EQ21" ca="1" si="626">EP20-EM20</f>
        <v>0</v>
      </c>
      <c r="ER20" s="185">
        <f t="shared" ref="ER20:ER21" ca="1" si="627">EM20</f>
        <v>0</v>
      </c>
      <c r="ES20" s="202"/>
      <c r="ET20" s="202"/>
      <c r="EU20" s="202"/>
      <c r="EV20" s="202"/>
      <c r="EW20" s="202"/>
      <c r="EX20" s="202"/>
      <c r="EY20" s="202"/>
      <c r="EZ20" s="202"/>
      <c r="FA20" s="203"/>
      <c r="FB20" s="204"/>
      <c r="FC20" s="108">
        <f t="shared" ref="FC20:FC21" si="628">(FB20*F20)/H20</f>
        <v>0</v>
      </c>
      <c r="FD20" s="102">
        <f ca="1">IF(E20=0,0,SUMIF('Cocktail (December 2025)'!$F$6:$DB$1547,E20,'Cocktail (December 2025)'!$AJ$6:$AJ$1547))</f>
        <v>0</v>
      </c>
      <c r="FE20" s="108">
        <f t="shared" ref="FE20:FE21" ca="1" si="629">FD20/H20</f>
        <v>0</v>
      </c>
      <c r="FF20" s="109">
        <f t="shared" ca="1" si="411"/>
        <v>0</v>
      </c>
      <c r="FG20" s="104">
        <f t="shared" ref="FG20:FG21" ca="1" si="630">FF20*H20</f>
        <v>0</v>
      </c>
      <c r="FH20" s="105">
        <f t="shared" ca="1" si="413"/>
        <v>0</v>
      </c>
      <c r="FI20" s="191"/>
      <c r="FJ20" s="192">
        <f t="shared" ref="FJ20:FJ21" ca="1" si="631">FI20-FF20</f>
        <v>0</v>
      </c>
      <c r="FK20" s="110">
        <f t="shared" ca="1" si="415"/>
        <v>0</v>
      </c>
      <c r="FL20" s="202"/>
      <c r="FM20" s="202"/>
      <c r="FN20" s="202"/>
      <c r="FO20" s="202"/>
      <c r="FP20" s="202"/>
      <c r="FQ20" s="202"/>
      <c r="FR20" s="202"/>
      <c r="FS20" s="202"/>
      <c r="FT20" s="203"/>
      <c r="FU20" s="204"/>
      <c r="FV20" s="108">
        <f t="shared" ref="FV20:FV21" si="632">(FU20*F20)/H20</f>
        <v>0</v>
      </c>
      <c r="FW20" s="102">
        <f ca="1">IF(E20=0,0,SUMIF('Cocktail (December 2025)'!$F$6:$DB$1547,E20,'Cocktail (December 2025)'!$AM$6:$AM$1547))</f>
        <v>0</v>
      </c>
      <c r="FX20" s="108">
        <f t="shared" ref="FX20:FX21" ca="1" si="633">FW20/H20</f>
        <v>0</v>
      </c>
      <c r="FY20" s="109">
        <f t="shared" ca="1" si="418"/>
        <v>0</v>
      </c>
      <c r="FZ20" s="104">
        <f t="shared" ref="FZ20:FZ21" ca="1" si="634">FY20*H20</f>
        <v>0</v>
      </c>
      <c r="GA20" s="105">
        <f t="shared" ca="1" si="420"/>
        <v>0</v>
      </c>
      <c r="GB20" s="191"/>
      <c r="GC20" s="192">
        <f t="shared" ref="GC20:GC21" ca="1" si="635">GB20-FY20</f>
        <v>0</v>
      </c>
      <c r="GD20" s="106">
        <f t="shared" ref="GD20:GD21" ca="1" si="636">FY20</f>
        <v>0</v>
      </c>
      <c r="GE20" s="202"/>
      <c r="GF20" s="202"/>
      <c r="GG20" s="202"/>
      <c r="GH20" s="202"/>
      <c r="GI20" s="202"/>
      <c r="GJ20" s="202"/>
      <c r="GK20" s="202"/>
      <c r="GL20" s="202"/>
      <c r="GM20" s="203"/>
      <c r="GN20" s="204"/>
      <c r="GO20" s="108">
        <f t="shared" ref="GO20:GO21" si="637">(GN20*F20)/H20</f>
        <v>0</v>
      </c>
      <c r="GP20" s="102">
        <f ca="1">IF(E20=0,0,SUMIF('Cocktail (December 2025)'!$F$6:$DB$1547,E20,'Cocktail (December 2025)'!$AP$6:$AP$1547))</f>
        <v>0</v>
      </c>
      <c r="GQ20" s="108">
        <f t="shared" ref="GQ20:GQ21" ca="1" si="638">GP20/H20</f>
        <v>0</v>
      </c>
      <c r="GR20" s="109">
        <f t="shared" ca="1" si="425"/>
        <v>0</v>
      </c>
      <c r="GS20" s="104">
        <f t="shared" ref="GS20:GS21" ca="1" si="639">GR20*H20</f>
        <v>0</v>
      </c>
      <c r="GT20" s="105">
        <f t="shared" ca="1" si="427"/>
        <v>0</v>
      </c>
      <c r="GU20" s="191"/>
      <c r="GV20" s="192">
        <f t="shared" ref="GV20:GV21" ca="1" si="640">GU20-GR20</f>
        <v>0</v>
      </c>
      <c r="GW20" s="106">
        <f t="shared" ref="GW20:GW21" ca="1" si="641">GR20</f>
        <v>0</v>
      </c>
      <c r="GX20" s="202"/>
      <c r="GY20" s="202"/>
      <c r="GZ20" s="202"/>
      <c r="HA20" s="202"/>
      <c r="HB20" s="202"/>
      <c r="HC20" s="202"/>
      <c r="HD20" s="202"/>
      <c r="HE20" s="202"/>
      <c r="HF20" s="203"/>
      <c r="HG20" s="204"/>
      <c r="HH20" s="108">
        <f t="shared" ref="HH20:HH21" si="642">(HG20*F20)/H20</f>
        <v>0</v>
      </c>
      <c r="HI20" s="102">
        <f ca="1">IF(E20=0,0,SUMIF('Cocktail (December 2025)'!$F$6:$DB$1547,E20,'Cocktail (December 2025)'!$AS$6:$AS$1547))</f>
        <v>0</v>
      </c>
      <c r="HJ20" s="108">
        <f t="shared" ref="HJ20:HJ21" ca="1" si="643">HI20/H20</f>
        <v>0</v>
      </c>
      <c r="HK20" s="109">
        <f t="shared" ca="1" si="432"/>
        <v>0</v>
      </c>
      <c r="HL20" s="104">
        <f t="shared" ref="HL20:HL21" ca="1" si="644">HK20*H20</f>
        <v>0</v>
      </c>
      <c r="HM20" s="105">
        <f t="shared" ca="1" si="434"/>
        <v>0</v>
      </c>
      <c r="HN20" s="191"/>
      <c r="HO20" s="192">
        <f t="shared" ref="HO20:HO21" ca="1" si="645">HN20-HK20</f>
        <v>0</v>
      </c>
      <c r="HP20" s="106">
        <f t="shared" ref="HP20:HP21" ca="1" si="646">HK20</f>
        <v>0</v>
      </c>
      <c r="HQ20" s="202"/>
      <c r="HR20" s="202"/>
      <c r="HS20" s="202"/>
      <c r="HT20" s="202"/>
      <c r="HU20" s="202"/>
      <c r="HV20" s="202"/>
      <c r="HW20" s="202"/>
      <c r="HX20" s="202"/>
      <c r="HY20" s="203"/>
      <c r="HZ20" s="204"/>
      <c r="IA20" s="108">
        <f t="shared" ref="IA20:IA21" si="647">(HZ20*F20)/H20</f>
        <v>0</v>
      </c>
      <c r="IB20" s="102">
        <f ca="1">IF(E20=0,0,SUMIF('Cocktail (December 2025)'!$F$6:$DB$1547,E20,'Cocktail (December 2025)'!$AV$6:$AV$1547))</f>
        <v>0</v>
      </c>
      <c r="IC20" s="108">
        <f t="shared" ref="IC20:IC21" ca="1" si="648">IB20/H20</f>
        <v>0</v>
      </c>
      <c r="ID20" s="109">
        <f t="shared" ca="1" si="439"/>
        <v>0</v>
      </c>
      <c r="IE20" s="104">
        <f t="shared" ref="IE20:IE21" ca="1" si="649">ID20*H20</f>
        <v>0</v>
      </c>
      <c r="IF20" s="105">
        <f t="shared" ca="1" si="441"/>
        <v>0</v>
      </c>
      <c r="IG20" s="191"/>
      <c r="IH20" s="192">
        <f t="shared" ref="IH20:IH21" ca="1" si="650">IG20-ID20</f>
        <v>0</v>
      </c>
      <c r="II20" s="106">
        <f t="shared" ref="II20:II21" ca="1" si="651">ID20</f>
        <v>0</v>
      </c>
      <c r="IJ20" s="202"/>
      <c r="IK20" s="202"/>
      <c r="IL20" s="202"/>
      <c r="IM20" s="202"/>
      <c r="IN20" s="202"/>
      <c r="IO20" s="202"/>
      <c r="IP20" s="202"/>
      <c r="IQ20" s="202"/>
      <c r="IR20" s="203"/>
      <c r="IS20" s="204"/>
      <c r="IT20" s="108">
        <f t="shared" ref="IT20:IT21" si="652">(IS20*F20)/H20</f>
        <v>0</v>
      </c>
      <c r="IU20" s="102">
        <f ca="1">IF(E20=0,0,SUMIF('Cocktail (December 2025)'!$F$6:$DB$1547,E20,'Cocktail (December 2025)'!$AY$6:$AY$1547))</f>
        <v>0</v>
      </c>
      <c r="IV20" s="108">
        <f t="shared" ref="IV20:IV21" ca="1" si="653">IU20/H20</f>
        <v>0</v>
      </c>
      <c r="IW20" s="109">
        <f t="shared" ca="1" si="446"/>
        <v>0</v>
      </c>
      <c r="IX20" s="104">
        <f t="shared" ref="IX20:IX21" ca="1" si="654">IW20*H20</f>
        <v>0</v>
      </c>
      <c r="IY20" s="105">
        <f t="shared" ca="1" si="448"/>
        <v>0</v>
      </c>
      <c r="IZ20" s="191"/>
      <c r="JA20" s="192">
        <f t="shared" ref="JA20:JA21" ca="1" si="655">IZ20-IW20</f>
        <v>0</v>
      </c>
      <c r="JB20" s="106">
        <f t="shared" ref="JB20:JB21" ca="1" si="656">IW20</f>
        <v>0</v>
      </c>
      <c r="JC20" s="202"/>
      <c r="JD20" s="202"/>
      <c r="JE20" s="202"/>
      <c r="JF20" s="202"/>
      <c r="JG20" s="202"/>
      <c r="JH20" s="202"/>
      <c r="JI20" s="202"/>
      <c r="JJ20" s="202"/>
      <c r="JK20" s="203"/>
      <c r="JL20" s="204"/>
      <c r="JM20" s="108">
        <f t="shared" ref="JM20:JM21" si="657">(JL20*F20)/H20</f>
        <v>0</v>
      </c>
      <c r="JN20" s="102">
        <f ca="1">IF(E20=0,0,SUMIF('Cocktail (December 2025)'!$F$6:$DB$1547,E20,'Cocktail (December 2025)'!$BB$6:$BB$1547))</f>
        <v>0</v>
      </c>
      <c r="JO20" s="108">
        <f t="shared" ref="JO20:JO21" ca="1" si="658">JN20/H20</f>
        <v>0</v>
      </c>
      <c r="JP20" s="109">
        <f t="shared" ca="1" si="453"/>
        <v>0</v>
      </c>
      <c r="JQ20" s="104">
        <f t="shared" ref="JQ20:JQ21" ca="1" si="659">JP20*H20</f>
        <v>0</v>
      </c>
      <c r="JR20" s="105">
        <f t="shared" ca="1" si="455"/>
        <v>0</v>
      </c>
      <c r="JS20" s="191"/>
      <c r="JT20" s="192">
        <f t="shared" ref="JT20:JT21" ca="1" si="660">JS20-JP20</f>
        <v>0</v>
      </c>
      <c r="JU20" s="106">
        <f t="shared" ref="JU20:JU21" ca="1" si="661">JP20</f>
        <v>0</v>
      </c>
      <c r="JV20" s="202"/>
      <c r="JW20" s="202"/>
      <c r="JX20" s="202"/>
      <c r="JY20" s="202"/>
      <c r="JZ20" s="202"/>
      <c r="KA20" s="202"/>
      <c r="KB20" s="202"/>
      <c r="KC20" s="202"/>
      <c r="KD20" s="203"/>
      <c r="KE20" s="204"/>
      <c r="KF20" s="108">
        <f t="shared" ref="KF20:KF21" si="662">(KE20*F20)/H20</f>
        <v>0</v>
      </c>
      <c r="KG20" s="102">
        <f ca="1">IF(E20=0,0,SUMIF('Cocktail (December 2025)'!$F$6:$DB$1547,E20,'Cocktail (December 2025)'!$BE$6:$BE$1547))</f>
        <v>0</v>
      </c>
      <c r="KH20" s="108">
        <f t="shared" ref="KH20:KH21" ca="1" si="663">KG20/H20</f>
        <v>0</v>
      </c>
      <c r="KI20" s="109">
        <f t="shared" ca="1" si="460"/>
        <v>0</v>
      </c>
      <c r="KJ20" s="104">
        <f t="shared" ref="KJ20:KJ21" ca="1" si="664">KI20*H20</f>
        <v>0</v>
      </c>
      <c r="KK20" s="105">
        <f t="shared" ca="1" si="462"/>
        <v>0</v>
      </c>
      <c r="KL20" s="191"/>
      <c r="KM20" s="192">
        <f t="shared" ref="KM20:KM21" ca="1" si="665">KL20-KI20</f>
        <v>0</v>
      </c>
      <c r="KN20" s="106">
        <f t="shared" ref="KN20:KN21" ca="1" si="666">KI20</f>
        <v>0</v>
      </c>
      <c r="KO20" s="202"/>
      <c r="KP20" s="202"/>
      <c r="KQ20" s="202"/>
      <c r="KR20" s="202"/>
      <c r="KS20" s="202"/>
      <c r="KT20" s="202"/>
      <c r="KU20" s="202"/>
      <c r="KV20" s="202"/>
      <c r="KW20" s="203"/>
      <c r="KX20" s="204"/>
      <c r="KY20" s="108">
        <f t="shared" ref="KY20:KY21" si="667">(KX20*F20)/H20</f>
        <v>0</v>
      </c>
      <c r="KZ20" s="102">
        <f ca="1">IF(E20=0,0,SUMIF('Cocktail (December 2025)'!$F$6:$DB$1547,E20,'Cocktail (December 2025)'!$BH$6:$BH$1547))</f>
        <v>0</v>
      </c>
      <c r="LA20" s="108">
        <f t="shared" ref="LA20:LA21" ca="1" si="668">KZ20/H20</f>
        <v>0</v>
      </c>
      <c r="LB20" s="109">
        <f t="shared" ca="1" si="467"/>
        <v>0</v>
      </c>
      <c r="LC20" s="104">
        <f t="shared" ref="LC20:LC21" ca="1" si="669">LB20*H20</f>
        <v>0</v>
      </c>
      <c r="LD20" s="105">
        <f t="shared" ca="1" si="469"/>
        <v>0</v>
      </c>
      <c r="LE20" s="191"/>
      <c r="LF20" s="192">
        <f t="shared" ref="LF20:LF21" ca="1" si="670">LE20-LB20</f>
        <v>0</v>
      </c>
      <c r="LG20" s="106">
        <f t="shared" ref="LG20:LG21" ca="1" si="671">LB20</f>
        <v>0</v>
      </c>
      <c r="LH20" s="202"/>
      <c r="LI20" s="202"/>
      <c r="LJ20" s="202"/>
      <c r="LK20" s="202"/>
      <c r="LL20" s="202"/>
      <c r="LM20" s="202"/>
      <c r="LN20" s="202"/>
      <c r="LO20" s="202"/>
      <c r="LP20" s="203"/>
      <c r="LQ20" s="204"/>
      <c r="LR20" s="108">
        <f t="shared" ref="LR20:LR21" si="672">(LQ20*F20)/H20</f>
        <v>0</v>
      </c>
      <c r="LS20" s="102">
        <f ca="1">IF(E20=0,0,SUMIF('Cocktail (December 2025)'!$F$6:$DB$1547,E20,'Cocktail (December 2025)'!$BK$6:$BK$1547))</f>
        <v>0</v>
      </c>
      <c r="LT20" s="108">
        <f t="shared" ref="LT20:LT21" ca="1" si="673">LS20/H20</f>
        <v>0</v>
      </c>
      <c r="LU20" s="109">
        <f t="shared" ca="1" si="474"/>
        <v>0</v>
      </c>
      <c r="LV20" s="104">
        <f t="shared" ref="LV20:LV21" ca="1" si="674">LU20*H20</f>
        <v>0</v>
      </c>
      <c r="LW20" s="105">
        <f t="shared" ca="1" si="476"/>
        <v>0</v>
      </c>
      <c r="LX20" s="191"/>
      <c r="LY20" s="192">
        <f t="shared" ref="LY20:LY21" ca="1" si="675">LX20-LU20</f>
        <v>0</v>
      </c>
      <c r="LZ20" s="106">
        <f t="shared" ref="LZ20:LZ21" ca="1" si="676">LU20</f>
        <v>0</v>
      </c>
      <c r="MA20" s="202"/>
      <c r="MB20" s="202"/>
      <c r="MC20" s="202"/>
      <c r="MD20" s="202"/>
      <c r="ME20" s="202"/>
      <c r="MF20" s="202"/>
      <c r="MG20" s="202"/>
      <c r="MH20" s="202"/>
      <c r="MI20" s="203"/>
      <c r="MJ20" s="204"/>
      <c r="MK20" s="108">
        <f t="shared" ref="MK20:MK21" si="677">(MJ20*F20)/H20</f>
        <v>0</v>
      </c>
      <c r="ML20" s="102">
        <f ca="1">IF(E20=0,0,SUMIF('Cocktail (December 2025)'!$F$6:$DB$1547,E20,'Cocktail (December 2025)'!$BN$6:$BN$1547))</f>
        <v>0</v>
      </c>
      <c r="MM20" s="108">
        <f t="shared" ref="MM20:MM21" ca="1" si="678">ML20/H20</f>
        <v>0</v>
      </c>
      <c r="MN20" s="109">
        <f t="shared" ca="1" si="480"/>
        <v>0</v>
      </c>
      <c r="MO20" s="104">
        <f t="shared" ref="MO20:MO21" ca="1" si="679">MN20*H20</f>
        <v>0</v>
      </c>
      <c r="MP20" s="105">
        <f t="shared" ca="1" si="482"/>
        <v>0</v>
      </c>
      <c r="MQ20" s="191"/>
      <c r="MR20" s="192">
        <f t="shared" ref="MR20:MR21" ca="1" si="680">MQ20-MN20</f>
        <v>0</v>
      </c>
      <c r="MS20" s="106">
        <f t="shared" ref="MS20:MS21" ca="1" si="681">MN20</f>
        <v>0</v>
      </c>
      <c r="MT20" s="202"/>
      <c r="MU20" s="202"/>
      <c r="MV20" s="202"/>
      <c r="MW20" s="202"/>
      <c r="MX20" s="202"/>
      <c r="MY20" s="202"/>
      <c r="MZ20" s="202"/>
      <c r="NA20" s="202"/>
      <c r="NB20" s="203"/>
      <c r="NC20" s="204"/>
      <c r="ND20" s="108">
        <f t="shared" ref="ND20:ND21" si="682">(NC20*F20)/H20</f>
        <v>0</v>
      </c>
      <c r="NE20" s="102">
        <f ca="1">IF(E20=0,0,SUMIF('Cocktail (December 2025)'!$F$6:$DB$1547,E20,'Cocktail (December 2025)'!$BQ$6:$BQ$1547))</f>
        <v>0</v>
      </c>
      <c r="NF20" s="108">
        <f t="shared" ref="NF20:NF21" ca="1" si="683">NE20/H20</f>
        <v>0</v>
      </c>
      <c r="NG20" s="109">
        <f t="shared" ca="1" si="487"/>
        <v>0</v>
      </c>
      <c r="NH20" s="104">
        <f t="shared" ref="NH20:NH21" ca="1" si="684">NG20*H20</f>
        <v>0</v>
      </c>
      <c r="NI20" s="105">
        <f t="shared" ca="1" si="489"/>
        <v>0</v>
      </c>
      <c r="NJ20" s="191"/>
      <c r="NK20" s="192">
        <f t="shared" ref="NK20:NK21" ca="1" si="685">NJ20-NG20</f>
        <v>0</v>
      </c>
      <c r="NL20" s="106">
        <f t="shared" ref="NL20:NL21" ca="1" si="686">NG20</f>
        <v>0</v>
      </c>
      <c r="NM20" s="202"/>
      <c r="NN20" s="202"/>
      <c r="NO20" s="202"/>
      <c r="NP20" s="202"/>
      <c r="NQ20" s="202"/>
      <c r="NR20" s="202"/>
      <c r="NS20" s="202"/>
      <c r="NT20" s="202"/>
      <c r="NU20" s="203"/>
      <c r="NV20" s="204"/>
      <c r="NW20" s="108">
        <f t="shared" ref="NW20:NW21" si="687">(NV20*F20)/H20</f>
        <v>0</v>
      </c>
      <c r="NX20" s="102">
        <f ca="1">IF(E20=0,0,SUMIF('Cocktail (December 2025)'!$F$6:$DB$1547,E20,'Cocktail (December 2025)'!$BT$6:$BT$1547))</f>
        <v>0</v>
      </c>
      <c r="NY20" s="108">
        <f t="shared" ref="NY20:NY21" ca="1" si="688">NX20/H20</f>
        <v>0</v>
      </c>
      <c r="NZ20" s="109">
        <f t="shared" ca="1" si="494"/>
        <v>0</v>
      </c>
      <c r="OA20" s="104">
        <f t="shared" ref="OA20:OA21" ca="1" si="689">NZ20*H20</f>
        <v>0</v>
      </c>
      <c r="OB20" s="105">
        <f t="shared" ca="1" si="496"/>
        <v>0</v>
      </c>
      <c r="OC20" s="191"/>
      <c r="OD20" s="192">
        <f t="shared" ref="OD20:OD21" ca="1" si="690">OC20-NZ20</f>
        <v>0</v>
      </c>
      <c r="OE20" s="106">
        <f t="shared" ref="OE20:OE21" ca="1" si="691">NZ20</f>
        <v>0</v>
      </c>
      <c r="OF20" s="202"/>
      <c r="OG20" s="202"/>
      <c r="OH20" s="202"/>
      <c r="OI20" s="202"/>
      <c r="OJ20" s="202"/>
      <c r="OK20" s="202"/>
      <c r="OL20" s="202"/>
      <c r="OM20" s="202"/>
      <c r="ON20" s="203"/>
      <c r="OO20" s="204"/>
      <c r="OP20" s="108">
        <f t="shared" ref="OP20:OP21" si="692">(OO20*F20)/H20</f>
        <v>0</v>
      </c>
      <c r="OQ20" s="102">
        <f ca="1">IF(E20=0,0,SUMIF('Cocktail (December 2025)'!$F$6:$DB$1547,E20,'Cocktail (December 2025)'!$BW$6:$BW$1547))</f>
        <v>0</v>
      </c>
      <c r="OR20" s="108">
        <f t="shared" ref="OR20:OR21" ca="1" si="693">OQ20/H20</f>
        <v>0</v>
      </c>
      <c r="OS20" s="109">
        <f t="shared" ca="1" si="501"/>
        <v>0</v>
      </c>
      <c r="OT20" s="104">
        <f t="shared" ref="OT20:OT21" ca="1" si="694">OS20*H20</f>
        <v>0</v>
      </c>
      <c r="OU20" s="105">
        <f t="shared" ca="1" si="503"/>
        <v>0</v>
      </c>
      <c r="OV20" s="191"/>
      <c r="OW20" s="192">
        <f t="shared" ref="OW20:OW21" ca="1" si="695">OV20-OS20</f>
        <v>0</v>
      </c>
      <c r="OX20" s="106">
        <f t="shared" ref="OX20:OX21" ca="1" si="696">OS20</f>
        <v>0</v>
      </c>
      <c r="OY20" s="202"/>
      <c r="OZ20" s="202"/>
      <c r="PA20" s="202"/>
      <c r="PB20" s="202"/>
      <c r="PC20" s="202"/>
      <c r="PD20" s="202"/>
      <c r="PE20" s="202"/>
      <c r="PF20" s="202"/>
      <c r="PG20" s="203"/>
      <c r="PH20" s="204"/>
      <c r="PI20" s="108">
        <f t="shared" ref="PI20:PI21" si="697">(PH20*F20)/H20</f>
        <v>0</v>
      </c>
      <c r="PJ20" s="102">
        <f ca="1">IF(E20=0,0,SUMIF('Cocktail (December 2025)'!$F$6:$DB$1547,E20,'Cocktail (December 2025)'!$BZ$6:$BZ$1547))</f>
        <v>0</v>
      </c>
      <c r="PK20" s="108">
        <f t="shared" ref="PK20:PK21" ca="1" si="698">PJ20/H20</f>
        <v>0</v>
      </c>
      <c r="PL20" s="109">
        <f t="shared" ca="1" si="508"/>
        <v>0</v>
      </c>
      <c r="PM20" s="104">
        <f t="shared" ref="PM20:PM21" ca="1" si="699">PL20*H20</f>
        <v>0</v>
      </c>
      <c r="PN20" s="105">
        <f t="shared" ca="1" si="510"/>
        <v>0</v>
      </c>
      <c r="PO20" s="191"/>
      <c r="PP20" s="192">
        <f t="shared" ref="PP20:PP21" ca="1" si="700">PO20-PL20</f>
        <v>0</v>
      </c>
      <c r="PQ20" s="106">
        <f t="shared" ref="PQ20:PQ21" ca="1" si="701">PL20</f>
        <v>0</v>
      </c>
      <c r="PR20" s="202"/>
      <c r="PS20" s="202"/>
      <c r="PT20" s="202"/>
      <c r="PU20" s="202"/>
      <c r="PV20" s="202"/>
      <c r="PW20" s="202"/>
      <c r="PX20" s="202"/>
      <c r="PY20" s="202"/>
      <c r="PZ20" s="203"/>
      <c r="QA20" s="204"/>
      <c r="QB20" s="108">
        <f t="shared" ref="QB20:QB21" si="702">(QA20*F20)/H20</f>
        <v>0</v>
      </c>
      <c r="QC20" s="102">
        <f ca="1">IF(E20=0,0,SUMIF('Cocktail (December 2025)'!$F$6:$DB$1547,E20,'Cocktail (December 2025)'!$CC$6:$CC$1547))</f>
        <v>0</v>
      </c>
      <c r="QD20" s="108">
        <f t="shared" ref="QD20:QD21" ca="1" si="703">QC20/H20</f>
        <v>0</v>
      </c>
      <c r="QE20" s="109">
        <f t="shared" ca="1" si="515"/>
        <v>0</v>
      </c>
      <c r="QF20" s="104">
        <f t="shared" ref="QF20:QF21" ca="1" si="704">QE20*H20</f>
        <v>0</v>
      </c>
      <c r="QG20" s="105">
        <f t="shared" ca="1" si="517"/>
        <v>0</v>
      </c>
      <c r="QH20" s="191"/>
      <c r="QI20" s="192">
        <f t="shared" ref="QI20:QI21" ca="1" si="705">QH20-QE20</f>
        <v>0</v>
      </c>
      <c r="QJ20" s="106">
        <f t="shared" ref="QJ20:QJ21" ca="1" si="706">QE20</f>
        <v>0</v>
      </c>
      <c r="QK20" s="202"/>
      <c r="QL20" s="202"/>
      <c r="QM20" s="202"/>
      <c r="QN20" s="202"/>
      <c r="QO20" s="202"/>
      <c r="QP20" s="202"/>
      <c r="QQ20" s="202"/>
      <c r="QR20" s="202"/>
      <c r="QS20" s="203"/>
      <c r="QT20" s="204"/>
      <c r="QU20" s="108">
        <f t="shared" ref="QU20:QU21" si="707">(QT20*F20)/H20</f>
        <v>0</v>
      </c>
      <c r="QV20" s="102">
        <f ca="1">IF(E20=0,0,SUMIF('Cocktail (December 2025)'!$F$6:$DB$1547,E20,'Cocktail (December 2025)'!$CF$6:$CF$1547))</f>
        <v>0</v>
      </c>
      <c r="QW20" s="108">
        <f t="shared" ref="QW20:QW21" ca="1" si="708">QV20/H20</f>
        <v>0</v>
      </c>
      <c r="QX20" s="109">
        <f t="shared" ca="1" si="522"/>
        <v>0</v>
      </c>
      <c r="QY20" s="104">
        <f t="shared" ref="QY20:QY21" ca="1" si="709">QX20*H20</f>
        <v>0</v>
      </c>
      <c r="QZ20" s="105">
        <f t="shared" ca="1" si="524"/>
        <v>0</v>
      </c>
      <c r="RA20" s="191"/>
      <c r="RB20" s="192">
        <f t="shared" ref="RB20:RB21" ca="1" si="710">RA20-QX20</f>
        <v>0</v>
      </c>
      <c r="RC20" s="106">
        <f t="shared" ca="1" si="233"/>
        <v>0</v>
      </c>
      <c r="RD20" s="202"/>
      <c r="RE20" s="202"/>
      <c r="RF20" s="202"/>
      <c r="RG20" s="202"/>
      <c r="RH20" s="202"/>
      <c r="RI20" s="202"/>
      <c r="RJ20" s="202"/>
      <c r="RK20" s="202"/>
      <c r="RL20" s="203"/>
      <c r="RM20" s="204"/>
      <c r="RN20" s="108">
        <f t="shared" ref="RN20:RN21" si="711">(RM20*F20)/H20</f>
        <v>0</v>
      </c>
      <c r="RO20" s="102">
        <f ca="1">IF(E20=0,0,SUMIF('Cocktail (December 2025)'!$F$6:$DB$1547,E20,'Cocktail (December 2025)'!$CI$6:$CI$1547))</f>
        <v>0</v>
      </c>
      <c r="RP20" s="108">
        <f t="shared" ref="RP20:RP21" ca="1" si="712">RO20/H20</f>
        <v>0</v>
      </c>
      <c r="RQ20" s="109">
        <f t="shared" ca="1" si="528"/>
        <v>0</v>
      </c>
      <c r="RR20" s="104">
        <f t="shared" ref="RR20:RR21" ca="1" si="713">RQ20*H20</f>
        <v>0</v>
      </c>
      <c r="RS20" s="105">
        <f t="shared" ca="1" si="530"/>
        <v>0</v>
      </c>
      <c r="RT20" s="191"/>
      <c r="RU20" s="192">
        <f t="shared" ref="RU20:RU21" ca="1" si="714">RT20-RQ20</f>
        <v>0</v>
      </c>
      <c r="RV20" s="106">
        <f t="shared" ref="RV20:RV21" ca="1" si="715">RQ20</f>
        <v>0</v>
      </c>
      <c r="RW20" s="202"/>
      <c r="RX20" s="202"/>
      <c r="RY20" s="202"/>
      <c r="RZ20" s="202"/>
      <c r="SA20" s="202"/>
      <c r="SB20" s="202"/>
      <c r="SC20" s="202"/>
      <c r="SD20" s="202"/>
      <c r="SE20" s="203"/>
      <c r="SF20" s="204"/>
      <c r="SG20" s="108">
        <f t="shared" ref="SG20:SG21" si="716">(SF20*F20)/H20</f>
        <v>0</v>
      </c>
      <c r="SH20" s="102">
        <f ca="1">IF(E20=0,0,SUMIF('Cocktail (December 2025)'!$F$6:$DB$1547,E20,'Cocktail (December 2025)'!$CL$6:$CL$1547))</f>
        <v>0</v>
      </c>
      <c r="SI20" s="108">
        <f t="shared" ref="SI20:SI21" ca="1" si="717">SH20/H20</f>
        <v>0</v>
      </c>
      <c r="SJ20" s="109">
        <f t="shared" ca="1" si="535"/>
        <v>0</v>
      </c>
      <c r="SK20" s="104">
        <f t="shared" ref="SK20:SK21" ca="1" si="718">SJ20*H20</f>
        <v>0</v>
      </c>
      <c r="SL20" s="105">
        <f t="shared" ca="1" si="537"/>
        <v>0</v>
      </c>
      <c r="SM20" s="191"/>
      <c r="SN20" s="192">
        <f t="shared" ref="SN20:SN21" ca="1" si="719">SM20-SJ20</f>
        <v>0</v>
      </c>
      <c r="SO20" s="106">
        <f t="shared" ref="SO20:SO21" ca="1" si="720">SJ20</f>
        <v>0</v>
      </c>
      <c r="SP20" s="202"/>
      <c r="SQ20" s="202"/>
      <c r="SR20" s="202"/>
      <c r="SS20" s="202"/>
      <c r="ST20" s="202"/>
      <c r="SU20" s="202"/>
      <c r="SV20" s="202"/>
      <c r="SW20" s="202"/>
      <c r="SX20" s="203"/>
      <c r="SY20" s="204"/>
      <c r="SZ20" s="108">
        <f t="shared" ref="SZ20:SZ21" si="721">(SY20*F20)/H20</f>
        <v>0</v>
      </c>
      <c r="TA20" s="102">
        <f ca="1">IF(E20=0,0,SUMIF('Cocktail (December 2025)'!$F$6:$DB$1547,E20,'Cocktail (December 2025)'!$CO$6:$CO$1547))</f>
        <v>0</v>
      </c>
      <c r="TB20" s="108">
        <f t="shared" ref="TB20:TB21" ca="1" si="722">TA20/H20</f>
        <v>0</v>
      </c>
      <c r="TC20" s="109">
        <f t="shared" ca="1" si="542"/>
        <v>0</v>
      </c>
      <c r="TD20" s="104">
        <f t="shared" ref="TD20:TD21" ca="1" si="723">TC20*H20</f>
        <v>0</v>
      </c>
      <c r="TE20" s="105">
        <f t="shared" ca="1" si="544"/>
        <v>0</v>
      </c>
      <c r="TF20" s="191"/>
      <c r="TG20" s="192">
        <f t="shared" ref="TG20:TG21" ca="1" si="724">TF20-TC20</f>
        <v>0</v>
      </c>
      <c r="TH20" s="106">
        <f t="shared" ref="TH20:TH21" ca="1" si="725">TC20</f>
        <v>0</v>
      </c>
      <c r="TI20" s="202"/>
      <c r="TJ20" s="202"/>
      <c r="TK20" s="202"/>
      <c r="TL20" s="202"/>
      <c r="TM20" s="202"/>
      <c r="TN20" s="202"/>
      <c r="TO20" s="202"/>
      <c r="TP20" s="202"/>
      <c r="TQ20" s="203"/>
      <c r="TR20" s="204"/>
      <c r="TS20" s="108">
        <f t="shared" ref="TS20:TS21" si="726">(TR20*F20)/H20</f>
        <v>0</v>
      </c>
      <c r="TT20" s="102">
        <f ca="1">IF(E20=0,0,SUMIF('Cocktail (December 2025)'!$F$6:$DB$1547,E20,'Cocktail (December 2025)'!$CR$6:$CR$1547))</f>
        <v>0</v>
      </c>
      <c r="TU20" s="108">
        <f t="shared" ref="TU20:TU21" ca="1" si="727">TT20/H20</f>
        <v>0</v>
      </c>
      <c r="TV20" s="109">
        <f t="shared" ca="1" si="549"/>
        <v>0</v>
      </c>
      <c r="TW20" s="104">
        <f t="shared" ref="TW20:TW21" ca="1" si="728">TV20*H20</f>
        <v>0</v>
      </c>
      <c r="TX20" s="105">
        <f t="shared" ca="1" si="551"/>
        <v>0</v>
      </c>
      <c r="TY20" s="191"/>
      <c r="TZ20" s="192">
        <f t="shared" ref="TZ20:TZ21" ca="1" si="729">TY20-TV20</f>
        <v>0</v>
      </c>
      <c r="UA20" s="106">
        <f t="shared" ref="UA20:UA21" ca="1" si="730">TV20</f>
        <v>0</v>
      </c>
      <c r="UB20" s="202"/>
      <c r="UC20" s="202"/>
      <c r="UD20" s="202"/>
      <c r="UE20" s="202"/>
      <c r="UF20" s="202"/>
      <c r="UG20" s="202"/>
      <c r="UH20" s="202"/>
      <c r="UI20" s="202"/>
      <c r="UJ20" s="203"/>
      <c r="UK20" s="204"/>
      <c r="UL20" s="108">
        <f t="shared" ref="UL20:UL21" si="731">(UK20*F20)/H20</f>
        <v>0</v>
      </c>
      <c r="UM20" s="102">
        <f ca="1">IF(E20=0,0,SUMIF('Cocktail (December 2025)'!$F$6:$DB$1547,E20,'Cocktail (December 2025)'!$CU$6:$CU$1547))</f>
        <v>0</v>
      </c>
      <c r="UN20" s="108">
        <f t="shared" ref="UN20:UN21" ca="1" si="732">UM20/H20</f>
        <v>0</v>
      </c>
      <c r="UO20" s="109">
        <f t="shared" ca="1" si="556"/>
        <v>0</v>
      </c>
      <c r="UP20" s="104">
        <f t="shared" ref="UP20:UP21" ca="1" si="733">UO20*H20</f>
        <v>0</v>
      </c>
      <c r="UQ20" s="105">
        <f t="shared" ca="1" si="558"/>
        <v>0</v>
      </c>
      <c r="UR20" s="191"/>
      <c r="US20" s="192">
        <f t="shared" ref="US20:US21" ca="1" si="734">UR20-UO20</f>
        <v>0</v>
      </c>
      <c r="UT20" s="106">
        <f t="shared" ref="UT20:UT21" ca="1" si="735">UO20</f>
        <v>0</v>
      </c>
      <c r="UU20" s="202"/>
      <c r="UV20" s="202"/>
      <c r="UW20" s="202"/>
      <c r="UX20" s="202"/>
      <c r="UY20" s="202"/>
      <c r="UZ20" s="202"/>
      <c r="VA20" s="202"/>
      <c r="VB20" s="202"/>
      <c r="VC20" s="203"/>
      <c r="VD20" s="204"/>
      <c r="VE20" s="108">
        <f t="shared" ref="VE20:VE21" si="736">(VD20*F20)/H20</f>
        <v>0</v>
      </c>
      <c r="VF20" s="102">
        <f ca="1">IF(E20=0,0,SUMIF('Cocktail (December 2025)'!$F$6:$DB$1547,E20,'Cocktail (December 2025)'!$CX$6:$CX$1547))</f>
        <v>0</v>
      </c>
      <c r="VG20" s="108">
        <f t="shared" ref="VG20:VG21" ca="1" si="737">VF20/H20</f>
        <v>0</v>
      </c>
      <c r="VH20" s="109">
        <f t="shared" ca="1" si="563"/>
        <v>0</v>
      </c>
      <c r="VI20" s="104">
        <f t="shared" ref="VI20:VI21" ca="1" si="738">VH20*H20</f>
        <v>0</v>
      </c>
      <c r="VJ20" s="105">
        <f t="shared" ca="1" si="565"/>
        <v>0</v>
      </c>
      <c r="VK20" s="191"/>
      <c r="VL20" s="192">
        <f t="shared" ref="VL20:VL21" ca="1" si="739">VK20-VH20</f>
        <v>0</v>
      </c>
      <c r="VM20" s="106">
        <f t="shared" ref="VM20:VM21" ca="1" si="740">VH20</f>
        <v>0</v>
      </c>
      <c r="VN20" s="202"/>
      <c r="VO20" s="202"/>
      <c r="VP20" s="202"/>
      <c r="VQ20" s="202"/>
      <c r="VR20" s="202"/>
      <c r="VS20" s="202"/>
      <c r="VT20" s="202"/>
      <c r="VU20" s="202"/>
      <c r="VV20" s="203"/>
      <c r="VW20" s="204"/>
      <c r="VX20" s="108">
        <f t="shared" ref="VX20:VX21" si="741">(VW20*F20)/H20</f>
        <v>0</v>
      </c>
      <c r="VY20" s="102">
        <f ca="1">IF(E20=0,0,SUMIF('Cocktail (December 2025)'!$F$6:$DB$1547,E20,'Cocktail (December 2025)'!$DA$6:$DA$1547))</f>
        <v>0</v>
      </c>
      <c r="VZ20" s="108">
        <f t="shared" ref="VZ20:VZ21" ca="1" si="742">VY20/H20</f>
        <v>0</v>
      </c>
      <c r="WA20" s="109">
        <f t="shared" ca="1" si="570"/>
        <v>0</v>
      </c>
      <c r="WB20" s="104">
        <f t="shared" ref="WB20:WB21" ca="1" si="743">WA20*H20</f>
        <v>0</v>
      </c>
      <c r="WC20" s="105">
        <f t="shared" ca="1" si="572"/>
        <v>0</v>
      </c>
      <c r="WD20" s="191"/>
      <c r="WE20" s="192">
        <f t="shared" ref="WE20:WE21" ca="1" si="744">WD20-WA20</f>
        <v>0</v>
      </c>
      <c r="WF20" s="14" t="s">
        <v>81</v>
      </c>
      <c r="WG20" s="62">
        <f t="shared" ref="WG20:WG21" si="745">O20</f>
        <v>0</v>
      </c>
      <c r="WH20" s="13">
        <f t="shared" ref="WH20:WL21" si="746">P20+AI20+BB20+BU20+CN20+DG20+DZ20+ES20+FL20+GE20+GX20+HQ20+IJ20+JC20+JV20+KO20+LH20+MA20+MT20+NM20+OF20+OY20+PR20+QK20+RD20+RW20+SP20+TI20+UB20+UU20+VN20</f>
        <v>0</v>
      </c>
      <c r="WI20" s="13">
        <f t="shared" si="746"/>
        <v>0</v>
      </c>
      <c r="WJ20" s="13">
        <f t="shared" si="746"/>
        <v>0</v>
      </c>
      <c r="WK20" s="13">
        <f t="shared" si="746"/>
        <v>0</v>
      </c>
      <c r="WL20" s="13">
        <f t="shared" si="746"/>
        <v>0</v>
      </c>
      <c r="WM20" s="13">
        <f t="shared" ref="WM20:WM21" si="747">U20+AN20+BG20+BZ20+CS20+DL20+EE20++EX20+FQ20+GJ20+HC20+HV20+IO20+JH20+KA20+KT20+LM20+MF20+MY20+NR20+OK20+PD20+PW20+QP20+RI20+SB20+SU20+TN20+UG20+UZ20+VS20</f>
        <v>0</v>
      </c>
      <c r="WN20" s="13">
        <f t="shared" ref="WN20:WR21" si="748">V20+AO20+BH20+CA20+CT20+DM20+EF20+EY20+FR20+GK20+HD20+HW20+IP20+JI20+KB20+KU20+LN20+MG20+MZ20+NS20+OL20+PE20+PX20+QQ20+RJ20+SC20+SV20+TO20+UH20+VA20+VT20</f>
        <v>0</v>
      </c>
      <c r="WO20" s="13">
        <f t="shared" si="748"/>
        <v>0</v>
      </c>
      <c r="WP20" s="63">
        <f t="shared" si="748"/>
        <v>0</v>
      </c>
      <c r="WQ20" s="63">
        <f t="shared" si="748"/>
        <v>0</v>
      </c>
      <c r="WR20" s="63">
        <f t="shared" si="748"/>
        <v>0</v>
      </c>
      <c r="WS20" s="63">
        <f t="shared" ref="WS20:WS21" ca="1" si="749">AB20+AU20+BN20+CG20+CZ20+DS20+EL20+FE20+FX20+GQ20+HJ20+IC20+IV20+JO20+KH20+LA20+LT20+MM20+NF20+NY20+OR20+PK20+QD20+QW20+RP20+SI20+TB20+TU20+UN20+VG20+VZ20</f>
        <v>0</v>
      </c>
      <c r="WT20" s="54">
        <f t="shared" ref="WT20:WT21" ca="1" si="750">WA20</f>
        <v>0</v>
      </c>
      <c r="WU20" s="64">
        <f t="shared" ref="WU20:WU21" ca="1" si="751">WB20</f>
        <v>0</v>
      </c>
      <c r="WV20" s="196"/>
      <c r="WW20" s="197">
        <f t="shared" ref="WW20:WW21" ca="1" si="752">WV20-WT20</f>
        <v>0</v>
      </c>
      <c r="WX20" s="12">
        <f t="shared" ref="WX20:WX21" si="753">WV20/F20</f>
        <v>0</v>
      </c>
      <c r="WY20" s="61"/>
    </row>
    <row r="21" spans="1:623" ht="15" customHeight="1" x14ac:dyDescent="0.3">
      <c r="A21" s="114" t="str">
        <f t="shared" ca="1" si="592"/>
        <v>-</v>
      </c>
      <c r="B21" s="175"/>
      <c r="C21" s="173">
        <v>3</v>
      </c>
      <c r="D21" s="174">
        <v>60</v>
      </c>
      <c r="E21" s="138" t="s">
        <v>167</v>
      </c>
      <c r="F21" s="98">
        <f>IF(E21="","",IF(VLOOKUP(E21,'Master Data (December 2025)'!$B$10:$N$857,1)=E21,VLOOKUP(E21,'Master Data (December 2025)'!$B$10:$N$857,6),"XX"))</f>
        <v>1</v>
      </c>
      <c r="G21" s="98"/>
      <c r="H21" s="90">
        <f>IF(E21="","",IF(VLOOKUP(E21,'Master Data (December 2025)'!$B$10:$N$857,1)=E21,VLOOKUP(E21,'Master Data (December 2025)'!$B$10:$N$857,8),"XX"))</f>
        <v>22</v>
      </c>
      <c r="I21" s="98"/>
      <c r="J21" s="90" t="str">
        <f>IF(E21="","",IF(VLOOKUP(E21,'Master Data (December 2025)'!$B$10:$N$857,1)=E21,VLOOKUP(E21,'Master Data (December 2025)'!$B$10:$N$857,3),"XX"))</f>
        <v>สมภพ/อมฤต</v>
      </c>
      <c r="K21" s="99" t="str">
        <f>IF(E21="","",IF(VLOOKUP(E21,'Master Data (December 2025)'!$B$10:$N$857,1)=E21,VLOOKUP(E21,'Master Data (December 2025)'!$B$10:$N$857,5),"XX"))</f>
        <v>Btl 700 ml</v>
      </c>
      <c r="L21" s="215">
        <f>IF(E21="","",IF(VLOOKUP(E21,'Master Data (December 2025)'!$B$10:$N$857,1)=E21,VLOOKUP(E21,'Master Data (December 2025)'!$B$10:$N$857,11),"XX"))</f>
        <v>1960</v>
      </c>
      <c r="M21" s="215">
        <f>IF(E21="","",IF(VLOOKUP(E21,'Master Data (December 2025)'!$B$10:$N$857,1)=E21,VLOOKUP(E21,'Master Data (December 2025)'!$B$10:$N$857,13),"XX"))</f>
        <v>89.090909090909093</v>
      </c>
      <c r="N21" s="208"/>
      <c r="O21" s="100">
        <f t="shared" si="593"/>
        <v>0</v>
      </c>
      <c r="P21" s="202"/>
      <c r="Q21" s="202"/>
      <c r="R21" s="202"/>
      <c r="S21" s="202"/>
      <c r="T21" s="202"/>
      <c r="U21" s="202"/>
      <c r="V21" s="202"/>
      <c r="W21" s="202"/>
      <c r="X21" s="203"/>
      <c r="Y21" s="204"/>
      <c r="Z21" s="101">
        <f t="shared" si="594"/>
        <v>0</v>
      </c>
      <c r="AA21" s="102">
        <f ca="1">IF(E21=0,0,SUMIF('Cocktail (December 2025)'!$F$6:$DB$1547,E21,'Cocktail (December 2025)'!$O$6:$O$1547))</f>
        <v>0</v>
      </c>
      <c r="AB21" s="103">
        <f t="shared" ca="1" si="595"/>
        <v>0</v>
      </c>
      <c r="AC21" s="104">
        <f t="shared" ca="1" si="363"/>
        <v>0</v>
      </c>
      <c r="AD21" s="104">
        <f t="shared" ca="1" si="596"/>
        <v>0</v>
      </c>
      <c r="AE21" s="105">
        <f t="shared" ca="1" si="365"/>
        <v>0</v>
      </c>
      <c r="AF21" s="191"/>
      <c r="AG21" s="192">
        <f t="shared" ca="1" si="597"/>
        <v>0</v>
      </c>
      <c r="AH21" s="106">
        <f t="shared" ca="1" si="231"/>
        <v>0</v>
      </c>
      <c r="AI21" s="202"/>
      <c r="AJ21" s="202"/>
      <c r="AK21" s="202"/>
      <c r="AL21" s="202"/>
      <c r="AM21" s="202"/>
      <c r="AN21" s="202"/>
      <c r="AO21" s="202"/>
      <c r="AP21" s="202"/>
      <c r="AQ21" s="203"/>
      <c r="AR21" s="204"/>
      <c r="AS21" s="107">
        <f t="shared" si="598"/>
        <v>0</v>
      </c>
      <c r="AT21" s="102">
        <f ca="1">IF(E21=0,0,SUMIF('Cocktail (December 2025)'!$F$6:$DB$1547,E21,'Cocktail (December 2025)'!$R$6:$R$1547))</f>
        <v>0</v>
      </c>
      <c r="AU21" s="108">
        <f t="shared" ca="1" si="599"/>
        <v>0</v>
      </c>
      <c r="AV21" s="104">
        <f t="shared" ca="1" si="369"/>
        <v>0</v>
      </c>
      <c r="AW21" s="104">
        <f t="shared" ca="1" si="600"/>
        <v>0</v>
      </c>
      <c r="AX21" s="105">
        <f t="shared" ca="1" si="371"/>
        <v>0</v>
      </c>
      <c r="AY21" s="191"/>
      <c r="AZ21" s="192">
        <f t="shared" ca="1" si="601"/>
        <v>0</v>
      </c>
      <c r="BA21" s="106">
        <f t="shared" ca="1" si="602"/>
        <v>0</v>
      </c>
      <c r="BB21" s="202"/>
      <c r="BC21" s="202"/>
      <c r="BD21" s="202"/>
      <c r="BE21" s="202"/>
      <c r="BF21" s="202"/>
      <c r="BG21" s="202"/>
      <c r="BH21" s="202"/>
      <c r="BI21" s="202"/>
      <c r="BJ21" s="203"/>
      <c r="BK21" s="204"/>
      <c r="BL21" s="108">
        <f t="shared" si="603"/>
        <v>0</v>
      </c>
      <c r="BM21" s="102">
        <f ca="1">IF(E21=0,0,SUMIF('Cocktail (December 2025)'!$F$6:$DB$1547,E21,'Cocktail (December 2025)'!$U$6:$U$1547))</f>
        <v>0</v>
      </c>
      <c r="BN21" s="108">
        <f t="shared" ca="1" si="604"/>
        <v>0</v>
      </c>
      <c r="BO21" s="109">
        <f t="shared" ca="1" si="376"/>
        <v>0</v>
      </c>
      <c r="BP21" s="104">
        <f t="shared" ca="1" si="605"/>
        <v>0</v>
      </c>
      <c r="BQ21" s="105">
        <f t="shared" ca="1" si="378"/>
        <v>0</v>
      </c>
      <c r="BR21" s="191"/>
      <c r="BS21" s="192">
        <f t="shared" ca="1" si="606"/>
        <v>0</v>
      </c>
      <c r="BT21" s="106">
        <f t="shared" ca="1" si="607"/>
        <v>0</v>
      </c>
      <c r="BU21" s="202"/>
      <c r="BV21" s="202"/>
      <c r="BW21" s="202"/>
      <c r="BX21" s="202"/>
      <c r="BY21" s="202"/>
      <c r="BZ21" s="202"/>
      <c r="CA21" s="202"/>
      <c r="CB21" s="202"/>
      <c r="CC21" s="203"/>
      <c r="CD21" s="204"/>
      <c r="CE21" s="108">
        <f t="shared" si="608"/>
        <v>0</v>
      </c>
      <c r="CF21" s="102">
        <f ca="1">IF(E21=0,0,SUMIF('Cocktail (December 2025)'!$F$6:$DB$1547,E21,'Cocktail (December 2025)'!$X$6:$X$1547))</f>
        <v>0</v>
      </c>
      <c r="CG21" s="108">
        <f t="shared" ca="1" si="609"/>
        <v>0</v>
      </c>
      <c r="CH21" s="109">
        <f t="shared" ca="1" si="383"/>
        <v>0</v>
      </c>
      <c r="CI21" s="104">
        <f t="shared" ca="1" si="610"/>
        <v>0</v>
      </c>
      <c r="CJ21" s="105">
        <f t="shared" ca="1" si="385"/>
        <v>0</v>
      </c>
      <c r="CK21" s="191"/>
      <c r="CL21" s="192">
        <f t="shared" ca="1" si="611"/>
        <v>0</v>
      </c>
      <c r="CM21" s="106">
        <f t="shared" ca="1" si="612"/>
        <v>0</v>
      </c>
      <c r="CN21" s="202"/>
      <c r="CO21" s="202"/>
      <c r="CP21" s="202"/>
      <c r="CQ21" s="202"/>
      <c r="CR21" s="202"/>
      <c r="CS21" s="202"/>
      <c r="CT21" s="202"/>
      <c r="CU21" s="202"/>
      <c r="CV21" s="203"/>
      <c r="CW21" s="204"/>
      <c r="CX21" s="108">
        <f t="shared" si="613"/>
        <v>0</v>
      </c>
      <c r="CY21" s="102">
        <f ca="1">IF(E21=0,0,SUMIF('Cocktail (December 2025)'!$F$6:$DB$1547,E21,'Cocktail (December 2025)'!$AA$6:$AA$1547))</f>
        <v>0</v>
      </c>
      <c r="CZ21" s="108">
        <f t="shared" ca="1" si="614"/>
        <v>0</v>
      </c>
      <c r="DA21" s="109">
        <f t="shared" ca="1" si="390"/>
        <v>0</v>
      </c>
      <c r="DB21" s="104">
        <f t="shared" ca="1" si="615"/>
        <v>0</v>
      </c>
      <c r="DC21" s="105">
        <f t="shared" ca="1" si="392"/>
        <v>0</v>
      </c>
      <c r="DD21" s="191"/>
      <c r="DE21" s="192">
        <f t="shared" ca="1" si="616"/>
        <v>0</v>
      </c>
      <c r="DF21" s="106">
        <f t="shared" ca="1" si="617"/>
        <v>0</v>
      </c>
      <c r="DG21" s="202"/>
      <c r="DH21" s="202"/>
      <c r="DI21" s="202"/>
      <c r="DJ21" s="202"/>
      <c r="DK21" s="202"/>
      <c r="DL21" s="202"/>
      <c r="DM21" s="202"/>
      <c r="DN21" s="202"/>
      <c r="DO21" s="203"/>
      <c r="DP21" s="204"/>
      <c r="DQ21" s="108">
        <f t="shared" si="618"/>
        <v>0</v>
      </c>
      <c r="DR21" s="102">
        <f ca="1">IF(E21=0,0,SUMIF('Cocktail (December 2025)'!$F$6:$DB$1547,E21,'Cocktail (December 2025)'!$AD$6:$AD$1547))</f>
        <v>0</v>
      </c>
      <c r="DS21" s="108">
        <f t="shared" ca="1" si="619"/>
        <v>0</v>
      </c>
      <c r="DT21" s="109">
        <f t="shared" ca="1" si="397"/>
        <v>0</v>
      </c>
      <c r="DU21" s="104">
        <f t="shared" ca="1" si="620"/>
        <v>0</v>
      </c>
      <c r="DV21" s="105">
        <f t="shared" ca="1" si="399"/>
        <v>0</v>
      </c>
      <c r="DW21" s="191"/>
      <c r="DX21" s="192">
        <f t="shared" ca="1" si="621"/>
        <v>0</v>
      </c>
      <c r="DY21" s="106">
        <f t="shared" ca="1" si="622"/>
        <v>0</v>
      </c>
      <c r="DZ21" s="202"/>
      <c r="EA21" s="202"/>
      <c r="EB21" s="202"/>
      <c r="EC21" s="202"/>
      <c r="ED21" s="202"/>
      <c r="EE21" s="202"/>
      <c r="EF21" s="202"/>
      <c r="EG21" s="202"/>
      <c r="EH21" s="203"/>
      <c r="EI21" s="204"/>
      <c r="EJ21" s="108">
        <f t="shared" si="623"/>
        <v>0</v>
      </c>
      <c r="EK21" s="102">
        <f ca="1">IF(E21=0,0,SUMIF('Cocktail (December 2025)'!$F$6:$DB$1547,E21,'Cocktail (December 2025)'!$AG$6:$AG$1547))</f>
        <v>0</v>
      </c>
      <c r="EL21" s="108">
        <f t="shared" ca="1" si="624"/>
        <v>0</v>
      </c>
      <c r="EM21" s="109">
        <f t="shared" ca="1" si="404"/>
        <v>0</v>
      </c>
      <c r="EN21" s="104">
        <f t="shared" ca="1" si="625"/>
        <v>0</v>
      </c>
      <c r="EO21" s="105">
        <f t="shared" ca="1" si="406"/>
        <v>0</v>
      </c>
      <c r="EP21" s="191"/>
      <c r="EQ21" s="199">
        <f t="shared" ca="1" si="626"/>
        <v>0</v>
      </c>
      <c r="ER21" s="185">
        <f t="shared" ca="1" si="627"/>
        <v>0</v>
      </c>
      <c r="ES21" s="202"/>
      <c r="ET21" s="202"/>
      <c r="EU21" s="202"/>
      <c r="EV21" s="202"/>
      <c r="EW21" s="202"/>
      <c r="EX21" s="202"/>
      <c r="EY21" s="202"/>
      <c r="EZ21" s="202"/>
      <c r="FA21" s="203"/>
      <c r="FB21" s="204"/>
      <c r="FC21" s="108">
        <f t="shared" si="628"/>
        <v>0</v>
      </c>
      <c r="FD21" s="102">
        <f ca="1">IF(E21=0,0,SUMIF('Cocktail (December 2025)'!$F$6:$DB$1547,E21,'Cocktail (December 2025)'!$AJ$6:$AJ$1547))</f>
        <v>0</v>
      </c>
      <c r="FE21" s="108">
        <f t="shared" ca="1" si="629"/>
        <v>0</v>
      </c>
      <c r="FF21" s="109">
        <f t="shared" ca="1" si="411"/>
        <v>0</v>
      </c>
      <c r="FG21" s="104">
        <f t="shared" ca="1" si="630"/>
        <v>0</v>
      </c>
      <c r="FH21" s="105">
        <f t="shared" ca="1" si="413"/>
        <v>0</v>
      </c>
      <c r="FI21" s="191"/>
      <c r="FJ21" s="192">
        <f t="shared" ca="1" si="631"/>
        <v>0</v>
      </c>
      <c r="FK21" s="110">
        <f t="shared" ca="1" si="415"/>
        <v>0</v>
      </c>
      <c r="FL21" s="202"/>
      <c r="FM21" s="202"/>
      <c r="FN21" s="202"/>
      <c r="FO21" s="202"/>
      <c r="FP21" s="202"/>
      <c r="FQ21" s="202"/>
      <c r="FR21" s="202"/>
      <c r="FS21" s="202"/>
      <c r="FT21" s="203"/>
      <c r="FU21" s="204"/>
      <c r="FV21" s="108">
        <f t="shared" si="632"/>
        <v>0</v>
      </c>
      <c r="FW21" s="102">
        <f ca="1">IF(E21=0,0,SUMIF('Cocktail (December 2025)'!$F$6:$DB$1547,E21,'Cocktail (December 2025)'!$AM$6:$AM$1547))</f>
        <v>0</v>
      </c>
      <c r="FX21" s="108">
        <f t="shared" ca="1" si="633"/>
        <v>0</v>
      </c>
      <c r="FY21" s="109">
        <f t="shared" ca="1" si="418"/>
        <v>0</v>
      </c>
      <c r="FZ21" s="104">
        <f t="shared" ca="1" si="634"/>
        <v>0</v>
      </c>
      <c r="GA21" s="105">
        <f t="shared" ca="1" si="420"/>
        <v>0</v>
      </c>
      <c r="GB21" s="191"/>
      <c r="GC21" s="192">
        <f t="shared" ca="1" si="635"/>
        <v>0</v>
      </c>
      <c r="GD21" s="106">
        <f t="shared" ca="1" si="636"/>
        <v>0</v>
      </c>
      <c r="GE21" s="202"/>
      <c r="GF21" s="202"/>
      <c r="GG21" s="202"/>
      <c r="GH21" s="202"/>
      <c r="GI21" s="202"/>
      <c r="GJ21" s="202"/>
      <c r="GK21" s="202"/>
      <c r="GL21" s="202"/>
      <c r="GM21" s="203"/>
      <c r="GN21" s="204"/>
      <c r="GO21" s="108">
        <f t="shared" si="637"/>
        <v>0</v>
      </c>
      <c r="GP21" s="102">
        <f ca="1">IF(E21=0,0,SUMIF('Cocktail (December 2025)'!$F$6:$DB$1547,E21,'Cocktail (December 2025)'!$AP$6:$AP$1547))</f>
        <v>0</v>
      </c>
      <c r="GQ21" s="108">
        <f t="shared" ca="1" si="638"/>
        <v>0</v>
      </c>
      <c r="GR21" s="109">
        <f t="shared" ca="1" si="425"/>
        <v>0</v>
      </c>
      <c r="GS21" s="104">
        <f t="shared" ca="1" si="639"/>
        <v>0</v>
      </c>
      <c r="GT21" s="105">
        <f t="shared" ca="1" si="427"/>
        <v>0</v>
      </c>
      <c r="GU21" s="191"/>
      <c r="GV21" s="192">
        <f t="shared" ca="1" si="640"/>
        <v>0</v>
      </c>
      <c r="GW21" s="106">
        <f t="shared" ca="1" si="641"/>
        <v>0</v>
      </c>
      <c r="GX21" s="202"/>
      <c r="GY21" s="202"/>
      <c r="GZ21" s="202"/>
      <c r="HA21" s="202"/>
      <c r="HB21" s="202"/>
      <c r="HC21" s="202"/>
      <c r="HD21" s="202"/>
      <c r="HE21" s="202"/>
      <c r="HF21" s="203"/>
      <c r="HG21" s="204"/>
      <c r="HH21" s="108">
        <f t="shared" si="642"/>
        <v>0</v>
      </c>
      <c r="HI21" s="102">
        <f ca="1">IF(E21=0,0,SUMIF('Cocktail (December 2025)'!$F$6:$DB$1547,E21,'Cocktail (December 2025)'!$AS$6:$AS$1547))</f>
        <v>0</v>
      </c>
      <c r="HJ21" s="108">
        <f t="shared" ca="1" si="643"/>
        <v>0</v>
      </c>
      <c r="HK21" s="109">
        <f t="shared" ca="1" si="432"/>
        <v>0</v>
      </c>
      <c r="HL21" s="104">
        <f t="shared" ca="1" si="644"/>
        <v>0</v>
      </c>
      <c r="HM21" s="105">
        <f t="shared" ca="1" si="434"/>
        <v>0</v>
      </c>
      <c r="HN21" s="191"/>
      <c r="HO21" s="192">
        <f t="shared" ca="1" si="645"/>
        <v>0</v>
      </c>
      <c r="HP21" s="106">
        <f t="shared" ca="1" si="646"/>
        <v>0</v>
      </c>
      <c r="HQ21" s="202"/>
      <c r="HR21" s="202"/>
      <c r="HS21" s="202"/>
      <c r="HT21" s="202"/>
      <c r="HU21" s="202"/>
      <c r="HV21" s="202"/>
      <c r="HW21" s="202"/>
      <c r="HX21" s="202"/>
      <c r="HY21" s="203"/>
      <c r="HZ21" s="204"/>
      <c r="IA21" s="108">
        <f t="shared" si="647"/>
        <v>0</v>
      </c>
      <c r="IB21" s="102">
        <f ca="1">IF(E21=0,0,SUMIF('Cocktail (December 2025)'!$F$6:$DB$1547,E21,'Cocktail (December 2025)'!$AV$6:$AV$1547))</f>
        <v>0</v>
      </c>
      <c r="IC21" s="108">
        <f t="shared" ca="1" si="648"/>
        <v>0</v>
      </c>
      <c r="ID21" s="109">
        <f t="shared" ca="1" si="439"/>
        <v>0</v>
      </c>
      <c r="IE21" s="104">
        <f t="shared" ca="1" si="649"/>
        <v>0</v>
      </c>
      <c r="IF21" s="105">
        <f t="shared" ca="1" si="441"/>
        <v>0</v>
      </c>
      <c r="IG21" s="191"/>
      <c r="IH21" s="192">
        <f t="shared" ca="1" si="650"/>
        <v>0</v>
      </c>
      <c r="II21" s="106">
        <f t="shared" ca="1" si="651"/>
        <v>0</v>
      </c>
      <c r="IJ21" s="202"/>
      <c r="IK21" s="202"/>
      <c r="IL21" s="202"/>
      <c r="IM21" s="202"/>
      <c r="IN21" s="202"/>
      <c r="IO21" s="202"/>
      <c r="IP21" s="202"/>
      <c r="IQ21" s="202"/>
      <c r="IR21" s="203"/>
      <c r="IS21" s="204"/>
      <c r="IT21" s="108">
        <f t="shared" si="652"/>
        <v>0</v>
      </c>
      <c r="IU21" s="102">
        <f ca="1">IF(E21=0,0,SUMIF('Cocktail (December 2025)'!$F$6:$DB$1547,E21,'Cocktail (December 2025)'!$AY$6:$AY$1547))</f>
        <v>0</v>
      </c>
      <c r="IV21" s="108">
        <f t="shared" ca="1" si="653"/>
        <v>0</v>
      </c>
      <c r="IW21" s="109">
        <f t="shared" ca="1" si="446"/>
        <v>0</v>
      </c>
      <c r="IX21" s="104">
        <f t="shared" ca="1" si="654"/>
        <v>0</v>
      </c>
      <c r="IY21" s="105">
        <f t="shared" ca="1" si="448"/>
        <v>0</v>
      </c>
      <c r="IZ21" s="191"/>
      <c r="JA21" s="192">
        <f t="shared" ca="1" si="655"/>
        <v>0</v>
      </c>
      <c r="JB21" s="106">
        <f t="shared" ca="1" si="656"/>
        <v>0</v>
      </c>
      <c r="JC21" s="202"/>
      <c r="JD21" s="202"/>
      <c r="JE21" s="202"/>
      <c r="JF21" s="202"/>
      <c r="JG21" s="202"/>
      <c r="JH21" s="202"/>
      <c r="JI21" s="202"/>
      <c r="JJ21" s="202"/>
      <c r="JK21" s="203"/>
      <c r="JL21" s="204"/>
      <c r="JM21" s="108">
        <f t="shared" si="657"/>
        <v>0</v>
      </c>
      <c r="JN21" s="102">
        <f ca="1">IF(E21=0,0,SUMIF('Cocktail (December 2025)'!$F$6:$DB$1547,E21,'Cocktail (December 2025)'!$BB$6:$BB$1547))</f>
        <v>0</v>
      </c>
      <c r="JO21" s="108">
        <f t="shared" ca="1" si="658"/>
        <v>0</v>
      </c>
      <c r="JP21" s="109">
        <f t="shared" ca="1" si="453"/>
        <v>0</v>
      </c>
      <c r="JQ21" s="104">
        <f t="shared" ca="1" si="659"/>
        <v>0</v>
      </c>
      <c r="JR21" s="105">
        <f t="shared" ca="1" si="455"/>
        <v>0</v>
      </c>
      <c r="JS21" s="191"/>
      <c r="JT21" s="192">
        <f t="shared" ca="1" si="660"/>
        <v>0</v>
      </c>
      <c r="JU21" s="106">
        <f t="shared" ca="1" si="661"/>
        <v>0</v>
      </c>
      <c r="JV21" s="202"/>
      <c r="JW21" s="202"/>
      <c r="JX21" s="202"/>
      <c r="JY21" s="202"/>
      <c r="JZ21" s="202"/>
      <c r="KA21" s="202"/>
      <c r="KB21" s="202"/>
      <c r="KC21" s="202"/>
      <c r="KD21" s="203"/>
      <c r="KE21" s="204"/>
      <c r="KF21" s="108">
        <f t="shared" si="662"/>
        <v>0</v>
      </c>
      <c r="KG21" s="102">
        <f ca="1">IF(E21=0,0,SUMIF('Cocktail (December 2025)'!$F$6:$DB$1547,E21,'Cocktail (December 2025)'!$BE$6:$BE$1547))</f>
        <v>0</v>
      </c>
      <c r="KH21" s="108">
        <f t="shared" ca="1" si="663"/>
        <v>0</v>
      </c>
      <c r="KI21" s="109">
        <f t="shared" ca="1" si="460"/>
        <v>0</v>
      </c>
      <c r="KJ21" s="104">
        <f t="shared" ca="1" si="664"/>
        <v>0</v>
      </c>
      <c r="KK21" s="105">
        <f t="shared" ca="1" si="462"/>
        <v>0</v>
      </c>
      <c r="KL21" s="191"/>
      <c r="KM21" s="192">
        <f t="shared" ca="1" si="665"/>
        <v>0</v>
      </c>
      <c r="KN21" s="106">
        <f t="shared" ca="1" si="666"/>
        <v>0</v>
      </c>
      <c r="KO21" s="202"/>
      <c r="KP21" s="202"/>
      <c r="KQ21" s="202"/>
      <c r="KR21" s="202"/>
      <c r="KS21" s="202"/>
      <c r="KT21" s="202"/>
      <c r="KU21" s="202"/>
      <c r="KV21" s="202"/>
      <c r="KW21" s="203"/>
      <c r="KX21" s="204"/>
      <c r="KY21" s="108">
        <f t="shared" si="667"/>
        <v>0</v>
      </c>
      <c r="KZ21" s="102">
        <f ca="1">IF(E21=0,0,SUMIF('Cocktail (December 2025)'!$F$6:$DB$1547,E21,'Cocktail (December 2025)'!$BH$6:$BH$1547))</f>
        <v>0</v>
      </c>
      <c r="LA21" s="108">
        <f t="shared" ca="1" si="668"/>
        <v>0</v>
      </c>
      <c r="LB21" s="109">
        <f t="shared" ca="1" si="467"/>
        <v>0</v>
      </c>
      <c r="LC21" s="104">
        <f t="shared" ca="1" si="669"/>
        <v>0</v>
      </c>
      <c r="LD21" s="105">
        <f t="shared" ca="1" si="469"/>
        <v>0</v>
      </c>
      <c r="LE21" s="191"/>
      <c r="LF21" s="192">
        <f t="shared" ca="1" si="670"/>
        <v>0</v>
      </c>
      <c r="LG21" s="106">
        <f t="shared" ca="1" si="671"/>
        <v>0</v>
      </c>
      <c r="LH21" s="202"/>
      <c r="LI21" s="202"/>
      <c r="LJ21" s="202"/>
      <c r="LK21" s="202"/>
      <c r="LL21" s="202"/>
      <c r="LM21" s="202"/>
      <c r="LN21" s="202"/>
      <c r="LO21" s="202"/>
      <c r="LP21" s="203"/>
      <c r="LQ21" s="204"/>
      <c r="LR21" s="108">
        <f t="shared" si="672"/>
        <v>0</v>
      </c>
      <c r="LS21" s="102">
        <f ca="1">IF(E21=0,0,SUMIF('Cocktail (December 2025)'!$F$6:$DB$1547,E21,'Cocktail (December 2025)'!$BK$6:$BK$1547))</f>
        <v>0</v>
      </c>
      <c r="LT21" s="108">
        <f t="shared" ca="1" si="673"/>
        <v>0</v>
      </c>
      <c r="LU21" s="109">
        <f t="shared" ca="1" si="474"/>
        <v>0</v>
      </c>
      <c r="LV21" s="104">
        <f t="shared" ca="1" si="674"/>
        <v>0</v>
      </c>
      <c r="LW21" s="105">
        <f t="shared" ca="1" si="476"/>
        <v>0</v>
      </c>
      <c r="LX21" s="191"/>
      <c r="LY21" s="192">
        <f t="shared" ca="1" si="675"/>
        <v>0</v>
      </c>
      <c r="LZ21" s="106">
        <f t="shared" ca="1" si="676"/>
        <v>0</v>
      </c>
      <c r="MA21" s="202"/>
      <c r="MB21" s="202"/>
      <c r="MC21" s="202"/>
      <c r="MD21" s="202"/>
      <c r="ME21" s="202"/>
      <c r="MF21" s="202"/>
      <c r="MG21" s="202"/>
      <c r="MH21" s="202"/>
      <c r="MI21" s="203"/>
      <c r="MJ21" s="204"/>
      <c r="MK21" s="108">
        <f t="shared" si="677"/>
        <v>0</v>
      </c>
      <c r="ML21" s="102">
        <f ca="1">IF(E21=0,0,SUMIF('Cocktail (December 2025)'!$F$6:$DB$1547,E21,'Cocktail (December 2025)'!$BN$6:$BN$1547))</f>
        <v>0</v>
      </c>
      <c r="MM21" s="108">
        <f t="shared" ca="1" si="678"/>
        <v>0</v>
      </c>
      <c r="MN21" s="109">
        <f t="shared" ca="1" si="480"/>
        <v>0</v>
      </c>
      <c r="MO21" s="104">
        <f t="shared" ca="1" si="679"/>
        <v>0</v>
      </c>
      <c r="MP21" s="105">
        <f t="shared" ca="1" si="482"/>
        <v>0</v>
      </c>
      <c r="MQ21" s="191"/>
      <c r="MR21" s="192">
        <f t="shared" ca="1" si="680"/>
        <v>0</v>
      </c>
      <c r="MS21" s="106">
        <f t="shared" ca="1" si="681"/>
        <v>0</v>
      </c>
      <c r="MT21" s="202"/>
      <c r="MU21" s="202"/>
      <c r="MV21" s="202"/>
      <c r="MW21" s="202"/>
      <c r="MX21" s="202"/>
      <c r="MY21" s="202"/>
      <c r="MZ21" s="202"/>
      <c r="NA21" s="202"/>
      <c r="NB21" s="203"/>
      <c r="NC21" s="204"/>
      <c r="ND21" s="108">
        <f t="shared" si="682"/>
        <v>0</v>
      </c>
      <c r="NE21" s="102">
        <f ca="1">IF(E21=0,0,SUMIF('Cocktail (December 2025)'!$F$6:$DB$1547,E21,'Cocktail (December 2025)'!$BQ$6:$BQ$1547))</f>
        <v>0</v>
      </c>
      <c r="NF21" s="108">
        <f t="shared" ca="1" si="683"/>
        <v>0</v>
      </c>
      <c r="NG21" s="109">
        <f t="shared" ca="1" si="487"/>
        <v>0</v>
      </c>
      <c r="NH21" s="104">
        <f t="shared" ca="1" si="684"/>
        <v>0</v>
      </c>
      <c r="NI21" s="105">
        <f t="shared" ca="1" si="489"/>
        <v>0</v>
      </c>
      <c r="NJ21" s="191"/>
      <c r="NK21" s="192">
        <f t="shared" ca="1" si="685"/>
        <v>0</v>
      </c>
      <c r="NL21" s="106">
        <f t="shared" ca="1" si="686"/>
        <v>0</v>
      </c>
      <c r="NM21" s="202"/>
      <c r="NN21" s="202"/>
      <c r="NO21" s="202"/>
      <c r="NP21" s="202"/>
      <c r="NQ21" s="202"/>
      <c r="NR21" s="202"/>
      <c r="NS21" s="202"/>
      <c r="NT21" s="202"/>
      <c r="NU21" s="203"/>
      <c r="NV21" s="204"/>
      <c r="NW21" s="108">
        <f t="shared" si="687"/>
        <v>0</v>
      </c>
      <c r="NX21" s="102">
        <f ca="1">IF(E21=0,0,SUMIF('Cocktail (December 2025)'!$F$6:$DB$1547,E21,'Cocktail (December 2025)'!$BT$6:$BT$1547))</f>
        <v>0</v>
      </c>
      <c r="NY21" s="108">
        <f t="shared" ca="1" si="688"/>
        <v>0</v>
      </c>
      <c r="NZ21" s="109">
        <f t="shared" ca="1" si="494"/>
        <v>0</v>
      </c>
      <c r="OA21" s="104">
        <f t="shared" ca="1" si="689"/>
        <v>0</v>
      </c>
      <c r="OB21" s="105">
        <f t="shared" ca="1" si="496"/>
        <v>0</v>
      </c>
      <c r="OC21" s="191"/>
      <c r="OD21" s="192">
        <f t="shared" ca="1" si="690"/>
        <v>0</v>
      </c>
      <c r="OE21" s="106">
        <f t="shared" ca="1" si="691"/>
        <v>0</v>
      </c>
      <c r="OF21" s="202"/>
      <c r="OG21" s="202"/>
      <c r="OH21" s="202"/>
      <c r="OI21" s="202"/>
      <c r="OJ21" s="202"/>
      <c r="OK21" s="202"/>
      <c r="OL21" s="202"/>
      <c r="OM21" s="202"/>
      <c r="ON21" s="203"/>
      <c r="OO21" s="204"/>
      <c r="OP21" s="108">
        <f t="shared" si="692"/>
        <v>0</v>
      </c>
      <c r="OQ21" s="102">
        <f ca="1">IF(E21=0,0,SUMIF('Cocktail (December 2025)'!$F$6:$DB$1547,E21,'Cocktail (December 2025)'!$BW$6:$BW$1547))</f>
        <v>0</v>
      </c>
      <c r="OR21" s="108">
        <f t="shared" ca="1" si="693"/>
        <v>0</v>
      </c>
      <c r="OS21" s="109">
        <f t="shared" ca="1" si="501"/>
        <v>0</v>
      </c>
      <c r="OT21" s="104">
        <f t="shared" ca="1" si="694"/>
        <v>0</v>
      </c>
      <c r="OU21" s="105">
        <f t="shared" ca="1" si="503"/>
        <v>0</v>
      </c>
      <c r="OV21" s="191"/>
      <c r="OW21" s="192">
        <f t="shared" ca="1" si="695"/>
        <v>0</v>
      </c>
      <c r="OX21" s="106">
        <f t="shared" ca="1" si="696"/>
        <v>0</v>
      </c>
      <c r="OY21" s="202"/>
      <c r="OZ21" s="202"/>
      <c r="PA21" s="202"/>
      <c r="PB21" s="202"/>
      <c r="PC21" s="202"/>
      <c r="PD21" s="202"/>
      <c r="PE21" s="202"/>
      <c r="PF21" s="202"/>
      <c r="PG21" s="203"/>
      <c r="PH21" s="204"/>
      <c r="PI21" s="108">
        <f t="shared" si="697"/>
        <v>0</v>
      </c>
      <c r="PJ21" s="102">
        <f ca="1">IF(E21=0,0,SUMIF('Cocktail (December 2025)'!$F$6:$DB$1547,E21,'Cocktail (December 2025)'!$BZ$6:$BZ$1547))</f>
        <v>0</v>
      </c>
      <c r="PK21" s="108">
        <f t="shared" ca="1" si="698"/>
        <v>0</v>
      </c>
      <c r="PL21" s="109">
        <f t="shared" ca="1" si="508"/>
        <v>0</v>
      </c>
      <c r="PM21" s="104">
        <f t="shared" ca="1" si="699"/>
        <v>0</v>
      </c>
      <c r="PN21" s="105">
        <f t="shared" ca="1" si="510"/>
        <v>0</v>
      </c>
      <c r="PO21" s="191"/>
      <c r="PP21" s="192">
        <f t="shared" ca="1" si="700"/>
        <v>0</v>
      </c>
      <c r="PQ21" s="106">
        <f t="shared" ca="1" si="701"/>
        <v>0</v>
      </c>
      <c r="PR21" s="202"/>
      <c r="PS21" s="202"/>
      <c r="PT21" s="202"/>
      <c r="PU21" s="202"/>
      <c r="PV21" s="202"/>
      <c r="PW21" s="202"/>
      <c r="PX21" s="202"/>
      <c r="PY21" s="202"/>
      <c r="PZ21" s="203"/>
      <c r="QA21" s="204"/>
      <c r="QB21" s="108">
        <f t="shared" si="702"/>
        <v>0</v>
      </c>
      <c r="QC21" s="102">
        <f ca="1">IF(E21=0,0,SUMIF('Cocktail (December 2025)'!$F$6:$DB$1547,E21,'Cocktail (December 2025)'!$CC$6:$CC$1547))</f>
        <v>0</v>
      </c>
      <c r="QD21" s="108">
        <f t="shared" ca="1" si="703"/>
        <v>0</v>
      </c>
      <c r="QE21" s="109">
        <f t="shared" ca="1" si="515"/>
        <v>0</v>
      </c>
      <c r="QF21" s="104">
        <f t="shared" ca="1" si="704"/>
        <v>0</v>
      </c>
      <c r="QG21" s="105">
        <f t="shared" ca="1" si="517"/>
        <v>0</v>
      </c>
      <c r="QH21" s="191"/>
      <c r="QI21" s="192">
        <f t="shared" ca="1" si="705"/>
        <v>0</v>
      </c>
      <c r="QJ21" s="106">
        <f t="shared" ca="1" si="706"/>
        <v>0</v>
      </c>
      <c r="QK21" s="202"/>
      <c r="QL21" s="202"/>
      <c r="QM21" s="202"/>
      <c r="QN21" s="202"/>
      <c r="QO21" s="202"/>
      <c r="QP21" s="202"/>
      <c r="QQ21" s="202"/>
      <c r="QR21" s="202"/>
      <c r="QS21" s="203"/>
      <c r="QT21" s="204"/>
      <c r="QU21" s="108">
        <f t="shared" si="707"/>
        <v>0</v>
      </c>
      <c r="QV21" s="102">
        <f ca="1">IF(E21=0,0,SUMIF('Cocktail (December 2025)'!$F$6:$DB$1547,E21,'Cocktail (December 2025)'!$CF$6:$CF$1547))</f>
        <v>0</v>
      </c>
      <c r="QW21" s="108">
        <f t="shared" ca="1" si="708"/>
        <v>0</v>
      </c>
      <c r="QX21" s="109">
        <f t="shared" ca="1" si="522"/>
        <v>0</v>
      </c>
      <c r="QY21" s="104">
        <f t="shared" ca="1" si="709"/>
        <v>0</v>
      </c>
      <c r="QZ21" s="105">
        <f t="shared" ca="1" si="524"/>
        <v>0</v>
      </c>
      <c r="RA21" s="191"/>
      <c r="RB21" s="192">
        <f t="shared" ca="1" si="710"/>
        <v>0</v>
      </c>
      <c r="RC21" s="106">
        <f t="shared" ca="1" si="233"/>
        <v>0</v>
      </c>
      <c r="RD21" s="202"/>
      <c r="RE21" s="202"/>
      <c r="RF21" s="202"/>
      <c r="RG21" s="202"/>
      <c r="RH21" s="202"/>
      <c r="RI21" s="202"/>
      <c r="RJ21" s="202"/>
      <c r="RK21" s="202"/>
      <c r="RL21" s="203"/>
      <c r="RM21" s="204"/>
      <c r="RN21" s="108">
        <f t="shared" si="711"/>
        <v>0</v>
      </c>
      <c r="RO21" s="102">
        <f ca="1">IF(E21=0,0,SUMIF('Cocktail (December 2025)'!$F$6:$DB$1547,E21,'Cocktail (December 2025)'!$CI$6:$CI$1547))</f>
        <v>0</v>
      </c>
      <c r="RP21" s="108">
        <f t="shared" ca="1" si="712"/>
        <v>0</v>
      </c>
      <c r="RQ21" s="109">
        <f t="shared" ca="1" si="528"/>
        <v>0</v>
      </c>
      <c r="RR21" s="104">
        <f t="shared" ca="1" si="713"/>
        <v>0</v>
      </c>
      <c r="RS21" s="105">
        <f t="shared" ca="1" si="530"/>
        <v>0</v>
      </c>
      <c r="RT21" s="191"/>
      <c r="RU21" s="192">
        <f t="shared" ca="1" si="714"/>
        <v>0</v>
      </c>
      <c r="RV21" s="106">
        <f t="shared" ca="1" si="715"/>
        <v>0</v>
      </c>
      <c r="RW21" s="202"/>
      <c r="RX21" s="202"/>
      <c r="RY21" s="202"/>
      <c r="RZ21" s="202"/>
      <c r="SA21" s="202"/>
      <c r="SB21" s="202"/>
      <c r="SC21" s="202"/>
      <c r="SD21" s="202"/>
      <c r="SE21" s="203"/>
      <c r="SF21" s="204"/>
      <c r="SG21" s="108">
        <f t="shared" si="716"/>
        <v>0</v>
      </c>
      <c r="SH21" s="102">
        <f ca="1">IF(E21=0,0,SUMIF('Cocktail (December 2025)'!$F$6:$DB$1547,E21,'Cocktail (December 2025)'!$CL$6:$CL$1547))</f>
        <v>0</v>
      </c>
      <c r="SI21" s="108">
        <f t="shared" ca="1" si="717"/>
        <v>0</v>
      </c>
      <c r="SJ21" s="109">
        <f t="shared" ca="1" si="535"/>
        <v>0</v>
      </c>
      <c r="SK21" s="104">
        <f t="shared" ca="1" si="718"/>
        <v>0</v>
      </c>
      <c r="SL21" s="105">
        <f t="shared" ca="1" si="537"/>
        <v>0</v>
      </c>
      <c r="SM21" s="191"/>
      <c r="SN21" s="192">
        <f t="shared" ca="1" si="719"/>
        <v>0</v>
      </c>
      <c r="SO21" s="106">
        <f t="shared" ca="1" si="720"/>
        <v>0</v>
      </c>
      <c r="SP21" s="202"/>
      <c r="SQ21" s="202"/>
      <c r="SR21" s="202"/>
      <c r="SS21" s="202"/>
      <c r="ST21" s="202"/>
      <c r="SU21" s="202"/>
      <c r="SV21" s="202"/>
      <c r="SW21" s="202"/>
      <c r="SX21" s="203"/>
      <c r="SY21" s="204"/>
      <c r="SZ21" s="108">
        <f t="shared" si="721"/>
        <v>0</v>
      </c>
      <c r="TA21" s="102">
        <f ca="1">IF(E21=0,0,SUMIF('Cocktail (December 2025)'!$F$6:$DB$1547,E21,'Cocktail (December 2025)'!$CO$6:$CO$1547))</f>
        <v>0</v>
      </c>
      <c r="TB21" s="108">
        <f t="shared" ca="1" si="722"/>
        <v>0</v>
      </c>
      <c r="TC21" s="109">
        <f t="shared" ca="1" si="542"/>
        <v>0</v>
      </c>
      <c r="TD21" s="104">
        <f t="shared" ca="1" si="723"/>
        <v>0</v>
      </c>
      <c r="TE21" s="105">
        <f t="shared" ca="1" si="544"/>
        <v>0</v>
      </c>
      <c r="TF21" s="191"/>
      <c r="TG21" s="192">
        <f t="shared" ca="1" si="724"/>
        <v>0</v>
      </c>
      <c r="TH21" s="106">
        <f t="shared" ca="1" si="725"/>
        <v>0</v>
      </c>
      <c r="TI21" s="202"/>
      <c r="TJ21" s="202"/>
      <c r="TK21" s="202"/>
      <c r="TL21" s="202"/>
      <c r="TM21" s="202"/>
      <c r="TN21" s="202"/>
      <c r="TO21" s="202"/>
      <c r="TP21" s="202"/>
      <c r="TQ21" s="203"/>
      <c r="TR21" s="204"/>
      <c r="TS21" s="108">
        <f t="shared" si="726"/>
        <v>0</v>
      </c>
      <c r="TT21" s="102">
        <f ca="1">IF(E21=0,0,SUMIF('Cocktail (December 2025)'!$F$6:$DB$1547,E21,'Cocktail (December 2025)'!$CR$6:$CR$1547))</f>
        <v>0</v>
      </c>
      <c r="TU21" s="108">
        <f t="shared" ca="1" si="727"/>
        <v>0</v>
      </c>
      <c r="TV21" s="109">
        <f t="shared" ca="1" si="549"/>
        <v>0</v>
      </c>
      <c r="TW21" s="104">
        <f t="shared" ca="1" si="728"/>
        <v>0</v>
      </c>
      <c r="TX21" s="105">
        <f t="shared" ca="1" si="551"/>
        <v>0</v>
      </c>
      <c r="TY21" s="191"/>
      <c r="TZ21" s="192">
        <f t="shared" ca="1" si="729"/>
        <v>0</v>
      </c>
      <c r="UA21" s="106">
        <f t="shared" ca="1" si="730"/>
        <v>0</v>
      </c>
      <c r="UB21" s="202"/>
      <c r="UC21" s="202"/>
      <c r="UD21" s="202"/>
      <c r="UE21" s="202"/>
      <c r="UF21" s="202"/>
      <c r="UG21" s="202"/>
      <c r="UH21" s="202"/>
      <c r="UI21" s="202"/>
      <c r="UJ21" s="203"/>
      <c r="UK21" s="204"/>
      <c r="UL21" s="108">
        <f t="shared" si="731"/>
        <v>0</v>
      </c>
      <c r="UM21" s="102">
        <f ca="1">IF(E21=0,0,SUMIF('Cocktail (December 2025)'!$F$6:$DB$1547,E21,'Cocktail (December 2025)'!$CU$6:$CU$1547))</f>
        <v>0</v>
      </c>
      <c r="UN21" s="108">
        <f t="shared" ca="1" si="732"/>
        <v>0</v>
      </c>
      <c r="UO21" s="109">
        <f t="shared" ca="1" si="556"/>
        <v>0</v>
      </c>
      <c r="UP21" s="104">
        <f t="shared" ca="1" si="733"/>
        <v>0</v>
      </c>
      <c r="UQ21" s="105">
        <f t="shared" ca="1" si="558"/>
        <v>0</v>
      </c>
      <c r="UR21" s="191"/>
      <c r="US21" s="192">
        <f t="shared" ca="1" si="734"/>
        <v>0</v>
      </c>
      <c r="UT21" s="106">
        <f t="shared" ca="1" si="735"/>
        <v>0</v>
      </c>
      <c r="UU21" s="202"/>
      <c r="UV21" s="202"/>
      <c r="UW21" s="202"/>
      <c r="UX21" s="202"/>
      <c r="UY21" s="202"/>
      <c r="UZ21" s="202"/>
      <c r="VA21" s="202"/>
      <c r="VB21" s="202"/>
      <c r="VC21" s="203"/>
      <c r="VD21" s="204"/>
      <c r="VE21" s="108">
        <f t="shared" si="736"/>
        <v>0</v>
      </c>
      <c r="VF21" s="102">
        <f ca="1">IF(E21=0,0,SUMIF('Cocktail (December 2025)'!$F$6:$DB$1547,E21,'Cocktail (December 2025)'!$CX$6:$CX$1547))</f>
        <v>0</v>
      </c>
      <c r="VG21" s="108">
        <f t="shared" ca="1" si="737"/>
        <v>0</v>
      </c>
      <c r="VH21" s="109">
        <f t="shared" ca="1" si="563"/>
        <v>0</v>
      </c>
      <c r="VI21" s="104">
        <f t="shared" ca="1" si="738"/>
        <v>0</v>
      </c>
      <c r="VJ21" s="105">
        <f t="shared" ca="1" si="565"/>
        <v>0</v>
      </c>
      <c r="VK21" s="191"/>
      <c r="VL21" s="192">
        <f t="shared" ca="1" si="739"/>
        <v>0</v>
      </c>
      <c r="VM21" s="106">
        <f t="shared" ca="1" si="740"/>
        <v>0</v>
      </c>
      <c r="VN21" s="202"/>
      <c r="VO21" s="202"/>
      <c r="VP21" s="202"/>
      <c r="VQ21" s="202"/>
      <c r="VR21" s="202"/>
      <c r="VS21" s="202"/>
      <c r="VT21" s="202"/>
      <c r="VU21" s="202"/>
      <c r="VV21" s="203"/>
      <c r="VW21" s="204"/>
      <c r="VX21" s="108">
        <f t="shared" si="741"/>
        <v>0</v>
      </c>
      <c r="VY21" s="102">
        <f ca="1">IF(E21=0,0,SUMIF('Cocktail (December 2025)'!$F$6:$DB$1547,E21,'Cocktail (December 2025)'!$DA$6:$DA$1547))</f>
        <v>0</v>
      </c>
      <c r="VZ21" s="108">
        <f t="shared" ca="1" si="742"/>
        <v>0</v>
      </c>
      <c r="WA21" s="109">
        <f t="shared" ca="1" si="570"/>
        <v>0</v>
      </c>
      <c r="WB21" s="104">
        <f t="shared" ca="1" si="743"/>
        <v>0</v>
      </c>
      <c r="WC21" s="105">
        <f t="shared" ca="1" si="572"/>
        <v>0</v>
      </c>
      <c r="WD21" s="191"/>
      <c r="WE21" s="192">
        <f t="shared" ca="1" si="744"/>
        <v>0</v>
      </c>
      <c r="WF21" s="14" t="s">
        <v>81</v>
      </c>
      <c r="WG21" s="62">
        <f t="shared" si="745"/>
        <v>0</v>
      </c>
      <c r="WH21" s="13">
        <f t="shared" si="746"/>
        <v>0</v>
      </c>
      <c r="WI21" s="13">
        <f t="shared" si="746"/>
        <v>0</v>
      </c>
      <c r="WJ21" s="13">
        <f t="shared" si="746"/>
        <v>0</v>
      </c>
      <c r="WK21" s="13">
        <f t="shared" si="746"/>
        <v>0</v>
      </c>
      <c r="WL21" s="13">
        <f t="shared" si="746"/>
        <v>0</v>
      </c>
      <c r="WM21" s="13">
        <f t="shared" si="747"/>
        <v>0</v>
      </c>
      <c r="WN21" s="13">
        <f t="shared" si="748"/>
        <v>0</v>
      </c>
      <c r="WO21" s="13">
        <f t="shared" si="748"/>
        <v>0</v>
      </c>
      <c r="WP21" s="63">
        <f t="shared" si="748"/>
        <v>0</v>
      </c>
      <c r="WQ21" s="63">
        <f t="shared" si="748"/>
        <v>0</v>
      </c>
      <c r="WR21" s="63">
        <f t="shared" si="748"/>
        <v>0</v>
      </c>
      <c r="WS21" s="63">
        <f t="shared" ca="1" si="749"/>
        <v>0</v>
      </c>
      <c r="WT21" s="54">
        <f t="shared" ca="1" si="750"/>
        <v>0</v>
      </c>
      <c r="WU21" s="64">
        <f t="shared" ca="1" si="751"/>
        <v>0</v>
      </c>
      <c r="WV21" s="196"/>
      <c r="WW21" s="197">
        <f t="shared" ca="1" si="752"/>
        <v>0</v>
      </c>
      <c r="WX21" s="12">
        <f t="shared" si="753"/>
        <v>0</v>
      </c>
      <c r="WY21" s="61"/>
    </row>
    <row r="22" spans="1:623" ht="15" x14ac:dyDescent="0.3">
      <c r="A22" s="114" t="str">
        <f t="shared" ref="A22:A29" si="754">IFERROR(IF(WU22=0,"-","Y"),"-")</f>
        <v>-</v>
      </c>
      <c r="B22" s="175"/>
      <c r="C22" s="173">
        <v>57</v>
      </c>
      <c r="D22" s="174">
        <v>80</v>
      </c>
      <c r="E22" s="139" t="s">
        <v>106</v>
      </c>
      <c r="F22" s="98"/>
      <c r="G22" s="98"/>
      <c r="H22" s="90"/>
      <c r="I22" s="98"/>
      <c r="J22" s="90"/>
      <c r="K22" s="99"/>
      <c r="L22" s="215"/>
      <c r="M22" s="215"/>
      <c r="N22" s="208"/>
      <c r="O22" s="100"/>
      <c r="P22" s="202"/>
      <c r="Q22" s="202"/>
      <c r="R22" s="202"/>
      <c r="S22" s="202"/>
      <c r="T22" s="202"/>
      <c r="U22" s="202"/>
      <c r="V22" s="202"/>
      <c r="W22" s="202"/>
      <c r="X22" s="203"/>
      <c r="Y22" s="204"/>
      <c r="Z22" s="101"/>
      <c r="AA22" s="102"/>
      <c r="AB22" s="103"/>
      <c r="AC22" s="104"/>
      <c r="AD22" s="104"/>
      <c r="AE22" s="105"/>
      <c r="AF22" s="191"/>
      <c r="AG22" s="192"/>
      <c r="AH22" s="106">
        <f t="shared" si="231"/>
        <v>0</v>
      </c>
      <c r="AI22" s="202"/>
      <c r="AJ22" s="202"/>
      <c r="AK22" s="202"/>
      <c r="AL22" s="202"/>
      <c r="AM22" s="202"/>
      <c r="AN22" s="202"/>
      <c r="AO22" s="202"/>
      <c r="AP22" s="202"/>
      <c r="AQ22" s="203"/>
      <c r="AR22" s="204"/>
      <c r="AS22" s="107"/>
      <c r="AT22" s="102"/>
      <c r="AU22" s="108"/>
      <c r="AV22" s="104"/>
      <c r="AW22" s="104"/>
      <c r="AX22" s="105"/>
      <c r="AY22" s="191"/>
      <c r="AZ22" s="192"/>
      <c r="BA22" s="106"/>
      <c r="BB22" s="202"/>
      <c r="BC22" s="202"/>
      <c r="BD22" s="202"/>
      <c r="BE22" s="202"/>
      <c r="BF22" s="202"/>
      <c r="BG22" s="202"/>
      <c r="BH22" s="202"/>
      <c r="BI22" s="202"/>
      <c r="BJ22" s="203"/>
      <c r="BK22" s="204"/>
      <c r="BL22" s="108"/>
      <c r="BM22" s="102"/>
      <c r="BN22" s="108"/>
      <c r="BO22" s="109"/>
      <c r="BP22" s="104"/>
      <c r="BQ22" s="105"/>
      <c r="BR22" s="191"/>
      <c r="BS22" s="192"/>
      <c r="BT22" s="106"/>
      <c r="BU22" s="202"/>
      <c r="BV22" s="202"/>
      <c r="BW22" s="202"/>
      <c r="BX22" s="202"/>
      <c r="BY22" s="202"/>
      <c r="BZ22" s="202"/>
      <c r="CA22" s="202"/>
      <c r="CB22" s="202"/>
      <c r="CC22" s="203"/>
      <c r="CD22" s="204"/>
      <c r="CE22" s="108"/>
      <c r="CF22" s="102">
        <f ca="1">IF(E22=0,0,SUMIF('Cocktail (December 2025)'!$F$6:$DB$1547,E22,'Cocktail (December 2025)'!$X$6:$X$1547))</f>
        <v>0</v>
      </c>
      <c r="CG22" s="108"/>
      <c r="CH22" s="109"/>
      <c r="CI22" s="104"/>
      <c r="CJ22" s="105"/>
      <c r="CK22" s="191"/>
      <c r="CL22" s="192"/>
      <c r="CM22" s="106"/>
      <c r="CN22" s="202"/>
      <c r="CO22" s="202"/>
      <c r="CP22" s="202"/>
      <c r="CQ22" s="202"/>
      <c r="CR22" s="202"/>
      <c r="CS22" s="202"/>
      <c r="CT22" s="202"/>
      <c r="CU22" s="202"/>
      <c r="CV22" s="203"/>
      <c r="CW22" s="204"/>
      <c r="CX22" s="108"/>
      <c r="CY22" s="102"/>
      <c r="CZ22" s="108"/>
      <c r="DA22" s="109"/>
      <c r="DB22" s="104"/>
      <c r="DC22" s="105"/>
      <c r="DD22" s="191"/>
      <c r="DE22" s="192"/>
      <c r="DF22" s="106"/>
      <c r="DG22" s="202"/>
      <c r="DH22" s="202"/>
      <c r="DI22" s="202"/>
      <c r="DJ22" s="202"/>
      <c r="DK22" s="202"/>
      <c r="DL22" s="202"/>
      <c r="DM22" s="202"/>
      <c r="DN22" s="202"/>
      <c r="DO22" s="203"/>
      <c r="DP22" s="204"/>
      <c r="DQ22" s="108"/>
      <c r="DR22" s="102"/>
      <c r="DS22" s="108"/>
      <c r="DT22" s="109"/>
      <c r="DU22" s="104"/>
      <c r="DV22" s="105"/>
      <c r="DW22" s="191"/>
      <c r="DX22" s="192"/>
      <c r="DY22" s="106"/>
      <c r="DZ22" s="202"/>
      <c r="EA22" s="202"/>
      <c r="EB22" s="202"/>
      <c r="EC22" s="202"/>
      <c r="ED22" s="202"/>
      <c r="EE22" s="202"/>
      <c r="EF22" s="202"/>
      <c r="EG22" s="202"/>
      <c r="EH22" s="203"/>
      <c r="EI22" s="204"/>
      <c r="EJ22" s="108"/>
      <c r="EK22" s="102"/>
      <c r="EL22" s="108"/>
      <c r="EM22" s="109"/>
      <c r="EN22" s="104"/>
      <c r="EO22" s="105"/>
      <c r="EP22" s="191"/>
      <c r="EQ22" s="199"/>
      <c r="ER22" s="185"/>
      <c r="ES22" s="202"/>
      <c r="ET22" s="202"/>
      <c r="EU22" s="202"/>
      <c r="EV22" s="202"/>
      <c r="EW22" s="202"/>
      <c r="EX22" s="202"/>
      <c r="EY22" s="202"/>
      <c r="EZ22" s="202"/>
      <c r="FA22" s="203"/>
      <c r="FB22" s="204"/>
      <c r="FC22" s="108"/>
      <c r="FD22" s="102"/>
      <c r="FE22" s="108"/>
      <c r="FF22" s="109"/>
      <c r="FG22" s="104"/>
      <c r="FH22" s="105"/>
      <c r="FI22" s="191"/>
      <c r="FJ22" s="192"/>
      <c r="FK22" s="110"/>
      <c r="FL22" s="202"/>
      <c r="FM22" s="202"/>
      <c r="FN22" s="202"/>
      <c r="FO22" s="202"/>
      <c r="FP22" s="202"/>
      <c r="FQ22" s="202"/>
      <c r="FR22" s="202"/>
      <c r="FS22" s="202"/>
      <c r="FT22" s="203"/>
      <c r="FU22" s="204"/>
      <c r="FV22" s="108"/>
      <c r="FW22" s="102"/>
      <c r="FX22" s="108"/>
      <c r="FY22" s="109"/>
      <c r="FZ22" s="104"/>
      <c r="GA22" s="105"/>
      <c r="GB22" s="191"/>
      <c r="GC22" s="192"/>
      <c r="GD22" s="106"/>
      <c r="GE22" s="202"/>
      <c r="GF22" s="202"/>
      <c r="GG22" s="202"/>
      <c r="GH22" s="202"/>
      <c r="GI22" s="202"/>
      <c r="GJ22" s="202"/>
      <c r="GK22" s="202"/>
      <c r="GL22" s="202"/>
      <c r="GM22" s="203"/>
      <c r="GN22" s="204"/>
      <c r="GO22" s="108"/>
      <c r="GP22" s="102"/>
      <c r="GQ22" s="108"/>
      <c r="GR22" s="109"/>
      <c r="GS22" s="104"/>
      <c r="GT22" s="105"/>
      <c r="GU22" s="191"/>
      <c r="GV22" s="192"/>
      <c r="GW22" s="106"/>
      <c r="GX22" s="202"/>
      <c r="GY22" s="202"/>
      <c r="GZ22" s="202"/>
      <c r="HA22" s="202"/>
      <c r="HB22" s="202"/>
      <c r="HC22" s="202"/>
      <c r="HD22" s="202"/>
      <c r="HE22" s="202"/>
      <c r="HF22" s="203"/>
      <c r="HG22" s="204"/>
      <c r="HH22" s="108"/>
      <c r="HI22" s="102"/>
      <c r="HJ22" s="108"/>
      <c r="HK22" s="109"/>
      <c r="HL22" s="104"/>
      <c r="HM22" s="105"/>
      <c r="HN22" s="191"/>
      <c r="HO22" s="192"/>
      <c r="HP22" s="106"/>
      <c r="HQ22" s="202"/>
      <c r="HR22" s="202"/>
      <c r="HS22" s="202"/>
      <c r="HT22" s="202"/>
      <c r="HU22" s="202"/>
      <c r="HV22" s="202"/>
      <c r="HW22" s="202"/>
      <c r="HX22" s="202"/>
      <c r="HY22" s="203"/>
      <c r="HZ22" s="204"/>
      <c r="IA22" s="108"/>
      <c r="IB22" s="102"/>
      <c r="IC22" s="108"/>
      <c r="ID22" s="109"/>
      <c r="IE22" s="104"/>
      <c r="IF22" s="105"/>
      <c r="IG22" s="191"/>
      <c r="IH22" s="192"/>
      <c r="II22" s="106"/>
      <c r="IJ22" s="202"/>
      <c r="IK22" s="202"/>
      <c r="IL22" s="202"/>
      <c r="IM22" s="202"/>
      <c r="IN22" s="202"/>
      <c r="IO22" s="202"/>
      <c r="IP22" s="202"/>
      <c r="IQ22" s="202"/>
      <c r="IR22" s="203"/>
      <c r="IS22" s="204"/>
      <c r="IT22" s="108"/>
      <c r="IU22" s="102"/>
      <c r="IV22" s="108"/>
      <c r="IW22" s="109"/>
      <c r="IX22" s="104"/>
      <c r="IY22" s="105"/>
      <c r="IZ22" s="191"/>
      <c r="JA22" s="192"/>
      <c r="JB22" s="106"/>
      <c r="JC22" s="202"/>
      <c r="JD22" s="202"/>
      <c r="JE22" s="202"/>
      <c r="JF22" s="202"/>
      <c r="JG22" s="202"/>
      <c r="JH22" s="202"/>
      <c r="JI22" s="202"/>
      <c r="JJ22" s="202"/>
      <c r="JK22" s="203"/>
      <c r="JL22" s="204"/>
      <c r="JM22" s="108"/>
      <c r="JN22" s="102"/>
      <c r="JO22" s="108"/>
      <c r="JP22" s="109"/>
      <c r="JQ22" s="104"/>
      <c r="JR22" s="105"/>
      <c r="JS22" s="191"/>
      <c r="JT22" s="192"/>
      <c r="JU22" s="106"/>
      <c r="JV22" s="202"/>
      <c r="JW22" s="202"/>
      <c r="JX22" s="202"/>
      <c r="JY22" s="202"/>
      <c r="JZ22" s="202"/>
      <c r="KA22" s="202"/>
      <c r="KB22" s="202"/>
      <c r="KC22" s="202"/>
      <c r="KD22" s="203"/>
      <c r="KE22" s="204"/>
      <c r="KF22" s="108"/>
      <c r="KG22" s="102"/>
      <c r="KH22" s="108"/>
      <c r="KI22" s="109"/>
      <c r="KJ22" s="104"/>
      <c r="KK22" s="105"/>
      <c r="KL22" s="191"/>
      <c r="KM22" s="192"/>
      <c r="KN22" s="106"/>
      <c r="KO22" s="202"/>
      <c r="KP22" s="202"/>
      <c r="KQ22" s="202"/>
      <c r="KR22" s="202"/>
      <c r="KS22" s="202"/>
      <c r="KT22" s="202"/>
      <c r="KU22" s="202"/>
      <c r="KV22" s="202"/>
      <c r="KW22" s="203"/>
      <c r="KX22" s="204"/>
      <c r="KY22" s="108"/>
      <c r="KZ22" s="102"/>
      <c r="LA22" s="108"/>
      <c r="LB22" s="109"/>
      <c r="LC22" s="104"/>
      <c r="LD22" s="105"/>
      <c r="LE22" s="191"/>
      <c r="LF22" s="192"/>
      <c r="LG22" s="106"/>
      <c r="LH22" s="202"/>
      <c r="LI22" s="202"/>
      <c r="LJ22" s="202"/>
      <c r="LK22" s="202"/>
      <c r="LL22" s="202"/>
      <c r="LM22" s="202"/>
      <c r="LN22" s="202"/>
      <c r="LO22" s="202"/>
      <c r="LP22" s="203"/>
      <c r="LQ22" s="204"/>
      <c r="LR22" s="108"/>
      <c r="LS22" s="102"/>
      <c r="LT22" s="108"/>
      <c r="LU22" s="109"/>
      <c r="LV22" s="104"/>
      <c r="LW22" s="105"/>
      <c r="LX22" s="191"/>
      <c r="LY22" s="192"/>
      <c r="LZ22" s="106"/>
      <c r="MA22" s="202"/>
      <c r="MB22" s="202"/>
      <c r="MC22" s="202"/>
      <c r="MD22" s="202"/>
      <c r="ME22" s="202"/>
      <c r="MF22" s="202"/>
      <c r="MG22" s="202"/>
      <c r="MH22" s="202"/>
      <c r="MI22" s="203"/>
      <c r="MJ22" s="204"/>
      <c r="MK22" s="108"/>
      <c r="ML22" s="102"/>
      <c r="MM22" s="108"/>
      <c r="MN22" s="109"/>
      <c r="MO22" s="104"/>
      <c r="MP22" s="105"/>
      <c r="MQ22" s="191"/>
      <c r="MR22" s="192"/>
      <c r="MS22" s="106"/>
      <c r="MT22" s="202"/>
      <c r="MU22" s="202"/>
      <c r="MV22" s="202"/>
      <c r="MW22" s="202"/>
      <c r="MX22" s="202"/>
      <c r="MY22" s="202"/>
      <c r="MZ22" s="202"/>
      <c r="NA22" s="202"/>
      <c r="NB22" s="203"/>
      <c r="NC22" s="204"/>
      <c r="ND22" s="108"/>
      <c r="NE22" s="102"/>
      <c r="NF22" s="108"/>
      <c r="NG22" s="109"/>
      <c r="NH22" s="104"/>
      <c r="NI22" s="105"/>
      <c r="NJ22" s="191"/>
      <c r="NK22" s="192"/>
      <c r="NL22" s="106"/>
      <c r="NM22" s="202"/>
      <c r="NN22" s="202"/>
      <c r="NO22" s="202"/>
      <c r="NP22" s="202"/>
      <c r="NQ22" s="202"/>
      <c r="NR22" s="202"/>
      <c r="NS22" s="202"/>
      <c r="NT22" s="202"/>
      <c r="NU22" s="203"/>
      <c r="NV22" s="204"/>
      <c r="NW22" s="108"/>
      <c r="NX22" s="102"/>
      <c r="NY22" s="108"/>
      <c r="NZ22" s="109"/>
      <c r="OA22" s="104"/>
      <c r="OB22" s="105"/>
      <c r="OC22" s="191"/>
      <c r="OD22" s="192"/>
      <c r="OE22" s="106"/>
      <c r="OF22" s="202"/>
      <c r="OG22" s="202"/>
      <c r="OH22" s="202"/>
      <c r="OI22" s="202"/>
      <c r="OJ22" s="202"/>
      <c r="OK22" s="202"/>
      <c r="OL22" s="202"/>
      <c r="OM22" s="202"/>
      <c r="ON22" s="203"/>
      <c r="OO22" s="204"/>
      <c r="OP22" s="108"/>
      <c r="OQ22" s="102"/>
      <c r="OR22" s="108"/>
      <c r="OS22" s="109"/>
      <c r="OT22" s="104"/>
      <c r="OU22" s="105"/>
      <c r="OV22" s="191"/>
      <c r="OW22" s="192"/>
      <c r="OX22" s="106"/>
      <c r="OY22" s="202"/>
      <c r="OZ22" s="202"/>
      <c r="PA22" s="202"/>
      <c r="PB22" s="202"/>
      <c r="PC22" s="202"/>
      <c r="PD22" s="202"/>
      <c r="PE22" s="202"/>
      <c r="PF22" s="202"/>
      <c r="PG22" s="203"/>
      <c r="PH22" s="204"/>
      <c r="PI22" s="108"/>
      <c r="PJ22" s="102"/>
      <c r="PK22" s="108"/>
      <c r="PL22" s="109"/>
      <c r="PM22" s="104"/>
      <c r="PN22" s="105"/>
      <c r="PO22" s="191"/>
      <c r="PP22" s="192"/>
      <c r="PQ22" s="106"/>
      <c r="PR22" s="202"/>
      <c r="PS22" s="202"/>
      <c r="PT22" s="202"/>
      <c r="PU22" s="202"/>
      <c r="PV22" s="202"/>
      <c r="PW22" s="202"/>
      <c r="PX22" s="202"/>
      <c r="PY22" s="202"/>
      <c r="PZ22" s="203"/>
      <c r="QA22" s="204"/>
      <c r="QB22" s="108"/>
      <c r="QC22" s="102"/>
      <c r="QD22" s="108"/>
      <c r="QE22" s="109"/>
      <c r="QF22" s="104"/>
      <c r="QG22" s="105"/>
      <c r="QH22" s="191"/>
      <c r="QI22" s="192"/>
      <c r="QJ22" s="106"/>
      <c r="QK22" s="202"/>
      <c r="QL22" s="202"/>
      <c r="QM22" s="202"/>
      <c r="QN22" s="202"/>
      <c r="QO22" s="202"/>
      <c r="QP22" s="202"/>
      <c r="QQ22" s="202"/>
      <c r="QR22" s="202"/>
      <c r="QS22" s="203"/>
      <c r="QT22" s="204"/>
      <c r="QU22" s="108"/>
      <c r="QV22" s="102"/>
      <c r="QW22" s="108"/>
      <c r="QX22" s="109"/>
      <c r="QY22" s="104"/>
      <c r="QZ22" s="105"/>
      <c r="RA22" s="191"/>
      <c r="RB22" s="192"/>
      <c r="RC22" s="106"/>
      <c r="RD22" s="202"/>
      <c r="RE22" s="202"/>
      <c r="RF22" s="202"/>
      <c r="RG22" s="202"/>
      <c r="RH22" s="202"/>
      <c r="RI22" s="202"/>
      <c r="RJ22" s="202"/>
      <c r="RK22" s="202"/>
      <c r="RL22" s="203"/>
      <c r="RM22" s="204"/>
      <c r="RN22" s="108"/>
      <c r="RO22" s="102"/>
      <c r="RP22" s="108"/>
      <c r="RQ22" s="109"/>
      <c r="RR22" s="104"/>
      <c r="RS22" s="105"/>
      <c r="RT22" s="191"/>
      <c r="RU22" s="192"/>
      <c r="RV22" s="106"/>
      <c r="RW22" s="202"/>
      <c r="RX22" s="202"/>
      <c r="RY22" s="202"/>
      <c r="RZ22" s="202"/>
      <c r="SA22" s="202"/>
      <c r="SB22" s="202"/>
      <c r="SC22" s="202"/>
      <c r="SD22" s="202"/>
      <c r="SE22" s="203"/>
      <c r="SF22" s="204"/>
      <c r="SG22" s="108"/>
      <c r="SH22" s="102"/>
      <c r="SI22" s="108"/>
      <c r="SJ22" s="109"/>
      <c r="SK22" s="104"/>
      <c r="SL22" s="105"/>
      <c r="SM22" s="191"/>
      <c r="SN22" s="192"/>
      <c r="SO22" s="106"/>
      <c r="SP22" s="202"/>
      <c r="SQ22" s="202"/>
      <c r="SR22" s="202"/>
      <c r="SS22" s="202"/>
      <c r="ST22" s="202"/>
      <c r="SU22" s="202"/>
      <c r="SV22" s="202"/>
      <c r="SW22" s="202"/>
      <c r="SX22" s="203"/>
      <c r="SY22" s="204"/>
      <c r="SZ22" s="108"/>
      <c r="TA22" s="102"/>
      <c r="TB22" s="108"/>
      <c r="TC22" s="109"/>
      <c r="TD22" s="104"/>
      <c r="TE22" s="105"/>
      <c r="TF22" s="191"/>
      <c r="TG22" s="192"/>
      <c r="TH22" s="106"/>
      <c r="TI22" s="202"/>
      <c r="TJ22" s="202"/>
      <c r="TK22" s="202"/>
      <c r="TL22" s="202"/>
      <c r="TM22" s="202"/>
      <c r="TN22" s="202"/>
      <c r="TO22" s="202"/>
      <c r="TP22" s="202"/>
      <c r="TQ22" s="203"/>
      <c r="TR22" s="204"/>
      <c r="TS22" s="108"/>
      <c r="TT22" s="102"/>
      <c r="TU22" s="108"/>
      <c r="TV22" s="109"/>
      <c r="TW22" s="104"/>
      <c r="TX22" s="105"/>
      <c r="TY22" s="191"/>
      <c r="TZ22" s="192"/>
      <c r="UA22" s="106"/>
      <c r="UB22" s="202"/>
      <c r="UC22" s="202"/>
      <c r="UD22" s="202"/>
      <c r="UE22" s="202"/>
      <c r="UF22" s="202"/>
      <c r="UG22" s="202"/>
      <c r="UH22" s="202"/>
      <c r="UI22" s="202"/>
      <c r="UJ22" s="203"/>
      <c r="UK22" s="204"/>
      <c r="UL22" s="108"/>
      <c r="UM22" s="102"/>
      <c r="UN22" s="108"/>
      <c r="UO22" s="109"/>
      <c r="UP22" s="104"/>
      <c r="UQ22" s="105"/>
      <c r="UR22" s="191"/>
      <c r="US22" s="192"/>
      <c r="UT22" s="106"/>
      <c r="UU22" s="202"/>
      <c r="UV22" s="202"/>
      <c r="UW22" s="202"/>
      <c r="UX22" s="202"/>
      <c r="UY22" s="202"/>
      <c r="UZ22" s="202"/>
      <c r="VA22" s="202"/>
      <c r="VB22" s="202"/>
      <c r="VC22" s="203"/>
      <c r="VD22" s="204"/>
      <c r="VE22" s="108"/>
      <c r="VF22" s="102"/>
      <c r="VG22" s="108"/>
      <c r="VH22" s="109"/>
      <c r="VI22" s="104"/>
      <c r="VJ22" s="105"/>
      <c r="VK22" s="191"/>
      <c r="VL22" s="192"/>
      <c r="VM22" s="106"/>
      <c r="VN22" s="202"/>
      <c r="VO22" s="202"/>
      <c r="VP22" s="202"/>
      <c r="VQ22" s="202"/>
      <c r="VR22" s="202"/>
      <c r="VS22" s="202"/>
      <c r="VT22" s="202"/>
      <c r="VU22" s="202"/>
      <c r="VV22" s="203"/>
      <c r="VW22" s="204"/>
      <c r="VX22" s="108"/>
      <c r="VY22" s="102"/>
      <c r="VZ22" s="108"/>
      <c r="WA22" s="109"/>
      <c r="WB22" s="104"/>
      <c r="WC22" s="105"/>
      <c r="WD22" s="191"/>
      <c r="WE22" s="192"/>
      <c r="WF22" s="14"/>
      <c r="WG22" s="62"/>
      <c r="WH22" s="13"/>
      <c r="WI22" s="13"/>
      <c r="WJ22" s="13"/>
      <c r="WK22" s="13"/>
      <c r="WL22" s="13"/>
      <c r="WM22" s="13"/>
      <c r="WN22" s="13"/>
      <c r="WO22" s="13"/>
      <c r="WP22" s="63"/>
      <c r="WQ22" s="63"/>
      <c r="WR22" s="63"/>
      <c r="WS22" s="63"/>
      <c r="WT22" s="54"/>
      <c r="WU22" s="64"/>
      <c r="WV22" s="196"/>
      <c r="WW22" s="197"/>
      <c r="WX22" s="12"/>
      <c r="WY22" s="61"/>
    </row>
    <row r="23" spans="1:623" ht="15" x14ac:dyDescent="0.3">
      <c r="A23" s="114" t="str">
        <f t="shared" ca="1" si="754"/>
        <v>-</v>
      </c>
      <c r="B23" s="149"/>
      <c r="C23" s="173">
        <v>60</v>
      </c>
      <c r="D23" s="174">
        <v>83</v>
      </c>
      <c r="E23" s="138" t="s">
        <v>105</v>
      </c>
      <c r="F23" s="98">
        <f>IF(E23="","",IF(VLOOKUP(E23,'Master Data (December 2025)'!$B$10:$N$857,1)=E23,VLOOKUP(E23,'Master Data (December 2025)'!$B$10:$N$857,6),"XX"))</f>
        <v>1</v>
      </c>
      <c r="G23" s="98"/>
      <c r="H23" s="90">
        <f>IF(E23="","",IF(VLOOKUP(E23,'Master Data (December 2025)'!$B$10:$N$857,1)=E23,VLOOKUP(E23,'Master Data (December 2025)'!$B$10:$N$857,8),"XX"))</f>
        <v>24</v>
      </c>
      <c r="I23" s="98"/>
      <c r="J23" s="90" t="str">
        <f>IF(E23="","",IF(VLOOKUP(E23,'Master Data (December 2025)'!$B$10:$N$857,1)=E23,VLOOKUP(E23,'Master Data (December 2025)'!$B$10:$N$857,3),"XX"))</f>
        <v>สมภพ</v>
      </c>
      <c r="K23" s="99" t="str">
        <f>IF(E23="","",IF(VLOOKUP(E23,'Master Data (December 2025)'!$B$10:$N$857,1)=E23,VLOOKUP(E23,'Master Data (December 2025)'!$B$10:$N$857,5),"XX"))</f>
        <v>Btl 750 ml</v>
      </c>
      <c r="L23" s="215">
        <f>IF(E23="","",IF(VLOOKUP(E23,'Master Data (December 2025)'!$B$10:$N$857,1)=E23,VLOOKUP(E23,'Master Data (December 2025)'!$B$10:$N$857,11),"XX"))</f>
        <v>1033</v>
      </c>
      <c r="M23" s="215">
        <f>IF(E23="","",IF(VLOOKUP(E23,'Master Data (December 2025)'!$B$10:$N$857,1)=E23,VLOOKUP(E23,'Master Data (December 2025)'!$B$10:$N$857,13),"XX"))</f>
        <v>43.041666666666664</v>
      </c>
      <c r="N23" s="208"/>
      <c r="O23" s="100">
        <f t="shared" ref="O23:O29" si="755">N23</f>
        <v>0</v>
      </c>
      <c r="P23" s="202"/>
      <c r="Q23" s="202"/>
      <c r="R23" s="202"/>
      <c r="S23" s="202"/>
      <c r="T23" s="202"/>
      <c r="U23" s="202"/>
      <c r="V23" s="202"/>
      <c r="W23" s="202"/>
      <c r="X23" s="203"/>
      <c r="Y23" s="204"/>
      <c r="Z23" s="101">
        <f t="shared" ref="Z23:Z29" si="756">(Y23*F23)/H23</f>
        <v>0</v>
      </c>
      <c r="AA23" s="102">
        <f ca="1">IF(E23=0,0,SUMIF('Cocktail (December 2025)'!$F$6:$DB$1547,E23,'Cocktail (December 2025)'!$O$6:$O$1547))</f>
        <v>0</v>
      </c>
      <c r="AB23" s="103">
        <f t="shared" ref="AB23:AB29" ca="1" si="757">AA23/H23</f>
        <v>0</v>
      </c>
      <c r="AC23" s="104">
        <f t="shared" ref="AC23:AC24" ca="1" si="758">O23+P23+Q23+R23-S23-T23-U23-V23-W23-X23-Z23-AB23</f>
        <v>0</v>
      </c>
      <c r="AD23" s="104">
        <f t="shared" ref="AD23:AD29" ca="1" si="759">AC23*H23</f>
        <v>0</v>
      </c>
      <c r="AE23" s="105">
        <f t="shared" ref="AE23:AE24" ca="1" si="760">(T23+U23+V23+W23+(X23+((Y23*$F23)/$H23)+AB23))*$L23</f>
        <v>0</v>
      </c>
      <c r="AF23" s="191"/>
      <c r="AG23" s="192">
        <f t="shared" ref="AG23:AG29" ca="1" si="761">AF23-AC23</f>
        <v>0</v>
      </c>
      <c r="AH23" s="106">
        <f t="shared" ca="1" si="231"/>
        <v>0</v>
      </c>
      <c r="AI23" s="202"/>
      <c r="AJ23" s="202"/>
      <c r="AK23" s="202"/>
      <c r="AL23" s="202"/>
      <c r="AM23" s="202"/>
      <c r="AN23" s="202"/>
      <c r="AO23" s="202"/>
      <c r="AP23" s="202"/>
      <c r="AQ23" s="203"/>
      <c r="AR23" s="204"/>
      <c r="AS23" s="107">
        <f>(AR23*F23)/H23</f>
        <v>0</v>
      </c>
      <c r="AT23" s="102">
        <f ca="1">IF(E23=0,0,SUMIF('Cocktail (December 2025)'!$F$6:$DB$1547,E23,'Cocktail (December 2025)'!$R$6:$R$1547))</f>
        <v>0</v>
      </c>
      <c r="AU23" s="108">
        <f ca="1">AT23/H23</f>
        <v>0</v>
      </c>
      <c r="AV23" s="104">
        <f t="shared" ref="AV23:AV24" ca="1" si="762">AH23+AI23+AJ23+AK23-AL23-AM23-AN23-AO23-AP23-AQ23-AS23-AU23</f>
        <v>0</v>
      </c>
      <c r="AW23" s="104">
        <f ca="1">AV23*H23</f>
        <v>0</v>
      </c>
      <c r="AX23" s="105">
        <f t="shared" ref="AX23:AX24" ca="1" si="763">(AM23+AN23+AO23+AP23+(AQ23+((AR23*$F23)/$H23)+AU23))*$L23</f>
        <v>0</v>
      </c>
      <c r="AY23" s="191"/>
      <c r="AZ23" s="192">
        <f t="shared" ref="AZ23:AZ29" ca="1" si="764">AY23-AV23</f>
        <v>0</v>
      </c>
      <c r="BA23" s="106">
        <f ca="1">AV23</f>
        <v>0</v>
      </c>
      <c r="BB23" s="202"/>
      <c r="BC23" s="202"/>
      <c r="BD23" s="202"/>
      <c r="BE23" s="202"/>
      <c r="BF23" s="202"/>
      <c r="BG23" s="202"/>
      <c r="BH23" s="202"/>
      <c r="BI23" s="202"/>
      <c r="BJ23" s="203"/>
      <c r="BK23" s="204"/>
      <c r="BL23" s="108">
        <f>(BK23*F23)/H23</f>
        <v>0</v>
      </c>
      <c r="BM23" s="102">
        <f ca="1">IF(E23=0,0,SUMIF('Cocktail (December 2025)'!$F$6:$DB$1547,E23,'Cocktail (December 2025)'!$U$6:$U$1547))</f>
        <v>0</v>
      </c>
      <c r="BN23" s="108">
        <f ca="1">BM23/H23</f>
        <v>0</v>
      </c>
      <c r="BO23" s="109">
        <f t="shared" ref="BO23:BO24" ca="1" si="765">BA23+BB23+BC23+BD23-BE23-BF23-BG23-BH23-BI23-BJ23-BL23-BN23</f>
        <v>0</v>
      </c>
      <c r="BP23" s="104">
        <f ca="1">BO23*H23</f>
        <v>0</v>
      </c>
      <c r="BQ23" s="105">
        <f t="shared" ref="BQ23:BQ24" ca="1" si="766">(BF23+BG23+BH23+BI23+(BJ23+((BK23*$F23)/$H23)+BN23))*$L23</f>
        <v>0</v>
      </c>
      <c r="BR23" s="191"/>
      <c r="BS23" s="192">
        <f t="shared" ref="BS23:BS29" ca="1" si="767">BR23-BO23</f>
        <v>0</v>
      </c>
      <c r="BT23" s="106">
        <f t="shared" ref="BT23:BT29" ca="1" si="768">BO23</f>
        <v>0</v>
      </c>
      <c r="BU23" s="202"/>
      <c r="BV23" s="202"/>
      <c r="BW23" s="202"/>
      <c r="BX23" s="202"/>
      <c r="BY23" s="202"/>
      <c r="BZ23" s="202"/>
      <c r="CA23" s="202"/>
      <c r="CB23" s="202"/>
      <c r="CC23" s="203"/>
      <c r="CD23" s="204"/>
      <c r="CE23" s="108">
        <f>(CD23*F23)/H23</f>
        <v>0</v>
      </c>
      <c r="CF23" s="102">
        <f ca="1">IF(E23=0,0,SUMIF('Cocktail (December 2025)'!$F$6:$DB$1547,E23,'Cocktail (December 2025)'!$X$6:$X$1547))</f>
        <v>0</v>
      </c>
      <c r="CG23" s="108">
        <f ca="1">CF23/H23</f>
        <v>0</v>
      </c>
      <c r="CH23" s="109">
        <f t="shared" ref="CH23:CH24" ca="1" si="769">BT23+BU23+BV23+BW23-BX23-BY23-BZ23-CA23-CB23-CC23-CE23-CG23</f>
        <v>0</v>
      </c>
      <c r="CI23" s="104">
        <f ca="1">CH23*H23</f>
        <v>0</v>
      </c>
      <c r="CJ23" s="105">
        <f t="shared" ref="CJ23:CJ24" ca="1" si="770">(BY23+BZ23+CA23+CB23+(CC23+((CD23*$F23)/$H23)+CG23))*$L23</f>
        <v>0</v>
      </c>
      <c r="CK23" s="191"/>
      <c r="CL23" s="192">
        <f t="shared" ref="CL23:CL29" ca="1" si="771">CK23-CH23</f>
        <v>0</v>
      </c>
      <c r="CM23" s="106">
        <f t="shared" ref="CM23:CM29" ca="1" si="772">CH23</f>
        <v>0</v>
      </c>
      <c r="CN23" s="202"/>
      <c r="CO23" s="202"/>
      <c r="CP23" s="202"/>
      <c r="CQ23" s="202"/>
      <c r="CR23" s="202"/>
      <c r="CS23" s="202"/>
      <c r="CT23" s="202"/>
      <c r="CU23" s="202"/>
      <c r="CV23" s="203"/>
      <c r="CW23" s="204"/>
      <c r="CX23" s="108">
        <f>(CW23*F23)/H23</f>
        <v>0</v>
      </c>
      <c r="CY23" s="102">
        <f ca="1">IF(E23=0,0,SUMIF('Cocktail (December 2025)'!$F$6:$DB$1547,E23,'Cocktail (December 2025)'!$AA$6:$AA$1547))</f>
        <v>0</v>
      </c>
      <c r="CZ23" s="108">
        <f ca="1">CY23/H23</f>
        <v>0</v>
      </c>
      <c r="DA23" s="109">
        <f t="shared" ref="DA23:DA24" ca="1" si="773">CM23+CN23+CO23+CP23-CQ23-CR23-CS23-CT23-CU23-CV23-CX23-CZ23</f>
        <v>0</v>
      </c>
      <c r="DB23" s="104">
        <f ca="1">DA23*H23</f>
        <v>0</v>
      </c>
      <c r="DC23" s="105">
        <f t="shared" ref="DC23:DC24" ca="1" si="774">(CR23+CS23+CT23+CU23+(CV23+((CW23*$F23)/$H23)+CZ23))*$L23</f>
        <v>0</v>
      </c>
      <c r="DD23" s="191"/>
      <c r="DE23" s="192">
        <f t="shared" ref="DE23:DE29" ca="1" si="775">DD23-DA23</f>
        <v>0</v>
      </c>
      <c r="DF23" s="106">
        <f t="shared" ref="DF23:DF29" ca="1" si="776">DA23</f>
        <v>0</v>
      </c>
      <c r="DG23" s="202"/>
      <c r="DH23" s="202"/>
      <c r="DI23" s="202"/>
      <c r="DJ23" s="202"/>
      <c r="DK23" s="202"/>
      <c r="DL23" s="202"/>
      <c r="DM23" s="202"/>
      <c r="DN23" s="202"/>
      <c r="DO23" s="203"/>
      <c r="DP23" s="204"/>
      <c r="DQ23" s="108">
        <f>(DP23*F23)/H23</f>
        <v>0</v>
      </c>
      <c r="DR23" s="102">
        <f ca="1">IF(E23=0,0,SUMIF('Cocktail (December 2025)'!$F$6:$DB$1547,E23,'Cocktail (December 2025)'!$AD$6:$AD$1547))</f>
        <v>0</v>
      </c>
      <c r="DS23" s="108">
        <f ca="1">DR23/H23</f>
        <v>0</v>
      </c>
      <c r="DT23" s="109">
        <f t="shared" ref="DT23:DT24" ca="1" si="777">DF23+DG23+DH23+DI23-DJ23-DK23-DL23-DM23-DN23-DO23-DQ23-DS23</f>
        <v>0</v>
      </c>
      <c r="DU23" s="104">
        <f ca="1">DT23*H23</f>
        <v>0</v>
      </c>
      <c r="DV23" s="105">
        <f t="shared" ref="DV23:DV24" ca="1" si="778">(DK23+DL23+DM23+DN23+(DO23+((DP23*$F23)/$H23)+DS23))*$L23</f>
        <v>0</v>
      </c>
      <c r="DW23" s="191"/>
      <c r="DX23" s="192">
        <f t="shared" ref="DX23:DX29" ca="1" si="779">DW23-DT23</f>
        <v>0</v>
      </c>
      <c r="DY23" s="106">
        <f t="shared" ref="DY23:DY29" ca="1" si="780">DT23</f>
        <v>0</v>
      </c>
      <c r="DZ23" s="202"/>
      <c r="EA23" s="202"/>
      <c r="EB23" s="202"/>
      <c r="EC23" s="202"/>
      <c r="ED23" s="202"/>
      <c r="EE23" s="202"/>
      <c r="EF23" s="202"/>
      <c r="EG23" s="202"/>
      <c r="EH23" s="203"/>
      <c r="EI23" s="204"/>
      <c r="EJ23" s="108">
        <f>(EI23*F23)/H23</f>
        <v>0</v>
      </c>
      <c r="EK23" s="102">
        <f ca="1">IF(E23=0,0,SUMIF('Cocktail (December 2025)'!$F$6:$DB$1547,E23,'Cocktail (December 2025)'!$AG$6:$AG$1547))</f>
        <v>0</v>
      </c>
      <c r="EL23" s="108">
        <f ca="1">EK23/H23</f>
        <v>0</v>
      </c>
      <c r="EM23" s="109">
        <f t="shared" ref="EM23:EM24" ca="1" si="781">DY23+DZ23+EA23+EB23-EC23-ED23-EE23-EF23-EG23-EH23-EJ23-EL23</f>
        <v>0</v>
      </c>
      <c r="EN23" s="104">
        <f ca="1">EM23*H23</f>
        <v>0</v>
      </c>
      <c r="EO23" s="105">
        <f t="shared" ref="EO23:EO24" ca="1" si="782">(ED23+EE23+EF23+EG23+(EH23+((EI23*$F23)/$H23)+EL23))*$L23</f>
        <v>0</v>
      </c>
      <c r="EP23" s="191"/>
      <c r="EQ23" s="199">
        <f t="shared" ref="EQ23:EQ29" ca="1" si="783">EP23-EM23</f>
        <v>0</v>
      </c>
      <c r="ER23" s="185">
        <f ca="1">EM23</f>
        <v>0</v>
      </c>
      <c r="ES23" s="202"/>
      <c r="ET23" s="202"/>
      <c r="EU23" s="202"/>
      <c r="EV23" s="202"/>
      <c r="EW23" s="202"/>
      <c r="EX23" s="202"/>
      <c r="EY23" s="202"/>
      <c r="EZ23" s="202"/>
      <c r="FA23" s="203"/>
      <c r="FB23" s="204"/>
      <c r="FC23" s="108">
        <f>(FB23*F23)/H23</f>
        <v>0</v>
      </c>
      <c r="FD23" s="102">
        <f ca="1">IF(E23=0,0,SUMIF('Cocktail (December 2025)'!$F$6:$DB$1547,E23,'Cocktail (December 2025)'!$AJ$6:$AJ$1547))</f>
        <v>0</v>
      </c>
      <c r="FE23" s="108">
        <f ca="1">FD23/H23</f>
        <v>0</v>
      </c>
      <c r="FF23" s="109">
        <f t="shared" ref="FF23:FF24" ca="1" si="784">ER23+ES23+ET23+EU23-EV23-EW23-EX23-EY23-EZ23-FA23-FC23-FE23</f>
        <v>0</v>
      </c>
      <c r="FG23" s="104">
        <f ca="1">FF23*H23</f>
        <v>0</v>
      </c>
      <c r="FH23" s="105">
        <f t="shared" ref="FH23:FH24" ca="1" si="785">(EW23+EX23+EY23+EZ23+(FA23+((FB23*$F23)/$H23)+FE23))*$L23</f>
        <v>0</v>
      </c>
      <c r="FI23" s="191"/>
      <c r="FJ23" s="192">
        <f t="shared" ref="FJ23:FJ29" ca="1" si="786">FI23-FF23</f>
        <v>0</v>
      </c>
      <c r="FK23" s="110">
        <f t="shared" ref="FK23:FK24" ca="1" si="787">FF23</f>
        <v>0</v>
      </c>
      <c r="FL23" s="202"/>
      <c r="FM23" s="202"/>
      <c r="FN23" s="202"/>
      <c r="FO23" s="202"/>
      <c r="FP23" s="202"/>
      <c r="FQ23" s="202"/>
      <c r="FR23" s="202"/>
      <c r="FS23" s="202"/>
      <c r="FT23" s="203"/>
      <c r="FU23" s="204"/>
      <c r="FV23" s="108">
        <f>(FU23*F23)/H23</f>
        <v>0</v>
      </c>
      <c r="FW23" s="102">
        <f ca="1">IF(E23=0,0,SUMIF('Cocktail (December 2025)'!$F$6:$DB$1547,E23,'Cocktail (December 2025)'!$AM$6:$AM$1547))</f>
        <v>0</v>
      </c>
      <c r="FX23" s="108">
        <f ca="1">FW23/H23</f>
        <v>0</v>
      </c>
      <c r="FY23" s="109">
        <f t="shared" ref="FY23:FY24" ca="1" si="788">FK23+FL23+FM23+FN23-FO23-FP23-FQ23-FR23-FS23-FT23-FV23-FX23</f>
        <v>0</v>
      </c>
      <c r="FZ23" s="104">
        <f ca="1">FY23*H23</f>
        <v>0</v>
      </c>
      <c r="GA23" s="105">
        <f t="shared" ref="GA23:GA24" ca="1" si="789">(FP23+FQ23+FR23+FS23+(FT23+((FU23*$F23)/$H23)+FX23))*$L23</f>
        <v>0</v>
      </c>
      <c r="GB23" s="191"/>
      <c r="GC23" s="192">
        <f t="shared" ref="GC23:GC29" ca="1" si="790">GB23-FY23</f>
        <v>0</v>
      </c>
      <c r="GD23" s="106">
        <f t="shared" ref="GD23:GD29" ca="1" si="791">FY23</f>
        <v>0</v>
      </c>
      <c r="GE23" s="202"/>
      <c r="GF23" s="202"/>
      <c r="GG23" s="202"/>
      <c r="GH23" s="202"/>
      <c r="GI23" s="202"/>
      <c r="GJ23" s="202"/>
      <c r="GK23" s="202"/>
      <c r="GL23" s="202"/>
      <c r="GM23" s="203"/>
      <c r="GN23" s="204"/>
      <c r="GO23" s="108">
        <f>(GN23*F23)/H23</f>
        <v>0</v>
      </c>
      <c r="GP23" s="102">
        <f ca="1">IF(E23=0,0,SUMIF('Cocktail (December 2025)'!$F$6:$DB$1547,E23,'Cocktail (December 2025)'!$AP$6:$AP$1547))</f>
        <v>0</v>
      </c>
      <c r="GQ23" s="108">
        <f ca="1">GP23/H23</f>
        <v>0</v>
      </c>
      <c r="GR23" s="109">
        <f t="shared" ref="GR23:GR24" ca="1" si="792">GD23+GE23+GF23+GG23-GH23-GI23-GJ23-GK23-GL23-GM23-GO23-GQ23</f>
        <v>0</v>
      </c>
      <c r="GS23" s="104">
        <f ca="1">GR23*H23</f>
        <v>0</v>
      </c>
      <c r="GT23" s="105">
        <f t="shared" ref="GT23:GT24" ca="1" si="793">(GI23+GJ23+GK23+GL23+(GM23+((GN23*$F23)/$H23)+GQ23))*$L23</f>
        <v>0</v>
      </c>
      <c r="GU23" s="191"/>
      <c r="GV23" s="192">
        <f t="shared" ref="GV23:GV29" ca="1" si="794">GU23-GR23</f>
        <v>0</v>
      </c>
      <c r="GW23" s="106">
        <f t="shared" ref="GW23:GW29" ca="1" si="795">GR23</f>
        <v>0</v>
      </c>
      <c r="GX23" s="202"/>
      <c r="GY23" s="202"/>
      <c r="GZ23" s="202"/>
      <c r="HA23" s="202"/>
      <c r="HB23" s="202"/>
      <c r="HC23" s="202"/>
      <c r="HD23" s="202"/>
      <c r="HE23" s="202"/>
      <c r="HF23" s="203"/>
      <c r="HG23" s="204"/>
      <c r="HH23" s="108">
        <f>(HG23*F23)/H23</f>
        <v>0</v>
      </c>
      <c r="HI23" s="102">
        <f ca="1">IF(E23=0,0,SUMIF('Cocktail (December 2025)'!$F$6:$DB$1547,E23,'Cocktail (December 2025)'!$AS$6:$AS$1547))</f>
        <v>0</v>
      </c>
      <c r="HJ23" s="108">
        <f ca="1">HI23/H23</f>
        <v>0</v>
      </c>
      <c r="HK23" s="109">
        <f t="shared" ref="HK23:HK24" ca="1" si="796">GW23+GX23+GY23+GZ23-HA23-HB23-HC23-HD23-HE23-HF23-HH23-HJ23</f>
        <v>0</v>
      </c>
      <c r="HL23" s="104">
        <f ca="1">HK23*H23</f>
        <v>0</v>
      </c>
      <c r="HM23" s="105">
        <f t="shared" ref="HM23:HM24" ca="1" si="797">(HB23+HC23+HD23+HE23+(HF23+((HG23*$F23)/$H23)+HJ23))*$L23</f>
        <v>0</v>
      </c>
      <c r="HN23" s="191"/>
      <c r="HO23" s="192">
        <f t="shared" ref="HO23:HO29" ca="1" si="798">HN23-HK23</f>
        <v>0</v>
      </c>
      <c r="HP23" s="106">
        <f t="shared" ref="HP23:HP29" ca="1" si="799">HK23</f>
        <v>0</v>
      </c>
      <c r="HQ23" s="202"/>
      <c r="HR23" s="202"/>
      <c r="HS23" s="202"/>
      <c r="HT23" s="202"/>
      <c r="HU23" s="202"/>
      <c r="HV23" s="202"/>
      <c r="HW23" s="202"/>
      <c r="HX23" s="202"/>
      <c r="HY23" s="203"/>
      <c r="HZ23" s="204"/>
      <c r="IA23" s="108">
        <f>(HZ23*F23)/H23</f>
        <v>0</v>
      </c>
      <c r="IB23" s="102">
        <f ca="1">IF(E23=0,0,SUMIF('Cocktail (December 2025)'!$F$6:$DB$1547,E23,'Cocktail (December 2025)'!$AV$6:$AV$1547))</f>
        <v>0</v>
      </c>
      <c r="IC23" s="108">
        <f ca="1">IB23/H23</f>
        <v>0</v>
      </c>
      <c r="ID23" s="109">
        <f t="shared" ref="ID23:ID24" ca="1" si="800">HP23+HQ23+HR23+HS23-HT23-HU23-HV23-HW23-HX23-HY23-IA23-IC23</f>
        <v>0</v>
      </c>
      <c r="IE23" s="104">
        <f ca="1">ID23*H23</f>
        <v>0</v>
      </c>
      <c r="IF23" s="105">
        <f t="shared" ref="IF23:IF24" ca="1" si="801">(HU23+HV23+HW23+HX23+(HY23+((HZ23*$F23)/$H23)+IC23))*$L23</f>
        <v>0</v>
      </c>
      <c r="IG23" s="191"/>
      <c r="IH23" s="192">
        <f t="shared" ref="IH23:IH29" ca="1" si="802">IG23-ID23</f>
        <v>0</v>
      </c>
      <c r="II23" s="106">
        <f t="shared" ref="II23:II29" ca="1" si="803">ID23</f>
        <v>0</v>
      </c>
      <c r="IJ23" s="202"/>
      <c r="IK23" s="202"/>
      <c r="IL23" s="202"/>
      <c r="IM23" s="202"/>
      <c r="IN23" s="202"/>
      <c r="IO23" s="202"/>
      <c r="IP23" s="202"/>
      <c r="IQ23" s="202"/>
      <c r="IR23" s="203"/>
      <c r="IS23" s="204"/>
      <c r="IT23" s="108">
        <f>(IS23*F23)/H23</f>
        <v>0</v>
      </c>
      <c r="IU23" s="102">
        <f ca="1">IF(E23=0,0,SUMIF('Cocktail (December 2025)'!$F$6:$DB$1547,E23,'Cocktail (December 2025)'!$AY$6:$AY$1547))</f>
        <v>0</v>
      </c>
      <c r="IV23" s="108">
        <f ca="1">IU23/H23</f>
        <v>0</v>
      </c>
      <c r="IW23" s="109">
        <f t="shared" ref="IW23:IW24" ca="1" si="804">II23+IJ23+IK23+IL23-IM23-IN23-IO23-IP23-IQ23-IR23-IT23-IV23</f>
        <v>0</v>
      </c>
      <c r="IX23" s="104">
        <f ca="1">IW23*H23</f>
        <v>0</v>
      </c>
      <c r="IY23" s="105">
        <f t="shared" ref="IY23:IY24" ca="1" si="805">(IN23+IO23+IP23+IQ23+(IR23+((IS23*$F23)/$H23)+IV23))*$L23</f>
        <v>0</v>
      </c>
      <c r="IZ23" s="191"/>
      <c r="JA23" s="192">
        <f t="shared" ref="JA23:JA29" ca="1" si="806">IZ23-IW23</f>
        <v>0</v>
      </c>
      <c r="JB23" s="106">
        <f t="shared" ref="JB23:JB29" ca="1" si="807">IW23</f>
        <v>0</v>
      </c>
      <c r="JC23" s="202"/>
      <c r="JD23" s="202"/>
      <c r="JE23" s="202"/>
      <c r="JF23" s="202"/>
      <c r="JG23" s="202"/>
      <c r="JH23" s="202"/>
      <c r="JI23" s="202"/>
      <c r="JJ23" s="202"/>
      <c r="JK23" s="203"/>
      <c r="JL23" s="204"/>
      <c r="JM23" s="108">
        <f>(JL23*F23)/H23</f>
        <v>0</v>
      </c>
      <c r="JN23" s="102">
        <f ca="1">IF(E23=0,0,SUMIF('Cocktail (December 2025)'!$F$6:$DB$1547,E23,'Cocktail (December 2025)'!$BB$6:$BB$1547))</f>
        <v>0</v>
      </c>
      <c r="JO23" s="108">
        <f ca="1">JN23/H23</f>
        <v>0</v>
      </c>
      <c r="JP23" s="109">
        <f t="shared" ref="JP23:JP24" ca="1" si="808">JB23+JC23+JD23+JE23-JF23-JG23-JH23-JI23-JJ23-JK23-JM23-JO23</f>
        <v>0</v>
      </c>
      <c r="JQ23" s="104">
        <f ca="1">JP23*H23</f>
        <v>0</v>
      </c>
      <c r="JR23" s="105">
        <f t="shared" ref="JR23:JR24" ca="1" si="809">(JG23+JH23+JI23+JJ23+(JK23+((JL23*$F23)/$H23)+JO23))*$L23</f>
        <v>0</v>
      </c>
      <c r="JS23" s="191"/>
      <c r="JT23" s="192">
        <f t="shared" ref="JT23:JT29" ca="1" si="810">JS23-JP23</f>
        <v>0</v>
      </c>
      <c r="JU23" s="106">
        <f ca="1">JP23</f>
        <v>0</v>
      </c>
      <c r="JV23" s="202"/>
      <c r="JW23" s="202"/>
      <c r="JX23" s="202"/>
      <c r="JY23" s="202"/>
      <c r="JZ23" s="202"/>
      <c r="KA23" s="202"/>
      <c r="KB23" s="202"/>
      <c r="KC23" s="202"/>
      <c r="KD23" s="203"/>
      <c r="KE23" s="204"/>
      <c r="KF23" s="108">
        <f>(KE23*F23)/H23</f>
        <v>0</v>
      </c>
      <c r="KG23" s="102">
        <f ca="1">IF(E23=0,0,SUMIF('Cocktail (December 2025)'!$F$6:$DB$1547,E23,'Cocktail (December 2025)'!$BE$6:$BE$1547))</f>
        <v>0</v>
      </c>
      <c r="KH23" s="108">
        <f ca="1">KG23/H23</f>
        <v>0</v>
      </c>
      <c r="KI23" s="109">
        <f t="shared" ref="KI23:KI24" ca="1" si="811">JU23+JV23+JW23+JX23-JY23-JZ23-KA23-KB23-KC23-KD23-KF23-KH23</f>
        <v>0</v>
      </c>
      <c r="KJ23" s="104">
        <f ca="1">KI23*H23</f>
        <v>0</v>
      </c>
      <c r="KK23" s="105">
        <f t="shared" ref="KK23:KK24" ca="1" si="812">(JZ23+KA23+KB23+KC23+(KD23+((KE23*$F23)/$H23)+KH23))*$L23</f>
        <v>0</v>
      </c>
      <c r="KL23" s="191"/>
      <c r="KM23" s="192">
        <f t="shared" ref="KM23:KM29" ca="1" si="813">KL23-KI23</f>
        <v>0</v>
      </c>
      <c r="KN23" s="106">
        <f t="shared" ref="KN23:KN29" ca="1" si="814">KI23</f>
        <v>0</v>
      </c>
      <c r="KO23" s="202"/>
      <c r="KP23" s="202"/>
      <c r="KQ23" s="202"/>
      <c r="KR23" s="202"/>
      <c r="KS23" s="202"/>
      <c r="KT23" s="202"/>
      <c r="KU23" s="202"/>
      <c r="KV23" s="202"/>
      <c r="KW23" s="203"/>
      <c r="KX23" s="204"/>
      <c r="KY23" s="108">
        <f>(KX23*F23)/H23</f>
        <v>0</v>
      </c>
      <c r="KZ23" s="102">
        <f ca="1">IF(E23=0,0,SUMIF('Cocktail (December 2025)'!$F$6:$DB$1547,E23,'Cocktail (December 2025)'!$BH$6:$BH$1547))</f>
        <v>0</v>
      </c>
      <c r="LA23" s="108">
        <f ca="1">KZ23/H23</f>
        <v>0</v>
      </c>
      <c r="LB23" s="109">
        <f t="shared" ref="LB23:LB24" ca="1" si="815">KN23+KO23+KP23+KQ23-KR23-KS23-KT23-KU23-KV23-KW23-KY23-LA23</f>
        <v>0</v>
      </c>
      <c r="LC23" s="104">
        <f ca="1">LB23*H23</f>
        <v>0</v>
      </c>
      <c r="LD23" s="105">
        <f t="shared" ref="LD23:LD24" ca="1" si="816">(KS23+KT23+KU23+KV23+(KW23+((KX23*$F23)/$H23)+LA23))*$L23</f>
        <v>0</v>
      </c>
      <c r="LE23" s="191"/>
      <c r="LF23" s="192">
        <f t="shared" ref="LF23:LF29" ca="1" si="817">LE23-LB23</f>
        <v>0</v>
      </c>
      <c r="LG23" s="106">
        <f t="shared" ref="LG23:LG29" ca="1" si="818">LB23</f>
        <v>0</v>
      </c>
      <c r="LH23" s="202"/>
      <c r="LI23" s="202"/>
      <c r="LJ23" s="202"/>
      <c r="LK23" s="202"/>
      <c r="LL23" s="202"/>
      <c r="LM23" s="202"/>
      <c r="LN23" s="202"/>
      <c r="LO23" s="202"/>
      <c r="LP23" s="203"/>
      <c r="LQ23" s="204"/>
      <c r="LR23" s="108">
        <f>(LQ23*F23)/H23</f>
        <v>0</v>
      </c>
      <c r="LS23" s="102">
        <f ca="1">IF(E23=0,0,SUMIF('Cocktail (December 2025)'!$F$6:$DB$1547,E23,'Cocktail (December 2025)'!$BK$6:$BK$1547))</f>
        <v>0</v>
      </c>
      <c r="LT23" s="108">
        <f ca="1">LS23/H23</f>
        <v>0</v>
      </c>
      <c r="LU23" s="109">
        <f t="shared" ref="LU23:LU24" ca="1" si="819">LG23+LH23+LI23+LJ23-LK23-LL23-LM23-LN23-LO23-LP23-LR23-LT23</f>
        <v>0</v>
      </c>
      <c r="LV23" s="104">
        <f ca="1">LU23*H23</f>
        <v>0</v>
      </c>
      <c r="LW23" s="105">
        <f t="shared" ref="LW23:LW24" ca="1" si="820">(LL23+LM23+LN23+LO23+(LP23+((LQ23*$F23)/$H23)+LT23))*$L23</f>
        <v>0</v>
      </c>
      <c r="LX23" s="191"/>
      <c r="LY23" s="192">
        <f t="shared" ref="LY23:LY29" ca="1" si="821">LX23-LU23</f>
        <v>0</v>
      </c>
      <c r="LZ23" s="106">
        <f t="shared" ref="LZ23:LZ29" ca="1" si="822">LU23</f>
        <v>0</v>
      </c>
      <c r="MA23" s="202"/>
      <c r="MB23" s="202"/>
      <c r="MC23" s="202"/>
      <c r="MD23" s="202"/>
      <c r="ME23" s="202"/>
      <c r="MF23" s="202"/>
      <c r="MG23" s="202"/>
      <c r="MH23" s="202"/>
      <c r="MI23" s="203"/>
      <c r="MJ23" s="204"/>
      <c r="MK23" s="108">
        <f>(MJ23*F23)/H23</f>
        <v>0</v>
      </c>
      <c r="ML23" s="102">
        <f ca="1">IF(E23=0,0,SUMIF('Cocktail (December 2025)'!$F$6:$DB$1547,E23,'Cocktail (December 2025)'!$BN$6:$BN$1547))</f>
        <v>0</v>
      </c>
      <c r="MM23" s="108">
        <f ca="1">ML23/H23</f>
        <v>0</v>
      </c>
      <c r="MN23" s="109">
        <f t="shared" ref="MN23:MN24" ca="1" si="823">LZ23+MA23+MB23+MC23-MD23-ME23-MF23-MG23-MH23-MI23-MK23-MM23</f>
        <v>0</v>
      </c>
      <c r="MO23" s="104">
        <f ca="1">MN23*H23</f>
        <v>0</v>
      </c>
      <c r="MP23" s="105">
        <f t="shared" ref="MP23:MP24" ca="1" si="824">(ME23+MF23+MG23+MH23+(MI23+((MJ23*$F23)/$H23)+MM23))*$L23</f>
        <v>0</v>
      </c>
      <c r="MQ23" s="191"/>
      <c r="MR23" s="192">
        <f t="shared" ref="MR23:MR29" ca="1" si="825">MQ23-MN23</f>
        <v>0</v>
      </c>
      <c r="MS23" s="106">
        <f t="shared" ref="MS23:MS29" ca="1" si="826">MN23</f>
        <v>0</v>
      </c>
      <c r="MT23" s="202"/>
      <c r="MU23" s="202"/>
      <c r="MV23" s="202"/>
      <c r="MW23" s="202"/>
      <c r="MX23" s="202"/>
      <c r="MY23" s="202"/>
      <c r="MZ23" s="202"/>
      <c r="NA23" s="202"/>
      <c r="NB23" s="203"/>
      <c r="NC23" s="204"/>
      <c r="ND23" s="108">
        <f>(NC23*F23)/H23</f>
        <v>0</v>
      </c>
      <c r="NE23" s="102">
        <f ca="1">IF(E23=0,0,SUMIF('Cocktail (December 2025)'!$F$6:$DB$1547,E23,'Cocktail (December 2025)'!$BQ$6:$BQ$1547))</f>
        <v>0</v>
      </c>
      <c r="NF23" s="108">
        <f ca="1">NE23/H23</f>
        <v>0</v>
      </c>
      <c r="NG23" s="109">
        <f t="shared" ref="NG23:NG24" ca="1" si="827">MS23+MT23+MU23+MV23-MW23-MX23-MY23-MZ23-NA23-NB23-ND23-NF23</f>
        <v>0</v>
      </c>
      <c r="NH23" s="104">
        <f ca="1">NG23*H23</f>
        <v>0</v>
      </c>
      <c r="NI23" s="105">
        <f t="shared" ref="NI23:NI24" ca="1" si="828">(MX23+MY23+MZ23+NA23+(NB23+((NC23*$F23)/$H23)+NF23))*$L23</f>
        <v>0</v>
      </c>
      <c r="NJ23" s="191"/>
      <c r="NK23" s="192">
        <f t="shared" ref="NK23:NK29" ca="1" si="829">NJ23-NG23</f>
        <v>0</v>
      </c>
      <c r="NL23" s="106">
        <f t="shared" ref="NL23:NL29" ca="1" si="830">NG23</f>
        <v>0</v>
      </c>
      <c r="NM23" s="202"/>
      <c r="NN23" s="202"/>
      <c r="NO23" s="202"/>
      <c r="NP23" s="202"/>
      <c r="NQ23" s="202"/>
      <c r="NR23" s="202"/>
      <c r="NS23" s="202"/>
      <c r="NT23" s="202"/>
      <c r="NU23" s="203"/>
      <c r="NV23" s="204"/>
      <c r="NW23" s="108">
        <f>(NV23*F23)/H23</f>
        <v>0</v>
      </c>
      <c r="NX23" s="102">
        <f ca="1">IF(E23=0,0,SUMIF('Cocktail (December 2025)'!$F$6:$DB$1547,E23,'Cocktail (December 2025)'!$BT$6:$BT$1547))</f>
        <v>0</v>
      </c>
      <c r="NY23" s="108">
        <f ca="1">NX23/H23</f>
        <v>0</v>
      </c>
      <c r="NZ23" s="109">
        <f t="shared" ref="NZ23:NZ24" ca="1" si="831">NL23+NM23+NN23+NO23-NP23-NQ23-NR23-NS23-NT23-NU23-NW23-NY23</f>
        <v>0</v>
      </c>
      <c r="OA23" s="104">
        <f ca="1">NZ23*H23</f>
        <v>0</v>
      </c>
      <c r="OB23" s="105">
        <f t="shared" ref="OB23:OB24" ca="1" si="832">(NQ23+NR23+NS23+NT23+(NU23+((NV23*$F23)/$H23)+NY23))*$L23</f>
        <v>0</v>
      </c>
      <c r="OC23" s="191"/>
      <c r="OD23" s="192">
        <f t="shared" ref="OD23:OD29" ca="1" si="833">OC23-NZ23</f>
        <v>0</v>
      </c>
      <c r="OE23" s="106">
        <f t="shared" ref="OE23:OE29" ca="1" si="834">NZ23</f>
        <v>0</v>
      </c>
      <c r="OF23" s="202"/>
      <c r="OG23" s="202"/>
      <c r="OH23" s="202"/>
      <c r="OI23" s="202"/>
      <c r="OJ23" s="202"/>
      <c r="OK23" s="202"/>
      <c r="OL23" s="202"/>
      <c r="OM23" s="202"/>
      <c r="ON23" s="203"/>
      <c r="OO23" s="204"/>
      <c r="OP23" s="108">
        <f>(OO23*F23)/H23</f>
        <v>0</v>
      </c>
      <c r="OQ23" s="102">
        <f ca="1">IF(E23=0,0,SUMIF('Cocktail (December 2025)'!$F$6:$DB$1547,E23,'Cocktail (December 2025)'!$BW$6:$BW$1547))</f>
        <v>0</v>
      </c>
      <c r="OR23" s="108">
        <f ca="1">OQ23/H23</f>
        <v>0</v>
      </c>
      <c r="OS23" s="109">
        <f t="shared" ref="OS23:OS24" ca="1" si="835">OE23+OF23+OG23+OH23-OI23-OJ23-OK23-OL23-OM23-ON23-OP23-OR23</f>
        <v>0</v>
      </c>
      <c r="OT23" s="104">
        <f ca="1">OS23*H23</f>
        <v>0</v>
      </c>
      <c r="OU23" s="105">
        <f t="shared" ref="OU23:OU24" ca="1" si="836">(OJ23+OK23+OL23+OM23+(ON23+((OO23*$F23)/$H23)+OR23))*$L23</f>
        <v>0</v>
      </c>
      <c r="OV23" s="191"/>
      <c r="OW23" s="192">
        <f t="shared" ref="OW23:OW29" ca="1" si="837">OV23-OS23</f>
        <v>0</v>
      </c>
      <c r="OX23" s="106">
        <f ca="1">OS23</f>
        <v>0</v>
      </c>
      <c r="OY23" s="202"/>
      <c r="OZ23" s="202"/>
      <c r="PA23" s="202"/>
      <c r="PB23" s="202"/>
      <c r="PC23" s="202"/>
      <c r="PD23" s="202"/>
      <c r="PE23" s="202"/>
      <c r="PF23" s="202"/>
      <c r="PG23" s="203"/>
      <c r="PH23" s="204"/>
      <c r="PI23" s="108">
        <f>(PH23*F23)/H23</f>
        <v>0</v>
      </c>
      <c r="PJ23" s="102">
        <f ca="1">IF(E23=0,0,SUMIF('Cocktail (December 2025)'!$F$6:$DB$1547,E23,'Cocktail (December 2025)'!$BZ$6:$BZ$1547))</f>
        <v>0</v>
      </c>
      <c r="PK23" s="108">
        <f ca="1">PJ23/H23</f>
        <v>0</v>
      </c>
      <c r="PL23" s="109">
        <f t="shared" ref="PL23:PL24" ca="1" si="838">OX23+OY23+OZ23+PA23-PB23-PC23-PD23-PE23-PF23-PG23-PI23-PK23</f>
        <v>0</v>
      </c>
      <c r="PM23" s="104">
        <f ca="1">PL23*H23</f>
        <v>0</v>
      </c>
      <c r="PN23" s="105">
        <f t="shared" ref="PN23:PN24" ca="1" si="839">(PC23+PD23+PE23+PF23+(PG23+((PH23*$F23)/$H23)+PK23))*$L23</f>
        <v>0</v>
      </c>
      <c r="PO23" s="191"/>
      <c r="PP23" s="192">
        <f t="shared" ref="PP23:PP29" ca="1" si="840">PO23-PL23</f>
        <v>0</v>
      </c>
      <c r="PQ23" s="106">
        <f t="shared" ref="PQ23:PQ29" ca="1" si="841">PL23</f>
        <v>0</v>
      </c>
      <c r="PR23" s="202"/>
      <c r="PS23" s="202"/>
      <c r="PT23" s="202"/>
      <c r="PU23" s="202"/>
      <c r="PV23" s="202"/>
      <c r="PW23" s="202"/>
      <c r="PX23" s="202"/>
      <c r="PY23" s="202"/>
      <c r="PZ23" s="203"/>
      <c r="QA23" s="204"/>
      <c r="QB23" s="108">
        <f>(QA23*F23)/H23</f>
        <v>0</v>
      </c>
      <c r="QC23" s="102">
        <f ca="1">IF(E23=0,0,SUMIF('Cocktail (December 2025)'!$F$6:$DB$1547,E23,'Cocktail (December 2025)'!$CC$6:$CC$1547))</f>
        <v>0</v>
      </c>
      <c r="QD23" s="108">
        <f ca="1">QC23/H23</f>
        <v>0</v>
      </c>
      <c r="QE23" s="109">
        <f t="shared" ref="QE23:QE24" ca="1" si="842">PQ23+PR23+PS23+PT23-PU23-PV23-PW23-PX23-PY23-PZ23-QB23-QD23</f>
        <v>0</v>
      </c>
      <c r="QF23" s="104">
        <f ca="1">QE23*H23</f>
        <v>0</v>
      </c>
      <c r="QG23" s="105">
        <f t="shared" ref="QG23:QG24" ca="1" si="843">(PV23+PW23+PX23+PY23+(PZ23+((QA23*$F23)/$H23)+QD23))*$L23</f>
        <v>0</v>
      </c>
      <c r="QH23" s="191"/>
      <c r="QI23" s="192">
        <f t="shared" ref="QI23:QI29" ca="1" si="844">QH23-QE23</f>
        <v>0</v>
      </c>
      <c r="QJ23" s="106">
        <f t="shared" ref="QJ23:QJ29" ca="1" si="845">QE23</f>
        <v>0</v>
      </c>
      <c r="QK23" s="202"/>
      <c r="QL23" s="202"/>
      <c r="QM23" s="202"/>
      <c r="QN23" s="202"/>
      <c r="QO23" s="202"/>
      <c r="QP23" s="202"/>
      <c r="QQ23" s="202"/>
      <c r="QR23" s="202"/>
      <c r="QS23" s="203"/>
      <c r="QT23" s="204"/>
      <c r="QU23" s="108">
        <f>(QT23*F23)/H23</f>
        <v>0</v>
      </c>
      <c r="QV23" s="102">
        <f ca="1">IF(E23=0,0,SUMIF('Cocktail (December 2025)'!$F$6:$DB$1547,E23,'Cocktail (December 2025)'!$CF$6:$CF$1547))</f>
        <v>0</v>
      </c>
      <c r="QW23" s="108">
        <f ca="1">QV23/H23</f>
        <v>0</v>
      </c>
      <c r="QX23" s="109">
        <f t="shared" ref="QX23:QX24" ca="1" si="846">QJ23+QK23+QL23+QM23-QN23-QO23-QP23-QQ23-QR23-QS23-QU23-QW23</f>
        <v>0</v>
      </c>
      <c r="QY23" s="104">
        <f ca="1">QX23*H23</f>
        <v>0</v>
      </c>
      <c r="QZ23" s="105">
        <f t="shared" ref="QZ23:QZ24" ca="1" si="847">(QO23+QP23+QQ23+QR23+(QS23+((QT23*$F23)/$H23)+QW23))*$L23</f>
        <v>0</v>
      </c>
      <c r="RA23" s="191"/>
      <c r="RB23" s="192">
        <f t="shared" ref="RB23:RB29" ca="1" si="848">RA23-QX23</f>
        <v>0</v>
      </c>
      <c r="RC23" s="106">
        <f t="shared" ca="1" si="233"/>
        <v>0</v>
      </c>
      <c r="RD23" s="202"/>
      <c r="RE23" s="202"/>
      <c r="RF23" s="202"/>
      <c r="RG23" s="202"/>
      <c r="RH23" s="202"/>
      <c r="RI23" s="202"/>
      <c r="RJ23" s="202"/>
      <c r="RK23" s="202"/>
      <c r="RL23" s="203"/>
      <c r="RM23" s="204"/>
      <c r="RN23" s="108">
        <f>(RM23*F23)/H23</f>
        <v>0</v>
      </c>
      <c r="RO23" s="102">
        <f ca="1">IF(E23=0,0,SUMIF('Cocktail (December 2025)'!$F$6:$DB$1547,E23,'Cocktail (December 2025)'!$CI$6:$CI$1547))</f>
        <v>0</v>
      </c>
      <c r="RP23" s="108">
        <f ca="1">RO23/H23</f>
        <v>0</v>
      </c>
      <c r="RQ23" s="109">
        <f t="shared" ref="RQ23:RQ24" ca="1" si="849">RC23+RD23+RE23+RF23-RG23-RH23-RI23-RJ23-RK23-RL23-RN23-RP23</f>
        <v>0</v>
      </c>
      <c r="RR23" s="104">
        <f ca="1">RQ23*H23</f>
        <v>0</v>
      </c>
      <c r="RS23" s="105">
        <f t="shared" ref="RS23:RS24" ca="1" si="850">(RH23+RI23+RJ23+RK23+(RL23+((RM23*$F23)/$H23)+RP23))*$L23</f>
        <v>0</v>
      </c>
      <c r="RT23" s="191"/>
      <c r="RU23" s="192">
        <f t="shared" ref="RU23:RU29" ca="1" si="851">RT23-RQ23</f>
        <v>0</v>
      </c>
      <c r="RV23" s="106">
        <f t="shared" ref="RV23:RV29" ca="1" si="852">RQ23</f>
        <v>0</v>
      </c>
      <c r="RW23" s="202"/>
      <c r="RX23" s="202"/>
      <c r="RY23" s="202"/>
      <c r="RZ23" s="202"/>
      <c r="SA23" s="202"/>
      <c r="SB23" s="202"/>
      <c r="SC23" s="202"/>
      <c r="SD23" s="202"/>
      <c r="SE23" s="203"/>
      <c r="SF23" s="204"/>
      <c r="SG23" s="108">
        <f>(SF23*F23)/H23</f>
        <v>0</v>
      </c>
      <c r="SH23" s="102">
        <f ca="1">IF(E23=0,0,SUMIF('Cocktail (December 2025)'!$F$6:$DB$1547,E23,'Cocktail (December 2025)'!$CL$6:$CL$1547))</f>
        <v>0</v>
      </c>
      <c r="SI23" s="108">
        <f ca="1">SH23/H23</f>
        <v>0</v>
      </c>
      <c r="SJ23" s="109">
        <f t="shared" ref="SJ23:SJ24" ca="1" si="853">RV23+RW23+RX23+RY23-RZ23-SA23-SB23-SC23-SD23-SE23-SG23-SI23</f>
        <v>0</v>
      </c>
      <c r="SK23" s="104">
        <f ca="1">SJ23*H23</f>
        <v>0</v>
      </c>
      <c r="SL23" s="105">
        <f t="shared" ref="SL23:SL24" ca="1" si="854">(SA23+SB23+SC23+SD23+(SE23+((SF23*$F23)/$H23)+SI23))*$L23</f>
        <v>0</v>
      </c>
      <c r="SM23" s="191"/>
      <c r="SN23" s="192">
        <f t="shared" ref="SN23:SN29" ca="1" si="855">SM23-SJ23</f>
        <v>0</v>
      </c>
      <c r="SO23" s="106">
        <f t="shared" ref="SO23:SO29" ca="1" si="856">SJ23</f>
        <v>0</v>
      </c>
      <c r="SP23" s="202"/>
      <c r="SQ23" s="202"/>
      <c r="SR23" s="202"/>
      <c r="SS23" s="202"/>
      <c r="ST23" s="202"/>
      <c r="SU23" s="202"/>
      <c r="SV23" s="202"/>
      <c r="SW23" s="202"/>
      <c r="SX23" s="203"/>
      <c r="SY23" s="204"/>
      <c r="SZ23" s="108">
        <f>(SY23*F23)/H23</f>
        <v>0</v>
      </c>
      <c r="TA23" s="102">
        <f ca="1">IF(E23=0,0,SUMIF('Cocktail (December 2025)'!$F$6:$DB$1547,E23,'Cocktail (December 2025)'!$CO$6:$CO$1547))</f>
        <v>0</v>
      </c>
      <c r="TB23" s="108">
        <f ca="1">TA23/H23</f>
        <v>0</v>
      </c>
      <c r="TC23" s="109">
        <f t="shared" ref="TC23:TC24" ca="1" si="857">SO23+SP23+SQ23+SR23-SS23-ST23-SU23-SV23-SW23-SX23-SZ23-TB23</f>
        <v>0</v>
      </c>
      <c r="TD23" s="104">
        <f ca="1">TC23*H23</f>
        <v>0</v>
      </c>
      <c r="TE23" s="105">
        <f t="shared" ref="TE23:TE24" ca="1" si="858">(ST23+SU23+SV23+SW23+(SX23+((SY23*$F23)/$H23)+TB23))*$L23</f>
        <v>0</v>
      </c>
      <c r="TF23" s="191"/>
      <c r="TG23" s="192">
        <f t="shared" ref="TG23:TG29" ca="1" si="859">TF23-TC23</f>
        <v>0</v>
      </c>
      <c r="TH23" s="106">
        <f t="shared" ref="TH23:TH29" ca="1" si="860">TC23</f>
        <v>0</v>
      </c>
      <c r="TI23" s="202"/>
      <c r="TJ23" s="202"/>
      <c r="TK23" s="202"/>
      <c r="TL23" s="202"/>
      <c r="TM23" s="202"/>
      <c r="TN23" s="202"/>
      <c r="TO23" s="202"/>
      <c r="TP23" s="202"/>
      <c r="TQ23" s="203"/>
      <c r="TR23" s="204"/>
      <c r="TS23" s="108">
        <f>(TR23*F23)/H23</f>
        <v>0</v>
      </c>
      <c r="TT23" s="102">
        <f ca="1">IF(E23=0,0,SUMIF('Cocktail (December 2025)'!$F$6:$DB$1547,E23,'Cocktail (December 2025)'!$CR$6:$CR$1547))</f>
        <v>0</v>
      </c>
      <c r="TU23" s="108">
        <f ca="1">TT23/H23</f>
        <v>0</v>
      </c>
      <c r="TV23" s="109">
        <f t="shared" ref="TV23:TV24" ca="1" si="861">TH23+TI23+TJ23+TK23-TL23-TM23-TN23-TO23-TP23-TQ23-TS23-TU23</f>
        <v>0</v>
      </c>
      <c r="TW23" s="104">
        <f ca="1">TV23*H23</f>
        <v>0</v>
      </c>
      <c r="TX23" s="105">
        <f t="shared" ref="TX23:TX24" ca="1" si="862">(TM23+TN23+TO23+TP23+(TQ23+((TR23*$F23)/$H23)+TU23))*$L23</f>
        <v>0</v>
      </c>
      <c r="TY23" s="191"/>
      <c r="TZ23" s="192">
        <f t="shared" ref="TZ23:TZ29" ca="1" si="863">TY23-TV23</f>
        <v>0</v>
      </c>
      <c r="UA23" s="106">
        <f t="shared" ref="UA23:UA29" ca="1" si="864">TV23</f>
        <v>0</v>
      </c>
      <c r="UB23" s="202"/>
      <c r="UC23" s="202"/>
      <c r="UD23" s="202"/>
      <c r="UE23" s="202"/>
      <c r="UF23" s="202"/>
      <c r="UG23" s="202"/>
      <c r="UH23" s="202"/>
      <c r="UI23" s="202"/>
      <c r="UJ23" s="203"/>
      <c r="UK23" s="204"/>
      <c r="UL23" s="108">
        <f>(UK23*F23)/H23</f>
        <v>0</v>
      </c>
      <c r="UM23" s="102">
        <f ca="1">IF(E23=0,0,SUMIF('Cocktail (December 2025)'!$F$6:$DB$1547,E23,'Cocktail (December 2025)'!$CU$6:$CU$1547))</f>
        <v>0</v>
      </c>
      <c r="UN23" s="108">
        <f ca="1">UM23/H23</f>
        <v>0</v>
      </c>
      <c r="UO23" s="109">
        <f t="shared" ref="UO23:UO24" ca="1" si="865">UA23+UB23+UC23+UD23-UE23-UF23-UG23-UH23-UI23-UJ23-UL23-UN23</f>
        <v>0</v>
      </c>
      <c r="UP23" s="104">
        <f ca="1">UO23*H23</f>
        <v>0</v>
      </c>
      <c r="UQ23" s="105">
        <f t="shared" ref="UQ23:UQ24" ca="1" si="866">(UF23+UG23+UH23+UI23+(UJ23+((UK23*$F23)/$H23)+UN23))*$L23</f>
        <v>0</v>
      </c>
      <c r="UR23" s="191"/>
      <c r="US23" s="192">
        <f t="shared" ref="US23:US29" ca="1" si="867">UR23-UO23</f>
        <v>0</v>
      </c>
      <c r="UT23" s="106">
        <f t="shared" ref="UT23:UT29" ca="1" si="868">UO23</f>
        <v>0</v>
      </c>
      <c r="UU23" s="202"/>
      <c r="UV23" s="202"/>
      <c r="UW23" s="202"/>
      <c r="UX23" s="202"/>
      <c r="UY23" s="202"/>
      <c r="UZ23" s="202"/>
      <c r="VA23" s="202"/>
      <c r="VB23" s="202"/>
      <c r="VC23" s="203"/>
      <c r="VD23" s="204"/>
      <c r="VE23" s="108">
        <f>(VD23*F23)/H23</f>
        <v>0</v>
      </c>
      <c r="VF23" s="102">
        <f ca="1">IF(E23=0,0,SUMIF('Cocktail (December 2025)'!$F$6:$DB$1547,E23,'Cocktail (December 2025)'!$CX$6:$CX$1547))</f>
        <v>0</v>
      </c>
      <c r="VG23" s="108">
        <f ca="1">VF23/H23</f>
        <v>0</v>
      </c>
      <c r="VH23" s="109">
        <f t="shared" ref="VH23:VH24" ca="1" si="869">UT23+UU23+UV23+UW23-UX23-UY23-UZ23-VA23-VB23-VC23-VE23-VG23</f>
        <v>0</v>
      </c>
      <c r="VI23" s="104">
        <f ca="1">VH23*H23</f>
        <v>0</v>
      </c>
      <c r="VJ23" s="105">
        <f t="shared" ref="VJ23:VJ24" ca="1" si="870">(UY23+UZ23+VA23+VB23+(VC23+((VD23*$F23)/$H23)+VG23))*$L23</f>
        <v>0</v>
      </c>
      <c r="VK23" s="191"/>
      <c r="VL23" s="192">
        <f t="shared" ref="VL23:VL29" ca="1" si="871">VK23-VH23</f>
        <v>0</v>
      </c>
      <c r="VM23" s="106">
        <f t="shared" ref="VM23:VM29" ca="1" si="872">VH23</f>
        <v>0</v>
      </c>
      <c r="VN23" s="202"/>
      <c r="VO23" s="202"/>
      <c r="VP23" s="202"/>
      <c r="VQ23" s="202"/>
      <c r="VR23" s="202"/>
      <c r="VS23" s="202"/>
      <c r="VT23" s="202"/>
      <c r="VU23" s="202"/>
      <c r="VV23" s="203"/>
      <c r="VW23" s="204"/>
      <c r="VX23" s="108">
        <f>(VW23*F23)/H23</f>
        <v>0</v>
      </c>
      <c r="VY23" s="102">
        <f ca="1">IF(E23=0,0,SUMIF('Cocktail (December 2025)'!$F$6:$DB$1547,E23,'Cocktail (December 2025)'!$DA$6:$DA$1547))</f>
        <v>0</v>
      </c>
      <c r="VZ23" s="108">
        <f ca="1">VY23/H23</f>
        <v>0</v>
      </c>
      <c r="WA23" s="109">
        <f t="shared" ref="WA23:WA24" ca="1" si="873">VM23+VN23+VO23+VP23-VQ23-VR23-VS23-VT23-VU23-VV23-VX23-VZ23</f>
        <v>0</v>
      </c>
      <c r="WB23" s="104">
        <f ca="1">WA23*H23</f>
        <v>0</v>
      </c>
      <c r="WC23" s="105">
        <f t="shared" ref="WC23:WC24" ca="1" si="874">(VR23+VS23+VT23+VU23+(VV23+((VW23*$F23)/$H23)+VZ23))*$L23</f>
        <v>0</v>
      </c>
      <c r="WD23" s="191"/>
      <c r="WE23" s="192">
        <f t="shared" ref="WE23:WE29" ca="1" si="875">WD23-WA23</f>
        <v>0</v>
      </c>
      <c r="WF23" s="14" t="s">
        <v>81</v>
      </c>
      <c r="WG23" s="62">
        <f>O23</f>
        <v>0</v>
      </c>
      <c r="WH23" s="13">
        <f t="shared" ref="WH23:WL24" si="876">P23+AI23+BB23+BU23+CN23+DG23+DZ23+ES23+FL23+GE23+GX23+HQ23+IJ23+JC23+JV23+KO23+LH23+MA23+MT23+NM23+OF23+OY23+PR23+QK23+RD23+RW23+SP23+TI23+UB23+UU23+VN23</f>
        <v>0</v>
      </c>
      <c r="WI23" s="13">
        <f t="shared" si="876"/>
        <v>0</v>
      </c>
      <c r="WJ23" s="13">
        <f t="shared" si="876"/>
        <v>0</v>
      </c>
      <c r="WK23" s="13">
        <f t="shared" si="876"/>
        <v>0</v>
      </c>
      <c r="WL23" s="13">
        <f t="shared" si="876"/>
        <v>0</v>
      </c>
      <c r="WM23" s="13">
        <f>U23+AN23+BG23+BZ23+CS23+DL23+EE23++EX23+FQ23+GJ23+HC23+HV23+IO23+JH23+KA23+KT23+LM23+MF23+MY23+NR23+OK23+PD23+PW23+QP23+RI23+SB23+SU23+TN23+UG23+UZ23+VS23</f>
        <v>0</v>
      </c>
      <c r="WN23" s="13">
        <f t="shared" ref="WN23:WR24" si="877">V23+AO23+BH23+CA23+CT23+DM23+EF23+EY23+FR23+GK23+HD23+HW23+IP23+JI23+KB23+KU23+LN23+MG23+MZ23+NS23+OL23+PE23+PX23+QQ23+RJ23+SC23+SV23+TO23+UH23+VA23+VT23</f>
        <v>0</v>
      </c>
      <c r="WO23" s="13">
        <f t="shared" si="877"/>
        <v>0</v>
      </c>
      <c r="WP23" s="63">
        <f t="shared" si="877"/>
        <v>0</v>
      </c>
      <c r="WQ23" s="63">
        <f t="shared" si="877"/>
        <v>0</v>
      </c>
      <c r="WR23" s="63">
        <f t="shared" si="877"/>
        <v>0</v>
      </c>
      <c r="WS23" s="63">
        <f ca="1">AB23+AU23+BN23+CG23+CZ23+DS23+EL23+FE23+FX23+GQ23+HJ23+IC23+IV23+JO23+KH23+LA23+LT23+MM23+NF23+NY23+OR23+PK23+QD23+QW23+RP23+SI23+TB23+TU23+UN23+VG23+VZ23</f>
        <v>0</v>
      </c>
      <c r="WT23" s="54">
        <f t="shared" ref="WT23:WT29" ca="1" si="878">WA23</f>
        <v>0</v>
      </c>
      <c r="WU23" s="64">
        <f t="shared" ref="WU23:WU29" ca="1" si="879">WB23</f>
        <v>0</v>
      </c>
      <c r="WV23" s="196"/>
      <c r="WW23" s="197">
        <f t="shared" ref="WW23:WW29" ca="1" si="880">WV23-WT23</f>
        <v>0</v>
      </c>
      <c r="WX23" s="12">
        <f>WV23/F23</f>
        <v>0</v>
      </c>
      <c r="WY23" s="61"/>
    </row>
    <row r="24" spans="1:623" ht="15" customHeight="1" x14ac:dyDescent="0.3">
      <c r="A24" s="114" t="str">
        <f t="shared" ca="1" si="754"/>
        <v>-</v>
      </c>
      <c r="B24" s="149"/>
      <c r="C24" s="173">
        <v>61</v>
      </c>
      <c r="D24" s="174">
        <v>84</v>
      </c>
      <c r="E24" s="138" t="s">
        <v>110</v>
      </c>
      <c r="F24" s="98">
        <f>IF(E24="","",IF(VLOOKUP(E24,'Master Data (December 2025)'!$B$10:$N$857,1)=E24,VLOOKUP(E24,'Master Data (December 2025)'!$B$10:$N$857,6),"XX"))</f>
        <v>1</v>
      </c>
      <c r="G24" s="98"/>
      <c r="H24" s="90">
        <f>IF(E24="","",IF(VLOOKUP(E24,'Master Data (December 2025)'!$B$10:$N$857,1)=E24,VLOOKUP(E24,'Master Data (December 2025)'!$B$10:$N$857,8),"XX"))</f>
        <v>22</v>
      </c>
      <c r="I24" s="98"/>
      <c r="J24" s="90" t="str">
        <f>IF(E24="","",IF(VLOOKUP(E24,'Master Data (December 2025)'!$B$10:$N$857,1)=E24,VLOOKUP(E24,'Master Data (December 2025)'!$B$10:$N$857,3),"XX"))</f>
        <v>อมฤต</v>
      </c>
      <c r="K24" s="99" t="str">
        <f>IF(E24="","",IF(VLOOKUP(E24,'Master Data (December 2025)'!$B$10:$N$857,1)=E24,VLOOKUP(E24,'Master Data (December 2025)'!$B$10:$N$857,5),"XX"))</f>
        <v>Btl 700 ml</v>
      </c>
      <c r="L24" s="215">
        <f>IF(E24="","",IF(VLOOKUP(E24,'Master Data (December 2025)'!$B$10:$N$857,1)=E24,VLOOKUP(E24,'Master Data (December 2025)'!$B$10:$N$857,11),"XX"))</f>
        <v>990</v>
      </c>
      <c r="M24" s="215">
        <f>IF(E24="","",IF(VLOOKUP(E24,'Master Data (December 2025)'!$B$10:$N$857,1)=E24,VLOOKUP(E24,'Master Data (December 2025)'!$B$10:$N$857,13),"XX"))</f>
        <v>45</v>
      </c>
      <c r="N24" s="208"/>
      <c r="O24" s="100">
        <f t="shared" si="755"/>
        <v>0</v>
      </c>
      <c r="P24" s="202"/>
      <c r="Q24" s="202"/>
      <c r="R24" s="202"/>
      <c r="S24" s="202"/>
      <c r="T24" s="202"/>
      <c r="U24" s="202"/>
      <c r="V24" s="202"/>
      <c r="W24" s="202"/>
      <c r="X24" s="203"/>
      <c r="Y24" s="204"/>
      <c r="Z24" s="101">
        <f t="shared" si="756"/>
        <v>0</v>
      </c>
      <c r="AA24" s="102">
        <f ca="1">IF(E24=0,0,SUMIF('Cocktail (December 2025)'!$F$6:$DB$1547,E24,'Cocktail (December 2025)'!$O$6:$O$1547))</f>
        <v>0</v>
      </c>
      <c r="AB24" s="103">
        <f t="shared" ca="1" si="757"/>
        <v>0</v>
      </c>
      <c r="AC24" s="104">
        <f t="shared" ca="1" si="758"/>
        <v>0</v>
      </c>
      <c r="AD24" s="104">
        <f t="shared" ca="1" si="759"/>
        <v>0</v>
      </c>
      <c r="AE24" s="105">
        <f t="shared" ca="1" si="760"/>
        <v>0</v>
      </c>
      <c r="AF24" s="191"/>
      <c r="AG24" s="192">
        <f t="shared" ca="1" si="761"/>
        <v>0</v>
      </c>
      <c r="AH24" s="106">
        <f t="shared" ref="AH24:AH46" ca="1" si="881">IF(AF24="",AC24,IF(AF24&lt;&gt;0,AF24,0))</f>
        <v>0</v>
      </c>
      <c r="AI24" s="202"/>
      <c r="AJ24" s="202"/>
      <c r="AK24" s="202"/>
      <c r="AL24" s="202"/>
      <c r="AM24" s="202"/>
      <c r="AN24" s="202"/>
      <c r="AO24" s="202"/>
      <c r="AP24" s="202"/>
      <c r="AQ24" s="203"/>
      <c r="AR24" s="204"/>
      <c r="AS24" s="107">
        <f>(AR24*F24)/H24</f>
        <v>0</v>
      </c>
      <c r="AT24" s="102">
        <f ca="1">IF(E24=0,0,SUMIF('Cocktail (December 2025)'!$F$6:$DB$1547,E24,'Cocktail (December 2025)'!$R$6:$R$1547))</f>
        <v>0</v>
      </c>
      <c r="AU24" s="108">
        <f ca="1">AT24/H24</f>
        <v>0</v>
      </c>
      <c r="AV24" s="104">
        <f t="shared" ca="1" si="762"/>
        <v>0</v>
      </c>
      <c r="AW24" s="104">
        <f ca="1">AV24*H24</f>
        <v>0</v>
      </c>
      <c r="AX24" s="105">
        <f t="shared" ca="1" si="763"/>
        <v>0</v>
      </c>
      <c r="AY24" s="191"/>
      <c r="AZ24" s="192">
        <f t="shared" ca="1" si="764"/>
        <v>0</v>
      </c>
      <c r="BA24" s="106">
        <f ca="1">AV24</f>
        <v>0</v>
      </c>
      <c r="BB24" s="202"/>
      <c r="BC24" s="202"/>
      <c r="BD24" s="202"/>
      <c r="BE24" s="202"/>
      <c r="BF24" s="202"/>
      <c r="BG24" s="202"/>
      <c r="BH24" s="202"/>
      <c r="BI24" s="202"/>
      <c r="BJ24" s="203"/>
      <c r="BK24" s="204"/>
      <c r="BL24" s="108">
        <f>(BK24*F24)/H24</f>
        <v>0</v>
      </c>
      <c r="BM24" s="102">
        <f ca="1">IF(E24=0,0,SUMIF('Cocktail (December 2025)'!$F$6:$DB$1547,E24,'Cocktail (December 2025)'!$U$6:$U$1547))</f>
        <v>0</v>
      </c>
      <c r="BN24" s="108">
        <f ca="1">BM24/H24</f>
        <v>0</v>
      </c>
      <c r="BO24" s="109">
        <f t="shared" ca="1" si="765"/>
        <v>0</v>
      </c>
      <c r="BP24" s="104">
        <f ca="1">BO24*H24</f>
        <v>0</v>
      </c>
      <c r="BQ24" s="105">
        <f t="shared" ca="1" si="766"/>
        <v>0</v>
      </c>
      <c r="BR24" s="191"/>
      <c r="BS24" s="192">
        <f t="shared" ca="1" si="767"/>
        <v>0</v>
      </c>
      <c r="BT24" s="106">
        <f t="shared" ca="1" si="768"/>
        <v>0</v>
      </c>
      <c r="BU24" s="202"/>
      <c r="BV24" s="202"/>
      <c r="BW24" s="202"/>
      <c r="BX24" s="202"/>
      <c r="BY24" s="202"/>
      <c r="BZ24" s="202"/>
      <c r="CA24" s="202"/>
      <c r="CB24" s="202"/>
      <c r="CC24" s="203"/>
      <c r="CD24" s="204"/>
      <c r="CE24" s="108">
        <f>(CD24*F24)/H24</f>
        <v>0</v>
      </c>
      <c r="CF24" s="102">
        <f ca="1">IF(E24=0,0,SUMIF('Cocktail (December 2025)'!$F$6:$DB$1547,E24,'Cocktail (December 2025)'!$X$6:$X$1547))</f>
        <v>0</v>
      </c>
      <c r="CG24" s="108">
        <f ca="1">CF24/H24</f>
        <v>0</v>
      </c>
      <c r="CH24" s="109">
        <f t="shared" ca="1" si="769"/>
        <v>0</v>
      </c>
      <c r="CI24" s="104">
        <f ca="1">CH24*H24</f>
        <v>0</v>
      </c>
      <c r="CJ24" s="105">
        <f t="shared" ca="1" si="770"/>
        <v>0</v>
      </c>
      <c r="CK24" s="191"/>
      <c r="CL24" s="192">
        <f t="shared" ca="1" si="771"/>
        <v>0</v>
      </c>
      <c r="CM24" s="106">
        <f t="shared" ca="1" si="772"/>
        <v>0</v>
      </c>
      <c r="CN24" s="202"/>
      <c r="CO24" s="202"/>
      <c r="CP24" s="202"/>
      <c r="CQ24" s="202"/>
      <c r="CR24" s="202"/>
      <c r="CS24" s="202"/>
      <c r="CT24" s="202"/>
      <c r="CU24" s="202"/>
      <c r="CV24" s="203"/>
      <c r="CW24" s="204"/>
      <c r="CX24" s="108">
        <f>(CW24*F24)/H24</f>
        <v>0</v>
      </c>
      <c r="CY24" s="102">
        <f ca="1">IF(E24=0,0,SUMIF('Cocktail (December 2025)'!$F$6:$DB$1547,E24,'Cocktail (December 2025)'!$AA$6:$AA$1547))</f>
        <v>0</v>
      </c>
      <c r="CZ24" s="108">
        <f ca="1">CY24/H24</f>
        <v>0</v>
      </c>
      <c r="DA24" s="109">
        <f t="shared" ca="1" si="773"/>
        <v>0</v>
      </c>
      <c r="DB24" s="104">
        <f ca="1">DA24*H24</f>
        <v>0</v>
      </c>
      <c r="DC24" s="105">
        <f t="shared" ca="1" si="774"/>
        <v>0</v>
      </c>
      <c r="DD24" s="191"/>
      <c r="DE24" s="192">
        <f t="shared" ca="1" si="775"/>
        <v>0</v>
      </c>
      <c r="DF24" s="106">
        <f t="shared" ca="1" si="776"/>
        <v>0</v>
      </c>
      <c r="DG24" s="202"/>
      <c r="DH24" s="202"/>
      <c r="DI24" s="202"/>
      <c r="DJ24" s="202"/>
      <c r="DK24" s="202"/>
      <c r="DL24" s="202"/>
      <c r="DM24" s="202"/>
      <c r="DN24" s="202"/>
      <c r="DO24" s="203"/>
      <c r="DP24" s="204"/>
      <c r="DQ24" s="108">
        <f>(DP24*F24)/H24</f>
        <v>0</v>
      </c>
      <c r="DR24" s="102">
        <f ca="1">IF(E24=0,0,SUMIF('Cocktail (December 2025)'!$F$6:$DB$1547,E24,'Cocktail (December 2025)'!$AD$6:$AD$1547))</f>
        <v>0</v>
      </c>
      <c r="DS24" s="108">
        <f ca="1">DR24/H24</f>
        <v>0</v>
      </c>
      <c r="DT24" s="109">
        <f t="shared" ca="1" si="777"/>
        <v>0</v>
      </c>
      <c r="DU24" s="104">
        <f ca="1">DT24*H24</f>
        <v>0</v>
      </c>
      <c r="DV24" s="105">
        <f t="shared" ca="1" si="778"/>
        <v>0</v>
      </c>
      <c r="DW24" s="191"/>
      <c r="DX24" s="192">
        <f t="shared" ca="1" si="779"/>
        <v>0</v>
      </c>
      <c r="DY24" s="106">
        <f t="shared" ca="1" si="780"/>
        <v>0</v>
      </c>
      <c r="DZ24" s="202"/>
      <c r="EA24" s="202"/>
      <c r="EB24" s="202"/>
      <c r="EC24" s="202"/>
      <c r="ED24" s="202"/>
      <c r="EE24" s="202"/>
      <c r="EF24" s="202"/>
      <c r="EG24" s="202"/>
      <c r="EH24" s="203"/>
      <c r="EI24" s="204"/>
      <c r="EJ24" s="108">
        <f>(EI24*F24)/H24</f>
        <v>0</v>
      </c>
      <c r="EK24" s="102">
        <f ca="1">IF(E24=0,0,SUMIF('Cocktail (December 2025)'!$F$6:$DB$1547,E24,'Cocktail (December 2025)'!$AG$6:$AG$1547))</f>
        <v>0</v>
      </c>
      <c r="EL24" s="108">
        <f ca="1">EK24/H24</f>
        <v>0</v>
      </c>
      <c r="EM24" s="109">
        <f t="shared" ca="1" si="781"/>
        <v>0</v>
      </c>
      <c r="EN24" s="104">
        <f ca="1">EM24*H24</f>
        <v>0</v>
      </c>
      <c r="EO24" s="105">
        <f t="shared" ca="1" si="782"/>
        <v>0</v>
      </c>
      <c r="EP24" s="191"/>
      <c r="EQ24" s="199">
        <f t="shared" ca="1" si="783"/>
        <v>0</v>
      </c>
      <c r="ER24" s="185">
        <f ca="1">EM24</f>
        <v>0</v>
      </c>
      <c r="ES24" s="202"/>
      <c r="ET24" s="202"/>
      <c r="EU24" s="202"/>
      <c r="EV24" s="202"/>
      <c r="EW24" s="202"/>
      <c r="EX24" s="202"/>
      <c r="EY24" s="202"/>
      <c r="EZ24" s="202"/>
      <c r="FA24" s="203"/>
      <c r="FB24" s="204"/>
      <c r="FC24" s="108">
        <f>(FB24*F24)/H24</f>
        <v>0</v>
      </c>
      <c r="FD24" s="102">
        <f ca="1">IF(E24=0,0,SUMIF('Cocktail (December 2025)'!$F$6:$DB$1547,E24,'Cocktail (December 2025)'!$AJ$6:$AJ$1547))</f>
        <v>0</v>
      </c>
      <c r="FE24" s="108">
        <f ca="1">FD24/H24</f>
        <v>0</v>
      </c>
      <c r="FF24" s="109">
        <f t="shared" ca="1" si="784"/>
        <v>0</v>
      </c>
      <c r="FG24" s="104">
        <f ca="1">FF24*H24</f>
        <v>0</v>
      </c>
      <c r="FH24" s="105">
        <f t="shared" ca="1" si="785"/>
        <v>0</v>
      </c>
      <c r="FI24" s="191"/>
      <c r="FJ24" s="192">
        <f t="shared" ca="1" si="786"/>
        <v>0</v>
      </c>
      <c r="FK24" s="110">
        <f t="shared" ca="1" si="787"/>
        <v>0</v>
      </c>
      <c r="FL24" s="202"/>
      <c r="FM24" s="202"/>
      <c r="FN24" s="202"/>
      <c r="FO24" s="202"/>
      <c r="FP24" s="202"/>
      <c r="FQ24" s="202"/>
      <c r="FR24" s="202"/>
      <c r="FS24" s="202"/>
      <c r="FT24" s="203"/>
      <c r="FU24" s="204"/>
      <c r="FV24" s="108">
        <f>(FU24*F24)/H24</f>
        <v>0</v>
      </c>
      <c r="FW24" s="102">
        <f ca="1">IF(E24=0,0,SUMIF('Cocktail (December 2025)'!$F$6:$DB$1547,E24,'Cocktail (December 2025)'!$AM$6:$AM$1547))</f>
        <v>0</v>
      </c>
      <c r="FX24" s="108">
        <f ca="1">FW24/H24</f>
        <v>0</v>
      </c>
      <c r="FY24" s="109">
        <f t="shared" ca="1" si="788"/>
        <v>0</v>
      </c>
      <c r="FZ24" s="104">
        <f ca="1">FY24*H24</f>
        <v>0</v>
      </c>
      <c r="GA24" s="105">
        <f t="shared" ca="1" si="789"/>
        <v>0</v>
      </c>
      <c r="GB24" s="191"/>
      <c r="GC24" s="192">
        <f t="shared" ca="1" si="790"/>
        <v>0</v>
      </c>
      <c r="GD24" s="106">
        <f t="shared" ca="1" si="791"/>
        <v>0</v>
      </c>
      <c r="GE24" s="202"/>
      <c r="GF24" s="202"/>
      <c r="GG24" s="202"/>
      <c r="GH24" s="202"/>
      <c r="GI24" s="202"/>
      <c r="GJ24" s="202"/>
      <c r="GK24" s="202"/>
      <c r="GL24" s="202"/>
      <c r="GM24" s="203"/>
      <c r="GN24" s="204"/>
      <c r="GO24" s="108">
        <f>(GN24*F24)/H24</f>
        <v>0</v>
      </c>
      <c r="GP24" s="102">
        <f ca="1">IF(E24=0,0,SUMIF('Cocktail (December 2025)'!$F$6:$DB$1547,E24,'Cocktail (December 2025)'!$AP$6:$AP$1547))</f>
        <v>0</v>
      </c>
      <c r="GQ24" s="108">
        <f ca="1">GP24/H24</f>
        <v>0</v>
      </c>
      <c r="GR24" s="109">
        <f t="shared" ca="1" si="792"/>
        <v>0</v>
      </c>
      <c r="GS24" s="104">
        <f ca="1">GR24*H24</f>
        <v>0</v>
      </c>
      <c r="GT24" s="105">
        <f t="shared" ca="1" si="793"/>
        <v>0</v>
      </c>
      <c r="GU24" s="191"/>
      <c r="GV24" s="192">
        <f t="shared" ca="1" si="794"/>
        <v>0</v>
      </c>
      <c r="GW24" s="106">
        <f t="shared" ca="1" si="795"/>
        <v>0</v>
      </c>
      <c r="GX24" s="202"/>
      <c r="GY24" s="202"/>
      <c r="GZ24" s="202"/>
      <c r="HA24" s="202"/>
      <c r="HB24" s="202"/>
      <c r="HC24" s="202"/>
      <c r="HD24" s="202"/>
      <c r="HE24" s="202"/>
      <c r="HF24" s="203"/>
      <c r="HG24" s="204"/>
      <c r="HH24" s="108">
        <f>(HG24*F24)/H24</f>
        <v>0</v>
      </c>
      <c r="HI24" s="102">
        <f ca="1">IF(E24=0,0,SUMIF('Cocktail (December 2025)'!$F$6:$DB$1547,E24,'Cocktail (December 2025)'!$AS$6:$AS$1547))</f>
        <v>0</v>
      </c>
      <c r="HJ24" s="108">
        <f ca="1">HI24/H24</f>
        <v>0</v>
      </c>
      <c r="HK24" s="109">
        <f t="shared" ca="1" si="796"/>
        <v>0</v>
      </c>
      <c r="HL24" s="104">
        <f ca="1">HK24*H24</f>
        <v>0</v>
      </c>
      <c r="HM24" s="105">
        <f t="shared" ca="1" si="797"/>
        <v>0</v>
      </c>
      <c r="HN24" s="191"/>
      <c r="HO24" s="192">
        <f t="shared" ca="1" si="798"/>
        <v>0</v>
      </c>
      <c r="HP24" s="106">
        <f t="shared" ca="1" si="799"/>
        <v>0</v>
      </c>
      <c r="HQ24" s="202"/>
      <c r="HR24" s="202"/>
      <c r="HS24" s="202"/>
      <c r="HT24" s="202"/>
      <c r="HU24" s="202"/>
      <c r="HV24" s="202"/>
      <c r="HW24" s="202"/>
      <c r="HX24" s="202"/>
      <c r="HY24" s="203"/>
      <c r="HZ24" s="204"/>
      <c r="IA24" s="108">
        <f>(HZ24*F24)/H24</f>
        <v>0</v>
      </c>
      <c r="IB24" s="102">
        <f ca="1">IF(E24=0,0,SUMIF('Cocktail (December 2025)'!$F$6:$DB$1547,E24,'Cocktail (December 2025)'!$AV$6:$AV$1547))</f>
        <v>0</v>
      </c>
      <c r="IC24" s="108">
        <f ca="1">IB24/H24</f>
        <v>0</v>
      </c>
      <c r="ID24" s="109">
        <f t="shared" ca="1" si="800"/>
        <v>0</v>
      </c>
      <c r="IE24" s="104">
        <f ca="1">ID24*H24</f>
        <v>0</v>
      </c>
      <c r="IF24" s="105">
        <f t="shared" ca="1" si="801"/>
        <v>0</v>
      </c>
      <c r="IG24" s="191"/>
      <c r="IH24" s="192">
        <f t="shared" ca="1" si="802"/>
        <v>0</v>
      </c>
      <c r="II24" s="106">
        <f t="shared" ca="1" si="803"/>
        <v>0</v>
      </c>
      <c r="IJ24" s="202"/>
      <c r="IK24" s="202"/>
      <c r="IL24" s="202"/>
      <c r="IM24" s="202"/>
      <c r="IN24" s="202"/>
      <c r="IO24" s="202"/>
      <c r="IP24" s="202"/>
      <c r="IQ24" s="202"/>
      <c r="IR24" s="203"/>
      <c r="IS24" s="204"/>
      <c r="IT24" s="108">
        <f>(IS24*F24)/H24</f>
        <v>0</v>
      </c>
      <c r="IU24" s="102">
        <f ca="1">IF(E24=0,0,SUMIF('Cocktail (December 2025)'!$F$6:$DB$1547,E24,'Cocktail (December 2025)'!$AY$6:$AY$1547))</f>
        <v>0</v>
      </c>
      <c r="IV24" s="108">
        <f ca="1">IU24/H24</f>
        <v>0</v>
      </c>
      <c r="IW24" s="109">
        <f t="shared" ca="1" si="804"/>
        <v>0</v>
      </c>
      <c r="IX24" s="104">
        <f ca="1">IW24*H24</f>
        <v>0</v>
      </c>
      <c r="IY24" s="105">
        <f t="shared" ca="1" si="805"/>
        <v>0</v>
      </c>
      <c r="IZ24" s="191"/>
      <c r="JA24" s="192">
        <f t="shared" ca="1" si="806"/>
        <v>0</v>
      </c>
      <c r="JB24" s="106">
        <f t="shared" ca="1" si="807"/>
        <v>0</v>
      </c>
      <c r="JC24" s="202"/>
      <c r="JD24" s="202"/>
      <c r="JE24" s="202"/>
      <c r="JF24" s="202"/>
      <c r="JG24" s="202"/>
      <c r="JH24" s="202"/>
      <c r="JI24" s="202"/>
      <c r="JJ24" s="202"/>
      <c r="JK24" s="203"/>
      <c r="JL24" s="204"/>
      <c r="JM24" s="108">
        <f>(JL24*F24)/H24</f>
        <v>0</v>
      </c>
      <c r="JN24" s="102">
        <f ca="1">IF(E24=0,0,SUMIF('Cocktail (December 2025)'!$F$6:$DB$1547,E24,'Cocktail (December 2025)'!$BB$6:$BB$1547))</f>
        <v>0</v>
      </c>
      <c r="JO24" s="108">
        <f ca="1">JN24/H24</f>
        <v>0</v>
      </c>
      <c r="JP24" s="109">
        <f t="shared" ca="1" si="808"/>
        <v>0</v>
      </c>
      <c r="JQ24" s="104">
        <f ca="1">JP24*H24</f>
        <v>0</v>
      </c>
      <c r="JR24" s="105">
        <f t="shared" ca="1" si="809"/>
        <v>0</v>
      </c>
      <c r="JS24" s="191"/>
      <c r="JT24" s="192">
        <f t="shared" ca="1" si="810"/>
        <v>0</v>
      </c>
      <c r="JU24" s="106">
        <f ca="1">JP24</f>
        <v>0</v>
      </c>
      <c r="JV24" s="202"/>
      <c r="JW24" s="202"/>
      <c r="JX24" s="202"/>
      <c r="JY24" s="202"/>
      <c r="JZ24" s="202"/>
      <c r="KA24" s="202"/>
      <c r="KB24" s="202"/>
      <c r="KC24" s="202"/>
      <c r="KD24" s="203"/>
      <c r="KE24" s="204"/>
      <c r="KF24" s="108">
        <f>(KE24*F24)/H24</f>
        <v>0</v>
      </c>
      <c r="KG24" s="102">
        <f ca="1">IF(E24=0,0,SUMIF('Cocktail (December 2025)'!$F$6:$DB$1547,E24,'Cocktail (December 2025)'!$BE$6:$BE$1547))</f>
        <v>0</v>
      </c>
      <c r="KH24" s="108">
        <f ca="1">KG24/H24</f>
        <v>0</v>
      </c>
      <c r="KI24" s="109">
        <f t="shared" ca="1" si="811"/>
        <v>0</v>
      </c>
      <c r="KJ24" s="104">
        <f ca="1">KI24*H24</f>
        <v>0</v>
      </c>
      <c r="KK24" s="105">
        <f t="shared" ca="1" si="812"/>
        <v>0</v>
      </c>
      <c r="KL24" s="191"/>
      <c r="KM24" s="192">
        <f t="shared" ca="1" si="813"/>
        <v>0</v>
      </c>
      <c r="KN24" s="106">
        <f t="shared" ca="1" si="814"/>
        <v>0</v>
      </c>
      <c r="KO24" s="202"/>
      <c r="KP24" s="202"/>
      <c r="KQ24" s="202"/>
      <c r="KR24" s="202"/>
      <c r="KS24" s="202"/>
      <c r="KT24" s="202"/>
      <c r="KU24" s="202"/>
      <c r="KV24" s="202"/>
      <c r="KW24" s="203"/>
      <c r="KX24" s="204"/>
      <c r="KY24" s="108">
        <f>(KX24*F24)/H24</f>
        <v>0</v>
      </c>
      <c r="KZ24" s="102">
        <f ca="1">IF(E24=0,0,SUMIF('Cocktail (December 2025)'!$F$6:$DB$1547,E24,'Cocktail (December 2025)'!$BH$6:$BH$1547))</f>
        <v>0</v>
      </c>
      <c r="LA24" s="108">
        <f ca="1">KZ24/H24</f>
        <v>0</v>
      </c>
      <c r="LB24" s="109">
        <f t="shared" ca="1" si="815"/>
        <v>0</v>
      </c>
      <c r="LC24" s="104">
        <f ca="1">LB24*H24</f>
        <v>0</v>
      </c>
      <c r="LD24" s="105">
        <f t="shared" ca="1" si="816"/>
        <v>0</v>
      </c>
      <c r="LE24" s="191"/>
      <c r="LF24" s="192">
        <f t="shared" ca="1" si="817"/>
        <v>0</v>
      </c>
      <c r="LG24" s="106">
        <f t="shared" ca="1" si="818"/>
        <v>0</v>
      </c>
      <c r="LH24" s="202"/>
      <c r="LI24" s="202"/>
      <c r="LJ24" s="202"/>
      <c r="LK24" s="202"/>
      <c r="LL24" s="202"/>
      <c r="LM24" s="202"/>
      <c r="LN24" s="202"/>
      <c r="LO24" s="202"/>
      <c r="LP24" s="203"/>
      <c r="LQ24" s="204"/>
      <c r="LR24" s="108">
        <f>(LQ24*F24)/H24</f>
        <v>0</v>
      </c>
      <c r="LS24" s="102">
        <f ca="1">IF(E24=0,0,SUMIF('Cocktail (December 2025)'!$F$6:$DB$1547,E24,'Cocktail (December 2025)'!$BK$6:$BK$1547))</f>
        <v>0</v>
      </c>
      <c r="LT24" s="108">
        <f ca="1">LS24/H24</f>
        <v>0</v>
      </c>
      <c r="LU24" s="109">
        <f t="shared" ca="1" si="819"/>
        <v>0</v>
      </c>
      <c r="LV24" s="104">
        <f ca="1">LU24*H24</f>
        <v>0</v>
      </c>
      <c r="LW24" s="105">
        <f t="shared" ca="1" si="820"/>
        <v>0</v>
      </c>
      <c r="LX24" s="191"/>
      <c r="LY24" s="192">
        <f t="shared" ca="1" si="821"/>
        <v>0</v>
      </c>
      <c r="LZ24" s="106">
        <f t="shared" ca="1" si="822"/>
        <v>0</v>
      </c>
      <c r="MA24" s="202"/>
      <c r="MB24" s="202"/>
      <c r="MC24" s="202"/>
      <c r="MD24" s="202"/>
      <c r="ME24" s="202"/>
      <c r="MF24" s="202"/>
      <c r="MG24" s="202"/>
      <c r="MH24" s="202"/>
      <c r="MI24" s="203"/>
      <c r="MJ24" s="204"/>
      <c r="MK24" s="108">
        <f>(MJ24*F24)/H24</f>
        <v>0</v>
      </c>
      <c r="ML24" s="102">
        <f ca="1">IF(E24=0,0,SUMIF('Cocktail (December 2025)'!$F$6:$DB$1547,E24,'Cocktail (December 2025)'!$BN$6:$BN$1547))</f>
        <v>0</v>
      </c>
      <c r="MM24" s="108">
        <f ca="1">ML24/H24</f>
        <v>0</v>
      </c>
      <c r="MN24" s="109">
        <f t="shared" ca="1" si="823"/>
        <v>0</v>
      </c>
      <c r="MO24" s="104">
        <f ca="1">MN24*H24</f>
        <v>0</v>
      </c>
      <c r="MP24" s="105">
        <f t="shared" ca="1" si="824"/>
        <v>0</v>
      </c>
      <c r="MQ24" s="191"/>
      <c r="MR24" s="192">
        <f t="shared" ca="1" si="825"/>
        <v>0</v>
      </c>
      <c r="MS24" s="106">
        <f t="shared" ca="1" si="826"/>
        <v>0</v>
      </c>
      <c r="MT24" s="202"/>
      <c r="MU24" s="202"/>
      <c r="MV24" s="202"/>
      <c r="MW24" s="202"/>
      <c r="MX24" s="202"/>
      <c r="MY24" s="202"/>
      <c r="MZ24" s="202"/>
      <c r="NA24" s="202"/>
      <c r="NB24" s="203"/>
      <c r="NC24" s="204"/>
      <c r="ND24" s="108">
        <f>(NC24*F24)/H24</f>
        <v>0</v>
      </c>
      <c r="NE24" s="102">
        <f ca="1">IF(E24=0,0,SUMIF('Cocktail (December 2025)'!$F$6:$DB$1547,E24,'Cocktail (December 2025)'!$BQ$6:$BQ$1547))</f>
        <v>0</v>
      </c>
      <c r="NF24" s="108">
        <f ca="1">NE24/H24</f>
        <v>0</v>
      </c>
      <c r="NG24" s="109">
        <f t="shared" ca="1" si="827"/>
        <v>0</v>
      </c>
      <c r="NH24" s="104">
        <f ca="1">NG24*H24</f>
        <v>0</v>
      </c>
      <c r="NI24" s="105">
        <f t="shared" ca="1" si="828"/>
        <v>0</v>
      </c>
      <c r="NJ24" s="191"/>
      <c r="NK24" s="192">
        <f t="shared" ca="1" si="829"/>
        <v>0</v>
      </c>
      <c r="NL24" s="106">
        <f t="shared" ca="1" si="830"/>
        <v>0</v>
      </c>
      <c r="NM24" s="202"/>
      <c r="NN24" s="202"/>
      <c r="NO24" s="202"/>
      <c r="NP24" s="202"/>
      <c r="NQ24" s="202"/>
      <c r="NR24" s="202"/>
      <c r="NS24" s="202"/>
      <c r="NT24" s="202"/>
      <c r="NU24" s="203"/>
      <c r="NV24" s="204"/>
      <c r="NW24" s="108">
        <f>(NV24*F24)/H24</f>
        <v>0</v>
      </c>
      <c r="NX24" s="102">
        <f ca="1">IF(E24=0,0,SUMIF('Cocktail (December 2025)'!$F$6:$DB$1547,E24,'Cocktail (December 2025)'!$BT$6:$BT$1547))</f>
        <v>0</v>
      </c>
      <c r="NY24" s="108">
        <f ca="1">NX24/H24</f>
        <v>0</v>
      </c>
      <c r="NZ24" s="109">
        <f t="shared" ca="1" si="831"/>
        <v>0</v>
      </c>
      <c r="OA24" s="104">
        <f ca="1">NZ24*H24</f>
        <v>0</v>
      </c>
      <c r="OB24" s="105">
        <f t="shared" ca="1" si="832"/>
        <v>0</v>
      </c>
      <c r="OC24" s="191"/>
      <c r="OD24" s="192">
        <f t="shared" ca="1" si="833"/>
        <v>0</v>
      </c>
      <c r="OE24" s="106">
        <f t="shared" ca="1" si="834"/>
        <v>0</v>
      </c>
      <c r="OF24" s="202"/>
      <c r="OG24" s="202"/>
      <c r="OH24" s="202"/>
      <c r="OI24" s="202"/>
      <c r="OJ24" s="202"/>
      <c r="OK24" s="202"/>
      <c r="OL24" s="202"/>
      <c r="OM24" s="202"/>
      <c r="ON24" s="203"/>
      <c r="OO24" s="204"/>
      <c r="OP24" s="108">
        <f>(OO24*F24)/H24</f>
        <v>0</v>
      </c>
      <c r="OQ24" s="102">
        <f ca="1">IF(E24=0,0,SUMIF('Cocktail (December 2025)'!$F$6:$DB$1547,E24,'Cocktail (December 2025)'!$BW$6:$BW$1547))</f>
        <v>0</v>
      </c>
      <c r="OR24" s="108">
        <f ca="1">OQ24/H24</f>
        <v>0</v>
      </c>
      <c r="OS24" s="109">
        <f t="shared" ca="1" si="835"/>
        <v>0</v>
      </c>
      <c r="OT24" s="104">
        <f ca="1">OS24*H24</f>
        <v>0</v>
      </c>
      <c r="OU24" s="105">
        <f t="shared" ca="1" si="836"/>
        <v>0</v>
      </c>
      <c r="OV24" s="191"/>
      <c r="OW24" s="192">
        <f t="shared" ca="1" si="837"/>
        <v>0</v>
      </c>
      <c r="OX24" s="106">
        <f ca="1">OS24</f>
        <v>0</v>
      </c>
      <c r="OY24" s="202"/>
      <c r="OZ24" s="202"/>
      <c r="PA24" s="202"/>
      <c r="PB24" s="202"/>
      <c r="PC24" s="202"/>
      <c r="PD24" s="202"/>
      <c r="PE24" s="202"/>
      <c r="PF24" s="202"/>
      <c r="PG24" s="203"/>
      <c r="PH24" s="204"/>
      <c r="PI24" s="108">
        <f>(PH24*F24)/H24</f>
        <v>0</v>
      </c>
      <c r="PJ24" s="102">
        <f ca="1">IF(E24=0,0,SUMIF('Cocktail (December 2025)'!$F$6:$DB$1547,E24,'Cocktail (December 2025)'!$BZ$6:$BZ$1547))</f>
        <v>0</v>
      </c>
      <c r="PK24" s="108">
        <f ca="1">PJ24/H24</f>
        <v>0</v>
      </c>
      <c r="PL24" s="109">
        <f t="shared" ca="1" si="838"/>
        <v>0</v>
      </c>
      <c r="PM24" s="104">
        <f ca="1">PL24*H24</f>
        <v>0</v>
      </c>
      <c r="PN24" s="105">
        <f t="shared" ca="1" si="839"/>
        <v>0</v>
      </c>
      <c r="PO24" s="191"/>
      <c r="PP24" s="192">
        <f t="shared" ca="1" si="840"/>
        <v>0</v>
      </c>
      <c r="PQ24" s="106">
        <f t="shared" ca="1" si="841"/>
        <v>0</v>
      </c>
      <c r="PR24" s="202"/>
      <c r="PS24" s="202"/>
      <c r="PT24" s="202"/>
      <c r="PU24" s="202"/>
      <c r="PV24" s="202"/>
      <c r="PW24" s="202"/>
      <c r="PX24" s="202"/>
      <c r="PY24" s="202"/>
      <c r="PZ24" s="203"/>
      <c r="QA24" s="204"/>
      <c r="QB24" s="108">
        <f>(QA24*F24)/H24</f>
        <v>0</v>
      </c>
      <c r="QC24" s="102">
        <f ca="1">IF(E24=0,0,SUMIF('Cocktail (December 2025)'!$F$6:$DB$1547,E24,'Cocktail (December 2025)'!$CC$6:$CC$1547))</f>
        <v>0</v>
      </c>
      <c r="QD24" s="108">
        <f ca="1">QC24/H24</f>
        <v>0</v>
      </c>
      <c r="QE24" s="109">
        <f t="shared" ca="1" si="842"/>
        <v>0</v>
      </c>
      <c r="QF24" s="104">
        <f ca="1">QE24*H24</f>
        <v>0</v>
      </c>
      <c r="QG24" s="105">
        <f t="shared" ca="1" si="843"/>
        <v>0</v>
      </c>
      <c r="QH24" s="191"/>
      <c r="QI24" s="192">
        <f t="shared" ca="1" si="844"/>
        <v>0</v>
      </c>
      <c r="QJ24" s="106">
        <f t="shared" ca="1" si="845"/>
        <v>0</v>
      </c>
      <c r="QK24" s="202"/>
      <c r="QL24" s="202"/>
      <c r="QM24" s="202"/>
      <c r="QN24" s="202"/>
      <c r="QO24" s="202"/>
      <c r="QP24" s="202"/>
      <c r="QQ24" s="202"/>
      <c r="QR24" s="202"/>
      <c r="QS24" s="203"/>
      <c r="QT24" s="204"/>
      <c r="QU24" s="108">
        <f>(QT24*F24)/H24</f>
        <v>0</v>
      </c>
      <c r="QV24" s="102">
        <f ca="1">IF(E24=0,0,SUMIF('Cocktail (December 2025)'!$F$6:$DB$1547,E24,'Cocktail (December 2025)'!$CF$6:$CF$1547))</f>
        <v>0</v>
      </c>
      <c r="QW24" s="108">
        <f ca="1">QV24/H24</f>
        <v>0</v>
      </c>
      <c r="QX24" s="109">
        <f t="shared" ca="1" si="846"/>
        <v>0</v>
      </c>
      <c r="QY24" s="104">
        <f ca="1">QX24*H24</f>
        <v>0</v>
      </c>
      <c r="QZ24" s="105">
        <f t="shared" ca="1" si="847"/>
        <v>0</v>
      </c>
      <c r="RA24" s="191"/>
      <c r="RB24" s="192">
        <f t="shared" ca="1" si="848"/>
        <v>0</v>
      </c>
      <c r="RC24" s="106">
        <f t="shared" ref="RC24:RC46" ca="1" si="882">QX24</f>
        <v>0</v>
      </c>
      <c r="RD24" s="202"/>
      <c r="RE24" s="202"/>
      <c r="RF24" s="202"/>
      <c r="RG24" s="202"/>
      <c r="RH24" s="202"/>
      <c r="RI24" s="202"/>
      <c r="RJ24" s="202"/>
      <c r="RK24" s="202"/>
      <c r="RL24" s="203"/>
      <c r="RM24" s="204"/>
      <c r="RN24" s="108">
        <f>(RM24*F24)/H24</f>
        <v>0</v>
      </c>
      <c r="RO24" s="102">
        <f ca="1">IF(E24=0,0,SUMIF('Cocktail (December 2025)'!$F$6:$DB$1547,E24,'Cocktail (December 2025)'!$CI$6:$CI$1547))</f>
        <v>0</v>
      </c>
      <c r="RP24" s="108">
        <f ca="1">RO24/H24</f>
        <v>0</v>
      </c>
      <c r="RQ24" s="109">
        <f t="shared" ca="1" si="849"/>
        <v>0</v>
      </c>
      <c r="RR24" s="104">
        <f ca="1">RQ24*H24</f>
        <v>0</v>
      </c>
      <c r="RS24" s="105">
        <f t="shared" ca="1" si="850"/>
        <v>0</v>
      </c>
      <c r="RT24" s="191"/>
      <c r="RU24" s="192">
        <f t="shared" ca="1" si="851"/>
        <v>0</v>
      </c>
      <c r="RV24" s="106">
        <f t="shared" ca="1" si="852"/>
        <v>0</v>
      </c>
      <c r="RW24" s="202"/>
      <c r="RX24" s="202"/>
      <c r="RY24" s="202"/>
      <c r="RZ24" s="202"/>
      <c r="SA24" s="202"/>
      <c r="SB24" s="202"/>
      <c r="SC24" s="202"/>
      <c r="SD24" s="202"/>
      <c r="SE24" s="203"/>
      <c r="SF24" s="204"/>
      <c r="SG24" s="108">
        <f>(SF24*F24)/H24</f>
        <v>0</v>
      </c>
      <c r="SH24" s="102">
        <f ca="1">IF(E24=0,0,SUMIF('Cocktail (December 2025)'!$F$6:$DB$1547,E24,'Cocktail (December 2025)'!$CL$6:$CL$1547))</f>
        <v>0</v>
      </c>
      <c r="SI24" s="108">
        <f ca="1">SH24/H24</f>
        <v>0</v>
      </c>
      <c r="SJ24" s="109">
        <f t="shared" ca="1" si="853"/>
        <v>0</v>
      </c>
      <c r="SK24" s="104">
        <f ca="1">SJ24*H24</f>
        <v>0</v>
      </c>
      <c r="SL24" s="105">
        <f t="shared" ca="1" si="854"/>
        <v>0</v>
      </c>
      <c r="SM24" s="191"/>
      <c r="SN24" s="192">
        <f t="shared" ca="1" si="855"/>
        <v>0</v>
      </c>
      <c r="SO24" s="106">
        <f t="shared" ca="1" si="856"/>
        <v>0</v>
      </c>
      <c r="SP24" s="202"/>
      <c r="SQ24" s="202"/>
      <c r="SR24" s="202"/>
      <c r="SS24" s="202"/>
      <c r="ST24" s="202"/>
      <c r="SU24" s="202"/>
      <c r="SV24" s="202"/>
      <c r="SW24" s="202"/>
      <c r="SX24" s="203"/>
      <c r="SY24" s="204"/>
      <c r="SZ24" s="108">
        <f>(SY24*F24)/H24</f>
        <v>0</v>
      </c>
      <c r="TA24" s="102">
        <f ca="1">IF(E24=0,0,SUMIF('Cocktail (December 2025)'!$F$6:$DB$1547,E24,'Cocktail (December 2025)'!$CO$6:$CO$1547))</f>
        <v>0</v>
      </c>
      <c r="TB24" s="108">
        <f ca="1">TA24/H24</f>
        <v>0</v>
      </c>
      <c r="TC24" s="109">
        <f t="shared" ca="1" si="857"/>
        <v>0</v>
      </c>
      <c r="TD24" s="104">
        <f ca="1">TC24*H24</f>
        <v>0</v>
      </c>
      <c r="TE24" s="105">
        <f t="shared" ca="1" si="858"/>
        <v>0</v>
      </c>
      <c r="TF24" s="191"/>
      <c r="TG24" s="192">
        <f t="shared" ca="1" si="859"/>
        <v>0</v>
      </c>
      <c r="TH24" s="106">
        <f t="shared" ca="1" si="860"/>
        <v>0</v>
      </c>
      <c r="TI24" s="202"/>
      <c r="TJ24" s="202"/>
      <c r="TK24" s="202"/>
      <c r="TL24" s="202"/>
      <c r="TM24" s="202"/>
      <c r="TN24" s="202"/>
      <c r="TO24" s="202"/>
      <c r="TP24" s="202"/>
      <c r="TQ24" s="203"/>
      <c r="TR24" s="204"/>
      <c r="TS24" s="108">
        <f>(TR24*F24)/H24</f>
        <v>0</v>
      </c>
      <c r="TT24" s="102">
        <f ca="1">IF(E24=0,0,SUMIF('Cocktail (December 2025)'!$F$6:$DB$1547,E24,'Cocktail (December 2025)'!$CR$6:$CR$1547))</f>
        <v>0</v>
      </c>
      <c r="TU24" s="108">
        <f ca="1">TT24/H24</f>
        <v>0</v>
      </c>
      <c r="TV24" s="109">
        <f t="shared" ca="1" si="861"/>
        <v>0</v>
      </c>
      <c r="TW24" s="104">
        <f ca="1">TV24*H24</f>
        <v>0</v>
      </c>
      <c r="TX24" s="105">
        <f t="shared" ca="1" si="862"/>
        <v>0</v>
      </c>
      <c r="TY24" s="191"/>
      <c r="TZ24" s="192">
        <f t="shared" ca="1" si="863"/>
        <v>0</v>
      </c>
      <c r="UA24" s="106">
        <f t="shared" ca="1" si="864"/>
        <v>0</v>
      </c>
      <c r="UB24" s="202"/>
      <c r="UC24" s="202"/>
      <c r="UD24" s="202"/>
      <c r="UE24" s="202"/>
      <c r="UF24" s="202"/>
      <c r="UG24" s="202"/>
      <c r="UH24" s="202"/>
      <c r="UI24" s="202"/>
      <c r="UJ24" s="203"/>
      <c r="UK24" s="204"/>
      <c r="UL24" s="108">
        <f>(UK24*F24)/H24</f>
        <v>0</v>
      </c>
      <c r="UM24" s="102">
        <f ca="1">IF(E24=0,0,SUMIF('Cocktail (December 2025)'!$F$6:$DB$1547,E24,'Cocktail (December 2025)'!$CU$6:$CU$1547))</f>
        <v>0</v>
      </c>
      <c r="UN24" s="108">
        <f ca="1">UM24/H24</f>
        <v>0</v>
      </c>
      <c r="UO24" s="109">
        <f t="shared" ca="1" si="865"/>
        <v>0</v>
      </c>
      <c r="UP24" s="104">
        <f ca="1">UO24*H24</f>
        <v>0</v>
      </c>
      <c r="UQ24" s="105">
        <f t="shared" ca="1" si="866"/>
        <v>0</v>
      </c>
      <c r="UR24" s="191"/>
      <c r="US24" s="192">
        <f t="shared" ca="1" si="867"/>
        <v>0</v>
      </c>
      <c r="UT24" s="106">
        <f t="shared" ca="1" si="868"/>
        <v>0</v>
      </c>
      <c r="UU24" s="202"/>
      <c r="UV24" s="202"/>
      <c r="UW24" s="202"/>
      <c r="UX24" s="202"/>
      <c r="UY24" s="202"/>
      <c r="UZ24" s="202"/>
      <c r="VA24" s="202"/>
      <c r="VB24" s="202"/>
      <c r="VC24" s="203"/>
      <c r="VD24" s="204"/>
      <c r="VE24" s="108">
        <f>(VD24*F24)/H24</f>
        <v>0</v>
      </c>
      <c r="VF24" s="102">
        <f ca="1">IF(E24=0,0,SUMIF('Cocktail (December 2025)'!$F$6:$DB$1547,E24,'Cocktail (December 2025)'!$CX$6:$CX$1547))</f>
        <v>0</v>
      </c>
      <c r="VG24" s="108">
        <f ca="1">VF24/H24</f>
        <v>0</v>
      </c>
      <c r="VH24" s="109">
        <f t="shared" ca="1" si="869"/>
        <v>0</v>
      </c>
      <c r="VI24" s="104">
        <f ca="1">VH24*H24</f>
        <v>0</v>
      </c>
      <c r="VJ24" s="105">
        <f t="shared" ca="1" si="870"/>
        <v>0</v>
      </c>
      <c r="VK24" s="191"/>
      <c r="VL24" s="192">
        <f t="shared" ca="1" si="871"/>
        <v>0</v>
      </c>
      <c r="VM24" s="106">
        <f t="shared" ca="1" si="872"/>
        <v>0</v>
      </c>
      <c r="VN24" s="202"/>
      <c r="VO24" s="202"/>
      <c r="VP24" s="202"/>
      <c r="VQ24" s="202"/>
      <c r="VR24" s="202"/>
      <c r="VS24" s="202"/>
      <c r="VT24" s="202"/>
      <c r="VU24" s="202"/>
      <c r="VV24" s="203"/>
      <c r="VW24" s="204"/>
      <c r="VX24" s="108">
        <f>(VW24*F24)/H24</f>
        <v>0</v>
      </c>
      <c r="VY24" s="102">
        <f ca="1">IF(E24=0,0,SUMIF('Cocktail (December 2025)'!$F$6:$DB$1547,E24,'Cocktail (December 2025)'!$DA$6:$DA$1547))</f>
        <v>0</v>
      </c>
      <c r="VZ24" s="108">
        <f ca="1">VY24/H24</f>
        <v>0</v>
      </c>
      <c r="WA24" s="109">
        <f t="shared" ca="1" si="873"/>
        <v>0</v>
      </c>
      <c r="WB24" s="104">
        <f ca="1">WA24*H24</f>
        <v>0</v>
      </c>
      <c r="WC24" s="105">
        <f t="shared" ca="1" si="874"/>
        <v>0</v>
      </c>
      <c r="WD24" s="191"/>
      <c r="WE24" s="192">
        <f t="shared" ca="1" si="875"/>
        <v>0</v>
      </c>
      <c r="WF24" s="14" t="s">
        <v>81</v>
      </c>
      <c r="WG24" s="62">
        <f>O24</f>
        <v>0</v>
      </c>
      <c r="WH24" s="13">
        <f t="shared" si="876"/>
        <v>0</v>
      </c>
      <c r="WI24" s="13">
        <f t="shared" si="876"/>
        <v>0</v>
      </c>
      <c r="WJ24" s="13">
        <f t="shared" si="876"/>
        <v>0</v>
      </c>
      <c r="WK24" s="13">
        <f t="shared" si="876"/>
        <v>0</v>
      </c>
      <c r="WL24" s="13">
        <f t="shared" si="876"/>
        <v>0</v>
      </c>
      <c r="WM24" s="13">
        <f>U24+AN24+BG24+BZ24+CS24+DL24+EE24++EX24+FQ24+GJ24+HC24+HV24+IO24+JH24+KA24+KT24+LM24+MF24+MY24+NR24+OK24+PD24+PW24+QP24+RI24+SB24+SU24+TN24+UG24+UZ24+VS24</f>
        <v>0</v>
      </c>
      <c r="WN24" s="13">
        <f t="shared" si="877"/>
        <v>0</v>
      </c>
      <c r="WO24" s="13">
        <f t="shared" si="877"/>
        <v>0</v>
      </c>
      <c r="WP24" s="63">
        <f t="shared" si="877"/>
        <v>0</v>
      </c>
      <c r="WQ24" s="63">
        <f t="shared" si="877"/>
        <v>0</v>
      </c>
      <c r="WR24" s="63">
        <f t="shared" si="877"/>
        <v>0</v>
      </c>
      <c r="WS24" s="63">
        <f ca="1">AB24+AU24+BN24+CG24+CZ24+DS24+EL24+FE24+FX24+GQ24+HJ24+IC24+IV24+JO24+KH24+LA24+LT24+MM24+NF24+NY24+OR24+PK24+QD24+QW24+RP24+SI24+TB24+TU24+UN24+VG24+VZ24</f>
        <v>0</v>
      </c>
      <c r="WT24" s="54">
        <f t="shared" ca="1" si="878"/>
        <v>0</v>
      </c>
      <c r="WU24" s="64">
        <f t="shared" ca="1" si="879"/>
        <v>0</v>
      </c>
      <c r="WV24" s="196"/>
      <c r="WW24" s="197">
        <f t="shared" ca="1" si="880"/>
        <v>0</v>
      </c>
      <c r="WX24" s="12">
        <f>WV24/F24</f>
        <v>0</v>
      </c>
      <c r="WY24" s="61"/>
    </row>
    <row r="25" spans="1:623" ht="15" x14ac:dyDescent="0.3">
      <c r="A25" s="114" t="str">
        <f ca="1">IFERROR(IF(WU25=0,"-","Y"),"-")</f>
        <v>-</v>
      </c>
      <c r="B25" s="149"/>
      <c r="C25" s="173">
        <v>59</v>
      </c>
      <c r="D25" s="174">
        <v>82</v>
      </c>
      <c r="E25" s="138" t="s">
        <v>111</v>
      </c>
      <c r="F25" s="98">
        <f>IF(E25="","",IF(VLOOKUP(E25,'Master Data (December 2025)'!$B$10:$N$857,1)=E25,VLOOKUP(E25,'Master Data (December 2025)'!$B$10:$N$857,6),"XX"))</f>
        <v>1</v>
      </c>
      <c r="G25" s="98"/>
      <c r="H25" s="90">
        <f>IF(E25="","",IF(VLOOKUP(E25,'Master Data (December 2025)'!$B$10:$N$857,1)=E25,VLOOKUP(E25,'Master Data (December 2025)'!$B$10:$N$857,8),"XX"))</f>
        <v>22</v>
      </c>
      <c r="I25" s="98"/>
      <c r="J25" s="90" t="str">
        <f>IF(E25="","",IF(VLOOKUP(E25,'Master Data (December 2025)'!$B$10:$N$857,1)=E25,VLOOKUP(E25,'Master Data (December 2025)'!$B$10:$N$857,3),"XX"))</f>
        <v>สมภพ</v>
      </c>
      <c r="K25" s="99" t="str">
        <f>IF(E25="","",IF(VLOOKUP(E25,'Master Data (December 2025)'!$B$10:$N$857,1)=E25,VLOOKUP(E25,'Master Data (December 2025)'!$B$10:$N$857,5),"XX"))</f>
        <v>Btl 700 ml</v>
      </c>
      <c r="L25" s="215">
        <f>IF(E25="","",IF(VLOOKUP(E25,'Master Data (December 2025)'!$B$10:$N$857,1)=E25,VLOOKUP(E25,'Master Data (December 2025)'!$B$10:$N$857,11),"XX"))</f>
        <v>1464</v>
      </c>
      <c r="M25" s="215">
        <f>IF(E25="","",IF(VLOOKUP(E25,'Master Data (December 2025)'!$B$10:$N$857,1)=E25,VLOOKUP(E25,'Master Data (December 2025)'!$B$10:$N$857,13),"XX"))</f>
        <v>66.545454545454547</v>
      </c>
      <c r="N25" s="208"/>
      <c r="O25" s="100">
        <f>N25</f>
        <v>0</v>
      </c>
      <c r="P25" s="202"/>
      <c r="Q25" s="202"/>
      <c r="R25" s="202"/>
      <c r="S25" s="202"/>
      <c r="T25" s="202"/>
      <c r="U25" s="202"/>
      <c r="V25" s="202"/>
      <c r="W25" s="202"/>
      <c r="X25" s="203"/>
      <c r="Y25" s="204"/>
      <c r="Z25" s="101">
        <f>(Y25*F25)/H25</f>
        <v>0</v>
      </c>
      <c r="AA25" s="102">
        <f ca="1">IF(E25=0,0,SUMIF('Cocktail (December 2025)'!$F$6:$DB$1547,E25,'Cocktail (December 2025)'!$O$6:$O$1547))</f>
        <v>0</v>
      </c>
      <c r="AB25" s="103">
        <f ca="1">AA25/H25</f>
        <v>0</v>
      </c>
      <c r="AC25" s="104">
        <f ca="1">O25+P25+Q25+R25-S25-T25-U25-V25-W25-X25-Z25-AB25</f>
        <v>0</v>
      </c>
      <c r="AD25" s="104">
        <f ca="1">AC25*H25</f>
        <v>0</v>
      </c>
      <c r="AE25" s="105">
        <f ca="1">(T25+U25+V25+W25+(X25+((Y25*$F25)/$H25)+AB25))*$L25</f>
        <v>0</v>
      </c>
      <c r="AF25" s="191"/>
      <c r="AG25" s="192">
        <f ca="1">AF25-AC25</f>
        <v>0</v>
      </c>
      <c r="AH25" s="106">
        <f ca="1">IF(AF25="",AC25,IF(AF25&lt;&gt;0,AF25,0))</f>
        <v>0</v>
      </c>
      <c r="AI25" s="202"/>
      <c r="AJ25" s="202"/>
      <c r="AK25" s="202"/>
      <c r="AL25" s="202"/>
      <c r="AM25" s="202"/>
      <c r="AN25" s="202"/>
      <c r="AO25" s="202"/>
      <c r="AP25" s="202"/>
      <c r="AQ25" s="203"/>
      <c r="AR25" s="204"/>
      <c r="AS25" s="107">
        <f>(AR25*F25)/H25</f>
        <v>0</v>
      </c>
      <c r="AT25" s="102">
        <f ca="1">IF(E25=0,0,SUMIF('Cocktail (December 2025)'!$F$6:$DB$1547,E25,'Cocktail (December 2025)'!$R$6:$R$1547))</f>
        <v>0</v>
      </c>
      <c r="AU25" s="108">
        <f ca="1">AT25/H25</f>
        <v>0</v>
      </c>
      <c r="AV25" s="104">
        <f ca="1">AH25+AI25+AJ25+AK25-AL25-AM25-AN25-AO25-AP25-AQ25-AS25-AU25</f>
        <v>0</v>
      </c>
      <c r="AW25" s="104">
        <f ca="1">AV25*H25</f>
        <v>0</v>
      </c>
      <c r="AX25" s="105">
        <f ca="1">(AM25+AN25+AO25+AP25+(AQ25+((AR25*$F25)/$H25)+AU25))*$L25</f>
        <v>0</v>
      </c>
      <c r="AY25" s="191"/>
      <c r="AZ25" s="192">
        <f ca="1">AY25-AV25</f>
        <v>0</v>
      </c>
      <c r="BA25" s="106">
        <f ca="1">AV25</f>
        <v>0</v>
      </c>
      <c r="BB25" s="202"/>
      <c r="BC25" s="202"/>
      <c r="BD25" s="202"/>
      <c r="BE25" s="202"/>
      <c r="BF25" s="202"/>
      <c r="BG25" s="202"/>
      <c r="BH25" s="202"/>
      <c r="BI25" s="202"/>
      <c r="BJ25" s="203"/>
      <c r="BK25" s="204"/>
      <c r="BL25" s="108">
        <f>(BK25*F25)/H25</f>
        <v>0</v>
      </c>
      <c r="BM25" s="102">
        <f ca="1">IF(E25=0,0,SUMIF('Cocktail (December 2025)'!$F$6:$DB$1547,E25,'Cocktail (December 2025)'!$U$6:$U$1547))</f>
        <v>0</v>
      </c>
      <c r="BN25" s="108">
        <f ca="1">BM25/H25</f>
        <v>0</v>
      </c>
      <c r="BO25" s="109">
        <f ca="1">BA25+BB25+BC25+BD25-BE25-BF25-BG25-BH25-BI25-BJ25-BL25-BN25</f>
        <v>0</v>
      </c>
      <c r="BP25" s="104">
        <f ca="1">BO25*H25</f>
        <v>0</v>
      </c>
      <c r="BQ25" s="105">
        <f ca="1">(BF25+BG25+BH25+BI25+(BJ25+((BK25*$F25)/$H25)+BN25))*$L25</f>
        <v>0</v>
      </c>
      <c r="BR25" s="191"/>
      <c r="BS25" s="192">
        <f ca="1">BR25-BO25</f>
        <v>0</v>
      </c>
      <c r="BT25" s="106">
        <f ca="1">BO25</f>
        <v>0</v>
      </c>
      <c r="BU25" s="202"/>
      <c r="BV25" s="202"/>
      <c r="BW25" s="202"/>
      <c r="BX25" s="202"/>
      <c r="BY25" s="202"/>
      <c r="BZ25" s="202"/>
      <c r="CA25" s="202"/>
      <c r="CB25" s="202"/>
      <c r="CC25" s="203"/>
      <c r="CD25" s="204"/>
      <c r="CE25" s="108">
        <f>(CD25*F25)/H25</f>
        <v>0</v>
      </c>
      <c r="CF25" s="102">
        <f ca="1">IF(E25=0,0,SUMIF('Cocktail (December 2025)'!$F$6:$DB$1547,E25,'Cocktail (December 2025)'!$X$6:$X$1547))</f>
        <v>0</v>
      </c>
      <c r="CG25" s="108">
        <f ca="1">CF25/H25</f>
        <v>0</v>
      </c>
      <c r="CH25" s="109">
        <f ca="1">BT25+BU25+BV25+BW25-BX25-BY25-BZ25-CA25-CB25-CC25-CE25-CG25</f>
        <v>0</v>
      </c>
      <c r="CI25" s="104">
        <f ca="1">CH25*H25</f>
        <v>0</v>
      </c>
      <c r="CJ25" s="105">
        <f ca="1">(BY25+BZ25+CA25+CB25+(CC25+((CD25*$F25)/$H25)+CG25))*$L25</f>
        <v>0</v>
      </c>
      <c r="CK25" s="191"/>
      <c r="CL25" s="192">
        <f ca="1">CK25-CH25</f>
        <v>0</v>
      </c>
      <c r="CM25" s="106">
        <f ca="1">CH25</f>
        <v>0</v>
      </c>
      <c r="CN25" s="202"/>
      <c r="CO25" s="202"/>
      <c r="CP25" s="202"/>
      <c r="CQ25" s="202"/>
      <c r="CR25" s="202"/>
      <c r="CS25" s="202"/>
      <c r="CT25" s="202"/>
      <c r="CU25" s="202"/>
      <c r="CV25" s="203"/>
      <c r="CW25" s="204"/>
      <c r="CX25" s="108">
        <f>(CW25*F25)/H25</f>
        <v>0</v>
      </c>
      <c r="CY25" s="102">
        <f ca="1">IF(E25=0,0,SUMIF('Cocktail (December 2025)'!$F$6:$DB$1547,E25,'Cocktail (December 2025)'!$AA$6:$AA$1547))</f>
        <v>0</v>
      </c>
      <c r="CZ25" s="108">
        <f ca="1">CY25/H25</f>
        <v>0</v>
      </c>
      <c r="DA25" s="109">
        <f ca="1">CM25+CN25+CO25+CP25-CQ25-CR25-CS25-CT25-CU25-CV25-CX25-CZ25</f>
        <v>0</v>
      </c>
      <c r="DB25" s="104">
        <f ca="1">DA25*H25</f>
        <v>0</v>
      </c>
      <c r="DC25" s="105">
        <f ca="1">(CR25+CS25+CT25+CU25+(CV25+((CW25*$F25)/$H25)+CZ25))*$L25</f>
        <v>0</v>
      </c>
      <c r="DD25" s="191"/>
      <c r="DE25" s="192">
        <f ca="1">DD25-DA25</f>
        <v>0</v>
      </c>
      <c r="DF25" s="106">
        <f ca="1">DA25</f>
        <v>0</v>
      </c>
      <c r="DG25" s="202"/>
      <c r="DH25" s="202"/>
      <c r="DI25" s="202"/>
      <c r="DJ25" s="202"/>
      <c r="DK25" s="202"/>
      <c r="DL25" s="202"/>
      <c r="DM25" s="202"/>
      <c r="DN25" s="202"/>
      <c r="DO25" s="203"/>
      <c r="DP25" s="204"/>
      <c r="DQ25" s="108">
        <f>(DP25*F25)/H25</f>
        <v>0</v>
      </c>
      <c r="DR25" s="102">
        <f ca="1">IF(E25=0,0,SUMIF('Cocktail (December 2025)'!$F$6:$DB$1547,E25,'Cocktail (December 2025)'!$AD$6:$AD$1547))</f>
        <v>0</v>
      </c>
      <c r="DS25" s="108">
        <f ca="1">DR25/H25</f>
        <v>0</v>
      </c>
      <c r="DT25" s="109">
        <f ca="1">DF25+DG25+DH25+DI25-DJ25-DK25-DL25-DM25-DN25-DO25-DQ25-DS25</f>
        <v>0</v>
      </c>
      <c r="DU25" s="104">
        <f ca="1">DT25*H25</f>
        <v>0</v>
      </c>
      <c r="DV25" s="105">
        <f ca="1">(DK25+DL25+DM25+DN25+(DO25+((DP25*$F25)/$H25)+DS25))*$L25</f>
        <v>0</v>
      </c>
      <c r="DW25" s="191"/>
      <c r="DX25" s="192">
        <f ca="1">DW25-DT25</f>
        <v>0</v>
      </c>
      <c r="DY25" s="106">
        <f ca="1">DT25</f>
        <v>0</v>
      </c>
      <c r="DZ25" s="202"/>
      <c r="EA25" s="202"/>
      <c r="EB25" s="202"/>
      <c r="EC25" s="202"/>
      <c r="ED25" s="202"/>
      <c r="EE25" s="202"/>
      <c r="EF25" s="202"/>
      <c r="EG25" s="202"/>
      <c r="EH25" s="203"/>
      <c r="EI25" s="204"/>
      <c r="EJ25" s="108">
        <f>(EI25*F25)/H25</f>
        <v>0</v>
      </c>
      <c r="EK25" s="102">
        <f ca="1">IF(E25=0,0,SUMIF('Cocktail (December 2025)'!$F$6:$DB$1547,E25,'Cocktail (December 2025)'!$AG$6:$AG$1547))</f>
        <v>0</v>
      </c>
      <c r="EL25" s="108">
        <f ca="1">EK25/H25</f>
        <v>0</v>
      </c>
      <c r="EM25" s="109">
        <f ca="1">DY25+DZ25+EA25+EB25-EC25-ED25-EE25-EF25-EG25-EH25-EJ25-EL25</f>
        <v>0</v>
      </c>
      <c r="EN25" s="104">
        <f ca="1">EM25*H25</f>
        <v>0</v>
      </c>
      <c r="EO25" s="105">
        <f ca="1">(ED25+EE25+EF25+EG25+(EH25+((EI25*$F25)/$H25)+EL25))*$L25</f>
        <v>0</v>
      </c>
      <c r="EP25" s="191"/>
      <c r="EQ25" s="199">
        <f ca="1">EP25-EM25</f>
        <v>0</v>
      </c>
      <c r="ER25" s="185">
        <f ca="1">EM25</f>
        <v>0</v>
      </c>
      <c r="ES25" s="202"/>
      <c r="ET25" s="202"/>
      <c r="EU25" s="202"/>
      <c r="EV25" s="202"/>
      <c r="EW25" s="202"/>
      <c r="EX25" s="202"/>
      <c r="EY25" s="202"/>
      <c r="EZ25" s="202"/>
      <c r="FA25" s="203"/>
      <c r="FB25" s="204"/>
      <c r="FC25" s="108">
        <f>(FB25*F25)/H25</f>
        <v>0</v>
      </c>
      <c r="FD25" s="102">
        <f ca="1">IF(E25=0,0,SUMIF('Cocktail (December 2025)'!$F$6:$DB$1547,E25,'Cocktail (December 2025)'!$AJ$6:$AJ$1547))</f>
        <v>0</v>
      </c>
      <c r="FE25" s="108">
        <f ca="1">FD25/H25</f>
        <v>0</v>
      </c>
      <c r="FF25" s="109">
        <f ca="1">ER25+ES25+ET25+EU25-EV25-EW25-EX25-EY25-EZ25-FA25-FC25-FE25</f>
        <v>0</v>
      </c>
      <c r="FG25" s="104">
        <f ca="1">FF25*H25</f>
        <v>0</v>
      </c>
      <c r="FH25" s="105">
        <f ca="1">(EW25+EX25+EY25+EZ25+(FA25+((FB25*$F25)/$H25)+FE25))*$L25</f>
        <v>0</v>
      </c>
      <c r="FI25" s="191"/>
      <c r="FJ25" s="192">
        <f ca="1">FI25-FF25</f>
        <v>0</v>
      </c>
      <c r="FK25" s="110">
        <f ca="1">FF25</f>
        <v>0</v>
      </c>
      <c r="FL25" s="202"/>
      <c r="FM25" s="202"/>
      <c r="FN25" s="202"/>
      <c r="FO25" s="202"/>
      <c r="FP25" s="202"/>
      <c r="FQ25" s="202"/>
      <c r="FR25" s="202"/>
      <c r="FS25" s="202"/>
      <c r="FT25" s="203"/>
      <c r="FU25" s="204"/>
      <c r="FV25" s="108">
        <f>(FU25*F25)/H25</f>
        <v>0</v>
      </c>
      <c r="FW25" s="102">
        <f ca="1">IF(E25=0,0,SUMIF('Cocktail (December 2025)'!$F$6:$DB$1547,E25,'Cocktail (December 2025)'!$AM$6:$AM$1547))</f>
        <v>0</v>
      </c>
      <c r="FX25" s="108">
        <f ca="1">FW25/H25</f>
        <v>0</v>
      </c>
      <c r="FY25" s="109">
        <f ca="1">FK25+FL25+FM25+FN25-FO25-FP25-FQ25-FR25-FS25-FT25-FV25-FX25</f>
        <v>0</v>
      </c>
      <c r="FZ25" s="104">
        <f ca="1">FY25*H25</f>
        <v>0</v>
      </c>
      <c r="GA25" s="105">
        <f ca="1">(FP25+FQ25+FR25+FS25+(FT25+((FU25*$F25)/$H25)+FX25))*$L25</f>
        <v>0</v>
      </c>
      <c r="GB25" s="191"/>
      <c r="GC25" s="192">
        <f ca="1">GB25-FY25</f>
        <v>0</v>
      </c>
      <c r="GD25" s="106">
        <f ca="1">FY25</f>
        <v>0</v>
      </c>
      <c r="GE25" s="202"/>
      <c r="GF25" s="202"/>
      <c r="GG25" s="202"/>
      <c r="GH25" s="202"/>
      <c r="GI25" s="202"/>
      <c r="GJ25" s="202"/>
      <c r="GK25" s="202"/>
      <c r="GL25" s="202"/>
      <c r="GM25" s="203"/>
      <c r="GN25" s="204"/>
      <c r="GO25" s="108">
        <f>(GN25*F25)/H25</f>
        <v>0</v>
      </c>
      <c r="GP25" s="102">
        <f ca="1">IF(E25=0,0,SUMIF('Cocktail (December 2025)'!$F$6:$DB$1547,E25,'Cocktail (December 2025)'!$AP$6:$AP$1547))</f>
        <v>0</v>
      </c>
      <c r="GQ25" s="108">
        <f ca="1">GP25/H25</f>
        <v>0</v>
      </c>
      <c r="GR25" s="109">
        <f ca="1">GD25+GE25+GF25+GG25-GH25-GI25-GJ25-GK25-GL25-GM25-GO25-GQ25</f>
        <v>0</v>
      </c>
      <c r="GS25" s="104">
        <f ca="1">GR25*H25</f>
        <v>0</v>
      </c>
      <c r="GT25" s="105">
        <f ca="1">(GI25+GJ25+GK25+GL25+(GM25+((GN25*$F25)/$H25)+GQ25))*$L25</f>
        <v>0</v>
      </c>
      <c r="GU25" s="191"/>
      <c r="GV25" s="192">
        <f ca="1">GU25-GR25</f>
        <v>0</v>
      </c>
      <c r="GW25" s="106">
        <f ca="1">GR25</f>
        <v>0</v>
      </c>
      <c r="GX25" s="202"/>
      <c r="GY25" s="202"/>
      <c r="GZ25" s="202"/>
      <c r="HA25" s="202"/>
      <c r="HB25" s="202"/>
      <c r="HC25" s="202"/>
      <c r="HD25" s="202"/>
      <c r="HE25" s="202"/>
      <c r="HF25" s="203"/>
      <c r="HG25" s="204"/>
      <c r="HH25" s="108">
        <f>(HG25*F25)/H25</f>
        <v>0</v>
      </c>
      <c r="HI25" s="102">
        <f ca="1">IF(E25=0,0,SUMIF('Cocktail (December 2025)'!$F$6:$DB$1547,E25,'Cocktail (December 2025)'!$AS$6:$AS$1547))</f>
        <v>0</v>
      </c>
      <c r="HJ25" s="108">
        <f ca="1">HI25/H25</f>
        <v>0</v>
      </c>
      <c r="HK25" s="109">
        <f ca="1">GW25+GX25+GY25+GZ25-HA25-HB25-HC25-HD25-HE25-HF25-HH25-HJ25</f>
        <v>0</v>
      </c>
      <c r="HL25" s="104">
        <f ca="1">HK25*H25</f>
        <v>0</v>
      </c>
      <c r="HM25" s="105">
        <f ca="1">(HB25+HC25+HD25+HE25+(HF25+((HG25*$F25)/$H25)+HJ25))*$L25</f>
        <v>0</v>
      </c>
      <c r="HN25" s="191"/>
      <c r="HO25" s="192">
        <f ca="1">HN25-HK25</f>
        <v>0</v>
      </c>
      <c r="HP25" s="106">
        <f ca="1">HK25</f>
        <v>0</v>
      </c>
      <c r="HQ25" s="202"/>
      <c r="HR25" s="202"/>
      <c r="HS25" s="202"/>
      <c r="HT25" s="202"/>
      <c r="HU25" s="202"/>
      <c r="HV25" s="202"/>
      <c r="HW25" s="202"/>
      <c r="HX25" s="202"/>
      <c r="HY25" s="203"/>
      <c r="HZ25" s="204"/>
      <c r="IA25" s="108">
        <f>(HZ25*F25)/H25</f>
        <v>0</v>
      </c>
      <c r="IB25" s="102">
        <f ca="1">IF(E25=0,0,SUMIF('Cocktail (December 2025)'!$F$6:$DB$1547,E25,'Cocktail (December 2025)'!$AV$6:$AV$1547))</f>
        <v>0</v>
      </c>
      <c r="IC25" s="108">
        <f ca="1">IB25/H25</f>
        <v>0</v>
      </c>
      <c r="ID25" s="109">
        <f ca="1">HP25+HQ25+HR25+HS25-HT25-HU25-HV25-HW25-HX25-HY25-IA25-IC25</f>
        <v>0</v>
      </c>
      <c r="IE25" s="104">
        <f ca="1">ID25*H25</f>
        <v>0</v>
      </c>
      <c r="IF25" s="105">
        <f ca="1">(HU25+HV25+HW25+HX25+(HY25+((HZ25*$F25)/$H25)+IC25))*$L25</f>
        <v>0</v>
      </c>
      <c r="IG25" s="191"/>
      <c r="IH25" s="192">
        <f ca="1">IG25-ID25</f>
        <v>0</v>
      </c>
      <c r="II25" s="106">
        <f ca="1">ID25</f>
        <v>0</v>
      </c>
      <c r="IJ25" s="202"/>
      <c r="IK25" s="202"/>
      <c r="IL25" s="202"/>
      <c r="IM25" s="202"/>
      <c r="IN25" s="202"/>
      <c r="IO25" s="202"/>
      <c r="IP25" s="202"/>
      <c r="IQ25" s="202"/>
      <c r="IR25" s="203"/>
      <c r="IS25" s="204"/>
      <c r="IT25" s="108">
        <f>(IS25*F25)/H25</f>
        <v>0</v>
      </c>
      <c r="IU25" s="102">
        <f ca="1">IF(E25=0,0,SUMIF('Cocktail (December 2025)'!$F$6:$DB$1547,E25,'Cocktail (December 2025)'!$AY$6:$AY$1547))</f>
        <v>0</v>
      </c>
      <c r="IV25" s="108">
        <f ca="1">IU25/H25</f>
        <v>0</v>
      </c>
      <c r="IW25" s="109">
        <f ca="1">II25+IJ25+IK25+IL25-IM25-IN25-IO25-IP25-IQ25-IR25-IT25-IV25</f>
        <v>0</v>
      </c>
      <c r="IX25" s="104">
        <f ca="1">IW25*H25</f>
        <v>0</v>
      </c>
      <c r="IY25" s="105">
        <f ca="1">(IN25+IO25+IP25+IQ25+(IR25+((IS25*$F25)/$H25)+IV25))*$L25</f>
        <v>0</v>
      </c>
      <c r="IZ25" s="191"/>
      <c r="JA25" s="192">
        <f ca="1">IZ25-IW25</f>
        <v>0</v>
      </c>
      <c r="JB25" s="106">
        <f ca="1">IW25</f>
        <v>0</v>
      </c>
      <c r="JC25" s="202"/>
      <c r="JD25" s="202"/>
      <c r="JE25" s="202"/>
      <c r="JF25" s="202"/>
      <c r="JG25" s="202"/>
      <c r="JH25" s="202"/>
      <c r="JI25" s="202"/>
      <c r="JJ25" s="202"/>
      <c r="JK25" s="203"/>
      <c r="JL25" s="204"/>
      <c r="JM25" s="108">
        <f>(JL25*F25)/H25</f>
        <v>0</v>
      </c>
      <c r="JN25" s="102">
        <f ca="1">IF(E25=0,0,SUMIF('Cocktail (December 2025)'!$F$6:$DB$1547,E25,'Cocktail (December 2025)'!$BB$6:$BB$1547))</f>
        <v>0</v>
      </c>
      <c r="JO25" s="108">
        <f ca="1">JN25/H25</f>
        <v>0</v>
      </c>
      <c r="JP25" s="109">
        <f ca="1">JB25+JC25+JD25+JE25-JF25-JG25-JH25-JI25-JJ25-JK25-JM25-JO25</f>
        <v>0</v>
      </c>
      <c r="JQ25" s="104">
        <f ca="1">JP25*H25</f>
        <v>0</v>
      </c>
      <c r="JR25" s="105">
        <f ca="1">(JG25+JH25+JI25+JJ25+(JK25+((JL25*$F25)/$H25)+JO25))*$L25</f>
        <v>0</v>
      </c>
      <c r="JS25" s="191"/>
      <c r="JT25" s="192">
        <f ca="1">JS25-JP25</f>
        <v>0</v>
      </c>
      <c r="JU25" s="106">
        <f t="shared" ref="JU25" ca="1" si="883">JP25</f>
        <v>0</v>
      </c>
      <c r="JV25" s="202"/>
      <c r="JW25" s="202"/>
      <c r="JX25" s="202"/>
      <c r="JY25" s="202"/>
      <c r="JZ25" s="202"/>
      <c r="KA25" s="202"/>
      <c r="KB25" s="202"/>
      <c r="KC25" s="202"/>
      <c r="KD25" s="203"/>
      <c r="KE25" s="204"/>
      <c r="KF25" s="108">
        <f>(KE25*F25)/H25</f>
        <v>0</v>
      </c>
      <c r="KG25" s="102">
        <f ca="1">IF(E25=0,0,SUMIF('Cocktail (December 2025)'!$F$6:$DB$1547,E25,'Cocktail (December 2025)'!$BE$6:$BE$1547))</f>
        <v>0</v>
      </c>
      <c r="KH25" s="108">
        <f ca="1">KG25/H25</f>
        <v>0</v>
      </c>
      <c r="KI25" s="109">
        <f ca="1">JU25+JV25+JW25+JX25-JY25-JZ25-KA25-KB25-KC25-KD25-KF25-KH25</f>
        <v>0</v>
      </c>
      <c r="KJ25" s="104">
        <f ca="1">KI25*H25</f>
        <v>0</v>
      </c>
      <c r="KK25" s="105">
        <f ca="1">(JZ25+KA25+KB25+KC25+(KD25+((KE25*$F25)/$H25)+KH25))*$L25</f>
        <v>0</v>
      </c>
      <c r="KL25" s="191"/>
      <c r="KM25" s="192">
        <f ca="1">KL25-KI25</f>
        <v>0</v>
      </c>
      <c r="KN25" s="106">
        <f ca="1">KI25</f>
        <v>0</v>
      </c>
      <c r="KO25" s="202"/>
      <c r="KP25" s="202"/>
      <c r="KQ25" s="202"/>
      <c r="KR25" s="202"/>
      <c r="KS25" s="202"/>
      <c r="KT25" s="202"/>
      <c r="KU25" s="202"/>
      <c r="KV25" s="202"/>
      <c r="KW25" s="203"/>
      <c r="KX25" s="204"/>
      <c r="KY25" s="108">
        <f>(KX25*F25)/H25</f>
        <v>0</v>
      </c>
      <c r="KZ25" s="102">
        <f ca="1">IF(E25=0,0,SUMIF('Cocktail (December 2025)'!$F$6:$DB$1547,E25,'Cocktail (December 2025)'!$BH$6:$BH$1547))</f>
        <v>0</v>
      </c>
      <c r="LA25" s="108">
        <f ca="1">KZ25/H25</f>
        <v>0</v>
      </c>
      <c r="LB25" s="109">
        <f ca="1">KN25+KO25+KP25+KQ25-KR25-KS25-KT25-KU25-KV25-KW25-KY25-LA25</f>
        <v>0</v>
      </c>
      <c r="LC25" s="104">
        <f ca="1">LB25*H25</f>
        <v>0</v>
      </c>
      <c r="LD25" s="105">
        <f ca="1">(KS25+KT25+KU25+KV25+(KW25+((KX25*$F25)/$H25)+LA25))*$L25</f>
        <v>0</v>
      </c>
      <c r="LE25" s="191"/>
      <c r="LF25" s="192">
        <f ca="1">LE25-LB25</f>
        <v>0</v>
      </c>
      <c r="LG25" s="106">
        <f ca="1">LB25</f>
        <v>0</v>
      </c>
      <c r="LH25" s="202"/>
      <c r="LI25" s="202"/>
      <c r="LJ25" s="202"/>
      <c r="LK25" s="202"/>
      <c r="LL25" s="202"/>
      <c r="LM25" s="202"/>
      <c r="LN25" s="202"/>
      <c r="LO25" s="202"/>
      <c r="LP25" s="203"/>
      <c r="LQ25" s="204"/>
      <c r="LR25" s="108">
        <f>(LQ25*F25)/H25</f>
        <v>0</v>
      </c>
      <c r="LS25" s="102">
        <f ca="1">IF(E25=0,0,SUMIF('Cocktail (December 2025)'!$F$6:$DB$1547,E25,'Cocktail (December 2025)'!$BK$6:$BK$1547))</f>
        <v>0</v>
      </c>
      <c r="LT25" s="108">
        <f ca="1">LS25/H25</f>
        <v>0</v>
      </c>
      <c r="LU25" s="109">
        <f ca="1">LG25+LH25+LI25+LJ25-LK25-LL25-LM25-LN25-LO25-LP25-LR25-LT25</f>
        <v>0</v>
      </c>
      <c r="LV25" s="104">
        <f ca="1">LU25*H25</f>
        <v>0</v>
      </c>
      <c r="LW25" s="105">
        <f ca="1">(LL25+LM25+LN25+LO25+(LP25+((LQ25*$F25)/$H25)+LT25))*$L25</f>
        <v>0</v>
      </c>
      <c r="LX25" s="191"/>
      <c r="LY25" s="192">
        <f ca="1">LX25-LU25</f>
        <v>0</v>
      </c>
      <c r="LZ25" s="106">
        <f ca="1">LU25</f>
        <v>0</v>
      </c>
      <c r="MA25" s="202"/>
      <c r="MB25" s="202"/>
      <c r="MC25" s="202"/>
      <c r="MD25" s="202"/>
      <c r="ME25" s="202"/>
      <c r="MF25" s="202"/>
      <c r="MG25" s="202"/>
      <c r="MH25" s="202"/>
      <c r="MI25" s="203"/>
      <c r="MJ25" s="204"/>
      <c r="MK25" s="108">
        <f>(MJ25*F25)/H25</f>
        <v>0</v>
      </c>
      <c r="ML25" s="102">
        <f ca="1">IF(E25=0,0,SUMIF('Cocktail (December 2025)'!$F$6:$DB$1547,E25,'Cocktail (December 2025)'!$BN$6:$BN$1547))</f>
        <v>0</v>
      </c>
      <c r="MM25" s="108">
        <f ca="1">ML25/H25</f>
        <v>0</v>
      </c>
      <c r="MN25" s="109">
        <f ca="1">LZ25+MA25+MB25+MC25-MD25-ME25-MF25-MG25-MH25-MI25-MK25-MM25</f>
        <v>0</v>
      </c>
      <c r="MO25" s="104">
        <f ca="1">MN25*H25</f>
        <v>0</v>
      </c>
      <c r="MP25" s="105">
        <f ca="1">(ME25+MF25+MG25+MH25+(MI25+((MJ25*$F25)/$H25)+MM25))*$L25</f>
        <v>0</v>
      </c>
      <c r="MQ25" s="191"/>
      <c r="MR25" s="192">
        <f ca="1">MQ25-MN25</f>
        <v>0</v>
      </c>
      <c r="MS25" s="106">
        <f ca="1">MN25</f>
        <v>0</v>
      </c>
      <c r="MT25" s="202"/>
      <c r="MU25" s="202"/>
      <c r="MV25" s="202"/>
      <c r="MW25" s="202"/>
      <c r="MX25" s="202"/>
      <c r="MY25" s="202"/>
      <c r="MZ25" s="202"/>
      <c r="NA25" s="202"/>
      <c r="NB25" s="203"/>
      <c r="NC25" s="204"/>
      <c r="ND25" s="108">
        <f>(NC25*F25)/H25</f>
        <v>0</v>
      </c>
      <c r="NE25" s="102">
        <f ca="1">IF(E25=0,0,SUMIF('Cocktail (December 2025)'!$F$6:$DB$1547,E25,'Cocktail (December 2025)'!$BQ$6:$BQ$1547))</f>
        <v>0</v>
      </c>
      <c r="NF25" s="108">
        <f ca="1">NE25/H25</f>
        <v>0</v>
      </c>
      <c r="NG25" s="109">
        <f ca="1">MS25+MT25+MU25+MV25-MW25-MX25-MY25-MZ25-NA25-NB25-ND25-NF25</f>
        <v>0</v>
      </c>
      <c r="NH25" s="104">
        <f ca="1">NG25*H25</f>
        <v>0</v>
      </c>
      <c r="NI25" s="105">
        <f ca="1">(MX25+MY25+MZ25+NA25+(NB25+((NC25*$F25)/$H25)+NF25))*$L25</f>
        <v>0</v>
      </c>
      <c r="NJ25" s="191"/>
      <c r="NK25" s="192">
        <f ca="1">NJ25-NG25</f>
        <v>0</v>
      </c>
      <c r="NL25" s="106">
        <f ca="1">NG25</f>
        <v>0</v>
      </c>
      <c r="NM25" s="202"/>
      <c r="NN25" s="202"/>
      <c r="NO25" s="202"/>
      <c r="NP25" s="202"/>
      <c r="NQ25" s="202"/>
      <c r="NR25" s="202"/>
      <c r="NS25" s="202"/>
      <c r="NT25" s="202"/>
      <c r="NU25" s="203"/>
      <c r="NV25" s="204"/>
      <c r="NW25" s="108">
        <f>(NV25*F25)/H25</f>
        <v>0</v>
      </c>
      <c r="NX25" s="102">
        <f ca="1">IF(E25=0,0,SUMIF('Cocktail (December 2025)'!$F$6:$DB$1547,E25,'Cocktail (December 2025)'!$BT$6:$BT$1547))</f>
        <v>0</v>
      </c>
      <c r="NY25" s="108">
        <f ca="1">NX25/H25</f>
        <v>0</v>
      </c>
      <c r="NZ25" s="109">
        <f ca="1">NL25+NM25+NN25+NO25-NP25-NQ25-NR25-NS25-NT25-NU25-NW25-NY25</f>
        <v>0</v>
      </c>
      <c r="OA25" s="104">
        <f ca="1">NZ25*H25</f>
        <v>0</v>
      </c>
      <c r="OB25" s="105">
        <f ca="1">(NQ25+NR25+NS25+NT25+(NU25+((NV25*$F25)/$H25)+NY25))*$L25</f>
        <v>0</v>
      </c>
      <c r="OC25" s="191"/>
      <c r="OD25" s="192">
        <f ca="1">OC25-NZ25</f>
        <v>0</v>
      </c>
      <c r="OE25" s="106">
        <f ca="1">NZ25</f>
        <v>0</v>
      </c>
      <c r="OF25" s="202"/>
      <c r="OG25" s="202"/>
      <c r="OH25" s="202"/>
      <c r="OI25" s="202"/>
      <c r="OJ25" s="202"/>
      <c r="OK25" s="202"/>
      <c r="OL25" s="202"/>
      <c r="OM25" s="202"/>
      <c r="ON25" s="203"/>
      <c r="OO25" s="204"/>
      <c r="OP25" s="108">
        <f>(OO25*F25)/H25</f>
        <v>0</v>
      </c>
      <c r="OQ25" s="102">
        <f ca="1">IF(E25=0,0,SUMIF('Cocktail (December 2025)'!$F$6:$DB$1547,E25,'Cocktail (December 2025)'!$BW$6:$BW$1547))</f>
        <v>0</v>
      </c>
      <c r="OR25" s="108">
        <f ca="1">OQ25/H25</f>
        <v>0</v>
      </c>
      <c r="OS25" s="109">
        <f ca="1">OE25+OF25+OG25+OH25-OI25-OJ25-OK25-OL25-OM25-ON25-OP25-OR25</f>
        <v>0</v>
      </c>
      <c r="OT25" s="104">
        <f ca="1">OS25*H25</f>
        <v>0</v>
      </c>
      <c r="OU25" s="105">
        <f ca="1">(OJ25+OK25+OL25+OM25+(ON25+((OO25*$F25)/$H25)+OR25))*$L25</f>
        <v>0</v>
      </c>
      <c r="OV25" s="191"/>
      <c r="OW25" s="192">
        <f ca="1">OV25-OS25</f>
        <v>0</v>
      </c>
      <c r="OX25" s="106">
        <f ca="1">OS25</f>
        <v>0</v>
      </c>
      <c r="OY25" s="202"/>
      <c r="OZ25" s="202"/>
      <c r="PA25" s="202"/>
      <c r="PB25" s="202"/>
      <c r="PC25" s="202"/>
      <c r="PD25" s="202"/>
      <c r="PE25" s="202"/>
      <c r="PF25" s="202"/>
      <c r="PG25" s="203"/>
      <c r="PH25" s="204"/>
      <c r="PI25" s="108">
        <f>(PH25*F25)/H25</f>
        <v>0</v>
      </c>
      <c r="PJ25" s="102">
        <f ca="1">IF(E25=0,0,SUMIF('Cocktail (December 2025)'!$F$6:$DB$1547,E25,'Cocktail (December 2025)'!$BZ$6:$BZ$1547))</f>
        <v>0</v>
      </c>
      <c r="PK25" s="108">
        <f ca="1">PJ25/H25</f>
        <v>0</v>
      </c>
      <c r="PL25" s="109">
        <f ca="1">OX25+OY25+OZ25+PA25-PB25-PC25-PD25-PE25-PF25-PG25-PI25-PK25</f>
        <v>0</v>
      </c>
      <c r="PM25" s="104">
        <f ca="1">PL25*H25</f>
        <v>0</v>
      </c>
      <c r="PN25" s="105">
        <f ca="1">(PC25+PD25+PE25+PF25+(PG25+((PH25*$F25)/$H25)+PK25))*$L25</f>
        <v>0</v>
      </c>
      <c r="PO25" s="191"/>
      <c r="PP25" s="192">
        <f ca="1">PO25-PL25</f>
        <v>0</v>
      </c>
      <c r="PQ25" s="106">
        <f ca="1">PL25</f>
        <v>0</v>
      </c>
      <c r="PR25" s="202"/>
      <c r="PS25" s="202"/>
      <c r="PT25" s="202"/>
      <c r="PU25" s="202"/>
      <c r="PV25" s="202"/>
      <c r="PW25" s="202"/>
      <c r="PX25" s="202"/>
      <c r="PY25" s="202"/>
      <c r="PZ25" s="203"/>
      <c r="QA25" s="204"/>
      <c r="QB25" s="108">
        <f>(QA25*F25)/H25</f>
        <v>0</v>
      </c>
      <c r="QC25" s="102">
        <f ca="1">IF(E25=0,0,SUMIF('Cocktail (December 2025)'!$F$6:$DB$1547,E25,'Cocktail (December 2025)'!$CC$6:$CC$1547))</f>
        <v>0</v>
      </c>
      <c r="QD25" s="108">
        <f ca="1">QC25/H25</f>
        <v>0</v>
      </c>
      <c r="QE25" s="109">
        <f ca="1">PQ25+PR25+PS25+PT25-PU25-PV25-PW25-PX25-PY25-PZ25-QB25-QD25</f>
        <v>0</v>
      </c>
      <c r="QF25" s="104">
        <f ca="1">QE25*H25</f>
        <v>0</v>
      </c>
      <c r="QG25" s="105">
        <f ca="1">(PV25+PW25+PX25+PY25+(PZ25+((QA25*$F25)/$H25)+QD25))*$L25</f>
        <v>0</v>
      </c>
      <c r="QH25" s="191"/>
      <c r="QI25" s="192">
        <f ca="1">QH25-QE25</f>
        <v>0</v>
      </c>
      <c r="QJ25" s="106">
        <f ca="1">QE25</f>
        <v>0</v>
      </c>
      <c r="QK25" s="202"/>
      <c r="QL25" s="202"/>
      <c r="QM25" s="202"/>
      <c r="QN25" s="202"/>
      <c r="QO25" s="202"/>
      <c r="QP25" s="202"/>
      <c r="QQ25" s="202"/>
      <c r="QR25" s="202"/>
      <c r="QS25" s="203"/>
      <c r="QT25" s="204"/>
      <c r="QU25" s="108">
        <f>(QT25*F25)/H25</f>
        <v>0</v>
      </c>
      <c r="QV25" s="102">
        <f ca="1">IF(E25=0,0,SUMIF('Cocktail (December 2025)'!$F$6:$DB$1547,E25,'Cocktail (December 2025)'!$CF$6:$CF$1547))</f>
        <v>0</v>
      </c>
      <c r="QW25" s="108">
        <f ca="1">QV25/H25</f>
        <v>0</v>
      </c>
      <c r="QX25" s="109">
        <f ca="1">QJ25+QK25+QL25+QM25-QN25-QO25-QP25-QQ25-QR25-QS25-QU25-QW25</f>
        <v>0</v>
      </c>
      <c r="QY25" s="104">
        <f ca="1">QX25*H25</f>
        <v>0</v>
      </c>
      <c r="QZ25" s="105">
        <f ca="1">(QO25+QP25+QQ25+QR25+(QS25+((QT25*$F25)/$H25)+QW25))*$L25</f>
        <v>0</v>
      </c>
      <c r="RA25" s="191"/>
      <c r="RB25" s="192">
        <f ca="1">RA25-QX25</f>
        <v>0</v>
      </c>
      <c r="RC25" s="106">
        <f ca="1">QX25</f>
        <v>0</v>
      </c>
      <c r="RD25" s="202"/>
      <c r="RE25" s="202"/>
      <c r="RF25" s="202"/>
      <c r="RG25" s="202"/>
      <c r="RH25" s="202"/>
      <c r="RI25" s="202"/>
      <c r="RJ25" s="202"/>
      <c r="RK25" s="202"/>
      <c r="RL25" s="203"/>
      <c r="RM25" s="204"/>
      <c r="RN25" s="108">
        <f>(RM25*F25)/H25</f>
        <v>0</v>
      </c>
      <c r="RO25" s="102">
        <f ca="1">IF(E25=0,0,SUMIF('Cocktail (December 2025)'!$F$6:$DB$1547,E25,'Cocktail (December 2025)'!$CI$6:$CI$1547))</f>
        <v>0</v>
      </c>
      <c r="RP25" s="108">
        <f ca="1">RO25/H25</f>
        <v>0</v>
      </c>
      <c r="RQ25" s="109">
        <f ca="1">RC25+RD25+RE25+RF25-RG25-RH25-RI25-RJ25-RK25-RL25-RN25-RP25</f>
        <v>0</v>
      </c>
      <c r="RR25" s="104">
        <f ca="1">RQ25*H25</f>
        <v>0</v>
      </c>
      <c r="RS25" s="105">
        <f ca="1">(RH25+RI25+RJ25+RK25+(RL25+((RM25*$F25)/$H25)+RP25))*$L25</f>
        <v>0</v>
      </c>
      <c r="RT25" s="191"/>
      <c r="RU25" s="192">
        <f ca="1">RT25-RQ25</f>
        <v>0</v>
      </c>
      <c r="RV25" s="106">
        <f ca="1">RQ25</f>
        <v>0</v>
      </c>
      <c r="RW25" s="202"/>
      <c r="RX25" s="202"/>
      <c r="RY25" s="202"/>
      <c r="RZ25" s="202"/>
      <c r="SA25" s="202"/>
      <c r="SB25" s="202"/>
      <c r="SC25" s="202"/>
      <c r="SD25" s="202"/>
      <c r="SE25" s="203"/>
      <c r="SF25" s="204"/>
      <c r="SG25" s="108">
        <f>(SF25*F25)/H25</f>
        <v>0</v>
      </c>
      <c r="SH25" s="102">
        <f ca="1">IF(E25=0,0,SUMIF('Cocktail (December 2025)'!$F$6:$DB$1547,E25,'Cocktail (December 2025)'!$CL$6:$CL$1547))</f>
        <v>0</v>
      </c>
      <c r="SI25" s="108">
        <f ca="1">SH25/H25</f>
        <v>0</v>
      </c>
      <c r="SJ25" s="109">
        <f ca="1">RV25+RW25+RX25+RY25-RZ25-SA25-SB25-SC25-SD25-SE25-SG25-SI25</f>
        <v>0</v>
      </c>
      <c r="SK25" s="104">
        <f ca="1">SJ25*H25</f>
        <v>0</v>
      </c>
      <c r="SL25" s="105">
        <f ca="1">(SA25+SB25+SC25+SD25+(SE25+((SF25*$F25)/$H25)+SI25))*$L25</f>
        <v>0</v>
      </c>
      <c r="SM25" s="191"/>
      <c r="SN25" s="192">
        <f ca="1">SM25-SJ25</f>
        <v>0</v>
      </c>
      <c r="SO25" s="106">
        <f ca="1">SJ25</f>
        <v>0</v>
      </c>
      <c r="SP25" s="202"/>
      <c r="SQ25" s="202"/>
      <c r="SR25" s="202"/>
      <c r="SS25" s="202"/>
      <c r="ST25" s="202"/>
      <c r="SU25" s="202"/>
      <c r="SV25" s="202"/>
      <c r="SW25" s="202"/>
      <c r="SX25" s="203"/>
      <c r="SY25" s="204"/>
      <c r="SZ25" s="108">
        <f>(SY25*F25)/H25</f>
        <v>0</v>
      </c>
      <c r="TA25" s="102">
        <f ca="1">IF(E25=0,0,SUMIF('Cocktail (December 2025)'!$F$6:$DB$1547,E25,'Cocktail (December 2025)'!$CO$6:$CO$1547))</f>
        <v>0</v>
      </c>
      <c r="TB25" s="108">
        <f ca="1">TA25/H25</f>
        <v>0</v>
      </c>
      <c r="TC25" s="109">
        <f ca="1">SO25+SP25+SQ25+SR25-SS25-ST25-SU25-SV25-SW25-SX25-SZ25-TB25</f>
        <v>0</v>
      </c>
      <c r="TD25" s="104">
        <f ca="1">TC25*H25</f>
        <v>0</v>
      </c>
      <c r="TE25" s="105">
        <f ca="1">(ST25+SU25+SV25+SW25+(SX25+((SY25*$F25)/$H25)+TB25))*$L25</f>
        <v>0</v>
      </c>
      <c r="TF25" s="191"/>
      <c r="TG25" s="192">
        <f ca="1">TF25-TC25</f>
        <v>0</v>
      </c>
      <c r="TH25" s="106">
        <f ca="1">TC25</f>
        <v>0</v>
      </c>
      <c r="TI25" s="202"/>
      <c r="TJ25" s="202"/>
      <c r="TK25" s="202"/>
      <c r="TL25" s="202"/>
      <c r="TM25" s="202"/>
      <c r="TN25" s="202"/>
      <c r="TO25" s="202"/>
      <c r="TP25" s="202"/>
      <c r="TQ25" s="203"/>
      <c r="TR25" s="204"/>
      <c r="TS25" s="108">
        <f>(TR25*F25)/H25</f>
        <v>0</v>
      </c>
      <c r="TT25" s="102">
        <f ca="1">IF(E25=0,0,SUMIF('Cocktail (December 2025)'!$F$6:$DB$1547,E25,'Cocktail (December 2025)'!$CR$6:$CR$1547))</f>
        <v>0</v>
      </c>
      <c r="TU25" s="108">
        <f ca="1">TT25/H25</f>
        <v>0</v>
      </c>
      <c r="TV25" s="109">
        <f ca="1">TH25+TI25+TJ25+TK25-TL25-TM25-TN25-TO25-TP25-TQ25-TS25-TU25</f>
        <v>0</v>
      </c>
      <c r="TW25" s="104">
        <f ca="1">TV25*H25</f>
        <v>0</v>
      </c>
      <c r="TX25" s="105">
        <f ca="1">(TM25+TN25+TO25+TP25+(TQ25+((TR25*$F25)/$H25)+TU25))*$L25</f>
        <v>0</v>
      </c>
      <c r="TY25" s="191"/>
      <c r="TZ25" s="192">
        <f ca="1">TY25-TV25</f>
        <v>0</v>
      </c>
      <c r="UA25" s="106">
        <f ca="1">TV25</f>
        <v>0</v>
      </c>
      <c r="UB25" s="202"/>
      <c r="UC25" s="202"/>
      <c r="UD25" s="202"/>
      <c r="UE25" s="202"/>
      <c r="UF25" s="202"/>
      <c r="UG25" s="202"/>
      <c r="UH25" s="202"/>
      <c r="UI25" s="202"/>
      <c r="UJ25" s="203"/>
      <c r="UK25" s="204"/>
      <c r="UL25" s="108">
        <f>(UK25*F25)/H25</f>
        <v>0</v>
      </c>
      <c r="UM25" s="102">
        <f ca="1">IF(E25=0,0,SUMIF('Cocktail (December 2025)'!$F$6:$DB$1547,E25,'Cocktail (December 2025)'!$CU$6:$CU$1547))</f>
        <v>0</v>
      </c>
      <c r="UN25" s="108">
        <f ca="1">UM25/H25</f>
        <v>0</v>
      </c>
      <c r="UO25" s="109">
        <f ca="1">UA25+UB25+UC25+UD25-UE25-UF25-UG25-UH25-UI25-UJ25-UL25-UN25</f>
        <v>0</v>
      </c>
      <c r="UP25" s="104">
        <f ca="1">UO25*H25</f>
        <v>0</v>
      </c>
      <c r="UQ25" s="105">
        <f ca="1">(UF25+UG25+UH25+UI25+(UJ25+((UK25*$F25)/$H25)+UN25))*$L25</f>
        <v>0</v>
      </c>
      <c r="UR25" s="191"/>
      <c r="US25" s="192">
        <f ca="1">UR25-UO25</f>
        <v>0</v>
      </c>
      <c r="UT25" s="106">
        <f ca="1">UO25</f>
        <v>0</v>
      </c>
      <c r="UU25" s="202"/>
      <c r="UV25" s="202"/>
      <c r="UW25" s="202"/>
      <c r="UX25" s="202"/>
      <c r="UY25" s="202"/>
      <c r="UZ25" s="202"/>
      <c r="VA25" s="202"/>
      <c r="VB25" s="202"/>
      <c r="VC25" s="203"/>
      <c r="VD25" s="204"/>
      <c r="VE25" s="108">
        <f>(VD25*F25)/H25</f>
        <v>0</v>
      </c>
      <c r="VF25" s="102">
        <f ca="1">IF(E25=0,0,SUMIF('Cocktail (December 2025)'!$F$6:$DB$1547,E25,'Cocktail (December 2025)'!$CX$6:$CX$1547))</f>
        <v>0</v>
      </c>
      <c r="VG25" s="108">
        <f ca="1">VF25/H25</f>
        <v>0</v>
      </c>
      <c r="VH25" s="109">
        <f ca="1">UT25+UU25+UV25+UW25-UX25-UY25-UZ25-VA25-VB25-VC25-VE25-VG25</f>
        <v>0</v>
      </c>
      <c r="VI25" s="104">
        <f ca="1">VH25*H25</f>
        <v>0</v>
      </c>
      <c r="VJ25" s="105">
        <f ca="1">(UY25+UZ25+VA25+VB25+(VC25+((VD25*$F25)/$H25)+VG25))*$L25</f>
        <v>0</v>
      </c>
      <c r="VK25" s="191"/>
      <c r="VL25" s="192">
        <f ca="1">VK25-VH25</f>
        <v>0</v>
      </c>
      <c r="VM25" s="106">
        <f ca="1">VH25</f>
        <v>0</v>
      </c>
      <c r="VN25" s="202"/>
      <c r="VO25" s="202"/>
      <c r="VP25" s="202"/>
      <c r="VQ25" s="202"/>
      <c r="VR25" s="202"/>
      <c r="VS25" s="202"/>
      <c r="VT25" s="202"/>
      <c r="VU25" s="202"/>
      <c r="VV25" s="203"/>
      <c r="VW25" s="204"/>
      <c r="VX25" s="108">
        <f>(VW25*F25)/H25</f>
        <v>0</v>
      </c>
      <c r="VY25" s="102">
        <f ca="1">IF(E25=0,0,SUMIF('Cocktail (December 2025)'!$F$6:$DB$1547,E25,'Cocktail (December 2025)'!$DA$6:$DA$1547))</f>
        <v>0</v>
      </c>
      <c r="VZ25" s="108">
        <f ca="1">VY25/H25</f>
        <v>0</v>
      </c>
      <c r="WA25" s="109">
        <f ca="1">VM25+VN25+VO25+VP25-VQ25-VR25-VS25-VT25-VU25-VV25-VX25-VZ25</f>
        <v>0</v>
      </c>
      <c r="WB25" s="104">
        <f ca="1">WA25*H25</f>
        <v>0</v>
      </c>
      <c r="WC25" s="105">
        <f ca="1">(VR25+VS25+VT25+VU25+(VV25+((VW25*$F25)/$H25)+VZ25))*$L25</f>
        <v>0</v>
      </c>
      <c r="WD25" s="191"/>
      <c r="WE25" s="192">
        <f ca="1">WD25-WA25</f>
        <v>0</v>
      </c>
      <c r="WF25" s="14" t="s">
        <v>81</v>
      </c>
      <c r="WG25" s="62">
        <f>O25</f>
        <v>0</v>
      </c>
      <c r="WH25" s="13">
        <f t="shared" ref="WH25:WL26" si="884">P25+AI25+BB25+BU25+CN25+DG25+DZ25+ES25+FL25+GE25+GX25+HQ25+IJ25+JC25+JV25+KO25+LH25+MA25+MT25+NM25+OF25+OY25+PR25+QK25+RD25+RW25+SP25+TI25+UB25+UU25+VN25</f>
        <v>0</v>
      </c>
      <c r="WI25" s="13">
        <f t="shared" si="884"/>
        <v>0</v>
      </c>
      <c r="WJ25" s="13">
        <f t="shared" si="884"/>
        <v>0</v>
      </c>
      <c r="WK25" s="13">
        <f t="shared" si="884"/>
        <v>0</v>
      </c>
      <c r="WL25" s="13">
        <f t="shared" si="884"/>
        <v>0</v>
      </c>
      <c r="WM25" s="13">
        <f>U25+AN25+BG25+BZ25+CS25+DL25+EE25++EX25+FQ25+GJ25+HC25+HV25+IO25+JH25+KA25+KT25+LM25+MF25+MY25+NR25+OK25+PD25+PW25+QP25+RI25+SB25+SU25+TN25+UG25+UZ25+VS25</f>
        <v>0</v>
      </c>
      <c r="WN25" s="13">
        <f t="shared" ref="WN25:WR26" si="885">V25+AO25+BH25+CA25+CT25+DM25+EF25+EY25+FR25+GK25+HD25+HW25+IP25+JI25+KB25+KU25+LN25+MG25+MZ25+NS25+OL25+PE25+PX25+QQ25+RJ25+SC25+SV25+TO25+UH25+VA25+VT25</f>
        <v>0</v>
      </c>
      <c r="WO25" s="13">
        <f t="shared" si="885"/>
        <v>0</v>
      </c>
      <c r="WP25" s="63">
        <f t="shared" si="885"/>
        <v>0</v>
      </c>
      <c r="WQ25" s="63">
        <f t="shared" si="885"/>
        <v>0</v>
      </c>
      <c r="WR25" s="63">
        <f t="shared" si="885"/>
        <v>0</v>
      </c>
      <c r="WS25" s="63">
        <f ca="1">AB25+AU25+BN25+CG25+CZ25+DS25+EL25+FE25+FX25+GQ25+HJ25+IC25+IV25+JO25+KH25+LA25+LT25+MM25+NF25+NY25+OR25+PK25+QD25+QW25+RP25+SI25+TB25+TU25+UN25+VG25+VZ25</f>
        <v>0</v>
      </c>
      <c r="WT25" s="54">
        <f ca="1">WA25</f>
        <v>0</v>
      </c>
      <c r="WU25" s="64">
        <f ca="1">WB25</f>
        <v>0</v>
      </c>
      <c r="WV25" s="196"/>
      <c r="WW25" s="197">
        <f ca="1">WV25-WT25</f>
        <v>0</v>
      </c>
      <c r="WX25" s="12">
        <f>WV25/F25</f>
        <v>0</v>
      </c>
      <c r="WY25" s="61"/>
    </row>
    <row r="26" spans="1:623" ht="15" x14ac:dyDescent="0.3">
      <c r="A26" s="114" t="str">
        <f ca="1">IFERROR(IF(WU26=0,"-","Y"),"-")</f>
        <v>-</v>
      </c>
      <c r="B26" s="149"/>
      <c r="C26" s="173">
        <v>58</v>
      </c>
      <c r="D26" s="174">
        <v>81</v>
      </c>
      <c r="E26" s="138" t="s">
        <v>114</v>
      </c>
      <c r="F26" s="98">
        <f>IF(E26="","",IF(VLOOKUP(E26,'Master Data (December 2025)'!$B$10:$N$857,1)=E26,VLOOKUP(E26,'Master Data (December 2025)'!$B$10:$N$857,6),"XX"))</f>
        <v>1</v>
      </c>
      <c r="G26" s="98"/>
      <c r="H26" s="90">
        <f>IF(E26="","",IF(VLOOKUP(E26,'Master Data (December 2025)'!$B$10:$N$857,1)=E26,VLOOKUP(E26,'Master Data (December 2025)'!$B$10:$N$857,8),"XX"))</f>
        <v>22</v>
      </c>
      <c r="I26" s="98"/>
      <c r="J26" s="90" t="str">
        <f>IF(E26="","",IF(VLOOKUP(E26,'Master Data (December 2025)'!$B$10:$N$857,1)=E26,VLOOKUP(E26,'Master Data (December 2025)'!$B$10:$N$857,3),"XX"))</f>
        <v>สมภพ</v>
      </c>
      <c r="K26" s="99" t="str">
        <f>IF(E26="","",IF(VLOOKUP(E26,'Master Data (December 2025)'!$B$10:$N$857,1)=E26,VLOOKUP(E26,'Master Data (December 2025)'!$B$10:$N$857,5),"XX"))</f>
        <v>Btl 700 ml</v>
      </c>
      <c r="L26" s="215">
        <f>IF(E26="","",IF(VLOOKUP(E26,'Master Data (December 2025)'!$B$10:$N$857,1)=E26,VLOOKUP(E26,'Master Data (December 2025)'!$B$10:$N$857,11),"XX"))</f>
        <v>838</v>
      </c>
      <c r="M26" s="215">
        <f>IF(E26="","",IF(VLOOKUP(E26,'Master Data (December 2025)'!$B$10:$N$857,1)=E26,VLOOKUP(E26,'Master Data (December 2025)'!$B$10:$N$857,13),"XX"))</f>
        <v>38.090909090909093</v>
      </c>
      <c r="N26" s="208"/>
      <c r="O26" s="100">
        <f>N26</f>
        <v>0</v>
      </c>
      <c r="P26" s="202"/>
      <c r="Q26" s="202"/>
      <c r="R26" s="202"/>
      <c r="S26" s="202"/>
      <c r="T26" s="202"/>
      <c r="U26" s="202"/>
      <c r="V26" s="202"/>
      <c r="W26" s="202"/>
      <c r="X26" s="203"/>
      <c r="Y26" s="204"/>
      <c r="Z26" s="101">
        <f>(Y26*F26)/H26</f>
        <v>0</v>
      </c>
      <c r="AA26" s="102">
        <f ca="1">IF(E26=0,0,SUMIF('Cocktail (December 2025)'!$F$6:$DB$1547,E26,'Cocktail (December 2025)'!$O$6:$O$1547))</f>
        <v>0</v>
      </c>
      <c r="AB26" s="103">
        <f ca="1">AA26/H26</f>
        <v>0</v>
      </c>
      <c r="AC26" s="104">
        <f ca="1">O26+P26+Q26+R26-S26-T26-U26-V26-W26-X26-Z26-AB26</f>
        <v>0</v>
      </c>
      <c r="AD26" s="104">
        <f ca="1">AC26*H26</f>
        <v>0</v>
      </c>
      <c r="AE26" s="105">
        <f ca="1">(T26+U26+V26+W26+(X26+((Y26*$F26)/$H26)+AB26))*$L26</f>
        <v>0</v>
      </c>
      <c r="AF26" s="191"/>
      <c r="AG26" s="192">
        <f ca="1">AF26-AC26</f>
        <v>0</v>
      </c>
      <c r="AH26" s="106">
        <f ca="1">IF(AF26="",AC26,IF(AF26&lt;&gt;0,AF26,0))</f>
        <v>0</v>
      </c>
      <c r="AI26" s="202"/>
      <c r="AJ26" s="202"/>
      <c r="AK26" s="202"/>
      <c r="AL26" s="202"/>
      <c r="AM26" s="202"/>
      <c r="AN26" s="202"/>
      <c r="AO26" s="202"/>
      <c r="AP26" s="202"/>
      <c r="AQ26" s="203"/>
      <c r="AR26" s="204"/>
      <c r="AS26" s="107">
        <f>(AR26*F26)/H26</f>
        <v>0</v>
      </c>
      <c r="AT26" s="102">
        <f ca="1">IF(E26=0,0,SUMIF('Cocktail (December 2025)'!$F$6:$DB$1547,E26,'Cocktail (December 2025)'!$R$6:$R$1547))</f>
        <v>0</v>
      </c>
      <c r="AU26" s="108">
        <f ca="1">AT26/H26</f>
        <v>0</v>
      </c>
      <c r="AV26" s="104">
        <f ca="1">AH26+AI26+AJ26+AK26-AL26-AM26-AN26-AO26-AP26-AQ26-AS26-AU26</f>
        <v>0</v>
      </c>
      <c r="AW26" s="104">
        <f ca="1">AV26*H26</f>
        <v>0</v>
      </c>
      <c r="AX26" s="105">
        <f ca="1">(AM26+AN26+AO26+AP26+(AQ26+((AR26*$F26)/$H26)+AU26))*$L26</f>
        <v>0</v>
      </c>
      <c r="AY26" s="191"/>
      <c r="AZ26" s="192">
        <f ca="1">AY26-AV26</f>
        <v>0</v>
      </c>
      <c r="BA26" s="106">
        <f ca="1">AV26</f>
        <v>0</v>
      </c>
      <c r="BB26" s="202"/>
      <c r="BC26" s="202"/>
      <c r="BD26" s="202"/>
      <c r="BE26" s="202"/>
      <c r="BF26" s="202"/>
      <c r="BG26" s="202"/>
      <c r="BH26" s="202"/>
      <c r="BI26" s="202"/>
      <c r="BJ26" s="203"/>
      <c r="BK26" s="204"/>
      <c r="BL26" s="108">
        <f>(BK26*F26)/H26</f>
        <v>0</v>
      </c>
      <c r="BM26" s="102">
        <f ca="1">IF(E26=0,0,SUMIF('Cocktail (December 2025)'!$F$6:$DB$1547,E26,'Cocktail (December 2025)'!$U$6:$U$1547))</f>
        <v>0</v>
      </c>
      <c r="BN26" s="108">
        <f ca="1">BM26/H26</f>
        <v>0</v>
      </c>
      <c r="BO26" s="109">
        <f ca="1">BA26+BB26+BC26+BD26-BE26-BF26-BG26-BH26-BI26-BJ26-BL26-BN26</f>
        <v>0</v>
      </c>
      <c r="BP26" s="104">
        <f ca="1">BO26*H26</f>
        <v>0</v>
      </c>
      <c r="BQ26" s="105">
        <f ca="1">(BF26+BG26+BH26+BI26+(BJ26+((BK26*$F26)/$H26)+BN26))*$L26</f>
        <v>0</v>
      </c>
      <c r="BR26" s="191"/>
      <c r="BS26" s="192">
        <f ca="1">BR26-BO26</f>
        <v>0</v>
      </c>
      <c r="BT26" s="106">
        <f ca="1">BO26</f>
        <v>0</v>
      </c>
      <c r="BU26" s="202"/>
      <c r="BV26" s="202"/>
      <c r="BW26" s="202"/>
      <c r="BX26" s="202"/>
      <c r="BY26" s="202"/>
      <c r="BZ26" s="202"/>
      <c r="CA26" s="202"/>
      <c r="CB26" s="202"/>
      <c r="CC26" s="203"/>
      <c r="CD26" s="204"/>
      <c r="CE26" s="108">
        <f>(CD26*F26)/H26</f>
        <v>0</v>
      </c>
      <c r="CF26" s="102">
        <f ca="1">IF(E26=0,0,SUMIF('Cocktail (December 2025)'!$F$6:$DB$1547,E26,'Cocktail (December 2025)'!$X$6:$X$1547))</f>
        <v>0</v>
      </c>
      <c r="CG26" s="108">
        <f ca="1">CF26/H26</f>
        <v>0</v>
      </c>
      <c r="CH26" s="109">
        <f ca="1">BT26+BU26+BV26+BW26-BX26-BY26-BZ26-CA26-CB26-CC26-CE26-CG26</f>
        <v>0</v>
      </c>
      <c r="CI26" s="104">
        <f ca="1">CH26*H26</f>
        <v>0</v>
      </c>
      <c r="CJ26" s="105">
        <f ca="1">(BY26+BZ26+CA26+CB26+(CC26+((CD26*$F26)/$H26)+CG26))*$L26</f>
        <v>0</v>
      </c>
      <c r="CK26" s="191"/>
      <c r="CL26" s="192">
        <f ca="1">CK26-CH26</f>
        <v>0</v>
      </c>
      <c r="CM26" s="106">
        <f ca="1">CH26</f>
        <v>0</v>
      </c>
      <c r="CN26" s="202"/>
      <c r="CO26" s="202"/>
      <c r="CP26" s="202"/>
      <c r="CQ26" s="202"/>
      <c r="CR26" s="202"/>
      <c r="CS26" s="202"/>
      <c r="CT26" s="202"/>
      <c r="CU26" s="202"/>
      <c r="CV26" s="203"/>
      <c r="CW26" s="204"/>
      <c r="CX26" s="108">
        <f>(CW26*F26)/H26</f>
        <v>0</v>
      </c>
      <c r="CY26" s="102">
        <f ca="1">IF(E26=0,0,SUMIF('Cocktail (December 2025)'!$F$6:$DB$1547,E26,'Cocktail (December 2025)'!$AA$6:$AA$1547))</f>
        <v>0</v>
      </c>
      <c r="CZ26" s="108">
        <f ca="1">CY26/H26</f>
        <v>0</v>
      </c>
      <c r="DA26" s="109">
        <f ca="1">CM26+CN26+CO26+CP26-CQ26-CR26-CS26-CT26-CU26-CV26-CX26-CZ26</f>
        <v>0</v>
      </c>
      <c r="DB26" s="104">
        <f ca="1">DA26*H26</f>
        <v>0</v>
      </c>
      <c r="DC26" s="105">
        <f ca="1">(CR26+CS26+CT26+CU26+(CV26+((CW26*$F26)/$H26)+CZ26))*$L26</f>
        <v>0</v>
      </c>
      <c r="DD26" s="191"/>
      <c r="DE26" s="192">
        <f ca="1">DD26-DA26</f>
        <v>0</v>
      </c>
      <c r="DF26" s="106">
        <f ca="1">DA26</f>
        <v>0</v>
      </c>
      <c r="DG26" s="202"/>
      <c r="DH26" s="202"/>
      <c r="DI26" s="202"/>
      <c r="DJ26" s="202"/>
      <c r="DK26" s="202"/>
      <c r="DL26" s="202"/>
      <c r="DM26" s="202"/>
      <c r="DN26" s="202"/>
      <c r="DO26" s="203"/>
      <c r="DP26" s="204"/>
      <c r="DQ26" s="108">
        <f>(DP26*F26)/H26</f>
        <v>0</v>
      </c>
      <c r="DR26" s="102">
        <f ca="1">IF(E26=0,0,SUMIF('Cocktail (December 2025)'!$F$6:$DB$1547,E26,'Cocktail (December 2025)'!$AD$6:$AD$1547))</f>
        <v>0</v>
      </c>
      <c r="DS26" s="108">
        <f ca="1">DR26/H26</f>
        <v>0</v>
      </c>
      <c r="DT26" s="109">
        <f ca="1">DF26+DG26+DH26+DI26-DJ26-DK26-DL26-DM26-DN26-DO26-DQ26-DS26</f>
        <v>0</v>
      </c>
      <c r="DU26" s="104">
        <f ca="1">DT26*H26</f>
        <v>0</v>
      </c>
      <c r="DV26" s="105">
        <f ca="1">(DK26+DL26+DM26+DN26+(DO26+((DP26*$F26)/$H26)+DS26))*$L26</f>
        <v>0</v>
      </c>
      <c r="DW26" s="191"/>
      <c r="DX26" s="192">
        <f ca="1">DW26-DT26</f>
        <v>0</v>
      </c>
      <c r="DY26" s="106">
        <f ca="1">DT26</f>
        <v>0</v>
      </c>
      <c r="DZ26" s="202"/>
      <c r="EA26" s="202"/>
      <c r="EB26" s="202"/>
      <c r="EC26" s="202"/>
      <c r="ED26" s="202"/>
      <c r="EE26" s="202"/>
      <c r="EF26" s="202"/>
      <c r="EG26" s="202"/>
      <c r="EH26" s="203"/>
      <c r="EI26" s="204"/>
      <c r="EJ26" s="108">
        <f>(EI26*F26)/H26</f>
        <v>0</v>
      </c>
      <c r="EK26" s="102">
        <f ca="1">IF(E26=0,0,SUMIF('Cocktail (December 2025)'!$F$6:$DB$1547,E26,'Cocktail (December 2025)'!$AG$6:$AG$1547))</f>
        <v>0</v>
      </c>
      <c r="EL26" s="108">
        <f ca="1">EK26/H26</f>
        <v>0</v>
      </c>
      <c r="EM26" s="109">
        <f ca="1">DY26+DZ26+EA26+EB26-EC26-ED26-EE26-EF26-EG26-EH26-EJ26-EL26</f>
        <v>0</v>
      </c>
      <c r="EN26" s="104">
        <f ca="1">EM26*H26</f>
        <v>0</v>
      </c>
      <c r="EO26" s="105">
        <f ca="1">(ED26+EE26+EF26+EG26+(EH26+((EI26*$F26)/$H26)+EL26))*$L26</f>
        <v>0</v>
      </c>
      <c r="EP26" s="191"/>
      <c r="EQ26" s="199">
        <f ca="1">EP26-EM26</f>
        <v>0</v>
      </c>
      <c r="ER26" s="185">
        <f ca="1">EM26</f>
        <v>0</v>
      </c>
      <c r="ES26" s="202"/>
      <c r="ET26" s="202"/>
      <c r="EU26" s="202"/>
      <c r="EV26" s="202"/>
      <c r="EW26" s="202"/>
      <c r="EX26" s="202"/>
      <c r="EY26" s="202"/>
      <c r="EZ26" s="202"/>
      <c r="FA26" s="203"/>
      <c r="FB26" s="204"/>
      <c r="FC26" s="108">
        <f>(FB26*F26)/H26</f>
        <v>0</v>
      </c>
      <c r="FD26" s="102">
        <f ca="1">IF(E26=0,0,SUMIF('Cocktail (December 2025)'!$F$6:$DB$1547,E26,'Cocktail (December 2025)'!$AJ$6:$AJ$1547))</f>
        <v>0</v>
      </c>
      <c r="FE26" s="108">
        <f ca="1">FD26/H26</f>
        <v>0</v>
      </c>
      <c r="FF26" s="109">
        <f ca="1">ER26+ES26+ET26+EU26-EV26-EW26-EX26-EY26-EZ26-FA26-FC26-FE26</f>
        <v>0</v>
      </c>
      <c r="FG26" s="104">
        <f ca="1">FF26*H26</f>
        <v>0</v>
      </c>
      <c r="FH26" s="105">
        <f ca="1">(EW26+EX26+EY26+EZ26+(FA26+((FB26*$F26)/$H26)+FE26))*$L26</f>
        <v>0</v>
      </c>
      <c r="FI26" s="191"/>
      <c r="FJ26" s="192">
        <f ca="1">FI26-FF26</f>
        <v>0</v>
      </c>
      <c r="FK26" s="110">
        <f ca="1">FF26</f>
        <v>0</v>
      </c>
      <c r="FL26" s="202"/>
      <c r="FM26" s="202"/>
      <c r="FN26" s="202"/>
      <c r="FO26" s="202"/>
      <c r="FP26" s="202"/>
      <c r="FQ26" s="202"/>
      <c r="FR26" s="202"/>
      <c r="FS26" s="202"/>
      <c r="FT26" s="203"/>
      <c r="FU26" s="204"/>
      <c r="FV26" s="108">
        <f>(FU26*F26)/H26</f>
        <v>0</v>
      </c>
      <c r="FW26" s="102">
        <f ca="1">IF(E26=0,0,SUMIF('Cocktail (December 2025)'!$F$6:$DB$1547,E26,'Cocktail (December 2025)'!$AM$6:$AM$1547))</f>
        <v>0</v>
      </c>
      <c r="FX26" s="108">
        <f ca="1">FW26/H26</f>
        <v>0</v>
      </c>
      <c r="FY26" s="109">
        <f ca="1">FK26+FL26+FM26+FN26-FO26-FP26-FQ26-FR26-FS26-FT26-FV26-FX26</f>
        <v>0</v>
      </c>
      <c r="FZ26" s="104">
        <f ca="1">FY26*H26</f>
        <v>0</v>
      </c>
      <c r="GA26" s="105">
        <f ca="1">(FP26+FQ26+FR26+FS26+(FT26+((FU26*$F26)/$H26)+FX26))*$L26</f>
        <v>0</v>
      </c>
      <c r="GB26" s="191"/>
      <c r="GC26" s="192">
        <f ca="1">GB26-FY26</f>
        <v>0</v>
      </c>
      <c r="GD26" s="106">
        <f ca="1">FY26</f>
        <v>0</v>
      </c>
      <c r="GE26" s="202"/>
      <c r="GF26" s="202"/>
      <c r="GG26" s="202"/>
      <c r="GH26" s="202"/>
      <c r="GI26" s="202"/>
      <c r="GJ26" s="202"/>
      <c r="GK26" s="202"/>
      <c r="GL26" s="202"/>
      <c r="GM26" s="203"/>
      <c r="GN26" s="204"/>
      <c r="GO26" s="108">
        <f>(GN26*F26)/H26</f>
        <v>0</v>
      </c>
      <c r="GP26" s="102">
        <f ca="1">IF(E26=0,0,SUMIF('Cocktail (December 2025)'!$F$6:$DB$1547,E26,'Cocktail (December 2025)'!$AP$6:$AP$1547))</f>
        <v>0</v>
      </c>
      <c r="GQ26" s="108">
        <f ca="1">GP26/H26</f>
        <v>0</v>
      </c>
      <c r="GR26" s="109">
        <f ca="1">GD26+GE26+GF26+GG26-GH26-GI26-GJ26-GK26-GL26-GM26-GO26-GQ26</f>
        <v>0</v>
      </c>
      <c r="GS26" s="104">
        <f ca="1">GR26*H26</f>
        <v>0</v>
      </c>
      <c r="GT26" s="105">
        <f ca="1">(GI26+GJ26+GK26+GL26+(GM26+((GN26*$F26)/$H26)+GQ26))*$L26</f>
        <v>0</v>
      </c>
      <c r="GU26" s="191"/>
      <c r="GV26" s="192">
        <f ca="1">GU26-GR26</f>
        <v>0</v>
      </c>
      <c r="GW26" s="106">
        <f ca="1">GR26</f>
        <v>0</v>
      </c>
      <c r="GX26" s="202"/>
      <c r="GY26" s="202"/>
      <c r="GZ26" s="202"/>
      <c r="HA26" s="202"/>
      <c r="HB26" s="202"/>
      <c r="HC26" s="202"/>
      <c r="HD26" s="202"/>
      <c r="HE26" s="202"/>
      <c r="HF26" s="203"/>
      <c r="HG26" s="204"/>
      <c r="HH26" s="108">
        <f>(HG26*F26)/H26</f>
        <v>0</v>
      </c>
      <c r="HI26" s="102">
        <f ca="1">IF(E26=0,0,SUMIF('Cocktail (December 2025)'!$F$6:$DB$1547,E26,'Cocktail (December 2025)'!$AS$6:$AS$1547))</f>
        <v>0</v>
      </c>
      <c r="HJ26" s="108">
        <f ca="1">HI26/H26</f>
        <v>0</v>
      </c>
      <c r="HK26" s="109">
        <f ca="1">GW26+GX26+GY26+GZ26-HA26-HB26-HC26-HD26-HE26-HF26-HH26-HJ26</f>
        <v>0</v>
      </c>
      <c r="HL26" s="104">
        <f ca="1">HK26*H26</f>
        <v>0</v>
      </c>
      <c r="HM26" s="105">
        <f ca="1">(HB26+HC26+HD26+HE26+(HF26+((HG26*$F26)/$H26)+HJ26))*$L26</f>
        <v>0</v>
      </c>
      <c r="HN26" s="191"/>
      <c r="HO26" s="192">
        <f ca="1">HN26-HK26</f>
        <v>0</v>
      </c>
      <c r="HP26" s="106">
        <f ca="1">HK26</f>
        <v>0</v>
      </c>
      <c r="HQ26" s="202"/>
      <c r="HR26" s="202"/>
      <c r="HS26" s="202"/>
      <c r="HT26" s="202"/>
      <c r="HU26" s="202"/>
      <c r="HV26" s="202"/>
      <c r="HW26" s="202"/>
      <c r="HX26" s="202"/>
      <c r="HY26" s="203"/>
      <c r="HZ26" s="204"/>
      <c r="IA26" s="108">
        <f>(HZ26*F26)/H26</f>
        <v>0</v>
      </c>
      <c r="IB26" s="102">
        <f ca="1">IF(E26=0,0,SUMIF('Cocktail (December 2025)'!$F$6:$DB$1547,E26,'Cocktail (December 2025)'!$AV$6:$AV$1547))</f>
        <v>0</v>
      </c>
      <c r="IC26" s="108">
        <f ca="1">IB26/H26</f>
        <v>0</v>
      </c>
      <c r="ID26" s="109">
        <f ca="1">HP26+HQ26+HR26+HS26-HT26-HU26-HV26-HW26-HX26-HY26-IA26-IC26</f>
        <v>0</v>
      </c>
      <c r="IE26" s="104">
        <f ca="1">ID26*H26</f>
        <v>0</v>
      </c>
      <c r="IF26" s="105">
        <f ca="1">(HU26+HV26+HW26+HX26+(HY26+((HZ26*$F26)/$H26)+IC26))*$L26</f>
        <v>0</v>
      </c>
      <c r="IG26" s="191"/>
      <c r="IH26" s="192">
        <f ca="1">IG26-ID26</f>
        <v>0</v>
      </c>
      <c r="II26" s="106">
        <f ca="1">ID26</f>
        <v>0</v>
      </c>
      <c r="IJ26" s="202"/>
      <c r="IK26" s="202"/>
      <c r="IL26" s="202"/>
      <c r="IM26" s="202"/>
      <c r="IN26" s="202"/>
      <c r="IO26" s="202"/>
      <c r="IP26" s="202"/>
      <c r="IQ26" s="202"/>
      <c r="IR26" s="203"/>
      <c r="IS26" s="204"/>
      <c r="IT26" s="108">
        <f>(IS26*F26)/H26</f>
        <v>0</v>
      </c>
      <c r="IU26" s="102">
        <f ca="1">IF(E26=0,0,SUMIF('Cocktail (December 2025)'!$F$6:$DB$1547,E26,'Cocktail (December 2025)'!$AY$6:$AY$1547))</f>
        <v>0</v>
      </c>
      <c r="IV26" s="108">
        <f ca="1">IU26/H26</f>
        <v>0</v>
      </c>
      <c r="IW26" s="109">
        <f ca="1">II26+IJ26+IK26+IL26-IM26-IN26-IO26-IP26-IQ26-IR26-IT26-IV26</f>
        <v>0</v>
      </c>
      <c r="IX26" s="104">
        <f ca="1">IW26*H26</f>
        <v>0</v>
      </c>
      <c r="IY26" s="105">
        <f ca="1">(IN26+IO26+IP26+IQ26+(IR26+((IS26*$F26)/$H26)+IV26))*$L26</f>
        <v>0</v>
      </c>
      <c r="IZ26" s="191"/>
      <c r="JA26" s="192">
        <f ca="1">IZ26-IW26</f>
        <v>0</v>
      </c>
      <c r="JB26" s="106">
        <f ca="1">IW26</f>
        <v>0</v>
      </c>
      <c r="JC26" s="202"/>
      <c r="JD26" s="202"/>
      <c r="JE26" s="202"/>
      <c r="JF26" s="202"/>
      <c r="JG26" s="202"/>
      <c r="JH26" s="202"/>
      <c r="JI26" s="202"/>
      <c r="JJ26" s="202"/>
      <c r="JK26" s="203"/>
      <c r="JL26" s="204"/>
      <c r="JM26" s="108">
        <f>(JL26*F26)/H26</f>
        <v>0</v>
      </c>
      <c r="JN26" s="102">
        <f ca="1">IF(E26=0,0,SUMIF('Cocktail (December 2025)'!$F$6:$DB$1547,E26,'Cocktail (December 2025)'!$BB$6:$BB$1547))</f>
        <v>0</v>
      </c>
      <c r="JO26" s="108">
        <f ca="1">JN26/H26</f>
        <v>0</v>
      </c>
      <c r="JP26" s="109">
        <f ca="1">JB26+JC26+JD26+JE26-JF26-JG26-JH26-JI26-JJ26-JK26-JM26-JO26</f>
        <v>0</v>
      </c>
      <c r="JQ26" s="104">
        <f ca="1">JP26*H26</f>
        <v>0</v>
      </c>
      <c r="JR26" s="105">
        <f ca="1">(JG26+JH26+JI26+JJ26+(JK26+((JL26*$F26)/$H26)+JO26))*$L26</f>
        <v>0</v>
      </c>
      <c r="JS26" s="191"/>
      <c r="JT26" s="192">
        <f ca="1">JS26-JP26</f>
        <v>0</v>
      </c>
      <c r="JU26" s="106">
        <f ca="1">JP26</f>
        <v>0</v>
      </c>
      <c r="JV26" s="202"/>
      <c r="JW26" s="202"/>
      <c r="JX26" s="202"/>
      <c r="JY26" s="202"/>
      <c r="JZ26" s="202"/>
      <c r="KA26" s="202"/>
      <c r="KB26" s="202"/>
      <c r="KC26" s="202"/>
      <c r="KD26" s="203"/>
      <c r="KE26" s="204"/>
      <c r="KF26" s="108">
        <f>(KE26*F26)/H26</f>
        <v>0</v>
      </c>
      <c r="KG26" s="102">
        <f ca="1">IF(E26=0,0,SUMIF('Cocktail (December 2025)'!$F$6:$DB$1547,E26,'Cocktail (December 2025)'!$BE$6:$BE$1547))</f>
        <v>0</v>
      </c>
      <c r="KH26" s="108">
        <f ca="1">KG26/H26</f>
        <v>0</v>
      </c>
      <c r="KI26" s="109">
        <f ca="1">JU26+JV26+JW26+JX26-JY26-JZ26-KA26-KB26-KC26-KD26-KF26-KH26</f>
        <v>0</v>
      </c>
      <c r="KJ26" s="104">
        <f ca="1">KI26*H26</f>
        <v>0</v>
      </c>
      <c r="KK26" s="105">
        <f ca="1">(JZ26+KA26+KB26+KC26+(KD26+((KE26*$F26)/$H26)+KH26))*$L26</f>
        <v>0</v>
      </c>
      <c r="KL26" s="191"/>
      <c r="KM26" s="192">
        <f ca="1">KL26-KI26</f>
        <v>0</v>
      </c>
      <c r="KN26" s="106">
        <f ca="1">KI26</f>
        <v>0</v>
      </c>
      <c r="KO26" s="202"/>
      <c r="KP26" s="202"/>
      <c r="KQ26" s="202"/>
      <c r="KR26" s="202"/>
      <c r="KS26" s="202"/>
      <c r="KT26" s="202"/>
      <c r="KU26" s="202"/>
      <c r="KV26" s="202"/>
      <c r="KW26" s="203"/>
      <c r="KX26" s="204"/>
      <c r="KY26" s="108">
        <f>(KX26*F26)/H26</f>
        <v>0</v>
      </c>
      <c r="KZ26" s="102">
        <f ca="1">IF(E26=0,0,SUMIF('Cocktail (December 2025)'!$F$6:$DB$1547,E26,'Cocktail (December 2025)'!$BH$6:$BH$1547))</f>
        <v>0</v>
      </c>
      <c r="LA26" s="108">
        <f ca="1">KZ26/H26</f>
        <v>0</v>
      </c>
      <c r="LB26" s="109">
        <f ca="1">KN26+KO26+KP26+KQ26-KR26-KS26-KT26-KU26-KV26-KW26-KY26-LA26</f>
        <v>0</v>
      </c>
      <c r="LC26" s="104">
        <f ca="1">LB26*H26</f>
        <v>0</v>
      </c>
      <c r="LD26" s="105">
        <f ca="1">(KS26+KT26+KU26+KV26+(KW26+((KX26*$F26)/$H26)+LA26))*$L26</f>
        <v>0</v>
      </c>
      <c r="LE26" s="191"/>
      <c r="LF26" s="192">
        <f ca="1">LE26-LB26</f>
        <v>0</v>
      </c>
      <c r="LG26" s="106">
        <f ca="1">LB26</f>
        <v>0</v>
      </c>
      <c r="LH26" s="202"/>
      <c r="LI26" s="202"/>
      <c r="LJ26" s="202"/>
      <c r="LK26" s="202"/>
      <c r="LL26" s="202"/>
      <c r="LM26" s="202"/>
      <c r="LN26" s="202"/>
      <c r="LO26" s="202"/>
      <c r="LP26" s="203"/>
      <c r="LQ26" s="204"/>
      <c r="LR26" s="108">
        <f>(LQ26*F26)/H26</f>
        <v>0</v>
      </c>
      <c r="LS26" s="102">
        <f ca="1">IF(E26=0,0,SUMIF('Cocktail (December 2025)'!$F$6:$DB$1547,E26,'Cocktail (December 2025)'!$BK$6:$BK$1547))</f>
        <v>0</v>
      </c>
      <c r="LT26" s="108">
        <f ca="1">LS26/H26</f>
        <v>0</v>
      </c>
      <c r="LU26" s="109">
        <f ca="1">LG26+LH26+LI26+LJ26-LK26-LL26-LM26-LN26-LO26-LP26-LR26-LT26</f>
        <v>0</v>
      </c>
      <c r="LV26" s="104">
        <f ca="1">LU26*H26</f>
        <v>0</v>
      </c>
      <c r="LW26" s="105">
        <f ca="1">(LL26+LM26+LN26+LO26+(LP26+((LQ26*$F26)/$H26)+LT26))*$L26</f>
        <v>0</v>
      </c>
      <c r="LX26" s="191"/>
      <c r="LY26" s="192">
        <f ca="1">LX26-LU26</f>
        <v>0</v>
      </c>
      <c r="LZ26" s="106">
        <f ca="1">LU26</f>
        <v>0</v>
      </c>
      <c r="MA26" s="202"/>
      <c r="MB26" s="202"/>
      <c r="MC26" s="202"/>
      <c r="MD26" s="202"/>
      <c r="ME26" s="202"/>
      <c r="MF26" s="202"/>
      <c r="MG26" s="202"/>
      <c r="MH26" s="202"/>
      <c r="MI26" s="203"/>
      <c r="MJ26" s="204"/>
      <c r="MK26" s="108">
        <f>(MJ26*F26)/H26</f>
        <v>0</v>
      </c>
      <c r="ML26" s="102">
        <f ca="1">IF(E26=0,0,SUMIF('Cocktail (December 2025)'!$F$6:$DB$1547,E26,'Cocktail (December 2025)'!$BN$6:$BN$1547))</f>
        <v>0</v>
      </c>
      <c r="MM26" s="108">
        <f ca="1">ML26/H26</f>
        <v>0</v>
      </c>
      <c r="MN26" s="109">
        <f ca="1">LZ26+MA26+MB26+MC26-MD26-ME26-MF26-MG26-MH26-MI26-MK26-MM26</f>
        <v>0</v>
      </c>
      <c r="MO26" s="104">
        <f ca="1">MN26*H26</f>
        <v>0</v>
      </c>
      <c r="MP26" s="105">
        <f ca="1">(ME26+MF26+MG26+MH26+(MI26+((MJ26*$F26)/$H26)+MM26))*$L26</f>
        <v>0</v>
      </c>
      <c r="MQ26" s="191"/>
      <c r="MR26" s="192">
        <f ca="1">MQ26-MN26</f>
        <v>0</v>
      </c>
      <c r="MS26" s="106">
        <f ca="1">MN26</f>
        <v>0</v>
      </c>
      <c r="MT26" s="202"/>
      <c r="MU26" s="202"/>
      <c r="MV26" s="202"/>
      <c r="MW26" s="202"/>
      <c r="MX26" s="202"/>
      <c r="MY26" s="202"/>
      <c r="MZ26" s="202"/>
      <c r="NA26" s="202"/>
      <c r="NB26" s="203"/>
      <c r="NC26" s="204"/>
      <c r="ND26" s="108">
        <f>(NC26*F26)/H26</f>
        <v>0</v>
      </c>
      <c r="NE26" s="102">
        <f ca="1">IF(E26=0,0,SUMIF('Cocktail (December 2025)'!$F$6:$DB$1547,E26,'Cocktail (December 2025)'!$BQ$6:$BQ$1547))</f>
        <v>0</v>
      </c>
      <c r="NF26" s="108">
        <f ca="1">NE26/H26</f>
        <v>0</v>
      </c>
      <c r="NG26" s="109">
        <f ca="1">MS26+MT26+MU26+MV26-MW26-MX26-MY26-MZ26-NA26-NB26-ND26-NF26</f>
        <v>0</v>
      </c>
      <c r="NH26" s="104">
        <f ca="1">NG26*H26</f>
        <v>0</v>
      </c>
      <c r="NI26" s="105">
        <f ca="1">(MX26+MY26+MZ26+NA26+(NB26+((NC26*$F26)/$H26)+NF26))*$L26</f>
        <v>0</v>
      </c>
      <c r="NJ26" s="191"/>
      <c r="NK26" s="192">
        <f ca="1">NJ26-NG26</f>
        <v>0</v>
      </c>
      <c r="NL26" s="106">
        <f ca="1">NG26</f>
        <v>0</v>
      </c>
      <c r="NM26" s="202"/>
      <c r="NN26" s="202"/>
      <c r="NO26" s="202"/>
      <c r="NP26" s="202"/>
      <c r="NQ26" s="202"/>
      <c r="NR26" s="202"/>
      <c r="NS26" s="202"/>
      <c r="NT26" s="202"/>
      <c r="NU26" s="203"/>
      <c r="NV26" s="204"/>
      <c r="NW26" s="108">
        <f>(NV26*F26)/H26</f>
        <v>0</v>
      </c>
      <c r="NX26" s="102">
        <f ca="1">IF(E26=0,0,SUMIF('Cocktail (December 2025)'!$F$6:$DB$1547,E26,'Cocktail (December 2025)'!$BT$6:$BT$1547))</f>
        <v>0</v>
      </c>
      <c r="NY26" s="108">
        <f ca="1">NX26/H26</f>
        <v>0</v>
      </c>
      <c r="NZ26" s="109">
        <f ca="1">NL26+NM26+NN26+NO26-NP26-NQ26-NR26-NS26-NT26-NU26-NW26-NY26</f>
        <v>0</v>
      </c>
      <c r="OA26" s="104">
        <f ca="1">NZ26*H26</f>
        <v>0</v>
      </c>
      <c r="OB26" s="105">
        <f ca="1">(NQ26+NR26+NS26+NT26+(NU26+((NV26*$F26)/$H26)+NY26))*$L26</f>
        <v>0</v>
      </c>
      <c r="OC26" s="191"/>
      <c r="OD26" s="192">
        <f ca="1">OC26-NZ26</f>
        <v>0</v>
      </c>
      <c r="OE26" s="106">
        <f ca="1">NZ26</f>
        <v>0</v>
      </c>
      <c r="OF26" s="202"/>
      <c r="OG26" s="202"/>
      <c r="OH26" s="202"/>
      <c r="OI26" s="202"/>
      <c r="OJ26" s="202"/>
      <c r="OK26" s="202"/>
      <c r="OL26" s="202"/>
      <c r="OM26" s="202"/>
      <c r="ON26" s="203"/>
      <c r="OO26" s="204"/>
      <c r="OP26" s="108">
        <f>(OO26*F26)/H26</f>
        <v>0</v>
      </c>
      <c r="OQ26" s="102">
        <f ca="1">IF(E26=0,0,SUMIF('Cocktail (December 2025)'!$F$6:$DB$1547,E26,'Cocktail (December 2025)'!$BW$6:$BW$1547))</f>
        <v>0</v>
      </c>
      <c r="OR26" s="108">
        <f ca="1">OQ26/H26</f>
        <v>0</v>
      </c>
      <c r="OS26" s="109">
        <f ca="1">OE26+OF26+OG26+OH26-OI26-OJ26-OK26-OL26-OM26-ON26-OP26-OR26</f>
        <v>0</v>
      </c>
      <c r="OT26" s="104">
        <f ca="1">OS26*H26</f>
        <v>0</v>
      </c>
      <c r="OU26" s="105">
        <f ca="1">(OJ26+OK26+OL26+OM26+(ON26+((OO26*$F26)/$H26)+OR26))*$L26</f>
        <v>0</v>
      </c>
      <c r="OV26" s="191"/>
      <c r="OW26" s="192">
        <f ca="1">OV26-OS26</f>
        <v>0</v>
      </c>
      <c r="OX26" s="106">
        <f ca="1">OS26</f>
        <v>0</v>
      </c>
      <c r="OY26" s="202"/>
      <c r="OZ26" s="202"/>
      <c r="PA26" s="202"/>
      <c r="PB26" s="202"/>
      <c r="PC26" s="202"/>
      <c r="PD26" s="202"/>
      <c r="PE26" s="202"/>
      <c r="PF26" s="202"/>
      <c r="PG26" s="203"/>
      <c r="PH26" s="204"/>
      <c r="PI26" s="108">
        <f>(PH26*F26)/H26</f>
        <v>0</v>
      </c>
      <c r="PJ26" s="102">
        <f ca="1">IF(E26=0,0,SUMIF('Cocktail (December 2025)'!$F$6:$DB$1547,E26,'Cocktail (December 2025)'!$BZ$6:$BZ$1547))</f>
        <v>0</v>
      </c>
      <c r="PK26" s="108">
        <f ca="1">PJ26/H26</f>
        <v>0</v>
      </c>
      <c r="PL26" s="109">
        <f ca="1">OX26+OY26+OZ26+PA26-PB26-PC26-PD26-PE26-PF26-PG26-PI26-PK26</f>
        <v>0</v>
      </c>
      <c r="PM26" s="104">
        <f ca="1">PL26*H26</f>
        <v>0</v>
      </c>
      <c r="PN26" s="105">
        <f ca="1">(PC26+PD26+PE26+PF26+(PG26+((PH26*$F26)/$H26)+PK26))*$L26</f>
        <v>0</v>
      </c>
      <c r="PO26" s="191"/>
      <c r="PP26" s="192">
        <f ca="1">PO26-PL26</f>
        <v>0</v>
      </c>
      <c r="PQ26" s="106">
        <f ca="1">PL26</f>
        <v>0</v>
      </c>
      <c r="PR26" s="202"/>
      <c r="PS26" s="202"/>
      <c r="PT26" s="202"/>
      <c r="PU26" s="202"/>
      <c r="PV26" s="202"/>
      <c r="PW26" s="202"/>
      <c r="PX26" s="202"/>
      <c r="PY26" s="202"/>
      <c r="PZ26" s="203"/>
      <c r="QA26" s="204"/>
      <c r="QB26" s="108">
        <f>(QA26*F26)/H26</f>
        <v>0</v>
      </c>
      <c r="QC26" s="102">
        <f ca="1">IF(E26=0,0,SUMIF('Cocktail (December 2025)'!$F$6:$DB$1547,E26,'Cocktail (December 2025)'!$CC$6:$CC$1547))</f>
        <v>0</v>
      </c>
      <c r="QD26" s="108">
        <f ca="1">QC26/H26</f>
        <v>0</v>
      </c>
      <c r="QE26" s="109">
        <f ca="1">PQ26+PR26+PS26+PT26-PU26-PV26-PW26-PX26-PY26-PZ26-QB26-QD26</f>
        <v>0</v>
      </c>
      <c r="QF26" s="104">
        <f ca="1">QE26*H26</f>
        <v>0</v>
      </c>
      <c r="QG26" s="105">
        <f ca="1">(PV26+PW26+PX26+PY26+(PZ26+((QA26*$F26)/$H26)+QD26))*$L26</f>
        <v>0</v>
      </c>
      <c r="QH26" s="191"/>
      <c r="QI26" s="192">
        <f ca="1">QH26-QE26</f>
        <v>0</v>
      </c>
      <c r="QJ26" s="106">
        <f ca="1">QE26</f>
        <v>0</v>
      </c>
      <c r="QK26" s="202"/>
      <c r="QL26" s="202"/>
      <c r="QM26" s="202"/>
      <c r="QN26" s="202"/>
      <c r="QO26" s="202"/>
      <c r="QP26" s="202"/>
      <c r="QQ26" s="202"/>
      <c r="QR26" s="202"/>
      <c r="QS26" s="203"/>
      <c r="QT26" s="204"/>
      <c r="QU26" s="108">
        <f>(QT26*F26)/H26</f>
        <v>0</v>
      </c>
      <c r="QV26" s="102">
        <f ca="1">IF(E26=0,0,SUMIF('Cocktail (December 2025)'!$F$6:$DB$1547,E26,'Cocktail (December 2025)'!$CF$6:$CF$1547))</f>
        <v>0</v>
      </c>
      <c r="QW26" s="108">
        <f ca="1">QV26/H26</f>
        <v>0</v>
      </c>
      <c r="QX26" s="109">
        <f ca="1">QJ26+QK26+QL26+QM26-QN26-QO26-QP26-QQ26-QR26-QS26-QU26-QW26</f>
        <v>0</v>
      </c>
      <c r="QY26" s="104">
        <f ca="1">QX26*H26</f>
        <v>0</v>
      </c>
      <c r="QZ26" s="105">
        <f ca="1">(QO26+QP26+QQ26+QR26+(QS26+((QT26*$F26)/$H26)+QW26))*$L26</f>
        <v>0</v>
      </c>
      <c r="RA26" s="191"/>
      <c r="RB26" s="192">
        <f ca="1">RA26-QX26</f>
        <v>0</v>
      </c>
      <c r="RC26" s="106">
        <f ca="1">QX26</f>
        <v>0</v>
      </c>
      <c r="RD26" s="202"/>
      <c r="RE26" s="202"/>
      <c r="RF26" s="202"/>
      <c r="RG26" s="202"/>
      <c r="RH26" s="202"/>
      <c r="RI26" s="202"/>
      <c r="RJ26" s="202"/>
      <c r="RK26" s="202"/>
      <c r="RL26" s="203"/>
      <c r="RM26" s="204"/>
      <c r="RN26" s="108">
        <f>(RM26*F26)/H26</f>
        <v>0</v>
      </c>
      <c r="RO26" s="102">
        <f ca="1">IF(E26=0,0,SUMIF('Cocktail (December 2025)'!$F$6:$DB$1547,E26,'Cocktail (December 2025)'!$CI$6:$CI$1547))</f>
        <v>0</v>
      </c>
      <c r="RP26" s="108">
        <f ca="1">RO26/H26</f>
        <v>0</v>
      </c>
      <c r="RQ26" s="109">
        <f ca="1">RC26+RD26+RE26+RF26-RG26-RH26-RI26-RJ26-RK26-RL26-RN26-RP26</f>
        <v>0</v>
      </c>
      <c r="RR26" s="104">
        <f ca="1">RQ26*H26</f>
        <v>0</v>
      </c>
      <c r="RS26" s="105">
        <f ca="1">(RH26+RI26+RJ26+RK26+(RL26+((RM26*$F26)/$H26)+RP26))*$L26</f>
        <v>0</v>
      </c>
      <c r="RT26" s="191"/>
      <c r="RU26" s="192">
        <f ca="1">RT26-RQ26</f>
        <v>0</v>
      </c>
      <c r="RV26" s="106">
        <f ca="1">RQ26</f>
        <v>0</v>
      </c>
      <c r="RW26" s="202"/>
      <c r="RX26" s="202"/>
      <c r="RY26" s="202"/>
      <c r="RZ26" s="202"/>
      <c r="SA26" s="202"/>
      <c r="SB26" s="202"/>
      <c r="SC26" s="202"/>
      <c r="SD26" s="202"/>
      <c r="SE26" s="203"/>
      <c r="SF26" s="204"/>
      <c r="SG26" s="108">
        <f>(SF26*F26)/H26</f>
        <v>0</v>
      </c>
      <c r="SH26" s="102">
        <f ca="1">IF(E26=0,0,SUMIF('Cocktail (December 2025)'!$F$6:$DB$1547,E26,'Cocktail (December 2025)'!$CL$6:$CL$1547))</f>
        <v>0</v>
      </c>
      <c r="SI26" s="108">
        <f ca="1">SH26/H26</f>
        <v>0</v>
      </c>
      <c r="SJ26" s="109">
        <f ca="1">RV26+RW26+RX26+RY26-RZ26-SA26-SB26-SC26-SD26-SE26-SG26-SI26</f>
        <v>0</v>
      </c>
      <c r="SK26" s="104">
        <f ca="1">SJ26*H26</f>
        <v>0</v>
      </c>
      <c r="SL26" s="105">
        <f ca="1">(SA26+SB26+SC26+SD26+(SE26+((SF26*$F26)/$H26)+SI26))*$L26</f>
        <v>0</v>
      </c>
      <c r="SM26" s="191"/>
      <c r="SN26" s="192">
        <f ca="1">SM26-SJ26</f>
        <v>0</v>
      </c>
      <c r="SO26" s="106">
        <f ca="1">SJ26</f>
        <v>0</v>
      </c>
      <c r="SP26" s="202"/>
      <c r="SQ26" s="202"/>
      <c r="SR26" s="202"/>
      <c r="SS26" s="202"/>
      <c r="ST26" s="202"/>
      <c r="SU26" s="202"/>
      <c r="SV26" s="202"/>
      <c r="SW26" s="202"/>
      <c r="SX26" s="203"/>
      <c r="SY26" s="204"/>
      <c r="SZ26" s="108">
        <f>(SY26*F26)/H26</f>
        <v>0</v>
      </c>
      <c r="TA26" s="102">
        <f ca="1">IF(E26=0,0,SUMIF('Cocktail (December 2025)'!$F$6:$DB$1547,E26,'Cocktail (December 2025)'!$CO$6:$CO$1547))</f>
        <v>0</v>
      </c>
      <c r="TB26" s="108">
        <f ca="1">TA26/H26</f>
        <v>0</v>
      </c>
      <c r="TC26" s="109">
        <f ca="1">SO26+SP26+SQ26+SR26-SS26-ST26-SU26-SV26-SW26-SX26-SZ26-TB26</f>
        <v>0</v>
      </c>
      <c r="TD26" s="104">
        <f ca="1">TC26*H26</f>
        <v>0</v>
      </c>
      <c r="TE26" s="105">
        <f ca="1">(ST26+SU26+SV26+SW26+(SX26+((SY26*$F26)/$H26)+TB26))*$L26</f>
        <v>0</v>
      </c>
      <c r="TF26" s="191"/>
      <c r="TG26" s="192">
        <f ca="1">TF26-TC26</f>
        <v>0</v>
      </c>
      <c r="TH26" s="106">
        <f ca="1">TC26</f>
        <v>0</v>
      </c>
      <c r="TI26" s="202"/>
      <c r="TJ26" s="202"/>
      <c r="TK26" s="202"/>
      <c r="TL26" s="202"/>
      <c r="TM26" s="202"/>
      <c r="TN26" s="202"/>
      <c r="TO26" s="202"/>
      <c r="TP26" s="202"/>
      <c r="TQ26" s="203"/>
      <c r="TR26" s="204"/>
      <c r="TS26" s="108">
        <f>(TR26*F26)/H26</f>
        <v>0</v>
      </c>
      <c r="TT26" s="102">
        <f ca="1">IF(E26=0,0,SUMIF('Cocktail (December 2025)'!$F$6:$DB$1547,E26,'Cocktail (December 2025)'!$CR$6:$CR$1547))</f>
        <v>0</v>
      </c>
      <c r="TU26" s="108">
        <f ca="1">TT26/H26</f>
        <v>0</v>
      </c>
      <c r="TV26" s="109">
        <f ca="1">TH26+TI26+TJ26+TK26-TL26-TM26-TN26-TO26-TP26-TQ26-TS26-TU26</f>
        <v>0</v>
      </c>
      <c r="TW26" s="104">
        <f ca="1">TV26*H26</f>
        <v>0</v>
      </c>
      <c r="TX26" s="105">
        <f ca="1">(TM26+TN26+TO26+TP26+(TQ26+((TR26*$F26)/$H26)+TU26))*$L26</f>
        <v>0</v>
      </c>
      <c r="TY26" s="191"/>
      <c r="TZ26" s="192">
        <f ca="1">TY26-TV26</f>
        <v>0</v>
      </c>
      <c r="UA26" s="106">
        <f ca="1">TV26</f>
        <v>0</v>
      </c>
      <c r="UB26" s="202"/>
      <c r="UC26" s="202"/>
      <c r="UD26" s="202"/>
      <c r="UE26" s="202"/>
      <c r="UF26" s="202"/>
      <c r="UG26" s="202"/>
      <c r="UH26" s="202"/>
      <c r="UI26" s="202"/>
      <c r="UJ26" s="203"/>
      <c r="UK26" s="204"/>
      <c r="UL26" s="108">
        <f>(UK26*F26)/H26</f>
        <v>0</v>
      </c>
      <c r="UM26" s="102">
        <f ca="1">IF(E26=0,0,SUMIF('Cocktail (December 2025)'!$F$6:$DB$1547,E26,'Cocktail (December 2025)'!$CU$6:$CU$1547))</f>
        <v>0</v>
      </c>
      <c r="UN26" s="108">
        <f ca="1">UM26/H26</f>
        <v>0</v>
      </c>
      <c r="UO26" s="109">
        <f ca="1">UA26+UB26+UC26+UD26-UE26-UF26-UG26-UH26-UI26-UJ26-UL26-UN26</f>
        <v>0</v>
      </c>
      <c r="UP26" s="104">
        <f ca="1">UO26*H26</f>
        <v>0</v>
      </c>
      <c r="UQ26" s="105">
        <f ca="1">(UF26+UG26+UH26+UI26+(UJ26+((UK26*$F26)/$H26)+UN26))*$L26</f>
        <v>0</v>
      </c>
      <c r="UR26" s="191"/>
      <c r="US26" s="192">
        <f ca="1">UR26-UO26</f>
        <v>0</v>
      </c>
      <c r="UT26" s="106">
        <f ca="1">UO26</f>
        <v>0</v>
      </c>
      <c r="UU26" s="202"/>
      <c r="UV26" s="202"/>
      <c r="UW26" s="202"/>
      <c r="UX26" s="202"/>
      <c r="UY26" s="202"/>
      <c r="UZ26" s="202"/>
      <c r="VA26" s="202"/>
      <c r="VB26" s="202"/>
      <c r="VC26" s="203"/>
      <c r="VD26" s="204"/>
      <c r="VE26" s="108">
        <f>(VD26*F26)/H26</f>
        <v>0</v>
      </c>
      <c r="VF26" s="102">
        <f ca="1">IF(E26=0,0,SUMIF('Cocktail (December 2025)'!$F$6:$DB$1547,E26,'Cocktail (December 2025)'!$CX$6:$CX$1547))</f>
        <v>0</v>
      </c>
      <c r="VG26" s="108">
        <f ca="1">VF26/H26</f>
        <v>0</v>
      </c>
      <c r="VH26" s="109">
        <f ca="1">UT26+UU26+UV26+UW26-UX26-UY26-UZ26-VA26-VB26-VC26-VE26-VG26</f>
        <v>0</v>
      </c>
      <c r="VI26" s="104">
        <f ca="1">VH26*H26</f>
        <v>0</v>
      </c>
      <c r="VJ26" s="105">
        <f ca="1">(UY26+UZ26+VA26+VB26+(VC26+((VD26*$F26)/$H26)+VG26))*$L26</f>
        <v>0</v>
      </c>
      <c r="VK26" s="191"/>
      <c r="VL26" s="192">
        <f ca="1">VK26-VH26</f>
        <v>0</v>
      </c>
      <c r="VM26" s="106">
        <f ca="1">VH26</f>
        <v>0</v>
      </c>
      <c r="VN26" s="202"/>
      <c r="VO26" s="202"/>
      <c r="VP26" s="202"/>
      <c r="VQ26" s="202"/>
      <c r="VR26" s="202"/>
      <c r="VS26" s="202"/>
      <c r="VT26" s="202"/>
      <c r="VU26" s="202"/>
      <c r="VV26" s="203"/>
      <c r="VW26" s="204"/>
      <c r="VX26" s="108">
        <f>(VW26*F26)/H26</f>
        <v>0</v>
      </c>
      <c r="VY26" s="102">
        <f ca="1">IF(E26=0,0,SUMIF('Cocktail (December 2025)'!$F$6:$DB$1547,E26,'Cocktail (December 2025)'!$DA$6:$DA$1547))</f>
        <v>0</v>
      </c>
      <c r="VZ26" s="108">
        <f ca="1">VY26/H26</f>
        <v>0</v>
      </c>
      <c r="WA26" s="109">
        <f ca="1">VM26+VN26+VO26+VP26-VQ26-VR26-VS26-VT26-VU26-VV26-VX26-VZ26</f>
        <v>0</v>
      </c>
      <c r="WB26" s="104">
        <f ca="1">WA26*H26</f>
        <v>0</v>
      </c>
      <c r="WC26" s="105">
        <f ca="1">(VR26+VS26+VT26+VU26+(VV26+((VW26*$F26)/$H26)+VZ26))*$L26</f>
        <v>0</v>
      </c>
      <c r="WD26" s="191"/>
      <c r="WE26" s="192">
        <f ca="1">WD26-WA26</f>
        <v>0</v>
      </c>
      <c r="WF26" s="14" t="s">
        <v>81</v>
      </c>
      <c r="WG26" s="62">
        <f>O26</f>
        <v>0</v>
      </c>
      <c r="WH26" s="13">
        <f t="shared" si="884"/>
        <v>0</v>
      </c>
      <c r="WI26" s="13">
        <f t="shared" si="884"/>
        <v>0</v>
      </c>
      <c r="WJ26" s="13">
        <f t="shared" si="884"/>
        <v>0</v>
      </c>
      <c r="WK26" s="13">
        <f t="shared" si="884"/>
        <v>0</v>
      </c>
      <c r="WL26" s="13">
        <f t="shared" si="884"/>
        <v>0</v>
      </c>
      <c r="WM26" s="13">
        <f>U26+AN26+BG26+BZ26+CS26+DL26+EE26++EX26+FQ26+GJ26+HC26+HV26+IO26+JH26+KA26+KT26+LM26+MF26+MY26+NR26+OK26+PD26+PW26+QP26+RI26+SB26+SU26+TN26+UG26+UZ26+VS26</f>
        <v>0</v>
      </c>
      <c r="WN26" s="13">
        <f t="shared" si="885"/>
        <v>0</v>
      </c>
      <c r="WO26" s="13">
        <f t="shared" si="885"/>
        <v>0</v>
      </c>
      <c r="WP26" s="63">
        <f t="shared" si="885"/>
        <v>0</v>
      </c>
      <c r="WQ26" s="63">
        <f t="shared" si="885"/>
        <v>0</v>
      </c>
      <c r="WR26" s="63">
        <f t="shared" si="885"/>
        <v>0</v>
      </c>
      <c r="WS26" s="63">
        <f ca="1">AB26+AU26+BN26+CG26+CZ26+DS26+EL26+FE26+FX26+GQ26+HJ26+IC26+IV26+JO26+KH26+LA26+LT26+MM26+NF26+NY26+OR26+PK26+QD26+QW26+RP26+SI26+TB26+TU26+UN26+VG26+VZ26</f>
        <v>0</v>
      </c>
      <c r="WT26" s="54">
        <f ca="1">WA26</f>
        <v>0</v>
      </c>
      <c r="WU26" s="64">
        <f ca="1">WB26</f>
        <v>0</v>
      </c>
      <c r="WV26" s="196"/>
      <c r="WW26" s="197">
        <f ca="1">WV26-WT26</f>
        <v>0</v>
      </c>
      <c r="WX26" s="12">
        <f>WV26/F26</f>
        <v>0</v>
      </c>
      <c r="WY26" s="61"/>
    </row>
    <row r="27" spans="1:623" ht="15" customHeight="1" x14ac:dyDescent="0.3">
      <c r="A27" s="114" t="str">
        <f t="shared" si="754"/>
        <v>-</v>
      </c>
      <c r="B27" s="175"/>
      <c r="C27" s="173">
        <v>510</v>
      </c>
      <c r="D27" s="174">
        <v>99</v>
      </c>
      <c r="E27" s="139" t="s">
        <v>168</v>
      </c>
      <c r="F27" s="98"/>
      <c r="G27" s="98"/>
      <c r="H27" s="90"/>
      <c r="I27" s="98"/>
      <c r="J27" s="90"/>
      <c r="K27" s="99"/>
      <c r="L27" s="215"/>
      <c r="M27" s="215"/>
      <c r="N27" s="208"/>
      <c r="O27" s="100"/>
      <c r="P27" s="202"/>
      <c r="Q27" s="202"/>
      <c r="R27" s="202"/>
      <c r="S27" s="202"/>
      <c r="T27" s="202"/>
      <c r="U27" s="202"/>
      <c r="V27" s="202"/>
      <c r="W27" s="202"/>
      <c r="X27" s="203"/>
      <c r="Y27" s="204"/>
      <c r="Z27" s="101"/>
      <c r="AA27" s="102"/>
      <c r="AB27" s="103"/>
      <c r="AC27" s="104"/>
      <c r="AD27" s="104"/>
      <c r="AE27" s="105"/>
      <c r="AF27" s="191"/>
      <c r="AG27" s="192"/>
      <c r="AH27" s="106">
        <f t="shared" si="881"/>
        <v>0</v>
      </c>
      <c r="AI27" s="202"/>
      <c r="AJ27" s="202"/>
      <c r="AK27" s="202"/>
      <c r="AL27" s="202"/>
      <c r="AM27" s="202"/>
      <c r="AN27" s="202"/>
      <c r="AO27" s="202"/>
      <c r="AP27" s="202"/>
      <c r="AQ27" s="203"/>
      <c r="AR27" s="204"/>
      <c r="AS27" s="107"/>
      <c r="AT27" s="102"/>
      <c r="AU27" s="108"/>
      <c r="AV27" s="104"/>
      <c r="AW27" s="104"/>
      <c r="AX27" s="105"/>
      <c r="AY27" s="191"/>
      <c r="AZ27" s="192"/>
      <c r="BA27" s="106"/>
      <c r="BB27" s="202"/>
      <c r="BC27" s="202"/>
      <c r="BD27" s="202"/>
      <c r="BE27" s="202"/>
      <c r="BF27" s="202"/>
      <c r="BG27" s="202"/>
      <c r="BH27" s="202"/>
      <c r="BI27" s="202"/>
      <c r="BJ27" s="203"/>
      <c r="BK27" s="204"/>
      <c r="BL27" s="108"/>
      <c r="BM27" s="102"/>
      <c r="BN27" s="108"/>
      <c r="BO27" s="109"/>
      <c r="BP27" s="104"/>
      <c r="BQ27" s="105"/>
      <c r="BR27" s="191"/>
      <c r="BS27" s="192"/>
      <c r="BT27" s="106"/>
      <c r="BU27" s="202"/>
      <c r="BV27" s="202"/>
      <c r="BW27" s="202"/>
      <c r="BX27" s="202"/>
      <c r="BY27" s="202"/>
      <c r="BZ27" s="202"/>
      <c r="CA27" s="202"/>
      <c r="CB27" s="202"/>
      <c r="CC27" s="203"/>
      <c r="CD27" s="204"/>
      <c r="CE27" s="108"/>
      <c r="CF27" s="102"/>
      <c r="CG27" s="108"/>
      <c r="CH27" s="109"/>
      <c r="CI27" s="104"/>
      <c r="CJ27" s="105"/>
      <c r="CK27" s="191"/>
      <c r="CL27" s="192"/>
      <c r="CM27" s="106"/>
      <c r="CN27" s="202"/>
      <c r="CO27" s="202"/>
      <c r="CP27" s="202"/>
      <c r="CQ27" s="202"/>
      <c r="CR27" s="202"/>
      <c r="CS27" s="202"/>
      <c r="CT27" s="202"/>
      <c r="CU27" s="202"/>
      <c r="CV27" s="203"/>
      <c r="CW27" s="204"/>
      <c r="CX27" s="108"/>
      <c r="CY27" s="102"/>
      <c r="CZ27" s="108"/>
      <c r="DA27" s="109"/>
      <c r="DB27" s="104"/>
      <c r="DC27" s="105"/>
      <c r="DD27" s="191"/>
      <c r="DE27" s="192"/>
      <c r="DF27" s="106"/>
      <c r="DG27" s="202"/>
      <c r="DH27" s="202"/>
      <c r="DI27" s="202"/>
      <c r="DJ27" s="202"/>
      <c r="DK27" s="202"/>
      <c r="DL27" s="202"/>
      <c r="DM27" s="202"/>
      <c r="DN27" s="202"/>
      <c r="DO27" s="203"/>
      <c r="DP27" s="204"/>
      <c r="DQ27" s="108"/>
      <c r="DR27" s="102"/>
      <c r="DS27" s="108"/>
      <c r="DT27" s="109"/>
      <c r="DU27" s="104"/>
      <c r="DV27" s="105"/>
      <c r="DW27" s="191"/>
      <c r="DX27" s="192"/>
      <c r="DY27" s="106"/>
      <c r="DZ27" s="202"/>
      <c r="EA27" s="202"/>
      <c r="EB27" s="202"/>
      <c r="EC27" s="202"/>
      <c r="ED27" s="202"/>
      <c r="EE27" s="202"/>
      <c r="EF27" s="202"/>
      <c r="EG27" s="202"/>
      <c r="EH27" s="203"/>
      <c r="EI27" s="204"/>
      <c r="EJ27" s="108"/>
      <c r="EK27" s="102"/>
      <c r="EL27" s="108"/>
      <c r="EM27" s="109"/>
      <c r="EN27" s="104"/>
      <c r="EO27" s="105"/>
      <c r="EP27" s="191"/>
      <c r="EQ27" s="199"/>
      <c r="ER27" s="185"/>
      <c r="ES27" s="202"/>
      <c r="ET27" s="202"/>
      <c r="EU27" s="202"/>
      <c r="EV27" s="202"/>
      <c r="EW27" s="202"/>
      <c r="EX27" s="202"/>
      <c r="EY27" s="202"/>
      <c r="EZ27" s="202"/>
      <c r="FA27" s="203"/>
      <c r="FB27" s="204"/>
      <c r="FC27" s="108"/>
      <c r="FD27" s="102"/>
      <c r="FE27" s="108"/>
      <c r="FF27" s="109"/>
      <c r="FG27" s="104"/>
      <c r="FH27" s="105"/>
      <c r="FI27" s="191"/>
      <c r="FJ27" s="192"/>
      <c r="FK27" s="110"/>
      <c r="FL27" s="202"/>
      <c r="FM27" s="202"/>
      <c r="FN27" s="202"/>
      <c r="FO27" s="202"/>
      <c r="FP27" s="202"/>
      <c r="FQ27" s="202"/>
      <c r="FR27" s="202"/>
      <c r="FS27" s="202"/>
      <c r="FT27" s="203"/>
      <c r="FU27" s="204"/>
      <c r="FV27" s="108"/>
      <c r="FW27" s="102"/>
      <c r="FX27" s="108"/>
      <c r="FY27" s="109"/>
      <c r="FZ27" s="104"/>
      <c r="GA27" s="105"/>
      <c r="GB27" s="191"/>
      <c r="GC27" s="192"/>
      <c r="GD27" s="106"/>
      <c r="GE27" s="202"/>
      <c r="GF27" s="202"/>
      <c r="GG27" s="202"/>
      <c r="GH27" s="202"/>
      <c r="GI27" s="202"/>
      <c r="GJ27" s="202"/>
      <c r="GK27" s="202"/>
      <c r="GL27" s="202"/>
      <c r="GM27" s="203"/>
      <c r="GN27" s="204"/>
      <c r="GO27" s="108"/>
      <c r="GP27" s="102"/>
      <c r="GQ27" s="108"/>
      <c r="GR27" s="109"/>
      <c r="GS27" s="104"/>
      <c r="GT27" s="105"/>
      <c r="GU27" s="191"/>
      <c r="GV27" s="192"/>
      <c r="GW27" s="106"/>
      <c r="GX27" s="202"/>
      <c r="GY27" s="202"/>
      <c r="GZ27" s="202"/>
      <c r="HA27" s="202"/>
      <c r="HB27" s="202"/>
      <c r="HC27" s="202"/>
      <c r="HD27" s="202"/>
      <c r="HE27" s="202"/>
      <c r="HF27" s="203"/>
      <c r="HG27" s="204"/>
      <c r="HH27" s="108"/>
      <c r="HI27" s="102"/>
      <c r="HJ27" s="108"/>
      <c r="HK27" s="109"/>
      <c r="HL27" s="104"/>
      <c r="HM27" s="105"/>
      <c r="HN27" s="191"/>
      <c r="HO27" s="192"/>
      <c r="HP27" s="106"/>
      <c r="HQ27" s="202"/>
      <c r="HR27" s="202"/>
      <c r="HS27" s="202"/>
      <c r="HT27" s="202"/>
      <c r="HU27" s="202"/>
      <c r="HV27" s="202"/>
      <c r="HW27" s="202"/>
      <c r="HX27" s="202"/>
      <c r="HY27" s="203"/>
      <c r="HZ27" s="204"/>
      <c r="IA27" s="108"/>
      <c r="IB27" s="102"/>
      <c r="IC27" s="108"/>
      <c r="ID27" s="109"/>
      <c r="IE27" s="104"/>
      <c r="IF27" s="105"/>
      <c r="IG27" s="191"/>
      <c r="IH27" s="192"/>
      <c r="II27" s="106"/>
      <c r="IJ27" s="202"/>
      <c r="IK27" s="202"/>
      <c r="IL27" s="202"/>
      <c r="IM27" s="202"/>
      <c r="IN27" s="202"/>
      <c r="IO27" s="202"/>
      <c r="IP27" s="202"/>
      <c r="IQ27" s="202"/>
      <c r="IR27" s="203"/>
      <c r="IS27" s="204"/>
      <c r="IT27" s="108"/>
      <c r="IU27" s="102"/>
      <c r="IV27" s="108"/>
      <c r="IW27" s="109"/>
      <c r="IX27" s="104"/>
      <c r="IY27" s="105"/>
      <c r="IZ27" s="191"/>
      <c r="JA27" s="192"/>
      <c r="JB27" s="106"/>
      <c r="JC27" s="202"/>
      <c r="JD27" s="202"/>
      <c r="JE27" s="202"/>
      <c r="JF27" s="202"/>
      <c r="JG27" s="202"/>
      <c r="JH27" s="202"/>
      <c r="JI27" s="202"/>
      <c r="JJ27" s="202"/>
      <c r="JK27" s="203"/>
      <c r="JL27" s="204"/>
      <c r="JM27" s="108"/>
      <c r="JN27" s="102"/>
      <c r="JO27" s="108"/>
      <c r="JP27" s="109"/>
      <c r="JQ27" s="104"/>
      <c r="JR27" s="105"/>
      <c r="JS27" s="191"/>
      <c r="JT27" s="192"/>
      <c r="JU27" s="106"/>
      <c r="JV27" s="202"/>
      <c r="JW27" s="202"/>
      <c r="JX27" s="202"/>
      <c r="JY27" s="202"/>
      <c r="JZ27" s="202"/>
      <c r="KA27" s="202"/>
      <c r="KB27" s="202"/>
      <c r="KC27" s="202"/>
      <c r="KD27" s="203"/>
      <c r="KE27" s="204"/>
      <c r="KF27" s="108"/>
      <c r="KG27" s="102"/>
      <c r="KH27" s="108"/>
      <c r="KI27" s="109"/>
      <c r="KJ27" s="104"/>
      <c r="KK27" s="105"/>
      <c r="KL27" s="191"/>
      <c r="KM27" s="192"/>
      <c r="KN27" s="106"/>
      <c r="KO27" s="202"/>
      <c r="KP27" s="202"/>
      <c r="KQ27" s="202"/>
      <c r="KR27" s="202"/>
      <c r="KS27" s="202"/>
      <c r="KT27" s="202"/>
      <c r="KU27" s="202"/>
      <c r="KV27" s="202"/>
      <c r="KW27" s="203"/>
      <c r="KX27" s="204"/>
      <c r="KY27" s="108"/>
      <c r="KZ27" s="102"/>
      <c r="LA27" s="108"/>
      <c r="LB27" s="109"/>
      <c r="LC27" s="104"/>
      <c r="LD27" s="105"/>
      <c r="LE27" s="191"/>
      <c r="LF27" s="192"/>
      <c r="LG27" s="106"/>
      <c r="LH27" s="202"/>
      <c r="LI27" s="202"/>
      <c r="LJ27" s="202"/>
      <c r="LK27" s="202"/>
      <c r="LL27" s="202"/>
      <c r="LM27" s="202"/>
      <c r="LN27" s="202"/>
      <c r="LO27" s="202"/>
      <c r="LP27" s="203"/>
      <c r="LQ27" s="204"/>
      <c r="LR27" s="108"/>
      <c r="LS27" s="102"/>
      <c r="LT27" s="108"/>
      <c r="LU27" s="109"/>
      <c r="LV27" s="104"/>
      <c r="LW27" s="105"/>
      <c r="LX27" s="191"/>
      <c r="LY27" s="192"/>
      <c r="LZ27" s="106"/>
      <c r="MA27" s="202"/>
      <c r="MB27" s="202"/>
      <c r="MC27" s="202"/>
      <c r="MD27" s="202"/>
      <c r="ME27" s="202"/>
      <c r="MF27" s="202"/>
      <c r="MG27" s="202"/>
      <c r="MH27" s="202"/>
      <c r="MI27" s="203"/>
      <c r="MJ27" s="204"/>
      <c r="MK27" s="108"/>
      <c r="ML27" s="102"/>
      <c r="MM27" s="108"/>
      <c r="MN27" s="109"/>
      <c r="MO27" s="104"/>
      <c r="MP27" s="105"/>
      <c r="MQ27" s="191"/>
      <c r="MR27" s="192"/>
      <c r="MS27" s="106"/>
      <c r="MT27" s="202"/>
      <c r="MU27" s="202"/>
      <c r="MV27" s="202"/>
      <c r="MW27" s="202"/>
      <c r="MX27" s="202"/>
      <c r="MY27" s="202"/>
      <c r="MZ27" s="202"/>
      <c r="NA27" s="202"/>
      <c r="NB27" s="203"/>
      <c r="NC27" s="204"/>
      <c r="ND27" s="108"/>
      <c r="NE27" s="102"/>
      <c r="NF27" s="108"/>
      <c r="NG27" s="109"/>
      <c r="NH27" s="104"/>
      <c r="NI27" s="105"/>
      <c r="NJ27" s="191"/>
      <c r="NK27" s="192"/>
      <c r="NL27" s="106"/>
      <c r="NM27" s="202"/>
      <c r="NN27" s="202"/>
      <c r="NO27" s="202"/>
      <c r="NP27" s="202"/>
      <c r="NQ27" s="202"/>
      <c r="NR27" s="202"/>
      <c r="NS27" s="202"/>
      <c r="NT27" s="202"/>
      <c r="NU27" s="203"/>
      <c r="NV27" s="204"/>
      <c r="NW27" s="108"/>
      <c r="NX27" s="102"/>
      <c r="NY27" s="108"/>
      <c r="NZ27" s="109"/>
      <c r="OA27" s="104"/>
      <c r="OB27" s="105"/>
      <c r="OC27" s="191"/>
      <c r="OD27" s="192"/>
      <c r="OE27" s="106"/>
      <c r="OF27" s="202"/>
      <c r="OG27" s="202"/>
      <c r="OH27" s="202"/>
      <c r="OI27" s="202"/>
      <c r="OJ27" s="202"/>
      <c r="OK27" s="202"/>
      <c r="OL27" s="202"/>
      <c r="OM27" s="202"/>
      <c r="ON27" s="203"/>
      <c r="OO27" s="204"/>
      <c r="OP27" s="108"/>
      <c r="OQ27" s="102"/>
      <c r="OR27" s="108"/>
      <c r="OS27" s="109"/>
      <c r="OT27" s="104"/>
      <c r="OU27" s="105"/>
      <c r="OV27" s="191"/>
      <c r="OW27" s="192"/>
      <c r="OX27" s="106"/>
      <c r="OY27" s="202"/>
      <c r="OZ27" s="202"/>
      <c r="PA27" s="202"/>
      <c r="PB27" s="202"/>
      <c r="PC27" s="202"/>
      <c r="PD27" s="202"/>
      <c r="PE27" s="202"/>
      <c r="PF27" s="202"/>
      <c r="PG27" s="203"/>
      <c r="PH27" s="204"/>
      <c r="PI27" s="108"/>
      <c r="PJ27" s="102"/>
      <c r="PK27" s="108"/>
      <c r="PL27" s="109"/>
      <c r="PM27" s="104"/>
      <c r="PN27" s="105"/>
      <c r="PO27" s="191"/>
      <c r="PP27" s="192"/>
      <c r="PQ27" s="106"/>
      <c r="PR27" s="202"/>
      <c r="PS27" s="202"/>
      <c r="PT27" s="202"/>
      <c r="PU27" s="202"/>
      <c r="PV27" s="202"/>
      <c r="PW27" s="202"/>
      <c r="PX27" s="202"/>
      <c r="PY27" s="202"/>
      <c r="PZ27" s="203"/>
      <c r="QA27" s="204"/>
      <c r="QB27" s="108"/>
      <c r="QC27" s="102"/>
      <c r="QD27" s="108"/>
      <c r="QE27" s="109"/>
      <c r="QF27" s="104"/>
      <c r="QG27" s="105"/>
      <c r="QH27" s="191"/>
      <c r="QI27" s="192"/>
      <c r="QJ27" s="106"/>
      <c r="QK27" s="202"/>
      <c r="QL27" s="202"/>
      <c r="QM27" s="202"/>
      <c r="QN27" s="202"/>
      <c r="QO27" s="202"/>
      <c r="QP27" s="202"/>
      <c r="QQ27" s="202"/>
      <c r="QR27" s="202"/>
      <c r="QS27" s="203"/>
      <c r="QT27" s="204"/>
      <c r="QU27" s="108"/>
      <c r="QV27" s="102"/>
      <c r="QW27" s="108"/>
      <c r="QX27" s="109"/>
      <c r="QY27" s="104"/>
      <c r="QZ27" s="105"/>
      <c r="RA27" s="191"/>
      <c r="RB27" s="192"/>
      <c r="RC27" s="106"/>
      <c r="RD27" s="202"/>
      <c r="RE27" s="202"/>
      <c r="RF27" s="202"/>
      <c r="RG27" s="202"/>
      <c r="RH27" s="202"/>
      <c r="RI27" s="202"/>
      <c r="RJ27" s="202"/>
      <c r="RK27" s="202"/>
      <c r="RL27" s="203"/>
      <c r="RM27" s="204"/>
      <c r="RN27" s="108"/>
      <c r="RO27" s="102"/>
      <c r="RP27" s="108"/>
      <c r="RQ27" s="109"/>
      <c r="RR27" s="104"/>
      <c r="RS27" s="105"/>
      <c r="RT27" s="191"/>
      <c r="RU27" s="192"/>
      <c r="RV27" s="106"/>
      <c r="RW27" s="202"/>
      <c r="RX27" s="202"/>
      <c r="RY27" s="202"/>
      <c r="RZ27" s="202"/>
      <c r="SA27" s="202"/>
      <c r="SB27" s="202"/>
      <c r="SC27" s="202"/>
      <c r="SD27" s="202"/>
      <c r="SE27" s="203"/>
      <c r="SF27" s="204"/>
      <c r="SG27" s="108"/>
      <c r="SH27" s="102"/>
      <c r="SI27" s="108"/>
      <c r="SJ27" s="109"/>
      <c r="SK27" s="104"/>
      <c r="SL27" s="105"/>
      <c r="SM27" s="191"/>
      <c r="SN27" s="192"/>
      <c r="SO27" s="106"/>
      <c r="SP27" s="202"/>
      <c r="SQ27" s="202"/>
      <c r="SR27" s="202"/>
      <c r="SS27" s="202"/>
      <c r="ST27" s="202"/>
      <c r="SU27" s="202"/>
      <c r="SV27" s="202"/>
      <c r="SW27" s="202"/>
      <c r="SX27" s="203"/>
      <c r="SY27" s="204"/>
      <c r="SZ27" s="108"/>
      <c r="TA27" s="102"/>
      <c r="TB27" s="108"/>
      <c r="TC27" s="109"/>
      <c r="TD27" s="104"/>
      <c r="TE27" s="105"/>
      <c r="TF27" s="191"/>
      <c r="TG27" s="192"/>
      <c r="TH27" s="106"/>
      <c r="TI27" s="202"/>
      <c r="TJ27" s="202"/>
      <c r="TK27" s="202"/>
      <c r="TL27" s="202"/>
      <c r="TM27" s="202"/>
      <c r="TN27" s="202"/>
      <c r="TO27" s="202"/>
      <c r="TP27" s="202"/>
      <c r="TQ27" s="203"/>
      <c r="TR27" s="204"/>
      <c r="TS27" s="108"/>
      <c r="TT27" s="102"/>
      <c r="TU27" s="108"/>
      <c r="TV27" s="109"/>
      <c r="TW27" s="104"/>
      <c r="TX27" s="105"/>
      <c r="TY27" s="191"/>
      <c r="TZ27" s="192"/>
      <c r="UA27" s="106"/>
      <c r="UB27" s="202"/>
      <c r="UC27" s="202"/>
      <c r="UD27" s="202"/>
      <c r="UE27" s="202"/>
      <c r="UF27" s="202"/>
      <c r="UG27" s="202"/>
      <c r="UH27" s="202"/>
      <c r="UI27" s="202"/>
      <c r="UJ27" s="203"/>
      <c r="UK27" s="204"/>
      <c r="UL27" s="108"/>
      <c r="UM27" s="102"/>
      <c r="UN27" s="108"/>
      <c r="UO27" s="109"/>
      <c r="UP27" s="104"/>
      <c r="UQ27" s="105"/>
      <c r="UR27" s="191"/>
      <c r="US27" s="192"/>
      <c r="UT27" s="106"/>
      <c r="UU27" s="202"/>
      <c r="UV27" s="202"/>
      <c r="UW27" s="202"/>
      <c r="UX27" s="202"/>
      <c r="UY27" s="202"/>
      <c r="UZ27" s="202"/>
      <c r="VA27" s="202"/>
      <c r="VB27" s="202"/>
      <c r="VC27" s="203"/>
      <c r="VD27" s="204"/>
      <c r="VE27" s="108"/>
      <c r="VF27" s="102"/>
      <c r="VG27" s="108"/>
      <c r="VH27" s="109"/>
      <c r="VI27" s="104"/>
      <c r="VJ27" s="105"/>
      <c r="VK27" s="191"/>
      <c r="VL27" s="192"/>
      <c r="VM27" s="106"/>
      <c r="VN27" s="202"/>
      <c r="VO27" s="202"/>
      <c r="VP27" s="202"/>
      <c r="VQ27" s="202"/>
      <c r="VR27" s="202"/>
      <c r="VS27" s="202"/>
      <c r="VT27" s="202"/>
      <c r="VU27" s="202"/>
      <c r="VV27" s="203"/>
      <c r="VW27" s="204"/>
      <c r="VX27" s="108"/>
      <c r="VY27" s="102"/>
      <c r="VZ27" s="108"/>
      <c r="WA27" s="109"/>
      <c r="WB27" s="104"/>
      <c r="WC27" s="105"/>
      <c r="WD27" s="191"/>
      <c r="WE27" s="192"/>
      <c r="WF27" s="14"/>
      <c r="WG27" s="62"/>
      <c r="WH27" s="13"/>
      <c r="WI27" s="13"/>
      <c r="WJ27" s="13"/>
      <c r="WK27" s="13"/>
      <c r="WL27" s="13"/>
      <c r="WM27" s="13"/>
      <c r="WN27" s="13"/>
      <c r="WO27" s="13"/>
      <c r="WP27" s="63"/>
      <c r="WQ27" s="63"/>
      <c r="WR27" s="63"/>
      <c r="WS27" s="63"/>
      <c r="WT27" s="54"/>
      <c r="WU27" s="64"/>
      <c r="WV27" s="196"/>
      <c r="WW27" s="197"/>
      <c r="WX27" s="12"/>
      <c r="WY27" s="61"/>
    </row>
    <row r="28" spans="1:623" ht="15" customHeight="1" x14ac:dyDescent="0.3">
      <c r="A28" s="114" t="str">
        <f t="shared" ca="1" si="754"/>
        <v>-</v>
      </c>
      <c r="B28" s="149"/>
      <c r="C28" s="173">
        <v>511</v>
      </c>
      <c r="D28" s="174">
        <v>100</v>
      </c>
      <c r="E28" s="138" t="s">
        <v>169</v>
      </c>
      <c r="F28" s="98">
        <f>IF(E28="","",IF(VLOOKUP(E28,'Master Data (December 2025)'!$B$10:$N$857,1)=E28,VLOOKUP(E28,'Master Data (December 2025)'!$B$10:$N$857,6),"XX"))</f>
        <v>1</v>
      </c>
      <c r="G28" s="98"/>
      <c r="H28" s="90">
        <f>IF(E28="","",IF(VLOOKUP(E28,'Master Data (December 2025)'!$B$10:$N$857,1)=E28,VLOOKUP(E28,'Master Data (December 2025)'!$B$10:$N$857,8),"XX"))</f>
        <v>24</v>
      </c>
      <c r="I28" s="98"/>
      <c r="J28" s="90" t="str">
        <f>IF(E28="","",IF(VLOOKUP(E28,'Master Data (December 2025)'!$B$10:$N$857,1)=E28,VLOOKUP(E28,'Master Data (December 2025)'!$B$10:$N$857,3),"XX"))</f>
        <v>สมภพ</v>
      </c>
      <c r="K28" s="99" t="str">
        <f>IF(E28="","",IF(VLOOKUP(E28,'Master Data (December 2025)'!$B$10:$N$857,1)=E28,VLOOKUP(E28,'Master Data (December 2025)'!$B$10:$N$857,5),"XX"))</f>
        <v>Btl 750 ml</v>
      </c>
      <c r="L28" s="215">
        <f>IF(E28="","",IF(VLOOKUP(E28,'Master Data (December 2025)'!$B$10:$N$857,1)=E28,VLOOKUP(E28,'Master Data (December 2025)'!$B$10:$N$857,11),"XX"))</f>
        <v>820</v>
      </c>
      <c r="M28" s="215">
        <f>IF(E28="","",IF(VLOOKUP(E28,'Master Data (December 2025)'!$B$10:$N$857,1)=E28,VLOOKUP(E28,'Master Data (December 2025)'!$B$10:$N$857,13),"XX"))</f>
        <v>34.166666666666664</v>
      </c>
      <c r="N28" s="208"/>
      <c r="O28" s="100">
        <f t="shared" si="755"/>
        <v>0</v>
      </c>
      <c r="P28" s="202"/>
      <c r="Q28" s="202"/>
      <c r="R28" s="202"/>
      <c r="S28" s="202"/>
      <c r="T28" s="202"/>
      <c r="U28" s="202"/>
      <c r="V28" s="202"/>
      <c r="W28" s="202"/>
      <c r="X28" s="203"/>
      <c r="Y28" s="204"/>
      <c r="Z28" s="101">
        <f t="shared" si="756"/>
        <v>0</v>
      </c>
      <c r="AA28" s="102">
        <f ca="1">IF(E28=0,0,SUMIF('Cocktail (December 2025)'!$F$6:$DB$1547,E28,'Cocktail (December 2025)'!$O$6:$O$1547))</f>
        <v>0</v>
      </c>
      <c r="AB28" s="103">
        <f t="shared" ca="1" si="757"/>
        <v>0</v>
      </c>
      <c r="AC28" s="104">
        <f t="shared" ref="AC28:AC29" ca="1" si="886">O28+P28+Q28+R28-S28-T28-U28-V28-W28-X28-Z28-AB28</f>
        <v>0</v>
      </c>
      <c r="AD28" s="104">
        <f t="shared" ca="1" si="759"/>
        <v>0</v>
      </c>
      <c r="AE28" s="105">
        <f t="shared" ref="AE28:AE29" ca="1" si="887">(T28+U28+V28+W28+(X28+((Y28*$F28)/$H28)+AB28))*$L28</f>
        <v>0</v>
      </c>
      <c r="AF28" s="191"/>
      <c r="AG28" s="192">
        <f t="shared" ca="1" si="761"/>
        <v>0</v>
      </c>
      <c r="AH28" s="106">
        <f t="shared" ca="1" si="881"/>
        <v>0</v>
      </c>
      <c r="AI28" s="202"/>
      <c r="AJ28" s="202"/>
      <c r="AK28" s="202"/>
      <c r="AL28" s="202"/>
      <c r="AM28" s="202"/>
      <c r="AN28" s="202"/>
      <c r="AO28" s="202"/>
      <c r="AP28" s="202"/>
      <c r="AQ28" s="203"/>
      <c r="AR28" s="204"/>
      <c r="AS28" s="107">
        <f>(AR28*F28)/H28</f>
        <v>0</v>
      </c>
      <c r="AT28" s="102">
        <f ca="1">IF(E28=0,0,SUMIF('Cocktail (December 2025)'!$F$6:$DB$1547,E28,'Cocktail (December 2025)'!$R$6:$R$1547))</f>
        <v>0</v>
      </c>
      <c r="AU28" s="108">
        <f ca="1">AT28/H28</f>
        <v>0</v>
      </c>
      <c r="AV28" s="104">
        <f t="shared" ref="AV28:AV29" ca="1" si="888">AH28+AI28+AJ28+AK28-AL28-AM28-AN28-AO28-AP28-AQ28-AS28-AU28</f>
        <v>0</v>
      </c>
      <c r="AW28" s="104">
        <f ca="1">AV28*H28</f>
        <v>0</v>
      </c>
      <c r="AX28" s="105">
        <f t="shared" ref="AX28:AX29" ca="1" si="889">(AM28+AN28+AO28+AP28+(AQ28+((AR28*$F28)/$H28)+AU28))*$L28</f>
        <v>0</v>
      </c>
      <c r="AY28" s="191"/>
      <c r="AZ28" s="192">
        <f t="shared" ca="1" si="764"/>
        <v>0</v>
      </c>
      <c r="BA28" s="106">
        <f ca="1">AV28</f>
        <v>0</v>
      </c>
      <c r="BB28" s="202"/>
      <c r="BC28" s="202"/>
      <c r="BD28" s="202"/>
      <c r="BE28" s="202"/>
      <c r="BF28" s="202"/>
      <c r="BG28" s="202"/>
      <c r="BH28" s="202"/>
      <c r="BI28" s="202"/>
      <c r="BJ28" s="203"/>
      <c r="BK28" s="204"/>
      <c r="BL28" s="108">
        <f>(BK28*F28)/H28</f>
        <v>0</v>
      </c>
      <c r="BM28" s="102">
        <f ca="1">IF(E28=0,0,SUMIF('Cocktail (December 2025)'!$F$6:$DB$1547,E28,'Cocktail (December 2025)'!$U$6:$U$1547))</f>
        <v>0</v>
      </c>
      <c r="BN28" s="108">
        <f ca="1">BM28/H28</f>
        <v>0</v>
      </c>
      <c r="BO28" s="109">
        <f t="shared" ref="BO28:BO29" ca="1" si="890">BA28+BB28+BC28+BD28-BE28-BF28-BG28-BH28-BI28-BJ28-BL28-BN28</f>
        <v>0</v>
      </c>
      <c r="BP28" s="104">
        <f ca="1">BO28*H28</f>
        <v>0</v>
      </c>
      <c r="BQ28" s="105">
        <f t="shared" ref="BQ28:BQ29" ca="1" si="891">(BF28+BG28+BH28+BI28+(BJ28+((BK28*$F28)/$H28)+BN28))*$L28</f>
        <v>0</v>
      </c>
      <c r="BR28" s="191"/>
      <c r="BS28" s="192">
        <f t="shared" ca="1" si="767"/>
        <v>0</v>
      </c>
      <c r="BT28" s="106">
        <f t="shared" ca="1" si="768"/>
        <v>0</v>
      </c>
      <c r="BU28" s="202"/>
      <c r="BV28" s="202"/>
      <c r="BW28" s="202"/>
      <c r="BX28" s="202"/>
      <c r="BY28" s="202"/>
      <c r="BZ28" s="202"/>
      <c r="CA28" s="202"/>
      <c r="CB28" s="202"/>
      <c r="CC28" s="203"/>
      <c r="CD28" s="204"/>
      <c r="CE28" s="108">
        <f>(CD28*F28)/H28</f>
        <v>0</v>
      </c>
      <c r="CF28" s="102">
        <f ca="1">IF(E28=0,0,SUMIF('Cocktail (December 2025)'!$F$6:$DB$1547,E28,'Cocktail (December 2025)'!$X$6:$X$1547))</f>
        <v>0</v>
      </c>
      <c r="CG28" s="108">
        <f ca="1">CF28/H28</f>
        <v>0</v>
      </c>
      <c r="CH28" s="109">
        <f t="shared" ref="CH28:CH29" ca="1" si="892">BT28+BU28+BV28+BW28-BX28-BY28-BZ28-CA28-CB28-CC28-CE28-CG28</f>
        <v>0</v>
      </c>
      <c r="CI28" s="104">
        <f ca="1">CH28*H28</f>
        <v>0</v>
      </c>
      <c r="CJ28" s="105">
        <f t="shared" ref="CJ28:CJ29" ca="1" si="893">(BY28+BZ28+CA28+CB28+(CC28+((CD28*$F28)/$H28)+CG28))*$L28</f>
        <v>0</v>
      </c>
      <c r="CK28" s="191"/>
      <c r="CL28" s="192">
        <f t="shared" ca="1" si="771"/>
        <v>0</v>
      </c>
      <c r="CM28" s="106">
        <f t="shared" ca="1" si="772"/>
        <v>0</v>
      </c>
      <c r="CN28" s="202"/>
      <c r="CO28" s="202"/>
      <c r="CP28" s="202"/>
      <c r="CQ28" s="202"/>
      <c r="CR28" s="202"/>
      <c r="CS28" s="202"/>
      <c r="CT28" s="202"/>
      <c r="CU28" s="202"/>
      <c r="CV28" s="203"/>
      <c r="CW28" s="204"/>
      <c r="CX28" s="108">
        <f>(CW28*F28)/H28</f>
        <v>0</v>
      </c>
      <c r="CY28" s="102">
        <f ca="1">IF(E28=0,0,SUMIF('Cocktail (December 2025)'!$F$6:$DB$1547,E28,'Cocktail (December 2025)'!$AA$6:$AA$1547))</f>
        <v>0</v>
      </c>
      <c r="CZ28" s="108">
        <f ca="1">CY28/H28</f>
        <v>0</v>
      </c>
      <c r="DA28" s="109">
        <f t="shared" ref="DA28:DA29" ca="1" si="894">CM28+CN28+CO28+CP28-CQ28-CR28-CS28-CT28-CU28-CV28-CX28-CZ28</f>
        <v>0</v>
      </c>
      <c r="DB28" s="104">
        <f ca="1">DA28*H28</f>
        <v>0</v>
      </c>
      <c r="DC28" s="105">
        <f t="shared" ref="DC28:DC29" ca="1" si="895">(CR28+CS28+CT28+CU28+(CV28+((CW28*$F28)/$H28)+CZ28))*$L28</f>
        <v>0</v>
      </c>
      <c r="DD28" s="191"/>
      <c r="DE28" s="192">
        <f t="shared" ca="1" si="775"/>
        <v>0</v>
      </c>
      <c r="DF28" s="106">
        <f t="shared" ca="1" si="776"/>
        <v>0</v>
      </c>
      <c r="DG28" s="202"/>
      <c r="DH28" s="202"/>
      <c r="DI28" s="202"/>
      <c r="DJ28" s="202"/>
      <c r="DK28" s="202"/>
      <c r="DL28" s="202"/>
      <c r="DM28" s="202"/>
      <c r="DN28" s="202"/>
      <c r="DO28" s="203"/>
      <c r="DP28" s="204"/>
      <c r="DQ28" s="108">
        <f>(DP28*F28)/H28</f>
        <v>0</v>
      </c>
      <c r="DR28" s="102">
        <f ca="1">IF(E28=0,0,SUMIF('Cocktail (December 2025)'!$F$6:$DB$1547,E28,'Cocktail (December 2025)'!$AD$6:$AD$1547))</f>
        <v>0</v>
      </c>
      <c r="DS28" s="108">
        <f ca="1">DR28/H28</f>
        <v>0</v>
      </c>
      <c r="DT28" s="109">
        <f t="shared" ref="DT28:DT29" ca="1" si="896">DF28+DG28+DH28+DI28-DJ28-DK28-DL28-DM28-DN28-DO28-DQ28-DS28</f>
        <v>0</v>
      </c>
      <c r="DU28" s="104">
        <f ca="1">DT28*H28</f>
        <v>0</v>
      </c>
      <c r="DV28" s="105">
        <f t="shared" ref="DV28:DV29" ca="1" si="897">(DK28+DL28+DM28+DN28+(DO28+((DP28*$F28)/$H28)+DS28))*$L28</f>
        <v>0</v>
      </c>
      <c r="DW28" s="191"/>
      <c r="DX28" s="192">
        <f t="shared" ca="1" si="779"/>
        <v>0</v>
      </c>
      <c r="DY28" s="106">
        <f t="shared" ca="1" si="780"/>
        <v>0</v>
      </c>
      <c r="DZ28" s="202"/>
      <c r="EA28" s="202"/>
      <c r="EB28" s="202"/>
      <c r="EC28" s="202"/>
      <c r="ED28" s="202"/>
      <c r="EE28" s="202"/>
      <c r="EF28" s="202"/>
      <c r="EG28" s="202"/>
      <c r="EH28" s="203"/>
      <c r="EI28" s="204"/>
      <c r="EJ28" s="108">
        <f>(EI28*F28)/H28</f>
        <v>0</v>
      </c>
      <c r="EK28" s="102">
        <f ca="1">IF(E28=0,0,SUMIF('Cocktail (December 2025)'!$F$6:$DB$1547,E28,'Cocktail (December 2025)'!$AG$6:$AG$1547))</f>
        <v>0</v>
      </c>
      <c r="EL28" s="108">
        <f ca="1">EK28/H28</f>
        <v>0</v>
      </c>
      <c r="EM28" s="109">
        <f t="shared" ref="EM28:EM29" ca="1" si="898">DY28+DZ28+EA28+EB28-EC28-ED28-EE28-EF28-EG28-EH28-EJ28-EL28</f>
        <v>0</v>
      </c>
      <c r="EN28" s="104">
        <f ca="1">EM28*H28</f>
        <v>0</v>
      </c>
      <c r="EO28" s="105">
        <f t="shared" ref="EO28:EO29" ca="1" si="899">(ED28+EE28+EF28+EG28+(EH28+((EI28*$F28)/$H28)+EL28))*$L28</f>
        <v>0</v>
      </c>
      <c r="EP28" s="191"/>
      <c r="EQ28" s="199">
        <f t="shared" ca="1" si="783"/>
        <v>0</v>
      </c>
      <c r="ER28" s="185">
        <f ca="1">EM28</f>
        <v>0</v>
      </c>
      <c r="ES28" s="202"/>
      <c r="ET28" s="202"/>
      <c r="EU28" s="202"/>
      <c r="EV28" s="202"/>
      <c r="EW28" s="202"/>
      <c r="EX28" s="202"/>
      <c r="EY28" s="202"/>
      <c r="EZ28" s="202"/>
      <c r="FA28" s="203"/>
      <c r="FB28" s="204"/>
      <c r="FC28" s="108">
        <f>(FB28*F28)/H28</f>
        <v>0</v>
      </c>
      <c r="FD28" s="102">
        <f ca="1">IF(E28=0,0,SUMIF('Cocktail (December 2025)'!$F$6:$DB$1547,E28,'Cocktail (December 2025)'!$AJ$6:$AJ$1547))</f>
        <v>0</v>
      </c>
      <c r="FE28" s="108">
        <f ca="1">FD28/H28</f>
        <v>0</v>
      </c>
      <c r="FF28" s="109">
        <f t="shared" ref="FF28:FF29" ca="1" si="900">ER28+ES28+ET28+EU28-EV28-EW28-EX28-EY28-EZ28-FA28-FC28-FE28</f>
        <v>0</v>
      </c>
      <c r="FG28" s="104">
        <f ca="1">FF28*H28</f>
        <v>0</v>
      </c>
      <c r="FH28" s="105">
        <f t="shared" ref="FH28:FH29" ca="1" si="901">(EW28+EX28+EY28+EZ28+(FA28+((FB28*$F28)/$H28)+FE28))*$L28</f>
        <v>0</v>
      </c>
      <c r="FI28" s="191"/>
      <c r="FJ28" s="192">
        <f t="shared" ca="1" si="786"/>
        <v>0</v>
      </c>
      <c r="FK28" s="110">
        <f t="shared" ref="FK28:FK29" ca="1" si="902">FF28</f>
        <v>0</v>
      </c>
      <c r="FL28" s="202"/>
      <c r="FM28" s="202"/>
      <c r="FN28" s="202"/>
      <c r="FO28" s="202"/>
      <c r="FP28" s="202"/>
      <c r="FQ28" s="202"/>
      <c r="FR28" s="202"/>
      <c r="FS28" s="202"/>
      <c r="FT28" s="203"/>
      <c r="FU28" s="204"/>
      <c r="FV28" s="108">
        <f>(FU28*F28)/H28</f>
        <v>0</v>
      </c>
      <c r="FW28" s="102">
        <f ca="1">IF(E28=0,0,SUMIF('Cocktail (December 2025)'!$F$6:$DB$1547,E28,'Cocktail (December 2025)'!$AM$6:$AM$1547))</f>
        <v>0</v>
      </c>
      <c r="FX28" s="108">
        <f ca="1">FW28/H28</f>
        <v>0</v>
      </c>
      <c r="FY28" s="109">
        <f t="shared" ref="FY28:FY29" ca="1" si="903">FK28+FL28+FM28+FN28-FO28-FP28-FQ28-FR28-FS28-FT28-FV28-FX28</f>
        <v>0</v>
      </c>
      <c r="FZ28" s="104">
        <f ca="1">FY28*H28</f>
        <v>0</v>
      </c>
      <c r="GA28" s="105">
        <f t="shared" ref="GA28:GA29" ca="1" si="904">(FP28+FQ28+FR28+FS28+(FT28+((FU28*$F28)/$H28)+FX28))*$L28</f>
        <v>0</v>
      </c>
      <c r="GB28" s="191"/>
      <c r="GC28" s="192">
        <f t="shared" ca="1" si="790"/>
        <v>0</v>
      </c>
      <c r="GD28" s="106">
        <f t="shared" ca="1" si="791"/>
        <v>0</v>
      </c>
      <c r="GE28" s="202"/>
      <c r="GF28" s="202"/>
      <c r="GG28" s="202"/>
      <c r="GH28" s="202"/>
      <c r="GI28" s="202"/>
      <c r="GJ28" s="202"/>
      <c r="GK28" s="202"/>
      <c r="GL28" s="202"/>
      <c r="GM28" s="203"/>
      <c r="GN28" s="204"/>
      <c r="GO28" s="108">
        <f>(GN28*F28)/H28</f>
        <v>0</v>
      </c>
      <c r="GP28" s="102">
        <f ca="1">IF(E28=0,0,SUMIF('Cocktail (December 2025)'!$F$6:$DB$1547,E28,'Cocktail (December 2025)'!$AP$6:$AP$1547))</f>
        <v>0</v>
      </c>
      <c r="GQ28" s="108">
        <f ca="1">GP28/H28</f>
        <v>0</v>
      </c>
      <c r="GR28" s="109">
        <f t="shared" ref="GR28:GR29" ca="1" si="905">GD28+GE28+GF28+GG28-GH28-GI28-GJ28-GK28-GL28-GM28-GO28-GQ28</f>
        <v>0</v>
      </c>
      <c r="GS28" s="104">
        <f ca="1">GR28*H28</f>
        <v>0</v>
      </c>
      <c r="GT28" s="105">
        <f t="shared" ref="GT28:GT29" ca="1" si="906">(GI28+GJ28+GK28+GL28+(GM28+((GN28*$F28)/$H28)+GQ28))*$L28</f>
        <v>0</v>
      </c>
      <c r="GU28" s="191"/>
      <c r="GV28" s="192">
        <f t="shared" ca="1" si="794"/>
        <v>0</v>
      </c>
      <c r="GW28" s="106">
        <f t="shared" ca="1" si="795"/>
        <v>0</v>
      </c>
      <c r="GX28" s="202"/>
      <c r="GY28" s="202"/>
      <c r="GZ28" s="202"/>
      <c r="HA28" s="202"/>
      <c r="HB28" s="202"/>
      <c r="HC28" s="202"/>
      <c r="HD28" s="202"/>
      <c r="HE28" s="202"/>
      <c r="HF28" s="203"/>
      <c r="HG28" s="204"/>
      <c r="HH28" s="108">
        <f>(HG28*F28)/H28</f>
        <v>0</v>
      </c>
      <c r="HI28" s="102">
        <f ca="1">IF(E28=0,0,SUMIF('Cocktail (December 2025)'!$F$6:$DB$1547,E28,'Cocktail (December 2025)'!$AS$6:$AS$1547))</f>
        <v>0</v>
      </c>
      <c r="HJ28" s="108">
        <f ca="1">HI28/H28</f>
        <v>0</v>
      </c>
      <c r="HK28" s="109">
        <f t="shared" ref="HK28:HK29" ca="1" si="907">GW28+GX28+GY28+GZ28-HA28-HB28-HC28-HD28-HE28-HF28-HH28-HJ28</f>
        <v>0</v>
      </c>
      <c r="HL28" s="104">
        <f ca="1">HK28*H28</f>
        <v>0</v>
      </c>
      <c r="HM28" s="105">
        <f t="shared" ref="HM28:HM29" ca="1" si="908">(HB28+HC28+HD28+HE28+(HF28+((HG28*$F28)/$H28)+HJ28))*$L28</f>
        <v>0</v>
      </c>
      <c r="HN28" s="191"/>
      <c r="HO28" s="192">
        <f t="shared" ca="1" si="798"/>
        <v>0</v>
      </c>
      <c r="HP28" s="106">
        <f t="shared" ca="1" si="799"/>
        <v>0</v>
      </c>
      <c r="HQ28" s="202"/>
      <c r="HR28" s="202"/>
      <c r="HS28" s="202"/>
      <c r="HT28" s="202"/>
      <c r="HU28" s="202"/>
      <c r="HV28" s="202"/>
      <c r="HW28" s="202"/>
      <c r="HX28" s="202"/>
      <c r="HY28" s="203"/>
      <c r="HZ28" s="204"/>
      <c r="IA28" s="108">
        <f>(HZ28*F28)/H28</f>
        <v>0</v>
      </c>
      <c r="IB28" s="102">
        <f ca="1">IF(E28=0,0,SUMIF('Cocktail (December 2025)'!$F$6:$DB$1547,E28,'Cocktail (December 2025)'!$AV$6:$AV$1547))</f>
        <v>0</v>
      </c>
      <c r="IC28" s="108">
        <f ca="1">IB28/H28</f>
        <v>0</v>
      </c>
      <c r="ID28" s="109">
        <f t="shared" ref="ID28:ID29" ca="1" si="909">HP28+HQ28+HR28+HS28-HT28-HU28-HV28-HW28-HX28-HY28-IA28-IC28</f>
        <v>0</v>
      </c>
      <c r="IE28" s="104">
        <f ca="1">ID28*H28</f>
        <v>0</v>
      </c>
      <c r="IF28" s="105">
        <f t="shared" ref="IF28:IF29" ca="1" si="910">(HU28+HV28+HW28+HX28+(HY28+((HZ28*$F28)/$H28)+IC28))*$L28</f>
        <v>0</v>
      </c>
      <c r="IG28" s="191"/>
      <c r="IH28" s="192">
        <f t="shared" ca="1" si="802"/>
        <v>0</v>
      </c>
      <c r="II28" s="106">
        <f t="shared" ca="1" si="803"/>
        <v>0</v>
      </c>
      <c r="IJ28" s="202"/>
      <c r="IK28" s="202"/>
      <c r="IL28" s="202"/>
      <c r="IM28" s="202"/>
      <c r="IN28" s="202"/>
      <c r="IO28" s="202"/>
      <c r="IP28" s="202"/>
      <c r="IQ28" s="202"/>
      <c r="IR28" s="203"/>
      <c r="IS28" s="204"/>
      <c r="IT28" s="108">
        <f>(IS28*F28)/H28</f>
        <v>0</v>
      </c>
      <c r="IU28" s="102">
        <f ca="1">IF(E28=0,0,SUMIF('Cocktail (December 2025)'!$F$6:$DB$1547,E28,'Cocktail (December 2025)'!$AY$6:$AY$1547))</f>
        <v>0</v>
      </c>
      <c r="IV28" s="108">
        <f ca="1">IU28/H28</f>
        <v>0</v>
      </c>
      <c r="IW28" s="109">
        <f t="shared" ref="IW28:IW29" ca="1" si="911">II28+IJ28+IK28+IL28-IM28-IN28-IO28-IP28-IQ28-IR28-IT28-IV28</f>
        <v>0</v>
      </c>
      <c r="IX28" s="104">
        <f ca="1">IW28*H28</f>
        <v>0</v>
      </c>
      <c r="IY28" s="105">
        <f t="shared" ref="IY28:IY29" ca="1" si="912">(IN28+IO28+IP28+IQ28+(IR28+((IS28*$F28)/$H28)+IV28))*$L28</f>
        <v>0</v>
      </c>
      <c r="IZ28" s="191"/>
      <c r="JA28" s="192">
        <f t="shared" ca="1" si="806"/>
        <v>0</v>
      </c>
      <c r="JB28" s="106">
        <f t="shared" ca="1" si="807"/>
        <v>0</v>
      </c>
      <c r="JC28" s="202"/>
      <c r="JD28" s="202"/>
      <c r="JE28" s="202"/>
      <c r="JF28" s="202"/>
      <c r="JG28" s="202"/>
      <c r="JH28" s="202"/>
      <c r="JI28" s="202"/>
      <c r="JJ28" s="202"/>
      <c r="JK28" s="203"/>
      <c r="JL28" s="204"/>
      <c r="JM28" s="108">
        <f>(JL28*F28)/H28</f>
        <v>0</v>
      </c>
      <c r="JN28" s="102">
        <f ca="1">IF(E28=0,0,SUMIF('Cocktail (December 2025)'!$F$6:$DB$1547,E28,'Cocktail (December 2025)'!$BB$6:$BB$1547))</f>
        <v>0</v>
      </c>
      <c r="JO28" s="108">
        <f ca="1">JN28/H28</f>
        <v>0</v>
      </c>
      <c r="JP28" s="109">
        <f t="shared" ref="JP28:JP29" ca="1" si="913">JB28+JC28+JD28+JE28-JF28-JG28-JH28-JI28-JJ28-JK28-JM28-JO28</f>
        <v>0</v>
      </c>
      <c r="JQ28" s="104">
        <f ca="1">JP28*H28</f>
        <v>0</v>
      </c>
      <c r="JR28" s="105">
        <f t="shared" ref="JR28:JR29" ca="1" si="914">(JG28+JH28+JI28+JJ28+(JK28+((JL28*$F28)/$H28)+JO28))*$L28</f>
        <v>0</v>
      </c>
      <c r="JS28" s="191"/>
      <c r="JT28" s="192">
        <f t="shared" ca="1" si="810"/>
        <v>0</v>
      </c>
      <c r="JU28" s="106">
        <f ca="1">JP28</f>
        <v>0</v>
      </c>
      <c r="JV28" s="202"/>
      <c r="JW28" s="202"/>
      <c r="JX28" s="202"/>
      <c r="JY28" s="202"/>
      <c r="JZ28" s="202"/>
      <c r="KA28" s="202"/>
      <c r="KB28" s="202"/>
      <c r="KC28" s="202"/>
      <c r="KD28" s="203"/>
      <c r="KE28" s="204"/>
      <c r="KF28" s="108">
        <f>(KE28*F28)/H28</f>
        <v>0</v>
      </c>
      <c r="KG28" s="102">
        <f ca="1">IF(E28=0,0,SUMIF('Cocktail (December 2025)'!$F$6:$DB$1547,E28,'Cocktail (December 2025)'!$BE$6:$BE$1547))</f>
        <v>0</v>
      </c>
      <c r="KH28" s="108">
        <f ca="1">KG28/H28</f>
        <v>0</v>
      </c>
      <c r="KI28" s="109">
        <f t="shared" ref="KI28:KI29" ca="1" si="915">JU28+JV28+JW28+JX28-JY28-JZ28-KA28-KB28-KC28-KD28-KF28-KH28</f>
        <v>0</v>
      </c>
      <c r="KJ28" s="104">
        <f ca="1">KI28*H28</f>
        <v>0</v>
      </c>
      <c r="KK28" s="105">
        <f t="shared" ref="KK28:KK29" ca="1" si="916">(JZ28+KA28+KB28+KC28+(KD28+((KE28*$F28)/$H28)+KH28))*$L28</f>
        <v>0</v>
      </c>
      <c r="KL28" s="191"/>
      <c r="KM28" s="192">
        <f t="shared" ca="1" si="813"/>
        <v>0</v>
      </c>
      <c r="KN28" s="106">
        <f t="shared" ca="1" si="814"/>
        <v>0</v>
      </c>
      <c r="KO28" s="202"/>
      <c r="KP28" s="202"/>
      <c r="KQ28" s="202"/>
      <c r="KR28" s="202"/>
      <c r="KS28" s="202"/>
      <c r="KT28" s="202"/>
      <c r="KU28" s="202"/>
      <c r="KV28" s="202"/>
      <c r="KW28" s="203"/>
      <c r="KX28" s="204"/>
      <c r="KY28" s="108">
        <f>(KX28*F28)/H28</f>
        <v>0</v>
      </c>
      <c r="KZ28" s="102">
        <f ca="1">IF(E28=0,0,SUMIF('Cocktail (December 2025)'!$F$6:$DB$1547,E28,'Cocktail (December 2025)'!$BH$6:$BH$1547))</f>
        <v>0</v>
      </c>
      <c r="LA28" s="108">
        <f ca="1">KZ28/H28</f>
        <v>0</v>
      </c>
      <c r="LB28" s="109">
        <f t="shared" ref="LB28:LB29" ca="1" si="917">KN28+KO28+KP28+KQ28-KR28-KS28-KT28-KU28-KV28-KW28-KY28-LA28</f>
        <v>0</v>
      </c>
      <c r="LC28" s="104">
        <f ca="1">LB28*H28</f>
        <v>0</v>
      </c>
      <c r="LD28" s="105">
        <f t="shared" ref="LD28:LD29" ca="1" si="918">(KS28+KT28+KU28+KV28+(KW28+((KX28*$F28)/$H28)+LA28))*$L28</f>
        <v>0</v>
      </c>
      <c r="LE28" s="191"/>
      <c r="LF28" s="192">
        <f t="shared" ca="1" si="817"/>
        <v>0</v>
      </c>
      <c r="LG28" s="106">
        <f t="shared" ca="1" si="818"/>
        <v>0</v>
      </c>
      <c r="LH28" s="202"/>
      <c r="LI28" s="202"/>
      <c r="LJ28" s="202"/>
      <c r="LK28" s="202"/>
      <c r="LL28" s="202"/>
      <c r="LM28" s="202"/>
      <c r="LN28" s="202"/>
      <c r="LO28" s="202"/>
      <c r="LP28" s="203"/>
      <c r="LQ28" s="204"/>
      <c r="LR28" s="108">
        <f>(LQ28*F28)/H28</f>
        <v>0</v>
      </c>
      <c r="LS28" s="102">
        <f ca="1">IF(E28=0,0,SUMIF('Cocktail (December 2025)'!$F$6:$DB$1547,E28,'Cocktail (December 2025)'!$BK$6:$BK$1547))</f>
        <v>0</v>
      </c>
      <c r="LT28" s="108">
        <f ca="1">LS28/H28</f>
        <v>0</v>
      </c>
      <c r="LU28" s="109">
        <f t="shared" ref="LU28:LU29" ca="1" si="919">LG28+LH28+LI28+LJ28-LK28-LL28-LM28-LN28-LO28-LP28-LR28-LT28</f>
        <v>0</v>
      </c>
      <c r="LV28" s="104">
        <f ca="1">LU28*H28</f>
        <v>0</v>
      </c>
      <c r="LW28" s="105">
        <f t="shared" ref="LW28:LW29" ca="1" si="920">(LL28+LM28+LN28+LO28+(LP28+((LQ28*$F28)/$H28)+LT28))*$L28</f>
        <v>0</v>
      </c>
      <c r="LX28" s="191"/>
      <c r="LY28" s="192">
        <f t="shared" ca="1" si="821"/>
        <v>0</v>
      </c>
      <c r="LZ28" s="106">
        <f t="shared" ca="1" si="822"/>
        <v>0</v>
      </c>
      <c r="MA28" s="202"/>
      <c r="MB28" s="202"/>
      <c r="MC28" s="202"/>
      <c r="MD28" s="202"/>
      <c r="ME28" s="202"/>
      <c r="MF28" s="202"/>
      <c r="MG28" s="202"/>
      <c r="MH28" s="202"/>
      <c r="MI28" s="203"/>
      <c r="MJ28" s="204"/>
      <c r="MK28" s="108">
        <f>(MJ28*F28)/H28</f>
        <v>0</v>
      </c>
      <c r="ML28" s="102">
        <f ca="1">IF(E28=0,0,SUMIF('Cocktail (December 2025)'!$F$6:$DB$1547,E28,'Cocktail (December 2025)'!$BN$6:$BN$1547))</f>
        <v>0</v>
      </c>
      <c r="MM28" s="108">
        <f ca="1">ML28/H28</f>
        <v>0</v>
      </c>
      <c r="MN28" s="109">
        <f t="shared" ref="MN28:MN29" ca="1" si="921">LZ28+MA28+MB28+MC28-MD28-ME28-MF28-MG28-MH28-MI28-MK28-MM28</f>
        <v>0</v>
      </c>
      <c r="MO28" s="104">
        <f ca="1">MN28*H28</f>
        <v>0</v>
      </c>
      <c r="MP28" s="105">
        <f t="shared" ref="MP28:MP29" ca="1" si="922">(ME28+MF28+MG28+MH28+(MI28+((MJ28*$F28)/$H28)+MM28))*$L28</f>
        <v>0</v>
      </c>
      <c r="MQ28" s="191"/>
      <c r="MR28" s="192">
        <f t="shared" ca="1" si="825"/>
        <v>0</v>
      </c>
      <c r="MS28" s="106">
        <f t="shared" ca="1" si="826"/>
        <v>0</v>
      </c>
      <c r="MT28" s="202"/>
      <c r="MU28" s="202"/>
      <c r="MV28" s="202"/>
      <c r="MW28" s="202"/>
      <c r="MX28" s="202"/>
      <c r="MY28" s="202"/>
      <c r="MZ28" s="202"/>
      <c r="NA28" s="202"/>
      <c r="NB28" s="203"/>
      <c r="NC28" s="204"/>
      <c r="ND28" s="108">
        <f>(NC28*F28)/H28</f>
        <v>0</v>
      </c>
      <c r="NE28" s="102">
        <f ca="1">IF(E28=0,0,SUMIF('Cocktail (December 2025)'!$F$6:$DB$1547,E28,'Cocktail (December 2025)'!$BQ$6:$BQ$1547))</f>
        <v>0</v>
      </c>
      <c r="NF28" s="108">
        <f ca="1">NE28/H28</f>
        <v>0</v>
      </c>
      <c r="NG28" s="109">
        <f t="shared" ref="NG28:NG29" ca="1" si="923">MS28+MT28+MU28+MV28-MW28-MX28-MY28-MZ28-NA28-NB28-ND28-NF28</f>
        <v>0</v>
      </c>
      <c r="NH28" s="104">
        <f ca="1">NG28*H28</f>
        <v>0</v>
      </c>
      <c r="NI28" s="105">
        <f t="shared" ref="NI28:NI29" ca="1" si="924">(MX28+MY28+MZ28+NA28+(NB28+((NC28*$F28)/$H28)+NF28))*$L28</f>
        <v>0</v>
      </c>
      <c r="NJ28" s="191"/>
      <c r="NK28" s="192">
        <f t="shared" ca="1" si="829"/>
        <v>0</v>
      </c>
      <c r="NL28" s="106">
        <f t="shared" ca="1" si="830"/>
        <v>0</v>
      </c>
      <c r="NM28" s="202"/>
      <c r="NN28" s="202"/>
      <c r="NO28" s="202"/>
      <c r="NP28" s="202"/>
      <c r="NQ28" s="202"/>
      <c r="NR28" s="202"/>
      <c r="NS28" s="202"/>
      <c r="NT28" s="202"/>
      <c r="NU28" s="203"/>
      <c r="NV28" s="204"/>
      <c r="NW28" s="108">
        <f>(NV28*F28)/H28</f>
        <v>0</v>
      </c>
      <c r="NX28" s="102">
        <f ca="1">IF(E28=0,0,SUMIF('Cocktail (December 2025)'!$F$6:$DB$1547,E28,'Cocktail (December 2025)'!$BT$6:$BT$1547))</f>
        <v>0</v>
      </c>
      <c r="NY28" s="108">
        <f ca="1">NX28/H28</f>
        <v>0</v>
      </c>
      <c r="NZ28" s="109">
        <f t="shared" ref="NZ28:NZ29" ca="1" si="925">NL28+NM28+NN28+NO28-NP28-NQ28-NR28-NS28-NT28-NU28-NW28-NY28</f>
        <v>0</v>
      </c>
      <c r="OA28" s="104">
        <f ca="1">NZ28*H28</f>
        <v>0</v>
      </c>
      <c r="OB28" s="105">
        <f t="shared" ref="OB28:OB29" ca="1" si="926">(NQ28+NR28+NS28+NT28+(NU28+((NV28*$F28)/$H28)+NY28))*$L28</f>
        <v>0</v>
      </c>
      <c r="OC28" s="191"/>
      <c r="OD28" s="192">
        <f t="shared" ca="1" si="833"/>
        <v>0</v>
      </c>
      <c r="OE28" s="106">
        <f t="shared" ca="1" si="834"/>
        <v>0</v>
      </c>
      <c r="OF28" s="202"/>
      <c r="OG28" s="202"/>
      <c r="OH28" s="202"/>
      <c r="OI28" s="202"/>
      <c r="OJ28" s="202"/>
      <c r="OK28" s="202"/>
      <c r="OL28" s="202"/>
      <c r="OM28" s="202"/>
      <c r="ON28" s="203"/>
      <c r="OO28" s="204"/>
      <c r="OP28" s="108">
        <f>(OO28*F28)/H28</f>
        <v>0</v>
      </c>
      <c r="OQ28" s="102">
        <f ca="1">IF(E28=0,0,SUMIF('Cocktail (December 2025)'!$F$6:$DB$1547,E28,'Cocktail (December 2025)'!$BW$6:$BW$1547))</f>
        <v>0</v>
      </c>
      <c r="OR28" s="108">
        <f ca="1">OQ28/H28</f>
        <v>0</v>
      </c>
      <c r="OS28" s="109">
        <f t="shared" ref="OS28:OS29" ca="1" si="927">OE28+OF28+OG28+OH28-OI28-OJ28-OK28-OL28-OM28-ON28-OP28-OR28</f>
        <v>0</v>
      </c>
      <c r="OT28" s="104">
        <f ca="1">OS28*H28</f>
        <v>0</v>
      </c>
      <c r="OU28" s="105">
        <f t="shared" ref="OU28:OU29" ca="1" si="928">(OJ28+OK28+OL28+OM28+(ON28+((OO28*$F28)/$H28)+OR28))*$L28</f>
        <v>0</v>
      </c>
      <c r="OV28" s="191"/>
      <c r="OW28" s="192">
        <f t="shared" ca="1" si="837"/>
        <v>0</v>
      </c>
      <c r="OX28" s="106">
        <f ca="1">OS28</f>
        <v>0</v>
      </c>
      <c r="OY28" s="202"/>
      <c r="OZ28" s="202"/>
      <c r="PA28" s="202"/>
      <c r="PB28" s="202"/>
      <c r="PC28" s="202"/>
      <c r="PD28" s="202"/>
      <c r="PE28" s="202"/>
      <c r="PF28" s="202"/>
      <c r="PG28" s="203"/>
      <c r="PH28" s="204"/>
      <c r="PI28" s="108">
        <f>(PH28*F28)/H28</f>
        <v>0</v>
      </c>
      <c r="PJ28" s="102">
        <f ca="1">IF(E28=0,0,SUMIF('Cocktail (December 2025)'!$F$6:$DB$1547,E28,'Cocktail (December 2025)'!$BZ$6:$BZ$1547))</f>
        <v>0</v>
      </c>
      <c r="PK28" s="108">
        <f ca="1">PJ28/H28</f>
        <v>0</v>
      </c>
      <c r="PL28" s="109">
        <f t="shared" ref="PL28:PL29" ca="1" si="929">OX28+OY28+OZ28+PA28-PB28-PC28-PD28-PE28-PF28-PG28-PI28-PK28</f>
        <v>0</v>
      </c>
      <c r="PM28" s="104">
        <f ca="1">PL28*H28</f>
        <v>0</v>
      </c>
      <c r="PN28" s="105">
        <f t="shared" ref="PN28:PN29" ca="1" si="930">(PC28+PD28+PE28+PF28+(PG28+((PH28*$F28)/$H28)+PK28))*$L28</f>
        <v>0</v>
      </c>
      <c r="PO28" s="191"/>
      <c r="PP28" s="192">
        <f t="shared" ca="1" si="840"/>
        <v>0</v>
      </c>
      <c r="PQ28" s="106">
        <f t="shared" ca="1" si="841"/>
        <v>0</v>
      </c>
      <c r="PR28" s="202"/>
      <c r="PS28" s="202"/>
      <c r="PT28" s="202"/>
      <c r="PU28" s="202"/>
      <c r="PV28" s="202"/>
      <c r="PW28" s="202"/>
      <c r="PX28" s="202"/>
      <c r="PY28" s="202"/>
      <c r="PZ28" s="203"/>
      <c r="QA28" s="204"/>
      <c r="QB28" s="108">
        <f>(QA28*F28)/H28</f>
        <v>0</v>
      </c>
      <c r="QC28" s="102">
        <f ca="1">IF(E28=0,0,SUMIF('Cocktail (December 2025)'!$F$6:$DB$1547,E28,'Cocktail (December 2025)'!$CC$6:$CC$1547))</f>
        <v>0</v>
      </c>
      <c r="QD28" s="108">
        <f ca="1">QC28/H28</f>
        <v>0</v>
      </c>
      <c r="QE28" s="109">
        <f t="shared" ref="QE28:QE29" ca="1" si="931">PQ28+PR28+PS28+PT28-PU28-PV28-PW28-PX28-PY28-PZ28-QB28-QD28</f>
        <v>0</v>
      </c>
      <c r="QF28" s="104">
        <f ca="1">QE28*H28</f>
        <v>0</v>
      </c>
      <c r="QG28" s="105">
        <f t="shared" ref="QG28:QG29" ca="1" si="932">(PV28+PW28+PX28+PY28+(PZ28+((QA28*$F28)/$H28)+QD28))*$L28</f>
        <v>0</v>
      </c>
      <c r="QH28" s="191"/>
      <c r="QI28" s="192">
        <f t="shared" ca="1" si="844"/>
        <v>0</v>
      </c>
      <c r="QJ28" s="106">
        <f t="shared" ca="1" si="845"/>
        <v>0</v>
      </c>
      <c r="QK28" s="202"/>
      <c r="QL28" s="202"/>
      <c r="QM28" s="202"/>
      <c r="QN28" s="202"/>
      <c r="QO28" s="202"/>
      <c r="QP28" s="202"/>
      <c r="QQ28" s="202"/>
      <c r="QR28" s="202"/>
      <c r="QS28" s="203"/>
      <c r="QT28" s="204"/>
      <c r="QU28" s="108">
        <f>(QT28*F28)/H28</f>
        <v>0</v>
      </c>
      <c r="QV28" s="102">
        <f ca="1">IF(E28=0,0,SUMIF('Cocktail (December 2025)'!$F$6:$DB$1547,E28,'Cocktail (December 2025)'!$CF$6:$CF$1547))</f>
        <v>0</v>
      </c>
      <c r="QW28" s="108">
        <f ca="1">QV28/H28</f>
        <v>0</v>
      </c>
      <c r="QX28" s="109">
        <f t="shared" ref="QX28:QX29" ca="1" si="933">QJ28+QK28+QL28+QM28-QN28-QO28-QP28-QQ28-QR28-QS28-QU28-QW28</f>
        <v>0</v>
      </c>
      <c r="QY28" s="104">
        <f ca="1">QX28*H28</f>
        <v>0</v>
      </c>
      <c r="QZ28" s="105">
        <f t="shared" ref="QZ28:QZ29" ca="1" si="934">(QO28+QP28+QQ28+QR28+(QS28+((QT28*$F28)/$H28)+QW28))*$L28</f>
        <v>0</v>
      </c>
      <c r="RA28" s="191"/>
      <c r="RB28" s="192">
        <f t="shared" ca="1" si="848"/>
        <v>0</v>
      </c>
      <c r="RC28" s="106">
        <f t="shared" ca="1" si="882"/>
        <v>0</v>
      </c>
      <c r="RD28" s="202"/>
      <c r="RE28" s="202"/>
      <c r="RF28" s="202"/>
      <c r="RG28" s="202"/>
      <c r="RH28" s="202"/>
      <c r="RI28" s="202"/>
      <c r="RJ28" s="202"/>
      <c r="RK28" s="202"/>
      <c r="RL28" s="203"/>
      <c r="RM28" s="204"/>
      <c r="RN28" s="108">
        <f>(RM28*F28)/H28</f>
        <v>0</v>
      </c>
      <c r="RO28" s="102">
        <f ca="1">IF(E28=0,0,SUMIF('Cocktail (December 2025)'!$F$6:$DB$1547,E28,'Cocktail (December 2025)'!$CI$6:$CI$1547))</f>
        <v>0</v>
      </c>
      <c r="RP28" s="108">
        <f ca="1">RO28/H28</f>
        <v>0</v>
      </c>
      <c r="RQ28" s="109">
        <f t="shared" ref="RQ28:RQ29" ca="1" si="935">RC28+RD28+RE28+RF28-RG28-RH28-RI28-RJ28-RK28-RL28-RN28-RP28</f>
        <v>0</v>
      </c>
      <c r="RR28" s="104">
        <f ca="1">RQ28*H28</f>
        <v>0</v>
      </c>
      <c r="RS28" s="105">
        <f t="shared" ref="RS28:RS29" ca="1" si="936">(RH28+RI28+RJ28+RK28+(RL28+((RM28*$F28)/$H28)+RP28))*$L28</f>
        <v>0</v>
      </c>
      <c r="RT28" s="191"/>
      <c r="RU28" s="192">
        <f t="shared" ca="1" si="851"/>
        <v>0</v>
      </c>
      <c r="RV28" s="106">
        <f t="shared" ca="1" si="852"/>
        <v>0</v>
      </c>
      <c r="RW28" s="202"/>
      <c r="RX28" s="202"/>
      <c r="RY28" s="202"/>
      <c r="RZ28" s="202"/>
      <c r="SA28" s="202"/>
      <c r="SB28" s="202"/>
      <c r="SC28" s="202"/>
      <c r="SD28" s="202"/>
      <c r="SE28" s="203"/>
      <c r="SF28" s="204"/>
      <c r="SG28" s="108">
        <f>(SF28*F28)/H28</f>
        <v>0</v>
      </c>
      <c r="SH28" s="102">
        <f ca="1">IF(E28=0,0,SUMIF('Cocktail (December 2025)'!$F$6:$DB$1547,E28,'Cocktail (December 2025)'!$CL$6:$CL$1547))</f>
        <v>0</v>
      </c>
      <c r="SI28" s="108">
        <f ca="1">SH28/H28</f>
        <v>0</v>
      </c>
      <c r="SJ28" s="109">
        <f t="shared" ref="SJ28:SJ29" ca="1" si="937">RV28+RW28+RX28+RY28-RZ28-SA28-SB28-SC28-SD28-SE28-SG28-SI28</f>
        <v>0</v>
      </c>
      <c r="SK28" s="104">
        <f ca="1">SJ28*H28</f>
        <v>0</v>
      </c>
      <c r="SL28" s="105">
        <f t="shared" ref="SL28:SL29" ca="1" si="938">(SA28+SB28+SC28+SD28+(SE28+((SF28*$F28)/$H28)+SI28))*$L28</f>
        <v>0</v>
      </c>
      <c r="SM28" s="191"/>
      <c r="SN28" s="192">
        <f t="shared" ca="1" si="855"/>
        <v>0</v>
      </c>
      <c r="SO28" s="106">
        <f t="shared" ca="1" si="856"/>
        <v>0</v>
      </c>
      <c r="SP28" s="202"/>
      <c r="SQ28" s="202"/>
      <c r="SR28" s="202"/>
      <c r="SS28" s="202"/>
      <c r="ST28" s="202"/>
      <c r="SU28" s="202"/>
      <c r="SV28" s="202"/>
      <c r="SW28" s="202"/>
      <c r="SX28" s="203"/>
      <c r="SY28" s="204"/>
      <c r="SZ28" s="108">
        <f>(SY28*F28)/H28</f>
        <v>0</v>
      </c>
      <c r="TA28" s="102">
        <f ca="1">IF(E28=0,0,SUMIF('Cocktail (December 2025)'!$F$6:$DB$1547,E28,'Cocktail (December 2025)'!$CO$6:$CO$1547))</f>
        <v>0</v>
      </c>
      <c r="TB28" s="108">
        <f ca="1">TA28/H28</f>
        <v>0</v>
      </c>
      <c r="TC28" s="109">
        <f t="shared" ref="TC28:TC29" ca="1" si="939">SO28+SP28+SQ28+SR28-SS28-ST28-SU28-SV28-SW28-SX28-SZ28-TB28</f>
        <v>0</v>
      </c>
      <c r="TD28" s="104">
        <f ca="1">TC28*H28</f>
        <v>0</v>
      </c>
      <c r="TE28" s="105">
        <f t="shared" ref="TE28:TE29" ca="1" si="940">(ST28+SU28+SV28+SW28+(SX28+((SY28*$F28)/$H28)+TB28))*$L28</f>
        <v>0</v>
      </c>
      <c r="TF28" s="191"/>
      <c r="TG28" s="192">
        <f t="shared" ca="1" si="859"/>
        <v>0</v>
      </c>
      <c r="TH28" s="106">
        <f t="shared" ca="1" si="860"/>
        <v>0</v>
      </c>
      <c r="TI28" s="202"/>
      <c r="TJ28" s="202"/>
      <c r="TK28" s="202"/>
      <c r="TL28" s="202"/>
      <c r="TM28" s="202"/>
      <c r="TN28" s="202"/>
      <c r="TO28" s="202"/>
      <c r="TP28" s="202"/>
      <c r="TQ28" s="203"/>
      <c r="TR28" s="204"/>
      <c r="TS28" s="108">
        <f>(TR28*F28)/H28</f>
        <v>0</v>
      </c>
      <c r="TT28" s="102">
        <f ca="1">IF(E28=0,0,SUMIF('Cocktail (December 2025)'!$F$6:$DB$1547,E28,'Cocktail (December 2025)'!$CR$6:$CR$1547))</f>
        <v>0</v>
      </c>
      <c r="TU28" s="108">
        <f ca="1">TT28/H28</f>
        <v>0</v>
      </c>
      <c r="TV28" s="109">
        <f t="shared" ref="TV28:TV29" ca="1" si="941">TH28+TI28+TJ28+TK28-TL28-TM28-TN28-TO28-TP28-TQ28-TS28-TU28</f>
        <v>0</v>
      </c>
      <c r="TW28" s="104">
        <f ca="1">TV28*H28</f>
        <v>0</v>
      </c>
      <c r="TX28" s="105">
        <f t="shared" ref="TX28:TX29" ca="1" si="942">(TM28+TN28+TO28+TP28+(TQ28+((TR28*$F28)/$H28)+TU28))*$L28</f>
        <v>0</v>
      </c>
      <c r="TY28" s="191"/>
      <c r="TZ28" s="192">
        <f t="shared" ca="1" si="863"/>
        <v>0</v>
      </c>
      <c r="UA28" s="106">
        <f t="shared" ca="1" si="864"/>
        <v>0</v>
      </c>
      <c r="UB28" s="202"/>
      <c r="UC28" s="202"/>
      <c r="UD28" s="202"/>
      <c r="UE28" s="202"/>
      <c r="UF28" s="202"/>
      <c r="UG28" s="202"/>
      <c r="UH28" s="202"/>
      <c r="UI28" s="202"/>
      <c r="UJ28" s="203"/>
      <c r="UK28" s="204"/>
      <c r="UL28" s="108">
        <f>(UK28*F28)/H28</f>
        <v>0</v>
      </c>
      <c r="UM28" s="102">
        <f ca="1">IF(E28=0,0,SUMIF('Cocktail (December 2025)'!$F$6:$DB$1547,E28,'Cocktail (December 2025)'!$CU$6:$CU$1547))</f>
        <v>0</v>
      </c>
      <c r="UN28" s="108">
        <f ca="1">UM28/H28</f>
        <v>0</v>
      </c>
      <c r="UO28" s="109">
        <f t="shared" ref="UO28:UO29" ca="1" si="943">UA28+UB28+UC28+UD28-UE28-UF28-UG28-UH28-UI28-UJ28-UL28-UN28</f>
        <v>0</v>
      </c>
      <c r="UP28" s="104">
        <f ca="1">UO28*H28</f>
        <v>0</v>
      </c>
      <c r="UQ28" s="105">
        <f t="shared" ref="UQ28:UQ29" ca="1" si="944">(UF28+UG28+UH28+UI28+(UJ28+((UK28*$F28)/$H28)+UN28))*$L28</f>
        <v>0</v>
      </c>
      <c r="UR28" s="191"/>
      <c r="US28" s="192">
        <f t="shared" ca="1" si="867"/>
        <v>0</v>
      </c>
      <c r="UT28" s="106">
        <f t="shared" ca="1" si="868"/>
        <v>0</v>
      </c>
      <c r="UU28" s="202"/>
      <c r="UV28" s="202"/>
      <c r="UW28" s="202"/>
      <c r="UX28" s="202"/>
      <c r="UY28" s="202"/>
      <c r="UZ28" s="202"/>
      <c r="VA28" s="202"/>
      <c r="VB28" s="202"/>
      <c r="VC28" s="203"/>
      <c r="VD28" s="204"/>
      <c r="VE28" s="108">
        <f>(VD28*F28)/H28</f>
        <v>0</v>
      </c>
      <c r="VF28" s="102">
        <f ca="1">IF(E28=0,0,SUMIF('Cocktail (December 2025)'!$F$6:$DB$1547,E28,'Cocktail (December 2025)'!$CX$6:$CX$1547))</f>
        <v>0</v>
      </c>
      <c r="VG28" s="108">
        <f ca="1">VF28/H28</f>
        <v>0</v>
      </c>
      <c r="VH28" s="109">
        <f t="shared" ref="VH28:VH29" ca="1" si="945">UT28+UU28+UV28+UW28-UX28-UY28-UZ28-VA28-VB28-VC28-VE28-VG28</f>
        <v>0</v>
      </c>
      <c r="VI28" s="104">
        <f ca="1">VH28*H28</f>
        <v>0</v>
      </c>
      <c r="VJ28" s="105">
        <f t="shared" ref="VJ28:VJ29" ca="1" si="946">(UY28+UZ28+VA28+VB28+(VC28+((VD28*$F28)/$H28)+VG28))*$L28</f>
        <v>0</v>
      </c>
      <c r="VK28" s="191"/>
      <c r="VL28" s="192">
        <f t="shared" ca="1" si="871"/>
        <v>0</v>
      </c>
      <c r="VM28" s="106">
        <f t="shared" ca="1" si="872"/>
        <v>0</v>
      </c>
      <c r="VN28" s="202"/>
      <c r="VO28" s="202"/>
      <c r="VP28" s="202"/>
      <c r="VQ28" s="202"/>
      <c r="VR28" s="202"/>
      <c r="VS28" s="202"/>
      <c r="VT28" s="202"/>
      <c r="VU28" s="202"/>
      <c r="VV28" s="203"/>
      <c r="VW28" s="204"/>
      <c r="VX28" s="108">
        <f>(VW28*F28)/H28</f>
        <v>0</v>
      </c>
      <c r="VY28" s="102">
        <f ca="1">IF(E28=0,0,SUMIF('Cocktail (December 2025)'!$F$6:$DB$1547,E28,'Cocktail (December 2025)'!$DA$6:$DA$1547))</f>
        <v>0</v>
      </c>
      <c r="VZ28" s="108">
        <f ca="1">VY28/H28</f>
        <v>0</v>
      </c>
      <c r="WA28" s="109">
        <f t="shared" ref="WA28:WA29" ca="1" si="947">VM28+VN28+VO28+VP28-VQ28-VR28-VS28-VT28-VU28-VV28-VX28-VZ28</f>
        <v>0</v>
      </c>
      <c r="WB28" s="104">
        <f ca="1">WA28*H28</f>
        <v>0</v>
      </c>
      <c r="WC28" s="105">
        <f t="shared" ref="WC28:WC29" ca="1" si="948">(VR28+VS28+VT28+VU28+(VV28+((VW28*$F28)/$H28)+VZ28))*$L28</f>
        <v>0</v>
      </c>
      <c r="WD28" s="191"/>
      <c r="WE28" s="192">
        <f t="shared" ca="1" si="875"/>
        <v>0</v>
      </c>
      <c r="WF28" s="14" t="s">
        <v>81</v>
      </c>
      <c r="WG28" s="62">
        <f>O28</f>
        <v>0</v>
      </c>
      <c r="WH28" s="13">
        <f t="shared" ref="WH28:WL29" si="949">P28+AI28+BB28+BU28+CN28+DG28+DZ28+ES28+FL28+GE28+GX28+HQ28+IJ28+JC28+JV28+KO28+LH28+MA28+MT28+NM28+OF28+OY28+PR28+QK28+RD28+RW28+SP28+TI28+UB28+UU28+VN28</f>
        <v>0</v>
      </c>
      <c r="WI28" s="13">
        <f t="shared" si="949"/>
        <v>0</v>
      </c>
      <c r="WJ28" s="13">
        <f t="shared" si="949"/>
        <v>0</v>
      </c>
      <c r="WK28" s="13">
        <f t="shared" si="949"/>
        <v>0</v>
      </c>
      <c r="WL28" s="13">
        <f t="shared" si="949"/>
        <v>0</v>
      </c>
      <c r="WM28" s="13">
        <f>U28+AN28+BG28+BZ28+CS28+DL28+EE28++EX28+FQ28+GJ28+HC28+HV28+IO28+JH28+KA28+KT28+LM28+MF28+MY28+NR28+OK28+PD28+PW28+QP28+RI28+SB28+SU28+TN28+UG28+UZ28+VS28</f>
        <v>0</v>
      </c>
      <c r="WN28" s="13">
        <f t="shared" ref="WN28:WR29" si="950">V28+AO28+BH28+CA28+CT28+DM28+EF28+EY28+FR28+GK28+HD28+HW28+IP28+JI28+KB28+KU28+LN28+MG28+MZ28+NS28+OL28+PE28+PX28+QQ28+RJ28+SC28+SV28+TO28+UH28+VA28+VT28</f>
        <v>0</v>
      </c>
      <c r="WO28" s="13">
        <f t="shared" si="950"/>
        <v>0</v>
      </c>
      <c r="WP28" s="63">
        <f t="shared" si="950"/>
        <v>0</v>
      </c>
      <c r="WQ28" s="63">
        <f t="shared" si="950"/>
        <v>0</v>
      </c>
      <c r="WR28" s="63">
        <f t="shared" si="950"/>
        <v>0</v>
      </c>
      <c r="WS28" s="63">
        <f ca="1">AB28+AU28+BN28+CG28+CZ28+DS28+EL28+FE28+FX28+GQ28+HJ28+IC28+IV28+JO28+KH28+LA28+LT28+MM28+NF28+NY28+OR28+PK28+QD28+QW28+RP28+SI28+TB28+TU28+UN28+VG28+VZ28</f>
        <v>0</v>
      </c>
      <c r="WT28" s="54">
        <f t="shared" ca="1" si="878"/>
        <v>0</v>
      </c>
      <c r="WU28" s="64">
        <f t="shared" ca="1" si="879"/>
        <v>0</v>
      </c>
      <c r="WV28" s="196"/>
      <c r="WW28" s="197">
        <f t="shared" ca="1" si="880"/>
        <v>0</v>
      </c>
      <c r="WX28" s="12">
        <f>WV28/F28</f>
        <v>0</v>
      </c>
      <c r="WY28" s="61"/>
    </row>
    <row r="29" spans="1:623" ht="15" customHeight="1" x14ac:dyDescent="0.3">
      <c r="A29" s="114" t="str">
        <f t="shared" ca="1" si="754"/>
        <v>-</v>
      </c>
      <c r="B29" s="175"/>
      <c r="C29" s="173">
        <v>512</v>
      </c>
      <c r="D29" s="174">
        <v>101</v>
      </c>
      <c r="E29" s="138" t="s">
        <v>170</v>
      </c>
      <c r="F29" s="98">
        <f>IF(E29="","",IF(VLOOKUP(E29,'Master Data (December 2025)'!$B$10:$N$857,1)=E29,VLOOKUP(E29,'Master Data (December 2025)'!$B$10:$N$857,6),"XX"))</f>
        <v>1</v>
      </c>
      <c r="G29" s="98"/>
      <c r="H29" s="90">
        <f>IF(E29="","",IF(VLOOKUP(E29,'Master Data (December 2025)'!$B$10:$N$857,1)=E29,VLOOKUP(E29,'Master Data (December 2025)'!$B$10:$N$857,8),"XX"))</f>
        <v>22</v>
      </c>
      <c r="I29" s="98"/>
      <c r="J29" s="90" t="str">
        <f>IF(E29="","",IF(VLOOKUP(E29,'Master Data (December 2025)'!$B$10:$N$857,1)=E29,VLOOKUP(E29,'Master Data (December 2025)'!$B$10:$N$857,3),"XX"))</f>
        <v>สมภพ</v>
      </c>
      <c r="K29" s="99" t="str">
        <f>IF(E29="","",IF(VLOOKUP(E29,'Master Data (December 2025)'!$B$10:$N$857,1)=E29,VLOOKUP(E29,'Master Data (December 2025)'!$B$10:$N$857,5),"XX"))</f>
        <v>Btl 700 ml</v>
      </c>
      <c r="L29" s="215">
        <f>IF(E29="","",IF(VLOOKUP(E29,'Master Data (December 2025)'!$B$10:$N$857,1)=E29,VLOOKUP(E29,'Master Data (December 2025)'!$B$10:$N$857,11),"XX"))</f>
        <v>1192</v>
      </c>
      <c r="M29" s="215">
        <f>IF(E29="","",IF(VLOOKUP(E29,'Master Data (December 2025)'!$B$10:$N$857,1)=E29,VLOOKUP(E29,'Master Data (December 2025)'!$B$10:$N$857,13),"XX"))</f>
        <v>54.18181818181818</v>
      </c>
      <c r="N29" s="208"/>
      <c r="O29" s="100">
        <f t="shared" si="755"/>
        <v>0</v>
      </c>
      <c r="P29" s="202"/>
      <c r="Q29" s="202"/>
      <c r="R29" s="202"/>
      <c r="S29" s="202"/>
      <c r="T29" s="202"/>
      <c r="U29" s="202"/>
      <c r="V29" s="202"/>
      <c r="W29" s="202"/>
      <c r="X29" s="203"/>
      <c r="Y29" s="204"/>
      <c r="Z29" s="101">
        <f t="shared" si="756"/>
        <v>0</v>
      </c>
      <c r="AA29" s="102">
        <f ca="1">IF(E29=0,0,SUMIF('Cocktail (December 2025)'!$F$6:$DB$1547,E29,'Cocktail (December 2025)'!$O$6:$O$1547))</f>
        <v>0</v>
      </c>
      <c r="AB29" s="103">
        <f t="shared" ca="1" si="757"/>
        <v>0</v>
      </c>
      <c r="AC29" s="104">
        <f t="shared" ca="1" si="886"/>
        <v>0</v>
      </c>
      <c r="AD29" s="104">
        <f t="shared" ca="1" si="759"/>
        <v>0</v>
      </c>
      <c r="AE29" s="105">
        <f t="shared" ca="1" si="887"/>
        <v>0</v>
      </c>
      <c r="AF29" s="191"/>
      <c r="AG29" s="192">
        <f t="shared" ca="1" si="761"/>
        <v>0</v>
      </c>
      <c r="AH29" s="106">
        <f t="shared" ca="1" si="881"/>
        <v>0</v>
      </c>
      <c r="AI29" s="202"/>
      <c r="AJ29" s="202"/>
      <c r="AK29" s="202"/>
      <c r="AL29" s="202"/>
      <c r="AM29" s="202"/>
      <c r="AN29" s="202"/>
      <c r="AO29" s="202"/>
      <c r="AP29" s="202"/>
      <c r="AQ29" s="203"/>
      <c r="AR29" s="204"/>
      <c r="AS29" s="107">
        <f>(AR29*F29)/H29</f>
        <v>0</v>
      </c>
      <c r="AT29" s="102">
        <f ca="1">IF(E29=0,0,SUMIF('Cocktail (December 2025)'!$F$6:$DB$1547,E29,'Cocktail (December 2025)'!$R$6:$R$1547))</f>
        <v>0</v>
      </c>
      <c r="AU29" s="108">
        <f ca="1">AT29/H29</f>
        <v>0</v>
      </c>
      <c r="AV29" s="104">
        <f t="shared" ca="1" si="888"/>
        <v>0</v>
      </c>
      <c r="AW29" s="104">
        <f ca="1">AV29*H29</f>
        <v>0</v>
      </c>
      <c r="AX29" s="105">
        <f t="shared" ca="1" si="889"/>
        <v>0</v>
      </c>
      <c r="AY29" s="191"/>
      <c r="AZ29" s="192">
        <f t="shared" ca="1" si="764"/>
        <v>0</v>
      </c>
      <c r="BA29" s="106">
        <f ca="1">AV29</f>
        <v>0</v>
      </c>
      <c r="BB29" s="202"/>
      <c r="BC29" s="202"/>
      <c r="BD29" s="202"/>
      <c r="BE29" s="202"/>
      <c r="BF29" s="202"/>
      <c r="BG29" s="202"/>
      <c r="BH29" s="202"/>
      <c r="BI29" s="202"/>
      <c r="BJ29" s="203"/>
      <c r="BK29" s="204"/>
      <c r="BL29" s="108">
        <f>(BK29*F29)/H29</f>
        <v>0</v>
      </c>
      <c r="BM29" s="102">
        <f ca="1">IF(E29=0,0,SUMIF('Cocktail (December 2025)'!$F$6:$DB$1547,E29,'Cocktail (December 2025)'!$U$6:$U$1547))</f>
        <v>0</v>
      </c>
      <c r="BN29" s="108">
        <f ca="1">BM29/H29</f>
        <v>0</v>
      </c>
      <c r="BO29" s="109">
        <f t="shared" ca="1" si="890"/>
        <v>0</v>
      </c>
      <c r="BP29" s="104">
        <f ca="1">BO29*H29</f>
        <v>0</v>
      </c>
      <c r="BQ29" s="105">
        <f t="shared" ca="1" si="891"/>
        <v>0</v>
      </c>
      <c r="BR29" s="191"/>
      <c r="BS29" s="192">
        <f t="shared" ca="1" si="767"/>
        <v>0</v>
      </c>
      <c r="BT29" s="106">
        <f t="shared" ca="1" si="768"/>
        <v>0</v>
      </c>
      <c r="BU29" s="202"/>
      <c r="BV29" s="202"/>
      <c r="BW29" s="202"/>
      <c r="BX29" s="202"/>
      <c r="BY29" s="202"/>
      <c r="BZ29" s="202"/>
      <c r="CA29" s="202"/>
      <c r="CB29" s="202"/>
      <c r="CC29" s="203"/>
      <c r="CD29" s="204"/>
      <c r="CE29" s="108">
        <f>(CD29*F29)/H29</f>
        <v>0</v>
      </c>
      <c r="CF29" s="102">
        <f ca="1">IF(E29=0,0,SUMIF('Cocktail (December 2025)'!$F$6:$DB$1547,E29,'Cocktail (December 2025)'!$X$6:$X$1547))</f>
        <v>0</v>
      </c>
      <c r="CG29" s="108">
        <f ca="1">CF29/H29</f>
        <v>0</v>
      </c>
      <c r="CH29" s="109">
        <f t="shared" ca="1" si="892"/>
        <v>0</v>
      </c>
      <c r="CI29" s="104">
        <f ca="1">CH29*H29</f>
        <v>0</v>
      </c>
      <c r="CJ29" s="105">
        <f t="shared" ca="1" si="893"/>
        <v>0</v>
      </c>
      <c r="CK29" s="191"/>
      <c r="CL29" s="192">
        <f t="shared" ca="1" si="771"/>
        <v>0</v>
      </c>
      <c r="CM29" s="106">
        <f t="shared" ca="1" si="772"/>
        <v>0</v>
      </c>
      <c r="CN29" s="202"/>
      <c r="CO29" s="202"/>
      <c r="CP29" s="202"/>
      <c r="CQ29" s="202"/>
      <c r="CR29" s="202"/>
      <c r="CS29" s="202"/>
      <c r="CT29" s="202"/>
      <c r="CU29" s="202"/>
      <c r="CV29" s="203"/>
      <c r="CW29" s="204"/>
      <c r="CX29" s="108">
        <f>(CW29*F29)/H29</f>
        <v>0</v>
      </c>
      <c r="CY29" s="102">
        <f ca="1">IF(E29=0,0,SUMIF('Cocktail (December 2025)'!$F$6:$DB$1547,E29,'Cocktail (December 2025)'!$AA$6:$AA$1547))</f>
        <v>0</v>
      </c>
      <c r="CZ29" s="108">
        <f ca="1">CY29/H29</f>
        <v>0</v>
      </c>
      <c r="DA29" s="109">
        <f t="shared" ca="1" si="894"/>
        <v>0</v>
      </c>
      <c r="DB29" s="104">
        <f ca="1">DA29*H29</f>
        <v>0</v>
      </c>
      <c r="DC29" s="105">
        <f t="shared" ca="1" si="895"/>
        <v>0</v>
      </c>
      <c r="DD29" s="191"/>
      <c r="DE29" s="192">
        <f t="shared" ca="1" si="775"/>
        <v>0</v>
      </c>
      <c r="DF29" s="106">
        <f t="shared" ca="1" si="776"/>
        <v>0</v>
      </c>
      <c r="DG29" s="202"/>
      <c r="DH29" s="202"/>
      <c r="DI29" s="202"/>
      <c r="DJ29" s="202"/>
      <c r="DK29" s="202"/>
      <c r="DL29" s="202"/>
      <c r="DM29" s="202"/>
      <c r="DN29" s="202"/>
      <c r="DO29" s="203"/>
      <c r="DP29" s="204"/>
      <c r="DQ29" s="108">
        <f>(DP29*F29)/H29</f>
        <v>0</v>
      </c>
      <c r="DR29" s="102">
        <f ca="1">IF(E29=0,0,SUMIF('Cocktail (December 2025)'!$F$6:$DB$1547,E29,'Cocktail (December 2025)'!$AD$6:$AD$1547))</f>
        <v>0</v>
      </c>
      <c r="DS29" s="108">
        <f ca="1">DR29/H29</f>
        <v>0</v>
      </c>
      <c r="DT29" s="109">
        <f t="shared" ca="1" si="896"/>
        <v>0</v>
      </c>
      <c r="DU29" s="104">
        <f ca="1">DT29*H29</f>
        <v>0</v>
      </c>
      <c r="DV29" s="105">
        <f t="shared" ca="1" si="897"/>
        <v>0</v>
      </c>
      <c r="DW29" s="191"/>
      <c r="DX29" s="192">
        <f t="shared" ca="1" si="779"/>
        <v>0</v>
      </c>
      <c r="DY29" s="106">
        <f t="shared" ca="1" si="780"/>
        <v>0</v>
      </c>
      <c r="DZ29" s="202"/>
      <c r="EA29" s="202"/>
      <c r="EB29" s="202"/>
      <c r="EC29" s="202"/>
      <c r="ED29" s="202"/>
      <c r="EE29" s="202"/>
      <c r="EF29" s="202"/>
      <c r="EG29" s="202"/>
      <c r="EH29" s="203"/>
      <c r="EI29" s="204"/>
      <c r="EJ29" s="108">
        <f>(EI29*F29)/H29</f>
        <v>0</v>
      </c>
      <c r="EK29" s="102">
        <f ca="1">IF(E29=0,0,SUMIF('Cocktail (December 2025)'!$F$6:$DB$1547,E29,'Cocktail (December 2025)'!$AG$6:$AG$1547))</f>
        <v>0</v>
      </c>
      <c r="EL29" s="108">
        <f ca="1">EK29/H29</f>
        <v>0</v>
      </c>
      <c r="EM29" s="109">
        <f t="shared" ca="1" si="898"/>
        <v>0</v>
      </c>
      <c r="EN29" s="104">
        <f ca="1">EM29*H29</f>
        <v>0</v>
      </c>
      <c r="EO29" s="105">
        <f t="shared" ca="1" si="899"/>
        <v>0</v>
      </c>
      <c r="EP29" s="191"/>
      <c r="EQ29" s="199">
        <f t="shared" ca="1" si="783"/>
        <v>0</v>
      </c>
      <c r="ER29" s="185">
        <f ca="1">EM29</f>
        <v>0</v>
      </c>
      <c r="ES29" s="202"/>
      <c r="ET29" s="202"/>
      <c r="EU29" s="202"/>
      <c r="EV29" s="202"/>
      <c r="EW29" s="202"/>
      <c r="EX29" s="202"/>
      <c r="EY29" s="202"/>
      <c r="EZ29" s="202"/>
      <c r="FA29" s="203"/>
      <c r="FB29" s="204"/>
      <c r="FC29" s="108">
        <f>(FB29*F29)/H29</f>
        <v>0</v>
      </c>
      <c r="FD29" s="102">
        <f ca="1">IF(E29=0,0,SUMIF('Cocktail (December 2025)'!$F$6:$DB$1547,E29,'Cocktail (December 2025)'!$AJ$6:$AJ$1547))</f>
        <v>0</v>
      </c>
      <c r="FE29" s="108">
        <f ca="1">FD29/H29</f>
        <v>0</v>
      </c>
      <c r="FF29" s="109">
        <f t="shared" ca="1" si="900"/>
        <v>0</v>
      </c>
      <c r="FG29" s="104">
        <f ca="1">FF29*H29</f>
        <v>0</v>
      </c>
      <c r="FH29" s="105">
        <f t="shared" ca="1" si="901"/>
        <v>0</v>
      </c>
      <c r="FI29" s="191"/>
      <c r="FJ29" s="192">
        <f t="shared" ca="1" si="786"/>
        <v>0</v>
      </c>
      <c r="FK29" s="110">
        <f t="shared" ca="1" si="902"/>
        <v>0</v>
      </c>
      <c r="FL29" s="202"/>
      <c r="FM29" s="202"/>
      <c r="FN29" s="202"/>
      <c r="FO29" s="202"/>
      <c r="FP29" s="202"/>
      <c r="FQ29" s="202"/>
      <c r="FR29" s="202"/>
      <c r="FS29" s="202"/>
      <c r="FT29" s="203"/>
      <c r="FU29" s="204"/>
      <c r="FV29" s="108">
        <f>(FU29*F29)/H29</f>
        <v>0</v>
      </c>
      <c r="FW29" s="102">
        <f ca="1">IF(E29=0,0,SUMIF('Cocktail (December 2025)'!$F$6:$DB$1547,E29,'Cocktail (December 2025)'!$AM$6:$AM$1547))</f>
        <v>0</v>
      </c>
      <c r="FX29" s="108">
        <f ca="1">FW29/H29</f>
        <v>0</v>
      </c>
      <c r="FY29" s="109">
        <f t="shared" ca="1" si="903"/>
        <v>0</v>
      </c>
      <c r="FZ29" s="104">
        <f ca="1">FY29*H29</f>
        <v>0</v>
      </c>
      <c r="GA29" s="105">
        <f t="shared" ca="1" si="904"/>
        <v>0</v>
      </c>
      <c r="GB29" s="191"/>
      <c r="GC29" s="192">
        <f t="shared" ca="1" si="790"/>
        <v>0</v>
      </c>
      <c r="GD29" s="106">
        <f t="shared" ca="1" si="791"/>
        <v>0</v>
      </c>
      <c r="GE29" s="202"/>
      <c r="GF29" s="202"/>
      <c r="GG29" s="202"/>
      <c r="GH29" s="202"/>
      <c r="GI29" s="202"/>
      <c r="GJ29" s="202"/>
      <c r="GK29" s="202"/>
      <c r="GL29" s="202"/>
      <c r="GM29" s="203"/>
      <c r="GN29" s="204"/>
      <c r="GO29" s="108">
        <f>(GN29*F29)/H29</f>
        <v>0</v>
      </c>
      <c r="GP29" s="102">
        <f ca="1">IF(E29=0,0,SUMIF('Cocktail (December 2025)'!$F$6:$DB$1547,E29,'Cocktail (December 2025)'!$AP$6:$AP$1547))</f>
        <v>0</v>
      </c>
      <c r="GQ29" s="108">
        <f ca="1">GP29/H29</f>
        <v>0</v>
      </c>
      <c r="GR29" s="109">
        <f t="shared" ca="1" si="905"/>
        <v>0</v>
      </c>
      <c r="GS29" s="104">
        <f ca="1">GR29*H29</f>
        <v>0</v>
      </c>
      <c r="GT29" s="105">
        <f t="shared" ca="1" si="906"/>
        <v>0</v>
      </c>
      <c r="GU29" s="191"/>
      <c r="GV29" s="192">
        <f t="shared" ca="1" si="794"/>
        <v>0</v>
      </c>
      <c r="GW29" s="106">
        <f t="shared" ca="1" si="795"/>
        <v>0</v>
      </c>
      <c r="GX29" s="202"/>
      <c r="GY29" s="202"/>
      <c r="GZ29" s="202"/>
      <c r="HA29" s="202"/>
      <c r="HB29" s="202"/>
      <c r="HC29" s="202"/>
      <c r="HD29" s="202"/>
      <c r="HE29" s="202"/>
      <c r="HF29" s="203"/>
      <c r="HG29" s="204"/>
      <c r="HH29" s="108">
        <f>(HG29*F29)/H29</f>
        <v>0</v>
      </c>
      <c r="HI29" s="102">
        <f ca="1">IF(E29=0,0,SUMIF('Cocktail (December 2025)'!$F$6:$DB$1547,E29,'Cocktail (December 2025)'!$AS$6:$AS$1547))</f>
        <v>0</v>
      </c>
      <c r="HJ29" s="108">
        <f ca="1">HI29/H29</f>
        <v>0</v>
      </c>
      <c r="HK29" s="109">
        <f t="shared" ca="1" si="907"/>
        <v>0</v>
      </c>
      <c r="HL29" s="104">
        <f ca="1">HK29*H29</f>
        <v>0</v>
      </c>
      <c r="HM29" s="105">
        <f t="shared" ca="1" si="908"/>
        <v>0</v>
      </c>
      <c r="HN29" s="191"/>
      <c r="HO29" s="192">
        <f t="shared" ca="1" si="798"/>
        <v>0</v>
      </c>
      <c r="HP29" s="106">
        <f t="shared" ca="1" si="799"/>
        <v>0</v>
      </c>
      <c r="HQ29" s="202"/>
      <c r="HR29" s="202"/>
      <c r="HS29" s="202"/>
      <c r="HT29" s="202"/>
      <c r="HU29" s="202"/>
      <c r="HV29" s="202"/>
      <c r="HW29" s="202"/>
      <c r="HX29" s="202"/>
      <c r="HY29" s="203"/>
      <c r="HZ29" s="204"/>
      <c r="IA29" s="108">
        <f>(HZ29*F29)/H29</f>
        <v>0</v>
      </c>
      <c r="IB29" s="102">
        <f ca="1">IF(E29=0,0,SUMIF('Cocktail (December 2025)'!$F$6:$DB$1547,E29,'Cocktail (December 2025)'!$AV$6:$AV$1547))</f>
        <v>0</v>
      </c>
      <c r="IC29" s="108">
        <f ca="1">IB29/H29</f>
        <v>0</v>
      </c>
      <c r="ID29" s="109">
        <f t="shared" ca="1" si="909"/>
        <v>0</v>
      </c>
      <c r="IE29" s="104">
        <f ca="1">ID29*H29</f>
        <v>0</v>
      </c>
      <c r="IF29" s="105">
        <f t="shared" ca="1" si="910"/>
        <v>0</v>
      </c>
      <c r="IG29" s="191"/>
      <c r="IH29" s="192">
        <f t="shared" ca="1" si="802"/>
        <v>0</v>
      </c>
      <c r="II29" s="106">
        <f t="shared" ca="1" si="803"/>
        <v>0</v>
      </c>
      <c r="IJ29" s="202"/>
      <c r="IK29" s="202"/>
      <c r="IL29" s="202"/>
      <c r="IM29" s="202"/>
      <c r="IN29" s="202"/>
      <c r="IO29" s="202"/>
      <c r="IP29" s="202"/>
      <c r="IQ29" s="202"/>
      <c r="IR29" s="203"/>
      <c r="IS29" s="204"/>
      <c r="IT29" s="108">
        <f>(IS29*F29)/H29</f>
        <v>0</v>
      </c>
      <c r="IU29" s="102">
        <f ca="1">IF(E29=0,0,SUMIF('Cocktail (December 2025)'!$F$6:$DB$1547,E29,'Cocktail (December 2025)'!$AY$6:$AY$1547))</f>
        <v>0</v>
      </c>
      <c r="IV29" s="108">
        <f ca="1">IU29/H29</f>
        <v>0</v>
      </c>
      <c r="IW29" s="109">
        <f t="shared" ca="1" si="911"/>
        <v>0</v>
      </c>
      <c r="IX29" s="104">
        <f ca="1">IW29*H29</f>
        <v>0</v>
      </c>
      <c r="IY29" s="105">
        <f t="shared" ca="1" si="912"/>
        <v>0</v>
      </c>
      <c r="IZ29" s="191"/>
      <c r="JA29" s="192">
        <f t="shared" ca="1" si="806"/>
        <v>0</v>
      </c>
      <c r="JB29" s="106">
        <f t="shared" ca="1" si="807"/>
        <v>0</v>
      </c>
      <c r="JC29" s="202"/>
      <c r="JD29" s="202"/>
      <c r="JE29" s="202"/>
      <c r="JF29" s="202"/>
      <c r="JG29" s="202"/>
      <c r="JH29" s="202"/>
      <c r="JI29" s="202"/>
      <c r="JJ29" s="202"/>
      <c r="JK29" s="203"/>
      <c r="JL29" s="204"/>
      <c r="JM29" s="108">
        <f>(JL29*F29)/H29</f>
        <v>0</v>
      </c>
      <c r="JN29" s="102">
        <f ca="1">IF(E29=0,0,SUMIF('Cocktail (December 2025)'!$F$6:$DB$1547,E29,'Cocktail (December 2025)'!$BB$6:$BB$1547))</f>
        <v>0</v>
      </c>
      <c r="JO29" s="108">
        <f ca="1">JN29/H29</f>
        <v>0</v>
      </c>
      <c r="JP29" s="109">
        <f t="shared" ca="1" si="913"/>
        <v>0</v>
      </c>
      <c r="JQ29" s="104">
        <f ca="1">JP29*H29</f>
        <v>0</v>
      </c>
      <c r="JR29" s="105">
        <f t="shared" ca="1" si="914"/>
        <v>0</v>
      </c>
      <c r="JS29" s="191"/>
      <c r="JT29" s="192">
        <f t="shared" ca="1" si="810"/>
        <v>0</v>
      </c>
      <c r="JU29" s="106">
        <f ca="1">JP29</f>
        <v>0</v>
      </c>
      <c r="JV29" s="202"/>
      <c r="JW29" s="202"/>
      <c r="JX29" s="202"/>
      <c r="JY29" s="202"/>
      <c r="JZ29" s="202"/>
      <c r="KA29" s="202"/>
      <c r="KB29" s="202"/>
      <c r="KC29" s="202"/>
      <c r="KD29" s="203"/>
      <c r="KE29" s="204"/>
      <c r="KF29" s="108">
        <f>(KE29*F29)/H29</f>
        <v>0</v>
      </c>
      <c r="KG29" s="102">
        <f ca="1">IF(E29=0,0,SUMIF('Cocktail (December 2025)'!$F$6:$DB$1547,E29,'Cocktail (December 2025)'!$BE$6:$BE$1547))</f>
        <v>0</v>
      </c>
      <c r="KH29" s="108">
        <f ca="1">KG29/H29</f>
        <v>0</v>
      </c>
      <c r="KI29" s="109">
        <f t="shared" ca="1" si="915"/>
        <v>0</v>
      </c>
      <c r="KJ29" s="104">
        <f ca="1">KI29*H29</f>
        <v>0</v>
      </c>
      <c r="KK29" s="105">
        <f t="shared" ca="1" si="916"/>
        <v>0</v>
      </c>
      <c r="KL29" s="191"/>
      <c r="KM29" s="192">
        <f t="shared" ca="1" si="813"/>
        <v>0</v>
      </c>
      <c r="KN29" s="106">
        <f t="shared" ca="1" si="814"/>
        <v>0</v>
      </c>
      <c r="KO29" s="202"/>
      <c r="KP29" s="202"/>
      <c r="KQ29" s="202"/>
      <c r="KR29" s="202"/>
      <c r="KS29" s="202"/>
      <c r="KT29" s="202"/>
      <c r="KU29" s="202"/>
      <c r="KV29" s="202"/>
      <c r="KW29" s="203"/>
      <c r="KX29" s="204"/>
      <c r="KY29" s="108">
        <f>(KX29*F29)/H29</f>
        <v>0</v>
      </c>
      <c r="KZ29" s="102">
        <f ca="1">IF(E29=0,0,SUMIF('Cocktail (December 2025)'!$F$6:$DB$1547,E29,'Cocktail (December 2025)'!$BH$6:$BH$1547))</f>
        <v>0</v>
      </c>
      <c r="LA29" s="108">
        <f ca="1">KZ29/H29</f>
        <v>0</v>
      </c>
      <c r="LB29" s="109">
        <f t="shared" ca="1" si="917"/>
        <v>0</v>
      </c>
      <c r="LC29" s="104">
        <f ca="1">LB29*H29</f>
        <v>0</v>
      </c>
      <c r="LD29" s="105">
        <f t="shared" ca="1" si="918"/>
        <v>0</v>
      </c>
      <c r="LE29" s="191"/>
      <c r="LF29" s="192">
        <f t="shared" ca="1" si="817"/>
        <v>0</v>
      </c>
      <c r="LG29" s="106">
        <f t="shared" ca="1" si="818"/>
        <v>0</v>
      </c>
      <c r="LH29" s="202"/>
      <c r="LI29" s="202"/>
      <c r="LJ29" s="202"/>
      <c r="LK29" s="202"/>
      <c r="LL29" s="202"/>
      <c r="LM29" s="202"/>
      <c r="LN29" s="202"/>
      <c r="LO29" s="202"/>
      <c r="LP29" s="203"/>
      <c r="LQ29" s="204"/>
      <c r="LR29" s="108">
        <f>(LQ29*F29)/H29</f>
        <v>0</v>
      </c>
      <c r="LS29" s="102">
        <f ca="1">IF(E29=0,0,SUMIF('Cocktail (December 2025)'!$F$6:$DB$1547,E29,'Cocktail (December 2025)'!$BK$6:$BK$1547))</f>
        <v>0</v>
      </c>
      <c r="LT29" s="108">
        <f ca="1">LS29/H29</f>
        <v>0</v>
      </c>
      <c r="LU29" s="109">
        <f t="shared" ca="1" si="919"/>
        <v>0</v>
      </c>
      <c r="LV29" s="104">
        <f ca="1">LU29*H29</f>
        <v>0</v>
      </c>
      <c r="LW29" s="105">
        <f t="shared" ca="1" si="920"/>
        <v>0</v>
      </c>
      <c r="LX29" s="191"/>
      <c r="LY29" s="192">
        <f t="shared" ca="1" si="821"/>
        <v>0</v>
      </c>
      <c r="LZ29" s="106">
        <f t="shared" ca="1" si="822"/>
        <v>0</v>
      </c>
      <c r="MA29" s="202"/>
      <c r="MB29" s="202"/>
      <c r="MC29" s="202"/>
      <c r="MD29" s="202"/>
      <c r="ME29" s="202"/>
      <c r="MF29" s="202"/>
      <c r="MG29" s="202"/>
      <c r="MH29" s="202"/>
      <c r="MI29" s="203"/>
      <c r="MJ29" s="204"/>
      <c r="MK29" s="108">
        <f>(MJ29*F29)/H29</f>
        <v>0</v>
      </c>
      <c r="ML29" s="102">
        <f ca="1">IF(E29=0,0,SUMIF('Cocktail (December 2025)'!$F$6:$DB$1547,E29,'Cocktail (December 2025)'!$BN$6:$BN$1547))</f>
        <v>0</v>
      </c>
      <c r="MM29" s="108">
        <f ca="1">ML29/H29</f>
        <v>0</v>
      </c>
      <c r="MN29" s="109">
        <f t="shared" ca="1" si="921"/>
        <v>0</v>
      </c>
      <c r="MO29" s="104">
        <f ca="1">MN29*H29</f>
        <v>0</v>
      </c>
      <c r="MP29" s="105">
        <f t="shared" ca="1" si="922"/>
        <v>0</v>
      </c>
      <c r="MQ29" s="191"/>
      <c r="MR29" s="192">
        <f t="shared" ca="1" si="825"/>
        <v>0</v>
      </c>
      <c r="MS29" s="106">
        <f t="shared" ca="1" si="826"/>
        <v>0</v>
      </c>
      <c r="MT29" s="202"/>
      <c r="MU29" s="202"/>
      <c r="MV29" s="202"/>
      <c r="MW29" s="202"/>
      <c r="MX29" s="202"/>
      <c r="MY29" s="202"/>
      <c r="MZ29" s="202"/>
      <c r="NA29" s="202"/>
      <c r="NB29" s="203"/>
      <c r="NC29" s="204"/>
      <c r="ND29" s="108">
        <f>(NC29*F29)/H29</f>
        <v>0</v>
      </c>
      <c r="NE29" s="102">
        <f ca="1">IF(E29=0,0,SUMIF('Cocktail (December 2025)'!$F$6:$DB$1547,E29,'Cocktail (December 2025)'!$BQ$6:$BQ$1547))</f>
        <v>0</v>
      </c>
      <c r="NF29" s="108">
        <f ca="1">NE29/H29</f>
        <v>0</v>
      </c>
      <c r="NG29" s="109">
        <f t="shared" ca="1" si="923"/>
        <v>0</v>
      </c>
      <c r="NH29" s="104">
        <f ca="1">NG29*H29</f>
        <v>0</v>
      </c>
      <c r="NI29" s="105">
        <f t="shared" ca="1" si="924"/>
        <v>0</v>
      </c>
      <c r="NJ29" s="191"/>
      <c r="NK29" s="192">
        <f t="shared" ca="1" si="829"/>
        <v>0</v>
      </c>
      <c r="NL29" s="106">
        <f t="shared" ca="1" si="830"/>
        <v>0</v>
      </c>
      <c r="NM29" s="202"/>
      <c r="NN29" s="202"/>
      <c r="NO29" s="202"/>
      <c r="NP29" s="202"/>
      <c r="NQ29" s="202"/>
      <c r="NR29" s="202"/>
      <c r="NS29" s="202"/>
      <c r="NT29" s="202"/>
      <c r="NU29" s="203"/>
      <c r="NV29" s="204"/>
      <c r="NW29" s="108">
        <f>(NV29*F29)/H29</f>
        <v>0</v>
      </c>
      <c r="NX29" s="102">
        <f ca="1">IF(E29=0,0,SUMIF('Cocktail (December 2025)'!$F$6:$DB$1547,E29,'Cocktail (December 2025)'!$BT$6:$BT$1547))</f>
        <v>0</v>
      </c>
      <c r="NY29" s="108">
        <f ca="1">NX29/H29</f>
        <v>0</v>
      </c>
      <c r="NZ29" s="109">
        <f t="shared" ca="1" si="925"/>
        <v>0</v>
      </c>
      <c r="OA29" s="104">
        <f ca="1">NZ29*H29</f>
        <v>0</v>
      </c>
      <c r="OB29" s="105">
        <f t="shared" ca="1" si="926"/>
        <v>0</v>
      </c>
      <c r="OC29" s="191"/>
      <c r="OD29" s="192">
        <f t="shared" ca="1" si="833"/>
        <v>0</v>
      </c>
      <c r="OE29" s="106">
        <f t="shared" ca="1" si="834"/>
        <v>0</v>
      </c>
      <c r="OF29" s="202"/>
      <c r="OG29" s="202"/>
      <c r="OH29" s="202"/>
      <c r="OI29" s="202"/>
      <c r="OJ29" s="202"/>
      <c r="OK29" s="202"/>
      <c r="OL29" s="202"/>
      <c r="OM29" s="202"/>
      <c r="ON29" s="203"/>
      <c r="OO29" s="204"/>
      <c r="OP29" s="108">
        <f>(OO29*F29)/H29</f>
        <v>0</v>
      </c>
      <c r="OQ29" s="102">
        <f ca="1">IF(E29=0,0,SUMIF('Cocktail (December 2025)'!$F$6:$DB$1547,E29,'Cocktail (December 2025)'!$BW$6:$BW$1547))</f>
        <v>0</v>
      </c>
      <c r="OR29" s="108">
        <f ca="1">OQ29/H29</f>
        <v>0</v>
      </c>
      <c r="OS29" s="109">
        <f t="shared" ca="1" si="927"/>
        <v>0</v>
      </c>
      <c r="OT29" s="104">
        <f ca="1">OS29*H29</f>
        <v>0</v>
      </c>
      <c r="OU29" s="105">
        <f t="shared" ca="1" si="928"/>
        <v>0</v>
      </c>
      <c r="OV29" s="191"/>
      <c r="OW29" s="192">
        <f t="shared" ca="1" si="837"/>
        <v>0</v>
      </c>
      <c r="OX29" s="106">
        <f ca="1">OS29</f>
        <v>0</v>
      </c>
      <c r="OY29" s="202"/>
      <c r="OZ29" s="202"/>
      <c r="PA29" s="202"/>
      <c r="PB29" s="202"/>
      <c r="PC29" s="202"/>
      <c r="PD29" s="202"/>
      <c r="PE29" s="202"/>
      <c r="PF29" s="202"/>
      <c r="PG29" s="203"/>
      <c r="PH29" s="204"/>
      <c r="PI29" s="108">
        <f>(PH29*F29)/H29</f>
        <v>0</v>
      </c>
      <c r="PJ29" s="102">
        <f ca="1">IF(E29=0,0,SUMIF('Cocktail (December 2025)'!$F$6:$DB$1547,E29,'Cocktail (December 2025)'!$BZ$6:$BZ$1547))</f>
        <v>0</v>
      </c>
      <c r="PK29" s="108">
        <f ca="1">PJ29/H29</f>
        <v>0</v>
      </c>
      <c r="PL29" s="109">
        <f t="shared" ca="1" si="929"/>
        <v>0</v>
      </c>
      <c r="PM29" s="104">
        <f ca="1">PL29*H29</f>
        <v>0</v>
      </c>
      <c r="PN29" s="105">
        <f t="shared" ca="1" si="930"/>
        <v>0</v>
      </c>
      <c r="PO29" s="191"/>
      <c r="PP29" s="192">
        <f t="shared" ca="1" si="840"/>
        <v>0</v>
      </c>
      <c r="PQ29" s="106">
        <f t="shared" ca="1" si="841"/>
        <v>0</v>
      </c>
      <c r="PR29" s="202"/>
      <c r="PS29" s="202"/>
      <c r="PT29" s="202"/>
      <c r="PU29" s="202"/>
      <c r="PV29" s="202"/>
      <c r="PW29" s="202"/>
      <c r="PX29" s="202"/>
      <c r="PY29" s="202"/>
      <c r="PZ29" s="203"/>
      <c r="QA29" s="204"/>
      <c r="QB29" s="108">
        <f>(QA29*F29)/H29</f>
        <v>0</v>
      </c>
      <c r="QC29" s="102">
        <f ca="1">IF(E29=0,0,SUMIF('Cocktail (December 2025)'!$F$6:$DB$1547,E29,'Cocktail (December 2025)'!$CC$6:$CC$1547))</f>
        <v>0</v>
      </c>
      <c r="QD29" s="108">
        <f ca="1">QC29/H29</f>
        <v>0</v>
      </c>
      <c r="QE29" s="109">
        <f t="shared" ca="1" si="931"/>
        <v>0</v>
      </c>
      <c r="QF29" s="104">
        <f ca="1">QE29*H29</f>
        <v>0</v>
      </c>
      <c r="QG29" s="105">
        <f t="shared" ca="1" si="932"/>
        <v>0</v>
      </c>
      <c r="QH29" s="191"/>
      <c r="QI29" s="192">
        <f t="shared" ca="1" si="844"/>
        <v>0</v>
      </c>
      <c r="QJ29" s="106">
        <f t="shared" ca="1" si="845"/>
        <v>0</v>
      </c>
      <c r="QK29" s="202"/>
      <c r="QL29" s="202"/>
      <c r="QM29" s="202"/>
      <c r="QN29" s="202"/>
      <c r="QO29" s="202"/>
      <c r="QP29" s="202"/>
      <c r="QQ29" s="202"/>
      <c r="QR29" s="202"/>
      <c r="QS29" s="203"/>
      <c r="QT29" s="204"/>
      <c r="QU29" s="108">
        <f>(QT29*F29)/H29</f>
        <v>0</v>
      </c>
      <c r="QV29" s="102">
        <f ca="1">IF(E29=0,0,SUMIF('Cocktail (December 2025)'!$F$6:$DB$1547,E29,'Cocktail (December 2025)'!$CF$6:$CF$1547))</f>
        <v>0</v>
      </c>
      <c r="QW29" s="108">
        <f ca="1">QV29/H29</f>
        <v>0</v>
      </c>
      <c r="QX29" s="109">
        <f t="shared" ca="1" si="933"/>
        <v>0</v>
      </c>
      <c r="QY29" s="104">
        <f ca="1">QX29*H29</f>
        <v>0</v>
      </c>
      <c r="QZ29" s="105">
        <f t="shared" ca="1" si="934"/>
        <v>0</v>
      </c>
      <c r="RA29" s="191"/>
      <c r="RB29" s="192">
        <f t="shared" ca="1" si="848"/>
        <v>0</v>
      </c>
      <c r="RC29" s="106">
        <f t="shared" ca="1" si="882"/>
        <v>0</v>
      </c>
      <c r="RD29" s="202"/>
      <c r="RE29" s="202"/>
      <c r="RF29" s="202"/>
      <c r="RG29" s="202"/>
      <c r="RH29" s="202"/>
      <c r="RI29" s="202"/>
      <c r="RJ29" s="202"/>
      <c r="RK29" s="202"/>
      <c r="RL29" s="203"/>
      <c r="RM29" s="204"/>
      <c r="RN29" s="108">
        <f>(RM29*F29)/H29</f>
        <v>0</v>
      </c>
      <c r="RO29" s="102">
        <f ca="1">IF(E29=0,0,SUMIF('Cocktail (December 2025)'!$F$6:$DB$1547,E29,'Cocktail (December 2025)'!$CI$6:$CI$1547))</f>
        <v>0</v>
      </c>
      <c r="RP29" s="108">
        <f ca="1">RO29/H29</f>
        <v>0</v>
      </c>
      <c r="RQ29" s="109">
        <f t="shared" ca="1" si="935"/>
        <v>0</v>
      </c>
      <c r="RR29" s="104">
        <f ca="1">RQ29*H29</f>
        <v>0</v>
      </c>
      <c r="RS29" s="105">
        <f t="shared" ca="1" si="936"/>
        <v>0</v>
      </c>
      <c r="RT29" s="191"/>
      <c r="RU29" s="192">
        <f t="shared" ca="1" si="851"/>
        <v>0</v>
      </c>
      <c r="RV29" s="106">
        <f t="shared" ca="1" si="852"/>
        <v>0</v>
      </c>
      <c r="RW29" s="202"/>
      <c r="RX29" s="202"/>
      <c r="RY29" s="202"/>
      <c r="RZ29" s="202"/>
      <c r="SA29" s="202"/>
      <c r="SB29" s="202"/>
      <c r="SC29" s="202"/>
      <c r="SD29" s="202"/>
      <c r="SE29" s="203"/>
      <c r="SF29" s="204"/>
      <c r="SG29" s="108">
        <f>(SF29*F29)/H29</f>
        <v>0</v>
      </c>
      <c r="SH29" s="102">
        <f ca="1">IF(E29=0,0,SUMIF('Cocktail (December 2025)'!$F$6:$DB$1547,E29,'Cocktail (December 2025)'!$CL$6:$CL$1547))</f>
        <v>0</v>
      </c>
      <c r="SI29" s="108">
        <f ca="1">SH29/H29</f>
        <v>0</v>
      </c>
      <c r="SJ29" s="109">
        <f t="shared" ca="1" si="937"/>
        <v>0</v>
      </c>
      <c r="SK29" s="104">
        <f ca="1">SJ29*H29</f>
        <v>0</v>
      </c>
      <c r="SL29" s="105">
        <f t="shared" ca="1" si="938"/>
        <v>0</v>
      </c>
      <c r="SM29" s="191"/>
      <c r="SN29" s="192">
        <f t="shared" ca="1" si="855"/>
        <v>0</v>
      </c>
      <c r="SO29" s="106">
        <f t="shared" ca="1" si="856"/>
        <v>0</v>
      </c>
      <c r="SP29" s="202"/>
      <c r="SQ29" s="202"/>
      <c r="SR29" s="202"/>
      <c r="SS29" s="202"/>
      <c r="ST29" s="202"/>
      <c r="SU29" s="202"/>
      <c r="SV29" s="202"/>
      <c r="SW29" s="202"/>
      <c r="SX29" s="203"/>
      <c r="SY29" s="204"/>
      <c r="SZ29" s="108">
        <f>(SY29*F29)/H29</f>
        <v>0</v>
      </c>
      <c r="TA29" s="102">
        <f ca="1">IF(E29=0,0,SUMIF('Cocktail (December 2025)'!$F$6:$DB$1547,E29,'Cocktail (December 2025)'!$CO$6:$CO$1547))</f>
        <v>0</v>
      </c>
      <c r="TB29" s="108">
        <f ca="1">TA29/H29</f>
        <v>0</v>
      </c>
      <c r="TC29" s="109">
        <f t="shared" ca="1" si="939"/>
        <v>0</v>
      </c>
      <c r="TD29" s="104">
        <f ca="1">TC29*H29</f>
        <v>0</v>
      </c>
      <c r="TE29" s="105">
        <f t="shared" ca="1" si="940"/>
        <v>0</v>
      </c>
      <c r="TF29" s="191"/>
      <c r="TG29" s="192">
        <f t="shared" ca="1" si="859"/>
        <v>0</v>
      </c>
      <c r="TH29" s="106">
        <f t="shared" ca="1" si="860"/>
        <v>0</v>
      </c>
      <c r="TI29" s="202"/>
      <c r="TJ29" s="202"/>
      <c r="TK29" s="202"/>
      <c r="TL29" s="202"/>
      <c r="TM29" s="202"/>
      <c r="TN29" s="202"/>
      <c r="TO29" s="202"/>
      <c r="TP29" s="202"/>
      <c r="TQ29" s="203"/>
      <c r="TR29" s="204"/>
      <c r="TS29" s="108">
        <f>(TR29*F29)/H29</f>
        <v>0</v>
      </c>
      <c r="TT29" s="102">
        <f ca="1">IF(E29=0,0,SUMIF('Cocktail (December 2025)'!$F$6:$DB$1547,E29,'Cocktail (December 2025)'!$CR$6:$CR$1547))</f>
        <v>0</v>
      </c>
      <c r="TU29" s="108">
        <f ca="1">TT29/H29</f>
        <v>0</v>
      </c>
      <c r="TV29" s="109">
        <f t="shared" ca="1" si="941"/>
        <v>0</v>
      </c>
      <c r="TW29" s="104">
        <f ca="1">TV29*H29</f>
        <v>0</v>
      </c>
      <c r="TX29" s="105">
        <f t="shared" ca="1" si="942"/>
        <v>0</v>
      </c>
      <c r="TY29" s="191"/>
      <c r="TZ29" s="192">
        <f t="shared" ca="1" si="863"/>
        <v>0</v>
      </c>
      <c r="UA29" s="106">
        <f t="shared" ca="1" si="864"/>
        <v>0</v>
      </c>
      <c r="UB29" s="202"/>
      <c r="UC29" s="202"/>
      <c r="UD29" s="202"/>
      <c r="UE29" s="202"/>
      <c r="UF29" s="202"/>
      <c r="UG29" s="202"/>
      <c r="UH29" s="202"/>
      <c r="UI29" s="202"/>
      <c r="UJ29" s="203"/>
      <c r="UK29" s="204"/>
      <c r="UL29" s="108">
        <f>(UK29*F29)/H29</f>
        <v>0</v>
      </c>
      <c r="UM29" s="102">
        <f ca="1">IF(E29=0,0,SUMIF('Cocktail (December 2025)'!$F$6:$DB$1547,E29,'Cocktail (December 2025)'!$CU$6:$CU$1547))</f>
        <v>0</v>
      </c>
      <c r="UN29" s="108">
        <f ca="1">UM29/H29</f>
        <v>0</v>
      </c>
      <c r="UO29" s="109">
        <f t="shared" ca="1" si="943"/>
        <v>0</v>
      </c>
      <c r="UP29" s="104">
        <f ca="1">UO29*H29</f>
        <v>0</v>
      </c>
      <c r="UQ29" s="105">
        <f t="shared" ca="1" si="944"/>
        <v>0</v>
      </c>
      <c r="UR29" s="191"/>
      <c r="US29" s="192">
        <f t="shared" ca="1" si="867"/>
        <v>0</v>
      </c>
      <c r="UT29" s="106">
        <f t="shared" ca="1" si="868"/>
        <v>0</v>
      </c>
      <c r="UU29" s="202"/>
      <c r="UV29" s="202"/>
      <c r="UW29" s="202"/>
      <c r="UX29" s="202"/>
      <c r="UY29" s="202"/>
      <c r="UZ29" s="202"/>
      <c r="VA29" s="202"/>
      <c r="VB29" s="202"/>
      <c r="VC29" s="203"/>
      <c r="VD29" s="204"/>
      <c r="VE29" s="108">
        <f>(VD29*F29)/H29</f>
        <v>0</v>
      </c>
      <c r="VF29" s="102">
        <f ca="1">IF(E29=0,0,SUMIF('Cocktail (December 2025)'!$F$6:$DB$1547,E29,'Cocktail (December 2025)'!$CX$6:$CX$1547))</f>
        <v>0</v>
      </c>
      <c r="VG29" s="108">
        <f ca="1">VF29/H29</f>
        <v>0</v>
      </c>
      <c r="VH29" s="109">
        <f t="shared" ca="1" si="945"/>
        <v>0</v>
      </c>
      <c r="VI29" s="104">
        <f ca="1">VH29*H29</f>
        <v>0</v>
      </c>
      <c r="VJ29" s="105">
        <f t="shared" ca="1" si="946"/>
        <v>0</v>
      </c>
      <c r="VK29" s="191"/>
      <c r="VL29" s="192">
        <f t="shared" ca="1" si="871"/>
        <v>0</v>
      </c>
      <c r="VM29" s="106">
        <f t="shared" ca="1" si="872"/>
        <v>0</v>
      </c>
      <c r="VN29" s="202"/>
      <c r="VO29" s="202"/>
      <c r="VP29" s="202"/>
      <c r="VQ29" s="202"/>
      <c r="VR29" s="202"/>
      <c r="VS29" s="202"/>
      <c r="VT29" s="202"/>
      <c r="VU29" s="202"/>
      <c r="VV29" s="203"/>
      <c r="VW29" s="204"/>
      <c r="VX29" s="108">
        <f>(VW29*F29)/H29</f>
        <v>0</v>
      </c>
      <c r="VY29" s="102">
        <f ca="1">IF(E29=0,0,SUMIF('Cocktail (December 2025)'!$F$6:$DB$1547,E29,'Cocktail (December 2025)'!$DA$6:$DA$1547))</f>
        <v>0</v>
      </c>
      <c r="VZ29" s="108">
        <f ca="1">VY29/H29</f>
        <v>0</v>
      </c>
      <c r="WA29" s="109">
        <f t="shared" ca="1" si="947"/>
        <v>0</v>
      </c>
      <c r="WB29" s="104">
        <f ca="1">WA29*H29</f>
        <v>0</v>
      </c>
      <c r="WC29" s="105">
        <f t="shared" ca="1" si="948"/>
        <v>0</v>
      </c>
      <c r="WD29" s="191"/>
      <c r="WE29" s="192">
        <f t="shared" ca="1" si="875"/>
        <v>0</v>
      </c>
      <c r="WF29" s="14" t="s">
        <v>81</v>
      </c>
      <c r="WG29" s="62">
        <f>O29</f>
        <v>0</v>
      </c>
      <c r="WH29" s="13">
        <f t="shared" si="949"/>
        <v>0</v>
      </c>
      <c r="WI29" s="13">
        <f t="shared" si="949"/>
        <v>0</v>
      </c>
      <c r="WJ29" s="13">
        <f t="shared" si="949"/>
        <v>0</v>
      </c>
      <c r="WK29" s="13">
        <f t="shared" si="949"/>
        <v>0</v>
      </c>
      <c r="WL29" s="13">
        <f t="shared" si="949"/>
        <v>0</v>
      </c>
      <c r="WM29" s="13">
        <f>U29+AN29+BG29+BZ29+CS29+DL29+EE29++EX29+FQ29+GJ29+HC29+HV29+IO29+JH29+KA29+KT29+LM29+MF29+MY29+NR29+OK29+PD29+PW29+QP29+RI29+SB29+SU29+TN29+UG29+UZ29+VS29</f>
        <v>0</v>
      </c>
      <c r="WN29" s="13">
        <f t="shared" si="950"/>
        <v>0</v>
      </c>
      <c r="WO29" s="13">
        <f t="shared" si="950"/>
        <v>0</v>
      </c>
      <c r="WP29" s="63">
        <f t="shared" si="950"/>
        <v>0</v>
      </c>
      <c r="WQ29" s="63">
        <f t="shared" si="950"/>
        <v>0</v>
      </c>
      <c r="WR29" s="63">
        <f t="shared" si="950"/>
        <v>0</v>
      </c>
      <c r="WS29" s="63">
        <f ca="1">AB29+AU29+BN29+CG29+CZ29+DS29+EL29+FE29+FX29+GQ29+HJ29+IC29+IV29+JO29+KH29+LA29+LT29+MM29+NF29+NY29+OR29+PK29+QD29+QW29+RP29+SI29+TB29+TU29+UN29+VG29+VZ29</f>
        <v>0</v>
      </c>
      <c r="WT29" s="54">
        <f t="shared" ca="1" si="878"/>
        <v>0</v>
      </c>
      <c r="WU29" s="64">
        <f t="shared" ca="1" si="879"/>
        <v>0</v>
      </c>
      <c r="WV29" s="196"/>
      <c r="WW29" s="197">
        <f t="shared" ca="1" si="880"/>
        <v>0</v>
      </c>
      <c r="WX29" s="12">
        <f>WV29/F29</f>
        <v>0</v>
      </c>
      <c r="WY29" s="61"/>
    </row>
    <row r="30" spans="1:623" ht="15" x14ac:dyDescent="0.3">
      <c r="A30" s="114" t="str">
        <f t="shared" ref="A30" si="951">IFERROR(IF(WU30=0,"-","Y"),"-")</f>
        <v>-</v>
      </c>
      <c r="B30" s="149"/>
      <c r="C30" s="173">
        <v>162</v>
      </c>
      <c r="D30" s="174">
        <v>116</v>
      </c>
      <c r="E30" s="139" t="s">
        <v>73</v>
      </c>
      <c r="F30" s="98"/>
      <c r="G30" s="98"/>
      <c r="H30" s="90"/>
      <c r="I30" s="98"/>
      <c r="J30" s="90"/>
      <c r="K30" s="99"/>
      <c r="L30" s="215"/>
      <c r="M30" s="215"/>
      <c r="N30" s="208"/>
      <c r="O30" s="100"/>
      <c r="P30" s="202"/>
      <c r="Q30" s="202"/>
      <c r="R30" s="202"/>
      <c r="S30" s="202"/>
      <c r="T30" s="202"/>
      <c r="U30" s="202"/>
      <c r="V30" s="202"/>
      <c r="W30" s="202"/>
      <c r="X30" s="203"/>
      <c r="Y30" s="204"/>
      <c r="Z30" s="101"/>
      <c r="AA30" s="102"/>
      <c r="AB30" s="103"/>
      <c r="AC30" s="104"/>
      <c r="AD30" s="104"/>
      <c r="AE30" s="105"/>
      <c r="AF30" s="191"/>
      <c r="AG30" s="192"/>
      <c r="AH30" s="106">
        <f t="shared" si="881"/>
        <v>0</v>
      </c>
      <c r="AI30" s="202"/>
      <c r="AJ30" s="202"/>
      <c r="AK30" s="202"/>
      <c r="AL30" s="202"/>
      <c r="AM30" s="202"/>
      <c r="AN30" s="202"/>
      <c r="AO30" s="202"/>
      <c r="AP30" s="202"/>
      <c r="AQ30" s="203"/>
      <c r="AR30" s="204"/>
      <c r="AS30" s="107"/>
      <c r="AT30" s="102"/>
      <c r="AU30" s="108"/>
      <c r="AV30" s="104"/>
      <c r="AW30" s="104"/>
      <c r="AX30" s="105"/>
      <c r="AY30" s="191"/>
      <c r="AZ30" s="192"/>
      <c r="BA30" s="106"/>
      <c r="BB30" s="202"/>
      <c r="BC30" s="202"/>
      <c r="BD30" s="202"/>
      <c r="BE30" s="202"/>
      <c r="BF30" s="202"/>
      <c r="BG30" s="202"/>
      <c r="BH30" s="202"/>
      <c r="BI30" s="202"/>
      <c r="BJ30" s="203"/>
      <c r="BK30" s="204"/>
      <c r="BL30" s="108"/>
      <c r="BM30" s="102"/>
      <c r="BN30" s="108"/>
      <c r="BO30" s="109"/>
      <c r="BP30" s="104"/>
      <c r="BQ30" s="105"/>
      <c r="BR30" s="191"/>
      <c r="BS30" s="192"/>
      <c r="BT30" s="106"/>
      <c r="BU30" s="202"/>
      <c r="BV30" s="202"/>
      <c r="BW30" s="202"/>
      <c r="BX30" s="202"/>
      <c r="BY30" s="202"/>
      <c r="BZ30" s="202"/>
      <c r="CA30" s="202"/>
      <c r="CB30" s="202"/>
      <c r="CC30" s="203"/>
      <c r="CD30" s="204"/>
      <c r="CE30" s="108"/>
      <c r="CF30" s="102"/>
      <c r="CG30" s="108"/>
      <c r="CH30" s="109"/>
      <c r="CI30" s="104"/>
      <c r="CJ30" s="105"/>
      <c r="CK30" s="191"/>
      <c r="CL30" s="192"/>
      <c r="CM30" s="106"/>
      <c r="CN30" s="202"/>
      <c r="CO30" s="202"/>
      <c r="CP30" s="202"/>
      <c r="CQ30" s="202"/>
      <c r="CR30" s="202"/>
      <c r="CS30" s="202"/>
      <c r="CT30" s="202"/>
      <c r="CU30" s="202"/>
      <c r="CV30" s="203"/>
      <c r="CW30" s="204"/>
      <c r="CX30" s="108"/>
      <c r="CY30" s="102"/>
      <c r="CZ30" s="108"/>
      <c r="DA30" s="109"/>
      <c r="DB30" s="104"/>
      <c r="DC30" s="105"/>
      <c r="DD30" s="191"/>
      <c r="DE30" s="192"/>
      <c r="DF30" s="106"/>
      <c r="DG30" s="202"/>
      <c r="DH30" s="202"/>
      <c r="DI30" s="202"/>
      <c r="DJ30" s="202"/>
      <c r="DK30" s="202"/>
      <c r="DL30" s="202"/>
      <c r="DM30" s="202"/>
      <c r="DN30" s="202"/>
      <c r="DO30" s="203"/>
      <c r="DP30" s="204"/>
      <c r="DQ30" s="108"/>
      <c r="DR30" s="102"/>
      <c r="DS30" s="108"/>
      <c r="DT30" s="109"/>
      <c r="DU30" s="104"/>
      <c r="DV30" s="105"/>
      <c r="DW30" s="191"/>
      <c r="DX30" s="192"/>
      <c r="DY30" s="106"/>
      <c r="DZ30" s="202"/>
      <c r="EA30" s="202"/>
      <c r="EB30" s="202"/>
      <c r="EC30" s="202"/>
      <c r="ED30" s="202"/>
      <c r="EE30" s="202"/>
      <c r="EF30" s="202"/>
      <c r="EG30" s="202"/>
      <c r="EH30" s="203"/>
      <c r="EI30" s="204"/>
      <c r="EJ30" s="108"/>
      <c r="EK30" s="102"/>
      <c r="EL30" s="108"/>
      <c r="EM30" s="109"/>
      <c r="EN30" s="104"/>
      <c r="EO30" s="105"/>
      <c r="EP30" s="191"/>
      <c r="EQ30" s="199"/>
      <c r="ER30" s="185"/>
      <c r="ES30" s="202"/>
      <c r="ET30" s="202"/>
      <c r="EU30" s="202"/>
      <c r="EV30" s="202"/>
      <c r="EW30" s="202"/>
      <c r="EX30" s="202"/>
      <c r="EY30" s="202"/>
      <c r="EZ30" s="202"/>
      <c r="FA30" s="203"/>
      <c r="FB30" s="204"/>
      <c r="FC30" s="108"/>
      <c r="FD30" s="102"/>
      <c r="FE30" s="108"/>
      <c r="FF30" s="109"/>
      <c r="FG30" s="104"/>
      <c r="FH30" s="105"/>
      <c r="FI30" s="191"/>
      <c r="FJ30" s="192"/>
      <c r="FK30" s="110"/>
      <c r="FL30" s="202"/>
      <c r="FM30" s="202"/>
      <c r="FN30" s="202"/>
      <c r="FO30" s="202"/>
      <c r="FP30" s="202"/>
      <c r="FQ30" s="202"/>
      <c r="FR30" s="202"/>
      <c r="FS30" s="202"/>
      <c r="FT30" s="203"/>
      <c r="FU30" s="204"/>
      <c r="FV30" s="108"/>
      <c r="FW30" s="102"/>
      <c r="FX30" s="108"/>
      <c r="FY30" s="109"/>
      <c r="FZ30" s="104"/>
      <c r="GA30" s="105"/>
      <c r="GB30" s="191"/>
      <c r="GC30" s="192"/>
      <c r="GD30" s="106"/>
      <c r="GE30" s="202"/>
      <c r="GF30" s="202"/>
      <c r="GG30" s="202"/>
      <c r="GH30" s="202"/>
      <c r="GI30" s="202"/>
      <c r="GJ30" s="202"/>
      <c r="GK30" s="202"/>
      <c r="GL30" s="202"/>
      <c r="GM30" s="203"/>
      <c r="GN30" s="204"/>
      <c r="GO30" s="108"/>
      <c r="GP30" s="102"/>
      <c r="GQ30" s="108"/>
      <c r="GR30" s="109"/>
      <c r="GS30" s="104"/>
      <c r="GT30" s="105"/>
      <c r="GU30" s="191"/>
      <c r="GV30" s="192"/>
      <c r="GW30" s="106"/>
      <c r="GX30" s="202"/>
      <c r="GY30" s="202"/>
      <c r="GZ30" s="202"/>
      <c r="HA30" s="202"/>
      <c r="HB30" s="202"/>
      <c r="HC30" s="202"/>
      <c r="HD30" s="202"/>
      <c r="HE30" s="202"/>
      <c r="HF30" s="203"/>
      <c r="HG30" s="204"/>
      <c r="HH30" s="108"/>
      <c r="HI30" s="102"/>
      <c r="HJ30" s="108"/>
      <c r="HK30" s="109"/>
      <c r="HL30" s="104"/>
      <c r="HM30" s="105"/>
      <c r="HN30" s="191"/>
      <c r="HO30" s="192"/>
      <c r="HP30" s="106"/>
      <c r="HQ30" s="202"/>
      <c r="HR30" s="202"/>
      <c r="HS30" s="202"/>
      <c r="HT30" s="202"/>
      <c r="HU30" s="202"/>
      <c r="HV30" s="202"/>
      <c r="HW30" s="202"/>
      <c r="HX30" s="202"/>
      <c r="HY30" s="203"/>
      <c r="HZ30" s="204"/>
      <c r="IA30" s="108"/>
      <c r="IB30" s="102"/>
      <c r="IC30" s="108"/>
      <c r="ID30" s="109"/>
      <c r="IE30" s="104"/>
      <c r="IF30" s="105"/>
      <c r="IG30" s="191"/>
      <c r="IH30" s="192"/>
      <c r="II30" s="106"/>
      <c r="IJ30" s="202"/>
      <c r="IK30" s="202"/>
      <c r="IL30" s="202"/>
      <c r="IM30" s="202"/>
      <c r="IN30" s="202"/>
      <c r="IO30" s="202"/>
      <c r="IP30" s="202"/>
      <c r="IQ30" s="202"/>
      <c r="IR30" s="203"/>
      <c r="IS30" s="204"/>
      <c r="IT30" s="108"/>
      <c r="IU30" s="102"/>
      <c r="IV30" s="108"/>
      <c r="IW30" s="109"/>
      <c r="IX30" s="104"/>
      <c r="IY30" s="105"/>
      <c r="IZ30" s="191"/>
      <c r="JA30" s="192"/>
      <c r="JB30" s="106"/>
      <c r="JC30" s="202"/>
      <c r="JD30" s="202"/>
      <c r="JE30" s="202"/>
      <c r="JF30" s="202"/>
      <c r="JG30" s="202"/>
      <c r="JH30" s="202"/>
      <c r="JI30" s="202"/>
      <c r="JJ30" s="202"/>
      <c r="JK30" s="203"/>
      <c r="JL30" s="204"/>
      <c r="JM30" s="108"/>
      <c r="JN30" s="102"/>
      <c r="JO30" s="108"/>
      <c r="JP30" s="109"/>
      <c r="JQ30" s="104"/>
      <c r="JR30" s="105"/>
      <c r="JS30" s="191"/>
      <c r="JT30" s="192"/>
      <c r="JU30" s="106"/>
      <c r="JV30" s="202"/>
      <c r="JW30" s="202"/>
      <c r="JX30" s="202"/>
      <c r="JY30" s="202"/>
      <c r="JZ30" s="202"/>
      <c r="KA30" s="202"/>
      <c r="KB30" s="202"/>
      <c r="KC30" s="202"/>
      <c r="KD30" s="203"/>
      <c r="KE30" s="204"/>
      <c r="KF30" s="108"/>
      <c r="KG30" s="102"/>
      <c r="KH30" s="108"/>
      <c r="KI30" s="109"/>
      <c r="KJ30" s="104"/>
      <c r="KK30" s="105"/>
      <c r="KL30" s="191"/>
      <c r="KM30" s="192"/>
      <c r="KN30" s="106"/>
      <c r="KO30" s="202"/>
      <c r="KP30" s="202"/>
      <c r="KQ30" s="202"/>
      <c r="KR30" s="202"/>
      <c r="KS30" s="202"/>
      <c r="KT30" s="202"/>
      <c r="KU30" s="202"/>
      <c r="KV30" s="202"/>
      <c r="KW30" s="203"/>
      <c r="KX30" s="204"/>
      <c r="KY30" s="108"/>
      <c r="KZ30" s="102"/>
      <c r="LA30" s="108"/>
      <c r="LB30" s="109"/>
      <c r="LC30" s="104"/>
      <c r="LD30" s="105"/>
      <c r="LE30" s="191"/>
      <c r="LF30" s="192"/>
      <c r="LG30" s="106"/>
      <c r="LH30" s="202"/>
      <c r="LI30" s="202"/>
      <c r="LJ30" s="202"/>
      <c r="LK30" s="202"/>
      <c r="LL30" s="202"/>
      <c r="LM30" s="202"/>
      <c r="LN30" s="202"/>
      <c r="LO30" s="202"/>
      <c r="LP30" s="203"/>
      <c r="LQ30" s="204"/>
      <c r="LR30" s="108"/>
      <c r="LS30" s="102"/>
      <c r="LT30" s="108"/>
      <c r="LU30" s="109"/>
      <c r="LV30" s="104"/>
      <c r="LW30" s="105"/>
      <c r="LX30" s="191"/>
      <c r="LY30" s="192"/>
      <c r="LZ30" s="106"/>
      <c r="MA30" s="202"/>
      <c r="MB30" s="202"/>
      <c r="MC30" s="202"/>
      <c r="MD30" s="202"/>
      <c r="ME30" s="202"/>
      <c r="MF30" s="202"/>
      <c r="MG30" s="202"/>
      <c r="MH30" s="202"/>
      <c r="MI30" s="203"/>
      <c r="MJ30" s="204"/>
      <c r="MK30" s="108"/>
      <c r="ML30" s="102"/>
      <c r="MM30" s="108"/>
      <c r="MN30" s="109"/>
      <c r="MO30" s="104"/>
      <c r="MP30" s="105"/>
      <c r="MQ30" s="191"/>
      <c r="MR30" s="192"/>
      <c r="MS30" s="106"/>
      <c r="MT30" s="202"/>
      <c r="MU30" s="202"/>
      <c r="MV30" s="202"/>
      <c r="MW30" s="202"/>
      <c r="MX30" s="202"/>
      <c r="MY30" s="202"/>
      <c r="MZ30" s="202"/>
      <c r="NA30" s="202"/>
      <c r="NB30" s="203"/>
      <c r="NC30" s="204"/>
      <c r="ND30" s="108"/>
      <c r="NE30" s="102"/>
      <c r="NF30" s="108"/>
      <c r="NG30" s="109"/>
      <c r="NH30" s="104"/>
      <c r="NI30" s="105"/>
      <c r="NJ30" s="191"/>
      <c r="NK30" s="192"/>
      <c r="NL30" s="106"/>
      <c r="NM30" s="202"/>
      <c r="NN30" s="202"/>
      <c r="NO30" s="202"/>
      <c r="NP30" s="202"/>
      <c r="NQ30" s="202"/>
      <c r="NR30" s="202"/>
      <c r="NS30" s="202"/>
      <c r="NT30" s="202"/>
      <c r="NU30" s="203"/>
      <c r="NV30" s="204"/>
      <c r="NW30" s="108"/>
      <c r="NX30" s="102"/>
      <c r="NY30" s="108"/>
      <c r="NZ30" s="109"/>
      <c r="OA30" s="104"/>
      <c r="OB30" s="105"/>
      <c r="OC30" s="191"/>
      <c r="OD30" s="192"/>
      <c r="OE30" s="106"/>
      <c r="OF30" s="202"/>
      <c r="OG30" s="202"/>
      <c r="OH30" s="202"/>
      <c r="OI30" s="202"/>
      <c r="OJ30" s="202"/>
      <c r="OK30" s="202"/>
      <c r="OL30" s="202"/>
      <c r="OM30" s="202"/>
      <c r="ON30" s="203"/>
      <c r="OO30" s="204"/>
      <c r="OP30" s="108"/>
      <c r="OQ30" s="102"/>
      <c r="OR30" s="108"/>
      <c r="OS30" s="109"/>
      <c r="OT30" s="104"/>
      <c r="OU30" s="105"/>
      <c r="OV30" s="191"/>
      <c r="OW30" s="192"/>
      <c r="OX30" s="106"/>
      <c r="OY30" s="202"/>
      <c r="OZ30" s="202"/>
      <c r="PA30" s="202"/>
      <c r="PB30" s="202"/>
      <c r="PC30" s="202"/>
      <c r="PD30" s="202"/>
      <c r="PE30" s="202"/>
      <c r="PF30" s="202"/>
      <c r="PG30" s="203"/>
      <c r="PH30" s="204"/>
      <c r="PI30" s="108"/>
      <c r="PJ30" s="102"/>
      <c r="PK30" s="108"/>
      <c r="PL30" s="109"/>
      <c r="PM30" s="104"/>
      <c r="PN30" s="105"/>
      <c r="PO30" s="191"/>
      <c r="PP30" s="192"/>
      <c r="PQ30" s="106"/>
      <c r="PR30" s="202"/>
      <c r="PS30" s="202"/>
      <c r="PT30" s="202"/>
      <c r="PU30" s="202"/>
      <c r="PV30" s="202"/>
      <c r="PW30" s="202"/>
      <c r="PX30" s="202"/>
      <c r="PY30" s="202"/>
      <c r="PZ30" s="203"/>
      <c r="QA30" s="204"/>
      <c r="QB30" s="108"/>
      <c r="QC30" s="102"/>
      <c r="QD30" s="108"/>
      <c r="QE30" s="109"/>
      <c r="QF30" s="104"/>
      <c r="QG30" s="105"/>
      <c r="QH30" s="191"/>
      <c r="QI30" s="192"/>
      <c r="QJ30" s="106"/>
      <c r="QK30" s="202"/>
      <c r="QL30" s="202"/>
      <c r="QM30" s="202"/>
      <c r="QN30" s="202"/>
      <c r="QO30" s="202"/>
      <c r="QP30" s="202"/>
      <c r="QQ30" s="202"/>
      <c r="QR30" s="202"/>
      <c r="QS30" s="203"/>
      <c r="QT30" s="204"/>
      <c r="QU30" s="108"/>
      <c r="QV30" s="102"/>
      <c r="QW30" s="108"/>
      <c r="QX30" s="109"/>
      <c r="QY30" s="104"/>
      <c r="QZ30" s="105"/>
      <c r="RA30" s="191"/>
      <c r="RB30" s="192"/>
      <c r="RC30" s="106"/>
      <c r="RD30" s="202"/>
      <c r="RE30" s="202"/>
      <c r="RF30" s="202"/>
      <c r="RG30" s="202"/>
      <c r="RH30" s="202"/>
      <c r="RI30" s="202"/>
      <c r="RJ30" s="202"/>
      <c r="RK30" s="202"/>
      <c r="RL30" s="203"/>
      <c r="RM30" s="204"/>
      <c r="RN30" s="108"/>
      <c r="RO30" s="102"/>
      <c r="RP30" s="108"/>
      <c r="RQ30" s="109"/>
      <c r="RR30" s="104"/>
      <c r="RS30" s="105"/>
      <c r="RT30" s="191"/>
      <c r="RU30" s="192"/>
      <c r="RV30" s="106"/>
      <c r="RW30" s="202"/>
      <c r="RX30" s="202"/>
      <c r="RY30" s="202"/>
      <c r="RZ30" s="202"/>
      <c r="SA30" s="202"/>
      <c r="SB30" s="202"/>
      <c r="SC30" s="202"/>
      <c r="SD30" s="202"/>
      <c r="SE30" s="203"/>
      <c r="SF30" s="204"/>
      <c r="SG30" s="108"/>
      <c r="SH30" s="102"/>
      <c r="SI30" s="108"/>
      <c r="SJ30" s="109"/>
      <c r="SK30" s="104"/>
      <c r="SL30" s="105"/>
      <c r="SM30" s="191"/>
      <c r="SN30" s="192"/>
      <c r="SO30" s="106"/>
      <c r="SP30" s="202"/>
      <c r="SQ30" s="202"/>
      <c r="SR30" s="202"/>
      <c r="SS30" s="202"/>
      <c r="ST30" s="202"/>
      <c r="SU30" s="202"/>
      <c r="SV30" s="202"/>
      <c r="SW30" s="202"/>
      <c r="SX30" s="203"/>
      <c r="SY30" s="204"/>
      <c r="SZ30" s="108"/>
      <c r="TA30" s="102"/>
      <c r="TB30" s="108"/>
      <c r="TC30" s="109"/>
      <c r="TD30" s="104"/>
      <c r="TE30" s="105"/>
      <c r="TF30" s="191"/>
      <c r="TG30" s="192"/>
      <c r="TH30" s="106"/>
      <c r="TI30" s="202"/>
      <c r="TJ30" s="202"/>
      <c r="TK30" s="202"/>
      <c r="TL30" s="202"/>
      <c r="TM30" s="202"/>
      <c r="TN30" s="202"/>
      <c r="TO30" s="202"/>
      <c r="TP30" s="202"/>
      <c r="TQ30" s="203"/>
      <c r="TR30" s="204"/>
      <c r="TS30" s="108"/>
      <c r="TT30" s="102"/>
      <c r="TU30" s="108"/>
      <c r="TV30" s="109"/>
      <c r="TW30" s="104"/>
      <c r="TX30" s="105"/>
      <c r="TY30" s="191"/>
      <c r="TZ30" s="192"/>
      <c r="UA30" s="106"/>
      <c r="UB30" s="202"/>
      <c r="UC30" s="202"/>
      <c r="UD30" s="202"/>
      <c r="UE30" s="202"/>
      <c r="UF30" s="202"/>
      <c r="UG30" s="202"/>
      <c r="UH30" s="202"/>
      <c r="UI30" s="202"/>
      <c r="UJ30" s="203"/>
      <c r="UK30" s="204"/>
      <c r="UL30" s="108"/>
      <c r="UM30" s="102"/>
      <c r="UN30" s="108"/>
      <c r="UO30" s="109"/>
      <c r="UP30" s="104"/>
      <c r="UQ30" s="105"/>
      <c r="UR30" s="191"/>
      <c r="US30" s="192"/>
      <c r="UT30" s="106"/>
      <c r="UU30" s="202"/>
      <c r="UV30" s="202"/>
      <c r="UW30" s="202"/>
      <c r="UX30" s="202"/>
      <c r="UY30" s="202"/>
      <c r="UZ30" s="202"/>
      <c r="VA30" s="202"/>
      <c r="VB30" s="202"/>
      <c r="VC30" s="203"/>
      <c r="VD30" s="204"/>
      <c r="VE30" s="108"/>
      <c r="VF30" s="102"/>
      <c r="VG30" s="108"/>
      <c r="VH30" s="109"/>
      <c r="VI30" s="104"/>
      <c r="VJ30" s="105"/>
      <c r="VK30" s="191"/>
      <c r="VL30" s="192"/>
      <c r="VM30" s="106"/>
      <c r="VN30" s="202"/>
      <c r="VO30" s="202"/>
      <c r="VP30" s="202"/>
      <c r="VQ30" s="202"/>
      <c r="VR30" s="202"/>
      <c r="VS30" s="202"/>
      <c r="VT30" s="202"/>
      <c r="VU30" s="202"/>
      <c r="VV30" s="203"/>
      <c r="VW30" s="204"/>
      <c r="VX30" s="108"/>
      <c r="VY30" s="102"/>
      <c r="VZ30" s="108"/>
      <c r="WA30" s="109"/>
      <c r="WB30" s="104"/>
      <c r="WC30" s="105"/>
      <c r="WD30" s="191"/>
      <c r="WE30" s="192"/>
      <c r="WF30" s="14"/>
      <c r="WG30" s="62"/>
      <c r="WH30" s="13"/>
      <c r="WI30" s="13"/>
      <c r="WJ30" s="13"/>
      <c r="WK30" s="13"/>
      <c r="WL30" s="13"/>
      <c r="WM30" s="13"/>
      <c r="WN30" s="13"/>
      <c r="WO30" s="13"/>
      <c r="WP30" s="63"/>
      <c r="WQ30" s="63"/>
      <c r="WR30" s="63"/>
      <c r="WS30" s="63"/>
      <c r="WT30" s="54"/>
      <c r="WU30" s="64"/>
      <c r="WV30" s="196"/>
      <c r="WW30" s="197"/>
      <c r="WX30" s="12"/>
      <c r="WY30" s="61"/>
    </row>
    <row r="31" spans="1:623" ht="15" customHeight="1" x14ac:dyDescent="0.3">
      <c r="A31" s="114" t="str">
        <f t="shared" ref="A31:A35" ca="1" si="952">IFERROR(IF(WU31=0,"-","Y"),"-")</f>
        <v>-</v>
      </c>
      <c r="B31" s="175"/>
      <c r="C31" s="173">
        <v>222</v>
      </c>
      <c r="D31" s="174">
        <v>139</v>
      </c>
      <c r="E31" s="138" t="s">
        <v>92</v>
      </c>
      <c r="F31" s="98">
        <f>IF(E31="","",IF(VLOOKUP(E31,'Master Data (December 2025)'!$B$10:$N$857,1)=E31,VLOOKUP(E31,'Master Data (December 2025)'!$B$10:$N$857,6),"XX"))</f>
        <v>1</v>
      </c>
      <c r="G31" s="98"/>
      <c r="H31" s="90">
        <f>IF(E31="","",IF(VLOOKUP(E31,'Master Data (December 2025)'!$B$10:$N$857,1)=E31,VLOOKUP(E31,'Master Data (December 2025)'!$B$10:$N$857,8),"XX"))</f>
        <v>22</v>
      </c>
      <c r="I31" s="98"/>
      <c r="J31" s="90" t="str">
        <f>IF(E31="","",IF(VLOOKUP(E31,'Master Data (December 2025)'!$B$10:$N$857,1)=E31,VLOOKUP(E31,'Master Data (December 2025)'!$B$10:$N$857,3),"XX"))</f>
        <v>อมฤต</v>
      </c>
      <c r="K31" s="99" t="str">
        <f>IF(E31="","",IF(VLOOKUP(E31,'Master Data (December 2025)'!$B$10:$N$857,1)=E31,VLOOKUP(E31,'Master Data (December 2025)'!$B$10:$N$857,5),"XX"))</f>
        <v>Btl 700 ml</v>
      </c>
      <c r="L31" s="215">
        <f>IF(E31="","",IF(VLOOKUP(E31,'Master Data (December 2025)'!$B$10:$N$857,1)=E31,VLOOKUP(E31,'Master Data (December 2025)'!$B$10:$N$857,11),"XX"))</f>
        <v>1115</v>
      </c>
      <c r="M31" s="215">
        <f>IF(E31="","",IF(VLOOKUP(E31,'Master Data (December 2025)'!$B$10:$N$857,1)=E31,VLOOKUP(E31,'Master Data (December 2025)'!$B$10:$N$857,13),"XX"))</f>
        <v>50.68181818181818</v>
      </c>
      <c r="N31" s="208"/>
      <c r="O31" s="100">
        <f t="shared" ref="O31:O32" si="953">N31</f>
        <v>0</v>
      </c>
      <c r="P31" s="202"/>
      <c r="Q31" s="202"/>
      <c r="R31" s="202"/>
      <c r="S31" s="202"/>
      <c r="T31" s="202"/>
      <c r="U31" s="202"/>
      <c r="V31" s="202"/>
      <c r="W31" s="202"/>
      <c r="X31" s="203"/>
      <c r="Y31" s="204"/>
      <c r="Z31" s="101">
        <f t="shared" ref="Z31:Z32" si="954">(Y31*F31)/H31</f>
        <v>0</v>
      </c>
      <c r="AA31" s="102">
        <f ca="1">IF(E31=0,0,SUMIF('Cocktail (December 2025)'!$F$6:$DB$1547,E31,'Cocktail (December 2025)'!$O$6:$O$1547))</f>
        <v>0</v>
      </c>
      <c r="AB31" s="103">
        <f t="shared" ref="AB31:AB32" ca="1" si="955">AA31/H31</f>
        <v>0</v>
      </c>
      <c r="AC31" s="104">
        <f t="shared" ref="AC31:AC32" ca="1" si="956">O31+P31+Q31+R31-S31-T31-U31-V31-W31-X31-Z31-AB31</f>
        <v>0</v>
      </c>
      <c r="AD31" s="104">
        <f t="shared" ref="AD31:AD32" ca="1" si="957">AC31*H31</f>
        <v>0</v>
      </c>
      <c r="AE31" s="105">
        <f t="shared" ref="AE31:AE32" ca="1" si="958">(T31+U31+V31+W31+(X31+((Y31*$F31)/$H31)+AB31))*$L31</f>
        <v>0</v>
      </c>
      <c r="AF31" s="191"/>
      <c r="AG31" s="192">
        <f t="shared" ref="AG31:AG32" ca="1" si="959">AF31-AC31</f>
        <v>0</v>
      </c>
      <c r="AH31" s="106">
        <f t="shared" ca="1" si="881"/>
        <v>0</v>
      </c>
      <c r="AI31" s="202"/>
      <c r="AJ31" s="202"/>
      <c r="AK31" s="202"/>
      <c r="AL31" s="202"/>
      <c r="AM31" s="202"/>
      <c r="AN31" s="202"/>
      <c r="AO31" s="202"/>
      <c r="AP31" s="202"/>
      <c r="AQ31" s="203"/>
      <c r="AR31" s="204"/>
      <c r="AS31" s="107">
        <f t="shared" ref="AS31:AS35" si="960">(AR31*F31)/H31</f>
        <v>0</v>
      </c>
      <c r="AT31" s="102">
        <f ca="1">IF(E31=0,0,SUMIF('Cocktail (December 2025)'!$F$6:$DB$1547,E31,'Cocktail (December 2025)'!$R$6:$R$1547))</f>
        <v>0</v>
      </c>
      <c r="AU31" s="108">
        <f t="shared" ref="AU31:AU35" ca="1" si="961">AT31/H31</f>
        <v>0</v>
      </c>
      <c r="AV31" s="104">
        <f t="shared" ref="AV31:AV32" ca="1" si="962">AH31+AI31+AJ31+AK31-AL31-AM31-AN31-AO31-AP31-AQ31-AS31-AU31</f>
        <v>0</v>
      </c>
      <c r="AW31" s="104">
        <f t="shared" ref="AW31:AW35" ca="1" si="963">AV31*H31</f>
        <v>0</v>
      </c>
      <c r="AX31" s="105">
        <f t="shared" ref="AX31:AX32" ca="1" si="964">(AM31+AN31+AO31+AP31+(AQ31+((AR31*$F31)/$H31)+AU31))*$L31</f>
        <v>0</v>
      </c>
      <c r="AY31" s="191"/>
      <c r="AZ31" s="192">
        <f t="shared" ref="AZ31:AZ32" ca="1" si="965">AY31-AV31</f>
        <v>0</v>
      </c>
      <c r="BA31" s="106">
        <f t="shared" ref="BA31:BA35" ca="1" si="966">AV31</f>
        <v>0</v>
      </c>
      <c r="BB31" s="202"/>
      <c r="BC31" s="202"/>
      <c r="BD31" s="202"/>
      <c r="BE31" s="202"/>
      <c r="BF31" s="202"/>
      <c r="BG31" s="202"/>
      <c r="BH31" s="202"/>
      <c r="BI31" s="202"/>
      <c r="BJ31" s="203"/>
      <c r="BK31" s="204"/>
      <c r="BL31" s="108">
        <f t="shared" ref="BL31:BL35" si="967">(BK31*F31)/H31</f>
        <v>0</v>
      </c>
      <c r="BM31" s="102">
        <f ca="1">IF(E31=0,0,SUMIF('Cocktail (December 2025)'!$F$6:$DB$1547,E31,'Cocktail (December 2025)'!$U$6:$U$1547))</f>
        <v>0</v>
      </c>
      <c r="BN31" s="108">
        <f t="shared" ref="BN31:BN35" ca="1" si="968">BM31/H31</f>
        <v>0</v>
      </c>
      <c r="BO31" s="109">
        <f t="shared" ref="BO31:BO32" ca="1" si="969">BA31+BB31+BC31+BD31-BE31-BF31-BG31-BH31-BI31-BJ31-BL31-BN31</f>
        <v>0</v>
      </c>
      <c r="BP31" s="104">
        <f t="shared" ref="BP31:BP35" ca="1" si="970">BO31*H31</f>
        <v>0</v>
      </c>
      <c r="BQ31" s="105">
        <f t="shared" ref="BQ31:BQ32" ca="1" si="971">(BF31+BG31+BH31+BI31+(BJ31+((BK31*$F31)/$H31)+BN31))*$L31</f>
        <v>0</v>
      </c>
      <c r="BR31" s="191"/>
      <c r="BS31" s="192">
        <f t="shared" ref="BS31:BS32" ca="1" si="972">BR31-BO31</f>
        <v>0</v>
      </c>
      <c r="BT31" s="106">
        <f t="shared" ref="BT31:BT32" ca="1" si="973">BO31</f>
        <v>0</v>
      </c>
      <c r="BU31" s="202"/>
      <c r="BV31" s="202"/>
      <c r="BW31" s="202"/>
      <c r="BX31" s="202"/>
      <c r="BY31" s="202"/>
      <c r="BZ31" s="202"/>
      <c r="CA31" s="202"/>
      <c r="CB31" s="202"/>
      <c r="CC31" s="203"/>
      <c r="CD31" s="204"/>
      <c r="CE31" s="108">
        <f t="shared" ref="CE31:CE35" si="974">(CD31*F31)/H31</f>
        <v>0</v>
      </c>
      <c r="CF31" s="102">
        <f ca="1">IF(E31=0,0,SUMIF('Cocktail (December 2025)'!$F$6:$DB$1547,E31,'Cocktail (December 2025)'!$X$6:$X$1547))</f>
        <v>0</v>
      </c>
      <c r="CG31" s="108">
        <f t="shared" ref="CG31:CG35" ca="1" si="975">CF31/H31</f>
        <v>0</v>
      </c>
      <c r="CH31" s="109">
        <f t="shared" ref="CH31:CH32" ca="1" si="976">BT31+BU31+BV31+BW31-BX31-BY31-BZ31-CA31-CB31-CC31-CE31-CG31</f>
        <v>0</v>
      </c>
      <c r="CI31" s="104">
        <f t="shared" ref="CI31:CI35" ca="1" si="977">CH31*H31</f>
        <v>0</v>
      </c>
      <c r="CJ31" s="105">
        <f t="shared" ref="CJ31:CJ32" ca="1" si="978">(BY31+BZ31+CA31+CB31+(CC31+((CD31*$F31)/$H31)+CG31))*$L31</f>
        <v>0</v>
      </c>
      <c r="CK31" s="191"/>
      <c r="CL31" s="192">
        <f t="shared" ref="CL31:CL32" ca="1" si="979">CK31-CH31</f>
        <v>0</v>
      </c>
      <c r="CM31" s="106">
        <f t="shared" ref="CM31:CM32" ca="1" si="980">CH31</f>
        <v>0</v>
      </c>
      <c r="CN31" s="202"/>
      <c r="CO31" s="202"/>
      <c r="CP31" s="202"/>
      <c r="CQ31" s="202"/>
      <c r="CR31" s="202"/>
      <c r="CS31" s="202"/>
      <c r="CT31" s="202"/>
      <c r="CU31" s="202"/>
      <c r="CV31" s="203"/>
      <c r="CW31" s="204"/>
      <c r="CX31" s="108">
        <f t="shared" ref="CX31:CX35" si="981">(CW31*F31)/H31</f>
        <v>0</v>
      </c>
      <c r="CY31" s="102">
        <f ca="1">IF(E31=0,0,SUMIF('Cocktail (December 2025)'!$F$6:$DB$1547,E31,'Cocktail (December 2025)'!$AA$6:$AA$1547))</f>
        <v>0</v>
      </c>
      <c r="CZ31" s="108">
        <f t="shared" ref="CZ31:CZ35" ca="1" si="982">CY31/H31</f>
        <v>0</v>
      </c>
      <c r="DA31" s="109">
        <f t="shared" ref="DA31:DA32" ca="1" si="983">CM31+CN31+CO31+CP31-CQ31-CR31-CS31-CT31-CU31-CV31-CX31-CZ31</f>
        <v>0</v>
      </c>
      <c r="DB31" s="104">
        <f t="shared" ref="DB31:DB35" ca="1" si="984">DA31*H31</f>
        <v>0</v>
      </c>
      <c r="DC31" s="105">
        <f t="shared" ref="DC31:DC32" ca="1" si="985">(CR31+CS31+CT31+CU31+(CV31+((CW31*$F31)/$H31)+CZ31))*$L31</f>
        <v>0</v>
      </c>
      <c r="DD31" s="191"/>
      <c r="DE31" s="192">
        <f t="shared" ref="DE31:DE32" ca="1" si="986">DD31-DA31</f>
        <v>0</v>
      </c>
      <c r="DF31" s="106">
        <f t="shared" ref="DF31:DF32" ca="1" si="987">DA31</f>
        <v>0</v>
      </c>
      <c r="DG31" s="202"/>
      <c r="DH31" s="202"/>
      <c r="DI31" s="202"/>
      <c r="DJ31" s="202"/>
      <c r="DK31" s="202"/>
      <c r="DL31" s="202"/>
      <c r="DM31" s="202"/>
      <c r="DN31" s="202"/>
      <c r="DO31" s="203"/>
      <c r="DP31" s="204"/>
      <c r="DQ31" s="108">
        <f t="shared" ref="DQ31:DQ35" si="988">(DP31*F31)/H31</f>
        <v>0</v>
      </c>
      <c r="DR31" s="102">
        <f ca="1">IF(E31=0,0,SUMIF('Cocktail (December 2025)'!$F$6:$DB$1547,E31,'Cocktail (December 2025)'!$AD$6:$AD$1547))</f>
        <v>0</v>
      </c>
      <c r="DS31" s="108">
        <f t="shared" ref="DS31:DS35" ca="1" si="989">DR31/H31</f>
        <v>0</v>
      </c>
      <c r="DT31" s="109">
        <f t="shared" ref="DT31:DT32" ca="1" si="990">DF31+DG31+DH31+DI31-DJ31-DK31-DL31-DM31-DN31-DO31-DQ31-DS31</f>
        <v>0</v>
      </c>
      <c r="DU31" s="104">
        <f t="shared" ref="DU31:DU35" ca="1" si="991">DT31*H31</f>
        <v>0</v>
      </c>
      <c r="DV31" s="105">
        <f t="shared" ref="DV31:DV32" ca="1" si="992">(DK31+DL31+DM31+DN31+(DO31+((DP31*$F31)/$H31)+DS31))*$L31</f>
        <v>0</v>
      </c>
      <c r="DW31" s="191"/>
      <c r="DX31" s="192">
        <f t="shared" ref="DX31:DX32" ca="1" si="993">DW31-DT31</f>
        <v>0</v>
      </c>
      <c r="DY31" s="106">
        <f t="shared" ref="DY31:DY32" ca="1" si="994">DT31</f>
        <v>0</v>
      </c>
      <c r="DZ31" s="202"/>
      <c r="EA31" s="202"/>
      <c r="EB31" s="202"/>
      <c r="EC31" s="202"/>
      <c r="ED31" s="202"/>
      <c r="EE31" s="202"/>
      <c r="EF31" s="202"/>
      <c r="EG31" s="202"/>
      <c r="EH31" s="203"/>
      <c r="EI31" s="204"/>
      <c r="EJ31" s="108">
        <f t="shared" ref="EJ31:EJ35" si="995">(EI31*F31)/H31</f>
        <v>0</v>
      </c>
      <c r="EK31" s="102">
        <f ca="1">IF(E31=0,0,SUMIF('Cocktail (December 2025)'!$F$6:$DB$1547,E31,'Cocktail (December 2025)'!$AG$6:$AG$1547))</f>
        <v>0</v>
      </c>
      <c r="EL31" s="108">
        <f t="shared" ref="EL31:EL35" ca="1" si="996">EK31/H31</f>
        <v>0</v>
      </c>
      <c r="EM31" s="109">
        <f t="shared" ref="EM31:EM32" ca="1" si="997">DY31+DZ31+EA31+EB31-EC31-ED31-EE31-EF31-EG31-EH31-EJ31-EL31</f>
        <v>0</v>
      </c>
      <c r="EN31" s="104">
        <f t="shared" ref="EN31:EN35" ca="1" si="998">EM31*H31</f>
        <v>0</v>
      </c>
      <c r="EO31" s="105">
        <f t="shared" ref="EO31:EO32" ca="1" si="999">(ED31+EE31+EF31+EG31+(EH31+((EI31*$F31)/$H31)+EL31))*$L31</f>
        <v>0</v>
      </c>
      <c r="EP31" s="191"/>
      <c r="EQ31" s="199">
        <f t="shared" ref="EQ31:EQ32" ca="1" si="1000">EP31-EM31</f>
        <v>0</v>
      </c>
      <c r="ER31" s="185">
        <f t="shared" ref="ER31:ER35" ca="1" si="1001">EM31</f>
        <v>0</v>
      </c>
      <c r="ES31" s="202"/>
      <c r="ET31" s="202"/>
      <c r="EU31" s="202"/>
      <c r="EV31" s="202"/>
      <c r="EW31" s="202"/>
      <c r="EX31" s="202"/>
      <c r="EY31" s="202"/>
      <c r="EZ31" s="202"/>
      <c r="FA31" s="203"/>
      <c r="FB31" s="204"/>
      <c r="FC31" s="108">
        <f t="shared" ref="FC31:FC35" si="1002">(FB31*F31)/H31</f>
        <v>0</v>
      </c>
      <c r="FD31" s="102">
        <f ca="1">IF(E31=0,0,SUMIF('Cocktail (December 2025)'!$F$6:$DB$1547,E31,'Cocktail (December 2025)'!$AJ$6:$AJ$1547))</f>
        <v>0</v>
      </c>
      <c r="FE31" s="108">
        <f t="shared" ref="FE31:FE35" ca="1" si="1003">FD31/H31</f>
        <v>0</v>
      </c>
      <c r="FF31" s="109">
        <f t="shared" ref="FF31:FF32" ca="1" si="1004">ER31+ES31+ET31+EU31-EV31-EW31-EX31-EY31-EZ31-FA31-FC31-FE31</f>
        <v>0</v>
      </c>
      <c r="FG31" s="104">
        <f t="shared" ref="FG31:FG35" ca="1" si="1005">FF31*H31</f>
        <v>0</v>
      </c>
      <c r="FH31" s="105">
        <f t="shared" ref="FH31:FH32" ca="1" si="1006">(EW31+EX31+EY31+EZ31+(FA31+((FB31*$F31)/$H31)+FE31))*$L31</f>
        <v>0</v>
      </c>
      <c r="FI31" s="191"/>
      <c r="FJ31" s="192">
        <f t="shared" ref="FJ31:FJ32" ca="1" si="1007">FI31-FF31</f>
        <v>0</v>
      </c>
      <c r="FK31" s="110">
        <f t="shared" ref="FK31:FK32" ca="1" si="1008">FF31</f>
        <v>0</v>
      </c>
      <c r="FL31" s="202"/>
      <c r="FM31" s="202"/>
      <c r="FN31" s="202"/>
      <c r="FO31" s="202"/>
      <c r="FP31" s="202"/>
      <c r="FQ31" s="202"/>
      <c r="FR31" s="202"/>
      <c r="FS31" s="202"/>
      <c r="FT31" s="203"/>
      <c r="FU31" s="204"/>
      <c r="FV31" s="108">
        <f t="shared" ref="FV31:FV35" si="1009">(FU31*F31)/H31</f>
        <v>0</v>
      </c>
      <c r="FW31" s="102">
        <f ca="1">IF(E31=0,0,SUMIF('Cocktail (December 2025)'!$F$6:$DB$1547,E31,'Cocktail (December 2025)'!$AM$6:$AM$1547))</f>
        <v>0</v>
      </c>
      <c r="FX31" s="108">
        <f t="shared" ref="FX31:FX35" ca="1" si="1010">FW31/H31</f>
        <v>0</v>
      </c>
      <c r="FY31" s="109">
        <f t="shared" ref="FY31:FY32" ca="1" si="1011">FK31+FL31+FM31+FN31-FO31-FP31-FQ31-FR31-FS31-FT31-FV31-FX31</f>
        <v>0</v>
      </c>
      <c r="FZ31" s="104">
        <f t="shared" ref="FZ31:FZ35" ca="1" si="1012">FY31*H31</f>
        <v>0</v>
      </c>
      <c r="GA31" s="105">
        <f t="shared" ref="GA31:GA32" ca="1" si="1013">(FP31+FQ31+FR31+FS31+(FT31+((FU31*$F31)/$H31)+FX31))*$L31</f>
        <v>0</v>
      </c>
      <c r="GB31" s="191"/>
      <c r="GC31" s="192">
        <f t="shared" ref="GC31:GC32" ca="1" si="1014">GB31-FY31</f>
        <v>0</v>
      </c>
      <c r="GD31" s="106">
        <f t="shared" ref="GD31:GD32" ca="1" si="1015">FY31</f>
        <v>0</v>
      </c>
      <c r="GE31" s="202"/>
      <c r="GF31" s="202"/>
      <c r="GG31" s="202"/>
      <c r="GH31" s="202"/>
      <c r="GI31" s="202"/>
      <c r="GJ31" s="202"/>
      <c r="GK31" s="202"/>
      <c r="GL31" s="202"/>
      <c r="GM31" s="203"/>
      <c r="GN31" s="204"/>
      <c r="GO31" s="108">
        <f t="shared" ref="GO31:GO35" si="1016">(GN31*F31)/H31</f>
        <v>0</v>
      </c>
      <c r="GP31" s="102">
        <f ca="1">IF(E31=0,0,SUMIF('Cocktail (December 2025)'!$F$6:$DB$1547,E31,'Cocktail (December 2025)'!$AP$6:$AP$1547))</f>
        <v>0</v>
      </c>
      <c r="GQ31" s="108">
        <f t="shared" ref="GQ31:GQ35" ca="1" si="1017">GP31/H31</f>
        <v>0</v>
      </c>
      <c r="GR31" s="109">
        <f t="shared" ref="GR31:GR32" ca="1" si="1018">GD31+GE31+GF31+GG31-GH31-GI31-GJ31-GK31-GL31-GM31-GO31-GQ31</f>
        <v>0</v>
      </c>
      <c r="GS31" s="104">
        <f t="shared" ref="GS31:GS35" ca="1" si="1019">GR31*H31</f>
        <v>0</v>
      </c>
      <c r="GT31" s="105">
        <f t="shared" ref="GT31:GT32" ca="1" si="1020">(GI31+GJ31+GK31+GL31+(GM31+((GN31*$F31)/$H31)+GQ31))*$L31</f>
        <v>0</v>
      </c>
      <c r="GU31" s="191"/>
      <c r="GV31" s="192">
        <f t="shared" ref="GV31:GV32" ca="1" si="1021">GU31-GR31</f>
        <v>0</v>
      </c>
      <c r="GW31" s="106">
        <f t="shared" ref="GW31:GW32" ca="1" si="1022">GR31</f>
        <v>0</v>
      </c>
      <c r="GX31" s="202"/>
      <c r="GY31" s="202"/>
      <c r="GZ31" s="202"/>
      <c r="HA31" s="202"/>
      <c r="HB31" s="202"/>
      <c r="HC31" s="202"/>
      <c r="HD31" s="202"/>
      <c r="HE31" s="202"/>
      <c r="HF31" s="203"/>
      <c r="HG31" s="204"/>
      <c r="HH31" s="108">
        <f t="shared" ref="HH31:HH35" si="1023">(HG31*F31)/H31</f>
        <v>0</v>
      </c>
      <c r="HI31" s="102">
        <f ca="1">IF(E31=0,0,SUMIF('Cocktail (December 2025)'!$F$6:$DB$1547,E31,'Cocktail (December 2025)'!$AS$6:$AS$1547))</f>
        <v>0</v>
      </c>
      <c r="HJ31" s="108">
        <f t="shared" ref="HJ31:HJ35" ca="1" si="1024">HI31/H31</f>
        <v>0</v>
      </c>
      <c r="HK31" s="109">
        <f t="shared" ref="HK31:HK32" ca="1" si="1025">GW31+GX31+GY31+GZ31-HA31-HB31-HC31-HD31-HE31-HF31-HH31-HJ31</f>
        <v>0</v>
      </c>
      <c r="HL31" s="104">
        <f t="shared" ref="HL31:HL35" ca="1" si="1026">HK31*H31</f>
        <v>0</v>
      </c>
      <c r="HM31" s="105">
        <f t="shared" ref="HM31:HM32" ca="1" si="1027">(HB31+HC31+HD31+HE31+(HF31+((HG31*$F31)/$H31)+HJ31))*$L31</f>
        <v>0</v>
      </c>
      <c r="HN31" s="191"/>
      <c r="HO31" s="192">
        <f t="shared" ref="HO31:HO32" ca="1" si="1028">HN31-HK31</f>
        <v>0</v>
      </c>
      <c r="HP31" s="106">
        <f t="shared" ref="HP31:HP32" ca="1" si="1029">HK31</f>
        <v>0</v>
      </c>
      <c r="HQ31" s="202"/>
      <c r="HR31" s="202"/>
      <c r="HS31" s="202"/>
      <c r="HT31" s="202"/>
      <c r="HU31" s="202"/>
      <c r="HV31" s="202"/>
      <c r="HW31" s="202"/>
      <c r="HX31" s="202"/>
      <c r="HY31" s="203"/>
      <c r="HZ31" s="204"/>
      <c r="IA31" s="108">
        <f t="shared" ref="IA31:IA35" si="1030">(HZ31*F31)/H31</f>
        <v>0</v>
      </c>
      <c r="IB31" s="102">
        <f ca="1">IF(E31=0,0,SUMIF('Cocktail (December 2025)'!$F$6:$DB$1547,E31,'Cocktail (December 2025)'!$AV$6:$AV$1547))</f>
        <v>0</v>
      </c>
      <c r="IC31" s="108">
        <f t="shared" ref="IC31:IC35" ca="1" si="1031">IB31/H31</f>
        <v>0</v>
      </c>
      <c r="ID31" s="109">
        <f t="shared" ref="ID31:ID32" ca="1" si="1032">HP31+HQ31+HR31+HS31-HT31-HU31-HV31-HW31-HX31-HY31-IA31-IC31</f>
        <v>0</v>
      </c>
      <c r="IE31" s="104">
        <f t="shared" ref="IE31:IE35" ca="1" si="1033">ID31*H31</f>
        <v>0</v>
      </c>
      <c r="IF31" s="105">
        <f t="shared" ref="IF31:IF32" ca="1" si="1034">(HU31+HV31+HW31+HX31+(HY31+((HZ31*$F31)/$H31)+IC31))*$L31</f>
        <v>0</v>
      </c>
      <c r="IG31" s="191"/>
      <c r="IH31" s="192">
        <f t="shared" ref="IH31:IH32" ca="1" si="1035">IG31-ID31</f>
        <v>0</v>
      </c>
      <c r="II31" s="106">
        <f t="shared" ref="II31:II32" ca="1" si="1036">ID31</f>
        <v>0</v>
      </c>
      <c r="IJ31" s="202"/>
      <c r="IK31" s="202"/>
      <c r="IL31" s="202"/>
      <c r="IM31" s="202"/>
      <c r="IN31" s="202"/>
      <c r="IO31" s="202"/>
      <c r="IP31" s="202"/>
      <c r="IQ31" s="202"/>
      <c r="IR31" s="203"/>
      <c r="IS31" s="204"/>
      <c r="IT31" s="108">
        <f t="shared" ref="IT31:IT35" si="1037">(IS31*F31)/H31</f>
        <v>0</v>
      </c>
      <c r="IU31" s="102">
        <f ca="1">IF(E31=0,0,SUMIF('Cocktail (December 2025)'!$F$6:$DB$1547,E31,'Cocktail (December 2025)'!$AY$6:$AY$1547))</f>
        <v>0</v>
      </c>
      <c r="IV31" s="108">
        <f t="shared" ref="IV31:IV35" ca="1" si="1038">IU31/H31</f>
        <v>0</v>
      </c>
      <c r="IW31" s="109">
        <f t="shared" ref="IW31:IW32" ca="1" si="1039">II31+IJ31+IK31+IL31-IM31-IN31-IO31-IP31-IQ31-IR31-IT31-IV31</f>
        <v>0</v>
      </c>
      <c r="IX31" s="104">
        <f t="shared" ref="IX31:IX35" ca="1" si="1040">IW31*H31</f>
        <v>0</v>
      </c>
      <c r="IY31" s="105">
        <f t="shared" ref="IY31:IY32" ca="1" si="1041">(IN31+IO31+IP31+IQ31+(IR31+((IS31*$F31)/$H31)+IV31))*$L31</f>
        <v>0</v>
      </c>
      <c r="IZ31" s="191"/>
      <c r="JA31" s="192">
        <f t="shared" ref="JA31:JA32" ca="1" si="1042">IZ31-IW31</f>
        <v>0</v>
      </c>
      <c r="JB31" s="106">
        <f t="shared" ref="JB31:JB32" ca="1" si="1043">IW31</f>
        <v>0</v>
      </c>
      <c r="JC31" s="202"/>
      <c r="JD31" s="202"/>
      <c r="JE31" s="202"/>
      <c r="JF31" s="202"/>
      <c r="JG31" s="202"/>
      <c r="JH31" s="202"/>
      <c r="JI31" s="202"/>
      <c r="JJ31" s="202"/>
      <c r="JK31" s="203"/>
      <c r="JL31" s="204"/>
      <c r="JM31" s="108">
        <f t="shared" ref="JM31:JM35" si="1044">(JL31*F31)/H31</f>
        <v>0</v>
      </c>
      <c r="JN31" s="102">
        <f ca="1">IF(E31=0,0,SUMIF('Cocktail (December 2025)'!$F$6:$DB$1547,E31,'Cocktail (December 2025)'!$BB$6:$BB$1547))</f>
        <v>0</v>
      </c>
      <c r="JO31" s="108">
        <f t="shared" ref="JO31:JO35" ca="1" si="1045">JN31/H31</f>
        <v>0</v>
      </c>
      <c r="JP31" s="109">
        <f t="shared" ref="JP31:JP32" ca="1" si="1046">JB31+JC31+JD31+JE31-JF31-JG31-JH31-JI31-JJ31-JK31-JM31-JO31</f>
        <v>0</v>
      </c>
      <c r="JQ31" s="104">
        <f t="shared" ref="JQ31:JQ35" ca="1" si="1047">JP31*H31</f>
        <v>0</v>
      </c>
      <c r="JR31" s="105">
        <f t="shared" ref="JR31:JR32" ca="1" si="1048">(JG31+JH31+JI31+JJ31+(JK31+((JL31*$F31)/$H31)+JO31))*$L31</f>
        <v>0</v>
      </c>
      <c r="JS31" s="191"/>
      <c r="JT31" s="192">
        <f t="shared" ref="JT31:JT32" ca="1" si="1049">JS31-JP31</f>
        <v>0</v>
      </c>
      <c r="JU31" s="106">
        <f t="shared" ref="JU31:JU35" ca="1" si="1050">JP31</f>
        <v>0</v>
      </c>
      <c r="JV31" s="202"/>
      <c r="JW31" s="202"/>
      <c r="JX31" s="202"/>
      <c r="JY31" s="202"/>
      <c r="JZ31" s="202"/>
      <c r="KA31" s="202"/>
      <c r="KB31" s="202"/>
      <c r="KC31" s="202"/>
      <c r="KD31" s="203"/>
      <c r="KE31" s="204"/>
      <c r="KF31" s="108">
        <f t="shared" ref="KF31:KF35" si="1051">(KE31*F31)/H31</f>
        <v>0</v>
      </c>
      <c r="KG31" s="102">
        <f ca="1">IF(E31=0,0,SUMIF('Cocktail (December 2025)'!$F$6:$DB$1547,E31,'Cocktail (December 2025)'!$BE$6:$BE$1547))</f>
        <v>0</v>
      </c>
      <c r="KH31" s="108">
        <f t="shared" ref="KH31:KH35" ca="1" si="1052">KG31/H31</f>
        <v>0</v>
      </c>
      <c r="KI31" s="109">
        <f t="shared" ref="KI31:KI32" ca="1" si="1053">JU31+JV31+JW31+JX31-JY31-JZ31-KA31-KB31-KC31-KD31-KF31-KH31</f>
        <v>0</v>
      </c>
      <c r="KJ31" s="104">
        <f t="shared" ref="KJ31:KJ35" ca="1" si="1054">KI31*H31</f>
        <v>0</v>
      </c>
      <c r="KK31" s="105">
        <f t="shared" ref="KK31:KK32" ca="1" si="1055">(JZ31+KA31+KB31+KC31+(KD31+((KE31*$F31)/$H31)+KH31))*$L31</f>
        <v>0</v>
      </c>
      <c r="KL31" s="191"/>
      <c r="KM31" s="192">
        <f t="shared" ref="KM31:KM32" ca="1" si="1056">KL31-KI31</f>
        <v>0</v>
      </c>
      <c r="KN31" s="106">
        <f t="shared" ref="KN31:KN32" ca="1" si="1057">KI31</f>
        <v>0</v>
      </c>
      <c r="KO31" s="202"/>
      <c r="KP31" s="202"/>
      <c r="KQ31" s="202"/>
      <c r="KR31" s="202"/>
      <c r="KS31" s="202"/>
      <c r="KT31" s="202"/>
      <c r="KU31" s="202"/>
      <c r="KV31" s="202"/>
      <c r="KW31" s="203"/>
      <c r="KX31" s="204"/>
      <c r="KY31" s="108">
        <f t="shared" ref="KY31:KY35" si="1058">(KX31*F31)/H31</f>
        <v>0</v>
      </c>
      <c r="KZ31" s="102">
        <f ca="1">IF(E31=0,0,SUMIF('Cocktail (December 2025)'!$F$6:$DB$1547,E31,'Cocktail (December 2025)'!$BH$6:$BH$1547))</f>
        <v>0</v>
      </c>
      <c r="LA31" s="108">
        <f t="shared" ref="LA31:LA35" ca="1" si="1059">KZ31/H31</f>
        <v>0</v>
      </c>
      <c r="LB31" s="109">
        <f t="shared" ref="LB31:LB32" ca="1" si="1060">KN31+KO31+KP31+KQ31-KR31-KS31-KT31-KU31-KV31-KW31-KY31-LA31</f>
        <v>0</v>
      </c>
      <c r="LC31" s="104">
        <f t="shared" ref="LC31:LC35" ca="1" si="1061">LB31*H31</f>
        <v>0</v>
      </c>
      <c r="LD31" s="105">
        <f t="shared" ref="LD31:LD32" ca="1" si="1062">(KS31+KT31+KU31+KV31+(KW31+((KX31*$F31)/$H31)+LA31))*$L31</f>
        <v>0</v>
      </c>
      <c r="LE31" s="191"/>
      <c r="LF31" s="192">
        <f t="shared" ref="LF31:LF32" ca="1" si="1063">LE31-LB31</f>
        <v>0</v>
      </c>
      <c r="LG31" s="106">
        <f t="shared" ref="LG31:LG32" ca="1" si="1064">LB31</f>
        <v>0</v>
      </c>
      <c r="LH31" s="202"/>
      <c r="LI31" s="202"/>
      <c r="LJ31" s="202"/>
      <c r="LK31" s="202"/>
      <c r="LL31" s="202"/>
      <c r="LM31" s="202"/>
      <c r="LN31" s="202"/>
      <c r="LO31" s="202"/>
      <c r="LP31" s="203"/>
      <c r="LQ31" s="204"/>
      <c r="LR31" s="108">
        <f t="shared" ref="LR31:LR35" si="1065">(LQ31*F31)/H31</f>
        <v>0</v>
      </c>
      <c r="LS31" s="102">
        <f ca="1">IF(E31=0,0,SUMIF('Cocktail (December 2025)'!$F$6:$DB$1547,E31,'Cocktail (December 2025)'!$BK$6:$BK$1547))</f>
        <v>0</v>
      </c>
      <c r="LT31" s="108">
        <f t="shared" ref="LT31:LT35" ca="1" si="1066">LS31/H31</f>
        <v>0</v>
      </c>
      <c r="LU31" s="109">
        <f t="shared" ref="LU31:LU32" ca="1" si="1067">LG31+LH31+LI31+LJ31-LK31-LL31-LM31-LN31-LO31-LP31-LR31-LT31</f>
        <v>0</v>
      </c>
      <c r="LV31" s="104">
        <f t="shared" ref="LV31:LV35" ca="1" si="1068">LU31*H31</f>
        <v>0</v>
      </c>
      <c r="LW31" s="105">
        <f t="shared" ref="LW31:LW32" ca="1" si="1069">(LL31+LM31+LN31+LO31+(LP31+((LQ31*$F31)/$H31)+LT31))*$L31</f>
        <v>0</v>
      </c>
      <c r="LX31" s="191"/>
      <c r="LY31" s="192">
        <f t="shared" ref="LY31:LY32" ca="1" si="1070">LX31-LU31</f>
        <v>0</v>
      </c>
      <c r="LZ31" s="106">
        <f t="shared" ref="LZ31:LZ32" ca="1" si="1071">LU31</f>
        <v>0</v>
      </c>
      <c r="MA31" s="202"/>
      <c r="MB31" s="202"/>
      <c r="MC31" s="202"/>
      <c r="MD31" s="202"/>
      <c r="ME31" s="202"/>
      <c r="MF31" s="202"/>
      <c r="MG31" s="202"/>
      <c r="MH31" s="202"/>
      <c r="MI31" s="203"/>
      <c r="MJ31" s="204"/>
      <c r="MK31" s="108">
        <f t="shared" ref="MK31:MK35" si="1072">(MJ31*F31)/H31</f>
        <v>0</v>
      </c>
      <c r="ML31" s="102">
        <f ca="1">IF(E31=0,0,SUMIF('Cocktail (December 2025)'!$F$6:$DB$1547,E31,'Cocktail (December 2025)'!$BN$6:$BN$1547))</f>
        <v>0</v>
      </c>
      <c r="MM31" s="108">
        <f t="shared" ref="MM31:MM35" ca="1" si="1073">ML31/H31</f>
        <v>0</v>
      </c>
      <c r="MN31" s="109">
        <f t="shared" ref="MN31:MN32" ca="1" si="1074">LZ31+MA31+MB31+MC31-MD31-ME31-MF31-MG31-MH31-MI31-MK31-MM31</f>
        <v>0</v>
      </c>
      <c r="MO31" s="104">
        <f t="shared" ref="MO31:MO35" ca="1" si="1075">MN31*H31</f>
        <v>0</v>
      </c>
      <c r="MP31" s="105">
        <f t="shared" ref="MP31:MP32" ca="1" si="1076">(ME31+MF31+MG31+MH31+(MI31+((MJ31*$F31)/$H31)+MM31))*$L31</f>
        <v>0</v>
      </c>
      <c r="MQ31" s="191"/>
      <c r="MR31" s="192">
        <f t="shared" ref="MR31:MR32" ca="1" si="1077">MQ31-MN31</f>
        <v>0</v>
      </c>
      <c r="MS31" s="106">
        <f t="shared" ref="MS31:MS32" ca="1" si="1078">MN31</f>
        <v>0</v>
      </c>
      <c r="MT31" s="202"/>
      <c r="MU31" s="202"/>
      <c r="MV31" s="202"/>
      <c r="MW31" s="202"/>
      <c r="MX31" s="202"/>
      <c r="MY31" s="202"/>
      <c r="MZ31" s="202"/>
      <c r="NA31" s="202"/>
      <c r="NB31" s="203"/>
      <c r="NC31" s="204"/>
      <c r="ND31" s="108">
        <f t="shared" ref="ND31:ND35" si="1079">(NC31*F31)/H31</f>
        <v>0</v>
      </c>
      <c r="NE31" s="102">
        <f ca="1">IF(E31=0,0,SUMIF('Cocktail (December 2025)'!$F$6:$DB$1547,E31,'Cocktail (December 2025)'!$BQ$6:$BQ$1547))</f>
        <v>0</v>
      </c>
      <c r="NF31" s="108">
        <f t="shared" ref="NF31:NF35" ca="1" si="1080">NE31/H31</f>
        <v>0</v>
      </c>
      <c r="NG31" s="109">
        <f t="shared" ref="NG31:NG32" ca="1" si="1081">MS31+MT31+MU31+MV31-MW31-MX31-MY31-MZ31-NA31-NB31-ND31-NF31</f>
        <v>0</v>
      </c>
      <c r="NH31" s="104">
        <f t="shared" ref="NH31:NH35" ca="1" si="1082">NG31*H31</f>
        <v>0</v>
      </c>
      <c r="NI31" s="105">
        <f t="shared" ref="NI31:NI32" ca="1" si="1083">(MX31+MY31+MZ31+NA31+(NB31+((NC31*$F31)/$H31)+NF31))*$L31</f>
        <v>0</v>
      </c>
      <c r="NJ31" s="191"/>
      <c r="NK31" s="192">
        <f t="shared" ref="NK31:NK32" ca="1" si="1084">NJ31-NG31</f>
        <v>0</v>
      </c>
      <c r="NL31" s="106">
        <f t="shared" ref="NL31:NL32" ca="1" si="1085">NG31</f>
        <v>0</v>
      </c>
      <c r="NM31" s="202"/>
      <c r="NN31" s="202"/>
      <c r="NO31" s="202"/>
      <c r="NP31" s="202"/>
      <c r="NQ31" s="202"/>
      <c r="NR31" s="202"/>
      <c r="NS31" s="202"/>
      <c r="NT31" s="202"/>
      <c r="NU31" s="203"/>
      <c r="NV31" s="204"/>
      <c r="NW31" s="108">
        <f t="shared" ref="NW31:NW35" si="1086">(NV31*F31)/H31</f>
        <v>0</v>
      </c>
      <c r="NX31" s="102">
        <f ca="1">IF(E31=0,0,SUMIF('Cocktail (December 2025)'!$F$6:$DB$1547,E31,'Cocktail (December 2025)'!$BT$6:$BT$1547))</f>
        <v>0</v>
      </c>
      <c r="NY31" s="108">
        <f t="shared" ref="NY31:NY35" ca="1" si="1087">NX31/H31</f>
        <v>0</v>
      </c>
      <c r="NZ31" s="109">
        <f t="shared" ref="NZ31:NZ32" ca="1" si="1088">NL31+NM31+NN31+NO31-NP31-NQ31-NR31-NS31-NT31-NU31-NW31-NY31</f>
        <v>0</v>
      </c>
      <c r="OA31" s="104">
        <f t="shared" ref="OA31:OA35" ca="1" si="1089">NZ31*H31</f>
        <v>0</v>
      </c>
      <c r="OB31" s="105">
        <f t="shared" ref="OB31:OB32" ca="1" si="1090">(NQ31+NR31+NS31+NT31+(NU31+((NV31*$F31)/$H31)+NY31))*$L31</f>
        <v>0</v>
      </c>
      <c r="OC31" s="191"/>
      <c r="OD31" s="192">
        <f t="shared" ref="OD31:OD32" ca="1" si="1091">OC31-NZ31</f>
        <v>0</v>
      </c>
      <c r="OE31" s="106">
        <f t="shared" ref="OE31:OE32" ca="1" si="1092">NZ31</f>
        <v>0</v>
      </c>
      <c r="OF31" s="202"/>
      <c r="OG31" s="202"/>
      <c r="OH31" s="202"/>
      <c r="OI31" s="202"/>
      <c r="OJ31" s="202"/>
      <c r="OK31" s="202"/>
      <c r="OL31" s="202"/>
      <c r="OM31" s="202"/>
      <c r="ON31" s="203"/>
      <c r="OO31" s="204"/>
      <c r="OP31" s="108">
        <f t="shared" ref="OP31:OP35" si="1093">(OO31*F31)/H31</f>
        <v>0</v>
      </c>
      <c r="OQ31" s="102">
        <f ca="1">IF(E31=0,0,SUMIF('Cocktail (December 2025)'!$F$6:$DB$1547,E31,'Cocktail (December 2025)'!$BW$6:$BW$1547))</f>
        <v>0</v>
      </c>
      <c r="OR31" s="108">
        <f t="shared" ref="OR31:OR35" ca="1" si="1094">OQ31/H31</f>
        <v>0</v>
      </c>
      <c r="OS31" s="109">
        <f t="shared" ref="OS31:OS32" ca="1" si="1095">OE31+OF31+OG31+OH31-OI31-OJ31-OK31-OL31-OM31-ON31-OP31-OR31</f>
        <v>0</v>
      </c>
      <c r="OT31" s="104">
        <f t="shared" ref="OT31:OT35" ca="1" si="1096">OS31*H31</f>
        <v>0</v>
      </c>
      <c r="OU31" s="105">
        <f t="shared" ref="OU31:OU32" ca="1" si="1097">(OJ31+OK31+OL31+OM31+(ON31+((OO31*$F31)/$H31)+OR31))*$L31</f>
        <v>0</v>
      </c>
      <c r="OV31" s="191"/>
      <c r="OW31" s="192">
        <f t="shared" ref="OW31:OW32" ca="1" si="1098">OV31-OS31</f>
        <v>0</v>
      </c>
      <c r="OX31" s="106">
        <f t="shared" ref="OX31:OX35" ca="1" si="1099">OS31</f>
        <v>0</v>
      </c>
      <c r="OY31" s="202"/>
      <c r="OZ31" s="202"/>
      <c r="PA31" s="202"/>
      <c r="PB31" s="202"/>
      <c r="PC31" s="202"/>
      <c r="PD31" s="202"/>
      <c r="PE31" s="202"/>
      <c r="PF31" s="202"/>
      <c r="PG31" s="203"/>
      <c r="PH31" s="204"/>
      <c r="PI31" s="108">
        <f t="shared" ref="PI31:PI35" si="1100">(PH31*F31)/H31</f>
        <v>0</v>
      </c>
      <c r="PJ31" s="102">
        <f ca="1">IF(E31=0,0,SUMIF('Cocktail (December 2025)'!$F$6:$DB$1547,E31,'Cocktail (December 2025)'!$BZ$6:$BZ$1547))</f>
        <v>0</v>
      </c>
      <c r="PK31" s="108">
        <f t="shared" ref="PK31:PK35" ca="1" si="1101">PJ31/H31</f>
        <v>0</v>
      </c>
      <c r="PL31" s="109">
        <f t="shared" ref="PL31:PL32" ca="1" si="1102">OX31+OY31+OZ31+PA31-PB31-PC31-PD31-PE31-PF31-PG31-PI31-PK31</f>
        <v>0</v>
      </c>
      <c r="PM31" s="104">
        <f t="shared" ref="PM31:PM35" ca="1" si="1103">PL31*H31</f>
        <v>0</v>
      </c>
      <c r="PN31" s="105">
        <f t="shared" ref="PN31:PN32" ca="1" si="1104">(PC31+PD31+PE31+PF31+(PG31+((PH31*$F31)/$H31)+PK31))*$L31</f>
        <v>0</v>
      </c>
      <c r="PO31" s="191"/>
      <c r="PP31" s="192">
        <f t="shared" ref="PP31:PP32" ca="1" si="1105">PO31-PL31</f>
        <v>0</v>
      </c>
      <c r="PQ31" s="106">
        <f t="shared" ref="PQ31:PQ32" ca="1" si="1106">PL31</f>
        <v>0</v>
      </c>
      <c r="PR31" s="202"/>
      <c r="PS31" s="202"/>
      <c r="PT31" s="202"/>
      <c r="PU31" s="202"/>
      <c r="PV31" s="202"/>
      <c r="PW31" s="202"/>
      <c r="PX31" s="202"/>
      <c r="PY31" s="202"/>
      <c r="PZ31" s="203"/>
      <c r="QA31" s="204"/>
      <c r="QB31" s="108">
        <f t="shared" ref="QB31:QB35" si="1107">(QA31*F31)/H31</f>
        <v>0</v>
      </c>
      <c r="QC31" s="102">
        <f ca="1">IF(E31=0,0,SUMIF('Cocktail (December 2025)'!$F$6:$DB$1547,E31,'Cocktail (December 2025)'!$CC$6:$CC$1547))</f>
        <v>0</v>
      </c>
      <c r="QD31" s="108">
        <f t="shared" ref="QD31:QD35" ca="1" si="1108">QC31/H31</f>
        <v>0</v>
      </c>
      <c r="QE31" s="109">
        <f t="shared" ref="QE31:QE32" ca="1" si="1109">PQ31+PR31+PS31+PT31-PU31-PV31-PW31-PX31-PY31-PZ31-QB31-QD31</f>
        <v>0</v>
      </c>
      <c r="QF31" s="104">
        <f t="shared" ref="QF31:QF35" ca="1" si="1110">QE31*H31</f>
        <v>0</v>
      </c>
      <c r="QG31" s="105">
        <f t="shared" ref="QG31:QG32" ca="1" si="1111">(PV31+PW31+PX31+PY31+(PZ31+((QA31*$F31)/$H31)+QD31))*$L31</f>
        <v>0</v>
      </c>
      <c r="QH31" s="191"/>
      <c r="QI31" s="192">
        <f t="shared" ref="QI31:QI32" ca="1" si="1112">QH31-QE31</f>
        <v>0</v>
      </c>
      <c r="QJ31" s="106">
        <f t="shared" ref="QJ31:QJ32" ca="1" si="1113">QE31</f>
        <v>0</v>
      </c>
      <c r="QK31" s="202"/>
      <c r="QL31" s="202"/>
      <c r="QM31" s="202"/>
      <c r="QN31" s="202"/>
      <c r="QO31" s="202"/>
      <c r="QP31" s="202"/>
      <c r="QQ31" s="202"/>
      <c r="QR31" s="202"/>
      <c r="QS31" s="203"/>
      <c r="QT31" s="204"/>
      <c r="QU31" s="108">
        <f t="shared" ref="QU31:QU35" si="1114">(QT31*F31)/H31</f>
        <v>0</v>
      </c>
      <c r="QV31" s="102">
        <f ca="1">IF(E31=0,0,SUMIF('Cocktail (December 2025)'!$F$6:$DB$1547,E31,'Cocktail (December 2025)'!$CF$6:$CF$1547))</f>
        <v>0</v>
      </c>
      <c r="QW31" s="108">
        <f t="shared" ref="QW31:QW35" ca="1" si="1115">QV31/H31</f>
        <v>0</v>
      </c>
      <c r="QX31" s="109">
        <f t="shared" ref="QX31:QX32" ca="1" si="1116">QJ31+QK31+QL31+QM31-QN31-QO31-QP31-QQ31-QR31-QS31-QU31-QW31</f>
        <v>0</v>
      </c>
      <c r="QY31" s="104">
        <f t="shared" ref="QY31:QY35" ca="1" si="1117">QX31*H31</f>
        <v>0</v>
      </c>
      <c r="QZ31" s="105">
        <f t="shared" ref="QZ31:QZ32" ca="1" si="1118">(QO31+QP31+QQ31+QR31+(QS31+((QT31*$F31)/$H31)+QW31))*$L31</f>
        <v>0</v>
      </c>
      <c r="RA31" s="191"/>
      <c r="RB31" s="192">
        <f t="shared" ref="RB31:RB32" ca="1" si="1119">RA31-QX31</f>
        <v>0</v>
      </c>
      <c r="RC31" s="106">
        <f t="shared" ca="1" si="882"/>
        <v>0</v>
      </c>
      <c r="RD31" s="202"/>
      <c r="RE31" s="202"/>
      <c r="RF31" s="202"/>
      <c r="RG31" s="202"/>
      <c r="RH31" s="202"/>
      <c r="RI31" s="202"/>
      <c r="RJ31" s="202"/>
      <c r="RK31" s="202"/>
      <c r="RL31" s="203"/>
      <c r="RM31" s="204"/>
      <c r="RN31" s="108">
        <f t="shared" ref="RN31:RN35" si="1120">(RM31*F31)/H31</f>
        <v>0</v>
      </c>
      <c r="RO31" s="102">
        <f ca="1">IF(E31=0,0,SUMIF('Cocktail (December 2025)'!$F$6:$DB$1547,E31,'Cocktail (December 2025)'!$CI$6:$CI$1547))</f>
        <v>0</v>
      </c>
      <c r="RP31" s="108">
        <f t="shared" ref="RP31:RP35" ca="1" si="1121">RO31/H31</f>
        <v>0</v>
      </c>
      <c r="RQ31" s="109">
        <f t="shared" ref="RQ31:RQ32" ca="1" si="1122">RC31+RD31+RE31+RF31-RG31-RH31-RI31-RJ31-RK31-RL31-RN31-RP31</f>
        <v>0</v>
      </c>
      <c r="RR31" s="104">
        <f t="shared" ref="RR31:RR35" ca="1" si="1123">RQ31*H31</f>
        <v>0</v>
      </c>
      <c r="RS31" s="105">
        <f t="shared" ref="RS31:RS32" ca="1" si="1124">(RH31+RI31+RJ31+RK31+(RL31+((RM31*$F31)/$H31)+RP31))*$L31</f>
        <v>0</v>
      </c>
      <c r="RT31" s="191"/>
      <c r="RU31" s="192">
        <f t="shared" ref="RU31:RU32" ca="1" si="1125">RT31-RQ31</f>
        <v>0</v>
      </c>
      <c r="RV31" s="106">
        <f t="shared" ref="RV31:RV32" ca="1" si="1126">RQ31</f>
        <v>0</v>
      </c>
      <c r="RW31" s="202"/>
      <c r="RX31" s="202"/>
      <c r="RY31" s="202"/>
      <c r="RZ31" s="202"/>
      <c r="SA31" s="202"/>
      <c r="SB31" s="202"/>
      <c r="SC31" s="202"/>
      <c r="SD31" s="202"/>
      <c r="SE31" s="203"/>
      <c r="SF31" s="204"/>
      <c r="SG31" s="108">
        <f t="shared" ref="SG31:SG35" si="1127">(SF31*F31)/H31</f>
        <v>0</v>
      </c>
      <c r="SH31" s="102">
        <f ca="1">IF(E31=0,0,SUMIF('Cocktail (December 2025)'!$F$6:$DB$1547,E31,'Cocktail (December 2025)'!$CL$6:$CL$1547))</f>
        <v>0</v>
      </c>
      <c r="SI31" s="108">
        <f t="shared" ref="SI31:SI35" ca="1" si="1128">SH31/H31</f>
        <v>0</v>
      </c>
      <c r="SJ31" s="109">
        <f t="shared" ref="SJ31:SJ32" ca="1" si="1129">RV31+RW31+RX31+RY31-RZ31-SA31-SB31-SC31-SD31-SE31-SG31-SI31</f>
        <v>0</v>
      </c>
      <c r="SK31" s="104">
        <f t="shared" ref="SK31:SK35" ca="1" si="1130">SJ31*H31</f>
        <v>0</v>
      </c>
      <c r="SL31" s="105">
        <f t="shared" ref="SL31:SL32" ca="1" si="1131">(SA31+SB31+SC31+SD31+(SE31+((SF31*$F31)/$H31)+SI31))*$L31</f>
        <v>0</v>
      </c>
      <c r="SM31" s="191"/>
      <c r="SN31" s="192">
        <f t="shared" ref="SN31:SN32" ca="1" si="1132">SM31-SJ31</f>
        <v>0</v>
      </c>
      <c r="SO31" s="106">
        <f t="shared" ref="SO31:SO32" ca="1" si="1133">SJ31</f>
        <v>0</v>
      </c>
      <c r="SP31" s="202"/>
      <c r="SQ31" s="202"/>
      <c r="SR31" s="202"/>
      <c r="SS31" s="202"/>
      <c r="ST31" s="202"/>
      <c r="SU31" s="202"/>
      <c r="SV31" s="202"/>
      <c r="SW31" s="202"/>
      <c r="SX31" s="203"/>
      <c r="SY31" s="204"/>
      <c r="SZ31" s="108">
        <f t="shared" ref="SZ31:SZ35" si="1134">(SY31*F31)/H31</f>
        <v>0</v>
      </c>
      <c r="TA31" s="102">
        <f ca="1">IF(E31=0,0,SUMIF('Cocktail (December 2025)'!$F$6:$DB$1547,E31,'Cocktail (December 2025)'!$CO$6:$CO$1547))</f>
        <v>0</v>
      </c>
      <c r="TB31" s="108">
        <f t="shared" ref="TB31:TB35" ca="1" si="1135">TA31/H31</f>
        <v>0</v>
      </c>
      <c r="TC31" s="109">
        <f t="shared" ref="TC31:TC32" ca="1" si="1136">SO31+SP31+SQ31+SR31-SS31-ST31-SU31-SV31-SW31-SX31-SZ31-TB31</f>
        <v>0</v>
      </c>
      <c r="TD31" s="104">
        <f t="shared" ref="TD31:TD35" ca="1" si="1137">TC31*H31</f>
        <v>0</v>
      </c>
      <c r="TE31" s="105">
        <f t="shared" ref="TE31:TE32" ca="1" si="1138">(ST31+SU31+SV31+SW31+(SX31+((SY31*$F31)/$H31)+TB31))*$L31</f>
        <v>0</v>
      </c>
      <c r="TF31" s="191"/>
      <c r="TG31" s="192">
        <f t="shared" ref="TG31:TG32" ca="1" si="1139">TF31-TC31</f>
        <v>0</v>
      </c>
      <c r="TH31" s="106">
        <f t="shared" ref="TH31:TH32" ca="1" si="1140">TC31</f>
        <v>0</v>
      </c>
      <c r="TI31" s="202"/>
      <c r="TJ31" s="202"/>
      <c r="TK31" s="202"/>
      <c r="TL31" s="202"/>
      <c r="TM31" s="202"/>
      <c r="TN31" s="202"/>
      <c r="TO31" s="202"/>
      <c r="TP31" s="202"/>
      <c r="TQ31" s="203"/>
      <c r="TR31" s="204"/>
      <c r="TS31" s="108">
        <f t="shared" ref="TS31:TS35" si="1141">(TR31*F31)/H31</f>
        <v>0</v>
      </c>
      <c r="TT31" s="102">
        <f ca="1">IF(E31=0,0,SUMIF('Cocktail (December 2025)'!$F$6:$DB$1547,E31,'Cocktail (December 2025)'!$CR$6:$CR$1547))</f>
        <v>0</v>
      </c>
      <c r="TU31" s="108">
        <f t="shared" ref="TU31:TU35" ca="1" si="1142">TT31/H31</f>
        <v>0</v>
      </c>
      <c r="TV31" s="109">
        <f t="shared" ref="TV31:TV32" ca="1" si="1143">TH31+TI31+TJ31+TK31-TL31-TM31-TN31-TO31-TP31-TQ31-TS31-TU31</f>
        <v>0</v>
      </c>
      <c r="TW31" s="104">
        <f t="shared" ref="TW31:TW35" ca="1" si="1144">TV31*H31</f>
        <v>0</v>
      </c>
      <c r="TX31" s="105">
        <f t="shared" ref="TX31:TX32" ca="1" si="1145">(TM31+TN31+TO31+TP31+(TQ31+((TR31*$F31)/$H31)+TU31))*$L31</f>
        <v>0</v>
      </c>
      <c r="TY31" s="191"/>
      <c r="TZ31" s="192">
        <f t="shared" ref="TZ31:TZ32" ca="1" si="1146">TY31-TV31</f>
        <v>0</v>
      </c>
      <c r="UA31" s="106">
        <f t="shared" ref="UA31:UA32" ca="1" si="1147">TV31</f>
        <v>0</v>
      </c>
      <c r="UB31" s="202"/>
      <c r="UC31" s="202"/>
      <c r="UD31" s="202"/>
      <c r="UE31" s="202"/>
      <c r="UF31" s="202"/>
      <c r="UG31" s="202"/>
      <c r="UH31" s="202"/>
      <c r="UI31" s="202"/>
      <c r="UJ31" s="203"/>
      <c r="UK31" s="204"/>
      <c r="UL31" s="108">
        <f t="shared" ref="UL31:UL35" si="1148">(UK31*F31)/H31</f>
        <v>0</v>
      </c>
      <c r="UM31" s="102">
        <f ca="1">IF(E31=0,0,SUMIF('Cocktail (December 2025)'!$F$6:$DB$1547,E31,'Cocktail (December 2025)'!$CU$6:$CU$1547))</f>
        <v>0</v>
      </c>
      <c r="UN31" s="108">
        <f t="shared" ref="UN31:UN35" ca="1" si="1149">UM31/H31</f>
        <v>0</v>
      </c>
      <c r="UO31" s="109">
        <f t="shared" ref="UO31:UO32" ca="1" si="1150">UA31+UB31+UC31+UD31-UE31-UF31-UG31-UH31-UI31-UJ31-UL31-UN31</f>
        <v>0</v>
      </c>
      <c r="UP31" s="104">
        <f t="shared" ref="UP31:UP35" ca="1" si="1151">UO31*H31</f>
        <v>0</v>
      </c>
      <c r="UQ31" s="105">
        <f t="shared" ref="UQ31:UQ32" ca="1" si="1152">(UF31+UG31+UH31+UI31+(UJ31+((UK31*$F31)/$H31)+UN31))*$L31</f>
        <v>0</v>
      </c>
      <c r="UR31" s="191"/>
      <c r="US31" s="192">
        <f t="shared" ref="US31:US32" ca="1" si="1153">UR31-UO31</f>
        <v>0</v>
      </c>
      <c r="UT31" s="106">
        <f t="shared" ref="UT31:UT32" ca="1" si="1154">UO31</f>
        <v>0</v>
      </c>
      <c r="UU31" s="202"/>
      <c r="UV31" s="202"/>
      <c r="UW31" s="202"/>
      <c r="UX31" s="202"/>
      <c r="UY31" s="202"/>
      <c r="UZ31" s="202"/>
      <c r="VA31" s="202"/>
      <c r="VB31" s="202"/>
      <c r="VC31" s="203"/>
      <c r="VD31" s="204"/>
      <c r="VE31" s="108">
        <f t="shared" ref="VE31:VE35" si="1155">(VD31*F31)/H31</f>
        <v>0</v>
      </c>
      <c r="VF31" s="102">
        <f ca="1">IF(E31=0,0,SUMIF('Cocktail (December 2025)'!$F$6:$DB$1547,E31,'Cocktail (December 2025)'!$CX$6:$CX$1547))</f>
        <v>0</v>
      </c>
      <c r="VG31" s="108">
        <f t="shared" ref="VG31:VG35" ca="1" si="1156">VF31/H31</f>
        <v>0</v>
      </c>
      <c r="VH31" s="109">
        <f t="shared" ref="VH31:VH32" ca="1" si="1157">UT31+UU31+UV31+UW31-UX31-UY31-UZ31-VA31-VB31-VC31-VE31-VG31</f>
        <v>0</v>
      </c>
      <c r="VI31" s="104">
        <f t="shared" ref="VI31:VI35" ca="1" si="1158">VH31*H31</f>
        <v>0</v>
      </c>
      <c r="VJ31" s="105">
        <f t="shared" ref="VJ31:VJ32" ca="1" si="1159">(UY31+UZ31+VA31+VB31+(VC31+((VD31*$F31)/$H31)+VG31))*$L31</f>
        <v>0</v>
      </c>
      <c r="VK31" s="191"/>
      <c r="VL31" s="192">
        <f t="shared" ref="VL31:VL32" ca="1" si="1160">VK31-VH31</f>
        <v>0</v>
      </c>
      <c r="VM31" s="106">
        <f t="shared" ref="VM31:VM32" ca="1" si="1161">VH31</f>
        <v>0</v>
      </c>
      <c r="VN31" s="202"/>
      <c r="VO31" s="202"/>
      <c r="VP31" s="202"/>
      <c r="VQ31" s="202"/>
      <c r="VR31" s="202"/>
      <c r="VS31" s="202"/>
      <c r="VT31" s="202"/>
      <c r="VU31" s="202"/>
      <c r="VV31" s="203"/>
      <c r="VW31" s="204"/>
      <c r="VX31" s="108">
        <f t="shared" ref="VX31:VX35" si="1162">(VW31*F31)/H31</f>
        <v>0</v>
      </c>
      <c r="VY31" s="102">
        <f ca="1">IF(E31=0,0,SUMIF('Cocktail (December 2025)'!$F$6:$DB$1547,E31,'Cocktail (December 2025)'!$DA$6:$DA$1547))</f>
        <v>0</v>
      </c>
      <c r="VZ31" s="108">
        <f t="shared" ref="VZ31:VZ35" ca="1" si="1163">VY31/H31</f>
        <v>0</v>
      </c>
      <c r="WA31" s="109">
        <f t="shared" ref="WA31:WA32" ca="1" si="1164">VM31+VN31+VO31+VP31-VQ31-VR31-VS31-VT31-VU31-VV31-VX31-VZ31</f>
        <v>0</v>
      </c>
      <c r="WB31" s="104">
        <f t="shared" ref="WB31:WB35" ca="1" si="1165">WA31*H31</f>
        <v>0</v>
      </c>
      <c r="WC31" s="105">
        <f t="shared" ref="WC31:WC32" ca="1" si="1166">(VR31+VS31+VT31+VU31+(VV31+((VW31*$F31)/$H31)+VZ31))*$L31</f>
        <v>0</v>
      </c>
      <c r="WD31" s="191"/>
      <c r="WE31" s="192">
        <f t="shared" ref="WE31:WE32" ca="1" si="1167">WD31-WA31</f>
        <v>0</v>
      </c>
      <c r="WF31" s="14" t="s">
        <v>81</v>
      </c>
      <c r="WG31" s="62">
        <f t="shared" ref="WG31:WG35" si="1168">O31</f>
        <v>0</v>
      </c>
      <c r="WH31" s="13">
        <f t="shared" ref="WH31:WH35" si="1169">P31+AI31+BB31+BU31+CN31+DG31+DZ31+ES31+FL31+GE31+GX31+HQ31+IJ31+JC31+JV31+KO31+LH31+MA31+MT31+NM31+OF31+OY31+PR31+QK31+RD31+RW31+SP31+TI31+UB31+UU31+VN31</f>
        <v>0</v>
      </c>
      <c r="WI31" s="13">
        <f t="shared" ref="WI31:WI35" si="1170">Q31+AJ31+BC31+BV31+CO31+DH31+EA31+ET31+FM31+GF31+GY31+HR31+IK31+JD31+JW31+KP31+LI31+MB31+MU31+NN31+OG31+OZ31+PS31+QL31+RE31+RX31+SQ31+TJ31+UC31+UV31+VO31</f>
        <v>0</v>
      </c>
      <c r="WJ31" s="13">
        <f t="shared" ref="WJ31:WJ35" si="1171">R31+AK31+BD31+BW31+CP31+DI31+EB31+EU31+FN31+GG31+GZ31+HS31+IL31+JE31+JX31+KQ31+LJ31+MC31+MV31+NO31+OH31+PA31+PT31+QM31+RF31+RY31+SR31+TK31+UD31+UW31+VP31</f>
        <v>0</v>
      </c>
      <c r="WK31" s="13">
        <f t="shared" ref="WK31:WK35" si="1172">S31+AL31+BE31+BX31+CQ31+DJ31+EC31+EV31+FO31+GH31+HA31+HT31+IM31+JF31+JY31+KR31+LK31+MD31+MW31+NP31+OI31+PB31+PU31+QN31+RG31+RZ31+SS31+TL31+UE31+UX31+VQ31</f>
        <v>0</v>
      </c>
      <c r="WL31" s="13">
        <f t="shared" ref="WL31:WL35" si="1173">T31+AM31+BF31+BY31+CR31+DK31+ED31+EW31+FP31+GI31+HB31+HU31+IN31+JG31+JZ31+KS31+LL31+ME31+MX31+NQ31+OJ31+PC31+PV31+QO31+RH31+SA31+ST31+TM31+UF31+UY31+VR31</f>
        <v>0</v>
      </c>
      <c r="WM31" s="13">
        <f t="shared" ref="WM31:WM35" si="1174">U31+AN31+BG31+BZ31+CS31+DL31+EE31++EX31+FQ31+GJ31+HC31+HV31+IO31+JH31+KA31+KT31+LM31+MF31+MY31+NR31+OK31+PD31+PW31+QP31+RI31+SB31+SU31+TN31+UG31+UZ31+VS31</f>
        <v>0</v>
      </c>
      <c r="WN31" s="13">
        <f t="shared" ref="WN31:WN35" si="1175">V31+AO31+BH31+CA31+CT31+DM31+EF31+EY31+FR31+GK31+HD31+HW31+IP31+JI31+KB31+KU31+LN31+MG31+MZ31+NS31+OL31+PE31+PX31+QQ31+RJ31+SC31+SV31+TO31+UH31+VA31+VT31</f>
        <v>0</v>
      </c>
      <c r="WO31" s="13">
        <f t="shared" ref="WO31:WO35" si="1176">W31+AP31+BI31+CB31+CU31+DN31+EG31+EZ31+FS31+GL31+HE31+HX31+IQ31+JJ31+KC31+KV31+LO31+MH31+NA31+NT31+OM31+PF31+PY31+QR31+RK31+SD31+SW31+TP31+UI31+VB31+VU31</f>
        <v>0</v>
      </c>
      <c r="WP31" s="63">
        <f t="shared" ref="WP31:WP35" si="1177">X31+AQ31+BJ31+CC31+CV31+DO31+EH31+FA31+FT31+GM31+HF31+HY31+IR31+JK31+KD31+KW31+LP31+MI31+NB31+NU31+ON31+PG31+PZ31+QS31+RL31+SE31+SX31+TQ31+UJ31+VC31+VV31</f>
        <v>0</v>
      </c>
      <c r="WQ31" s="63">
        <f t="shared" ref="WQ31:WQ35" si="1178">Y31+AR31+BK31+CD31+CW31+DP31+EI31+FB31+FU31+GN31+HG31+HZ31+IS31+JL31+KE31+KX31+LQ31+MJ31+NC31+NV31+OO31+PH31+QA31+QT31+RM31+SF31+SY31+TR31+UK31+VD31+VW31</f>
        <v>0</v>
      </c>
      <c r="WR31" s="63">
        <f t="shared" ref="WR31:WR35" si="1179">Z31+AS31+BL31+CE31+CX31+DQ31+EJ31+FC31+FV31+GO31+HH31+IA31+IT31+JM31+KF31+KY31+LR31+MK31+ND31+NW31+OP31+PI31+QB31+QU31+RN31+SG31+SZ31+TS31+UL31+VE31+VX31</f>
        <v>0</v>
      </c>
      <c r="WS31" s="63">
        <f t="shared" ref="WS31:WS35" ca="1" si="1180">AB31+AU31+BN31+CG31+CZ31+DS31+EL31+FE31+FX31+GQ31+HJ31+IC31+IV31+JO31+KH31+LA31+LT31+MM31+NF31+NY31+OR31+PK31+QD31+QW31+RP31+SI31+TB31+TU31+UN31+VG31+VZ31</f>
        <v>0</v>
      </c>
      <c r="WT31" s="54">
        <f t="shared" ref="WT31:WT32" ca="1" si="1181">WA31</f>
        <v>0</v>
      </c>
      <c r="WU31" s="64">
        <f t="shared" ref="WU31:WU32" ca="1" si="1182">WB31</f>
        <v>0</v>
      </c>
      <c r="WV31" s="196"/>
      <c r="WW31" s="197">
        <f t="shared" ref="WW31:WW32" ca="1" si="1183">WV31-WT31</f>
        <v>0</v>
      </c>
      <c r="WX31" s="12">
        <f t="shared" ref="WX31:WX35" si="1184">WV31/F31</f>
        <v>0</v>
      </c>
      <c r="WY31" s="61"/>
    </row>
    <row r="32" spans="1:623" ht="15" customHeight="1" x14ac:dyDescent="0.3">
      <c r="A32" s="114" t="str">
        <f t="shared" ca="1" si="952"/>
        <v>-</v>
      </c>
      <c r="B32" s="175"/>
      <c r="C32" s="173">
        <v>223</v>
      </c>
      <c r="D32" s="174">
        <v>140</v>
      </c>
      <c r="E32" s="138" t="s">
        <v>93</v>
      </c>
      <c r="F32" s="98">
        <f>IF(E32="","",IF(VLOOKUP(E32,'Master Data (December 2025)'!$B$10:$N$857,1)=E32,VLOOKUP(E32,'Master Data (December 2025)'!$B$10:$N$857,6),"XX"))</f>
        <v>1</v>
      </c>
      <c r="G32" s="98"/>
      <c r="H32" s="90">
        <f>IF(E32="","",IF(VLOOKUP(E32,'Master Data (December 2025)'!$B$10:$N$857,1)=E32,VLOOKUP(E32,'Master Data (December 2025)'!$B$10:$N$857,8),"XX"))</f>
        <v>24</v>
      </c>
      <c r="I32" s="98"/>
      <c r="J32" s="90" t="str">
        <f>IF(E32="","",IF(VLOOKUP(E32,'Master Data (December 2025)'!$B$10:$N$857,1)=E32,VLOOKUP(E32,'Master Data (December 2025)'!$B$10:$N$857,3),"XX"))</f>
        <v>อมฤต</v>
      </c>
      <c r="K32" s="99" t="str">
        <f>IF(E32="","",IF(VLOOKUP(E32,'Master Data (December 2025)'!$B$10:$N$857,1)=E32,VLOOKUP(E32,'Master Data (December 2025)'!$B$10:$N$857,5),"XX"))</f>
        <v>Btl 750 ml</v>
      </c>
      <c r="L32" s="215">
        <f>IF(E32="","",IF(VLOOKUP(E32,'Master Data (December 2025)'!$B$10:$N$857,1)=E32,VLOOKUP(E32,'Master Data (December 2025)'!$B$10:$N$857,11),"XX"))</f>
        <v>1230</v>
      </c>
      <c r="M32" s="215">
        <f>IF(E32="","",IF(VLOOKUP(E32,'Master Data (December 2025)'!$B$10:$N$857,1)=E32,VLOOKUP(E32,'Master Data (December 2025)'!$B$10:$N$857,13),"XX"))</f>
        <v>32.4375</v>
      </c>
      <c r="N32" s="208"/>
      <c r="O32" s="100">
        <f t="shared" si="953"/>
        <v>0</v>
      </c>
      <c r="P32" s="202"/>
      <c r="Q32" s="202"/>
      <c r="R32" s="202"/>
      <c r="S32" s="202"/>
      <c r="T32" s="202"/>
      <c r="U32" s="202"/>
      <c r="V32" s="202"/>
      <c r="W32" s="202"/>
      <c r="X32" s="203"/>
      <c r="Y32" s="204"/>
      <c r="Z32" s="101">
        <f t="shared" si="954"/>
        <v>0</v>
      </c>
      <c r="AA32" s="102">
        <f ca="1">IF(E32=0,0,SUMIF('Cocktail (December 2025)'!$F$6:$DB$1547,E32,'Cocktail (December 2025)'!$O$6:$O$1547))</f>
        <v>0</v>
      </c>
      <c r="AB32" s="103">
        <f t="shared" ca="1" si="955"/>
        <v>0</v>
      </c>
      <c r="AC32" s="104">
        <f t="shared" ca="1" si="956"/>
        <v>0</v>
      </c>
      <c r="AD32" s="104">
        <f t="shared" ca="1" si="957"/>
        <v>0</v>
      </c>
      <c r="AE32" s="105">
        <f t="shared" ca="1" si="958"/>
        <v>0</v>
      </c>
      <c r="AF32" s="191"/>
      <c r="AG32" s="192">
        <f t="shared" ca="1" si="959"/>
        <v>0</v>
      </c>
      <c r="AH32" s="106">
        <f t="shared" ca="1" si="881"/>
        <v>0</v>
      </c>
      <c r="AI32" s="202"/>
      <c r="AJ32" s="202"/>
      <c r="AK32" s="202"/>
      <c r="AL32" s="202"/>
      <c r="AM32" s="202"/>
      <c r="AN32" s="202"/>
      <c r="AO32" s="202"/>
      <c r="AP32" s="202"/>
      <c r="AQ32" s="203"/>
      <c r="AR32" s="204"/>
      <c r="AS32" s="107">
        <f t="shared" si="960"/>
        <v>0</v>
      </c>
      <c r="AT32" s="102">
        <f ca="1">IF(E32=0,0,SUMIF('Cocktail (December 2025)'!$F$6:$DB$1547,E32,'Cocktail (December 2025)'!$R$6:$R$1547))</f>
        <v>0</v>
      </c>
      <c r="AU32" s="108">
        <f t="shared" ca="1" si="961"/>
        <v>0</v>
      </c>
      <c r="AV32" s="104">
        <f t="shared" ca="1" si="962"/>
        <v>0</v>
      </c>
      <c r="AW32" s="104">
        <f t="shared" ca="1" si="963"/>
        <v>0</v>
      </c>
      <c r="AX32" s="105">
        <f t="shared" ca="1" si="964"/>
        <v>0</v>
      </c>
      <c r="AY32" s="191"/>
      <c r="AZ32" s="192">
        <f t="shared" ca="1" si="965"/>
        <v>0</v>
      </c>
      <c r="BA32" s="106">
        <f t="shared" ca="1" si="966"/>
        <v>0</v>
      </c>
      <c r="BB32" s="202"/>
      <c r="BC32" s="202"/>
      <c r="BD32" s="202"/>
      <c r="BE32" s="202"/>
      <c r="BF32" s="202"/>
      <c r="BG32" s="202"/>
      <c r="BH32" s="202"/>
      <c r="BI32" s="202"/>
      <c r="BJ32" s="203"/>
      <c r="BK32" s="204"/>
      <c r="BL32" s="108">
        <f t="shared" si="967"/>
        <v>0</v>
      </c>
      <c r="BM32" s="102">
        <f ca="1">IF(E32=0,0,SUMIF('Cocktail (December 2025)'!$F$6:$DB$1547,E32,'Cocktail (December 2025)'!$U$6:$U$1547))</f>
        <v>0</v>
      </c>
      <c r="BN32" s="108">
        <f t="shared" ca="1" si="968"/>
        <v>0</v>
      </c>
      <c r="BO32" s="109">
        <f t="shared" ca="1" si="969"/>
        <v>0</v>
      </c>
      <c r="BP32" s="104">
        <f t="shared" ca="1" si="970"/>
        <v>0</v>
      </c>
      <c r="BQ32" s="105">
        <f t="shared" ca="1" si="971"/>
        <v>0</v>
      </c>
      <c r="BR32" s="191"/>
      <c r="BS32" s="192">
        <f t="shared" ca="1" si="972"/>
        <v>0</v>
      </c>
      <c r="BT32" s="106">
        <f t="shared" ca="1" si="973"/>
        <v>0</v>
      </c>
      <c r="BU32" s="202"/>
      <c r="BV32" s="202"/>
      <c r="BW32" s="202"/>
      <c r="BX32" s="202"/>
      <c r="BY32" s="202"/>
      <c r="BZ32" s="202"/>
      <c r="CA32" s="202"/>
      <c r="CB32" s="202"/>
      <c r="CC32" s="203"/>
      <c r="CD32" s="204"/>
      <c r="CE32" s="108">
        <f t="shared" si="974"/>
        <v>0</v>
      </c>
      <c r="CF32" s="102">
        <f ca="1">IF(E32=0,0,SUMIF('Cocktail (December 2025)'!$F$6:$DB$1547,E32,'Cocktail (December 2025)'!$X$6:$X$1547))</f>
        <v>0</v>
      </c>
      <c r="CG32" s="108">
        <f t="shared" ca="1" si="975"/>
        <v>0</v>
      </c>
      <c r="CH32" s="109">
        <f t="shared" ca="1" si="976"/>
        <v>0</v>
      </c>
      <c r="CI32" s="104">
        <f t="shared" ca="1" si="977"/>
        <v>0</v>
      </c>
      <c r="CJ32" s="105">
        <f t="shared" ca="1" si="978"/>
        <v>0</v>
      </c>
      <c r="CK32" s="191"/>
      <c r="CL32" s="192">
        <f t="shared" ca="1" si="979"/>
        <v>0</v>
      </c>
      <c r="CM32" s="106">
        <f t="shared" ca="1" si="980"/>
        <v>0</v>
      </c>
      <c r="CN32" s="202"/>
      <c r="CO32" s="202"/>
      <c r="CP32" s="202"/>
      <c r="CQ32" s="202"/>
      <c r="CR32" s="202"/>
      <c r="CS32" s="202"/>
      <c r="CT32" s="202"/>
      <c r="CU32" s="202"/>
      <c r="CV32" s="203"/>
      <c r="CW32" s="204"/>
      <c r="CX32" s="108">
        <f t="shared" si="981"/>
        <v>0</v>
      </c>
      <c r="CY32" s="102">
        <f ca="1">IF(E32=0,0,SUMIF('Cocktail (December 2025)'!$F$6:$DB$1547,E32,'Cocktail (December 2025)'!$AA$6:$AA$1547))</f>
        <v>0</v>
      </c>
      <c r="CZ32" s="108">
        <f t="shared" ca="1" si="982"/>
        <v>0</v>
      </c>
      <c r="DA32" s="109">
        <f t="shared" ca="1" si="983"/>
        <v>0</v>
      </c>
      <c r="DB32" s="104">
        <f t="shared" ca="1" si="984"/>
        <v>0</v>
      </c>
      <c r="DC32" s="105">
        <f t="shared" ca="1" si="985"/>
        <v>0</v>
      </c>
      <c r="DD32" s="191"/>
      <c r="DE32" s="192">
        <f t="shared" ca="1" si="986"/>
        <v>0</v>
      </c>
      <c r="DF32" s="106">
        <f t="shared" ca="1" si="987"/>
        <v>0</v>
      </c>
      <c r="DG32" s="202"/>
      <c r="DH32" s="202"/>
      <c r="DI32" s="202"/>
      <c r="DJ32" s="202"/>
      <c r="DK32" s="202"/>
      <c r="DL32" s="202"/>
      <c r="DM32" s="202"/>
      <c r="DN32" s="202"/>
      <c r="DO32" s="203"/>
      <c r="DP32" s="204"/>
      <c r="DQ32" s="108">
        <f t="shared" si="988"/>
        <v>0</v>
      </c>
      <c r="DR32" s="102">
        <f ca="1">IF(E32=0,0,SUMIF('Cocktail (December 2025)'!$F$6:$DB$1547,E32,'Cocktail (December 2025)'!$AD$6:$AD$1547))</f>
        <v>0</v>
      </c>
      <c r="DS32" s="108">
        <f t="shared" ca="1" si="989"/>
        <v>0</v>
      </c>
      <c r="DT32" s="109">
        <f t="shared" ca="1" si="990"/>
        <v>0</v>
      </c>
      <c r="DU32" s="104">
        <f t="shared" ca="1" si="991"/>
        <v>0</v>
      </c>
      <c r="DV32" s="105">
        <f t="shared" ca="1" si="992"/>
        <v>0</v>
      </c>
      <c r="DW32" s="191"/>
      <c r="DX32" s="192">
        <f t="shared" ca="1" si="993"/>
        <v>0</v>
      </c>
      <c r="DY32" s="106">
        <f t="shared" ca="1" si="994"/>
        <v>0</v>
      </c>
      <c r="DZ32" s="202"/>
      <c r="EA32" s="202"/>
      <c r="EB32" s="202"/>
      <c r="EC32" s="202"/>
      <c r="ED32" s="202"/>
      <c r="EE32" s="202"/>
      <c r="EF32" s="202"/>
      <c r="EG32" s="202"/>
      <c r="EH32" s="203"/>
      <c r="EI32" s="204"/>
      <c r="EJ32" s="108">
        <f t="shared" si="995"/>
        <v>0</v>
      </c>
      <c r="EK32" s="102">
        <f ca="1">IF(E32=0,0,SUMIF('Cocktail (December 2025)'!$F$6:$DB$1547,E32,'Cocktail (December 2025)'!$AG$6:$AG$1547))</f>
        <v>0</v>
      </c>
      <c r="EL32" s="108">
        <f t="shared" ca="1" si="996"/>
        <v>0</v>
      </c>
      <c r="EM32" s="109">
        <f t="shared" ca="1" si="997"/>
        <v>0</v>
      </c>
      <c r="EN32" s="104">
        <f t="shared" ca="1" si="998"/>
        <v>0</v>
      </c>
      <c r="EO32" s="105">
        <f t="shared" ca="1" si="999"/>
        <v>0</v>
      </c>
      <c r="EP32" s="191"/>
      <c r="EQ32" s="199">
        <f t="shared" ca="1" si="1000"/>
        <v>0</v>
      </c>
      <c r="ER32" s="185">
        <f t="shared" ca="1" si="1001"/>
        <v>0</v>
      </c>
      <c r="ES32" s="202"/>
      <c r="ET32" s="202"/>
      <c r="EU32" s="202"/>
      <c r="EV32" s="202"/>
      <c r="EW32" s="202"/>
      <c r="EX32" s="202"/>
      <c r="EY32" s="202"/>
      <c r="EZ32" s="202"/>
      <c r="FA32" s="203"/>
      <c r="FB32" s="204"/>
      <c r="FC32" s="108">
        <f t="shared" si="1002"/>
        <v>0</v>
      </c>
      <c r="FD32" s="102">
        <f ca="1">IF(E32=0,0,SUMIF('Cocktail (December 2025)'!$F$6:$DB$1547,E32,'Cocktail (December 2025)'!$AJ$6:$AJ$1547))</f>
        <v>0</v>
      </c>
      <c r="FE32" s="108">
        <f t="shared" ca="1" si="1003"/>
        <v>0</v>
      </c>
      <c r="FF32" s="109">
        <f t="shared" ca="1" si="1004"/>
        <v>0</v>
      </c>
      <c r="FG32" s="104">
        <f t="shared" ca="1" si="1005"/>
        <v>0</v>
      </c>
      <c r="FH32" s="105">
        <f t="shared" ca="1" si="1006"/>
        <v>0</v>
      </c>
      <c r="FI32" s="191"/>
      <c r="FJ32" s="192">
        <f t="shared" ca="1" si="1007"/>
        <v>0</v>
      </c>
      <c r="FK32" s="110">
        <f t="shared" ca="1" si="1008"/>
        <v>0</v>
      </c>
      <c r="FL32" s="202"/>
      <c r="FM32" s="202"/>
      <c r="FN32" s="202"/>
      <c r="FO32" s="202"/>
      <c r="FP32" s="202"/>
      <c r="FQ32" s="202"/>
      <c r="FR32" s="202"/>
      <c r="FS32" s="202"/>
      <c r="FT32" s="203"/>
      <c r="FU32" s="204"/>
      <c r="FV32" s="108">
        <f t="shared" si="1009"/>
        <v>0</v>
      </c>
      <c r="FW32" s="102">
        <f ca="1">IF(E32=0,0,SUMIF('Cocktail (December 2025)'!$F$6:$DB$1547,E32,'Cocktail (December 2025)'!$AM$6:$AM$1547))</f>
        <v>0</v>
      </c>
      <c r="FX32" s="108">
        <f t="shared" ca="1" si="1010"/>
        <v>0</v>
      </c>
      <c r="FY32" s="109">
        <f t="shared" ca="1" si="1011"/>
        <v>0</v>
      </c>
      <c r="FZ32" s="104">
        <f t="shared" ca="1" si="1012"/>
        <v>0</v>
      </c>
      <c r="GA32" s="105">
        <f t="shared" ca="1" si="1013"/>
        <v>0</v>
      </c>
      <c r="GB32" s="191"/>
      <c r="GC32" s="192">
        <f t="shared" ca="1" si="1014"/>
        <v>0</v>
      </c>
      <c r="GD32" s="106">
        <f t="shared" ca="1" si="1015"/>
        <v>0</v>
      </c>
      <c r="GE32" s="202"/>
      <c r="GF32" s="202"/>
      <c r="GG32" s="202"/>
      <c r="GH32" s="202"/>
      <c r="GI32" s="202"/>
      <c r="GJ32" s="202"/>
      <c r="GK32" s="202"/>
      <c r="GL32" s="202"/>
      <c r="GM32" s="203"/>
      <c r="GN32" s="204"/>
      <c r="GO32" s="108">
        <f t="shared" si="1016"/>
        <v>0</v>
      </c>
      <c r="GP32" s="102">
        <f ca="1">IF(E32=0,0,SUMIF('Cocktail (December 2025)'!$F$6:$DB$1547,E32,'Cocktail (December 2025)'!$AP$6:$AP$1547))</f>
        <v>0</v>
      </c>
      <c r="GQ32" s="108">
        <f t="shared" ca="1" si="1017"/>
        <v>0</v>
      </c>
      <c r="GR32" s="109">
        <f t="shared" ca="1" si="1018"/>
        <v>0</v>
      </c>
      <c r="GS32" s="104">
        <f t="shared" ca="1" si="1019"/>
        <v>0</v>
      </c>
      <c r="GT32" s="105">
        <f t="shared" ca="1" si="1020"/>
        <v>0</v>
      </c>
      <c r="GU32" s="191"/>
      <c r="GV32" s="192">
        <f t="shared" ca="1" si="1021"/>
        <v>0</v>
      </c>
      <c r="GW32" s="106">
        <f t="shared" ca="1" si="1022"/>
        <v>0</v>
      </c>
      <c r="GX32" s="202"/>
      <c r="GY32" s="202"/>
      <c r="GZ32" s="202"/>
      <c r="HA32" s="202"/>
      <c r="HB32" s="202"/>
      <c r="HC32" s="202"/>
      <c r="HD32" s="202"/>
      <c r="HE32" s="202"/>
      <c r="HF32" s="203"/>
      <c r="HG32" s="204"/>
      <c r="HH32" s="108">
        <f t="shared" si="1023"/>
        <v>0</v>
      </c>
      <c r="HI32" s="102">
        <f ca="1">IF(E32=0,0,SUMIF('Cocktail (December 2025)'!$F$6:$DB$1547,E32,'Cocktail (December 2025)'!$AS$6:$AS$1547))</f>
        <v>0</v>
      </c>
      <c r="HJ32" s="108">
        <f t="shared" ca="1" si="1024"/>
        <v>0</v>
      </c>
      <c r="HK32" s="109">
        <f t="shared" ca="1" si="1025"/>
        <v>0</v>
      </c>
      <c r="HL32" s="104">
        <f t="shared" ca="1" si="1026"/>
        <v>0</v>
      </c>
      <c r="HM32" s="105">
        <f t="shared" ca="1" si="1027"/>
        <v>0</v>
      </c>
      <c r="HN32" s="191"/>
      <c r="HO32" s="192">
        <f t="shared" ca="1" si="1028"/>
        <v>0</v>
      </c>
      <c r="HP32" s="106">
        <f t="shared" ca="1" si="1029"/>
        <v>0</v>
      </c>
      <c r="HQ32" s="202"/>
      <c r="HR32" s="202"/>
      <c r="HS32" s="202"/>
      <c r="HT32" s="202"/>
      <c r="HU32" s="202"/>
      <c r="HV32" s="202"/>
      <c r="HW32" s="202"/>
      <c r="HX32" s="202"/>
      <c r="HY32" s="203"/>
      <c r="HZ32" s="204"/>
      <c r="IA32" s="108">
        <f t="shared" si="1030"/>
        <v>0</v>
      </c>
      <c r="IB32" s="102">
        <f ca="1">IF(E32=0,0,SUMIF('Cocktail (December 2025)'!$F$6:$DB$1547,E32,'Cocktail (December 2025)'!$AV$6:$AV$1547))</f>
        <v>0</v>
      </c>
      <c r="IC32" s="108">
        <f t="shared" ca="1" si="1031"/>
        <v>0</v>
      </c>
      <c r="ID32" s="109">
        <f t="shared" ca="1" si="1032"/>
        <v>0</v>
      </c>
      <c r="IE32" s="104">
        <f t="shared" ca="1" si="1033"/>
        <v>0</v>
      </c>
      <c r="IF32" s="105">
        <f t="shared" ca="1" si="1034"/>
        <v>0</v>
      </c>
      <c r="IG32" s="191"/>
      <c r="IH32" s="192">
        <f t="shared" ca="1" si="1035"/>
        <v>0</v>
      </c>
      <c r="II32" s="106">
        <f t="shared" ca="1" si="1036"/>
        <v>0</v>
      </c>
      <c r="IJ32" s="202"/>
      <c r="IK32" s="202"/>
      <c r="IL32" s="202"/>
      <c r="IM32" s="202"/>
      <c r="IN32" s="202"/>
      <c r="IO32" s="202"/>
      <c r="IP32" s="202"/>
      <c r="IQ32" s="202"/>
      <c r="IR32" s="203"/>
      <c r="IS32" s="204"/>
      <c r="IT32" s="108">
        <f t="shared" si="1037"/>
        <v>0</v>
      </c>
      <c r="IU32" s="102">
        <f ca="1">IF(E32=0,0,SUMIF('Cocktail (December 2025)'!$F$6:$DB$1547,E32,'Cocktail (December 2025)'!$AY$6:$AY$1547))</f>
        <v>0</v>
      </c>
      <c r="IV32" s="108">
        <f t="shared" ca="1" si="1038"/>
        <v>0</v>
      </c>
      <c r="IW32" s="109">
        <f t="shared" ca="1" si="1039"/>
        <v>0</v>
      </c>
      <c r="IX32" s="104">
        <f t="shared" ca="1" si="1040"/>
        <v>0</v>
      </c>
      <c r="IY32" s="105">
        <f t="shared" ca="1" si="1041"/>
        <v>0</v>
      </c>
      <c r="IZ32" s="191"/>
      <c r="JA32" s="192">
        <f t="shared" ca="1" si="1042"/>
        <v>0</v>
      </c>
      <c r="JB32" s="106">
        <f t="shared" ca="1" si="1043"/>
        <v>0</v>
      </c>
      <c r="JC32" s="202"/>
      <c r="JD32" s="202"/>
      <c r="JE32" s="202"/>
      <c r="JF32" s="202"/>
      <c r="JG32" s="202"/>
      <c r="JH32" s="202"/>
      <c r="JI32" s="202"/>
      <c r="JJ32" s="202"/>
      <c r="JK32" s="203"/>
      <c r="JL32" s="204"/>
      <c r="JM32" s="108">
        <f t="shared" si="1044"/>
        <v>0</v>
      </c>
      <c r="JN32" s="102">
        <f ca="1">IF(E32=0,0,SUMIF('Cocktail (December 2025)'!$F$6:$DB$1547,E32,'Cocktail (December 2025)'!$BB$6:$BB$1547))</f>
        <v>0</v>
      </c>
      <c r="JO32" s="108">
        <f t="shared" ca="1" si="1045"/>
        <v>0</v>
      </c>
      <c r="JP32" s="109">
        <f t="shared" ca="1" si="1046"/>
        <v>0</v>
      </c>
      <c r="JQ32" s="104">
        <f t="shared" ca="1" si="1047"/>
        <v>0</v>
      </c>
      <c r="JR32" s="105">
        <f t="shared" ca="1" si="1048"/>
        <v>0</v>
      </c>
      <c r="JS32" s="191"/>
      <c r="JT32" s="192">
        <f t="shared" ca="1" si="1049"/>
        <v>0</v>
      </c>
      <c r="JU32" s="106">
        <f t="shared" ca="1" si="1050"/>
        <v>0</v>
      </c>
      <c r="JV32" s="202"/>
      <c r="JW32" s="202"/>
      <c r="JX32" s="202"/>
      <c r="JY32" s="202"/>
      <c r="JZ32" s="202"/>
      <c r="KA32" s="202"/>
      <c r="KB32" s="202"/>
      <c r="KC32" s="202"/>
      <c r="KD32" s="203"/>
      <c r="KE32" s="204"/>
      <c r="KF32" s="108">
        <f t="shared" si="1051"/>
        <v>0</v>
      </c>
      <c r="KG32" s="102">
        <f ca="1">IF(E32=0,0,SUMIF('Cocktail (December 2025)'!$F$6:$DB$1547,E32,'Cocktail (December 2025)'!$BE$6:$BE$1547))</f>
        <v>0</v>
      </c>
      <c r="KH32" s="108">
        <f t="shared" ca="1" si="1052"/>
        <v>0</v>
      </c>
      <c r="KI32" s="109">
        <f t="shared" ca="1" si="1053"/>
        <v>0</v>
      </c>
      <c r="KJ32" s="104">
        <f t="shared" ca="1" si="1054"/>
        <v>0</v>
      </c>
      <c r="KK32" s="105">
        <f t="shared" ca="1" si="1055"/>
        <v>0</v>
      </c>
      <c r="KL32" s="191"/>
      <c r="KM32" s="192">
        <f t="shared" ca="1" si="1056"/>
        <v>0</v>
      </c>
      <c r="KN32" s="106">
        <f t="shared" ca="1" si="1057"/>
        <v>0</v>
      </c>
      <c r="KO32" s="202"/>
      <c r="KP32" s="202"/>
      <c r="KQ32" s="202"/>
      <c r="KR32" s="202"/>
      <c r="KS32" s="202"/>
      <c r="KT32" s="202"/>
      <c r="KU32" s="202"/>
      <c r="KV32" s="202"/>
      <c r="KW32" s="203"/>
      <c r="KX32" s="204"/>
      <c r="KY32" s="108">
        <f t="shared" si="1058"/>
        <v>0</v>
      </c>
      <c r="KZ32" s="102">
        <f ca="1">IF(E32=0,0,SUMIF('Cocktail (December 2025)'!$F$6:$DB$1547,E32,'Cocktail (December 2025)'!$BH$6:$BH$1547))</f>
        <v>0</v>
      </c>
      <c r="LA32" s="108">
        <f t="shared" ca="1" si="1059"/>
        <v>0</v>
      </c>
      <c r="LB32" s="109">
        <f t="shared" ca="1" si="1060"/>
        <v>0</v>
      </c>
      <c r="LC32" s="104">
        <f t="shared" ca="1" si="1061"/>
        <v>0</v>
      </c>
      <c r="LD32" s="105">
        <f t="shared" ca="1" si="1062"/>
        <v>0</v>
      </c>
      <c r="LE32" s="191"/>
      <c r="LF32" s="192">
        <f t="shared" ca="1" si="1063"/>
        <v>0</v>
      </c>
      <c r="LG32" s="106">
        <f t="shared" ca="1" si="1064"/>
        <v>0</v>
      </c>
      <c r="LH32" s="202"/>
      <c r="LI32" s="202"/>
      <c r="LJ32" s="202"/>
      <c r="LK32" s="202"/>
      <c r="LL32" s="202"/>
      <c r="LM32" s="202"/>
      <c r="LN32" s="202"/>
      <c r="LO32" s="202"/>
      <c r="LP32" s="203"/>
      <c r="LQ32" s="204"/>
      <c r="LR32" s="108">
        <f t="shared" si="1065"/>
        <v>0</v>
      </c>
      <c r="LS32" s="102">
        <f ca="1">IF(E32=0,0,SUMIF('Cocktail (December 2025)'!$F$6:$DB$1547,E32,'Cocktail (December 2025)'!$BK$6:$BK$1547))</f>
        <v>0</v>
      </c>
      <c r="LT32" s="108">
        <f t="shared" ca="1" si="1066"/>
        <v>0</v>
      </c>
      <c r="LU32" s="109">
        <f t="shared" ca="1" si="1067"/>
        <v>0</v>
      </c>
      <c r="LV32" s="104">
        <f t="shared" ca="1" si="1068"/>
        <v>0</v>
      </c>
      <c r="LW32" s="105">
        <f t="shared" ca="1" si="1069"/>
        <v>0</v>
      </c>
      <c r="LX32" s="191"/>
      <c r="LY32" s="192">
        <f t="shared" ca="1" si="1070"/>
        <v>0</v>
      </c>
      <c r="LZ32" s="106">
        <f t="shared" ca="1" si="1071"/>
        <v>0</v>
      </c>
      <c r="MA32" s="202"/>
      <c r="MB32" s="202"/>
      <c r="MC32" s="202"/>
      <c r="MD32" s="202"/>
      <c r="ME32" s="202"/>
      <c r="MF32" s="202"/>
      <c r="MG32" s="202"/>
      <c r="MH32" s="202"/>
      <c r="MI32" s="203"/>
      <c r="MJ32" s="204"/>
      <c r="MK32" s="108">
        <f t="shared" si="1072"/>
        <v>0</v>
      </c>
      <c r="ML32" s="102">
        <f ca="1">IF(E32=0,0,SUMIF('Cocktail (December 2025)'!$F$6:$DB$1547,E32,'Cocktail (December 2025)'!$BN$6:$BN$1547))</f>
        <v>0</v>
      </c>
      <c r="MM32" s="108">
        <f t="shared" ca="1" si="1073"/>
        <v>0</v>
      </c>
      <c r="MN32" s="109">
        <f t="shared" ca="1" si="1074"/>
        <v>0</v>
      </c>
      <c r="MO32" s="104">
        <f t="shared" ca="1" si="1075"/>
        <v>0</v>
      </c>
      <c r="MP32" s="105">
        <f t="shared" ca="1" si="1076"/>
        <v>0</v>
      </c>
      <c r="MQ32" s="191"/>
      <c r="MR32" s="192">
        <f t="shared" ca="1" si="1077"/>
        <v>0</v>
      </c>
      <c r="MS32" s="106">
        <f t="shared" ca="1" si="1078"/>
        <v>0</v>
      </c>
      <c r="MT32" s="202"/>
      <c r="MU32" s="202"/>
      <c r="MV32" s="202"/>
      <c r="MW32" s="202"/>
      <c r="MX32" s="202"/>
      <c r="MY32" s="202"/>
      <c r="MZ32" s="202"/>
      <c r="NA32" s="202"/>
      <c r="NB32" s="203"/>
      <c r="NC32" s="204"/>
      <c r="ND32" s="108">
        <f t="shared" si="1079"/>
        <v>0</v>
      </c>
      <c r="NE32" s="102">
        <f ca="1">IF(E32=0,0,SUMIF('Cocktail (December 2025)'!$F$6:$DB$1547,E32,'Cocktail (December 2025)'!$BQ$6:$BQ$1547))</f>
        <v>0</v>
      </c>
      <c r="NF32" s="108">
        <f t="shared" ca="1" si="1080"/>
        <v>0</v>
      </c>
      <c r="NG32" s="109">
        <f t="shared" ca="1" si="1081"/>
        <v>0</v>
      </c>
      <c r="NH32" s="104">
        <f t="shared" ca="1" si="1082"/>
        <v>0</v>
      </c>
      <c r="NI32" s="105">
        <f t="shared" ca="1" si="1083"/>
        <v>0</v>
      </c>
      <c r="NJ32" s="191"/>
      <c r="NK32" s="192">
        <f t="shared" ca="1" si="1084"/>
        <v>0</v>
      </c>
      <c r="NL32" s="106">
        <f t="shared" ca="1" si="1085"/>
        <v>0</v>
      </c>
      <c r="NM32" s="202"/>
      <c r="NN32" s="202"/>
      <c r="NO32" s="202"/>
      <c r="NP32" s="202"/>
      <c r="NQ32" s="202"/>
      <c r="NR32" s="202"/>
      <c r="NS32" s="202"/>
      <c r="NT32" s="202"/>
      <c r="NU32" s="203"/>
      <c r="NV32" s="204"/>
      <c r="NW32" s="108">
        <f t="shared" si="1086"/>
        <v>0</v>
      </c>
      <c r="NX32" s="102">
        <f ca="1">IF(E32=0,0,SUMIF('Cocktail (December 2025)'!$F$6:$DB$1547,E32,'Cocktail (December 2025)'!$BT$6:$BT$1547))</f>
        <v>0</v>
      </c>
      <c r="NY32" s="108">
        <f t="shared" ca="1" si="1087"/>
        <v>0</v>
      </c>
      <c r="NZ32" s="109">
        <f t="shared" ca="1" si="1088"/>
        <v>0</v>
      </c>
      <c r="OA32" s="104">
        <f t="shared" ca="1" si="1089"/>
        <v>0</v>
      </c>
      <c r="OB32" s="105">
        <f t="shared" ca="1" si="1090"/>
        <v>0</v>
      </c>
      <c r="OC32" s="191"/>
      <c r="OD32" s="192">
        <f t="shared" ca="1" si="1091"/>
        <v>0</v>
      </c>
      <c r="OE32" s="106">
        <f t="shared" ca="1" si="1092"/>
        <v>0</v>
      </c>
      <c r="OF32" s="202"/>
      <c r="OG32" s="202"/>
      <c r="OH32" s="202"/>
      <c r="OI32" s="202"/>
      <c r="OJ32" s="202"/>
      <c r="OK32" s="202"/>
      <c r="OL32" s="202"/>
      <c r="OM32" s="202"/>
      <c r="ON32" s="203"/>
      <c r="OO32" s="204"/>
      <c r="OP32" s="108">
        <f t="shared" si="1093"/>
        <v>0</v>
      </c>
      <c r="OQ32" s="102">
        <f ca="1">IF(E32=0,0,SUMIF('Cocktail (December 2025)'!$F$6:$DB$1547,E32,'Cocktail (December 2025)'!$BW$6:$BW$1547))</f>
        <v>0</v>
      </c>
      <c r="OR32" s="108">
        <f t="shared" ca="1" si="1094"/>
        <v>0</v>
      </c>
      <c r="OS32" s="109">
        <f t="shared" ca="1" si="1095"/>
        <v>0</v>
      </c>
      <c r="OT32" s="104">
        <f t="shared" ca="1" si="1096"/>
        <v>0</v>
      </c>
      <c r="OU32" s="105">
        <f t="shared" ca="1" si="1097"/>
        <v>0</v>
      </c>
      <c r="OV32" s="191"/>
      <c r="OW32" s="192">
        <f t="shared" ca="1" si="1098"/>
        <v>0</v>
      </c>
      <c r="OX32" s="106">
        <f t="shared" ca="1" si="1099"/>
        <v>0</v>
      </c>
      <c r="OY32" s="202"/>
      <c r="OZ32" s="202"/>
      <c r="PA32" s="202"/>
      <c r="PB32" s="202"/>
      <c r="PC32" s="202"/>
      <c r="PD32" s="202"/>
      <c r="PE32" s="202"/>
      <c r="PF32" s="202"/>
      <c r="PG32" s="203"/>
      <c r="PH32" s="204"/>
      <c r="PI32" s="108">
        <f t="shared" si="1100"/>
        <v>0</v>
      </c>
      <c r="PJ32" s="102">
        <f ca="1">IF(E32=0,0,SUMIF('Cocktail (December 2025)'!$F$6:$DB$1547,E32,'Cocktail (December 2025)'!$BZ$6:$BZ$1547))</f>
        <v>0</v>
      </c>
      <c r="PK32" s="108">
        <f t="shared" ca="1" si="1101"/>
        <v>0</v>
      </c>
      <c r="PL32" s="109">
        <f t="shared" ca="1" si="1102"/>
        <v>0</v>
      </c>
      <c r="PM32" s="104">
        <f t="shared" ca="1" si="1103"/>
        <v>0</v>
      </c>
      <c r="PN32" s="105">
        <f t="shared" ca="1" si="1104"/>
        <v>0</v>
      </c>
      <c r="PO32" s="191"/>
      <c r="PP32" s="192">
        <f t="shared" ca="1" si="1105"/>
        <v>0</v>
      </c>
      <c r="PQ32" s="106">
        <f t="shared" ca="1" si="1106"/>
        <v>0</v>
      </c>
      <c r="PR32" s="202"/>
      <c r="PS32" s="202"/>
      <c r="PT32" s="202"/>
      <c r="PU32" s="202"/>
      <c r="PV32" s="202"/>
      <c r="PW32" s="202"/>
      <c r="PX32" s="202"/>
      <c r="PY32" s="202"/>
      <c r="PZ32" s="203"/>
      <c r="QA32" s="204"/>
      <c r="QB32" s="108">
        <f t="shared" si="1107"/>
        <v>0</v>
      </c>
      <c r="QC32" s="102">
        <f ca="1">IF(E32=0,0,SUMIF('Cocktail (December 2025)'!$F$6:$DB$1547,E32,'Cocktail (December 2025)'!$CC$6:$CC$1547))</f>
        <v>0</v>
      </c>
      <c r="QD32" s="108">
        <f t="shared" ca="1" si="1108"/>
        <v>0</v>
      </c>
      <c r="QE32" s="109">
        <f t="shared" ca="1" si="1109"/>
        <v>0</v>
      </c>
      <c r="QF32" s="104">
        <f t="shared" ca="1" si="1110"/>
        <v>0</v>
      </c>
      <c r="QG32" s="105">
        <f t="shared" ca="1" si="1111"/>
        <v>0</v>
      </c>
      <c r="QH32" s="191"/>
      <c r="QI32" s="192">
        <f t="shared" ca="1" si="1112"/>
        <v>0</v>
      </c>
      <c r="QJ32" s="106">
        <f t="shared" ca="1" si="1113"/>
        <v>0</v>
      </c>
      <c r="QK32" s="202"/>
      <c r="QL32" s="202"/>
      <c r="QM32" s="202"/>
      <c r="QN32" s="202"/>
      <c r="QO32" s="202"/>
      <c r="QP32" s="202"/>
      <c r="QQ32" s="202"/>
      <c r="QR32" s="202"/>
      <c r="QS32" s="203"/>
      <c r="QT32" s="204"/>
      <c r="QU32" s="108">
        <f t="shared" si="1114"/>
        <v>0</v>
      </c>
      <c r="QV32" s="102">
        <f ca="1">IF(E32=0,0,SUMIF('Cocktail (December 2025)'!$F$6:$DB$1547,E32,'Cocktail (December 2025)'!$CF$6:$CF$1547))</f>
        <v>0</v>
      </c>
      <c r="QW32" s="108">
        <f t="shared" ca="1" si="1115"/>
        <v>0</v>
      </c>
      <c r="QX32" s="109">
        <f t="shared" ca="1" si="1116"/>
        <v>0</v>
      </c>
      <c r="QY32" s="104">
        <f t="shared" ca="1" si="1117"/>
        <v>0</v>
      </c>
      <c r="QZ32" s="105">
        <f t="shared" ca="1" si="1118"/>
        <v>0</v>
      </c>
      <c r="RA32" s="191"/>
      <c r="RB32" s="192">
        <f t="shared" ca="1" si="1119"/>
        <v>0</v>
      </c>
      <c r="RC32" s="106">
        <f t="shared" ca="1" si="882"/>
        <v>0</v>
      </c>
      <c r="RD32" s="202"/>
      <c r="RE32" s="202"/>
      <c r="RF32" s="202"/>
      <c r="RG32" s="202"/>
      <c r="RH32" s="202"/>
      <c r="RI32" s="202"/>
      <c r="RJ32" s="202"/>
      <c r="RK32" s="202"/>
      <c r="RL32" s="203"/>
      <c r="RM32" s="204"/>
      <c r="RN32" s="108">
        <f t="shared" si="1120"/>
        <v>0</v>
      </c>
      <c r="RO32" s="102">
        <f ca="1">IF(E32=0,0,SUMIF('Cocktail (December 2025)'!$F$6:$DB$1547,E32,'Cocktail (December 2025)'!$CI$6:$CI$1547))</f>
        <v>0</v>
      </c>
      <c r="RP32" s="108">
        <f t="shared" ca="1" si="1121"/>
        <v>0</v>
      </c>
      <c r="RQ32" s="109">
        <f t="shared" ca="1" si="1122"/>
        <v>0</v>
      </c>
      <c r="RR32" s="104">
        <f t="shared" ca="1" si="1123"/>
        <v>0</v>
      </c>
      <c r="RS32" s="105">
        <f t="shared" ca="1" si="1124"/>
        <v>0</v>
      </c>
      <c r="RT32" s="191"/>
      <c r="RU32" s="192">
        <f t="shared" ca="1" si="1125"/>
        <v>0</v>
      </c>
      <c r="RV32" s="106">
        <f t="shared" ca="1" si="1126"/>
        <v>0</v>
      </c>
      <c r="RW32" s="202"/>
      <c r="RX32" s="202"/>
      <c r="RY32" s="202"/>
      <c r="RZ32" s="202"/>
      <c r="SA32" s="202"/>
      <c r="SB32" s="202"/>
      <c r="SC32" s="202"/>
      <c r="SD32" s="202"/>
      <c r="SE32" s="203"/>
      <c r="SF32" s="204"/>
      <c r="SG32" s="108">
        <f t="shared" si="1127"/>
        <v>0</v>
      </c>
      <c r="SH32" s="102">
        <f ca="1">IF(E32=0,0,SUMIF('Cocktail (December 2025)'!$F$6:$DB$1547,E32,'Cocktail (December 2025)'!$CL$6:$CL$1547))</f>
        <v>0</v>
      </c>
      <c r="SI32" s="108">
        <f t="shared" ca="1" si="1128"/>
        <v>0</v>
      </c>
      <c r="SJ32" s="109">
        <f t="shared" ca="1" si="1129"/>
        <v>0</v>
      </c>
      <c r="SK32" s="104">
        <f t="shared" ca="1" si="1130"/>
        <v>0</v>
      </c>
      <c r="SL32" s="105">
        <f t="shared" ca="1" si="1131"/>
        <v>0</v>
      </c>
      <c r="SM32" s="191"/>
      <c r="SN32" s="192">
        <f t="shared" ca="1" si="1132"/>
        <v>0</v>
      </c>
      <c r="SO32" s="106">
        <f t="shared" ca="1" si="1133"/>
        <v>0</v>
      </c>
      <c r="SP32" s="202"/>
      <c r="SQ32" s="202"/>
      <c r="SR32" s="202"/>
      <c r="SS32" s="202"/>
      <c r="ST32" s="202"/>
      <c r="SU32" s="202"/>
      <c r="SV32" s="202"/>
      <c r="SW32" s="202"/>
      <c r="SX32" s="203"/>
      <c r="SY32" s="204"/>
      <c r="SZ32" s="108">
        <f t="shared" si="1134"/>
        <v>0</v>
      </c>
      <c r="TA32" s="102">
        <f ca="1">IF(E32=0,0,SUMIF('Cocktail (December 2025)'!$F$6:$DB$1547,E32,'Cocktail (December 2025)'!$CO$6:$CO$1547))</f>
        <v>0</v>
      </c>
      <c r="TB32" s="108">
        <f t="shared" ca="1" si="1135"/>
        <v>0</v>
      </c>
      <c r="TC32" s="109">
        <f t="shared" ca="1" si="1136"/>
        <v>0</v>
      </c>
      <c r="TD32" s="104">
        <f t="shared" ca="1" si="1137"/>
        <v>0</v>
      </c>
      <c r="TE32" s="105">
        <f t="shared" ca="1" si="1138"/>
        <v>0</v>
      </c>
      <c r="TF32" s="191"/>
      <c r="TG32" s="192">
        <f t="shared" ca="1" si="1139"/>
        <v>0</v>
      </c>
      <c r="TH32" s="106">
        <f t="shared" ca="1" si="1140"/>
        <v>0</v>
      </c>
      <c r="TI32" s="202"/>
      <c r="TJ32" s="202"/>
      <c r="TK32" s="202"/>
      <c r="TL32" s="202"/>
      <c r="TM32" s="202"/>
      <c r="TN32" s="202"/>
      <c r="TO32" s="202"/>
      <c r="TP32" s="202"/>
      <c r="TQ32" s="203"/>
      <c r="TR32" s="204"/>
      <c r="TS32" s="108">
        <f t="shared" si="1141"/>
        <v>0</v>
      </c>
      <c r="TT32" s="102">
        <f ca="1">IF(E32=0,0,SUMIF('Cocktail (December 2025)'!$F$6:$DB$1547,E32,'Cocktail (December 2025)'!$CR$6:$CR$1547))</f>
        <v>0</v>
      </c>
      <c r="TU32" s="108">
        <f t="shared" ca="1" si="1142"/>
        <v>0</v>
      </c>
      <c r="TV32" s="109">
        <f t="shared" ca="1" si="1143"/>
        <v>0</v>
      </c>
      <c r="TW32" s="104">
        <f t="shared" ca="1" si="1144"/>
        <v>0</v>
      </c>
      <c r="TX32" s="105">
        <f t="shared" ca="1" si="1145"/>
        <v>0</v>
      </c>
      <c r="TY32" s="191"/>
      <c r="TZ32" s="192">
        <f t="shared" ca="1" si="1146"/>
        <v>0</v>
      </c>
      <c r="UA32" s="106">
        <f t="shared" ca="1" si="1147"/>
        <v>0</v>
      </c>
      <c r="UB32" s="202"/>
      <c r="UC32" s="202"/>
      <c r="UD32" s="202"/>
      <c r="UE32" s="202"/>
      <c r="UF32" s="202"/>
      <c r="UG32" s="202"/>
      <c r="UH32" s="202"/>
      <c r="UI32" s="202"/>
      <c r="UJ32" s="203"/>
      <c r="UK32" s="204"/>
      <c r="UL32" s="108">
        <f t="shared" si="1148"/>
        <v>0</v>
      </c>
      <c r="UM32" s="102">
        <f ca="1">IF(E32=0,0,SUMIF('Cocktail (December 2025)'!$F$6:$DB$1547,E32,'Cocktail (December 2025)'!$CU$6:$CU$1547))</f>
        <v>0</v>
      </c>
      <c r="UN32" s="108">
        <f t="shared" ca="1" si="1149"/>
        <v>0</v>
      </c>
      <c r="UO32" s="109">
        <f t="shared" ca="1" si="1150"/>
        <v>0</v>
      </c>
      <c r="UP32" s="104">
        <f t="shared" ca="1" si="1151"/>
        <v>0</v>
      </c>
      <c r="UQ32" s="105">
        <f t="shared" ca="1" si="1152"/>
        <v>0</v>
      </c>
      <c r="UR32" s="191"/>
      <c r="US32" s="192">
        <f t="shared" ca="1" si="1153"/>
        <v>0</v>
      </c>
      <c r="UT32" s="106">
        <f t="shared" ca="1" si="1154"/>
        <v>0</v>
      </c>
      <c r="UU32" s="202"/>
      <c r="UV32" s="202"/>
      <c r="UW32" s="202"/>
      <c r="UX32" s="202"/>
      <c r="UY32" s="202"/>
      <c r="UZ32" s="202"/>
      <c r="VA32" s="202"/>
      <c r="VB32" s="202"/>
      <c r="VC32" s="203"/>
      <c r="VD32" s="204"/>
      <c r="VE32" s="108">
        <f t="shared" si="1155"/>
        <v>0</v>
      </c>
      <c r="VF32" s="102">
        <f ca="1">IF(E32=0,0,SUMIF('Cocktail (December 2025)'!$F$6:$DB$1547,E32,'Cocktail (December 2025)'!$CX$6:$CX$1547))</f>
        <v>0</v>
      </c>
      <c r="VG32" s="108">
        <f t="shared" ca="1" si="1156"/>
        <v>0</v>
      </c>
      <c r="VH32" s="109">
        <f t="shared" ca="1" si="1157"/>
        <v>0</v>
      </c>
      <c r="VI32" s="104">
        <f t="shared" ca="1" si="1158"/>
        <v>0</v>
      </c>
      <c r="VJ32" s="105">
        <f t="shared" ca="1" si="1159"/>
        <v>0</v>
      </c>
      <c r="VK32" s="191"/>
      <c r="VL32" s="192">
        <f t="shared" ca="1" si="1160"/>
        <v>0</v>
      </c>
      <c r="VM32" s="106">
        <f t="shared" ca="1" si="1161"/>
        <v>0</v>
      </c>
      <c r="VN32" s="202"/>
      <c r="VO32" s="202"/>
      <c r="VP32" s="202"/>
      <c r="VQ32" s="202"/>
      <c r="VR32" s="202"/>
      <c r="VS32" s="202"/>
      <c r="VT32" s="202"/>
      <c r="VU32" s="202"/>
      <c r="VV32" s="203"/>
      <c r="VW32" s="204"/>
      <c r="VX32" s="108">
        <f t="shared" si="1162"/>
        <v>0</v>
      </c>
      <c r="VY32" s="102">
        <f ca="1">IF(E32=0,0,SUMIF('Cocktail (December 2025)'!$F$6:$DB$1547,E32,'Cocktail (December 2025)'!$DA$6:$DA$1547))</f>
        <v>0</v>
      </c>
      <c r="VZ32" s="108">
        <f t="shared" ca="1" si="1163"/>
        <v>0</v>
      </c>
      <c r="WA32" s="109">
        <f t="shared" ca="1" si="1164"/>
        <v>0</v>
      </c>
      <c r="WB32" s="104">
        <f t="shared" ca="1" si="1165"/>
        <v>0</v>
      </c>
      <c r="WC32" s="105">
        <f t="shared" ca="1" si="1166"/>
        <v>0</v>
      </c>
      <c r="WD32" s="191"/>
      <c r="WE32" s="192">
        <f t="shared" ca="1" si="1167"/>
        <v>0</v>
      </c>
      <c r="WF32" s="14" t="s">
        <v>81</v>
      </c>
      <c r="WG32" s="62">
        <f t="shared" si="1168"/>
        <v>0</v>
      </c>
      <c r="WH32" s="13">
        <f t="shared" si="1169"/>
        <v>0</v>
      </c>
      <c r="WI32" s="13">
        <f t="shared" si="1170"/>
        <v>0</v>
      </c>
      <c r="WJ32" s="13">
        <f t="shared" si="1171"/>
        <v>0</v>
      </c>
      <c r="WK32" s="13">
        <f t="shared" si="1172"/>
        <v>0</v>
      </c>
      <c r="WL32" s="13">
        <f t="shared" si="1173"/>
        <v>0</v>
      </c>
      <c r="WM32" s="13">
        <f t="shared" si="1174"/>
        <v>0</v>
      </c>
      <c r="WN32" s="13">
        <f t="shared" si="1175"/>
        <v>0</v>
      </c>
      <c r="WO32" s="13">
        <f t="shared" si="1176"/>
        <v>0</v>
      </c>
      <c r="WP32" s="63">
        <f t="shared" si="1177"/>
        <v>0</v>
      </c>
      <c r="WQ32" s="63">
        <f t="shared" si="1178"/>
        <v>0</v>
      </c>
      <c r="WR32" s="63">
        <f t="shared" si="1179"/>
        <v>0</v>
      </c>
      <c r="WS32" s="63">
        <f t="shared" ca="1" si="1180"/>
        <v>0</v>
      </c>
      <c r="WT32" s="54">
        <f t="shared" ca="1" si="1181"/>
        <v>0</v>
      </c>
      <c r="WU32" s="64">
        <f t="shared" ca="1" si="1182"/>
        <v>0</v>
      </c>
      <c r="WV32" s="196"/>
      <c r="WW32" s="197">
        <f t="shared" ca="1" si="1183"/>
        <v>0</v>
      </c>
      <c r="WX32" s="12">
        <f t="shared" si="1184"/>
        <v>0</v>
      </c>
      <c r="WY32" s="61"/>
    </row>
    <row r="33" spans="1:623" ht="15" customHeight="1" x14ac:dyDescent="0.3">
      <c r="A33" s="114" t="str">
        <f t="shared" ca="1" si="952"/>
        <v>-</v>
      </c>
      <c r="B33" s="175"/>
      <c r="C33" s="173">
        <v>224</v>
      </c>
      <c r="D33" s="174">
        <v>141</v>
      </c>
      <c r="E33" s="138" t="s">
        <v>171</v>
      </c>
      <c r="F33" s="98">
        <f>IF(E33="","",IF(VLOOKUP(E33,'Master Data (December 2025)'!$B$10:$N$857,1)=E33,VLOOKUP(E33,'Master Data (December 2025)'!$B$10:$N$857,6),"XX"))</f>
        <v>1</v>
      </c>
      <c r="G33" s="98"/>
      <c r="H33" s="90">
        <f>IF(E33="","",IF(VLOOKUP(E33,'Master Data (December 2025)'!$B$10:$N$857,1)=E33,VLOOKUP(E33,'Master Data (December 2025)'!$B$10:$N$857,8),"XX"))</f>
        <v>24</v>
      </c>
      <c r="I33" s="98"/>
      <c r="J33" s="90" t="str">
        <f>IF(E33="","",IF(VLOOKUP(E33,'Master Data (December 2025)'!$B$10:$N$857,1)=E33,VLOOKUP(E33,'Master Data (December 2025)'!$B$10:$N$857,3),"XX"))</f>
        <v>อมฤต</v>
      </c>
      <c r="K33" s="99" t="str">
        <f>IF(E33="","",IF(VLOOKUP(E33,'Master Data (December 2025)'!$B$10:$N$857,1)=E33,VLOOKUP(E33,'Master Data (December 2025)'!$B$10:$N$857,5),"XX"))</f>
        <v>Btl 750 ml</v>
      </c>
      <c r="L33" s="215">
        <f>IF(E33="","",IF(VLOOKUP(E33,'Master Data (December 2025)'!$B$10:$N$857,1)=E33,VLOOKUP(E33,'Master Data (December 2025)'!$B$10:$N$857,11),"XX"))</f>
        <v>740</v>
      </c>
      <c r="M33" s="215">
        <f>IF(E33="","",IF(VLOOKUP(E33,'Master Data (December 2025)'!$B$10:$N$857,1)=E33,VLOOKUP(E33,'Master Data (December 2025)'!$B$10:$N$857,13),"XX"))</f>
        <v>37.149541666666671</v>
      </c>
      <c r="N33" s="208"/>
      <c r="O33" s="100">
        <f>N33</f>
        <v>0</v>
      </c>
      <c r="P33" s="202"/>
      <c r="Q33" s="202"/>
      <c r="R33" s="202"/>
      <c r="S33" s="202"/>
      <c r="T33" s="202"/>
      <c r="U33" s="202"/>
      <c r="V33" s="202"/>
      <c r="W33" s="202"/>
      <c r="X33" s="203"/>
      <c r="Y33" s="204"/>
      <c r="Z33" s="101">
        <f>(Y33*F33)/H33</f>
        <v>0</v>
      </c>
      <c r="AA33" s="102">
        <f ca="1">IF(E33=0,0,SUMIF('Cocktail (December 2025)'!$F$6:$DB$1547,E33,'Cocktail (December 2025)'!$O$6:$O$1547))</f>
        <v>0</v>
      </c>
      <c r="AB33" s="103">
        <f ca="1">AA33/H33</f>
        <v>0</v>
      </c>
      <c r="AC33" s="104">
        <f ca="1">O33+P33+Q33+R33-S33-T33-U33-V33-W33-X33-Z33-AB33</f>
        <v>0</v>
      </c>
      <c r="AD33" s="104">
        <f ca="1">AC33*H33</f>
        <v>0</v>
      </c>
      <c r="AE33" s="105">
        <f ca="1">(T33+U33+V33+W33+(X33+((Y33*$F33)/$H33)+AB33))*$L33</f>
        <v>0</v>
      </c>
      <c r="AF33" s="191"/>
      <c r="AG33" s="192">
        <f ca="1">AF33-AC33</f>
        <v>0</v>
      </c>
      <c r="AH33" s="106">
        <f t="shared" ca="1" si="881"/>
        <v>0</v>
      </c>
      <c r="AI33" s="202"/>
      <c r="AJ33" s="202"/>
      <c r="AK33" s="202"/>
      <c r="AL33" s="202"/>
      <c r="AM33" s="202"/>
      <c r="AN33" s="202"/>
      <c r="AO33" s="202"/>
      <c r="AP33" s="202"/>
      <c r="AQ33" s="203"/>
      <c r="AR33" s="204"/>
      <c r="AS33" s="107">
        <f t="shared" si="960"/>
        <v>0</v>
      </c>
      <c r="AT33" s="102">
        <f ca="1">IF(E33=0,0,SUMIF('Cocktail (December 2025)'!$F$6:$DB$1547,E33,'Cocktail (December 2025)'!$R$6:$R$1547))</f>
        <v>0</v>
      </c>
      <c r="AU33" s="108">
        <f t="shared" ca="1" si="961"/>
        <v>0</v>
      </c>
      <c r="AV33" s="104">
        <f ca="1">AH33+AI33+AJ33+AK33-AL33-AM33-AN33-AO33-AP33-AQ33-AS33-AU33</f>
        <v>0</v>
      </c>
      <c r="AW33" s="104">
        <f t="shared" ca="1" si="963"/>
        <v>0</v>
      </c>
      <c r="AX33" s="105">
        <f ca="1">(AM33+AN33+AO33+AP33+(AQ33+((AR33*$F33)/$H33)+AU33))*$L33</f>
        <v>0</v>
      </c>
      <c r="AY33" s="191"/>
      <c r="AZ33" s="192">
        <f ca="1">AY33-AV33</f>
        <v>0</v>
      </c>
      <c r="BA33" s="106">
        <f t="shared" ca="1" si="966"/>
        <v>0</v>
      </c>
      <c r="BB33" s="202"/>
      <c r="BC33" s="202"/>
      <c r="BD33" s="202"/>
      <c r="BE33" s="202"/>
      <c r="BF33" s="202"/>
      <c r="BG33" s="202"/>
      <c r="BH33" s="202"/>
      <c r="BI33" s="202"/>
      <c r="BJ33" s="203"/>
      <c r="BK33" s="204"/>
      <c r="BL33" s="108">
        <f t="shared" si="967"/>
        <v>0</v>
      </c>
      <c r="BM33" s="102">
        <f ca="1">IF(E33=0,0,SUMIF('Cocktail (December 2025)'!$F$6:$DB$1547,E33,'Cocktail (December 2025)'!$U$6:$U$1547))</f>
        <v>0</v>
      </c>
      <c r="BN33" s="108">
        <f t="shared" ca="1" si="968"/>
        <v>0</v>
      </c>
      <c r="BO33" s="109">
        <f ca="1">BA33+BB33+BC33+BD33-BE33-BF33-BG33-BH33-BI33-BJ33-BL33-BN33</f>
        <v>0</v>
      </c>
      <c r="BP33" s="104">
        <f t="shared" ca="1" si="970"/>
        <v>0</v>
      </c>
      <c r="BQ33" s="105">
        <f ca="1">(BF33+BG33+BH33+BI33+(BJ33+((BK33*$F33)/$H33)+BN33))*$L33</f>
        <v>0</v>
      </c>
      <c r="BR33" s="191"/>
      <c r="BS33" s="192">
        <f ca="1">BR33-BO33</f>
        <v>0</v>
      </c>
      <c r="BT33" s="106">
        <f ca="1">BO33</f>
        <v>0</v>
      </c>
      <c r="BU33" s="202"/>
      <c r="BV33" s="202"/>
      <c r="BW33" s="202"/>
      <c r="BX33" s="202"/>
      <c r="BY33" s="202"/>
      <c r="BZ33" s="202"/>
      <c r="CA33" s="202"/>
      <c r="CB33" s="202"/>
      <c r="CC33" s="203"/>
      <c r="CD33" s="204"/>
      <c r="CE33" s="108">
        <f t="shared" si="974"/>
        <v>0</v>
      </c>
      <c r="CF33" s="102">
        <f ca="1">IF(E33=0,0,SUMIF('Cocktail (December 2025)'!$F$6:$DB$1547,E33,'Cocktail (December 2025)'!$X$6:$X$1547))</f>
        <v>0</v>
      </c>
      <c r="CG33" s="108">
        <f t="shared" ca="1" si="975"/>
        <v>0</v>
      </c>
      <c r="CH33" s="109">
        <f ca="1">BT33+BU33+BV33+BW33-BX33-BY33-BZ33-CA33-CB33-CC33-CE33-CG33</f>
        <v>0</v>
      </c>
      <c r="CI33" s="104">
        <f t="shared" ca="1" si="977"/>
        <v>0</v>
      </c>
      <c r="CJ33" s="105">
        <f ca="1">(BY33+BZ33+CA33+CB33+(CC33+((CD33*$F33)/$H33)+CG33))*$L33</f>
        <v>0</v>
      </c>
      <c r="CK33" s="191"/>
      <c r="CL33" s="192">
        <f ca="1">CK33-CH33</f>
        <v>0</v>
      </c>
      <c r="CM33" s="106">
        <f ca="1">CH33</f>
        <v>0</v>
      </c>
      <c r="CN33" s="202"/>
      <c r="CO33" s="202"/>
      <c r="CP33" s="202"/>
      <c r="CQ33" s="202"/>
      <c r="CR33" s="202"/>
      <c r="CS33" s="202"/>
      <c r="CT33" s="202"/>
      <c r="CU33" s="202"/>
      <c r="CV33" s="203"/>
      <c r="CW33" s="204"/>
      <c r="CX33" s="108">
        <f t="shared" si="981"/>
        <v>0</v>
      </c>
      <c r="CY33" s="102">
        <f ca="1">IF(E33=0,0,SUMIF('Cocktail (December 2025)'!$F$6:$DB$1547,E33,'Cocktail (December 2025)'!$AA$6:$AA$1547))</f>
        <v>0</v>
      </c>
      <c r="CZ33" s="108">
        <f t="shared" ca="1" si="982"/>
        <v>0</v>
      </c>
      <c r="DA33" s="109">
        <f ca="1">CM33+CN33+CO33+CP33-CQ33-CR33-CS33-CT33-CU33-CV33-CX33-CZ33</f>
        <v>0</v>
      </c>
      <c r="DB33" s="104">
        <f t="shared" ca="1" si="984"/>
        <v>0</v>
      </c>
      <c r="DC33" s="105">
        <f ca="1">(CR33+CS33+CT33+CU33+(CV33+((CW33*$F33)/$H33)+CZ33))*$L33</f>
        <v>0</v>
      </c>
      <c r="DD33" s="191"/>
      <c r="DE33" s="192">
        <f ca="1">DD33-DA33</f>
        <v>0</v>
      </c>
      <c r="DF33" s="106">
        <f ca="1">DA33</f>
        <v>0</v>
      </c>
      <c r="DG33" s="202"/>
      <c r="DH33" s="202"/>
      <c r="DI33" s="202"/>
      <c r="DJ33" s="202"/>
      <c r="DK33" s="202"/>
      <c r="DL33" s="202"/>
      <c r="DM33" s="202"/>
      <c r="DN33" s="202"/>
      <c r="DO33" s="203"/>
      <c r="DP33" s="204"/>
      <c r="DQ33" s="108">
        <f t="shared" si="988"/>
        <v>0</v>
      </c>
      <c r="DR33" s="102">
        <f ca="1">IF(E33=0,0,SUMIF('Cocktail (December 2025)'!$F$6:$DB$1547,E33,'Cocktail (December 2025)'!$AD$6:$AD$1547))</f>
        <v>0</v>
      </c>
      <c r="DS33" s="108">
        <f t="shared" ca="1" si="989"/>
        <v>0</v>
      </c>
      <c r="DT33" s="109">
        <f ca="1">DF33+DG33+DH33+DI33-DJ33-DK33-DL33-DM33-DN33-DO33-DQ33-DS33</f>
        <v>0</v>
      </c>
      <c r="DU33" s="104">
        <f t="shared" ca="1" si="991"/>
        <v>0</v>
      </c>
      <c r="DV33" s="105">
        <f ca="1">(DK33+DL33+DM33+DN33+(DO33+((DP33*$F33)/$H33)+DS33))*$L33</f>
        <v>0</v>
      </c>
      <c r="DW33" s="191"/>
      <c r="DX33" s="192">
        <f ca="1">DW33-DT33</f>
        <v>0</v>
      </c>
      <c r="DY33" s="106">
        <f ca="1">DT33</f>
        <v>0</v>
      </c>
      <c r="DZ33" s="202"/>
      <c r="EA33" s="202"/>
      <c r="EB33" s="202"/>
      <c r="EC33" s="202"/>
      <c r="ED33" s="202"/>
      <c r="EE33" s="202"/>
      <c r="EF33" s="202"/>
      <c r="EG33" s="202"/>
      <c r="EH33" s="203"/>
      <c r="EI33" s="204"/>
      <c r="EJ33" s="108">
        <f t="shared" si="995"/>
        <v>0</v>
      </c>
      <c r="EK33" s="102">
        <f ca="1">IF(E33=0,0,SUMIF('Cocktail (December 2025)'!$F$6:$DB$1547,E33,'Cocktail (December 2025)'!$AG$6:$AG$1547))</f>
        <v>0</v>
      </c>
      <c r="EL33" s="108">
        <f t="shared" ca="1" si="996"/>
        <v>0</v>
      </c>
      <c r="EM33" s="109">
        <f ca="1">DY33+DZ33+EA33+EB33-EC33-ED33-EE33-EF33-EG33-EH33-EJ33-EL33</f>
        <v>0</v>
      </c>
      <c r="EN33" s="104">
        <f t="shared" ca="1" si="998"/>
        <v>0</v>
      </c>
      <c r="EO33" s="105">
        <f ca="1">(ED33+EE33+EF33+EG33+(EH33+((EI33*$F33)/$H33)+EL33))*$L33</f>
        <v>0</v>
      </c>
      <c r="EP33" s="191"/>
      <c r="EQ33" s="199">
        <f ca="1">EP33-EM33</f>
        <v>0</v>
      </c>
      <c r="ER33" s="185">
        <f t="shared" ca="1" si="1001"/>
        <v>0</v>
      </c>
      <c r="ES33" s="202"/>
      <c r="ET33" s="202"/>
      <c r="EU33" s="202"/>
      <c r="EV33" s="202"/>
      <c r="EW33" s="202"/>
      <c r="EX33" s="202"/>
      <c r="EY33" s="202"/>
      <c r="EZ33" s="202"/>
      <c r="FA33" s="203"/>
      <c r="FB33" s="204"/>
      <c r="FC33" s="108">
        <f t="shared" si="1002"/>
        <v>0</v>
      </c>
      <c r="FD33" s="102">
        <f ca="1">IF(E33=0,0,SUMIF('Cocktail (December 2025)'!$F$6:$DB$1547,E33,'Cocktail (December 2025)'!$AJ$6:$AJ$1547))</f>
        <v>0</v>
      </c>
      <c r="FE33" s="108">
        <f t="shared" ca="1" si="1003"/>
        <v>0</v>
      </c>
      <c r="FF33" s="109">
        <f ca="1">ER33+ES33+ET33+EU33-EV33-EW33-EX33-EY33-EZ33-FA33-FC33-FE33</f>
        <v>0</v>
      </c>
      <c r="FG33" s="104">
        <f t="shared" ca="1" si="1005"/>
        <v>0</v>
      </c>
      <c r="FH33" s="105">
        <f ca="1">(EW33+EX33+EY33+EZ33+(FA33+((FB33*$F33)/$H33)+FE33))*$L33</f>
        <v>0</v>
      </c>
      <c r="FI33" s="191"/>
      <c r="FJ33" s="192">
        <f ca="1">FI33-FF33</f>
        <v>0</v>
      </c>
      <c r="FK33" s="110">
        <f ca="1">FF33</f>
        <v>0</v>
      </c>
      <c r="FL33" s="202"/>
      <c r="FM33" s="202"/>
      <c r="FN33" s="202"/>
      <c r="FO33" s="202"/>
      <c r="FP33" s="202"/>
      <c r="FQ33" s="202"/>
      <c r="FR33" s="202"/>
      <c r="FS33" s="202"/>
      <c r="FT33" s="203"/>
      <c r="FU33" s="204"/>
      <c r="FV33" s="108">
        <f t="shared" si="1009"/>
        <v>0</v>
      </c>
      <c r="FW33" s="102">
        <f ca="1">IF(E33=0,0,SUMIF('Cocktail (December 2025)'!$F$6:$DB$1547,E33,'Cocktail (December 2025)'!$AM$6:$AM$1547))</f>
        <v>0</v>
      </c>
      <c r="FX33" s="108">
        <f t="shared" ca="1" si="1010"/>
        <v>0</v>
      </c>
      <c r="FY33" s="109">
        <f ca="1">FK33+FL33+FM33+FN33-FO33-FP33-FQ33-FR33-FS33-FT33-FV33-FX33</f>
        <v>0</v>
      </c>
      <c r="FZ33" s="104">
        <f t="shared" ca="1" si="1012"/>
        <v>0</v>
      </c>
      <c r="GA33" s="105">
        <f ca="1">(FP33+FQ33+FR33+FS33+(FT33+((FU33*$F33)/$H33)+FX33))*$L33</f>
        <v>0</v>
      </c>
      <c r="GB33" s="191"/>
      <c r="GC33" s="192">
        <f ca="1">GB33-FY33</f>
        <v>0</v>
      </c>
      <c r="GD33" s="106">
        <f ca="1">FY33</f>
        <v>0</v>
      </c>
      <c r="GE33" s="202"/>
      <c r="GF33" s="202"/>
      <c r="GG33" s="202"/>
      <c r="GH33" s="202"/>
      <c r="GI33" s="202"/>
      <c r="GJ33" s="202"/>
      <c r="GK33" s="202"/>
      <c r="GL33" s="202"/>
      <c r="GM33" s="203"/>
      <c r="GN33" s="204"/>
      <c r="GO33" s="108">
        <f t="shared" si="1016"/>
        <v>0</v>
      </c>
      <c r="GP33" s="102">
        <f ca="1">IF(E33=0,0,SUMIF('Cocktail (December 2025)'!$F$6:$DB$1547,E33,'Cocktail (December 2025)'!$AP$6:$AP$1547))</f>
        <v>0</v>
      </c>
      <c r="GQ33" s="108">
        <f t="shared" ca="1" si="1017"/>
        <v>0</v>
      </c>
      <c r="GR33" s="109">
        <f ca="1">GD33+GE33+GF33+GG33-GH33-GI33-GJ33-GK33-GL33-GM33-GO33-GQ33</f>
        <v>0</v>
      </c>
      <c r="GS33" s="104">
        <f t="shared" ca="1" si="1019"/>
        <v>0</v>
      </c>
      <c r="GT33" s="105">
        <f ca="1">(GI33+GJ33+GK33+GL33+(GM33+((GN33*$F33)/$H33)+GQ33))*$L33</f>
        <v>0</v>
      </c>
      <c r="GU33" s="191"/>
      <c r="GV33" s="192">
        <f ca="1">GU33-GR33</f>
        <v>0</v>
      </c>
      <c r="GW33" s="106">
        <f ca="1">GR33</f>
        <v>0</v>
      </c>
      <c r="GX33" s="202"/>
      <c r="GY33" s="202"/>
      <c r="GZ33" s="202"/>
      <c r="HA33" s="202"/>
      <c r="HB33" s="202"/>
      <c r="HC33" s="202"/>
      <c r="HD33" s="202"/>
      <c r="HE33" s="202"/>
      <c r="HF33" s="203"/>
      <c r="HG33" s="204"/>
      <c r="HH33" s="108">
        <f t="shared" si="1023"/>
        <v>0</v>
      </c>
      <c r="HI33" s="102">
        <f ca="1">IF(E33=0,0,SUMIF('Cocktail (December 2025)'!$F$6:$DB$1547,E33,'Cocktail (December 2025)'!$AS$6:$AS$1547))</f>
        <v>0</v>
      </c>
      <c r="HJ33" s="108">
        <f t="shared" ca="1" si="1024"/>
        <v>0</v>
      </c>
      <c r="HK33" s="109">
        <f ca="1">GW33+GX33+GY33+GZ33-HA33-HB33-HC33-HD33-HE33-HF33-HH33-HJ33</f>
        <v>0</v>
      </c>
      <c r="HL33" s="104">
        <f t="shared" ca="1" si="1026"/>
        <v>0</v>
      </c>
      <c r="HM33" s="105">
        <f ca="1">(HB33+HC33+HD33+HE33+(HF33+((HG33*$F33)/$H33)+HJ33))*$L33</f>
        <v>0</v>
      </c>
      <c r="HN33" s="191"/>
      <c r="HO33" s="192">
        <f ca="1">HN33-HK33</f>
        <v>0</v>
      </c>
      <c r="HP33" s="106">
        <f ca="1">HK33</f>
        <v>0</v>
      </c>
      <c r="HQ33" s="202"/>
      <c r="HR33" s="202"/>
      <c r="HS33" s="202"/>
      <c r="HT33" s="202"/>
      <c r="HU33" s="202"/>
      <c r="HV33" s="202"/>
      <c r="HW33" s="202"/>
      <c r="HX33" s="202"/>
      <c r="HY33" s="203"/>
      <c r="HZ33" s="204"/>
      <c r="IA33" s="108">
        <f t="shared" si="1030"/>
        <v>0</v>
      </c>
      <c r="IB33" s="102">
        <f ca="1">IF(E33=0,0,SUMIF('Cocktail (December 2025)'!$F$6:$DB$1547,E33,'Cocktail (December 2025)'!$AV$6:$AV$1547))</f>
        <v>0</v>
      </c>
      <c r="IC33" s="108">
        <f t="shared" ca="1" si="1031"/>
        <v>0</v>
      </c>
      <c r="ID33" s="109">
        <f ca="1">HP33+HQ33+HR33+HS33-HT33-HU33-HV33-HW33-HX33-HY33-IA33-IC33</f>
        <v>0</v>
      </c>
      <c r="IE33" s="104">
        <f t="shared" ca="1" si="1033"/>
        <v>0</v>
      </c>
      <c r="IF33" s="105">
        <f ca="1">(HU33+HV33+HW33+HX33+(HY33+((HZ33*$F33)/$H33)+IC33))*$L33</f>
        <v>0</v>
      </c>
      <c r="IG33" s="191"/>
      <c r="IH33" s="192">
        <f ca="1">IG33-ID33</f>
        <v>0</v>
      </c>
      <c r="II33" s="106">
        <f ca="1">ID33</f>
        <v>0</v>
      </c>
      <c r="IJ33" s="202"/>
      <c r="IK33" s="202"/>
      <c r="IL33" s="202"/>
      <c r="IM33" s="202"/>
      <c r="IN33" s="202"/>
      <c r="IO33" s="202"/>
      <c r="IP33" s="202"/>
      <c r="IQ33" s="202"/>
      <c r="IR33" s="203"/>
      <c r="IS33" s="204"/>
      <c r="IT33" s="108">
        <f t="shared" si="1037"/>
        <v>0</v>
      </c>
      <c r="IU33" s="102">
        <f ca="1">IF(E33=0,0,SUMIF('Cocktail (December 2025)'!$F$6:$DB$1547,E33,'Cocktail (December 2025)'!$AY$6:$AY$1547))</f>
        <v>0</v>
      </c>
      <c r="IV33" s="108">
        <f t="shared" ca="1" si="1038"/>
        <v>0</v>
      </c>
      <c r="IW33" s="109">
        <f ca="1">II33+IJ33+IK33+IL33-IM33-IN33-IO33-IP33-IQ33-IR33-IT33-IV33</f>
        <v>0</v>
      </c>
      <c r="IX33" s="104">
        <f t="shared" ca="1" si="1040"/>
        <v>0</v>
      </c>
      <c r="IY33" s="105">
        <f ca="1">(IN33+IO33+IP33+IQ33+(IR33+((IS33*$F33)/$H33)+IV33))*$L33</f>
        <v>0</v>
      </c>
      <c r="IZ33" s="191"/>
      <c r="JA33" s="192">
        <f ca="1">IZ33-IW33</f>
        <v>0</v>
      </c>
      <c r="JB33" s="106">
        <f ca="1">IW33</f>
        <v>0</v>
      </c>
      <c r="JC33" s="202"/>
      <c r="JD33" s="202"/>
      <c r="JE33" s="202"/>
      <c r="JF33" s="202"/>
      <c r="JG33" s="202"/>
      <c r="JH33" s="202"/>
      <c r="JI33" s="202"/>
      <c r="JJ33" s="202"/>
      <c r="JK33" s="203"/>
      <c r="JL33" s="204"/>
      <c r="JM33" s="108">
        <f t="shared" si="1044"/>
        <v>0</v>
      </c>
      <c r="JN33" s="102">
        <f ca="1">IF(E33=0,0,SUMIF('Cocktail (December 2025)'!$F$6:$DB$1547,E33,'Cocktail (December 2025)'!$BB$6:$BB$1547))</f>
        <v>0</v>
      </c>
      <c r="JO33" s="108">
        <f t="shared" ca="1" si="1045"/>
        <v>0</v>
      </c>
      <c r="JP33" s="109">
        <f ca="1">JB33+JC33+JD33+JE33-JF33-JG33-JH33-JI33-JJ33-JK33-JM33-JO33</f>
        <v>0</v>
      </c>
      <c r="JQ33" s="104">
        <f t="shared" ca="1" si="1047"/>
        <v>0</v>
      </c>
      <c r="JR33" s="105">
        <f ca="1">(JG33+JH33+JI33+JJ33+(JK33+((JL33*$F33)/$H33)+JO33))*$L33</f>
        <v>0</v>
      </c>
      <c r="JS33" s="191"/>
      <c r="JT33" s="192">
        <f ca="1">JS33-JP33</f>
        <v>0</v>
      </c>
      <c r="JU33" s="106">
        <f t="shared" ca="1" si="1050"/>
        <v>0</v>
      </c>
      <c r="JV33" s="202"/>
      <c r="JW33" s="202"/>
      <c r="JX33" s="202"/>
      <c r="JY33" s="202"/>
      <c r="JZ33" s="202"/>
      <c r="KA33" s="202"/>
      <c r="KB33" s="202"/>
      <c r="KC33" s="202"/>
      <c r="KD33" s="203"/>
      <c r="KE33" s="204"/>
      <c r="KF33" s="108">
        <f t="shared" si="1051"/>
        <v>0</v>
      </c>
      <c r="KG33" s="102">
        <f ca="1">IF(E33=0,0,SUMIF('Cocktail (December 2025)'!$F$6:$DB$1547,E33,'Cocktail (December 2025)'!$BE$6:$BE$1547))</f>
        <v>0</v>
      </c>
      <c r="KH33" s="108">
        <f t="shared" ca="1" si="1052"/>
        <v>0</v>
      </c>
      <c r="KI33" s="109">
        <f ca="1">JU33+JV33+JW33+JX33-JY33-JZ33-KA33-KB33-KC33-KD33-KF33-KH33</f>
        <v>0</v>
      </c>
      <c r="KJ33" s="104">
        <f t="shared" ca="1" si="1054"/>
        <v>0</v>
      </c>
      <c r="KK33" s="105">
        <f ca="1">(JZ33+KA33+KB33+KC33+(KD33+((KE33*$F33)/$H33)+KH33))*$L33</f>
        <v>0</v>
      </c>
      <c r="KL33" s="191"/>
      <c r="KM33" s="192">
        <f ca="1">KL33-KI33</f>
        <v>0</v>
      </c>
      <c r="KN33" s="106">
        <f ca="1">KI33</f>
        <v>0</v>
      </c>
      <c r="KO33" s="202"/>
      <c r="KP33" s="202"/>
      <c r="KQ33" s="202"/>
      <c r="KR33" s="202"/>
      <c r="KS33" s="202"/>
      <c r="KT33" s="202"/>
      <c r="KU33" s="202"/>
      <c r="KV33" s="202"/>
      <c r="KW33" s="203"/>
      <c r="KX33" s="204"/>
      <c r="KY33" s="108">
        <f t="shared" si="1058"/>
        <v>0</v>
      </c>
      <c r="KZ33" s="102">
        <f ca="1">IF(E33=0,0,SUMIF('Cocktail (December 2025)'!$F$6:$DB$1547,E33,'Cocktail (December 2025)'!$BH$6:$BH$1547))</f>
        <v>0</v>
      </c>
      <c r="LA33" s="108">
        <f t="shared" ca="1" si="1059"/>
        <v>0</v>
      </c>
      <c r="LB33" s="109">
        <f ca="1">KN33+KO33+KP33+KQ33-KR33-KS33-KT33-KU33-KV33-KW33-KY33-LA33</f>
        <v>0</v>
      </c>
      <c r="LC33" s="104">
        <f t="shared" ca="1" si="1061"/>
        <v>0</v>
      </c>
      <c r="LD33" s="105">
        <f ca="1">(KS33+KT33+KU33+KV33+(KW33+((KX33*$F33)/$H33)+LA33))*$L33</f>
        <v>0</v>
      </c>
      <c r="LE33" s="191"/>
      <c r="LF33" s="192">
        <f ca="1">LE33-LB33</f>
        <v>0</v>
      </c>
      <c r="LG33" s="106">
        <f ca="1">LB33</f>
        <v>0</v>
      </c>
      <c r="LH33" s="202"/>
      <c r="LI33" s="202"/>
      <c r="LJ33" s="202"/>
      <c r="LK33" s="202"/>
      <c r="LL33" s="202"/>
      <c r="LM33" s="202"/>
      <c r="LN33" s="202"/>
      <c r="LO33" s="202"/>
      <c r="LP33" s="203"/>
      <c r="LQ33" s="204"/>
      <c r="LR33" s="108">
        <f t="shared" si="1065"/>
        <v>0</v>
      </c>
      <c r="LS33" s="102">
        <f ca="1">IF(E33=0,0,SUMIF('Cocktail (December 2025)'!$F$6:$DB$1547,E33,'Cocktail (December 2025)'!$BK$6:$BK$1547))</f>
        <v>0</v>
      </c>
      <c r="LT33" s="108">
        <f t="shared" ca="1" si="1066"/>
        <v>0</v>
      </c>
      <c r="LU33" s="109">
        <f ca="1">LG33+LH33+LI33+LJ33-LK33-LL33-LM33-LN33-LO33-LP33-LR33-LT33</f>
        <v>0</v>
      </c>
      <c r="LV33" s="104">
        <f t="shared" ca="1" si="1068"/>
        <v>0</v>
      </c>
      <c r="LW33" s="105">
        <f ca="1">(LL33+LM33+LN33+LO33+(LP33+((LQ33*$F33)/$H33)+LT33))*$L33</f>
        <v>0</v>
      </c>
      <c r="LX33" s="191"/>
      <c r="LY33" s="192">
        <f ca="1">LX33-LU33</f>
        <v>0</v>
      </c>
      <c r="LZ33" s="106">
        <f ca="1">LU33</f>
        <v>0</v>
      </c>
      <c r="MA33" s="202"/>
      <c r="MB33" s="202"/>
      <c r="MC33" s="202"/>
      <c r="MD33" s="202"/>
      <c r="ME33" s="202"/>
      <c r="MF33" s="202"/>
      <c r="MG33" s="202"/>
      <c r="MH33" s="202"/>
      <c r="MI33" s="203"/>
      <c r="MJ33" s="204"/>
      <c r="MK33" s="108">
        <f t="shared" si="1072"/>
        <v>0</v>
      </c>
      <c r="ML33" s="102">
        <f ca="1">IF(E33=0,0,SUMIF('Cocktail (December 2025)'!$F$6:$DB$1547,E33,'Cocktail (December 2025)'!$BN$6:$BN$1547))</f>
        <v>0</v>
      </c>
      <c r="MM33" s="108">
        <f t="shared" ca="1" si="1073"/>
        <v>0</v>
      </c>
      <c r="MN33" s="109">
        <f ca="1">LZ33+MA33+MB33+MC33-MD33-ME33-MF33-MG33-MH33-MI33-MK33-MM33</f>
        <v>0</v>
      </c>
      <c r="MO33" s="104">
        <f t="shared" ca="1" si="1075"/>
        <v>0</v>
      </c>
      <c r="MP33" s="105">
        <f ca="1">(ME33+MF33+MG33+MH33+(MI33+((MJ33*$F33)/$H33)+MM33))*$L33</f>
        <v>0</v>
      </c>
      <c r="MQ33" s="191"/>
      <c r="MR33" s="192">
        <f ca="1">MQ33-MN33</f>
        <v>0</v>
      </c>
      <c r="MS33" s="106">
        <f ca="1">MN33</f>
        <v>0</v>
      </c>
      <c r="MT33" s="202"/>
      <c r="MU33" s="202"/>
      <c r="MV33" s="202"/>
      <c r="MW33" s="202"/>
      <c r="MX33" s="202"/>
      <c r="MY33" s="202"/>
      <c r="MZ33" s="202"/>
      <c r="NA33" s="202"/>
      <c r="NB33" s="203"/>
      <c r="NC33" s="204"/>
      <c r="ND33" s="108">
        <f t="shared" si="1079"/>
        <v>0</v>
      </c>
      <c r="NE33" s="102">
        <f ca="1">IF(E33=0,0,SUMIF('Cocktail (December 2025)'!$F$6:$DB$1547,E33,'Cocktail (December 2025)'!$BQ$6:$BQ$1547))</f>
        <v>0</v>
      </c>
      <c r="NF33" s="108">
        <f t="shared" ca="1" si="1080"/>
        <v>0</v>
      </c>
      <c r="NG33" s="109">
        <f ca="1">MS33+MT33+MU33+MV33-MW33-MX33-MY33-MZ33-NA33-NB33-ND33-NF33</f>
        <v>0</v>
      </c>
      <c r="NH33" s="104">
        <f t="shared" ca="1" si="1082"/>
        <v>0</v>
      </c>
      <c r="NI33" s="105">
        <f ca="1">(MX33+MY33+MZ33+NA33+(NB33+((NC33*$F33)/$H33)+NF33))*$L33</f>
        <v>0</v>
      </c>
      <c r="NJ33" s="191"/>
      <c r="NK33" s="192">
        <f ca="1">NJ33-NG33</f>
        <v>0</v>
      </c>
      <c r="NL33" s="106">
        <f ca="1">NG33</f>
        <v>0</v>
      </c>
      <c r="NM33" s="202"/>
      <c r="NN33" s="202"/>
      <c r="NO33" s="202"/>
      <c r="NP33" s="202"/>
      <c r="NQ33" s="202"/>
      <c r="NR33" s="202"/>
      <c r="NS33" s="202"/>
      <c r="NT33" s="202"/>
      <c r="NU33" s="203"/>
      <c r="NV33" s="204"/>
      <c r="NW33" s="108">
        <f t="shared" si="1086"/>
        <v>0</v>
      </c>
      <c r="NX33" s="102">
        <f ca="1">IF(E33=0,0,SUMIF('Cocktail (December 2025)'!$F$6:$DB$1547,E33,'Cocktail (December 2025)'!$BT$6:$BT$1547))</f>
        <v>0</v>
      </c>
      <c r="NY33" s="108">
        <f t="shared" ca="1" si="1087"/>
        <v>0</v>
      </c>
      <c r="NZ33" s="109">
        <f ca="1">NL33+NM33+NN33+NO33-NP33-NQ33-NR33-NS33-NT33-NU33-NW33-NY33</f>
        <v>0</v>
      </c>
      <c r="OA33" s="104">
        <f t="shared" ca="1" si="1089"/>
        <v>0</v>
      </c>
      <c r="OB33" s="105">
        <f ca="1">(NQ33+NR33+NS33+NT33+(NU33+((NV33*$F33)/$H33)+NY33))*$L33</f>
        <v>0</v>
      </c>
      <c r="OC33" s="191"/>
      <c r="OD33" s="192">
        <f ca="1">OC33-NZ33</f>
        <v>0</v>
      </c>
      <c r="OE33" s="106">
        <f ca="1">NZ33</f>
        <v>0</v>
      </c>
      <c r="OF33" s="202"/>
      <c r="OG33" s="202"/>
      <c r="OH33" s="202"/>
      <c r="OI33" s="202"/>
      <c r="OJ33" s="202"/>
      <c r="OK33" s="202"/>
      <c r="OL33" s="202"/>
      <c r="OM33" s="202"/>
      <c r="ON33" s="203"/>
      <c r="OO33" s="204"/>
      <c r="OP33" s="108">
        <f t="shared" si="1093"/>
        <v>0</v>
      </c>
      <c r="OQ33" s="102">
        <f ca="1">IF(E33=0,0,SUMIF('Cocktail (December 2025)'!$F$6:$DB$1547,E33,'Cocktail (December 2025)'!$BW$6:$BW$1547))</f>
        <v>0</v>
      </c>
      <c r="OR33" s="108">
        <f t="shared" ca="1" si="1094"/>
        <v>0</v>
      </c>
      <c r="OS33" s="109">
        <f ca="1">OE33+OF33+OG33+OH33-OI33-OJ33-OK33-OL33-OM33-ON33-OP33-OR33</f>
        <v>0</v>
      </c>
      <c r="OT33" s="104">
        <f t="shared" ca="1" si="1096"/>
        <v>0</v>
      </c>
      <c r="OU33" s="105">
        <f ca="1">(OJ33+OK33+OL33+OM33+(ON33+((OO33*$F33)/$H33)+OR33))*$L33</f>
        <v>0</v>
      </c>
      <c r="OV33" s="191"/>
      <c r="OW33" s="192">
        <f ca="1">OV33-OS33</f>
        <v>0</v>
      </c>
      <c r="OX33" s="106">
        <f t="shared" ca="1" si="1099"/>
        <v>0</v>
      </c>
      <c r="OY33" s="202"/>
      <c r="OZ33" s="202"/>
      <c r="PA33" s="202"/>
      <c r="PB33" s="202"/>
      <c r="PC33" s="202"/>
      <c r="PD33" s="202"/>
      <c r="PE33" s="202"/>
      <c r="PF33" s="202"/>
      <c r="PG33" s="203"/>
      <c r="PH33" s="204"/>
      <c r="PI33" s="108">
        <f t="shared" si="1100"/>
        <v>0</v>
      </c>
      <c r="PJ33" s="102">
        <f ca="1">IF(E33=0,0,SUMIF('Cocktail (December 2025)'!$F$6:$DB$1547,E33,'Cocktail (December 2025)'!$BZ$6:$BZ$1547))</f>
        <v>0</v>
      </c>
      <c r="PK33" s="108">
        <f t="shared" ca="1" si="1101"/>
        <v>0</v>
      </c>
      <c r="PL33" s="109">
        <f ca="1">OX33+OY33+OZ33+PA33-PB33-PC33-PD33-PE33-PF33-PG33-PI33-PK33</f>
        <v>0</v>
      </c>
      <c r="PM33" s="104">
        <f t="shared" ca="1" si="1103"/>
        <v>0</v>
      </c>
      <c r="PN33" s="105">
        <f ca="1">(PC33+PD33+PE33+PF33+(PG33+((PH33*$F33)/$H33)+PK33))*$L33</f>
        <v>0</v>
      </c>
      <c r="PO33" s="191"/>
      <c r="PP33" s="192">
        <f ca="1">PO33-PL33</f>
        <v>0</v>
      </c>
      <c r="PQ33" s="106">
        <f ca="1">PL33</f>
        <v>0</v>
      </c>
      <c r="PR33" s="202"/>
      <c r="PS33" s="202"/>
      <c r="PT33" s="202"/>
      <c r="PU33" s="202"/>
      <c r="PV33" s="202"/>
      <c r="PW33" s="202"/>
      <c r="PX33" s="202"/>
      <c r="PY33" s="202"/>
      <c r="PZ33" s="203"/>
      <c r="QA33" s="204"/>
      <c r="QB33" s="108">
        <f t="shared" si="1107"/>
        <v>0</v>
      </c>
      <c r="QC33" s="102">
        <f ca="1">IF(E33=0,0,SUMIF('Cocktail (December 2025)'!$F$6:$DB$1547,E33,'Cocktail (December 2025)'!$CC$6:$CC$1547))</f>
        <v>0</v>
      </c>
      <c r="QD33" s="108">
        <f t="shared" ca="1" si="1108"/>
        <v>0</v>
      </c>
      <c r="QE33" s="109">
        <f ca="1">PQ33+PR33+PS33+PT33-PU33-PV33-PW33-PX33-PY33-PZ33-QB33-QD33</f>
        <v>0</v>
      </c>
      <c r="QF33" s="104">
        <f t="shared" ca="1" si="1110"/>
        <v>0</v>
      </c>
      <c r="QG33" s="105">
        <f ca="1">(PV33+PW33+PX33+PY33+(PZ33+((QA33*$F33)/$H33)+QD33))*$L33</f>
        <v>0</v>
      </c>
      <c r="QH33" s="191"/>
      <c r="QI33" s="192">
        <f ca="1">QH33-QE33</f>
        <v>0</v>
      </c>
      <c r="QJ33" s="106">
        <f ca="1">QE33</f>
        <v>0</v>
      </c>
      <c r="QK33" s="202"/>
      <c r="QL33" s="202"/>
      <c r="QM33" s="202"/>
      <c r="QN33" s="202"/>
      <c r="QO33" s="202"/>
      <c r="QP33" s="202"/>
      <c r="QQ33" s="202"/>
      <c r="QR33" s="202"/>
      <c r="QS33" s="203"/>
      <c r="QT33" s="204"/>
      <c r="QU33" s="108">
        <f t="shared" si="1114"/>
        <v>0</v>
      </c>
      <c r="QV33" s="102">
        <f ca="1">IF(E33=0,0,SUMIF('Cocktail (December 2025)'!$F$6:$DB$1547,E33,'Cocktail (December 2025)'!$CF$6:$CF$1547))</f>
        <v>0</v>
      </c>
      <c r="QW33" s="108">
        <f t="shared" ca="1" si="1115"/>
        <v>0</v>
      </c>
      <c r="QX33" s="109">
        <f ca="1">QJ33+QK33+QL33+QM33-QN33-QO33-QP33-QQ33-QR33-QS33-QU33-QW33</f>
        <v>0</v>
      </c>
      <c r="QY33" s="104">
        <f t="shared" ca="1" si="1117"/>
        <v>0</v>
      </c>
      <c r="QZ33" s="105">
        <f ca="1">(QO33+QP33+QQ33+QR33+(QS33+((QT33*$F33)/$H33)+QW33))*$L33</f>
        <v>0</v>
      </c>
      <c r="RA33" s="191"/>
      <c r="RB33" s="192">
        <f ca="1">RA33-QX33</f>
        <v>0</v>
      </c>
      <c r="RC33" s="106">
        <f t="shared" ca="1" si="882"/>
        <v>0</v>
      </c>
      <c r="RD33" s="202"/>
      <c r="RE33" s="202"/>
      <c r="RF33" s="202"/>
      <c r="RG33" s="202"/>
      <c r="RH33" s="202"/>
      <c r="RI33" s="202"/>
      <c r="RJ33" s="202"/>
      <c r="RK33" s="202"/>
      <c r="RL33" s="203"/>
      <c r="RM33" s="204"/>
      <c r="RN33" s="108">
        <f t="shared" si="1120"/>
        <v>0</v>
      </c>
      <c r="RO33" s="102">
        <f ca="1">IF(E33=0,0,SUMIF('Cocktail (December 2025)'!$F$6:$DB$1547,E33,'Cocktail (December 2025)'!$CI$6:$CI$1547))</f>
        <v>0</v>
      </c>
      <c r="RP33" s="108">
        <f t="shared" ca="1" si="1121"/>
        <v>0</v>
      </c>
      <c r="RQ33" s="109">
        <f ca="1">RC33+RD33+RE33+RF33-RG33-RH33-RI33-RJ33-RK33-RL33-RN33-RP33</f>
        <v>0</v>
      </c>
      <c r="RR33" s="104">
        <f t="shared" ca="1" si="1123"/>
        <v>0</v>
      </c>
      <c r="RS33" s="105">
        <f ca="1">(RH33+RI33+RJ33+RK33+(RL33+((RM33*$F33)/$H33)+RP33))*$L33</f>
        <v>0</v>
      </c>
      <c r="RT33" s="191"/>
      <c r="RU33" s="192">
        <f ca="1">RT33-RQ33</f>
        <v>0</v>
      </c>
      <c r="RV33" s="106">
        <f ca="1">RQ33</f>
        <v>0</v>
      </c>
      <c r="RW33" s="202"/>
      <c r="RX33" s="202"/>
      <c r="RY33" s="202"/>
      <c r="RZ33" s="202"/>
      <c r="SA33" s="202"/>
      <c r="SB33" s="202"/>
      <c r="SC33" s="202"/>
      <c r="SD33" s="202"/>
      <c r="SE33" s="203"/>
      <c r="SF33" s="204"/>
      <c r="SG33" s="108">
        <f t="shared" si="1127"/>
        <v>0</v>
      </c>
      <c r="SH33" s="102">
        <f ca="1">IF(E33=0,0,SUMIF('Cocktail (December 2025)'!$F$6:$DB$1547,E33,'Cocktail (December 2025)'!$CL$6:$CL$1547))</f>
        <v>0</v>
      </c>
      <c r="SI33" s="108">
        <f t="shared" ca="1" si="1128"/>
        <v>0</v>
      </c>
      <c r="SJ33" s="109">
        <f ca="1">RV33+RW33+RX33+RY33-RZ33-SA33-SB33-SC33-SD33-SE33-SG33-SI33</f>
        <v>0</v>
      </c>
      <c r="SK33" s="104">
        <f t="shared" ca="1" si="1130"/>
        <v>0</v>
      </c>
      <c r="SL33" s="105">
        <f ca="1">(SA33+SB33+SC33+SD33+(SE33+((SF33*$F33)/$H33)+SI33))*$L33</f>
        <v>0</v>
      </c>
      <c r="SM33" s="191"/>
      <c r="SN33" s="192">
        <f ca="1">SM33-SJ33</f>
        <v>0</v>
      </c>
      <c r="SO33" s="106">
        <f ca="1">SJ33</f>
        <v>0</v>
      </c>
      <c r="SP33" s="202"/>
      <c r="SQ33" s="202"/>
      <c r="SR33" s="202"/>
      <c r="SS33" s="202"/>
      <c r="ST33" s="202"/>
      <c r="SU33" s="202"/>
      <c r="SV33" s="202"/>
      <c r="SW33" s="202"/>
      <c r="SX33" s="203"/>
      <c r="SY33" s="204"/>
      <c r="SZ33" s="108">
        <f t="shared" si="1134"/>
        <v>0</v>
      </c>
      <c r="TA33" s="102">
        <f ca="1">IF(E33=0,0,SUMIF('Cocktail (December 2025)'!$F$6:$DB$1547,E33,'Cocktail (December 2025)'!$CO$6:$CO$1547))</f>
        <v>0</v>
      </c>
      <c r="TB33" s="108">
        <f t="shared" ca="1" si="1135"/>
        <v>0</v>
      </c>
      <c r="TC33" s="109">
        <f ca="1">SO33+SP33+SQ33+SR33-SS33-ST33-SU33-SV33-SW33-SX33-SZ33-TB33</f>
        <v>0</v>
      </c>
      <c r="TD33" s="104">
        <f t="shared" ca="1" si="1137"/>
        <v>0</v>
      </c>
      <c r="TE33" s="105">
        <f ca="1">(ST33+SU33+SV33+SW33+(SX33+((SY33*$F33)/$H33)+TB33))*$L33</f>
        <v>0</v>
      </c>
      <c r="TF33" s="191"/>
      <c r="TG33" s="192">
        <f ca="1">TF33-TC33</f>
        <v>0</v>
      </c>
      <c r="TH33" s="106">
        <f ca="1">TC33</f>
        <v>0</v>
      </c>
      <c r="TI33" s="202"/>
      <c r="TJ33" s="202"/>
      <c r="TK33" s="202"/>
      <c r="TL33" s="202"/>
      <c r="TM33" s="202"/>
      <c r="TN33" s="202"/>
      <c r="TO33" s="202"/>
      <c r="TP33" s="202"/>
      <c r="TQ33" s="203"/>
      <c r="TR33" s="204"/>
      <c r="TS33" s="108">
        <f t="shared" si="1141"/>
        <v>0</v>
      </c>
      <c r="TT33" s="102">
        <f ca="1">IF(E33=0,0,SUMIF('Cocktail (December 2025)'!$F$6:$DB$1547,E33,'Cocktail (December 2025)'!$CR$6:$CR$1547))</f>
        <v>0</v>
      </c>
      <c r="TU33" s="108">
        <f t="shared" ca="1" si="1142"/>
        <v>0</v>
      </c>
      <c r="TV33" s="109">
        <f ca="1">TH33+TI33+TJ33+TK33-TL33-TM33-TN33-TO33-TP33-TQ33-TS33-TU33</f>
        <v>0</v>
      </c>
      <c r="TW33" s="104">
        <f t="shared" ca="1" si="1144"/>
        <v>0</v>
      </c>
      <c r="TX33" s="105">
        <f ca="1">(TM33+TN33+TO33+TP33+(TQ33+((TR33*$F33)/$H33)+TU33))*$L33</f>
        <v>0</v>
      </c>
      <c r="TY33" s="191"/>
      <c r="TZ33" s="192">
        <f ca="1">TY33-TV33</f>
        <v>0</v>
      </c>
      <c r="UA33" s="106">
        <f ca="1">TV33</f>
        <v>0</v>
      </c>
      <c r="UB33" s="202"/>
      <c r="UC33" s="202"/>
      <c r="UD33" s="202"/>
      <c r="UE33" s="202"/>
      <c r="UF33" s="202"/>
      <c r="UG33" s="202"/>
      <c r="UH33" s="202"/>
      <c r="UI33" s="202"/>
      <c r="UJ33" s="203"/>
      <c r="UK33" s="204"/>
      <c r="UL33" s="108">
        <f t="shared" si="1148"/>
        <v>0</v>
      </c>
      <c r="UM33" s="102">
        <f ca="1">IF(E33=0,0,SUMIF('Cocktail (December 2025)'!$F$6:$DB$1547,E33,'Cocktail (December 2025)'!$CU$6:$CU$1547))</f>
        <v>0</v>
      </c>
      <c r="UN33" s="108">
        <f t="shared" ca="1" si="1149"/>
        <v>0</v>
      </c>
      <c r="UO33" s="109">
        <f ca="1">UA33+UB33+UC33+UD33-UE33-UF33-UG33-UH33-UI33-UJ33-UL33-UN33</f>
        <v>0</v>
      </c>
      <c r="UP33" s="104">
        <f t="shared" ca="1" si="1151"/>
        <v>0</v>
      </c>
      <c r="UQ33" s="105">
        <f ca="1">(UF33+UG33+UH33+UI33+(UJ33+((UK33*$F33)/$H33)+UN33))*$L33</f>
        <v>0</v>
      </c>
      <c r="UR33" s="191"/>
      <c r="US33" s="192">
        <f ca="1">UR33-UO33</f>
        <v>0</v>
      </c>
      <c r="UT33" s="106">
        <f ca="1">UO33</f>
        <v>0</v>
      </c>
      <c r="UU33" s="202"/>
      <c r="UV33" s="202"/>
      <c r="UW33" s="202"/>
      <c r="UX33" s="202"/>
      <c r="UY33" s="202"/>
      <c r="UZ33" s="202"/>
      <c r="VA33" s="202"/>
      <c r="VB33" s="202"/>
      <c r="VC33" s="203"/>
      <c r="VD33" s="204"/>
      <c r="VE33" s="108">
        <f t="shared" si="1155"/>
        <v>0</v>
      </c>
      <c r="VF33" s="102">
        <f ca="1">IF(E33=0,0,SUMIF('Cocktail (December 2025)'!$F$6:$DB$1547,E33,'Cocktail (December 2025)'!$CX$6:$CX$1547))</f>
        <v>0</v>
      </c>
      <c r="VG33" s="108">
        <f t="shared" ca="1" si="1156"/>
        <v>0</v>
      </c>
      <c r="VH33" s="109">
        <f ca="1">UT33+UU33+UV33+UW33-UX33-UY33-UZ33-VA33-VB33-VC33-VE33-VG33</f>
        <v>0</v>
      </c>
      <c r="VI33" s="104">
        <f t="shared" ca="1" si="1158"/>
        <v>0</v>
      </c>
      <c r="VJ33" s="105">
        <f ca="1">(UY33+UZ33+VA33+VB33+(VC33+((VD33*$F33)/$H33)+VG33))*$L33</f>
        <v>0</v>
      </c>
      <c r="VK33" s="191"/>
      <c r="VL33" s="192">
        <f ca="1">VK33-VH33</f>
        <v>0</v>
      </c>
      <c r="VM33" s="106">
        <f ca="1">VH33</f>
        <v>0</v>
      </c>
      <c r="VN33" s="202"/>
      <c r="VO33" s="202"/>
      <c r="VP33" s="202"/>
      <c r="VQ33" s="202"/>
      <c r="VR33" s="202"/>
      <c r="VS33" s="202"/>
      <c r="VT33" s="202"/>
      <c r="VU33" s="202"/>
      <c r="VV33" s="203"/>
      <c r="VW33" s="204"/>
      <c r="VX33" s="108">
        <f t="shared" si="1162"/>
        <v>0</v>
      </c>
      <c r="VY33" s="102">
        <f ca="1">IF(E33=0,0,SUMIF('Cocktail (December 2025)'!$F$6:$DB$1547,E33,'Cocktail (December 2025)'!$DA$6:$DA$1547))</f>
        <v>0</v>
      </c>
      <c r="VZ33" s="108">
        <f t="shared" ca="1" si="1163"/>
        <v>0</v>
      </c>
      <c r="WA33" s="109">
        <f ca="1">VM33+VN33+VO33+VP33-VQ33-VR33-VS33-VT33-VU33-VV33-VX33-VZ33</f>
        <v>0</v>
      </c>
      <c r="WB33" s="104">
        <f t="shared" ca="1" si="1165"/>
        <v>0</v>
      </c>
      <c r="WC33" s="105">
        <f ca="1">(VR33+VS33+VT33+VU33+(VV33+((VW33*$F33)/$H33)+VZ33))*$L33</f>
        <v>0</v>
      </c>
      <c r="WD33" s="191"/>
      <c r="WE33" s="192">
        <f ca="1">WD33-WA33</f>
        <v>0</v>
      </c>
      <c r="WF33" s="14" t="s">
        <v>81</v>
      </c>
      <c r="WG33" s="62">
        <f t="shared" si="1168"/>
        <v>0</v>
      </c>
      <c r="WH33" s="13">
        <f t="shared" si="1169"/>
        <v>0</v>
      </c>
      <c r="WI33" s="13">
        <f t="shared" si="1170"/>
        <v>0</v>
      </c>
      <c r="WJ33" s="13">
        <f t="shared" si="1171"/>
        <v>0</v>
      </c>
      <c r="WK33" s="13">
        <f t="shared" si="1172"/>
        <v>0</v>
      </c>
      <c r="WL33" s="13">
        <f t="shared" si="1173"/>
        <v>0</v>
      </c>
      <c r="WM33" s="13">
        <f t="shared" si="1174"/>
        <v>0</v>
      </c>
      <c r="WN33" s="13">
        <f t="shared" si="1175"/>
        <v>0</v>
      </c>
      <c r="WO33" s="13">
        <f t="shared" si="1176"/>
        <v>0</v>
      </c>
      <c r="WP33" s="63">
        <f t="shared" si="1177"/>
        <v>0</v>
      </c>
      <c r="WQ33" s="63">
        <f t="shared" si="1178"/>
        <v>0</v>
      </c>
      <c r="WR33" s="63">
        <f t="shared" si="1179"/>
        <v>0</v>
      </c>
      <c r="WS33" s="63">
        <f t="shared" ca="1" si="1180"/>
        <v>0</v>
      </c>
      <c r="WT33" s="54">
        <f ca="1">WA33</f>
        <v>0</v>
      </c>
      <c r="WU33" s="64">
        <f ca="1">WB33</f>
        <v>0</v>
      </c>
      <c r="WV33" s="196"/>
      <c r="WW33" s="197">
        <f ca="1">WV33-WT33</f>
        <v>0</v>
      </c>
      <c r="WX33" s="12">
        <f t="shared" si="1184"/>
        <v>0</v>
      </c>
      <c r="WY33" s="61"/>
    </row>
    <row r="34" spans="1:623" ht="15" customHeight="1" x14ac:dyDescent="0.3">
      <c r="A34" s="114" t="str">
        <f t="shared" ca="1" si="952"/>
        <v>-</v>
      </c>
      <c r="B34" s="175"/>
      <c r="C34" s="173">
        <v>225</v>
      </c>
      <c r="D34" s="174">
        <v>142</v>
      </c>
      <c r="E34" s="138" t="s">
        <v>172</v>
      </c>
      <c r="F34" s="98">
        <f>IF(E34="","",IF(VLOOKUP(E34,'Master Data (December 2025)'!$B$10:$N$857,1)=E34,VLOOKUP(E34,'Master Data (December 2025)'!$B$10:$N$857,6),"XX"))</f>
        <v>1</v>
      </c>
      <c r="G34" s="98"/>
      <c r="H34" s="90">
        <f>IF(E34="","",IF(VLOOKUP(E34,'Master Data (December 2025)'!$B$10:$N$857,1)=E34,VLOOKUP(E34,'Master Data (December 2025)'!$B$10:$N$857,8),"XX"))</f>
        <v>24</v>
      </c>
      <c r="I34" s="98"/>
      <c r="J34" s="90" t="str">
        <f>IF(E34="","",IF(VLOOKUP(E34,'Master Data (December 2025)'!$B$10:$N$857,1)=E34,VLOOKUP(E34,'Master Data (December 2025)'!$B$10:$N$857,3),"XX"))</f>
        <v>อมฤต</v>
      </c>
      <c r="K34" s="99" t="str">
        <f>IF(E34="","",IF(VLOOKUP(E34,'Master Data (December 2025)'!$B$10:$N$857,1)=E34,VLOOKUP(E34,'Master Data (December 2025)'!$B$10:$N$857,5),"XX"))</f>
        <v>Btl 750 ml</v>
      </c>
      <c r="L34" s="215">
        <f>IF(E34="","",IF(VLOOKUP(E34,'Master Data (December 2025)'!$B$10:$N$857,1)=E34,VLOOKUP(E34,'Master Data (December 2025)'!$B$10:$N$857,11),"XX"))</f>
        <v>740</v>
      </c>
      <c r="M34" s="215">
        <f>IF(E34="","",IF(VLOOKUP(E34,'Master Data (December 2025)'!$B$10:$N$857,1)=E34,VLOOKUP(E34,'Master Data (December 2025)'!$B$10:$N$857,13),"XX"))</f>
        <v>30.833333333333332</v>
      </c>
      <c r="N34" s="208"/>
      <c r="O34" s="100">
        <f>N34</f>
        <v>0</v>
      </c>
      <c r="P34" s="202"/>
      <c r="Q34" s="202"/>
      <c r="R34" s="202"/>
      <c r="S34" s="202"/>
      <c r="T34" s="202"/>
      <c r="U34" s="202"/>
      <c r="V34" s="202"/>
      <c r="W34" s="202"/>
      <c r="X34" s="203"/>
      <c r="Y34" s="204"/>
      <c r="Z34" s="101">
        <f>(Y34*F34)/H34</f>
        <v>0</v>
      </c>
      <c r="AA34" s="102">
        <f ca="1">IF(E34=0,0,SUMIF('Cocktail (December 2025)'!$F$6:$DB$1547,E34,'Cocktail (December 2025)'!$O$6:$O$1547))</f>
        <v>0</v>
      </c>
      <c r="AB34" s="103">
        <f ca="1">AA34/H34</f>
        <v>0</v>
      </c>
      <c r="AC34" s="104">
        <f ca="1">O34+P34+Q34+R34-S34-T34-U34-V34-W34-X34-Z34-AB34</f>
        <v>0</v>
      </c>
      <c r="AD34" s="104">
        <f ca="1">AC34*H34</f>
        <v>0</v>
      </c>
      <c r="AE34" s="105">
        <f ca="1">(T34+U34+V34+W34+(X34+((Y34*$F34)/$H34)+AB34))*$L34</f>
        <v>0</v>
      </c>
      <c r="AF34" s="191"/>
      <c r="AG34" s="192">
        <f ca="1">AF34-AC34</f>
        <v>0</v>
      </c>
      <c r="AH34" s="106">
        <f t="shared" ca="1" si="881"/>
        <v>0</v>
      </c>
      <c r="AI34" s="202"/>
      <c r="AJ34" s="202"/>
      <c r="AK34" s="202"/>
      <c r="AL34" s="202"/>
      <c r="AM34" s="202"/>
      <c r="AN34" s="202"/>
      <c r="AO34" s="202"/>
      <c r="AP34" s="202"/>
      <c r="AQ34" s="203"/>
      <c r="AR34" s="204"/>
      <c r="AS34" s="107">
        <f t="shared" si="960"/>
        <v>0</v>
      </c>
      <c r="AT34" s="102">
        <f ca="1">IF(E34=0,0,SUMIF('Cocktail (December 2025)'!$F$6:$DB$1547,E34,'Cocktail (December 2025)'!$R$6:$R$1547))</f>
        <v>0</v>
      </c>
      <c r="AU34" s="108">
        <f t="shared" ca="1" si="961"/>
        <v>0</v>
      </c>
      <c r="AV34" s="104">
        <f ca="1">AH34+AI34+AJ34+AK34-AL34-AM34-AN34-AO34-AP34-AQ34-AS34-AU34</f>
        <v>0</v>
      </c>
      <c r="AW34" s="104">
        <f t="shared" ca="1" si="963"/>
        <v>0</v>
      </c>
      <c r="AX34" s="105">
        <f ca="1">(AM34+AN34+AO34+AP34+(AQ34+((AR34*$F34)/$H34)+AU34))*$L34</f>
        <v>0</v>
      </c>
      <c r="AY34" s="191"/>
      <c r="AZ34" s="192">
        <f ca="1">AY34-AV34</f>
        <v>0</v>
      </c>
      <c r="BA34" s="106">
        <f t="shared" ca="1" si="966"/>
        <v>0</v>
      </c>
      <c r="BB34" s="202"/>
      <c r="BC34" s="202"/>
      <c r="BD34" s="202"/>
      <c r="BE34" s="202"/>
      <c r="BF34" s="202"/>
      <c r="BG34" s="202"/>
      <c r="BH34" s="202"/>
      <c r="BI34" s="202"/>
      <c r="BJ34" s="203"/>
      <c r="BK34" s="204"/>
      <c r="BL34" s="108">
        <f t="shared" si="967"/>
        <v>0</v>
      </c>
      <c r="BM34" s="102">
        <f ca="1">IF(E34=0,0,SUMIF('Cocktail (December 2025)'!$F$6:$DB$1547,E34,'Cocktail (December 2025)'!$U$6:$U$1547))</f>
        <v>0</v>
      </c>
      <c r="BN34" s="108">
        <f t="shared" ca="1" si="968"/>
        <v>0</v>
      </c>
      <c r="BO34" s="109">
        <f ca="1">BA34+BB34+BC34+BD34-BE34-BF34-BG34-BH34-BI34-BJ34-BL34-BN34</f>
        <v>0</v>
      </c>
      <c r="BP34" s="104">
        <f t="shared" ca="1" si="970"/>
        <v>0</v>
      </c>
      <c r="BQ34" s="105">
        <f ca="1">(BF34+BG34+BH34+BI34+(BJ34+((BK34*$F34)/$H34)+BN34))*$L34</f>
        <v>0</v>
      </c>
      <c r="BR34" s="191"/>
      <c r="BS34" s="192">
        <f ca="1">BR34-BO34</f>
        <v>0</v>
      </c>
      <c r="BT34" s="106">
        <f ca="1">BO34</f>
        <v>0</v>
      </c>
      <c r="BU34" s="202"/>
      <c r="BV34" s="202"/>
      <c r="BW34" s="202"/>
      <c r="BX34" s="202"/>
      <c r="BY34" s="202"/>
      <c r="BZ34" s="202"/>
      <c r="CA34" s="202"/>
      <c r="CB34" s="202"/>
      <c r="CC34" s="203"/>
      <c r="CD34" s="204"/>
      <c r="CE34" s="108">
        <f t="shared" si="974"/>
        <v>0</v>
      </c>
      <c r="CF34" s="102">
        <f ca="1">IF(E34=0,0,SUMIF('Cocktail (December 2025)'!$F$6:$DB$1547,E34,'Cocktail (December 2025)'!$X$6:$X$1547))</f>
        <v>0</v>
      </c>
      <c r="CG34" s="108">
        <f t="shared" ca="1" si="975"/>
        <v>0</v>
      </c>
      <c r="CH34" s="109">
        <f ca="1">BT34+BU34+BV34+BW34-BX34-BY34-BZ34-CA34-CB34-CC34-CE34-CG34</f>
        <v>0</v>
      </c>
      <c r="CI34" s="104">
        <f t="shared" ca="1" si="977"/>
        <v>0</v>
      </c>
      <c r="CJ34" s="105">
        <f ca="1">(BY34+BZ34+CA34+CB34+(CC34+((CD34*$F34)/$H34)+CG34))*$L34</f>
        <v>0</v>
      </c>
      <c r="CK34" s="191"/>
      <c r="CL34" s="192">
        <f ca="1">CK34-CH34</f>
        <v>0</v>
      </c>
      <c r="CM34" s="106">
        <f ca="1">CH34</f>
        <v>0</v>
      </c>
      <c r="CN34" s="202"/>
      <c r="CO34" s="202"/>
      <c r="CP34" s="202"/>
      <c r="CQ34" s="202"/>
      <c r="CR34" s="202"/>
      <c r="CS34" s="202"/>
      <c r="CT34" s="202"/>
      <c r="CU34" s="202"/>
      <c r="CV34" s="203"/>
      <c r="CW34" s="204"/>
      <c r="CX34" s="108">
        <f t="shared" si="981"/>
        <v>0</v>
      </c>
      <c r="CY34" s="102">
        <f ca="1">IF(E34=0,0,SUMIF('Cocktail (December 2025)'!$F$6:$DB$1547,E34,'Cocktail (December 2025)'!$AA$6:$AA$1547))</f>
        <v>0</v>
      </c>
      <c r="CZ34" s="108">
        <f t="shared" ca="1" si="982"/>
        <v>0</v>
      </c>
      <c r="DA34" s="109">
        <f ca="1">CM34+CN34+CO34+CP34-CQ34-CR34-CS34-CT34-CU34-CV34-CX34-CZ34</f>
        <v>0</v>
      </c>
      <c r="DB34" s="104">
        <f t="shared" ca="1" si="984"/>
        <v>0</v>
      </c>
      <c r="DC34" s="105">
        <f ca="1">(CR34+CS34+CT34+CU34+(CV34+((CW34*$F34)/$H34)+CZ34))*$L34</f>
        <v>0</v>
      </c>
      <c r="DD34" s="191"/>
      <c r="DE34" s="192">
        <f ca="1">DD34-DA34</f>
        <v>0</v>
      </c>
      <c r="DF34" s="106">
        <f ca="1">DA34</f>
        <v>0</v>
      </c>
      <c r="DG34" s="202"/>
      <c r="DH34" s="202"/>
      <c r="DI34" s="202"/>
      <c r="DJ34" s="202"/>
      <c r="DK34" s="202"/>
      <c r="DL34" s="202"/>
      <c r="DM34" s="202"/>
      <c r="DN34" s="202"/>
      <c r="DO34" s="203"/>
      <c r="DP34" s="204"/>
      <c r="DQ34" s="108">
        <f t="shared" si="988"/>
        <v>0</v>
      </c>
      <c r="DR34" s="102">
        <f ca="1">IF(E34=0,0,SUMIF('Cocktail (December 2025)'!$F$6:$DB$1547,E34,'Cocktail (December 2025)'!$AD$6:$AD$1547))</f>
        <v>0</v>
      </c>
      <c r="DS34" s="108">
        <f t="shared" ca="1" si="989"/>
        <v>0</v>
      </c>
      <c r="DT34" s="109">
        <f ca="1">DF34+DG34+DH34+DI34-DJ34-DK34-DL34-DM34-DN34-DO34-DQ34-DS34</f>
        <v>0</v>
      </c>
      <c r="DU34" s="104">
        <f t="shared" ca="1" si="991"/>
        <v>0</v>
      </c>
      <c r="DV34" s="105">
        <f ca="1">(DK34+DL34+DM34+DN34+(DO34+((DP34*$F34)/$H34)+DS34))*$L34</f>
        <v>0</v>
      </c>
      <c r="DW34" s="191"/>
      <c r="DX34" s="192">
        <f ca="1">DW34-DT34</f>
        <v>0</v>
      </c>
      <c r="DY34" s="106">
        <f ca="1">DT34</f>
        <v>0</v>
      </c>
      <c r="DZ34" s="202"/>
      <c r="EA34" s="202"/>
      <c r="EB34" s="202"/>
      <c r="EC34" s="202"/>
      <c r="ED34" s="202"/>
      <c r="EE34" s="202"/>
      <c r="EF34" s="202"/>
      <c r="EG34" s="202"/>
      <c r="EH34" s="203"/>
      <c r="EI34" s="204"/>
      <c r="EJ34" s="108">
        <f t="shared" si="995"/>
        <v>0</v>
      </c>
      <c r="EK34" s="102">
        <f ca="1">IF(E34=0,0,SUMIF('Cocktail (December 2025)'!$F$6:$DB$1547,E34,'Cocktail (December 2025)'!$AG$6:$AG$1547))</f>
        <v>0</v>
      </c>
      <c r="EL34" s="108">
        <f t="shared" ca="1" si="996"/>
        <v>0</v>
      </c>
      <c r="EM34" s="109">
        <f ca="1">DY34+DZ34+EA34+EB34-EC34-ED34-EE34-EF34-EG34-EH34-EJ34-EL34</f>
        <v>0</v>
      </c>
      <c r="EN34" s="104">
        <f t="shared" ca="1" si="998"/>
        <v>0</v>
      </c>
      <c r="EO34" s="105">
        <f ca="1">(ED34+EE34+EF34+EG34+(EH34+((EI34*$F34)/$H34)+EL34))*$L34</f>
        <v>0</v>
      </c>
      <c r="EP34" s="191"/>
      <c r="EQ34" s="199">
        <f ca="1">EP34-EM34</f>
        <v>0</v>
      </c>
      <c r="ER34" s="185">
        <f t="shared" ca="1" si="1001"/>
        <v>0</v>
      </c>
      <c r="ES34" s="202"/>
      <c r="ET34" s="202"/>
      <c r="EU34" s="202"/>
      <c r="EV34" s="202"/>
      <c r="EW34" s="202"/>
      <c r="EX34" s="202"/>
      <c r="EY34" s="202"/>
      <c r="EZ34" s="202"/>
      <c r="FA34" s="203"/>
      <c r="FB34" s="204"/>
      <c r="FC34" s="108">
        <f t="shared" si="1002"/>
        <v>0</v>
      </c>
      <c r="FD34" s="102">
        <f ca="1">IF(E34=0,0,SUMIF('Cocktail (December 2025)'!$F$6:$DB$1547,E34,'Cocktail (December 2025)'!$AJ$6:$AJ$1547))</f>
        <v>0</v>
      </c>
      <c r="FE34" s="108">
        <f t="shared" ca="1" si="1003"/>
        <v>0</v>
      </c>
      <c r="FF34" s="109">
        <f ca="1">ER34+ES34+ET34+EU34-EV34-EW34-EX34-EY34-EZ34-FA34-FC34-FE34</f>
        <v>0</v>
      </c>
      <c r="FG34" s="104">
        <f t="shared" ca="1" si="1005"/>
        <v>0</v>
      </c>
      <c r="FH34" s="105">
        <f ca="1">(EW34+EX34+EY34+EZ34+(FA34+((FB34*$F34)/$H34)+FE34))*$L34</f>
        <v>0</v>
      </c>
      <c r="FI34" s="191"/>
      <c r="FJ34" s="192">
        <f ca="1">FI34-FF34</f>
        <v>0</v>
      </c>
      <c r="FK34" s="110">
        <f ca="1">FF34</f>
        <v>0</v>
      </c>
      <c r="FL34" s="202"/>
      <c r="FM34" s="202"/>
      <c r="FN34" s="202"/>
      <c r="FO34" s="202"/>
      <c r="FP34" s="202"/>
      <c r="FQ34" s="202"/>
      <c r="FR34" s="202"/>
      <c r="FS34" s="202"/>
      <c r="FT34" s="203"/>
      <c r="FU34" s="204"/>
      <c r="FV34" s="108">
        <f t="shared" si="1009"/>
        <v>0</v>
      </c>
      <c r="FW34" s="102">
        <f ca="1">IF(E34=0,0,SUMIF('Cocktail (December 2025)'!$F$6:$DB$1547,E34,'Cocktail (December 2025)'!$AM$6:$AM$1547))</f>
        <v>0</v>
      </c>
      <c r="FX34" s="108">
        <f t="shared" ca="1" si="1010"/>
        <v>0</v>
      </c>
      <c r="FY34" s="109">
        <f ca="1">FK34+FL34+FM34+FN34-FO34-FP34-FQ34-FR34-FS34-FT34-FV34-FX34</f>
        <v>0</v>
      </c>
      <c r="FZ34" s="104">
        <f t="shared" ca="1" si="1012"/>
        <v>0</v>
      </c>
      <c r="GA34" s="105">
        <f ca="1">(FP34+FQ34+FR34+FS34+(FT34+((FU34*$F34)/$H34)+FX34))*$L34</f>
        <v>0</v>
      </c>
      <c r="GB34" s="191"/>
      <c r="GC34" s="192">
        <f ca="1">GB34-FY34</f>
        <v>0</v>
      </c>
      <c r="GD34" s="106">
        <f ca="1">FY34</f>
        <v>0</v>
      </c>
      <c r="GE34" s="202"/>
      <c r="GF34" s="202"/>
      <c r="GG34" s="202"/>
      <c r="GH34" s="202"/>
      <c r="GI34" s="202"/>
      <c r="GJ34" s="202"/>
      <c r="GK34" s="202"/>
      <c r="GL34" s="202"/>
      <c r="GM34" s="203"/>
      <c r="GN34" s="204"/>
      <c r="GO34" s="108">
        <f t="shared" si="1016"/>
        <v>0</v>
      </c>
      <c r="GP34" s="102">
        <f ca="1">IF(E34=0,0,SUMIF('Cocktail (December 2025)'!$F$6:$DB$1547,E34,'Cocktail (December 2025)'!$AP$6:$AP$1547))</f>
        <v>0</v>
      </c>
      <c r="GQ34" s="108">
        <f t="shared" ca="1" si="1017"/>
        <v>0</v>
      </c>
      <c r="GR34" s="109">
        <f ca="1">GD34+GE34+GF34+GG34-GH34-GI34-GJ34-GK34-GL34-GM34-GO34-GQ34</f>
        <v>0</v>
      </c>
      <c r="GS34" s="104">
        <f t="shared" ca="1" si="1019"/>
        <v>0</v>
      </c>
      <c r="GT34" s="105">
        <f ca="1">(GI34+GJ34+GK34+GL34+(GM34+((GN34*$F34)/$H34)+GQ34))*$L34</f>
        <v>0</v>
      </c>
      <c r="GU34" s="191"/>
      <c r="GV34" s="192">
        <f ca="1">GU34-GR34</f>
        <v>0</v>
      </c>
      <c r="GW34" s="106">
        <f ca="1">GR34</f>
        <v>0</v>
      </c>
      <c r="GX34" s="202"/>
      <c r="GY34" s="202"/>
      <c r="GZ34" s="202"/>
      <c r="HA34" s="202"/>
      <c r="HB34" s="202"/>
      <c r="HC34" s="202"/>
      <c r="HD34" s="202"/>
      <c r="HE34" s="202"/>
      <c r="HF34" s="203"/>
      <c r="HG34" s="204"/>
      <c r="HH34" s="108">
        <f t="shared" si="1023"/>
        <v>0</v>
      </c>
      <c r="HI34" s="102">
        <f ca="1">IF(E34=0,0,SUMIF('Cocktail (December 2025)'!$F$6:$DB$1547,E34,'Cocktail (December 2025)'!$AS$6:$AS$1547))</f>
        <v>0</v>
      </c>
      <c r="HJ34" s="108">
        <f t="shared" ca="1" si="1024"/>
        <v>0</v>
      </c>
      <c r="HK34" s="109">
        <f ca="1">GW34+GX34+GY34+GZ34-HA34-HB34-HC34-HD34-HE34-HF34-HH34-HJ34</f>
        <v>0</v>
      </c>
      <c r="HL34" s="104">
        <f t="shared" ca="1" si="1026"/>
        <v>0</v>
      </c>
      <c r="HM34" s="105">
        <f ca="1">(HB34+HC34+HD34+HE34+(HF34+((HG34*$F34)/$H34)+HJ34))*$L34</f>
        <v>0</v>
      </c>
      <c r="HN34" s="191"/>
      <c r="HO34" s="192">
        <f ca="1">HN34-HK34</f>
        <v>0</v>
      </c>
      <c r="HP34" s="106">
        <f ca="1">HK34</f>
        <v>0</v>
      </c>
      <c r="HQ34" s="202"/>
      <c r="HR34" s="202"/>
      <c r="HS34" s="202"/>
      <c r="HT34" s="202"/>
      <c r="HU34" s="202"/>
      <c r="HV34" s="202"/>
      <c r="HW34" s="202"/>
      <c r="HX34" s="202"/>
      <c r="HY34" s="203"/>
      <c r="HZ34" s="204"/>
      <c r="IA34" s="108">
        <f t="shared" si="1030"/>
        <v>0</v>
      </c>
      <c r="IB34" s="102">
        <f ca="1">IF(E34=0,0,SUMIF('Cocktail (December 2025)'!$F$6:$DB$1547,E34,'Cocktail (December 2025)'!$AV$6:$AV$1547))</f>
        <v>0</v>
      </c>
      <c r="IC34" s="108">
        <f t="shared" ca="1" si="1031"/>
        <v>0</v>
      </c>
      <c r="ID34" s="109">
        <f ca="1">HP34+HQ34+HR34+HS34-HT34-HU34-HV34-HW34-HX34-HY34-IA34-IC34</f>
        <v>0</v>
      </c>
      <c r="IE34" s="104">
        <f t="shared" ca="1" si="1033"/>
        <v>0</v>
      </c>
      <c r="IF34" s="105">
        <f ca="1">(HU34+HV34+HW34+HX34+(HY34+((HZ34*$F34)/$H34)+IC34))*$L34</f>
        <v>0</v>
      </c>
      <c r="IG34" s="191"/>
      <c r="IH34" s="192">
        <f ca="1">IG34-ID34</f>
        <v>0</v>
      </c>
      <c r="II34" s="106">
        <f ca="1">ID34</f>
        <v>0</v>
      </c>
      <c r="IJ34" s="202"/>
      <c r="IK34" s="202"/>
      <c r="IL34" s="202"/>
      <c r="IM34" s="202"/>
      <c r="IN34" s="202"/>
      <c r="IO34" s="202"/>
      <c r="IP34" s="202"/>
      <c r="IQ34" s="202"/>
      <c r="IR34" s="203"/>
      <c r="IS34" s="204"/>
      <c r="IT34" s="108">
        <f t="shared" si="1037"/>
        <v>0</v>
      </c>
      <c r="IU34" s="102">
        <f ca="1">IF(E34=0,0,SUMIF('Cocktail (December 2025)'!$F$6:$DB$1547,E34,'Cocktail (December 2025)'!$AY$6:$AY$1547))</f>
        <v>0</v>
      </c>
      <c r="IV34" s="108">
        <f t="shared" ca="1" si="1038"/>
        <v>0</v>
      </c>
      <c r="IW34" s="109">
        <f ca="1">II34+IJ34+IK34+IL34-IM34-IN34-IO34-IP34-IQ34-IR34-IT34-IV34</f>
        <v>0</v>
      </c>
      <c r="IX34" s="104">
        <f t="shared" ca="1" si="1040"/>
        <v>0</v>
      </c>
      <c r="IY34" s="105">
        <f ca="1">(IN34+IO34+IP34+IQ34+(IR34+((IS34*$F34)/$H34)+IV34))*$L34</f>
        <v>0</v>
      </c>
      <c r="IZ34" s="191"/>
      <c r="JA34" s="192">
        <f ca="1">IZ34-IW34</f>
        <v>0</v>
      </c>
      <c r="JB34" s="106">
        <f ca="1">IW34</f>
        <v>0</v>
      </c>
      <c r="JC34" s="202"/>
      <c r="JD34" s="202"/>
      <c r="JE34" s="202"/>
      <c r="JF34" s="202"/>
      <c r="JG34" s="202"/>
      <c r="JH34" s="202"/>
      <c r="JI34" s="202"/>
      <c r="JJ34" s="202"/>
      <c r="JK34" s="203"/>
      <c r="JL34" s="204"/>
      <c r="JM34" s="108">
        <f t="shared" si="1044"/>
        <v>0</v>
      </c>
      <c r="JN34" s="102">
        <f ca="1">IF(E34=0,0,SUMIF('Cocktail (December 2025)'!$F$6:$DB$1547,E34,'Cocktail (December 2025)'!$BB$6:$BB$1547))</f>
        <v>0</v>
      </c>
      <c r="JO34" s="108">
        <f t="shared" ca="1" si="1045"/>
        <v>0</v>
      </c>
      <c r="JP34" s="109">
        <f ca="1">JB34+JC34+JD34+JE34-JF34-JG34-JH34-JI34-JJ34-JK34-JM34-JO34</f>
        <v>0</v>
      </c>
      <c r="JQ34" s="104">
        <f t="shared" ca="1" si="1047"/>
        <v>0</v>
      </c>
      <c r="JR34" s="105">
        <f ca="1">(JG34+JH34+JI34+JJ34+(JK34+((JL34*$F34)/$H34)+JO34))*$L34</f>
        <v>0</v>
      </c>
      <c r="JS34" s="191"/>
      <c r="JT34" s="192">
        <f ca="1">JS34-JP34</f>
        <v>0</v>
      </c>
      <c r="JU34" s="106">
        <f t="shared" ca="1" si="1050"/>
        <v>0</v>
      </c>
      <c r="JV34" s="202"/>
      <c r="JW34" s="202"/>
      <c r="JX34" s="202"/>
      <c r="JY34" s="202"/>
      <c r="JZ34" s="202"/>
      <c r="KA34" s="202"/>
      <c r="KB34" s="202"/>
      <c r="KC34" s="202"/>
      <c r="KD34" s="203"/>
      <c r="KE34" s="204"/>
      <c r="KF34" s="108">
        <f t="shared" si="1051"/>
        <v>0</v>
      </c>
      <c r="KG34" s="102">
        <f ca="1">IF(E34=0,0,SUMIF('Cocktail (December 2025)'!$F$6:$DB$1547,E34,'Cocktail (December 2025)'!$BE$6:$BE$1547))</f>
        <v>0</v>
      </c>
      <c r="KH34" s="108">
        <f t="shared" ca="1" si="1052"/>
        <v>0</v>
      </c>
      <c r="KI34" s="109">
        <f ca="1">JU34+JV34+JW34+JX34-JY34-JZ34-KA34-KB34-KC34-KD34-KF34-KH34</f>
        <v>0</v>
      </c>
      <c r="KJ34" s="104">
        <f t="shared" ca="1" si="1054"/>
        <v>0</v>
      </c>
      <c r="KK34" s="105">
        <f ca="1">(JZ34+KA34+KB34+KC34+(KD34+((KE34*$F34)/$H34)+KH34))*$L34</f>
        <v>0</v>
      </c>
      <c r="KL34" s="191"/>
      <c r="KM34" s="192">
        <f ca="1">KL34-KI34</f>
        <v>0</v>
      </c>
      <c r="KN34" s="106">
        <f ca="1">KI34</f>
        <v>0</v>
      </c>
      <c r="KO34" s="202"/>
      <c r="KP34" s="202"/>
      <c r="KQ34" s="202"/>
      <c r="KR34" s="202"/>
      <c r="KS34" s="202"/>
      <c r="KT34" s="202"/>
      <c r="KU34" s="202"/>
      <c r="KV34" s="202"/>
      <c r="KW34" s="203"/>
      <c r="KX34" s="204"/>
      <c r="KY34" s="108">
        <f t="shared" si="1058"/>
        <v>0</v>
      </c>
      <c r="KZ34" s="102">
        <f ca="1">IF(E34=0,0,SUMIF('Cocktail (December 2025)'!$F$6:$DB$1547,E34,'Cocktail (December 2025)'!$BH$6:$BH$1547))</f>
        <v>0</v>
      </c>
      <c r="LA34" s="108">
        <f t="shared" ca="1" si="1059"/>
        <v>0</v>
      </c>
      <c r="LB34" s="109">
        <f ca="1">KN34+KO34+KP34+KQ34-KR34-KS34-KT34-KU34-KV34-KW34-KY34-LA34</f>
        <v>0</v>
      </c>
      <c r="LC34" s="104">
        <f t="shared" ca="1" si="1061"/>
        <v>0</v>
      </c>
      <c r="LD34" s="105">
        <f ca="1">(KS34+KT34+KU34+KV34+(KW34+((KX34*$F34)/$H34)+LA34))*$L34</f>
        <v>0</v>
      </c>
      <c r="LE34" s="191"/>
      <c r="LF34" s="192">
        <f ca="1">LE34-LB34</f>
        <v>0</v>
      </c>
      <c r="LG34" s="106">
        <f ca="1">LB34</f>
        <v>0</v>
      </c>
      <c r="LH34" s="202"/>
      <c r="LI34" s="202"/>
      <c r="LJ34" s="202"/>
      <c r="LK34" s="202"/>
      <c r="LL34" s="202"/>
      <c r="LM34" s="202"/>
      <c r="LN34" s="202"/>
      <c r="LO34" s="202"/>
      <c r="LP34" s="203"/>
      <c r="LQ34" s="204"/>
      <c r="LR34" s="108">
        <f t="shared" si="1065"/>
        <v>0</v>
      </c>
      <c r="LS34" s="102">
        <f ca="1">IF(E34=0,0,SUMIF('Cocktail (December 2025)'!$F$6:$DB$1547,E34,'Cocktail (December 2025)'!$BK$6:$BK$1547))</f>
        <v>0</v>
      </c>
      <c r="LT34" s="108">
        <f t="shared" ca="1" si="1066"/>
        <v>0</v>
      </c>
      <c r="LU34" s="109">
        <f ca="1">LG34+LH34+LI34+LJ34-LK34-LL34-LM34-LN34-LO34-LP34-LR34-LT34</f>
        <v>0</v>
      </c>
      <c r="LV34" s="104">
        <f t="shared" ca="1" si="1068"/>
        <v>0</v>
      </c>
      <c r="LW34" s="105">
        <f ca="1">(LL34+LM34+LN34+LO34+(LP34+((LQ34*$F34)/$H34)+LT34))*$L34</f>
        <v>0</v>
      </c>
      <c r="LX34" s="191"/>
      <c r="LY34" s="192">
        <f ca="1">LX34-LU34</f>
        <v>0</v>
      </c>
      <c r="LZ34" s="106">
        <f ca="1">LU34</f>
        <v>0</v>
      </c>
      <c r="MA34" s="202"/>
      <c r="MB34" s="202"/>
      <c r="MC34" s="202"/>
      <c r="MD34" s="202"/>
      <c r="ME34" s="202"/>
      <c r="MF34" s="202"/>
      <c r="MG34" s="202"/>
      <c r="MH34" s="202"/>
      <c r="MI34" s="203"/>
      <c r="MJ34" s="204"/>
      <c r="MK34" s="108">
        <f t="shared" si="1072"/>
        <v>0</v>
      </c>
      <c r="ML34" s="102">
        <f ca="1">IF(E34=0,0,SUMIF('Cocktail (December 2025)'!$F$6:$DB$1547,E34,'Cocktail (December 2025)'!$BN$6:$BN$1547))</f>
        <v>0</v>
      </c>
      <c r="MM34" s="108">
        <f t="shared" ca="1" si="1073"/>
        <v>0</v>
      </c>
      <c r="MN34" s="109">
        <f ca="1">LZ34+MA34+MB34+MC34-MD34-ME34-MF34-MG34-MH34-MI34-MK34-MM34</f>
        <v>0</v>
      </c>
      <c r="MO34" s="104">
        <f t="shared" ca="1" si="1075"/>
        <v>0</v>
      </c>
      <c r="MP34" s="105">
        <f ca="1">(ME34+MF34+MG34+MH34+(MI34+((MJ34*$F34)/$H34)+MM34))*$L34</f>
        <v>0</v>
      </c>
      <c r="MQ34" s="191"/>
      <c r="MR34" s="192">
        <f ca="1">MQ34-MN34</f>
        <v>0</v>
      </c>
      <c r="MS34" s="106">
        <f ca="1">MN34</f>
        <v>0</v>
      </c>
      <c r="MT34" s="202"/>
      <c r="MU34" s="202"/>
      <c r="MV34" s="202"/>
      <c r="MW34" s="202"/>
      <c r="MX34" s="202"/>
      <c r="MY34" s="202"/>
      <c r="MZ34" s="202"/>
      <c r="NA34" s="202"/>
      <c r="NB34" s="203"/>
      <c r="NC34" s="204"/>
      <c r="ND34" s="108">
        <f t="shared" si="1079"/>
        <v>0</v>
      </c>
      <c r="NE34" s="102">
        <f ca="1">IF(E34=0,0,SUMIF('Cocktail (December 2025)'!$F$6:$DB$1547,E34,'Cocktail (December 2025)'!$BQ$6:$BQ$1547))</f>
        <v>0</v>
      </c>
      <c r="NF34" s="108">
        <f t="shared" ca="1" si="1080"/>
        <v>0</v>
      </c>
      <c r="NG34" s="109">
        <f ca="1">MS34+MT34+MU34+MV34-MW34-MX34-MY34-MZ34-NA34-NB34-ND34-NF34</f>
        <v>0</v>
      </c>
      <c r="NH34" s="104">
        <f t="shared" ca="1" si="1082"/>
        <v>0</v>
      </c>
      <c r="NI34" s="105">
        <f ca="1">(MX34+MY34+MZ34+NA34+(NB34+((NC34*$F34)/$H34)+NF34))*$L34</f>
        <v>0</v>
      </c>
      <c r="NJ34" s="191"/>
      <c r="NK34" s="192">
        <f ca="1">NJ34-NG34</f>
        <v>0</v>
      </c>
      <c r="NL34" s="106">
        <f ca="1">NG34</f>
        <v>0</v>
      </c>
      <c r="NM34" s="202"/>
      <c r="NN34" s="202"/>
      <c r="NO34" s="202"/>
      <c r="NP34" s="202"/>
      <c r="NQ34" s="202"/>
      <c r="NR34" s="202"/>
      <c r="NS34" s="202"/>
      <c r="NT34" s="202"/>
      <c r="NU34" s="203"/>
      <c r="NV34" s="204"/>
      <c r="NW34" s="108">
        <f t="shared" si="1086"/>
        <v>0</v>
      </c>
      <c r="NX34" s="102">
        <f ca="1">IF(E34=0,0,SUMIF('Cocktail (December 2025)'!$F$6:$DB$1547,E34,'Cocktail (December 2025)'!$BT$6:$BT$1547))</f>
        <v>0</v>
      </c>
      <c r="NY34" s="108">
        <f t="shared" ca="1" si="1087"/>
        <v>0</v>
      </c>
      <c r="NZ34" s="109">
        <f ca="1">NL34+NM34+NN34+NO34-NP34-NQ34-NR34-NS34-NT34-NU34-NW34-NY34</f>
        <v>0</v>
      </c>
      <c r="OA34" s="104">
        <f t="shared" ca="1" si="1089"/>
        <v>0</v>
      </c>
      <c r="OB34" s="105">
        <f ca="1">(NQ34+NR34+NS34+NT34+(NU34+((NV34*$F34)/$H34)+NY34))*$L34</f>
        <v>0</v>
      </c>
      <c r="OC34" s="191"/>
      <c r="OD34" s="192">
        <f ca="1">OC34-NZ34</f>
        <v>0</v>
      </c>
      <c r="OE34" s="106">
        <f ca="1">NZ34</f>
        <v>0</v>
      </c>
      <c r="OF34" s="202"/>
      <c r="OG34" s="202"/>
      <c r="OH34" s="202"/>
      <c r="OI34" s="202"/>
      <c r="OJ34" s="202"/>
      <c r="OK34" s="202"/>
      <c r="OL34" s="202"/>
      <c r="OM34" s="202"/>
      <c r="ON34" s="203"/>
      <c r="OO34" s="204"/>
      <c r="OP34" s="108">
        <f t="shared" si="1093"/>
        <v>0</v>
      </c>
      <c r="OQ34" s="102">
        <f ca="1">IF(E34=0,0,SUMIF('Cocktail (December 2025)'!$F$6:$DB$1547,E34,'Cocktail (December 2025)'!$BW$6:$BW$1547))</f>
        <v>0</v>
      </c>
      <c r="OR34" s="108">
        <f t="shared" ca="1" si="1094"/>
        <v>0</v>
      </c>
      <c r="OS34" s="109">
        <f ca="1">OE34+OF34+OG34+OH34-OI34-OJ34-OK34-OL34-OM34-ON34-OP34-OR34</f>
        <v>0</v>
      </c>
      <c r="OT34" s="104">
        <f t="shared" ca="1" si="1096"/>
        <v>0</v>
      </c>
      <c r="OU34" s="105">
        <f ca="1">(OJ34+OK34+OL34+OM34+(ON34+((OO34*$F34)/$H34)+OR34))*$L34</f>
        <v>0</v>
      </c>
      <c r="OV34" s="191"/>
      <c r="OW34" s="192">
        <f ca="1">OV34-OS34</f>
        <v>0</v>
      </c>
      <c r="OX34" s="106">
        <f t="shared" ca="1" si="1099"/>
        <v>0</v>
      </c>
      <c r="OY34" s="202"/>
      <c r="OZ34" s="202"/>
      <c r="PA34" s="202"/>
      <c r="PB34" s="202"/>
      <c r="PC34" s="202"/>
      <c r="PD34" s="202"/>
      <c r="PE34" s="202"/>
      <c r="PF34" s="202"/>
      <c r="PG34" s="203"/>
      <c r="PH34" s="204"/>
      <c r="PI34" s="108">
        <f t="shared" si="1100"/>
        <v>0</v>
      </c>
      <c r="PJ34" s="102">
        <f ca="1">IF(E34=0,0,SUMIF('Cocktail (December 2025)'!$F$6:$DB$1547,E34,'Cocktail (December 2025)'!$BZ$6:$BZ$1547))</f>
        <v>0</v>
      </c>
      <c r="PK34" s="108">
        <f t="shared" ca="1" si="1101"/>
        <v>0</v>
      </c>
      <c r="PL34" s="109">
        <f ca="1">OX34+OY34+OZ34+PA34-PB34-PC34-PD34-PE34-PF34-PG34-PI34-PK34</f>
        <v>0</v>
      </c>
      <c r="PM34" s="104">
        <f t="shared" ca="1" si="1103"/>
        <v>0</v>
      </c>
      <c r="PN34" s="105">
        <f ca="1">(PC34+PD34+PE34+PF34+(PG34+((PH34*$F34)/$H34)+PK34))*$L34</f>
        <v>0</v>
      </c>
      <c r="PO34" s="191"/>
      <c r="PP34" s="192">
        <f ca="1">PO34-PL34</f>
        <v>0</v>
      </c>
      <c r="PQ34" s="106">
        <f ca="1">PL34</f>
        <v>0</v>
      </c>
      <c r="PR34" s="202"/>
      <c r="PS34" s="202"/>
      <c r="PT34" s="202"/>
      <c r="PU34" s="202"/>
      <c r="PV34" s="202"/>
      <c r="PW34" s="202"/>
      <c r="PX34" s="202"/>
      <c r="PY34" s="202"/>
      <c r="PZ34" s="203"/>
      <c r="QA34" s="204"/>
      <c r="QB34" s="108">
        <f t="shared" si="1107"/>
        <v>0</v>
      </c>
      <c r="QC34" s="102">
        <f ca="1">IF(E34=0,0,SUMIF('Cocktail (December 2025)'!$F$6:$DB$1547,E34,'Cocktail (December 2025)'!$CC$6:$CC$1547))</f>
        <v>0</v>
      </c>
      <c r="QD34" s="108">
        <f t="shared" ca="1" si="1108"/>
        <v>0</v>
      </c>
      <c r="QE34" s="109">
        <f ca="1">PQ34+PR34+PS34+PT34-PU34-PV34-PW34-PX34-PY34-PZ34-QB34-QD34</f>
        <v>0</v>
      </c>
      <c r="QF34" s="104">
        <f t="shared" ca="1" si="1110"/>
        <v>0</v>
      </c>
      <c r="QG34" s="105">
        <f ca="1">(PV34+PW34+PX34+PY34+(PZ34+((QA34*$F34)/$H34)+QD34))*$L34</f>
        <v>0</v>
      </c>
      <c r="QH34" s="191"/>
      <c r="QI34" s="192">
        <f ca="1">QH34-QE34</f>
        <v>0</v>
      </c>
      <c r="QJ34" s="106">
        <f ca="1">QE34</f>
        <v>0</v>
      </c>
      <c r="QK34" s="202"/>
      <c r="QL34" s="202"/>
      <c r="QM34" s="202"/>
      <c r="QN34" s="202"/>
      <c r="QO34" s="202"/>
      <c r="QP34" s="202"/>
      <c r="QQ34" s="202"/>
      <c r="QR34" s="202"/>
      <c r="QS34" s="203"/>
      <c r="QT34" s="204"/>
      <c r="QU34" s="108">
        <f t="shared" si="1114"/>
        <v>0</v>
      </c>
      <c r="QV34" s="102">
        <f ca="1">IF(E34=0,0,SUMIF('Cocktail (December 2025)'!$F$6:$DB$1547,E34,'Cocktail (December 2025)'!$CF$6:$CF$1547))</f>
        <v>0</v>
      </c>
      <c r="QW34" s="108">
        <f t="shared" ca="1" si="1115"/>
        <v>0</v>
      </c>
      <c r="QX34" s="109">
        <f ca="1">QJ34+QK34+QL34+QM34-QN34-QO34-QP34-QQ34-QR34-QS34-QU34-QW34</f>
        <v>0</v>
      </c>
      <c r="QY34" s="104">
        <f t="shared" ca="1" si="1117"/>
        <v>0</v>
      </c>
      <c r="QZ34" s="105">
        <f ca="1">(QO34+QP34+QQ34+QR34+(QS34+((QT34*$F34)/$H34)+QW34))*$L34</f>
        <v>0</v>
      </c>
      <c r="RA34" s="191"/>
      <c r="RB34" s="192">
        <f ca="1">RA34-QX34</f>
        <v>0</v>
      </c>
      <c r="RC34" s="106">
        <f t="shared" ca="1" si="882"/>
        <v>0</v>
      </c>
      <c r="RD34" s="202"/>
      <c r="RE34" s="202"/>
      <c r="RF34" s="202"/>
      <c r="RG34" s="202"/>
      <c r="RH34" s="202"/>
      <c r="RI34" s="202"/>
      <c r="RJ34" s="202"/>
      <c r="RK34" s="202"/>
      <c r="RL34" s="203"/>
      <c r="RM34" s="204"/>
      <c r="RN34" s="108">
        <f t="shared" si="1120"/>
        <v>0</v>
      </c>
      <c r="RO34" s="102">
        <f ca="1">IF(E34=0,0,SUMIF('Cocktail (December 2025)'!$F$6:$DB$1547,E34,'Cocktail (December 2025)'!$CI$6:$CI$1547))</f>
        <v>0</v>
      </c>
      <c r="RP34" s="108">
        <f t="shared" ca="1" si="1121"/>
        <v>0</v>
      </c>
      <c r="RQ34" s="109">
        <f ca="1">RC34+RD34+RE34+RF34-RG34-RH34-RI34-RJ34-RK34-RL34-RN34-RP34</f>
        <v>0</v>
      </c>
      <c r="RR34" s="104">
        <f t="shared" ca="1" si="1123"/>
        <v>0</v>
      </c>
      <c r="RS34" s="105">
        <f ca="1">(RH34+RI34+RJ34+RK34+(RL34+((RM34*$F34)/$H34)+RP34))*$L34</f>
        <v>0</v>
      </c>
      <c r="RT34" s="191"/>
      <c r="RU34" s="192">
        <f ca="1">RT34-RQ34</f>
        <v>0</v>
      </c>
      <c r="RV34" s="106">
        <f ca="1">RQ34</f>
        <v>0</v>
      </c>
      <c r="RW34" s="202"/>
      <c r="RX34" s="202"/>
      <c r="RY34" s="202"/>
      <c r="RZ34" s="202"/>
      <c r="SA34" s="202"/>
      <c r="SB34" s="202"/>
      <c r="SC34" s="202"/>
      <c r="SD34" s="202"/>
      <c r="SE34" s="203"/>
      <c r="SF34" s="204"/>
      <c r="SG34" s="108">
        <f t="shared" si="1127"/>
        <v>0</v>
      </c>
      <c r="SH34" s="102">
        <f ca="1">IF(E34=0,0,SUMIF('Cocktail (December 2025)'!$F$6:$DB$1547,E34,'Cocktail (December 2025)'!$CL$6:$CL$1547))</f>
        <v>0</v>
      </c>
      <c r="SI34" s="108">
        <f t="shared" ca="1" si="1128"/>
        <v>0</v>
      </c>
      <c r="SJ34" s="109">
        <f ca="1">RV34+RW34+RX34+RY34-RZ34-SA34-SB34-SC34-SD34-SE34-SG34-SI34</f>
        <v>0</v>
      </c>
      <c r="SK34" s="104">
        <f t="shared" ca="1" si="1130"/>
        <v>0</v>
      </c>
      <c r="SL34" s="105">
        <f ca="1">(SA34+SB34+SC34+SD34+(SE34+((SF34*$F34)/$H34)+SI34))*$L34</f>
        <v>0</v>
      </c>
      <c r="SM34" s="191"/>
      <c r="SN34" s="192">
        <f ca="1">SM34-SJ34</f>
        <v>0</v>
      </c>
      <c r="SO34" s="106">
        <f ca="1">SJ34</f>
        <v>0</v>
      </c>
      <c r="SP34" s="202"/>
      <c r="SQ34" s="202"/>
      <c r="SR34" s="202"/>
      <c r="SS34" s="202"/>
      <c r="ST34" s="202"/>
      <c r="SU34" s="202"/>
      <c r="SV34" s="202"/>
      <c r="SW34" s="202"/>
      <c r="SX34" s="203"/>
      <c r="SY34" s="204"/>
      <c r="SZ34" s="108">
        <f t="shared" si="1134"/>
        <v>0</v>
      </c>
      <c r="TA34" s="102">
        <f ca="1">IF(E34=0,0,SUMIF('Cocktail (December 2025)'!$F$6:$DB$1547,E34,'Cocktail (December 2025)'!$CO$6:$CO$1547))</f>
        <v>0</v>
      </c>
      <c r="TB34" s="108">
        <f t="shared" ca="1" si="1135"/>
        <v>0</v>
      </c>
      <c r="TC34" s="109">
        <f ca="1">SO34+SP34+SQ34+SR34-SS34-ST34-SU34-SV34-SW34-SX34-SZ34-TB34</f>
        <v>0</v>
      </c>
      <c r="TD34" s="104">
        <f t="shared" ca="1" si="1137"/>
        <v>0</v>
      </c>
      <c r="TE34" s="105">
        <f ca="1">(ST34+SU34+SV34+SW34+(SX34+((SY34*$F34)/$H34)+TB34))*$L34</f>
        <v>0</v>
      </c>
      <c r="TF34" s="191"/>
      <c r="TG34" s="192">
        <f ca="1">TF34-TC34</f>
        <v>0</v>
      </c>
      <c r="TH34" s="106">
        <f ca="1">TC34</f>
        <v>0</v>
      </c>
      <c r="TI34" s="202"/>
      <c r="TJ34" s="202"/>
      <c r="TK34" s="202"/>
      <c r="TL34" s="202"/>
      <c r="TM34" s="202"/>
      <c r="TN34" s="202"/>
      <c r="TO34" s="202"/>
      <c r="TP34" s="202"/>
      <c r="TQ34" s="203"/>
      <c r="TR34" s="204"/>
      <c r="TS34" s="108">
        <f t="shared" si="1141"/>
        <v>0</v>
      </c>
      <c r="TT34" s="102">
        <f ca="1">IF(E34=0,0,SUMIF('Cocktail (December 2025)'!$F$6:$DB$1547,E34,'Cocktail (December 2025)'!$CR$6:$CR$1547))</f>
        <v>0</v>
      </c>
      <c r="TU34" s="108">
        <f t="shared" ca="1" si="1142"/>
        <v>0</v>
      </c>
      <c r="TV34" s="109">
        <f ca="1">TH34+TI34+TJ34+TK34-TL34-TM34-TN34-TO34-TP34-TQ34-TS34-TU34</f>
        <v>0</v>
      </c>
      <c r="TW34" s="104">
        <f t="shared" ca="1" si="1144"/>
        <v>0</v>
      </c>
      <c r="TX34" s="105">
        <f ca="1">(TM34+TN34+TO34+TP34+(TQ34+((TR34*$F34)/$H34)+TU34))*$L34</f>
        <v>0</v>
      </c>
      <c r="TY34" s="191"/>
      <c r="TZ34" s="192">
        <f ca="1">TY34-TV34</f>
        <v>0</v>
      </c>
      <c r="UA34" s="106">
        <f ca="1">TV34</f>
        <v>0</v>
      </c>
      <c r="UB34" s="202"/>
      <c r="UC34" s="202"/>
      <c r="UD34" s="202"/>
      <c r="UE34" s="202"/>
      <c r="UF34" s="202"/>
      <c r="UG34" s="202"/>
      <c r="UH34" s="202"/>
      <c r="UI34" s="202"/>
      <c r="UJ34" s="203"/>
      <c r="UK34" s="204"/>
      <c r="UL34" s="108">
        <f t="shared" si="1148"/>
        <v>0</v>
      </c>
      <c r="UM34" s="102">
        <f ca="1">IF(E34=0,0,SUMIF('Cocktail (December 2025)'!$F$6:$DB$1547,E34,'Cocktail (December 2025)'!$CU$6:$CU$1547))</f>
        <v>0</v>
      </c>
      <c r="UN34" s="108">
        <f t="shared" ca="1" si="1149"/>
        <v>0</v>
      </c>
      <c r="UO34" s="109">
        <f ca="1">UA34+UB34+UC34+UD34-UE34-UF34-UG34-UH34-UI34-UJ34-UL34-UN34</f>
        <v>0</v>
      </c>
      <c r="UP34" s="104">
        <f t="shared" ca="1" si="1151"/>
        <v>0</v>
      </c>
      <c r="UQ34" s="105">
        <f ca="1">(UF34+UG34+UH34+UI34+(UJ34+((UK34*$F34)/$H34)+UN34))*$L34</f>
        <v>0</v>
      </c>
      <c r="UR34" s="191"/>
      <c r="US34" s="192">
        <f ca="1">UR34-UO34</f>
        <v>0</v>
      </c>
      <c r="UT34" s="106">
        <f ca="1">UO34</f>
        <v>0</v>
      </c>
      <c r="UU34" s="202"/>
      <c r="UV34" s="202"/>
      <c r="UW34" s="202"/>
      <c r="UX34" s="202"/>
      <c r="UY34" s="202"/>
      <c r="UZ34" s="202"/>
      <c r="VA34" s="202"/>
      <c r="VB34" s="202"/>
      <c r="VC34" s="203"/>
      <c r="VD34" s="204"/>
      <c r="VE34" s="108">
        <f t="shared" si="1155"/>
        <v>0</v>
      </c>
      <c r="VF34" s="102">
        <f ca="1">IF(E34=0,0,SUMIF('Cocktail (December 2025)'!$F$6:$DB$1547,E34,'Cocktail (December 2025)'!$CX$6:$CX$1547))</f>
        <v>0</v>
      </c>
      <c r="VG34" s="108">
        <f t="shared" ca="1" si="1156"/>
        <v>0</v>
      </c>
      <c r="VH34" s="109">
        <f ca="1">UT34+UU34+UV34+UW34-UX34-UY34-UZ34-VA34-VB34-VC34-VE34-VG34</f>
        <v>0</v>
      </c>
      <c r="VI34" s="104">
        <f t="shared" ca="1" si="1158"/>
        <v>0</v>
      </c>
      <c r="VJ34" s="105">
        <f ca="1">(UY34+UZ34+VA34+VB34+(VC34+((VD34*$F34)/$H34)+VG34))*$L34</f>
        <v>0</v>
      </c>
      <c r="VK34" s="191"/>
      <c r="VL34" s="192">
        <f ca="1">VK34-VH34</f>
        <v>0</v>
      </c>
      <c r="VM34" s="106">
        <f ca="1">VH34</f>
        <v>0</v>
      </c>
      <c r="VN34" s="202"/>
      <c r="VO34" s="202"/>
      <c r="VP34" s="202"/>
      <c r="VQ34" s="202"/>
      <c r="VR34" s="202"/>
      <c r="VS34" s="202"/>
      <c r="VT34" s="202"/>
      <c r="VU34" s="202"/>
      <c r="VV34" s="203"/>
      <c r="VW34" s="204"/>
      <c r="VX34" s="108">
        <f t="shared" si="1162"/>
        <v>0</v>
      </c>
      <c r="VY34" s="102">
        <f ca="1">IF(E34=0,0,SUMIF('Cocktail (December 2025)'!$F$6:$DB$1547,E34,'Cocktail (December 2025)'!$DA$6:$DA$1547))</f>
        <v>0</v>
      </c>
      <c r="VZ34" s="108">
        <f t="shared" ca="1" si="1163"/>
        <v>0</v>
      </c>
      <c r="WA34" s="109">
        <f ca="1">VM34+VN34+VO34+VP34-VQ34-VR34-VS34-VT34-VU34-VV34-VX34-VZ34</f>
        <v>0</v>
      </c>
      <c r="WB34" s="104">
        <f t="shared" ca="1" si="1165"/>
        <v>0</v>
      </c>
      <c r="WC34" s="105">
        <f ca="1">(VR34+VS34+VT34+VU34+(VV34+((VW34*$F34)/$H34)+VZ34))*$L34</f>
        <v>0</v>
      </c>
      <c r="WD34" s="191"/>
      <c r="WE34" s="192">
        <f ca="1">WD34-WA34</f>
        <v>0</v>
      </c>
      <c r="WF34" s="14" t="s">
        <v>81</v>
      </c>
      <c r="WG34" s="62">
        <f t="shared" si="1168"/>
        <v>0</v>
      </c>
      <c r="WH34" s="13">
        <f t="shared" si="1169"/>
        <v>0</v>
      </c>
      <c r="WI34" s="13">
        <f t="shared" si="1170"/>
        <v>0</v>
      </c>
      <c r="WJ34" s="13">
        <f t="shared" si="1171"/>
        <v>0</v>
      </c>
      <c r="WK34" s="13">
        <f t="shared" si="1172"/>
        <v>0</v>
      </c>
      <c r="WL34" s="13">
        <f t="shared" si="1173"/>
        <v>0</v>
      </c>
      <c r="WM34" s="13">
        <f t="shared" si="1174"/>
        <v>0</v>
      </c>
      <c r="WN34" s="13">
        <f t="shared" si="1175"/>
        <v>0</v>
      </c>
      <c r="WO34" s="13">
        <f t="shared" si="1176"/>
        <v>0</v>
      </c>
      <c r="WP34" s="63">
        <f t="shared" si="1177"/>
        <v>0</v>
      </c>
      <c r="WQ34" s="63">
        <f t="shared" si="1178"/>
        <v>0</v>
      </c>
      <c r="WR34" s="63">
        <f t="shared" si="1179"/>
        <v>0</v>
      </c>
      <c r="WS34" s="63">
        <f t="shared" ca="1" si="1180"/>
        <v>0</v>
      </c>
      <c r="WT34" s="54">
        <f ca="1">WA34</f>
        <v>0</v>
      </c>
      <c r="WU34" s="64">
        <f ca="1">WB34</f>
        <v>0</v>
      </c>
      <c r="WV34" s="196"/>
      <c r="WW34" s="197">
        <f ca="1">WV34-WT34</f>
        <v>0</v>
      </c>
      <c r="WX34" s="12">
        <f t="shared" si="1184"/>
        <v>0</v>
      </c>
      <c r="WY34" s="61"/>
    </row>
    <row r="35" spans="1:623" ht="15" x14ac:dyDescent="0.3">
      <c r="A35" s="114" t="str">
        <f t="shared" ca="1" si="952"/>
        <v>-</v>
      </c>
      <c r="B35" s="149"/>
      <c r="C35" s="173">
        <v>226</v>
      </c>
      <c r="D35" s="174">
        <v>143</v>
      </c>
      <c r="E35" s="138" t="s">
        <v>173</v>
      </c>
      <c r="F35" s="98">
        <f>IF(E35="","",IF(VLOOKUP(E35,'Master Data (December 2025)'!$B$10:$N$857,1)=E35,VLOOKUP(E35,'Master Data (December 2025)'!$B$10:$N$857,6),"XX"))</f>
        <v>1</v>
      </c>
      <c r="G35" s="98"/>
      <c r="H35" s="90">
        <f>IF(E35="","",IF(VLOOKUP(E35,'Master Data (December 2025)'!$B$10:$N$857,1)=E35,VLOOKUP(E35,'Master Data (December 2025)'!$B$10:$N$857,8),"XX"))</f>
        <v>24</v>
      </c>
      <c r="I35" s="98"/>
      <c r="J35" s="90" t="str">
        <f>IF(E35="","",IF(VLOOKUP(E35,'Master Data (December 2025)'!$B$10:$N$857,1)=E35,VLOOKUP(E35,'Master Data (December 2025)'!$B$10:$N$857,3),"XX"))</f>
        <v>อมฤต</v>
      </c>
      <c r="K35" s="99" t="str">
        <f>IF(E35="","",IF(VLOOKUP(E35,'Master Data (December 2025)'!$B$10:$N$857,1)=E35,VLOOKUP(E35,'Master Data (December 2025)'!$B$10:$N$857,5),"XX"))</f>
        <v>Btl 750 ml</v>
      </c>
      <c r="L35" s="215">
        <f>IF(E35="","",IF(VLOOKUP(E35,'Master Data (December 2025)'!$B$10:$N$857,1)=E35,VLOOKUP(E35,'Master Data (December 2025)'!$B$10:$N$857,11),"XX"))</f>
        <v>740</v>
      </c>
      <c r="M35" s="215">
        <f>IF(E35="","",IF(VLOOKUP(E35,'Master Data (December 2025)'!$B$10:$N$857,1)=E35,VLOOKUP(E35,'Master Data (December 2025)'!$B$10:$N$857,13),"XX"))</f>
        <v>30.833333333333332</v>
      </c>
      <c r="N35" s="208"/>
      <c r="O35" s="100">
        <f t="shared" ref="O35" si="1185">N35</f>
        <v>0</v>
      </c>
      <c r="P35" s="202"/>
      <c r="Q35" s="202"/>
      <c r="R35" s="202"/>
      <c r="S35" s="202"/>
      <c r="T35" s="202"/>
      <c r="U35" s="202"/>
      <c r="V35" s="202"/>
      <c r="W35" s="202"/>
      <c r="X35" s="203"/>
      <c r="Y35" s="204"/>
      <c r="Z35" s="101">
        <f t="shared" ref="Z35" si="1186">(Y35*F35)/H35</f>
        <v>0</v>
      </c>
      <c r="AA35" s="102">
        <f ca="1">IF(E35=0,0,SUMIF('Cocktail (December 2025)'!$F$6:$DB$1547,E35,'Cocktail (December 2025)'!$O$6:$O$1547))</f>
        <v>0</v>
      </c>
      <c r="AB35" s="103">
        <f t="shared" ref="AB35" ca="1" si="1187">AA35/H35</f>
        <v>0</v>
      </c>
      <c r="AC35" s="104">
        <f t="shared" ref="AC35" ca="1" si="1188">O35+P35+Q35+R35-S35-T35-U35-V35-W35-X35-Z35-AB35</f>
        <v>0</v>
      </c>
      <c r="AD35" s="104">
        <f t="shared" ref="AD35" ca="1" si="1189">AC35*H35</f>
        <v>0</v>
      </c>
      <c r="AE35" s="105">
        <f t="shared" ref="AE35" ca="1" si="1190">(T35+U35+V35+W35+(X35+((Y35*$F35)/$H35)+AB35))*$L35</f>
        <v>0</v>
      </c>
      <c r="AF35" s="191"/>
      <c r="AG35" s="192">
        <f t="shared" ref="AG35" ca="1" si="1191">AF35-AC35</f>
        <v>0</v>
      </c>
      <c r="AH35" s="106">
        <f t="shared" ca="1" si="881"/>
        <v>0</v>
      </c>
      <c r="AI35" s="202"/>
      <c r="AJ35" s="202"/>
      <c r="AK35" s="202"/>
      <c r="AL35" s="202"/>
      <c r="AM35" s="202"/>
      <c r="AN35" s="202"/>
      <c r="AO35" s="202"/>
      <c r="AP35" s="202"/>
      <c r="AQ35" s="203"/>
      <c r="AR35" s="204"/>
      <c r="AS35" s="107">
        <f t="shared" si="960"/>
        <v>0</v>
      </c>
      <c r="AT35" s="102">
        <f ca="1">IF(E35=0,0,SUMIF('Cocktail (December 2025)'!$F$6:$DB$1547,E35,'Cocktail (December 2025)'!$R$6:$R$1547))</f>
        <v>0</v>
      </c>
      <c r="AU35" s="108">
        <f t="shared" ca="1" si="961"/>
        <v>0</v>
      </c>
      <c r="AV35" s="104">
        <f t="shared" ref="AV35" ca="1" si="1192">AH35+AI35+AJ35+AK35-AL35-AM35-AN35-AO35-AP35-AQ35-AS35-AU35</f>
        <v>0</v>
      </c>
      <c r="AW35" s="104">
        <f t="shared" ca="1" si="963"/>
        <v>0</v>
      </c>
      <c r="AX35" s="105">
        <f t="shared" ref="AX35" ca="1" si="1193">(AM35+AN35+AO35+AP35+(AQ35+((AR35*$F35)/$H35)+AU35))*$L35</f>
        <v>0</v>
      </c>
      <c r="AY35" s="191"/>
      <c r="AZ35" s="192">
        <f t="shared" ref="AZ35" ca="1" si="1194">AY35-AV35</f>
        <v>0</v>
      </c>
      <c r="BA35" s="106">
        <f t="shared" ca="1" si="966"/>
        <v>0</v>
      </c>
      <c r="BB35" s="202"/>
      <c r="BC35" s="202"/>
      <c r="BD35" s="202"/>
      <c r="BE35" s="202"/>
      <c r="BF35" s="202"/>
      <c r="BG35" s="202"/>
      <c r="BH35" s="202"/>
      <c r="BI35" s="202"/>
      <c r="BJ35" s="203"/>
      <c r="BK35" s="204"/>
      <c r="BL35" s="108">
        <f t="shared" si="967"/>
        <v>0</v>
      </c>
      <c r="BM35" s="102">
        <f ca="1">IF(E35=0,0,SUMIF('Cocktail (December 2025)'!$F$6:$DB$1547,E35,'Cocktail (December 2025)'!$U$6:$U$1547))</f>
        <v>0</v>
      </c>
      <c r="BN35" s="108">
        <f t="shared" ca="1" si="968"/>
        <v>0</v>
      </c>
      <c r="BO35" s="109">
        <f t="shared" ref="BO35" ca="1" si="1195">BA35+BB35+BC35+BD35-BE35-BF35-BG35-BH35-BI35-BJ35-BL35-BN35</f>
        <v>0</v>
      </c>
      <c r="BP35" s="104">
        <f t="shared" ca="1" si="970"/>
        <v>0</v>
      </c>
      <c r="BQ35" s="105">
        <f t="shared" ref="BQ35" ca="1" si="1196">(BF35+BG35+BH35+BI35+(BJ35+((BK35*$F35)/$H35)+BN35))*$L35</f>
        <v>0</v>
      </c>
      <c r="BR35" s="191"/>
      <c r="BS35" s="192">
        <f t="shared" ref="BS35" ca="1" si="1197">BR35-BO35</f>
        <v>0</v>
      </c>
      <c r="BT35" s="106">
        <f t="shared" ref="BT35" ca="1" si="1198">BO35</f>
        <v>0</v>
      </c>
      <c r="BU35" s="202"/>
      <c r="BV35" s="202"/>
      <c r="BW35" s="202"/>
      <c r="BX35" s="202"/>
      <c r="BY35" s="202"/>
      <c r="BZ35" s="202"/>
      <c r="CA35" s="202"/>
      <c r="CB35" s="202"/>
      <c r="CC35" s="203"/>
      <c r="CD35" s="204"/>
      <c r="CE35" s="108">
        <f t="shared" si="974"/>
        <v>0</v>
      </c>
      <c r="CF35" s="102">
        <f ca="1">IF(E35=0,0,SUMIF('Cocktail (December 2025)'!$F$6:$DB$1547,E35,'Cocktail (December 2025)'!$X$6:$X$1547))</f>
        <v>0</v>
      </c>
      <c r="CG35" s="108">
        <f t="shared" ca="1" si="975"/>
        <v>0</v>
      </c>
      <c r="CH35" s="109">
        <f t="shared" ref="CH35" ca="1" si="1199">BT35+BU35+BV35+BW35-BX35-BY35-BZ35-CA35-CB35-CC35-CE35-CG35</f>
        <v>0</v>
      </c>
      <c r="CI35" s="104">
        <f t="shared" ca="1" si="977"/>
        <v>0</v>
      </c>
      <c r="CJ35" s="105">
        <f t="shared" ref="CJ35" ca="1" si="1200">(BY35+BZ35+CA35+CB35+(CC35+((CD35*$F35)/$H35)+CG35))*$L35</f>
        <v>0</v>
      </c>
      <c r="CK35" s="191"/>
      <c r="CL35" s="192">
        <f t="shared" ref="CL35" ca="1" si="1201">CK35-CH35</f>
        <v>0</v>
      </c>
      <c r="CM35" s="106">
        <f t="shared" ref="CM35" ca="1" si="1202">CH35</f>
        <v>0</v>
      </c>
      <c r="CN35" s="202"/>
      <c r="CO35" s="202"/>
      <c r="CP35" s="202"/>
      <c r="CQ35" s="202"/>
      <c r="CR35" s="202"/>
      <c r="CS35" s="202"/>
      <c r="CT35" s="202"/>
      <c r="CU35" s="202"/>
      <c r="CV35" s="203"/>
      <c r="CW35" s="204"/>
      <c r="CX35" s="108">
        <f t="shared" si="981"/>
        <v>0</v>
      </c>
      <c r="CY35" s="102">
        <f ca="1">IF(E35=0,0,SUMIF('Cocktail (December 2025)'!$F$6:$DB$1547,E35,'Cocktail (December 2025)'!$AA$6:$AA$1547))</f>
        <v>0</v>
      </c>
      <c r="CZ35" s="108">
        <f t="shared" ca="1" si="982"/>
        <v>0</v>
      </c>
      <c r="DA35" s="109">
        <f t="shared" ref="DA35" ca="1" si="1203">CM35+CN35+CO35+CP35-CQ35-CR35-CS35-CT35-CU35-CV35-CX35-CZ35</f>
        <v>0</v>
      </c>
      <c r="DB35" s="104">
        <f t="shared" ca="1" si="984"/>
        <v>0</v>
      </c>
      <c r="DC35" s="105">
        <f t="shared" ref="DC35" ca="1" si="1204">(CR35+CS35+CT35+CU35+(CV35+((CW35*$F35)/$H35)+CZ35))*$L35</f>
        <v>0</v>
      </c>
      <c r="DD35" s="191"/>
      <c r="DE35" s="192">
        <f t="shared" ref="DE35" ca="1" si="1205">DD35-DA35</f>
        <v>0</v>
      </c>
      <c r="DF35" s="106">
        <f t="shared" ref="DF35" ca="1" si="1206">DA35</f>
        <v>0</v>
      </c>
      <c r="DG35" s="202"/>
      <c r="DH35" s="202"/>
      <c r="DI35" s="202"/>
      <c r="DJ35" s="202"/>
      <c r="DK35" s="202"/>
      <c r="DL35" s="202"/>
      <c r="DM35" s="202"/>
      <c r="DN35" s="202"/>
      <c r="DO35" s="203"/>
      <c r="DP35" s="204"/>
      <c r="DQ35" s="108">
        <f t="shared" si="988"/>
        <v>0</v>
      </c>
      <c r="DR35" s="102">
        <f ca="1">IF(E35=0,0,SUMIF('Cocktail (December 2025)'!$F$6:$DB$1547,E35,'Cocktail (December 2025)'!$AD$6:$AD$1547))</f>
        <v>0</v>
      </c>
      <c r="DS35" s="108">
        <f t="shared" ca="1" si="989"/>
        <v>0</v>
      </c>
      <c r="DT35" s="109">
        <f t="shared" ref="DT35" ca="1" si="1207">DF35+DG35+DH35+DI35-DJ35-DK35-DL35-DM35-DN35-DO35-DQ35-DS35</f>
        <v>0</v>
      </c>
      <c r="DU35" s="104">
        <f t="shared" ca="1" si="991"/>
        <v>0</v>
      </c>
      <c r="DV35" s="105">
        <f t="shared" ref="DV35" ca="1" si="1208">(DK35+DL35+DM35+DN35+(DO35+((DP35*$F35)/$H35)+DS35))*$L35</f>
        <v>0</v>
      </c>
      <c r="DW35" s="191"/>
      <c r="DX35" s="192">
        <f t="shared" ref="DX35" ca="1" si="1209">DW35-DT35</f>
        <v>0</v>
      </c>
      <c r="DY35" s="106">
        <f t="shared" ref="DY35" ca="1" si="1210">DT35</f>
        <v>0</v>
      </c>
      <c r="DZ35" s="202"/>
      <c r="EA35" s="202"/>
      <c r="EB35" s="202"/>
      <c r="EC35" s="202"/>
      <c r="ED35" s="202"/>
      <c r="EE35" s="202"/>
      <c r="EF35" s="202"/>
      <c r="EG35" s="202"/>
      <c r="EH35" s="203"/>
      <c r="EI35" s="204"/>
      <c r="EJ35" s="108">
        <f t="shared" si="995"/>
        <v>0</v>
      </c>
      <c r="EK35" s="102">
        <f ca="1">IF(E35=0,0,SUMIF('Cocktail (December 2025)'!$F$6:$DB$1547,E35,'Cocktail (December 2025)'!$AG$6:$AG$1547))</f>
        <v>0</v>
      </c>
      <c r="EL35" s="108">
        <f t="shared" ca="1" si="996"/>
        <v>0</v>
      </c>
      <c r="EM35" s="109">
        <f t="shared" ref="EM35" ca="1" si="1211">DY35+DZ35+EA35+EB35-EC35-ED35-EE35-EF35-EG35-EH35-EJ35-EL35</f>
        <v>0</v>
      </c>
      <c r="EN35" s="104">
        <f t="shared" ca="1" si="998"/>
        <v>0</v>
      </c>
      <c r="EO35" s="105">
        <f t="shared" ref="EO35" ca="1" si="1212">(ED35+EE35+EF35+EG35+(EH35+((EI35*$F35)/$H35)+EL35))*$L35</f>
        <v>0</v>
      </c>
      <c r="EP35" s="191"/>
      <c r="EQ35" s="199">
        <f t="shared" ref="EQ35" ca="1" si="1213">EP35-EM35</f>
        <v>0</v>
      </c>
      <c r="ER35" s="185">
        <f t="shared" ca="1" si="1001"/>
        <v>0</v>
      </c>
      <c r="ES35" s="202"/>
      <c r="ET35" s="202"/>
      <c r="EU35" s="202"/>
      <c r="EV35" s="202"/>
      <c r="EW35" s="202"/>
      <c r="EX35" s="202"/>
      <c r="EY35" s="202"/>
      <c r="EZ35" s="202"/>
      <c r="FA35" s="203"/>
      <c r="FB35" s="204"/>
      <c r="FC35" s="108">
        <f t="shared" si="1002"/>
        <v>0</v>
      </c>
      <c r="FD35" s="102">
        <f ca="1">IF(E35=0,0,SUMIF('Cocktail (December 2025)'!$F$6:$DB$1547,E35,'Cocktail (December 2025)'!$AJ$6:$AJ$1547))</f>
        <v>0</v>
      </c>
      <c r="FE35" s="108">
        <f t="shared" ca="1" si="1003"/>
        <v>0</v>
      </c>
      <c r="FF35" s="109">
        <f t="shared" ref="FF35" ca="1" si="1214">ER35+ES35+ET35+EU35-EV35-EW35-EX35-EY35-EZ35-FA35-FC35-FE35</f>
        <v>0</v>
      </c>
      <c r="FG35" s="104">
        <f t="shared" ca="1" si="1005"/>
        <v>0</v>
      </c>
      <c r="FH35" s="105">
        <f t="shared" ref="FH35" ca="1" si="1215">(EW35+EX35+EY35+EZ35+(FA35+((FB35*$F35)/$H35)+FE35))*$L35</f>
        <v>0</v>
      </c>
      <c r="FI35" s="191"/>
      <c r="FJ35" s="192">
        <f t="shared" ref="FJ35" ca="1" si="1216">FI35-FF35</f>
        <v>0</v>
      </c>
      <c r="FK35" s="110">
        <f t="shared" ref="FK35" ca="1" si="1217">FF35</f>
        <v>0</v>
      </c>
      <c r="FL35" s="202"/>
      <c r="FM35" s="202"/>
      <c r="FN35" s="202"/>
      <c r="FO35" s="202"/>
      <c r="FP35" s="202"/>
      <c r="FQ35" s="202"/>
      <c r="FR35" s="202"/>
      <c r="FS35" s="202"/>
      <c r="FT35" s="203"/>
      <c r="FU35" s="204"/>
      <c r="FV35" s="108">
        <f t="shared" si="1009"/>
        <v>0</v>
      </c>
      <c r="FW35" s="102">
        <f ca="1">IF(E35=0,0,SUMIF('Cocktail (December 2025)'!$F$6:$DB$1547,E35,'Cocktail (December 2025)'!$AM$6:$AM$1547))</f>
        <v>0</v>
      </c>
      <c r="FX35" s="108">
        <f t="shared" ca="1" si="1010"/>
        <v>0</v>
      </c>
      <c r="FY35" s="109">
        <f t="shared" ref="FY35" ca="1" si="1218">FK35+FL35+FM35+FN35-FO35-FP35-FQ35-FR35-FS35-FT35-FV35-FX35</f>
        <v>0</v>
      </c>
      <c r="FZ35" s="104">
        <f t="shared" ca="1" si="1012"/>
        <v>0</v>
      </c>
      <c r="GA35" s="105">
        <f t="shared" ref="GA35" ca="1" si="1219">(FP35+FQ35+FR35+FS35+(FT35+((FU35*$F35)/$H35)+FX35))*$L35</f>
        <v>0</v>
      </c>
      <c r="GB35" s="191"/>
      <c r="GC35" s="192">
        <f t="shared" ref="GC35" ca="1" si="1220">GB35-FY35</f>
        <v>0</v>
      </c>
      <c r="GD35" s="106">
        <f t="shared" ref="GD35" ca="1" si="1221">FY35</f>
        <v>0</v>
      </c>
      <c r="GE35" s="202"/>
      <c r="GF35" s="202"/>
      <c r="GG35" s="202"/>
      <c r="GH35" s="202"/>
      <c r="GI35" s="202"/>
      <c r="GJ35" s="202"/>
      <c r="GK35" s="202"/>
      <c r="GL35" s="202"/>
      <c r="GM35" s="203"/>
      <c r="GN35" s="204"/>
      <c r="GO35" s="108">
        <f t="shared" si="1016"/>
        <v>0</v>
      </c>
      <c r="GP35" s="102">
        <f ca="1">IF(E35=0,0,SUMIF('Cocktail (December 2025)'!$F$6:$DB$1547,E35,'Cocktail (December 2025)'!$AP$6:$AP$1547))</f>
        <v>0</v>
      </c>
      <c r="GQ35" s="108">
        <f t="shared" ca="1" si="1017"/>
        <v>0</v>
      </c>
      <c r="GR35" s="109">
        <f t="shared" ref="GR35" ca="1" si="1222">GD35+GE35+GF35+GG35-GH35-GI35-GJ35-GK35-GL35-GM35-GO35-GQ35</f>
        <v>0</v>
      </c>
      <c r="GS35" s="104">
        <f t="shared" ca="1" si="1019"/>
        <v>0</v>
      </c>
      <c r="GT35" s="105">
        <f t="shared" ref="GT35" ca="1" si="1223">(GI35+GJ35+GK35+GL35+(GM35+((GN35*$F35)/$H35)+GQ35))*$L35</f>
        <v>0</v>
      </c>
      <c r="GU35" s="191"/>
      <c r="GV35" s="192">
        <f t="shared" ref="GV35" ca="1" si="1224">GU35-GR35</f>
        <v>0</v>
      </c>
      <c r="GW35" s="106">
        <f t="shared" ref="GW35" ca="1" si="1225">GR35</f>
        <v>0</v>
      </c>
      <c r="GX35" s="202"/>
      <c r="GY35" s="202"/>
      <c r="GZ35" s="202"/>
      <c r="HA35" s="202"/>
      <c r="HB35" s="202"/>
      <c r="HC35" s="202"/>
      <c r="HD35" s="202"/>
      <c r="HE35" s="202"/>
      <c r="HF35" s="203"/>
      <c r="HG35" s="204"/>
      <c r="HH35" s="108">
        <f t="shared" si="1023"/>
        <v>0</v>
      </c>
      <c r="HI35" s="102">
        <f ca="1">IF(E35=0,0,SUMIF('Cocktail (December 2025)'!$F$6:$DB$1547,E35,'Cocktail (December 2025)'!$AS$6:$AS$1547))</f>
        <v>0</v>
      </c>
      <c r="HJ35" s="108">
        <f t="shared" ca="1" si="1024"/>
        <v>0</v>
      </c>
      <c r="HK35" s="109">
        <f t="shared" ref="HK35" ca="1" si="1226">GW35+GX35+GY35+GZ35-HA35-HB35-HC35-HD35-HE35-HF35-HH35-HJ35</f>
        <v>0</v>
      </c>
      <c r="HL35" s="104">
        <f t="shared" ca="1" si="1026"/>
        <v>0</v>
      </c>
      <c r="HM35" s="105">
        <f t="shared" ref="HM35" ca="1" si="1227">(HB35+HC35+HD35+HE35+(HF35+((HG35*$F35)/$H35)+HJ35))*$L35</f>
        <v>0</v>
      </c>
      <c r="HN35" s="191"/>
      <c r="HO35" s="192">
        <f t="shared" ref="HO35" ca="1" si="1228">HN35-HK35</f>
        <v>0</v>
      </c>
      <c r="HP35" s="106">
        <f t="shared" ref="HP35" ca="1" si="1229">HK35</f>
        <v>0</v>
      </c>
      <c r="HQ35" s="202"/>
      <c r="HR35" s="202"/>
      <c r="HS35" s="202"/>
      <c r="HT35" s="202"/>
      <c r="HU35" s="202"/>
      <c r="HV35" s="202"/>
      <c r="HW35" s="202"/>
      <c r="HX35" s="202"/>
      <c r="HY35" s="203"/>
      <c r="HZ35" s="204"/>
      <c r="IA35" s="108">
        <f t="shared" si="1030"/>
        <v>0</v>
      </c>
      <c r="IB35" s="102">
        <f ca="1">IF(E35=0,0,SUMIF('Cocktail (December 2025)'!$F$6:$DB$1547,E35,'Cocktail (December 2025)'!$AV$6:$AV$1547))</f>
        <v>0</v>
      </c>
      <c r="IC35" s="108">
        <f t="shared" ca="1" si="1031"/>
        <v>0</v>
      </c>
      <c r="ID35" s="109">
        <f t="shared" ref="ID35" ca="1" si="1230">HP35+HQ35+HR35+HS35-HT35-HU35-HV35-HW35-HX35-HY35-IA35-IC35</f>
        <v>0</v>
      </c>
      <c r="IE35" s="104">
        <f t="shared" ca="1" si="1033"/>
        <v>0</v>
      </c>
      <c r="IF35" s="105">
        <f t="shared" ref="IF35" ca="1" si="1231">(HU35+HV35+HW35+HX35+(HY35+((HZ35*$F35)/$H35)+IC35))*$L35</f>
        <v>0</v>
      </c>
      <c r="IG35" s="191"/>
      <c r="IH35" s="192">
        <f t="shared" ref="IH35" ca="1" si="1232">IG35-ID35</f>
        <v>0</v>
      </c>
      <c r="II35" s="106">
        <f t="shared" ref="II35" ca="1" si="1233">ID35</f>
        <v>0</v>
      </c>
      <c r="IJ35" s="202"/>
      <c r="IK35" s="202"/>
      <c r="IL35" s="202"/>
      <c r="IM35" s="202"/>
      <c r="IN35" s="202"/>
      <c r="IO35" s="202"/>
      <c r="IP35" s="202"/>
      <c r="IQ35" s="202"/>
      <c r="IR35" s="203"/>
      <c r="IS35" s="204"/>
      <c r="IT35" s="108">
        <f t="shared" si="1037"/>
        <v>0</v>
      </c>
      <c r="IU35" s="102">
        <f ca="1">IF(E35=0,0,SUMIF('Cocktail (December 2025)'!$F$6:$DB$1547,E35,'Cocktail (December 2025)'!$AY$6:$AY$1547))</f>
        <v>0</v>
      </c>
      <c r="IV35" s="108">
        <f t="shared" ca="1" si="1038"/>
        <v>0</v>
      </c>
      <c r="IW35" s="109">
        <f t="shared" ref="IW35" ca="1" si="1234">II35+IJ35+IK35+IL35-IM35-IN35-IO35-IP35-IQ35-IR35-IT35-IV35</f>
        <v>0</v>
      </c>
      <c r="IX35" s="104">
        <f t="shared" ca="1" si="1040"/>
        <v>0</v>
      </c>
      <c r="IY35" s="105">
        <f t="shared" ref="IY35" ca="1" si="1235">(IN35+IO35+IP35+IQ35+(IR35+((IS35*$F35)/$H35)+IV35))*$L35</f>
        <v>0</v>
      </c>
      <c r="IZ35" s="191"/>
      <c r="JA35" s="192">
        <f t="shared" ref="JA35" ca="1" si="1236">IZ35-IW35</f>
        <v>0</v>
      </c>
      <c r="JB35" s="106">
        <f t="shared" ref="JB35" ca="1" si="1237">IW35</f>
        <v>0</v>
      </c>
      <c r="JC35" s="202"/>
      <c r="JD35" s="202"/>
      <c r="JE35" s="202"/>
      <c r="JF35" s="202"/>
      <c r="JG35" s="202"/>
      <c r="JH35" s="202"/>
      <c r="JI35" s="202"/>
      <c r="JJ35" s="202"/>
      <c r="JK35" s="203"/>
      <c r="JL35" s="204"/>
      <c r="JM35" s="108">
        <f t="shared" si="1044"/>
        <v>0</v>
      </c>
      <c r="JN35" s="102">
        <f ca="1">IF(E35=0,0,SUMIF('Cocktail (December 2025)'!$F$6:$DB$1547,E35,'Cocktail (December 2025)'!$BB$6:$BB$1547))</f>
        <v>0</v>
      </c>
      <c r="JO35" s="108">
        <f t="shared" ca="1" si="1045"/>
        <v>0</v>
      </c>
      <c r="JP35" s="109">
        <f t="shared" ref="JP35" ca="1" si="1238">JB35+JC35+JD35+JE35-JF35-JG35-JH35-JI35-JJ35-JK35-JM35-JO35</f>
        <v>0</v>
      </c>
      <c r="JQ35" s="104">
        <f t="shared" ca="1" si="1047"/>
        <v>0</v>
      </c>
      <c r="JR35" s="105">
        <f t="shared" ref="JR35" ca="1" si="1239">(JG35+JH35+JI35+JJ35+(JK35+((JL35*$F35)/$H35)+JO35))*$L35</f>
        <v>0</v>
      </c>
      <c r="JS35" s="191"/>
      <c r="JT35" s="192">
        <f t="shared" ref="JT35" ca="1" si="1240">JS35-JP35</f>
        <v>0</v>
      </c>
      <c r="JU35" s="106">
        <f t="shared" ca="1" si="1050"/>
        <v>0</v>
      </c>
      <c r="JV35" s="202"/>
      <c r="JW35" s="202"/>
      <c r="JX35" s="202"/>
      <c r="JY35" s="202"/>
      <c r="JZ35" s="202"/>
      <c r="KA35" s="202"/>
      <c r="KB35" s="202"/>
      <c r="KC35" s="202"/>
      <c r="KD35" s="203"/>
      <c r="KE35" s="204"/>
      <c r="KF35" s="108">
        <f t="shared" si="1051"/>
        <v>0</v>
      </c>
      <c r="KG35" s="102">
        <f ca="1">IF(E35=0,0,SUMIF('Cocktail (December 2025)'!$F$6:$DB$1547,E35,'Cocktail (December 2025)'!$BE$6:$BE$1547))</f>
        <v>0</v>
      </c>
      <c r="KH35" s="108">
        <f t="shared" ca="1" si="1052"/>
        <v>0</v>
      </c>
      <c r="KI35" s="109">
        <f t="shared" ref="KI35" ca="1" si="1241">JU35+JV35+JW35+JX35-JY35-JZ35-KA35-KB35-KC35-KD35-KF35-KH35</f>
        <v>0</v>
      </c>
      <c r="KJ35" s="104">
        <f t="shared" ca="1" si="1054"/>
        <v>0</v>
      </c>
      <c r="KK35" s="105">
        <f t="shared" ref="KK35" ca="1" si="1242">(JZ35+KA35+KB35+KC35+(KD35+((KE35*$F35)/$H35)+KH35))*$L35</f>
        <v>0</v>
      </c>
      <c r="KL35" s="191"/>
      <c r="KM35" s="192">
        <f t="shared" ref="KM35" ca="1" si="1243">KL35-KI35</f>
        <v>0</v>
      </c>
      <c r="KN35" s="106">
        <f t="shared" ref="KN35" ca="1" si="1244">KI35</f>
        <v>0</v>
      </c>
      <c r="KO35" s="202"/>
      <c r="KP35" s="202"/>
      <c r="KQ35" s="202"/>
      <c r="KR35" s="202"/>
      <c r="KS35" s="202"/>
      <c r="KT35" s="202"/>
      <c r="KU35" s="202"/>
      <c r="KV35" s="202"/>
      <c r="KW35" s="203"/>
      <c r="KX35" s="204"/>
      <c r="KY35" s="108">
        <f t="shared" si="1058"/>
        <v>0</v>
      </c>
      <c r="KZ35" s="102">
        <f ca="1">IF(E35=0,0,SUMIF('Cocktail (December 2025)'!$F$6:$DB$1547,E35,'Cocktail (December 2025)'!$BH$6:$BH$1547))</f>
        <v>0</v>
      </c>
      <c r="LA35" s="108">
        <f t="shared" ca="1" si="1059"/>
        <v>0</v>
      </c>
      <c r="LB35" s="109">
        <f t="shared" ref="LB35" ca="1" si="1245">KN35+KO35+KP35+KQ35-KR35-KS35-KT35-KU35-KV35-KW35-KY35-LA35</f>
        <v>0</v>
      </c>
      <c r="LC35" s="104">
        <f t="shared" ca="1" si="1061"/>
        <v>0</v>
      </c>
      <c r="LD35" s="105">
        <f t="shared" ref="LD35" ca="1" si="1246">(KS35+KT35+KU35+KV35+(KW35+((KX35*$F35)/$H35)+LA35))*$L35</f>
        <v>0</v>
      </c>
      <c r="LE35" s="191"/>
      <c r="LF35" s="192">
        <f t="shared" ref="LF35" ca="1" si="1247">LE35-LB35</f>
        <v>0</v>
      </c>
      <c r="LG35" s="106">
        <f t="shared" ref="LG35" ca="1" si="1248">LB35</f>
        <v>0</v>
      </c>
      <c r="LH35" s="202"/>
      <c r="LI35" s="202"/>
      <c r="LJ35" s="202"/>
      <c r="LK35" s="202"/>
      <c r="LL35" s="202"/>
      <c r="LM35" s="202"/>
      <c r="LN35" s="202"/>
      <c r="LO35" s="202"/>
      <c r="LP35" s="203"/>
      <c r="LQ35" s="204"/>
      <c r="LR35" s="108">
        <f t="shared" si="1065"/>
        <v>0</v>
      </c>
      <c r="LS35" s="102">
        <f ca="1">IF(E35=0,0,SUMIF('Cocktail (December 2025)'!$F$6:$DB$1547,E35,'Cocktail (December 2025)'!$BK$6:$BK$1547))</f>
        <v>0</v>
      </c>
      <c r="LT35" s="108">
        <f t="shared" ca="1" si="1066"/>
        <v>0</v>
      </c>
      <c r="LU35" s="109">
        <f t="shared" ref="LU35" ca="1" si="1249">LG35+LH35+LI35+LJ35-LK35-LL35-LM35-LN35-LO35-LP35-LR35-LT35</f>
        <v>0</v>
      </c>
      <c r="LV35" s="104">
        <f t="shared" ca="1" si="1068"/>
        <v>0</v>
      </c>
      <c r="LW35" s="105">
        <f t="shared" ref="LW35" ca="1" si="1250">(LL35+LM35+LN35+LO35+(LP35+((LQ35*$F35)/$H35)+LT35))*$L35</f>
        <v>0</v>
      </c>
      <c r="LX35" s="191"/>
      <c r="LY35" s="192">
        <f t="shared" ref="LY35" ca="1" si="1251">LX35-LU35</f>
        <v>0</v>
      </c>
      <c r="LZ35" s="106">
        <f t="shared" ref="LZ35" ca="1" si="1252">LU35</f>
        <v>0</v>
      </c>
      <c r="MA35" s="202"/>
      <c r="MB35" s="202"/>
      <c r="MC35" s="202"/>
      <c r="MD35" s="202"/>
      <c r="ME35" s="202"/>
      <c r="MF35" s="202"/>
      <c r="MG35" s="202"/>
      <c r="MH35" s="202"/>
      <c r="MI35" s="203"/>
      <c r="MJ35" s="204"/>
      <c r="MK35" s="108">
        <f t="shared" si="1072"/>
        <v>0</v>
      </c>
      <c r="ML35" s="102">
        <f ca="1">IF(E35=0,0,SUMIF('Cocktail (December 2025)'!$F$6:$DB$1547,E35,'Cocktail (December 2025)'!$BN$6:$BN$1547))</f>
        <v>0</v>
      </c>
      <c r="MM35" s="108">
        <f t="shared" ca="1" si="1073"/>
        <v>0</v>
      </c>
      <c r="MN35" s="109">
        <f t="shared" ref="MN35" ca="1" si="1253">LZ35+MA35+MB35+MC35-MD35-ME35-MF35-MG35-MH35-MI35-MK35-MM35</f>
        <v>0</v>
      </c>
      <c r="MO35" s="104">
        <f t="shared" ca="1" si="1075"/>
        <v>0</v>
      </c>
      <c r="MP35" s="105">
        <f t="shared" ref="MP35" ca="1" si="1254">(ME35+MF35+MG35+MH35+(MI35+((MJ35*$F35)/$H35)+MM35))*$L35</f>
        <v>0</v>
      </c>
      <c r="MQ35" s="191"/>
      <c r="MR35" s="192">
        <f t="shared" ref="MR35" ca="1" si="1255">MQ35-MN35</f>
        <v>0</v>
      </c>
      <c r="MS35" s="106">
        <f t="shared" ref="MS35" ca="1" si="1256">MN35</f>
        <v>0</v>
      </c>
      <c r="MT35" s="202"/>
      <c r="MU35" s="202"/>
      <c r="MV35" s="202"/>
      <c r="MW35" s="202"/>
      <c r="MX35" s="202"/>
      <c r="MY35" s="202"/>
      <c r="MZ35" s="202"/>
      <c r="NA35" s="202"/>
      <c r="NB35" s="203"/>
      <c r="NC35" s="204"/>
      <c r="ND35" s="108">
        <f t="shared" si="1079"/>
        <v>0</v>
      </c>
      <c r="NE35" s="102">
        <f ca="1">IF(E35=0,0,SUMIF('Cocktail (December 2025)'!$F$6:$DB$1547,E35,'Cocktail (December 2025)'!$BQ$6:$BQ$1547))</f>
        <v>0</v>
      </c>
      <c r="NF35" s="108">
        <f t="shared" ca="1" si="1080"/>
        <v>0</v>
      </c>
      <c r="NG35" s="109">
        <f t="shared" ref="NG35" ca="1" si="1257">MS35+MT35+MU35+MV35-MW35-MX35-MY35-MZ35-NA35-NB35-ND35-NF35</f>
        <v>0</v>
      </c>
      <c r="NH35" s="104">
        <f t="shared" ca="1" si="1082"/>
        <v>0</v>
      </c>
      <c r="NI35" s="105">
        <f t="shared" ref="NI35" ca="1" si="1258">(MX35+MY35+MZ35+NA35+(NB35+((NC35*$F35)/$H35)+NF35))*$L35</f>
        <v>0</v>
      </c>
      <c r="NJ35" s="191"/>
      <c r="NK35" s="192">
        <f t="shared" ref="NK35" ca="1" si="1259">NJ35-NG35</f>
        <v>0</v>
      </c>
      <c r="NL35" s="106">
        <f t="shared" ref="NL35" ca="1" si="1260">NG35</f>
        <v>0</v>
      </c>
      <c r="NM35" s="202"/>
      <c r="NN35" s="202"/>
      <c r="NO35" s="202"/>
      <c r="NP35" s="202"/>
      <c r="NQ35" s="202"/>
      <c r="NR35" s="202"/>
      <c r="NS35" s="202"/>
      <c r="NT35" s="202"/>
      <c r="NU35" s="203"/>
      <c r="NV35" s="204"/>
      <c r="NW35" s="108">
        <f t="shared" si="1086"/>
        <v>0</v>
      </c>
      <c r="NX35" s="102">
        <f ca="1">IF(E35=0,0,SUMIF('Cocktail (December 2025)'!$F$6:$DB$1547,E35,'Cocktail (December 2025)'!$BT$6:$BT$1547))</f>
        <v>0</v>
      </c>
      <c r="NY35" s="108">
        <f t="shared" ca="1" si="1087"/>
        <v>0</v>
      </c>
      <c r="NZ35" s="109">
        <f t="shared" ref="NZ35" ca="1" si="1261">NL35+NM35+NN35+NO35-NP35-NQ35-NR35-NS35-NT35-NU35-NW35-NY35</f>
        <v>0</v>
      </c>
      <c r="OA35" s="104">
        <f t="shared" ca="1" si="1089"/>
        <v>0</v>
      </c>
      <c r="OB35" s="105">
        <f t="shared" ref="OB35" ca="1" si="1262">(NQ35+NR35+NS35+NT35+(NU35+((NV35*$F35)/$H35)+NY35))*$L35</f>
        <v>0</v>
      </c>
      <c r="OC35" s="191"/>
      <c r="OD35" s="192">
        <f t="shared" ref="OD35" ca="1" si="1263">OC35-NZ35</f>
        <v>0</v>
      </c>
      <c r="OE35" s="106">
        <f t="shared" ref="OE35" ca="1" si="1264">NZ35</f>
        <v>0</v>
      </c>
      <c r="OF35" s="202"/>
      <c r="OG35" s="202"/>
      <c r="OH35" s="202"/>
      <c r="OI35" s="202"/>
      <c r="OJ35" s="202"/>
      <c r="OK35" s="202"/>
      <c r="OL35" s="202"/>
      <c r="OM35" s="202"/>
      <c r="ON35" s="203"/>
      <c r="OO35" s="204"/>
      <c r="OP35" s="108">
        <f t="shared" si="1093"/>
        <v>0</v>
      </c>
      <c r="OQ35" s="102">
        <f ca="1">IF(E35=0,0,SUMIF('Cocktail (December 2025)'!$F$6:$DB$1547,E35,'Cocktail (December 2025)'!$BW$6:$BW$1547))</f>
        <v>0</v>
      </c>
      <c r="OR35" s="108">
        <f t="shared" ca="1" si="1094"/>
        <v>0</v>
      </c>
      <c r="OS35" s="109">
        <f t="shared" ref="OS35" ca="1" si="1265">OE35+OF35+OG35+OH35-OI35-OJ35-OK35-OL35-OM35-ON35-OP35-OR35</f>
        <v>0</v>
      </c>
      <c r="OT35" s="104">
        <f t="shared" ca="1" si="1096"/>
        <v>0</v>
      </c>
      <c r="OU35" s="105">
        <f t="shared" ref="OU35" ca="1" si="1266">(OJ35+OK35+OL35+OM35+(ON35+((OO35*$F35)/$H35)+OR35))*$L35</f>
        <v>0</v>
      </c>
      <c r="OV35" s="191"/>
      <c r="OW35" s="192">
        <f t="shared" ref="OW35" ca="1" si="1267">OV35-OS35</f>
        <v>0</v>
      </c>
      <c r="OX35" s="106">
        <f t="shared" ca="1" si="1099"/>
        <v>0</v>
      </c>
      <c r="OY35" s="202"/>
      <c r="OZ35" s="202"/>
      <c r="PA35" s="202"/>
      <c r="PB35" s="202"/>
      <c r="PC35" s="202"/>
      <c r="PD35" s="202"/>
      <c r="PE35" s="202"/>
      <c r="PF35" s="202"/>
      <c r="PG35" s="203"/>
      <c r="PH35" s="204"/>
      <c r="PI35" s="108">
        <f t="shared" si="1100"/>
        <v>0</v>
      </c>
      <c r="PJ35" s="102">
        <f ca="1">IF(E35=0,0,SUMIF('Cocktail (December 2025)'!$F$6:$DB$1547,E35,'Cocktail (December 2025)'!$BZ$6:$BZ$1547))</f>
        <v>0</v>
      </c>
      <c r="PK35" s="108">
        <f t="shared" ca="1" si="1101"/>
        <v>0</v>
      </c>
      <c r="PL35" s="109">
        <f t="shared" ref="PL35" ca="1" si="1268">OX35+OY35+OZ35+PA35-PB35-PC35-PD35-PE35-PF35-PG35-PI35-PK35</f>
        <v>0</v>
      </c>
      <c r="PM35" s="104">
        <f t="shared" ca="1" si="1103"/>
        <v>0</v>
      </c>
      <c r="PN35" s="105">
        <f t="shared" ref="PN35" ca="1" si="1269">(PC35+PD35+PE35+PF35+(PG35+((PH35*$F35)/$H35)+PK35))*$L35</f>
        <v>0</v>
      </c>
      <c r="PO35" s="191"/>
      <c r="PP35" s="192">
        <f t="shared" ref="PP35" ca="1" si="1270">PO35-PL35</f>
        <v>0</v>
      </c>
      <c r="PQ35" s="106">
        <f t="shared" ref="PQ35" ca="1" si="1271">PL35</f>
        <v>0</v>
      </c>
      <c r="PR35" s="202"/>
      <c r="PS35" s="202"/>
      <c r="PT35" s="202"/>
      <c r="PU35" s="202"/>
      <c r="PV35" s="202"/>
      <c r="PW35" s="202"/>
      <c r="PX35" s="202"/>
      <c r="PY35" s="202"/>
      <c r="PZ35" s="203"/>
      <c r="QA35" s="204"/>
      <c r="QB35" s="108">
        <f t="shared" si="1107"/>
        <v>0</v>
      </c>
      <c r="QC35" s="102">
        <f ca="1">IF(E35=0,0,SUMIF('Cocktail (December 2025)'!$F$6:$DB$1547,E35,'Cocktail (December 2025)'!$CC$6:$CC$1547))</f>
        <v>0</v>
      </c>
      <c r="QD35" s="108">
        <f t="shared" ca="1" si="1108"/>
        <v>0</v>
      </c>
      <c r="QE35" s="109">
        <f t="shared" ref="QE35" ca="1" si="1272">PQ35+PR35+PS35+PT35-PU35-PV35-PW35-PX35-PY35-PZ35-QB35-QD35</f>
        <v>0</v>
      </c>
      <c r="QF35" s="104">
        <f t="shared" ca="1" si="1110"/>
        <v>0</v>
      </c>
      <c r="QG35" s="105">
        <f t="shared" ref="QG35" ca="1" si="1273">(PV35+PW35+PX35+PY35+(PZ35+((QA35*$F35)/$H35)+QD35))*$L35</f>
        <v>0</v>
      </c>
      <c r="QH35" s="191"/>
      <c r="QI35" s="192">
        <f t="shared" ref="QI35" ca="1" si="1274">QH35-QE35</f>
        <v>0</v>
      </c>
      <c r="QJ35" s="106">
        <f t="shared" ref="QJ35" ca="1" si="1275">QE35</f>
        <v>0</v>
      </c>
      <c r="QK35" s="202"/>
      <c r="QL35" s="202"/>
      <c r="QM35" s="202"/>
      <c r="QN35" s="202"/>
      <c r="QO35" s="202"/>
      <c r="QP35" s="202"/>
      <c r="QQ35" s="202"/>
      <c r="QR35" s="202"/>
      <c r="QS35" s="203"/>
      <c r="QT35" s="204"/>
      <c r="QU35" s="108">
        <f t="shared" si="1114"/>
        <v>0</v>
      </c>
      <c r="QV35" s="102">
        <f ca="1">IF(E35=0,0,SUMIF('Cocktail (December 2025)'!$F$6:$DB$1547,E35,'Cocktail (December 2025)'!$CF$6:$CF$1547))</f>
        <v>0</v>
      </c>
      <c r="QW35" s="108">
        <f t="shared" ca="1" si="1115"/>
        <v>0</v>
      </c>
      <c r="QX35" s="109">
        <f t="shared" ref="QX35" ca="1" si="1276">QJ35+QK35+QL35+QM35-QN35-QO35-QP35-QQ35-QR35-QS35-QU35-QW35</f>
        <v>0</v>
      </c>
      <c r="QY35" s="104">
        <f t="shared" ca="1" si="1117"/>
        <v>0</v>
      </c>
      <c r="QZ35" s="105">
        <f t="shared" ref="QZ35" ca="1" si="1277">(QO35+QP35+QQ35+QR35+(QS35+((QT35*$F35)/$H35)+QW35))*$L35</f>
        <v>0</v>
      </c>
      <c r="RA35" s="191"/>
      <c r="RB35" s="192">
        <f t="shared" ref="RB35" ca="1" si="1278">RA35-QX35</f>
        <v>0</v>
      </c>
      <c r="RC35" s="106">
        <f t="shared" ca="1" si="882"/>
        <v>0</v>
      </c>
      <c r="RD35" s="202"/>
      <c r="RE35" s="202"/>
      <c r="RF35" s="202"/>
      <c r="RG35" s="202"/>
      <c r="RH35" s="202"/>
      <c r="RI35" s="202"/>
      <c r="RJ35" s="202"/>
      <c r="RK35" s="202"/>
      <c r="RL35" s="203"/>
      <c r="RM35" s="204"/>
      <c r="RN35" s="108">
        <f t="shared" si="1120"/>
        <v>0</v>
      </c>
      <c r="RO35" s="102">
        <f ca="1">IF(E35=0,0,SUMIF('Cocktail (December 2025)'!$F$6:$DB$1547,E35,'Cocktail (December 2025)'!$CI$6:$CI$1547))</f>
        <v>0</v>
      </c>
      <c r="RP35" s="108">
        <f t="shared" ca="1" si="1121"/>
        <v>0</v>
      </c>
      <c r="RQ35" s="109">
        <f t="shared" ref="RQ35" ca="1" si="1279">RC35+RD35+RE35+RF35-RG35-RH35-RI35-RJ35-RK35-RL35-RN35-RP35</f>
        <v>0</v>
      </c>
      <c r="RR35" s="104">
        <f t="shared" ca="1" si="1123"/>
        <v>0</v>
      </c>
      <c r="RS35" s="105">
        <f t="shared" ref="RS35" ca="1" si="1280">(RH35+RI35+RJ35+RK35+(RL35+((RM35*$F35)/$H35)+RP35))*$L35</f>
        <v>0</v>
      </c>
      <c r="RT35" s="191"/>
      <c r="RU35" s="192">
        <f t="shared" ref="RU35" ca="1" si="1281">RT35-RQ35</f>
        <v>0</v>
      </c>
      <c r="RV35" s="106">
        <f t="shared" ref="RV35" ca="1" si="1282">RQ35</f>
        <v>0</v>
      </c>
      <c r="RW35" s="202"/>
      <c r="RX35" s="202"/>
      <c r="RY35" s="202"/>
      <c r="RZ35" s="202"/>
      <c r="SA35" s="202"/>
      <c r="SB35" s="202"/>
      <c r="SC35" s="202"/>
      <c r="SD35" s="202"/>
      <c r="SE35" s="203"/>
      <c r="SF35" s="204"/>
      <c r="SG35" s="108">
        <f t="shared" si="1127"/>
        <v>0</v>
      </c>
      <c r="SH35" s="102">
        <f ca="1">IF(E35=0,0,SUMIF('Cocktail (December 2025)'!$F$6:$DB$1547,E35,'Cocktail (December 2025)'!$CL$6:$CL$1547))</f>
        <v>0</v>
      </c>
      <c r="SI35" s="108">
        <f t="shared" ca="1" si="1128"/>
        <v>0</v>
      </c>
      <c r="SJ35" s="109">
        <f t="shared" ref="SJ35" ca="1" si="1283">RV35+RW35+RX35+RY35-RZ35-SA35-SB35-SC35-SD35-SE35-SG35-SI35</f>
        <v>0</v>
      </c>
      <c r="SK35" s="104">
        <f t="shared" ca="1" si="1130"/>
        <v>0</v>
      </c>
      <c r="SL35" s="105">
        <f t="shared" ref="SL35" ca="1" si="1284">(SA35+SB35+SC35+SD35+(SE35+((SF35*$F35)/$H35)+SI35))*$L35</f>
        <v>0</v>
      </c>
      <c r="SM35" s="191"/>
      <c r="SN35" s="192">
        <f t="shared" ref="SN35" ca="1" si="1285">SM35-SJ35</f>
        <v>0</v>
      </c>
      <c r="SO35" s="106">
        <f t="shared" ref="SO35" ca="1" si="1286">SJ35</f>
        <v>0</v>
      </c>
      <c r="SP35" s="202"/>
      <c r="SQ35" s="202"/>
      <c r="SR35" s="202"/>
      <c r="SS35" s="202"/>
      <c r="ST35" s="202"/>
      <c r="SU35" s="202"/>
      <c r="SV35" s="202"/>
      <c r="SW35" s="202"/>
      <c r="SX35" s="203"/>
      <c r="SY35" s="204"/>
      <c r="SZ35" s="108">
        <f t="shared" si="1134"/>
        <v>0</v>
      </c>
      <c r="TA35" s="102">
        <f ca="1">IF(E35=0,0,SUMIF('Cocktail (December 2025)'!$F$6:$DB$1547,E35,'Cocktail (December 2025)'!$CO$6:$CO$1547))</f>
        <v>0</v>
      </c>
      <c r="TB35" s="108">
        <f t="shared" ca="1" si="1135"/>
        <v>0</v>
      </c>
      <c r="TC35" s="109">
        <f t="shared" ref="TC35" ca="1" si="1287">SO35+SP35+SQ35+SR35-SS35-ST35-SU35-SV35-SW35-SX35-SZ35-TB35</f>
        <v>0</v>
      </c>
      <c r="TD35" s="104">
        <f t="shared" ca="1" si="1137"/>
        <v>0</v>
      </c>
      <c r="TE35" s="105">
        <f t="shared" ref="TE35" ca="1" si="1288">(ST35+SU35+SV35+SW35+(SX35+((SY35*$F35)/$H35)+TB35))*$L35</f>
        <v>0</v>
      </c>
      <c r="TF35" s="191"/>
      <c r="TG35" s="192">
        <f t="shared" ref="TG35" ca="1" si="1289">TF35-TC35</f>
        <v>0</v>
      </c>
      <c r="TH35" s="106">
        <f t="shared" ref="TH35" ca="1" si="1290">TC35</f>
        <v>0</v>
      </c>
      <c r="TI35" s="202"/>
      <c r="TJ35" s="202"/>
      <c r="TK35" s="202"/>
      <c r="TL35" s="202"/>
      <c r="TM35" s="202"/>
      <c r="TN35" s="202"/>
      <c r="TO35" s="202"/>
      <c r="TP35" s="202"/>
      <c r="TQ35" s="203"/>
      <c r="TR35" s="204"/>
      <c r="TS35" s="108">
        <f t="shared" si="1141"/>
        <v>0</v>
      </c>
      <c r="TT35" s="102">
        <f ca="1">IF(E35=0,0,SUMIF('Cocktail (December 2025)'!$F$6:$DB$1547,E35,'Cocktail (December 2025)'!$CR$6:$CR$1547))</f>
        <v>0</v>
      </c>
      <c r="TU35" s="108">
        <f t="shared" ca="1" si="1142"/>
        <v>0</v>
      </c>
      <c r="TV35" s="109">
        <f t="shared" ref="TV35" ca="1" si="1291">TH35+TI35+TJ35+TK35-TL35-TM35-TN35-TO35-TP35-TQ35-TS35-TU35</f>
        <v>0</v>
      </c>
      <c r="TW35" s="104">
        <f t="shared" ca="1" si="1144"/>
        <v>0</v>
      </c>
      <c r="TX35" s="105">
        <f t="shared" ref="TX35" ca="1" si="1292">(TM35+TN35+TO35+TP35+(TQ35+((TR35*$F35)/$H35)+TU35))*$L35</f>
        <v>0</v>
      </c>
      <c r="TY35" s="191"/>
      <c r="TZ35" s="192">
        <f t="shared" ref="TZ35" ca="1" si="1293">TY35-TV35</f>
        <v>0</v>
      </c>
      <c r="UA35" s="106">
        <f t="shared" ref="UA35" ca="1" si="1294">TV35</f>
        <v>0</v>
      </c>
      <c r="UB35" s="202"/>
      <c r="UC35" s="202"/>
      <c r="UD35" s="202"/>
      <c r="UE35" s="202"/>
      <c r="UF35" s="202"/>
      <c r="UG35" s="202"/>
      <c r="UH35" s="202"/>
      <c r="UI35" s="202"/>
      <c r="UJ35" s="203"/>
      <c r="UK35" s="204"/>
      <c r="UL35" s="108">
        <f t="shared" si="1148"/>
        <v>0</v>
      </c>
      <c r="UM35" s="102">
        <f ca="1">IF(E35=0,0,SUMIF('Cocktail (December 2025)'!$F$6:$DB$1547,E35,'Cocktail (December 2025)'!$CU$6:$CU$1547))</f>
        <v>0</v>
      </c>
      <c r="UN35" s="108">
        <f t="shared" ca="1" si="1149"/>
        <v>0</v>
      </c>
      <c r="UO35" s="109">
        <f t="shared" ref="UO35" ca="1" si="1295">UA35+UB35+UC35+UD35-UE35-UF35-UG35-UH35-UI35-UJ35-UL35-UN35</f>
        <v>0</v>
      </c>
      <c r="UP35" s="104">
        <f t="shared" ca="1" si="1151"/>
        <v>0</v>
      </c>
      <c r="UQ35" s="105">
        <f t="shared" ref="UQ35" ca="1" si="1296">(UF35+UG35+UH35+UI35+(UJ35+((UK35*$F35)/$H35)+UN35))*$L35</f>
        <v>0</v>
      </c>
      <c r="UR35" s="191"/>
      <c r="US35" s="192">
        <f t="shared" ref="US35" ca="1" si="1297">UR35-UO35</f>
        <v>0</v>
      </c>
      <c r="UT35" s="106">
        <f t="shared" ref="UT35" ca="1" si="1298">UO35</f>
        <v>0</v>
      </c>
      <c r="UU35" s="202"/>
      <c r="UV35" s="202"/>
      <c r="UW35" s="202"/>
      <c r="UX35" s="202"/>
      <c r="UY35" s="202"/>
      <c r="UZ35" s="202"/>
      <c r="VA35" s="202"/>
      <c r="VB35" s="202"/>
      <c r="VC35" s="203"/>
      <c r="VD35" s="204"/>
      <c r="VE35" s="108">
        <f t="shared" si="1155"/>
        <v>0</v>
      </c>
      <c r="VF35" s="102">
        <f ca="1">IF(E35=0,0,SUMIF('Cocktail (December 2025)'!$F$6:$DB$1547,E35,'Cocktail (December 2025)'!$CX$6:$CX$1547))</f>
        <v>0</v>
      </c>
      <c r="VG35" s="108">
        <f t="shared" ca="1" si="1156"/>
        <v>0</v>
      </c>
      <c r="VH35" s="109">
        <f t="shared" ref="VH35" ca="1" si="1299">UT35+UU35+UV35+UW35-UX35-UY35-UZ35-VA35-VB35-VC35-VE35-VG35</f>
        <v>0</v>
      </c>
      <c r="VI35" s="104">
        <f t="shared" ca="1" si="1158"/>
        <v>0</v>
      </c>
      <c r="VJ35" s="105">
        <f t="shared" ref="VJ35" ca="1" si="1300">(UY35+UZ35+VA35+VB35+(VC35+((VD35*$F35)/$H35)+VG35))*$L35</f>
        <v>0</v>
      </c>
      <c r="VK35" s="191"/>
      <c r="VL35" s="192">
        <f t="shared" ref="VL35" ca="1" si="1301">VK35-VH35</f>
        <v>0</v>
      </c>
      <c r="VM35" s="106">
        <f t="shared" ref="VM35" ca="1" si="1302">VH35</f>
        <v>0</v>
      </c>
      <c r="VN35" s="202"/>
      <c r="VO35" s="202"/>
      <c r="VP35" s="202"/>
      <c r="VQ35" s="202"/>
      <c r="VR35" s="202"/>
      <c r="VS35" s="202"/>
      <c r="VT35" s="202"/>
      <c r="VU35" s="202"/>
      <c r="VV35" s="203"/>
      <c r="VW35" s="204"/>
      <c r="VX35" s="108">
        <f t="shared" si="1162"/>
        <v>0</v>
      </c>
      <c r="VY35" s="102">
        <f ca="1">IF(E35=0,0,SUMIF('Cocktail (December 2025)'!$F$6:$DB$1547,E35,'Cocktail (December 2025)'!$DA$6:$DA$1547))</f>
        <v>0</v>
      </c>
      <c r="VZ35" s="108">
        <f t="shared" ca="1" si="1163"/>
        <v>0</v>
      </c>
      <c r="WA35" s="109">
        <f t="shared" ref="WA35" ca="1" si="1303">VM35+VN35+VO35+VP35-VQ35-VR35-VS35-VT35-VU35-VV35-VX35-VZ35</f>
        <v>0</v>
      </c>
      <c r="WB35" s="104">
        <f t="shared" ca="1" si="1165"/>
        <v>0</v>
      </c>
      <c r="WC35" s="105">
        <f t="shared" ref="WC35" ca="1" si="1304">(VR35+VS35+VT35+VU35+(VV35+((VW35*$F35)/$H35)+VZ35))*$L35</f>
        <v>0</v>
      </c>
      <c r="WD35" s="191"/>
      <c r="WE35" s="192">
        <f t="shared" ref="WE35" ca="1" si="1305">WD35-WA35</f>
        <v>0</v>
      </c>
      <c r="WF35" s="14" t="s">
        <v>81</v>
      </c>
      <c r="WG35" s="62">
        <f t="shared" si="1168"/>
        <v>0</v>
      </c>
      <c r="WH35" s="13">
        <f t="shared" si="1169"/>
        <v>0</v>
      </c>
      <c r="WI35" s="13">
        <f t="shared" si="1170"/>
        <v>0</v>
      </c>
      <c r="WJ35" s="13">
        <f t="shared" si="1171"/>
        <v>0</v>
      </c>
      <c r="WK35" s="13">
        <f t="shared" si="1172"/>
        <v>0</v>
      </c>
      <c r="WL35" s="13">
        <f t="shared" si="1173"/>
        <v>0</v>
      </c>
      <c r="WM35" s="13">
        <f t="shared" si="1174"/>
        <v>0</v>
      </c>
      <c r="WN35" s="13">
        <f t="shared" si="1175"/>
        <v>0</v>
      </c>
      <c r="WO35" s="13">
        <f t="shared" si="1176"/>
        <v>0</v>
      </c>
      <c r="WP35" s="63">
        <f t="shared" si="1177"/>
        <v>0</v>
      </c>
      <c r="WQ35" s="63">
        <f t="shared" si="1178"/>
        <v>0</v>
      </c>
      <c r="WR35" s="63">
        <f t="shared" si="1179"/>
        <v>0</v>
      </c>
      <c r="WS35" s="63">
        <f t="shared" ca="1" si="1180"/>
        <v>0</v>
      </c>
      <c r="WT35" s="54">
        <f t="shared" ref="WT35" ca="1" si="1306">WA35</f>
        <v>0</v>
      </c>
      <c r="WU35" s="64">
        <f t="shared" ref="WU35" ca="1" si="1307">WB35</f>
        <v>0</v>
      </c>
      <c r="WV35" s="196"/>
      <c r="WW35" s="197">
        <f t="shared" ref="WW35" ca="1" si="1308">WV35-WT35</f>
        <v>0</v>
      </c>
      <c r="WX35" s="12">
        <f t="shared" si="1184"/>
        <v>0</v>
      </c>
      <c r="WY35" s="61"/>
    </row>
    <row r="36" spans="1:623" ht="15" customHeight="1" x14ac:dyDescent="0.3">
      <c r="A36" s="114" t="str">
        <f t="shared" ref="A36:A46" si="1309">IFERROR(IF(WU36=0,"-","Y"),"-")</f>
        <v>-</v>
      </c>
      <c r="B36" s="149"/>
      <c r="C36" s="173">
        <v>578</v>
      </c>
      <c r="D36" s="174">
        <v>174</v>
      </c>
      <c r="E36" s="139" t="s">
        <v>75</v>
      </c>
      <c r="F36" s="98"/>
      <c r="G36" s="98"/>
      <c r="H36" s="90"/>
      <c r="I36" s="98"/>
      <c r="J36" s="90"/>
      <c r="K36" s="99"/>
      <c r="L36" s="215"/>
      <c r="M36" s="215"/>
      <c r="N36" s="208"/>
      <c r="O36" s="100"/>
      <c r="P36" s="202"/>
      <c r="Q36" s="202"/>
      <c r="R36" s="202"/>
      <c r="S36" s="202"/>
      <c r="T36" s="202"/>
      <c r="U36" s="202"/>
      <c r="V36" s="202"/>
      <c r="W36" s="202"/>
      <c r="X36" s="203"/>
      <c r="Y36" s="204"/>
      <c r="Z36" s="101"/>
      <c r="AA36" s="102"/>
      <c r="AB36" s="103"/>
      <c r="AC36" s="104"/>
      <c r="AD36" s="104"/>
      <c r="AE36" s="105"/>
      <c r="AF36" s="191"/>
      <c r="AG36" s="192"/>
      <c r="AH36" s="106">
        <f t="shared" si="881"/>
        <v>0</v>
      </c>
      <c r="AI36" s="202"/>
      <c r="AJ36" s="202"/>
      <c r="AK36" s="202"/>
      <c r="AL36" s="202"/>
      <c r="AM36" s="202"/>
      <c r="AN36" s="202"/>
      <c r="AO36" s="202"/>
      <c r="AP36" s="202"/>
      <c r="AQ36" s="203"/>
      <c r="AR36" s="204"/>
      <c r="AS36" s="107"/>
      <c r="AT36" s="102"/>
      <c r="AU36" s="108"/>
      <c r="AV36" s="104"/>
      <c r="AW36" s="104"/>
      <c r="AX36" s="105"/>
      <c r="AY36" s="191"/>
      <c r="AZ36" s="192"/>
      <c r="BA36" s="106"/>
      <c r="BB36" s="202"/>
      <c r="BC36" s="202"/>
      <c r="BD36" s="202"/>
      <c r="BE36" s="202"/>
      <c r="BF36" s="202"/>
      <c r="BG36" s="202"/>
      <c r="BH36" s="202"/>
      <c r="BI36" s="202"/>
      <c r="BJ36" s="203"/>
      <c r="BK36" s="204"/>
      <c r="BL36" s="108"/>
      <c r="BM36" s="102"/>
      <c r="BN36" s="108"/>
      <c r="BO36" s="109"/>
      <c r="BP36" s="104"/>
      <c r="BQ36" s="105"/>
      <c r="BR36" s="191"/>
      <c r="BS36" s="192"/>
      <c r="BT36" s="106"/>
      <c r="BU36" s="202"/>
      <c r="BV36" s="202"/>
      <c r="BW36" s="202"/>
      <c r="BX36" s="202"/>
      <c r="BY36" s="202"/>
      <c r="BZ36" s="202"/>
      <c r="CA36" s="202"/>
      <c r="CB36" s="202"/>
      <c r="CC36" s="203"/>
      <c r="CD36" s="204"/>
      <c r="CE36" s="108"/>
      <c r="CF36" s="102"/>
      <c r="CG36" s="108"/>
      <c r="CH36" s="109"/>
      <c r="CI36" s="104"/>
      <c r="CJ36" s="105"/>
      <c r="CK36" s="191"/>
      <c r="CL36" s="192"/>
      <c r="CM36" s="106"/>
      <c r="CN36" s="202"/>
      <c r="CO36" s="202"/>
      <c r="CP36" s="202"/>
      <c r="CQ36" s="202"/>
      <c r="CR36" s="202"/>
      <c r="CS36" s="202"/>
      <c r="CT36" s="202"/>
      <c r="CU36" s="202"/>
      <c r="CV36" s="203"/>
      <c r="CW36" s="204"/>
      <c r="CX36" s="108"/>
      <c r="CY36" s="102"/>
      <c r="CZ36" s="108"/>
      <c r="DA36" s="109"/>
      <c r="DB36" s="104"/>
      <c r="DC36" s="105"/>
      <c r="DD36" s="191"/>
      <c r="DE36" s="192"/>
      <c r="DF36" s="106"/>
      <c r="DG36" s="202"/>
      <c r="DH36" s="202"/>
      <c r="DI36" s="202"/>
      <c r="DJ36" s="202"/>
      <c r="DK36" s="202"/>
      <c r="DL36" s="202"/>
      <c r="DM36" s="202"/>
      <c r="DN36" s="202"/>
      <c r="DO36" s="203"/>
      <c r="DP36" s="204"/>
      <c r="DQ36" s="108"/>
      <c r="DR36" s="102"/>
      <c r="DS36" s="108"/>
      <c r="DT36" s="109"/>
      <c r="DU36" s="104"/>
      <c r="DV36" s="105"/>
      <c r="DW36" s="191"/>
      <c r="DX36" s="192"/>
      <c r="DY36" s="106"/>
      <c r="DZ36" s="202"/>
      <c r="EA36" s="202"/>
      <c r="EB36" s="202"/>
      <c r="EC36" s="202"/>
      <c r="ED36" s="202"/>
      <c r="EE36" s="202"/>
      <c r="EF36" s="202"/>
      <c r="EG36" s="202"/>
      <c r="EH36" s="203"/>
      <c r="EI36" s="204"/>
      <c r="EJ36" s="108"/>
      <c r="EK36" s="102"/>
      <c r="EL36" s="108"/>
      <c r="EM36" s="109"/>
      <c r="EN36" s="104"/>
      <c r="EO36" s="105"/>
      <c r="EP36" s="191"/>
      <c r="EQ36" s="199"/>
      <c r="ER36" s="185"/>
      <c r="ES36" s="202"/>
      <c r="ET36" s="202"/>
      <c r="EU36" s="202"/>
      <c r="EV36" s="202"/>
      <c r="EW36" s="202"/>
      <c r="EX36" s="202"/>
      <c r="EY36" s="202"/>
      <c r="EZ36" s="202"/>
      <c r="FA36" s="203"/>
      <c r="FB36" s="204"/>
      <c r="FC36" s="108"/>
      <c r="FD36" s="102"/>
      <c r="FE36" s="108"/>
      <c r="FF36" s="109"/>
      <c r="FG36" s="104"/>
      <c r="FH36" s="105"/>
      <c r="FI36" s="191"/>
      <c r="FJ36" s="192"/>
      <c r="FK36" s="110"/>
      <c r="FL36" s="202"/>
      <c r="FM36" s="202"/>
      <c r="FN36" s="202"/>
      <c r="FO36" s="202"/>
      <c r="FP36" s="202"/>
      <c r="FQ36" s="202"/>
      <c r="FR36" s="202"/>
      <c r="FS36" s="202"/>
      <c r="FT36" s="203"/>
      <c r="FU36" s="204"/>
      <c r="FV36" s="108"/>
      <c r="FW36" s="102"/>
      <c r="FX36" s="108"/>
      <c r="FY36" s="109"/>
      <c r="FZ36" s="104"/>
      <c r="GA36" s="105"/>
      <c r="GB36" s="191"/>
      <c r="GC36" s="192"/>
      <c r="GD36" s="106"/>
      <c r="GE36" s="202"/>
      <c r="GF36" s="202"/>
      <c r="GG36" s="202"/>
      <c r="GH36" s="202"/>
      <c r="GI36" s="202"/>
      <c r="GJ36" s="202"/>
      <c r="GK36" s="202"/>
      <c r="GL36" s="202"/>
      <c r="GM36" s="203"/>
      <c r="GN36" s="204"/>
      <c r="GO36" s="108"/>
      <c r="GP36" s="102"/>
      <c r="GQ36" s="108"/>
      <c r="GR36" s="109"/>
      <c r="GS36" s="104"/>
      <c r="GT36" s="105"/>
      <c r="GU36" s="191"/>
      <c r="GV36" s="192"/>
      <c r="GW36" s="106"/>
      <c r="GX36" s="202"/>
      <c r="GY36" s="202"/>
      <c r="GZ36" s="202"/>
      <c r="HA36" s="202"/>
      <c r="HB36" s="202"/>
      <c r="HC36" s="202"/>
      <c r="HD36" s="202"/>
      <c r="HE36" s="202"/>
      <c r="HF36" s="203"/>
      <c r="HG36" s="204"/>
      <c r="HH36" s="108"/>
      <c r="HI36" s="102"/>
      <c r="HJ36" s="108"/>
      <c r="HK36" s="109"/>
      <c r="HL36" s="104"/>
      <c r="HM36" s="105"/>
      <c r="HN36" s="191"/>
      <c r="HO36" s="192"/>
      <c r="HP36" s="106"/>
      <c r="HQ36" s="202"/>
      <c r="HR36" s="202"/>
      <c r="HS36" s="202"/>
      <c r="HT36" s="202"/>
      <c r="HU36" s="202"/>
      <c r="HV36" s="202"/>
      <c r="HW36" s="202"/>
      <c r="HX36" s="202"/>
      <c r="HY36" s="203"/>
      <c r="HZ36" s="204"/>
      <c r="IA36" s="108"/>
      <c r="IB36" s="102"/>
      <c r="IC36" s="108"/>
      <c r="ID36" s="109"/>
      <c r="IE36" s="104"/>
      <c r="IF36" s="105"/>
      <c r="IG36" s="191"/>
      <c r="IH36" s="192"/>
      <c r="II36" s="106"/>
      <c r="IJ36" s="202"/>
      <c r="IK36" s="202"/>
      <c r="IL36" s="202"/>
      <c r="IM36" s="202"/>
      <c r="IN36" s="202"/>
      <c r="IO36" s="202"/>
      <c r="IP36" s="202"/>
      <c r="IQ36" s="202"/>
      <c r="IR36" s="203"/>
      <c r="IS36" s="204"/>
      <c r="IT36" s="108"/>
      <c r="IU36" s="102"/>
      <c r="IV36" s="108"/>
      <c r="IW36" s="109"/>
      <c r="IX36" s="104"/>
      <c r="IY36" s="105"/>
      <c r="IZ36" s="191"/>
      <c r="JA36" s="192"/>
      <c r="JB36" s="106"/>
      <c r="JC36" s="202"/>
      <c r="JD36" s="202"/>
      <c r="JE36" s="202"/>
      <c r="JF36" s="202"/>
      <c r="JG36" s="202"/>
      <c r="JH36" s="202"/>
      <c r="JI36" s="202"/>
      <c r="JJ36" s="202"/>
      <c r="JK36" s="203"/>
      <c r="JL36" s="204"/>
      <c r="JM36" s="108"/>
      <c r="JN36" s="102"/>
      <c r="JO36" s="108"/>
      <c r="JP36" s="109"/>
      <c r="JQ36" s="104"/>
      <c r="JR36" s="105"/>
      <c r="JS36" s="191"/>
      <c r="JT36" s="192"/>
      <c r="JU36" s="106"/>
      <c r="JV36" s="202"/>
      <c r="JW36" s="202"/>
      <c r="JX36" s="202"/>
      <c r="JY36" s="202"/>
      <c r="JZ36" s="202"/>
      <c r="KA36" s="202"/>
      <c r="KB36" s="202"/>
      <c r="KC36" s="202"/>
      <c r="KD36" s="203"/>
      <c r="KE36" s="204"/>
      <c r="KF36" s="108"/>
      <c r="KG36" s="102"/>
      <c r="KH36" s="108"/>
      <c r="KI36" s="109"/>
      <c r="KJ36" s="104"/>
      <c r="KK36" s="105"/>
      <c r="KL36" s="191"/>
      <c r="KM36" s="192"/>
      <c r="KN36" s="106"/>
      <c r="KO36" s="202"/>
      <c r="KP36" s="202"/>
      <c r="KQ36" s="202"/>
      <c r="KR36" s="202"/>
      <c r="KS36" s="202"/>
      <c r="KT36" s="202"/>
      <c r="KU36" s="202"/>
      <c r="KV36" s="202"/>
      <c r="KW36" s="203"/>
      <c r="KX36" s="204"/>
      <c r="KY36" s="108"/>
      <c r="KZ36" s="102"/>
      <c r="LA36" s="108"/>
      <c r="LB36" s="109"/>
      <c r="LC36" s="104"/>
      <c r="LD36" s="105"/>
      <c r="LE36" s="191"/>
      <c r="LF36" s="192"/>
      <c r="LG36" s="106"/>
      <c r="LH36" s="202"/>
      <c r="LI36" s="202"/>
      <c r="LJ36" s="202"/>
      <c r="LK36" s="202"/>
      <c r="LL36" s="202"/>
      <c r="LM36" s="202"/>
      <c r="LN36" s="202"/>
      <c r="LO36" s="202"/>
      <c r="LP36" s="203"/>
      <c r="LQ36" s="204"/>
      <c r="LR36" s="108"/>
      <c r="LS36" s="102"/>
      <c r="LT36" s="108"/>
      <c r="LU36" s="109"/>
      <c r="LV36" s="104"/>
      <c r="LW36" s="105"/>
      <c r="LX36" s="191"/>
      <c r="LY36" s="192"/>
      <c r="LZ36" s="106"/>
      <c r="MA36" s="202"/>
      <c r="MB36" s="202"/>
      <c r="MC36" s="202"/>
      <c r="MD36" s="202"/>
      <c r="ME36" s="202"/>
      <c r="MF36" s="202"/>
      <c r="MG36" s="202"/>
      <c r="MH36" s="202"/>
      <c r="MI36" s="203"/>
      <c r="MJ36" s="204"/>
      <c r="MK36" s="108"/>
      <c r="ML36" s="102"/>
      <c r="MM36" s="108"/>
      <c r="MN36" s="109"/>
      <c r="MO36" s="104"/>
      <c r="MP36" s="105"/>
      <c r="MQ36" s="191"/>
      <c r="MR36" s="192"/>
      <c r="MS36" s="106"/>
      <c r="MT36" s="202"/>
      <c r="MU36" s="202"/>
      <c r="MV36" s="202"/>
      <c r="MW36" s="202"/>
      <c r="MX36" s="202"/>
      <c r="MY36" s="202"/>
      <c r="MZ36" s="202"/>
      <c r="NA36" s="202"/>
      <c r="NB36" s="203"/>
      <c r="NC36" s="204"/>
      <c r="ND36" s="108"/>
      <c r="NE36" s="102"/>
      <c r="NF36" s="108"/>
      <c r="NG36" s="109"/>
      <c r="NH36" s="104"/>
      <c r="NI36" s="105"/>
      <c r="NJ36" s="191"/>
      <c r="NK36" s="192"/>
      <c r="NL36" s="106"/>
      <c r="NM36" s="202"/>
      <c r="NN36" s="202"/>
      <c r="NO36" s="202"/>
      <c r="NP36" s="202"/>
      <c r="NQ36" s="202"/>
      <c r="NR36" s="202"/>
      <c r="NS36" s="202"/>
      <c r="NT36" s="202"/>
      <c r="NU36" s="203"/>
      <c r="NV36" s="204"/>
      <c r="NW36" s="108"/>
      <c r="NX36" s="102"/>
      <c r="NY36" s="108"/>
      <c r="NZ36" s="109"/>
      <c r="OA36" s="104"/>
      <c r="OB36" s="105"/>
      <c r="OC36" s="191"/>
      <c r="OD36" s="192"/>
      <c r="OE36" s="106"/>
      <c r="OF36" s="202"/>
      <c r="OG36" s="202"/>
      <c r="OH36" s="202"/>
      <c r="OI36" s="202"/>
      <c r="OJ36" s="202"/>
      <c r="OK36" s="202"/>
      <c r="OL36" s="202"/>
      <c r="OM36" s="202"/>
      <c r="ON36" s="203"/>
      <c r="OO36" s="204"/>
      <c r="OP36" s="108"/>
      <c r="OQ36" s="102"/>
      <c r="OR36" s="108"/>
      <c r="OS36" s="109"/>
      <c r="OT36" s="104"/>
      <c r="OU36" s="105"/>
      <c r="OV36" s="191"/>
      <c r="OW36" s="192"/>
      <c r="OX36" s="106"/>
      <c r="OY36" s="202"/>
      <c r="OZ36" s="202"/>
      <c r="PA36" s="202"/>
      <c r="PB36" s="202"/>
      <c r="PC36" s="202"/>
      <c r="PD36" s="202"/>
      <c r="PE36" s="202"/>
      <c r="PF36" s="202"/>
      <c r="PG36" s="203"/>
      <c r="PH36" s="204"/>
      <c r="PI36" s="108"/>
      <c r="PJ36" s="102"/>
      <c r="PK36" s="108"/>
      <c r="PL36" s="109"/>
      <c r="PM36" s="104"/>
      <c r="PN36" s="105"/>
      <c r="PO36" s="191"/>
      <c r="PP36" s="192"/>
      <c r="PQ36" s="106"/>
      <c r="PR36" s="202"/>
      <c r="PS36" s="202"/>
      <c r="PT36" s="202"/>
      <c r="PU36" s="202"/>
      <c r="PV36" s="202"/>
      <c r="PW36" s="202"/>
      <c r="PX36" s="202"/>
      <c r="PY36" s="202"/>
      <c r="PZ36" s="203"/>
      <c r="QA36" s="204"/>
      <c r="QB36" s="108"/>
      <c r="QC36" s="102"/>
      <c r="QD36" s="108"/>
      <c r="QE36" s="109"/>
      <c r="QF36" s="104"/>
      <c r="QG36" s="105"/>
      <c r="QH36" s="191"/>
      <c r="QI36" s="192"/>
      <c r="QJ36" s="106"/>
      <c r="QK36" s="202"/>
      <c r="QL36" s="202"/>
      <c r="QM36" s="202"/>
      <c r="QN36" s="202"/>
      <c r="QO36" s="202"/>
      <c r="QP36" s="202"/>
      <c r="QQ36" s="202"/>
      <c r="QR36" s="202"/>
      <c r="QS36" s="203"/>
      <c r="QT36" s="204"/>
      <c r="QU36" s="108"/>
      <c r="QV36" s="102"/>
      <c r="QW36" s="108"/>
      <c r="QX36" s="109"/>
      <c r="QY36" s="104"/>
      <c r="QZ36" s="105"/>
      <c r="RA36" s="191"/>
      <c r="RB36" s="192"/>
      <c r="RC36" s="106"/>
      <c r="RD36" s="202"/>
      <c r="RE36" s="202"/>
      <c r="RF36" s="202"/>
      <c r="RG36" s="202"/>
      <c r="RH36" s="202"/>
      <c r="RI36" s="202"/>
      <c r="RJ36" s="202"/>
      <c r="RK36" s="202"/>
      <c r="RL36" s="203"/>
      <c r="RM36" s="204"/>
      <c r="RN36" s="108"/>
      <c r="RO36" s="102"/>
      <c r="RP36" s="108"/>
      <c r="RQ36" s="109"/>
      <c r="RR36" s="104"/>
      <c r="RS36" s="105"/>
      <c r="RT36" s="191"/>
      <c r="RU36" s="192"/>
      <c r="RV36" s="106"/>
      <c r="RW36" s="202"/>
      <c r="RX36" s="202"/>
      <c r="RY36" s="202"/>
      <c r="RZ36" s="202"/>
      <c r="SA36" s="202"/>
      <c r="SB36" s="202"/>
      <c r="SC36" s="202"/>
      <c r="SD36" s="202"/>
      <c r="SE36" s="203"/>
      <c r="SF36" s="204"/>
      <c r="SG36" s="108"/>
      <c r="SH36" s="102"/>
      <c r="SI36" s="108"/>
      <c r="SJ36" s="109"/>
      <c r="SK36" s="104"/>
      <c r="SL36" s="105"/>
      <c r="SM36" s="191"/>
      <c r="SN36" s="192"/>
      <c r="SO36" s="106"/>
      <c r="SP36" s="202"/>
      <c r="SQ36" s="202"/>
      <c r="SR36" s="202"/>
      <c r="SS36" s="202"/>
      <c r="ST36" s="202"/>
      <c r="SU36" s="202"/>
      <c r="SV36" s="202"/>
      <c r="SW36" s="202"/>
      <c r="SX36" s="203"/>
      <c r="SY36" s="204"/>
      <c r="SZ36" s="108"/>
      <c r="TA36" s="102"/>
      <c r="TB36" s="108"/>
      <c r="TC36" s="109"/>
      <c r="TD36" s="104"/>
      <c r="TE36" s="105"/>
      <c r="TF36" s="191"/>
      <c r="TG36" s="192"/>
      <c r="TH36" s="106"/>
      <c r="TI36" s="202"/>
      <c r="TJ36" s="202"/>
      <c r="TK36" s="202"/>
      <c r="TL36" s="202"/>
      <c r="TM36" s="202"/>
      <c r="TN36" s="202"/>
      <c r="TO36" s="202"/>
      <c r="TP36" s="202"/>
      <c r="TQ36" s="203"/>
      <c r="TR36" s="204"/>
      <c r="TS36" s="108"/>
      <c r="TT36" s="102"/>
      <c r="TU36" s="108"/>
      <c r="TV36" s="109"/>
      <c r="TW36" s="104"/>
      <c r="TX36" s="105"/>
      <c r="TY36" s="191"/>
      <c r="TZ36" s="192"/>
      <c r="UA36" s="106"/>
      <c r="UB36" s="202"/>
      <c r="UC36" s="202"/>
      <c r="UD36" s="202"/>
      <c r="UE36" s="202"/>
      <c r="UF36" s="202"/>
      <c r="UG36" s="202"/>
      <c r="UH36" s="202"/>
      <c r="UI36" s="202"/>
      <c r="UJ36" s="203"/>
      <c r="UK36" s="204"/>
      <c r="UL36" s="108"/>
      <c r="UM36" s="102"/>
      <c r="UN36" s="108"/>
      <c r="UO36" s="109"/>
      <c r="UP36" s="104"/>
      <c r="UQ36" s="105"/>
      <c r="UR36" s="191"/>
      <c r="US36" s="192"/>
      <c r="UT36" s="106"/>
      <c r="UU36" s="202"/>
      <c r="UV36" s="202"/>
      <c r="UW36" s="202"/>
      <c r="UX36" s="202"/>
      <c r="UY36" s="202"/>
      <c r="UZ36" s="202"/>
      <c r="VA36" s="202"/>
      <c r="VB36" s="202"/>
      <c r="VC36" s="203"/>
      <c r="VD36" s="204"/>
      <c r="VE36" s="108"/>
      <c r="VF36" s="102"/>
      <c r="VG36" s="108"/>
      <c r="VH36" s="109"/>
      <c r="VI36" s="104"/>
      <c r="VJ36" s="105"/>
      <c r="VK36" s="191"/>
      <c r="VL36" s="192"/>
      <c r="VM36" s="106"/>
      <c r="VN36" s="202"/>
      <c r="VO36" s="202"/>
      <c r="VP36" s="202"/>
      <c r="VQ36" s="202"/>
      <c r="VR36" s="202"/>
      <c r="VS36" s="202"/>
      <c r="VT36" s="202"/>
      <c r="VU36" s="202"/>
      <c r="VV36" s="203"/>
      <c r="VW36" s="204"/>
      <c r="VX36" s="108"/>
      <c r="VY36" s="102"/>
      <c r="VZ36" s="108"/>
      <c r="WA36" s="109"/>
      <c r="WB36" s="104"/>
      <c r="WC36" s="105"/>
      <c r="WD36" s="191"/>
      <c r="WE36" s="192"/>
      <c r="WF36" s="14"/>
      <c r="WG36" s="62"/>
      <c r="WH36" s="13"/>
      <c r="WI36" s="13"/>
      <c r="WJ36" s="13"/>
      <c r="WK36" s="13"/>
      <c r="WL36" s="13"/>
      <c r="WM36" s="13"/>
      <c r="WN36" s="13"/>
      <c r="WO36" s="13"/>
      <c r="WP36" s="63"/>
      <c r="WQ36" s="63"/>
      <c r="WR36" s="63"/>
      <c r="WS36" s="63"/>
      <c r="WT36" s="54"/>
      <c r="WU36" s="64"/>
      <c r="WV36" s="196"/>
      <c r="WW36" s="197"/>
      <c r="WX36" s="12"/>
      <c r="WY36" s="61"/>
    </row>
    <row r="37" spans="1:623" ht="15" customHeight="1" x14ac:dyDescent="0.3">
      <c r="A37" s="114" t="str">
        <f ca="1">IFERROR(IF(WU37=0,"-","Y"),"-")</f>
        <v>-</v>
      </c>
      <c r="B37" s="149"/>
      <c r="C37" s="173">
        <v>592</v>
      </c>
      <c r="D37" s="174">
        <v>178</v>
      </c>
      <c r="E37" s="138" t="s">
        <v>177</v>
      </c>
      <c r="F37" s="98">
        <f>IF(E37="","",IF(VLOOKUP(E37,'Master Data (December 2025)'!$B$10:$N$857,1)=E37,VLOOKUP(E37,'Master Data (December 2025)'!$B$10:$N$857,6),"XX"))</f>
        <v>1</v>
      </c>
      <c r="G37" s="98"/>
      <c r="H37" s="90">
        <f>IF(E37="","",IF(VLOOKUP(E37,'Master Data (December 2025)'!$B$10:$N$857,1)=E37,VLOOKUP(E37,'Master Data (December 2025)'!$B$10:$N$857,8),"XX"))</f>
        <v>32</v>
      </c>
      <c r="I37" s="98"/>
      <c r="J37" s="90" t="str">
        <f>IF(E37="","",IF(VLOOKUP(E37,'Master Data (December 2025)'!$B$10:$N$857,1)=E37,VLOOKUP(E37,'Master Data (December 2025)'!$B$10:$N$857,3),"XX"))</f>
        <v>สมภพ</v>
      </c>
      <c r="K37" s="99" t="str">
        <f>IF(E37="","",IF(VLOOKUP(E37,'Master Data (December 2025)'!$B$10:$N$857,1)=E37,VLOOKUP(E37,'Master Data (December 2025)'!$B$10:$N$857,5),"XX"))</f>
        <v>Btl 700 ml</v>
      </c>
      <c r="L37" s="215">
        <f>IF(E37="","",IF(VLOOKUP(E37,'Master Data (December 2025)'!$B$10:$N$857,1)=E37,VLOOKUP(E37,'Master Data (December 2025)'!$B$10:$N$857,11),"XX"))</f>
        <v>1087</v>
      </c>
      <c r="M37" s="215">
        <f>IF(E37="","",IF(VLOOKUP(E37,'Master Data (December 2025)'!$B$10:$N$857,1)=E37,VLOOKUP(E37,'Master Data (December 2025)'!$B$10:$N$857,13),"XX"))</f>
        <v>33.96875</v>
      </c>
      <c r="N37" s="208"/>
      <c r="O37" s="100">
        <f>N37</f>
        <v>0</v>
      </c>
      <c r="P37" s="202"/>
      <c r="Q37" s="202"/>
      <c r="R37" s="202"/>
      <c r="S37" s="202"/>
      <c r="T37" s="202"/>
      <c r="U37" s="202"/>
      <c r="V37" s="202"/>
      <c r="W37" s="202"/>
      <c r="X37" s="203"/>
      <c r="Y37" s="204"/>
      <c r="Z37" s="101">
        <f>(Y37*F37)/H37</f>
        <v>0</v>
      </c>
      <c r="AA37" s="102">
        <f ca="1">IF(E37=0,0,SUMIF('Cocktail (December 2025)'!$F$6:$DB$1547,E37,'Cocktail (December 2025)'!$O$6:$O$1547))</f>
        <v>0</v>
      </c>
      <c r="AB37" s="103">
        <f ca="1">AA37/H37</f>
        <v>0</v>
      </c>
      <c r="AC37" s="104">
        <f t="shared" ref="AC37" ca="1" si="1310">O37+P37+Q37+R37-S37-T37-U37-V37-W37-X37-Z37-AB37</f>
        <v>0</v>
      </c>
      <c r="AD37" s="104">
        <f ca="1">AC37*H37</f>
        <v>0</v>
      </c>
      <c r="AE37" s="105">
        <f ca="1">(T37+U37+V37+W37+(X37+((Y37*$F37)/$H37)+AB37))*$L37</f>
        <v>0</v>
      </c>
      <c r="AF37" s="191"/>
      <c r="AG37" s="192">
        <f ca="1">AF37-AC37</f>
        <v>0</v>
      </c>
      <c r="AH37" s="106">
        <f ca="1">IF(AF37="",AC37,IF(AF37&lt;&gt;0,AF37,0))</f>
        <v>0</v>
      </c>
      <c r="AI37" s="202"/>
      <c r="AJ37" s="202"/>
      <c r="AK37" s="202"/>
      <c r="AL37" s="202"/>
      <c r="AM37" s="202"/>
      <c r="AN37" s="202"/>
      <c r="AO37" s="202"/>
      <c r="AP37" s="202"/>
      <c r="AQ37" s="203"/>
      <c r="AR37" s="204"/>
      <c r="AS37" s="107">
        <f>(AR37*F37)/H37</f>
        <v>0</v>
      </c>
      <c r="AT37" s="102">
        <f ca="1">IF(E37=0,0,SUMIF('Cocktail (December 2025)'!$F$6:$DB$1547,E37,'Cocktail (December 2025)'!$R$6:$R$1547))</f>
        <v>0</v>
      </c>
      <c r="AU37" s="108">
        <f ca="1">AT37/H37</f>
        <v>0</v>
      </c>
      <c r="AV37" s="104">
        <f t="shared" ref="AV37" ca="1" si="1311">AH37+AI37+AJ37+AK37-AL37-AM37-AN37-AO37-AP37-AQ37-AS37-AU37</f>
        <v>0</v>
      </c>
      <c r="AW37" s="104">
        <f ca="1">AV37*H37</f>
        <v>0</v>
      </c>
      <c r="AX37" s="105">
        <f ca="1">(AM37+AN37+AO37+AP37+(AQ37+((AR37*$F37)/$H37)+AU37))*$L37</f>
        <v>0</v>
      </c>
      <c r="AY37" s="191"/>
      <c r="AZ37" s="192">
        <f ca="1">AY37-AV37</f>
        <v>0</v>
      </c>
      <c r="BA37" s="106">
        <f ca="1">AV37</f>
        <v>0</v>
      </c>
      <c r="BB37" s="202"/>
      <c r="BC37" s="202"/>
      <c r="BD37" s="202"/>
      <c r="BE37" s="202"/>
      <c r="BF37" s="202"/>
      <c r="BG37" s="202"/>
      <c r="BH37" s="202"/>
      <c r="BI37" s="202"/>
      <c r="BJ37" s="203"/>
      <c r="BK37" s="204"/>
      <c r="BL37" s="108">
        <f>(BK37*F37)/H37</f>
        <v>0</v>
      </c>
      <c r="BM37" s="102">
        <f ca="1">IF(E37=0,0,SUMIF('Cocktail (December 2025)'!$F$6:$DB$1547,E37,'Cocktail (December 2025)'!$U$6:$U$1547))</f>
        <v>0</v>
      </c>
      <c r="BN37" s="108">
        <f ca="1">BM37/H37</f>
        <v>0</v>
      </c>
      <c r="BO37" s="109">
        <f t="shared" ref="BO37" ca="1" si="1312">BA37+BB37+BC37+BD37-BE37-BF37-BG37-BH37-BI37-BJ37-BL37-BN37</f>
        <v>0</v>
      </c>
      <c r="BP37" s="104">
        <f ca="1">BO37*H37</f>
        <v>0</v>
      </c>
      <c r="BQ37" s="105">
        <f ca="1">(BF37+BG37+BH37+BI37+(BJ37+((BK37*$F37)/$H37)+BN37))*$L37</f>
        <v>0</v>
      </c>
      <c r="BR37" s="191"/>
      <c r="BS37" s="192">
        <f ca="1">BR37-BO37</f>
        <v>0</v>
      </c>
      <c r="BT37" s="106">
        <f ca="1">BO37</f>
        <v>0</v>
      </c>
      <c r="BU37" s="202"/>
      <c r="BV37" s="202"/>
      <c r="BW37" s="202"/>
      <c r="BX37" s="202"/>
      <c r="BY37" s="202"/>
      <c r="BZ37" s="202"/>
      <c r="CA37" s="202"/>
      <c r="CB37" s="202"/>
      <c r="CC37" s="203"/>
      <c r="CD37" s="204"/>
      <c r="CE37" s="108">
        <f>(CD37*F37)/H37</f>
        <v>0</v>
      </c>
      <c r="CF37" s="102">
        <f ca="1">IF(E37=0,0,SUMIF('Cocktail (December 2025)'!$F$6:$DB$1547,E37,'Cocktail (December 2025)'!$X$6:$X$1547))</f>
        <v>0</v>
      </c>
      <c r="CG37" s="108">
        <f ca="1">CF37/H37</f>
        <v>0</v>
      </c>
      <c r="CH37" s="109">
        <f t="shared" ref="CH37" ca="1" si="1313">BT37+BU37+BV37+BW37-BX37-BY37-BZ37-CA37-CB37-CC37-CE37-CG37</f>
        <v>0</v>
      </c>
      <c r="CI37" s="104">
        <f ca="1">CH37*H37</f>
        <v>0</v>
      </c>
      <c r="CJ37" s="105">
        <f ca="1">(BY37+BZ37+CA37+CB37+(CC37+((CD37*$F37)/$H37)+CG37))*$L37</f>
        <v>0</v>
      </c>
      <c r="CK37" s="191"/>
      <c r="CL37" s="192">
        <f ca="1">CK37-CH37</f>
        <v>0</v>
      </c>
      <c r="CM37" s="106">
        <f ca="1">CH37</f>
        <v>0</v>
      </c>
      <c r="CN37" s="202"/>
      <c r="CO37" s="202"/>
      <c r="CP37" s="202"/>
      <c r="CQ37" s="202"/>
      <c r="CR37" s="202"/>
      <c r="CS37" s="202"/>
      <c r="CT37" s="202"/>
      <c r="CU37" s="202"/>
      <c r="CV37" s="203"/>
      <c r="CW37" s="204"/>
      <c r="CX37" s="108">
        <f>(CW37*F37)/H37</f>
        <v>0</v>
      </c>
      <c r="CY37" s="102">
        <f ca="1">IF(E37=0,0,SUMIF('Cocktail (December 2025)'!$F$6:$DB$1547,E37,'Cocktail (December 2025)'!$AA$6:$AA$1547))</f>
        <v>0</v>
      </c>
      <c r="CZ37" s="108">
        <f ca="1">CY37/H37</f>
        <v>0</v>
      </c>
      <c r="DA37" s="109">
        <f t="shared" ref="DA37" ca="1" si="1314">CM37+CN37+CO37+CP37-CQ37-CR37-CS37-CT37-CU37-CV37-CX37-CZ37</f>
        <v>0</v>
      </c>
      <c r="DB37" s="104">
        <f ca="1">DA37*H37</f>
        <v>0</v>
      </c>
      <c r="DC37" s="105">
        <f ca="1">(CR37+CS37+CT37+CU37+(CV37+((CW37*$F37)/$H37)+CZ37))*$L37</f>
        <v>0</v>
      </c>
      <c r="DD37" s="191"/>
      <c r="DE37" s="192">
        <f ca="1">DD37-DA37</f>
        <v>0</v>
      </c>
      <c r="DF37" s="106">
        <f ca="1">DA37</f>
        <v>0</v>
      </c>
      <c r="DG37" s="202"/>
      <c r="DH37" s="202"/>
      <c r="DI37" s="202"/>
      <c r="DJ37" s="202"/>
      <c r="DK37" s="202"/>
      <c r="DL37" s="202"/>
      <c r="DM37" s="202"/>
      <c r="DN37" s="202"/>
      <c r="DO37" s="203"/>
      <c r="DP37" s="204"/>
      <c r="DQ37" s="108">
        <f>(DP37*F37)/H37</f>
        <v>0</v>
      </c>
      <c r="DR37" s="102">
        <f ca="1">IF(E37=0,0,SUMIF('Cocktail (December 2025)'!$F$6:$DB$1547,E37,'Cocktail (December 2025)'!$AD$6:$AD$1547))</f>
        <v>0</v>
      </c>
      <c r="DS37" s="108">
        <f ca="1">DR37/H37</f>
        <v>0</v>
      </c>
      <c r="DT37" s="109">
        <f t="shared" ref="DT37" ca="1" si="1315">DF37+DG37+DH37+DI37-DJ37-DK37-DL37-DM37-DN37-DO37-DQ37-DS37</f>
        <v>0</v>
      </c>
      <c r="DU37" s="104">
        <f ca="1">DT37*H37</f>
        <v>0</v>
      </c>
      <c r="DV37" s="105">
        <f ca="1">(DK37+DL37+DM37+DN37+(DO37+((DP37*$F37)/$H37)+DS37))*$L37</f>
        <v>0</v>
      </c>
      <c r="DW37" s="191"/>
      <c r="DX37" s="192">
        <f ca="1">DW37-DT37</f>
        <v>0</v>
      </c>
      <c r="DY37" s="106">
        <f ca="1">DT37</f>
        <v>0</v>
      </c>
      <c r="DZ37" s="202"/>
      <c r="EA37" s="202"/>
      <c r="EB37" s="202"/>
      <c r="EC37" s="202"/>
      <c r="ED37" s="202"/>
      <c r="EE37" s="202"/>
      <c r="EF37" s="202"/>
      <c r="EG37" s="202"/>
      <c r="EH37" s="203"/>
      <c r="EI37" s="204"/>
      <c r="EJ37" s="108">
        <f>(EI37*F37)/H37</f>
        <v>0</v>
      </c>
      <c r="EK37" s="102">
        <f ca="1">IF(E37=0,0,SUMIF('Cocktail (December 2025)'!$F$6:$DB$1547,E37,'Cocktail (December 2025)'!$AG$6:$AG$1547))</f>
        <v>0</v>
      </c>
      <c r="EL37" s="108">
        <f ca="1">EK37/H37</f>
        <v>0</v>
      </c>
      <c r="EM37" s="109">
        <f t="shared" ref="EM37" ca="1" si="1316">DY37+DZ37+EA37+EB37-EC37-ED37-EE37-EF37-EG37-EH37-EJ37-EL37</f>
        <v>0</v>
      </c>
      <c r="EN37" s="104">
        <f ca="1">EM37*H37</f>
        <v>0</v>
      </c>
      <c r="EO37" s="105">
        <f ca="1">(ED37+EE37+EF37+EG37+(EH37+((EI37*$F37)/$H37)+EL37))*$L37</f>
        <v>0</v>
      </c>
      <c r="EP37" s="191"/>
      <c r="EQ37" s="199">
        <f ca="1">EP37-EM37</f>
        <v>0</v>
      </c>
      <c r="ER37" s="185">
        <f ca="1">EM37</f>
        <v>0</v>
      </c>
      <c r="ES37" s="202"/>
      <c r="ET37" s="202"/>
      <c r="EU37" s="202"/>
      <c r="EV37" s="202"/>
      <c r="EW37" s="202"/>
      <c r="EX37" s="202"/>
      <c r="EY37" s="202"/>
      <c r="EZ37" s="202"/>
      <c r="FA37" s="203"/>
      <c r="FB37" s="204"/>
      <c r="FC37" s="108">
        <f>(FB37*F37)/H37</f>
        <v>0</v>
      </c>
      <c r="FD37" s="102">
        <f ca="1">IF(E37=0,0,SUMIF('Cocktail (December 2025)'!$F$6:$DB$1547,E37,'Cocktail (December 2025)'!$AJ$6:$AJ$1547))</f>
        <v>0</v>
      </c>
      <c r="FE37" s="108">
        <f ca="1">FD37/H37</f>
        <v>0</v>
      </c>
      <c r="FF37" s="109">
        <f t="shared" ref="FF37" ca="1" si="1317">ER37+ES37+ET37+EU37-EV37-EW37-EX37-EY37-EZ37-FA37-FC37-FE37</f>
        <v>0</v>
      </c>
      <c r="FG37" s="104">
        <f ca="1">FF37*H37</f>
        <v>0</v>
      </c>
      <c r="FH37" s="105">
        <f ca="1">(EW37+EX37+EY37+EZ37+(FA37+((FB37*$F37)/$H37)+FE37))*$L37</f>
        <v>0</v>
      </c>
      <c r="FI37" s="191"/>
      <c r="FJ37" s="192">
        <f ca="1">FI37-FF37</f>
        <v>0</v>
      </c>
      <c r="FK37" s="110">
        <f t="shared" ref="FK37" ca="1" si="1318">FF37</f>
        <v>0</v>
      </c>
      <c r="FL37" s="202"/>
      <c r="FM37" s="202"/>
      <c r="FN37" s="202"/>
      <c r="FO37" s="202"/>
      <c r="FP37" s="202"/>
      <c r="FQ37" s="202"/>
      <c r="FR37" s="202"/>
      <c r="FS37" s="202"/>
      <c r="FT37" s="203"/>
      <c r="FU37" s="204"/>
      <c r="FV37" s="108">
        <f>(FU37*F37)/H37</f>
        <v>0</v>
      </c>
      <c r="FW37" s="102">
        <f ca="1">IF(E37=0,0,SUMIF('Cocktail (December 2025)'!$F$6:$DB$1547,E37,'Cocktail (December 2025)'!$AM$6:$AM$1547))</f>
        <v>0</v>
      </c>
      <c r="FX37" s="108">
        <f ca="1">FW37/H37</f>
        <v>0</v>
      </c>
      <c r="FY37" s="109">
        <f t="shared" ref="FY37" ca="1" si="1319">FK37+FL37+FM37+FN37-FO37-FP37-FQ37-FR37-FS37-FT37-FV37-FX37</f>
        <v>0</v>
      </c>
      <c r="FZ37" s="104">
        <f ca="1">FY37*H37</f>
        <v>0</v>
      </c>
      <c r="GA37" s="105">
        <f ca="1">(FP37+FQ37+FR37+FS37+(FT37+((FU37*$F37)/$H37)+FX37))*$L37</f>
        <v>0</v>
      </c>
      <c r="GB37" s="191"/>
      <c r="GC37" s="192">
        <f ca="1">GB37-FY37</f>
        <v>0</v>
      </c>
      <c r="GD37" s="106">
        <f ca="1">FY37</f>
        <v>0</v>
      </c>
      <c r="GE37" s="202"/>
      <c r="GF37" s="202"/>
      <c r="GG37" s="202"/>
      <c r="GH37" s="202"/>
      <c r="GI37" s="202"/>
      <c r="GJ37" s="202"/>
      <c r="GK37" s="202"/>
      <c r="GL37" s="202"/>
      <c r="GM37" s="203"/>
      <c r="GN37" s="204"/>
      <c r="GO37" s="108">
        <f>(GN37*F37)/H37</f>
        <v>0</v>
      </c>
      <c r="GP37" s="102">
        <f ca="1">IF(E37=0,0,SUMIF('Cocktail (December 2025)'!$F$6:$DB$1547,E37,'Cocktail (December 2025)'!$AP$6:$AP$1547))</f>
        <v>0</v>
      </c>
      <c r="GQ37" s="108">
        <f ca="1">GP37/H37</f>
        <v>0</v>
      </c>
      <c r="GR37" s="109">
        <f t="shared" ref="GR37" ca="1" si="1320">GD37+GE37+GF37+GG37-GH37-GI37-GJ37-GK37-GL37-GM37-GO37-GQ37</f>
        <v>0</v>
      </c>
      <c r="GS37" s="104">
        <f ca="1">GR37*H37</f>
        <v>0</v>
      </c>
      <c r="GT37" s="105">
        <f ca="1">(GI37+GJ37+GK37+GL37+(GM37+((GN37*$F37)/$H37)+GQ37))*$L37</f>
        <v>0</v>
      </c>
      <c r="GU37" s="191"/>
      <c r="GV37" s="192">
        <f ca="1">GU37-GR37</f>
        <v>0</v>
      </c>
      <c r="GW37" s="106">
        <f ca="1">GR37</f>
        <v>0</v>
      </c>
      <c r="GX37" s="202"/>
      <c r="GY37" s="202"/>
      <c r="GZ37" s="202"/>
      <c r="HA37" s="202"/>
      <c r="HB37" s="202"/>
      <c r="HC37" s="202"/>
      <c r="HD37" s="202"/>
      <c r="HE37" s="202"/>
      <c r="HF37" s="203"/>
      <c r="HG37" s="204"/>
      <c r="HH37" s="108">
        <f>(HG37*F37)/H37</f>
        <v>0</v>
      </c>
      <c r="HI37" s="102">
        <f ca="1">IF(E37=0,0,SUMIF('Cocktail (December 2025)'!$F$6:$DB$1547,E37,'Cocktail (December 2025)'!$AS$6:$AS$1547))</f>
        <v>0</v>
      </c>
      <c r="HJ37" s="108">
        <f ca="1">HI37/H37</f>
        <v>0</v>
      </c>
      <c r="HK37" s="109">
        <f t="shared" ref="HK37" ca="1" si="1321">GW37+GX37+GY37+GZ37-HA37-HB37-HC37-HD37-HE37-HF37-HH37-HJ37</f>
        <v>0</v>
      </c>
      <c r="HL37" s="104">
        <f ca="1">HK37*H37</f>
        <v>0</v>
      </c>
      <c r="HM37" s="105">
        <f ca="1">(HB37+HC37+HD37+HE37+(HF37+((HG37*$F37)/$H37)+HJ37))*$L37</f>
        <v>0</v>
      </c>
      <c r="HN37" s="191"/>
      <c r="HO37" s="192">
        <f ca="1">HN37-HK37</f>
        <v>0</v>
      </c>
      <c r="HP37" s="106">
        <f ca="1">HK37</f>
        <v>0</v>
      </c>
      <c r="HQ37" s="202"/>
      <c r="HR37" s="202"/>
      <c r="HS37" s="202"/>
      <c r="HT37" s="202"/>
      <c r="HU37" s="202"/>
      <c r="HV37" s="202"/>
      <c r="HW37" s="202"/>
      <c r="HX37" s="202"/>
      <c r="HY37" s="203"/>
      <c r="HZ37" s="204"/>
      <c r="IA37" s="108">
        <f>(HZ37*F37)/H37</f>
        <v>0</v>
      </c>
      <c r="IB37" s="102">
        <f ca="1">IF(E37=0,0,SUMIF('Cocktail (December 2025)'!$F$6:$DB$1547,E37,'Cocktail (December 2025)'!$AV$6:$AV$1547))</f>
        <v>0</v>
      </c>
      <c r="IC37" s="108">
        <f ca="1">IB37/H37</f>
        <v>0</v>
      </c>
      <c r="ID37" s="109">
        <f t="shared" ref="ID37" ca="1" si="1322">HP37+HQ37+HR37+HS37-HT37-HU37-HV37-HW37-HX37-HY37-IA37-IC37</f>
        <v>0</v>
      </c>
      <c r="IE37" s="104">
        <f ca="1">ID37*H37</f>
        <v>0</v>
      </c>
      <c r="IF37" s="105">
        <f ca="1">(HU37+HV37+HW37+HX37+(HY37+((HZ37*$F37)/$H37)+IC37))*$L37</f>
        <v>0</v>
      </c>
      <c r="IG37" s="191"/>
      <c r="IH37" s="192">
        <f ca="1">IG37-ID37</f>
        <v>0</v>
      </c>
      <c r="II37" s="106">
        <f ca="1">ID37</f>
        <v>0</v>
      </c>
      <c r="IJ37" s="202"/>
      <c r="IK37" s="202"/>
      <c r="IL37" s="202"/>
      <c r="IM37" s="202"/>
      <c r="IN37" s="202"/>
      <c r="IO37" s="202"/>
      <c r="IP37" s="202"/>
      <c r="IQ37" s="202"/>
      <c r="IR37" s="203"/>
      <c r="IS37" s="204"/>
      <c r="IT37" s="108">
        <f>(IS37*F37)/H37</f>
        <v>0</v>
      </c>
      <c r="IU37" s="102">
        <f ca="1">IF(E37=0,0,SUMIF('Cocktail (December 2025)'!$F$6:$DB$1547,E37,'Cocktail (December 2025)'!$AY$6:$AY$1547))</f>
        <v>0</v>
      </c>
      <c r="IV37" s="108">
        <f ca="1">IU37/H37</f>
        <v>0</v>
      </c>
      <c r="IW37" s="109">
        <f t="shared" ref="IW37" ca="1" si="1323">II37+IJ37+IK37+IL37-IM37-IN37-IO37-IP37-IQ37-IR37-IT37-IV37</f>
        <v>0</v>
      </c>
      <c r="IX37" s="104">
        <f ca="1">IW37*H37</f>
        <v>0</v>
      </c>
      <c r="IY37" s="105">
        <f ca="1">(IN37+IO37+IP37+IQ37+(IR37+((IS37*$F37)/$H37)+IV37))*$L37</f>
        <v>0</v>
      </c>
      <c r="IZ37" s="191"/>
      <c r="JA37" s="192">
        <f ca="1">IZ37-IW37</f>
        <v>0</v>
      </c>
      <c r="JB37" s="106">
        <f ca="1">IW37</f>
        <v>0</v>
      </c>
      <c r="JC37" s="202"/>
      <c r="JD37" s="202"/>
      <c r="JE37" s="202"/>
      <c r="JF37" s="202"/>
      <c r="JG37" s="202"/>
      <c r="JH37" s="202"/>
      <c r="JI37" s="202"/>
      <c r="JJ37" s="202"/>
      <c r="JK37" s="203"/>
      <c r="JL37" s="204"/>
      <c r="JM37" s="108">
        <f>(JL37*F37)/H37</f>
        <v>0</v>
      </c>
      <c r="JN37" s="102">
        <f ca="1">IF(E37=0,0,SUMIF('Cocktail (December 2025)'!$F$6:$DB$1547,E37,'Cocktail (December 2025)'!$BB$6:$BB$1547))</f>
        <v>0</v>
      </c>
      <c r="JO37" s="108">
        <f ca="1">JN37/H37</f>
        <v>0</v>
      </c>
      <c r="JP37" s="109">
        <f t="shared" ref="JP37" ca="1" si="1324">JB37+JC37+JD37+JE37-JF37-JG37-JH37-JI37-JJ37-JK37-JM37-JO37</f>
        <v>0</v>
      </c>
      <c r="JQ37" s="104">
        <f ca="1">JP37*H37</f>
        <v>0</v>
      </c>
      <c r="JR37" s="105">
        <f ca="1">(JG37+JH37+JI37+JJ37+(JK37+((JL37*$F37)/$H37)+JO37))*$L37</f>
        <v>0</v>
      </c>
      <c r="JS37" s="191"/>
      <c r="JT37" s="192">
        <f ca="1">JS37-JP37</f>
        <v>0</v>
      </c>
      <c r="JU37" s="106">
        <f ca="1">JP37</f>
        <v>0</v>
      </c>
      <c r="JV37" s="202"/>
      <c r="JW37" s="202"/>
      <c r="JX37" s="202"/>
      <c r="JY37" s="202"/>
      <c r="JZ37" s="202"/>
      <c r="KA37" s="202"/>
      <c r="KB37" s="202"/>
      <c r="KC37" s="202"/>
      <c r="KD37" s="203"/>
      <c r="KE37" s="204"/>
      <c r="KF37" s="108">
        <f>(KE37*F37)/H37</f>
        <v>0</v>
      </c>
      <c r="KG37" s="102">
        <f ca="1">IF(E37=0,0,SUMIF('Cocktail (December 2025)'!$F$6:$DB$1547,E37,'Cocktail (December 2025)'!$BE$6:$BE$1547))</f>
        <v>0</v>
      </c>
      <c r="KH37" s="108">
        <f ca="1">KG37/H37</f>
        <v>0</v>
      </c>
      <c r="KI37" s="109">
        <f t="shared" ref="KI37" ca="1" si="1325">JU37+JV37+JW37+JX37-JY37-JZ37-KA37-KB37-KC37-KD37-KF37-KH37</f>
        <v>0</v>
      </c>
      <c r="KJ37" s="104">
        <f ca="1">KI37*H37</f>
        <v>0</v>
      </c>
      <c r="KK37" s="105">
        <f ca="1">(JZ37+KA37+KB37+KC37+(KD37+((KE37*$F37)/$H37)+KH37))*$L37</f>
        <v>0</v>
      </c>
      <c r="KL37" s="191"/>
      <c r="KM37" s="192">
        <f ca="1">KL37-KI37</f>
        <v>0</v>
      </c>
      <c r="KN37" s="106">
        <f ca="1">KI37</f>
        <v>0</v>
      </c>
      <c r="KO37" s="202"/>
      <c r="KP37" s="202"/>
      <c r="KQ37" s="202"/>
      <c r="KR37" s="202"/>
      <c r="KS37" s="202"/>
      <c r="KT37" s="202"/>
      <c r="KU37" s="202"/>
      <c r="KV37" s="202"/>
      <c r="KW37" s="203"/>
      <c r="KX37" s="204"/>
      <c r="KY37" s="108">
        <f>(KX37*F37)/H37</f>
        <v>0</v>
      </c>
      <c r="KZ37" s="102">
        <f ca="1">IF(E37=0,0,SUMIF('Cocktail (December 2025)'!$F$6:$DB$1547,E37,'Cocktail (December 2025)'!$BH$6:$BH$1547))</f>
        <v>0</v>
      </c>
      <c r="LA37" s="108">
        <f ca="1">KZ37/H37</f>
        <v>0</v>
      </c>
      <c r="LB37" s="109">
        <f t="shared" ref="LB37" ca="1" si="1326">KN37+KO37+KP37+KQ37-KR37-KS37-KT37-KU37-KV37-KW37-KY37-LA37</f>
        <v>0</v>
      </c>
      <c r="LC37" s="104">
        <f ca="1">LB37*H37</f>
        <v>0</v>
      </c>
      <c r="LD37" s="105">
        <f ca="1">(KS37+KT37+KU37+KV37+(KW37+((KX37*$F37)/$H37)+LA37))*$L37</f>
        <v>0</v>
      </c>
      <c r="LE37" s="191"/>
      <c r="LF37" s="192">
        <f ca="1">LE37-LB37</f>
        <v>0</v>
      </c>
      <c r="LG37" s="106">
        <f ca="1">LB37</f>
        <v>0</v>
      </c>
      <c r="LH37" s="202"/>
      <c r="LI37" s="202"/>
      <c r="LJ37" s="202"/>
      <c r="LK37" s="202"/>
      <c r="LL37" s="202"/>
      <c r="LM37" s="202"/>
      <c r="LN37" s="202"/>
      <c r="LO37" s="202"/>
      <c r="LP37" s="203"/>
      <c r="LQ37" s="204"/>
      <c r="LR37" s="108">
        <f>(LQ37*F37)/H37</f>
        <v>0</v>
      </c>
      <c r="LS37" s="102">
        <f ca="1">IF(E37=0,0,SUMIF('Cocktail (December 2025)'!$F$6:$DB$1547,E37,'Cocktail (December 2025)'!$BK$6:$BK$1547))</f>
        <v>0</v>
      </c>
      <c r="LT37" s="108">
        <f ca="1">LS37/H37</f>
        <v>0</v>
      </c>
      <c r="LU37" s="109">
        <f t="shared" ref="LU37" ca="1" si="1327">LG37+LH37+LI37+LJ37-LK37-LL37-LM37-LN37-LO37-LP37-LR37-LT37</f>
        <v>0</v>
      </c>
      <c r="LV37" s="104">
        <f ca="1">LU37*H37</f>
        <v>0</v>
      </c>
      <c r="LW37" s="105">
        <f ca="1">(LL37+LM37+LN37+LO37+(LP37+((LQ37*$F37)/$H37)+LT37))*$L37</f>
        <v>0</v>
      </c>
      <c r="LX37" s="191"/>
      <c r="LY37" s="192">
        <f ca="1">LX37-LU37</f>
        <v>0</v>
      </c>
      <c r="LZ37" s="106">
        <f ca="1">LU37</f>
        <v>0</v>
      </c>
      <c r="MA37" s="202"/>
      <c r="MB37" s="202"/>
      <c r="MC37" s="202"/>
      <c r="MD37" s="202"/>
      <c r="ME37" s="202"/>
      <c r="MF37" s="202"/>
      <c r="MG37" s="202"/>
      <c r="MH37" s="202"/>
      <c r="MI37" s="203"/>
      <c r="MJ37" s="204"/>
      <c r="MK37" s="108">
        <f>(MJ37*F37)/H37</f>
        <v>0</v>
      </c>
      <c r="ML37" s="102">
        <f ca="1">IF(E37=0,0,SUMIF('Cocktail (December 2025)'!$F$6:$DB$1547,E37,'Cocktail (December 2025)'!$BN$6:$BN$1547))</f>
        <v>0</v>
      </c>
      <c r="MM37" s="108">
        <f ca="1">ML37/H37</f>
        <v>0</v>
      </c>
      <c r="MN37" s="109">
        <f t="shared" ref="MN37" ca="1" si="1328">LZ37+MA37+MB37+MC37-MD37-ME37-MF37-MG37-MH37-MI37-MK37-MM37</f>
        <v>0</v>
      </c>
      <c r="MO37" s="104">
        <f ca="1">MN37*H37</f>
        <v>0</v>
      </c>
      <c r="MP37" s="105">
        <f ca="1">(ME37+MF37+MG37+MH37+(MI37+((MJ37*$F37)/$H37)+MM37))*$L37</f>
        <v>0</v>
      </c>
      <c r="MQ37" s="191"/>
      <c r="MR37" s="192">
        <f ca="1">MQ37-MN37</f>
        <v>0</v>
      </c>
      <c r="MS37" s="106">
        <f ca="1">MN37</f>
        <v>0</v>
      </c>
      <c r="MT37" s="202"/>
      <c r="MU37" s="202"/>
      <c r="MV37" s="202"/>
      <c r="MW37" s="202"/>
      <c r="MX37" s="202"/>
      <c r="MY37" s="202"/>
      <c r="MZ37" s="202"/>
      <c r="NA37" s="202"/>
      <c r="NB37" s="203"/>
      <c r="NC37" s="204"/>
      <c r="ND37" s="108">
        <f>(NC37*F37)/H37</f>
        <v>0</v>
      </c>
      <c r="NE37" s="102">
        <f ca="1">IF(E37=0,0,SUMIF('Cocktail (December 2025)'!$F$6:$DB$1547,E37,'Cocktail (December 2025)'!$BQ$6:$BQ$1547))</f>
        <v>0</v>
      </c>
      <c r="NF37" s="108">
        <f ca="1">NE37/H37</f>
        <v>0</v>
      </c>
      <c r="NG37" s="109">
        <f t="shared" ref="NG37" ca="1" si="1329">MS37+MT37+MU37+MV37-MW37-MX37-MY37-MZ37-NA37-NB37-ND37-NF37</f>
        <v>0</v>
      </c>
      <c r="NH37" s="104">
        <f ca="1">NG37*H37</f>
        <v>0</v>
      </c>
      <c r="NI37" s="105">
        <f ca="1">(MX37+MY37+MZ37+NA37+(NB37+((NC37*$F37)/$H37)+NF37))*$L37</f>
        <v>0</v>
      </c>
      <c r="NJ37" s="191"/>
      <c r="NK37" s="192">
        <f ca="1">NJ37-NG37</f>
        <v>0</v>
      </c>
      <c r="NL37" s="106">
        <f ca="1">NG37</f>
        <v>0</v>
      </c>
      <c r="NM37" s="202"/>
      <c r="NN37" s="202"/>
      <c r="NO37" s="202"/>
      <c r="NP37" s="202"/>
      <c r="NQ37" s="202"/>
      <c r="NR37" s="202"/>
      <c r="NS37" s="202"/>
      <c r="NT37" s="202"/>
      <c r="NU37" s="203"/>
      <c r="NV37" s="204"/>
      <c r="NW37" s="108">
        <f>(NV37*F37)/H37</f>
        <v>0</v>
      </c>
      <c r="NX37" s="102">
        <f ca="1">IF(E37=0,0,SUMIF('Cocktail (December 2025)'!$F$6:$DB$1547,E37,'Cocktail (December 2025)'!$BT$6:$BT$1547))</f>
        <v>0</v>
      </c>
      <c r="NY37" s="108">
        <f ca="1">NX37/H37</f>
        <v>0</v>
      </c>
      <c r="NZ37" s="109">
        <f t="shared" ref="NZ37" ca="1" si="1330">NL37+NM37+NN37+NO37-NP37-NQ37-NR37-NS37-NT37-NU37-NW37-NY37</f>
        <v>0</v>
      </c>
      <c r="OA37" s="104">
        <f ca="1">NZ37*H37</f>
        <v>0</v>
      </c>
      <c r="OB37" s="105">
        <f ca="1">(NQ37+NR37+NS37+NT37+(NU37+((NV37*$F37)/$H37)+NY37))*$L37</f>
        <v>0</v>
      </c>
      <c r="OC37" s="191"/>
      <c r="OD37" s="192">
        <f ca="1">OC37-NZ37</f>
        <v>0</v>
      </c>
      <c r="OE37" s="106">
        <f ca="1">NZ37</f>
        <v>0</v>
      </c>
      <c r="OF37" s="202"/>
      <c r="OG37" s="202"/>
      <c r="OH37" s="202"/>
      <c r="OI37" s="202"/>
      <c r="OJ37" s="202"/>
      <c r="OK37" s="202"/>
      <c r="OL37" s="202"/>
      <c r="OM37" s="202"/>
      <c r="ON37" s="203"/>
      <c r="OO37" s="204"/>
      <c r="OP37" s="108">
        <f>(OO37*F37)/H37</f>
        <v>0</v>
      </c>
      <c r="OQ37" s="102">
        <f ca="1">IF(E37=0,0,SUMIF('Cocktail (December 2025)'!$F$6:$DB$1547,E37,'Cocktail (December 2025)'!$BW$6:$BW$1547))</f>
        <v>0</v>
      </c>
      <c r="OR37" s="108">
        <f ca="1">OQ37/H37</f>
        <v>0</v>
      </c>
      <c r="OS37" s="109">
        <f t="shared" ref="OS37" ca="1" si="1331">OE37+OF37+OG37+OH37-OI37-OJ37-OK37-OL37-OM37-ON37-OP37-OR37</f>
        <v>0</v>
      </c>
      <c r="OT37" s="104">
        <f ca="1">OS37*H37</f>
        <v>0</v>
      </c>
      <c r="OU37" s="105">
        <f ca="1">(OJ37+OK37+OL37+OM37+(ON37+((OO37*$F37)/$H37)+OR37))*$L37</f>
        <v>0</v>
      </c>
      <c r="OV37" s="191"/>
      <c r="OW37" s="192">
        <f ca="1">OV37-OS37</f>
        <v>0</v>
      </c>
      <c r="OX37" s="106">
        <f ca="1">OS37</f>
        <v>0</v>
      </c>
      <c r="OY37" s="202"/>
      <c r="OZ37" s="202"/>
      <c r="PA37" s="202"/>
      <c r="PB37" s="202"/>
      <c r="PC37" s="202"/>
      <c r="PD37" s="202"/>
      <c r="PE37" s="202"/>
      <c r="PF37" s="202"/>
      <c r="PG37" s="203"/>
      <c r="PH37" s="204"/>
      <c r="PI37" s="108">
        <f>(PH37*F37)/H37</f>
        <v>0</v>
      </c>
      <c r="PJ37" s="102">
        <f ca="1">IF(E37=0,0,SUMIF('Cocktail (December 2025)'!$F$6:$DB$1547,E37,'Cocktail (December 2025)'!$BZ$6:$BZ$1547))</f>
        <v>0</v>
      </c>
      <c r="PK37" s="108">
        <f ca="1">PJ37/H37</f>
        <v>0</v>
      </c>
      <c r="PL37" s="109">
        <f t="shared" ref="PL37" ca="1" si="1332">OX37+OY37+OZ37+PA37-PB37-PC37-PD37-PE37-PF37-PG37-PI37-PK37</f>
        <v>0</v>
      </c>
      <c r="PM37" s="104">
        <f ca="1">PL37*H37</f>
        <v>0</v>
      </c>
      <c r="PN37" s="105">
        <f ca="1">(PC37+PD37+PE37+PF37+(PG37+((PH37*$F37)/$H37)+PK37))*$L37</f>
        <v>0</v>
      </c>
      <c r="PO37" s="191"/>
      <c r="PP37" s="192">
        <f ca="1">PO37-PL37</f>
        <v>0</v>
      </c>
      <c r="PQ37" s="106">
        <f ca="1">PL37</f>
        <v>0</v>
      </c>
      <c r="PR37" s="202"/>
      <c r="PS37" s="202"/>
      <c r="PT37" s="202"/>
      <c r="PU37" s="202"/>
      <c r="PV37" s="202"/>
      <c r="PW37" s="202"/>
      <c r="PX37" s="202"/>
      <c r="PY37" s="202"/>
      <c r="PZ37" s="203"/>
      <c r="QA37" s="204"/>
      <c r="QB37" s="108">
        <f>(QA37*F37)/H37</f>
        <v>0</v>
      </c>
      <c r="QC37" s="102">
        <f ca="1">IF(E37=0,0,SUMIF('Cocktail (December 2025)'!$F$6:$DB$1547,E37,'Cocktail (December 2025)'!$CC$6:$CC$1547))</f>
        <v>0</v>
      </c>
      <c r="QD37" s="108">
        <f ca="1">QC37/H37</f>
        <v>0</v>
      </c>
      <c r="QE37" s="109">
        <f t="shared" ref="QE37" ca="1" si="1333">PQ37+PR37+PS37+PT37-PU37-PV37-PW37-PX37-PY37-PZ37-QB37-QD37</f>
        <v>0</v>
      </c>
      <c r="QF37" s="104">
        <f ca="1">QE37*H37</f>
        <v>0</v>
      </c>
      <c r="QG37" s="105">
        <f ca="1">(PV37+PW37+PX37+PY37+(PZ37+((QA37*$F37)/$H37)+QD37))*$L37</f>
        <v>0</v>
      </c>
      <c r="QH37" s="191"/>
      <c r="QI37" s="192">
        <f ca="1">QH37-QE37</f>
        <v>0</v>
      </c>
      <c r="QJ37" s="106">
        <f ca="1">QE37</f>
        <v>0</v>
      </c>
      <c r="QK37" s="202"/>
      <c r="QL37" s="202"/>
      <c r="QM37" s="202"/>
      <c r="QN37" s="202"/>
      <c r="QO37" s="202"/>
      <c r="QP37" s="202"/>
      <c r="QQ37" s="202"/>
      <c r="QR37" s="202"/>
      <c r="QS37" s="203"/>
      <c r="QT37" s="204"/>
      <c r="QU37" s="108">
        <f>(QT37*F37)/H37</f>
        <v>0</v>
      </c>
      <c r="QV37" s="102">
        <f ca="1">IF(E37=0,0,SUMIF('Cocktail (December 2025)'!$F$6:$DB$1547,E37,'Cocktail (December 2025)'!$CF$6:$CF$1547))</f>
        <v>0</v>
      </c>
      <c r="QW37" s="108">
        <f ca="1">QV37/H37</f>
        <v>0</v>
      </c>
      <c r="QX37" s="109">
        <f t="shared" ref="QX37" ca="1" si="1334">QJ37+QK37+QL37+QM37-QN37-QO37-QP37-QQ37-QR37-QS37-QU37-QW37</f>
        <v>0</v>
      </c>
      <c r="QY37" s="104">
        <f ca="1">QX37*H37</f>
        <v>0</v>
      </c>
      <c r="QZ37" s="105">
        <f ca="1">(QO37+QP37+QQ37+QR37+(QS37+((QT37*$F37)/$H37)+QW37))*$L37</f>
        <v>0</v>
      </c>
      <c r="RA37" s="191"/>
      <c r="RB37" s="192">
        <f ca="1">RA37-QX37</f>
        <v>0</v>
      </c>
      <c r="RC37" s="106">
        <f ca="1">QX37</f>
        <v>0</v>
      </c>
      <c r="RD37" s="202"/>
      <c r="RE37" s="202"/>
      <c r="RF37" s="202"/>
      <c r="RG37" s="202"/>
      <c r="RH37" s="202"/>
      <c r="RI37" s="202"/>
      <c r="RJ37" s="202"/>
      <c r="RK37" s="202"/>
      <c r="RL37" s="203"/>
      <c r="RM37" s="204"/>
      <c r="RN37" s="108">
        <f>(RM37*F37)/H37</f>
        <v>0</v>
      </c>
      <c r="RO37" s="102">
        <f ca="1">IF(E37=0,0,SUMIF('Cocktail (December 2025)'!$F$6:$DB$1547,E37,'Cocktail (December 2025)'!$CI$6:$CI$1547))</f>
        <v>0</v>
      </c>
      <c r="RP37" s="108">
        <f ca="1">RO37/H37</f>
        <v>0</v>
      </c>
      <c r="RQ37" s="109">
        <f t="shared" ref="RQ37" ca="1" si="1335">RC37+RD37+RE37+RF37-RG37-RH37-RI37-RJ37-RK37-RL37-RN37-RP37</f>
        <v>0</v>
      </c>
      <c r="RR37" s="104">
        <f ca="1">RQ37*H37</f>
        <v>0</v>
      </c>
      <c r="RS37" s="105">
        <f ca="1">(RH37+RI37+RJ37+RK37+(RL37+((RM37*$F37)/$H37)+RP37))*$L37</f>
        <v>0</v>
      </c>
      <c r="RT37" s="191"/>
      <c r="RU37" s="192">
        <f ca="1">RT37-RQ37</f>
        <v>0</v>
      </c>
      <c r="RV37" s="106">
        <f ca="1">RQ37</f>
        <v>0</v>
      </c>
      <c r="RW37" s="202"/>
      <c r="RX37" s="202"/>
      <c r="RY37" s="202"/>
      <c r="RZ37" s="202"/>
      <c r="SA37" s="202"/>
      <c r="SB37" s="202"/>
      <c r="SC37" s="202"/>
      <c r="SD37" s="202"/>
      <c r="SE37" s="203"/>
      <c r="SF37" s="204"/>
      <c r="SG37" s="108">
        <f>(SF37*F37)/H37</f>
        <v>0</v>
      </c>
      <c r="SH37" s="102">
        <f ca="1">IF(E37=0,0,SUMIF('Cocktail (December 2025)'!$F$6:$DB$1547,E37,'Cocktail (December 2025)'!$CL$6:$CL$1547))</f>
        <v>0</v>
      </c>
      <c r="SI37" s="108">
        <f ca="1">SH37/H37</f>
        <v>0</v>
      </c>
      <c r="SJ37" s="109">
        <f t="shared" ref="SJ37" ca="1" si="1336">RV37+RW37+RX37+RY37-RZ37-SA37-SB37-SC37-SD37-SE37-SG37-SI37</f>
        <v>0</v>
      </c>
      <c r="SK37" s="104">
        <f ca="1">SJ37*H37</f>
        <v>0</v>
      </c>
      <c r="SL37" s="105">
        <f ca="1">(SA37+SB37+SC37+SD37+(SE37+((SF37*$F37)/$H37)+SI37))*$L37</f>
        <v>0</v>
      </c>
      <c r="SM37" s="191"/>
      <c r="SN37" s="192">
        <f ca="1">SM37-SJ37</f>
        <v>0</v>
      </c>
      <c r="SO37" s="106">
        <f ca="1">SJ37</f>
        <v>0</v>
      </c>
      <c r="SP37" s="202"/>
      <c r="SQ37" s="202"/>
      <c r="SR37" s="202"/>
      <c r="SS37" s="202"/>
      <c r="ST37" s="202"/>
      <c r="SU37" s="202"/>
      <c r="SV37" s="202"/>
      <c r="SW37" s="202"/>
      <c r="SX37" s="203"/>
      <c r="SY37" s="204"/>
      <c r="SZ37" s="108">
        <f>(SY37*F37)/H37</f>
        <v>0</v>
      </c>
      <c r="TA37" s="102">
        <f ca="1">IF(E37=0,0,SUMIF('Cocktail (December 2025)'!$F$6:$DB$1547,E37,'Cocktail (December 2025)'!$CO$6:$CO$1547))</f>
        <v>0</v>
      </c>
      <c r="TB37" s="108">
        <f ca="1">TA37/H37</f>
        <v>0</v>
      </c>
      <c r="TC37" s="109">
        <f t="shared" ref="TC37" ca="1" si="1337">SO37+SP37+SQ37+SR37-SS37-ST37-SU37-SV37-SW37-SX37-SZ37-TB37</f>
        <v>0</v>
      </c>
      <c r="TD37" s="104">
        <f ca="1">TC37*H37</f>
        <v>0</v>
      </c>
      <c r="TE37" s="105">
        <f ca="1">(ST37+SU37+SV37+SW37+(SX37+((SY37*$F37)/$H37)+TB37))*$L37</f>
        <v>0</v>
      </c>
      <c r="TF37" s="191"/>
      <c r="TG37" s="192">
        <f ca="1">TF37-TC37</f>
        <v>0</v>
      </c>
      <c r="TH37" s="106">
        <f ca="1">TC37</f>
        <v>0</v>
      </c>
      <c r="TI37" s="202"/>
      <c r="TJ37" s="202"/>
      <c r="TK37" s="202"/>
      <c r="TL37" s="202"/>
      <c r="TM37" s="202"/>
      <c r="TN37" s="202"/>
      <c r="TO37" s="202"/>
      <c r="TP37" s="202"/>
      <c r="TQ37" s="203"/>
      <c r="TR37" s="204"/>
      <c r="TS37" s="108">
        <f>(TR37*F37)/H37</f>
        <v>0</v>
      </c>
      <c r="TT37" s="102">
        <f ca="1">IF(E37=0,0,SUMIF('Cocktail (December 2025)'!$F$6:$DB$1547,E37,'Cocktail (December 2025)'!$CR$6:$CR$1547))</f>
        <v>0</v>
      </c>
      <c r="TU37" s="108">
        <f ca="1">TT37/H37</f>
        <v>0</v>
      </c>
      <c r="TV37" s="109">
        <f t="shared" ref="TV37" ca="1" si="1338">TH37+TI37+TJ37+TK37-TL37-TM37-TN37-TO37-TP37-TQ37-TS37-TU37</f>
        <v>0</v>
      </c>
      <c r="TW37" s="104">
        <f ca="1">TV37*H37</f>
        <v>0</v>
      </c>
      <c r="TX37" s="105">
        <f ca="1">(TM37+TN37+TO37+TP37+(TQ37+((TR37*$F37)/$H37)+TU37))*$L37</f>
        <v>0</v>
      </c>
      <c r="TY37" s="191"/>
      <c r="TZ37" s="192">
        <f ca="1">TY37-TV37</f>
        <v>0</v>
      </c>
      <c r="UA37" s="106">
        <f ca="1">TV37</f>
        <v>0</v>
      </c>
      <c r="UB37" s="202"/>
      <c r="UC37" s="202"/>
      <c r="UD37" s="202"/>
      <c r="UE37" s="202"/>
      <c r="UF37" s="202"/>
      <c r="UG37" s="202"/>
      <c r="UH37" s="202"/>
      <c r="UI37" s="202"/>
      <c r="UJ37" s="203"/>
      <c r="UK37" s="204"/>
      <c r="UL37" s="108">
        <f>(UK37*F37)/H37</f>
        <v>0</v>
      </c>
      <c r="UM37" s="102">
        <f ca="1">IF(E37=0,0,SUMIF('Cocktail (December 2025)'!$F$6:$DB$1547,E37,'Cocktail (December 2025)'!$CU$6:$CU$1547))</f>
        <v>0</v>
      </c>
      <c r="UN37" s="108">
        <f ca="1">UM37/H37</f>
        <v>0</v>
      </c>
      <c r="UO37" s="109">
        <f t="shared" ref="UO37" ca="1" si="1339">UA37+UB37+UC37+UD37-UE37-UF37-UG37-UH37-UI37-UJ37-UL37-UN37</f>
        <v>0</v>
      </c>
      <c r="UP37" s="104">
        <f ca="1">UO37*H37</f>
        <v>0</v>
      </c>
      <c r="UQ37" s="105">
        <f ca="1">(UF37+UG37+UH37+UI37+(UJ37+((UK37*$F37)/$H37)+UN37))*$L37</f>
        <v>0</v>
      </c>
      <c r="UR37" s="191"/>
      <c r="US37" s="192">
        <f ca="1">UR37-UO37</f>
        <v>0</v>
      </c>
      <c r="UT37" s="106">
        <f ca="1">UO37</f>
        <v>0</v>
      </c>
      <c r="UU37" s="202"/>
      <c r="UV37" s="202"/>
      <c r="UW37" s="202"/>
      <c r="UX37" s="202"/>
      <c r="UY37" s="202"/>
      <c r="UZ37" s="202"/>
      <c r="VA37" s="202"/>
      <c r="VB37" s="202"/>
      <c r="VC37" s="203"/>
      <c r="VD37" s="204"/>
      <c r="VE37" s="108">
        <f>(VD37*F37)/H37</f>
        <v>0</v>
      </c>
      <c r="VF37" s="102">
        <f ca="1">IF(E37=0,0,SUMIF('Cocktail (December 2025)'!$F$6:$DB$1547,E37,'Cocktail (December 2025)'!$CX$6:$CX$1547))</f>
        <v>0</v>
      </c>
      <c r="VG37" s="108">
        <f ca="1">VF37/H37</f>
        <v>0</v>
      </c>
      <c r="VH37" s="109">
        <f t="shared" ref="VH37" ca="1" si="1340">UT37+UU37+UV37+UW37-UX37-UY37-UZ37-VA37-VB37-VC37-VE37-VG37</f>
        <v>0</v>
      </c>
      <c r="VI37" s="104">
        <f ca="1">VH37*H37</f>
        <v>0</v>
      </c>
      <c r="VJ37" s="105">
        <f ca="1">(UY37+UZ37+VA37+VB37+(VC37+((VD37*$F37)/$H37)+VG37))*$L37</f>
        <v>0</v>
      </c>
      <c r="VK37" s="191"/>
      <c r="VL37" s="192">
        <f ca="1">VK37-VH37</f>
        <v>0</v>
      </c>
      <c r="VM37" s="106">
        <f ca="1">VH37</f>
        <v>0</v>
      </c>
      <c r="VN37" s="202"/>
      <c r="VO37" s="202"/>
      <c r="VP37" s="202"/>
      <c r="VQ37" s="202"/>
      <c r="VR37" s="202"/>
      <c r="VS37" s="202"/>
      <c r="VT37" s="202"/>
      <c r="VU37" s="202"/>
      <c r="VV37" s="203"/>
      <c r="VW37" s="204"/>
      <c r="VX37" s="108">
        <f>(VW37*F37)/H37</f>
        <v>0</v>
      </c>
      <c r="VY37" s="102">
        <f ca="1">IF(E37=0,0,SUMIF('Cocktail (December 2025)'!$F$6:$DB$1547,E37,'Cocktail (December 2025)'!$DA$6:$DA$1547))</f>
        <v>0</v>
      </c>
      <c r="VZ37" s="108">
        <f ca="1">VY37/H37</f>
        <v>0</v>
      </c>
      <c r="WA37" s="109">
        <f t="shared" ref="WA37" ca="1" si="1341">VM37+VN37+VO37+VP37-VQ37-VR37-VS37-VT37-VU37-VV37-VX37-VZ37</f>
        <v>0</v>
      </c>
      <c r="WB37" s="104">
        <f ca="1">WA37*H37</f>
        <v>0</v>
      </c>
      <c r="WC37" s="105">
        <f ca="1">(VR37+VS37+VT37+VU37+(VV37+((VW37*$F37)/$H37)+VZ37))*$L37</f>
        <v>0</v>
      </c>
      <c r="WD37" s="191"/>
      <c r="WE37" s="192">
        <f ca="1">WD37-WA37</f>
        <v>0</v>
      </c>
      <c r="WF37" s="14" t="s">
        <v>81</v>
      </c>
      <c r="WG37" s="62">
        <f>O37</f>
        <v>0</v>
      </c>
      <c r="WH37" s="13">
        <f>P37+AI37+BB37+BU37+CN37+DG37+DZ37+ES37+FL37+GE37+GX37+HQ37+IJ37+JC37+JV37+KO37+LH37+MA37+MT37+NM37+OF37+OY37+PR37+QK37+RD37+RW37+SP37+TI37+UB37+UU37+VN37</f>
        <v>0</v>
      </c>
      <c r="WI37" s="13">
        <f>Q37+AJ37+BC37+BV37+CO37+DH37+EA37+ET37+FM37+GF37+GY37+HR37+IK37+JD37+JW37+KP37+LI37+MB37+MU37+NN37+OG37+OZ37+PS37+QL37+RE37+RX37+SQ37+TJ37+UC37+UV37+VO37</f>
        <v>0</v>
      </c>
      <c r="WJ37" s="13">
        <f>R37+AK37+BD37+BW37+CP37+DI37+EB37+EU37+FN37+GG37+GZ37+HS37+IL37+JE37+JX37+KQ37+LJ37+MC37+MV37+NO37+OH37+PA37+PT37+QM37+RF37+RY37+SR37+TK37+UD37+UW37+VP37</f>
        <v>0</v>
      </c>
      <c r="WK37" s="13">
        <f>S37+AL37+BE37+BX37+CQ37+DJ37+EC37+EV37+FO37+GH37+HA37+HT37+IM37+JF37+JY37+KR37+LK37+MD37+MW37+NP37+OI37+PB37+PU37+QN37+RG37+RZ37+SS37+TL37+UE37+UX37+VQ37</f>
        <v>0</v>
      </c>
      <c r="WL37" s="13">
        <f>T37+AM37+BF37+BY37+CR37+DK37+ED37+EW37+FP37+GI37+HB37+HU37+IN37+JG37+JZ37+KS37+LL37+ME37+MX37+NQ37+OJ37+PC37+PV37+QO37+RH37+SA37+ST37+TM37+UF37+UY37+VR37</f>
        <v>0</v>
      </c>
      <c r="WM37" s="13">
        <f>U37+AN37+BG37+BZ37+CS37+DL37+EE37++EX37+FQ37+GJ37+HC37+HV37+IO37+JH37+KA37+KT37+LM37+MF37+MY37+NR37+OK37+PD37+PW37+QP37+RI37+SB37+SU37+TN37+UG37+UZ37+VS37</f>
        <v>0</v>
      </c>
      <c r="WN37" s="13">
        <f>V37+AO37+BH37+CA37+CT37+DM37+EF37+EY37+FR37+GK37+HD37+HW37+IP37+JI37+KB37+KU37+LN37+MG37+MZ37+NS37+OL37+PE37+PX37+QQ37+RJ37+SC37+SV37+TO37+UH37+VA37+VT37</f>
        <v>0</v>
      </c>
      <c r="WO37" s="13">
        <f>W37+AP37+BI37+CB37+CU37+DN37+EG37+EZ37+FS37+GL37+HE37+HX37+IQ37+JJ37+KC37+KV37+LO37+MH37+NA37+NT37+OM37+PF37+PY37+QR37+RK37+SD37+SW37+TP37+UI37+VB37+VU37</f>
        <v>0</v>
      </c>
      <c r="WP37" s="63">
        <f>X37+AQ37+BJ37+CC37+CV37+DO37+EH37+FA37+FT37+GM37+HF37+HY37+IR37+JK37+KD37+KW37+LP37+MI37+NB37+NU37+ON37+PG37+PZ37+QS37+RL37+SE37+SX37+TQ37+UJ37+VC37+VV37</f>
        <v>0</v>
      </c>
      <c r="WQ37" s="63">
        <f>Y37+AR37+BK37+CD37+CW37+DP37+EI37+FB37+FU37+GN37+HG37+HZ37+IS37+JL37+KE37+KX37+LQ37+MJ37+NC37+NV37+OO37+PH37+QA37+QT37+RM37+SF37+SY37+TR37+UK37+VD37+VW37</f>
        <v>0</v>
      </c>
      <c r="WR37" s="63">
        <f>Z37+AS37+BL37+CE37+CX37+DQ37+EJ37+FC37+FV37+GO37+HH37+IA37+IT37+JM37+KF37+KY37+LR37+MK37+ND37+NW37+OP37+PI37+QB37+QU37+RN37+SG37+SZ37+TS37+UL37+VE37+VX37</f>
        <v>0</v>
      </c>
      <c r="WS37" s="63">
        <f ca="1">AB37+AU37+BN37+CG37+CZ37+DS37+EL37+FE37+FX37+GQ37+HJ37+IC37+IV37+JO37+KH37+LA37+LT37+MM37+NF37+NY37+OR37+PK37+QD37+QW37+RP37+SI37+TB37+TU37+UN37+VG37+VZ37</f>
        <v>0</v>
      </c>
      <c r="WT37" s="54">
        <f ca="1">WA37</f>
        <v>0</v>
      </c>
      <c r="WU37" s="64">
        <f ca="1">WB37</f>
        <v>0</v>
      </c>
      <c r="WV37" s="196"/>
      <c r="WW37" s="197">
        <f ca="1">WV37-WT37</f>
        <v>0</v>
      </c>
      <c r="WX37" s="12">
        <f>WV37/F37</f>
        <v>0</v>
      </c>
      <c r="WY37" s="61"/>
    </row>
    <row r="38" spans="1:623" ht="15" customHeight="1" x14ac:dyDescent="0.3">
      <c r="A38" s="114" t="str">
        <f t="shared" ref="A38" ca="1" si="1342">IFERROR(IF(WU38=0,"-","Y"),"-")</f>
        <v>-</v>
      </c>
      <c r="B38" s="149"/>
      <c r="C38" s="173">
        <v>579</v>
      </c>
      <c r="D38" s="174">
        <v>175</v>
      </c>
      <c r="E38" s="138" t="s">
        <v>174</v>
      </c>
      <c r="F38" s="98">
        <f>IF(E38="","",IF(VLOOKUP(E38,'Master Data (December 2025)'!$B$10:$N$857,1)=E38,VLOOKUP(E38,'Master Data (December 2025)'!$B$10:$N$857,6),"XX"))</f>
        <v>1</v>
      </c>
      <c r="G38" s="98"/>
      <c r="H38" s="90">
        <f>IF(E38="","",IF(VLOOKUP(E38,'Master Data (December 2025)'!$B$10:$N$857,1)=E38,VLOOKUP(E38,'Master Data (December 2025)'!$B$10:$N$857,8),"XX"))</f>
        <v>24</v>
      </c>
      <c r="I38" s="98"/>
      <c r="J38" s="90">
        <f>IF(E38="","",IF(VLOOKUP(E38,'Master Data (December 2025)'!$B$10:$N$857,1)=E38,VLOOKUP(E38,'Master Data (December 2025)'!$B$10:$N$857,3),"XX"))</f>
        <v>0</v>
      </c>
      <c r="K38" s="99" t="str">
        <f>IF(E38="","",IF(VLOOKUP(E38,'Master Data (December 2025)'!$B$10:$N$857,1)=E38,VLOOKUP(E38,'Master Data (December 2025)'!$B$10:$N$857,5),"XX"))</f>
        <v>Btl 750 ml</v>
      </c>
      <c r="L38" s="215">
        <f>IF(E38="","",IF(VLOOKUP(E38,'Master Data (December 2025)'!$B$10:$N$857,1)=E38,VLOOKUP(E38,'Master Data (December 2025)'!$B$10:$N$857,11),"XX"))</f>
        <v>0</v>
      </c>
      <c r="M38" s="215">
        <f>IF(E38="","",IF(VLOOKUP(E38,'Master Data (December 2025)'!$B$10:$N$857,1)=E38,VLOOKUP(E38,'Master Data (December 2025)'!$B$10:$N$857,13),"XX"))</f>
        <v>0</v>
      </c>
      <c r="N38" s="208"/>
      <c r="O38" s="100">
        <f t="shared" ref="O38" si="1343">N38</f>
        <v>0</v>
      </c>
      <c r="P38" s="202"/>
      <c r="Q38" s="202"/>
      <c r="R38" s="202"/>
      <c r="S38" s="202"/>
      <c r="T38" s="202"/>
      <c r="U38" s="202"/>
      <c r="V38" s="202"/>
      <c r="W38" s="202"/>
      <c r="X38" s="203"/>
      <c r="Y38" s="204"/>
      <c r="Z38" s="101">
        <f t="shared" ref="Z38" si="1344">(Y38*F38)/H38</f>
        <v>0</v>
      </c>
      <c r="AA38" s="102">
        <f ca="1">IF(E38=0,0,SUMIF('Cocktail (December 2025)'!$F$6:$DB$1547,E38,'Cocktail (December 2025)'!$O$6:$O$1547))</f>
        <v>0</v>
      </c>
      <c r="AB38" s="103">
        <f t="shared" ref="AB38" ca="1" si="1345">AA38/H38</f>
        <v>0</v>
      </c>
      <c r="AC38" s="104">
        <f t="shared" ref="AC38" ca="1" si="1346">O38+P38+Q38+R38-S38-T38-U38-V38-W38-X38-Z38-AB38</f>
        <v>0</v>
      </c>
      <c r="AD38" s="104">
        <f t="shared" ref="AD38" ca="1" si="1347">AC38*H38</f>
        <v>0</v>
      </c>
      <c r="AE38" s="105">
        <f t="shared" ref="AE38" ca="1" si="1348">(T38+U38+V38+W38+(X38+((Y38*$F38)/$H38)+AB38))*$L38</f>
        <v>0</v>
      </c>
      <c r="AF38" s="191"/>
      <c r="AG38" s="192">
        <f t="shared" ref="AG38" ca="1" si="1349">AF38-AC38</f>
        <v>0</v>
      </c>
      <c r="AH38" s="106">
        <f t="shared" ca="1" si="881"/>
        <v>0</v>
      </c>
      <c r="AI38" s="202"/>
      <c r="AJ38" s="202"/>
      <c r="AK38" s="202"/>
      <c r="AL38" s="202"/>
      <c r="AM38" s="202"/>
      <c r="AN38" s="202"/>
      <c r="AO38" s="202"/>
      <c r="AP38" s="202"/>
      <c r="AQ38" s="203"/>
      <c r="AR38" s="204"/>
      <c r="AS38" s="107">
        <f t="shared" ref="AS38:AS40" si="1350">(AR38*F38)/H38</f>
        <v>0</v>
      </c>
      <c r="AT38" s="102">
        <f ca="1">IF(E38=0,0,SUMIF('Cocktail (December 2025)'!$F$6:$DB$1547,E38,'Cocktail (December 2025)'!$R$6:$R$1547))</f>
        <v>0</v>
      </c>
      <c r="AU38" s="108">
        <f t="shared" ref="AU38:AU40" ca="1" si="1351">AT38/H38</f>
        <v>0</v>
      </c>
      <c r="AV38" s="104">
        <f t="shared" ref="AV38" ca="1" si="1352">AH38+AI38+AJ38+AK38-AL38-AM38-AN38-AO38-AP38-AQ38-AS38-AU38</f>
        <v>0</v>
      </c>
      <c r="AW38" s="104">
        <f t="shared" ref="AW38:AW40" ca="1" si="1353">AV38*H38</f>
        <v>0</v>
      </c>
      <c r="AX38" s="105">
        <f t="shared" ref="AX38" ca="1" si="1354">(AM38+AN38+AO38+AP38+(AQ38+((AR38*$F38)/$H38)+AU38))*$L38</f>
        <v>0</v>
      </c>
      <c r="AY38" s="191"/>
      <c r="AZ38" s="192">
        <f t="shared" ref="AZ38" ca="1" si="1355">AY38-AV38</f>
        <v>0</v>
      </c>
      <c r="BA38" s="106">
        <f t="shared" ref="BA38:BA40" ca="1" si="1356">AV38</f>
        <v>0</v>
      </c>
      <c r="BB38" s="202"/>
      <c r="BC38" s="202"/>
      <c r="BD38" s="202"/>
      <c r="BE38" s="202"/>
      <c r="BF38" s="202"/>
      <c r="BG38" s="202"/>
      <c r="BH38" s="202"/>
      <c r="BI38" s="202"/>
      <c r="BJ38" s="203"/>
      <c r="BK38" s="204"/>
      <c r="BL38" s="108">
        <f t="shared" ref="BL38:BL40" si="1357">(BK38*F38)/H38</f>
        <v>0</v>
      </c>
      <c r="BM38" s="102">
        <f ca="1">IF(E38=0,0,SUMIF('Cocktail (December 2025)'!$F$6:$DB$1547,E38,'Cocktail (December 2025)'!$U$6:$U$1547))</f>
        <v>0</v>
      </c>
      <c r="BN38" s="108">
        <f t="shared" ref="BN38:BN40" ca="1" si="1358">BM38/H38</f>
        <v>0</v>
      </c>
      <c r="BO38" s="109">
        <f t="shared" ref="BO38" ca="1" si="1359">BA38+BB38+BC38+BD38-BE38-BF38-BG38-BH38-BI38-BJ38-BL38-BN38</f>
        <v>0</v>
      </c>
      <c r="BP38" s="104">
        <f t="shared" ref="BP38:BP40" ca="1" si="1360">BO38*H38</f>
        <v>0</v>
      </c>
      <c r="BQ38" s="105">
        <f t="shared" ref="BQ38" ca="1" si="1361">(BF38+BG38+BH38+BI38+(BJ38+((BK38*$F38)/$H38)+BN38))*$L38</f>
        <v>0</v>
      </c>
      <c r="BR38" s="191"/>
      <c r="BS38" s="192">
        <f t="shared" ref="BS38" ca="1" si="1362">BR38-BO38</f>
        <v>0</v>
      </c>
      <c r="BT38" s="106">
        <f t="shared" ref="BT38" ca="1" si="1363">BO38</f>
        <v>0</v>
      </c>
      <c r="BU38" s="202"/>
      <c r="BV38" s="202"/>
      <c r="BW38" s="202"/>
      <c r="BX38" s="202"/>
      <c r="BY38" s="202"/>
      <c r="BZ38" s="202"/>
      <c r="CA38" s="202"/>
      <c r="CB38" s="202"/>
      <c r="CC38" s="203"/>
      <c r="CD38" s="204"/>
      <c r="CE38" s="108">
        <f t="shared" ref="CE38:CE40" si="1364">(CD38*F38)/H38</f>
        <v>0</v>
      </c>
      <c r="CF38" s="102">
        <f ca="1">IF(E38=0,0,SUMIF('Cocktail (December 2025)'!$F$6:$DB$1547,E38,'Cocktail (December 2025)'!$X$6:$X$1547))</f>
        <v>0</v>
      </c>
      <c r="CG38" s="108">
        <f t="shared" ref="CG38:CG40" ca="1" si="1365">CF38/H38</f>
        <v>0</v>
      </c>
      <c r="CH38" s="109">
        <f t="shared" ref="CH38" ca="1" si="1366">BT38+BU38+BV38+BW38-BX38-BY38-BZ38-CA38-CB38-CC38-CE38-CG38</f>
        <v>0</v>
      </c>
      <c r="CI38" s="104">
        <f t="shared" ref="CI38:CI40" ca="1" si="1367">CH38*H38</f>
        <v>0</v>
      </c>
      <c r="CJ38" s="105">
        <f t="shared" ref="CJ38" ca="1" si="1368">(BY38+BZ38+CA38+CB38+(CC38+((CD38*$F38)/$H38)+CG38))*$L38</f>
        <v>0</v>
      </c>
      <c r="CK38" s="191"/>
      <c r="CL38" s="192">
        <f t="shared" ref="CL38" ca="1" si="1369">CK38-CH38</f>
        <v>0</v>
      </c>
      <c r="CM38" s="106">
        <f t="shared" ref="CM38" ca="1" si="1370">CH38</f>
        <v>0</v>
      </c>
      <c r="CN38" s="202"/>
      <c r="CO38" s="202"/>
      <c r="CP38" s="202"/>
      <c r="CQ38" s="202"/>
      <c r="CR38" s="202"/>
      <c r="CS38" s="202"/>
      <c r="CT38" s="202"/>
      <c r="CU38" s="202"/>
      <c r="CV38" s="203"/>
      <c r="CW38" s="204"/>
      <c r="CX38" s="108">
        <f t="shared" ref="CX38:CX40" si="1371">(CW38*F38)/H38</f>
        <v>0</v>
      </c>
      <c r="CY38" s="102">
        <f ca="1">IF(E38=0,0,SUMIF('Cocktail (December 2025)'!$F$6:$DB$1547,E38,'Cocktail (December 2025)'!$AA$6:$AA$1547))</f>
        <v>0</v>
      </c>
      <c r="CZ38" s="108">
        <f t="shared" ref="CZ38:CZ40" ca="1" si="1372">CY38/H38</f>
        <v>0</v>
      </c>
      <c r="DA38" s="109">
        <f t="shared" ref="DA38" ca="1" si="1373">CM38+CN38+CO38+CP38-CQ38-CR38-CS38-CT38-CU38-CV38-CX38-CZ38</f>
        <v>0</v>
      </c>
      <c r="DB38" s="104">
        <f t="shared" ref="DB38:DB40" ca="1" si="1374">DA38*H38</f>
        <v>0</v>
      </c>
      <c r="DC38" s="105">
        <f t="shared" ref="DC38" ca="1" si="1375">(CR38+CS38+CT38+CU38+(CV38+((CW38*$F38)/$H38)+CZ38))*$L38</f>
        <v>0</v>
      </c>
      <c r="DD38" s="191"/>
      <c r="DE38" s="192">
        <f t="shared" ref="DE38" ca="1" si="1376">DD38-DA38</f>
        <v>0</v>
      </c>
      <c r="DF38" s="106">
        <f t="shared" ref="DF38" ca="1" si="1377">DA38</f>
        <v>0</v>
      </c>
      <c r="DG38" s="202"/>
      <c r="DH38" s="202"/>
      <c r="DI38" s="202"/>
      <c r="DJ38" s="202"/>
      <c r="DK38" s="202"/>
      <c r="DL38" s="202"/>
      <c r="DM38" s="202"/>
      <c r="DN38" s="202"/>
      <c r="DO38" s="203"/>
      <c r="DP38" s="204"/>
      <c r="DQ38" s="108">
        <f t="shared" ref="DQ38:DQ40" si="1378">(DP38*F38)/H38</f>
        <v>0</v>
      </c>
      <c r="DR38" s="102">
        <f ca="1">IF(E38=0,0,SUMIF('Cocktail (December 2025)'!$F$6:$DB$1547,E38,'Cocktail (December 2025)'!$AD$6:$AD$1547))</f>
        <v>0</v>
      </c>
      <c r="DS38" s="108">
        <f t="shared" ref="DS38:DS40" ca="1" si="1379">DR38/H38</f>
        <v>0</v>
      </c>
      <c r="DT38" s="109">
        <f t="shared" ref="DT38" ca="1" si="1380">DF38+DG38+DH38+DI38-DJ38-DK38-DL38-DM38-DN38-DO38-DQ38-DS38</f>
        <v>0</v>
      </c>
      <c r="DU38" s="104">
        <f t="shared" ref="DU38:DU40" ca="1" si="1381">DT38*H38</f>
        <v>0</v>
      </c>
      <c r="DV38" s="105">
        <f t="shared" ref="DV38" ca="1" si="1382">(DK38+DL38+DM38+DN38+(DO38+((DP38*$F38)/$H38)+DS38))*$L38</f>
        <v>0</v>
      </c>
      <c r="DW38" s="191"/>
      <c r="DX38" s="192">
        <f t="shared" ref="DX38" ca="1" si="1383">DW38-DT38</f>
        <v>0</v>
      </c>
      <c r="DY38" s="106">
        <f t="shared" ref="DY38" ca="1" si="1384">DT38</f>
        <v>0</v>
      </c>
      <c r="DZ38" s="202"/>
      <c r="EA38" s="202"/>
      <c r="EB38" s="202"/>
      <c r="EC38" s="202"/>
      <c r="ED38" s="202"/>
      <c r="EE38" s="202"/>
      <c r="EF38" s="202"/>
      <c r="EG38" s="202"/>
      <c r="EH38" s="203"/>
      <c r="EI38" s="204"/>
      <c r="EJ38" s="108">
        <f t="shared" ref="EJ38:EJ40" si="1385">(EI38*F38)/H38</f>
        <v>0</v>
      </c>
      <c r="EK38" s="102">
        <f ca="1">IF(E38=0,0,SUMIF('Cocktail (December 2025)'!$F$6:$DB$1547,E38,'Cocktail (December 2025)'!$AG$6:$AG$1547))</f>
        <v>0</v>
      </c>
      <c r="EL38" s="108">
        <f t="shared" ref="EL38:EL40" ca="1" si="1386">EK38/H38</f>
        <v>0</v>
      </c>
      <c r="EM38" s="109">
        <f t="shared" ref="EM38" ca="1" si="1387">DY38+DZ38+EA38+EB38-EC38-ED38-EE38-EF38-EG38-EH38-EJ38-EL38</f>
        <v>0</v>
      </c>
      <c r="EN38" s="104">
        <f t="shared" ref="EN38:EN40" ca="1" si="1388">EM38*H38</f>
        <v>0</v>
      </c>
      <c r="EO38" s="105">
        <f t="shared" ref="EO38" ca="1" si="1389">(ED38+EE38+EF38+EG38+(EH38+((EI38*$F38)/$H38)+EL38))*$L38</f>
        <v>0</v>
      </c>
      <c r="EP38" s="191"/>
      <c r="EQ38" s="199">
        <f t="shared" ref="EQ38" ca="1" si="1390">EP38-EM38</f>
        <v>0</v>
      </c>
      <c r="ER38" s="185">
        <f t="shared" ref="ER38:ER40" ca="1" si="1391">EM38</f>
        <v>0</v>
      </c>
      <c r="ES38" s="202"/>
      <c r="ET38" s="202"/>
      <c r="EU38" s="202"/>
      <c r="EV38" s="202"/>
      <c r="EW38" s="202"/>
      <c r="EX38" s="202"/>
      <c r="EY38" s="202"/>
      <c r="EZ38" s="202"/>
      <c r="FA38" s="203"/>
      <c r="FB38" s="204"/>
      <c r="FC38" s="108">
        <f t="shared" ref="FC38:FC40" si="1392">(FB38*F38)/H38</f>
        <v>0</v>
      </c>
      <c r="FD38" s="102">
        <f ca="1">IF(E38=0,0,SUMIF('Cocktail (December 2025)'!$F$6:$DB$1547,E38,'Cocktail (December 2025)'!$AJ$6:$AJ$1547))</f>
        <v>0</v>
      </c>
      <c r="FE38" s="108">
        <f t="shared" ref="FE38:FE40" ca="1" si="1393">FD38/H38</f>
        <v>0</v>
      </c>
      <c r="FF38" s="109">
        <f t="shared" ref="FF38" ca="1" si="1394">ER38+ES38+ET38+EU38-EV38-EW38-EX38-EY38-EZ38-FA38-FC38-FE38</f>
        <v>0</v>
      </c>
      <c r="FG38" s="104">
        <f t="shared" ref="FG38:FG40" ca="1" si="1395">FF38*H38</f>
        <v>0</v>
      </c>
      <c r="FH38" s="105">
        <f t="shared" ref="FH38" ca="1" si="1396">(EW38+EX38+EY38+EZ38+(FA38+((FB38*$F38)/$H38)+FE38))*$L38</f>
        <v>0</v>
      </c>
      <c r="FI38" s="191"/>
      <c r="FJ38" s="192">
        <f t="shared" ref="FJ38" ca="1" si="1397">FI38-FF38</f>
        <v>0</v>
      </c>
      <c r="FK38" s="110">
        <f t="shared" ref="FK38" ca="1" si="1398">FF38</f>
        <v>0</v>
      </c>
      <c r="FL38" s="202"/>
      <c r="FM38" s="202"/>
      <c r="FN38" s="202"/>
      <c r="FO38" s="202"/>
      <c r="FP38" s="202"/>
      <c r="FQ38" s="202"/>
      <c r="FR38" s="202"/>
      <c r="FS38" s="202"/>
      <c r="FT38" s="203"/>
      <c r="FU38" s="204"/>
      <c r="FV38" s="108">
        <f t="shared" ref="FV38:FV40" si="1399">(FU38*F38)/H38</f>
        <v>0</v>
      </c>
      <c r="FW38" s="102">
        <f ca="1">IF(E38=0,0,SUMIF('Cocktail (December 2025)'!$F$6:$DB$1547,E38,'Cocktail (December 2025)'!$AM$6:$AM$1547))</f>
        <v>0</v>
      </c>
      <c r="FX38" s="108">
        <f t="shared" ref="FX38:FX40" ca="1" si="1400">FW38/H38</f>
        <v>0</v>
      </c>
      <c r="FY38" s="109">
        <f t="shared" ref="FY38" ca="1" si="1401">FK38+FL38+FM38+FN38-FO38-FP38-FQ38-FR38-FS38-FT38-FV38-FX38</f>
        <v>0</v>
      </c>
      <c r="FZ38" s="104">
        <f t="shared" ref="FZ38:FZ40" ca="1" si="1402">FY38*H38</f>
        <v>0</v>
      </c>
      <c r="GA38" s="105">
        <f t="shared" ref="GA38" ca="1" si="1403">(FP38+FQ38+FR38+FS38+(FT38+((FU38*$F38)/$H38)+FX38))*$L38</f>
        <v>0</v>
      </c>
      <c r="GB38" s="191"/>
      <c r="GC38" s="192">
        <f t="shared" ref="GC38" ca="1" si="1404">GB38-FY38</f>
        <v>0</v>
      </c>
      <c r="GD38" s="106">
        <f t="shared" ref="GD38" ca="1" si="1405">FY38</f>
        <v>0</v>
      </c>
      <c r="GE38" s="202"/>
      <c r="GF38" s="202"/>
      <c r="GG38" s="202"/>
      <c r="GH38" s="202"/>
      <c r="GI38" s="202"/>
      <c r="GJ38" s="202"/>
      <c r="GK38" s="202"/>
      <c r="GL38" s="202"/>
      <c r="GM38" s="203"/>
      <c r="GN38" s="204"/>
      <c r="GO38" s="108">
        <f t="shared" ref="GO38:GO40" si="1406">(GN38*F38)/H38</f>
        <v>0</v>
      </c>
      <c r="GP38" s="102">
        <f ca="1">IF(E38=0,0,SUMIF('Cocktail (December 2025)'!$F$6:$DB$1547,E38,'Cocktail (December 2025)'!$AP$6:$AP$1547))</f>
        <v>0</v>
      </c>
      <c r="GQ38" s="108">
        <f t="shared" ref="GQ38:GQ40" ca="1" si="1407">GP38/H38</f>
        <v>0</v>
      </c>
      <c r="GR38" s="109">
        <f t="shared" ref="GR38" ca="1" si="1408">GD38+GE38+GF38+GG38-GH38-GI38-GJ38-GK38-GL38-GM38-GO38-GQ38</f>
        <v>0</v>
      </c>
      <c r="GS38" s="104">
        <f t="shared" ref="GS38:GS40" ca="1" si="1409">GR38*H38</f>
        <v>0</v>
      </c>
      <c r="GT38" s="105">
        <f t="shared" ref="GT38" ca="1" si="1410">(GI38+GJ38+GK38+GL38+(GM38+((GN38*$F38)/$H38)+GQ38))*$L38</f>
        <v>0</v>
      </c>
      <c r="GU38" s="191"/>
      <c r="GV38" s="192">
        <f t="shared" ref="GV38" ca="1" si="1411">GU38-GR38</f>
        <v>0</v>
      </c>
      <c r="GW38" s="106">
        <f t="shared" ref="GW38" ca="1" si="1412">GR38</f>
        <v>0</v>
      </c>
      <c r="GX38" s="202"/>
      <c r="GY38" s="202"/>
      <c r="GZ38" s="202"/>
      <c r="HA38" s="202"/>
      <c r="HB38" s="202"/>
      <c r="HC38" s="202"/>
      <c r="HD38" s="202"/>
      <c r="HE38" s="202"/>
      <c r="HF38" s="203"/>
      <c r="HG38" s="204"/>
      <c r="HH38" s="108">
        <f t="shared" ref="HH38:HH40" si="1413">(HG38*F38)/H38</f>
        <v>0</v>
      </c>
      <c r="HI38" s="102">
        <f ca="1">IF(E38=0,0,SUMIF('Cocktail (December 2025)'!$F$6:$DB$1547,E38,'Cocktail (December 2025)'!$AS$6:$AS$1547))</f>
        <v>0</v>
      </c>
      <c r="HJ38" s="108">
        <f t="shared" ref="HJ38:HJ40" ca="1" si="1414">HI38/H38</f>
        <v>0</v>
      </c>
      <c r="HK38" s="109">
        <f t="shared" ref="HK38" ca="1" si="1415">GW38+GX38+GY38+GZ38-HA38-HB38-HC38-HD38-HE38-HF38-HH38-HJ38</f>
        <v>0</v>
      </c>
      <c r="HL38" s="104">
        <f t="shared" ref="HL38:HL40" ca="1" si="1416">HK38*H38</f>
        <v>0</v>
      </c>
      <c r="HM38" s="105">
        <f t="shared" ref="HM38" ca="1" si="1417">(HB38+HC38+HD38+HE38+(HF38+((HG38*$F38)/$H38)+HJ38))*$L38</f>
        <v>0</v>
      </c>
      <c r="HN38" s="191"/>
      <c r="HO38" s="192">
        <f t="shared" ref="HO38" ca="1" si="1418">HN38-HK38</f>
        <v>0</v>
      </c>
      <c r="HP38" s="106">
        <f t="shared" ref="HP38" ca="1" si="1419">HK38</f>
        <v>0</v>
      </c>
      <c r="HQ38" s="202"/>
      <c r="HR38" s="202"/>
      <c r="HS38" s="202"/>
      <c r="HT38" s="202"/>
      <c r="HU38" s="202"/>
      <c r="HV38" s="202"/>
      <c r="HW38" s="202"/>
      <c r="HX38" s="202"/>
      <c r="HY38" s="203"/>
      <c r="HZ38" s="204"/>
      <c r="IA38" s="108">
        <f t="shared" ref="IA38:IA40" si="1420">(HZ38*F38)/H38</f>
        <v>0</v>
      </c>
      <c r="IB38" s="102">
        <f ca="1">IF(E38=0,0,SUMIF('Cocktail (December 2025)'!$F$6:$DB$1547,E38,'Cocktail (December 2025)'!$AV$6:$AV$1547))</f>
        <v>0</v>
      </c>
      <c r="IC38" s="108">
        <f t="shared" ref="IC38:IC40" ca="1" si="1421">IB38/H38</f>
        <v>0</v>
      </c>
      <c r="ID38" s="109">
        <f t="shared" ref="ID38" ca="1" si="1422">HP38+HQ38+HR38+HS38-HT38-HU38-HV38-HW38-HX38-HY38-IA38-IC38</f>
        <v>0</v>
      </c>
      <c r="IE38" s="104">
        <f t="shared" ref="IE38:IE40" ca="1" si="1423">ID38*H38</f>
        <v>0</v>
      </c>
      <c r="IF38" s="105">
        <f t="shared" ref="IF38" ca="1" si="1424">(HU38+HV38+HW38+HX38+(HY38+((HZ38*$F38)/$H38)+IC38))*$L38</f>
        <v>0</v>
      </c>
      <c r="IG38" s="191"/>
      <c r="IH38" s="192">
        <f t="shared" ref="IH38" ca="1" si="1425">IG38-ID38</f>
        <v>0</v>
      </c>
      <c r="II38" s="106">
        <f t="shared" ref="II38" ca="1" si="1426">ID38</f>
        <v>0</v>
      </c>
      <c r="IJ38" s="202"/>
      <c r="IK38" s="202"/>
      <c r="IL38" s="202"/>
      <c r="IM38" s="202"/>
      <c r="IN38" s="202"/>
      <c r="IO38" s="202"/>
      <c r="IP38" s="202"/>
      <c r="IQ38" s="202"/>
      <c r="IR38" s="203"/>
      <c r="IS38" s="204"/>
      <c r="IT38" s="108">
        <f t="shared" ref="IT38:IT40" si="1427">(IS38*F38)/H38</f>
        <v>0</v>
      </c>
      <c r="IU38" s="102">
        <f ca="1">IF(E38=0,0,SUMIF('Cocktail (December 2025)'!$F$6:$DB$1547,E38,'Cocktail (December 2025)'!$AY$6:$AY$1547))</f>
        <v>0</v>
      </c>
      <c r="IV38" s="108">
        <f t="shared" ref="IV38:IV40" ca="1" si="1428">IU38/H38</f>
        <v>0</v>
      </c>
      <c r="IW38" s="109">
        <f t="shared" ref="IW38" ca="1" si="1429">II38+IJ38+IK38+IL38-IM38-IN38-IO38-IP38-IQ38-IR38-IT38-IV38</f>
        <v>0</v>
      </c>
      <c r="IX38" s="104">
        <f t="shared" ref="IX38:IX40" ca="1" si="1430">IW38*H38</f>
        <v>0</v>
      </c>
      <c r="IY38" s="105">
        <f t="shared" ref="IY38" ca="1" si="1431">(IN38+IO38+IP38+IQ38+(IR38+((IS38*$F38)/$H38)+IV38))*$L38</f>
        <v>0</v>
      </c>
      <c r="IZ38" s="191"/>
      <c r="JA38" s="192">
        <f t="shared" ref="JA38" ca="1" si="1432">IZ38-IW38</f>
        <v>0</v>
      </c>
      <c r="JB38" s="106">
        <f t="shared" ref="JB38" ca="1" si="1433">IW38</f>
        <v>0</v>
      </c>
      <c r="JC38" s="202"/>
      <c r="JD38" s="202"/>
      <c r="JE38" s="202"/>
      <c r="JF38" s="202"/>
      <c r="JG38" s="202"/>
      <c r="JH38" s="202"/>
      <c r="JI38" s="202"/>
      <c r="JJ38" s="202"/>
      <c r="JK38" s="203"/>
      <c r="JL38" s="204"/>
      <c r="JM38" s="108">
        <f t="shared" ref="JM38:JM40" si="1434">(JL38*F38)/H38</f>
        <v>0</v>
      </c>
      <c r="JN38" s="102">
        <f ca="1">IF(E38=0,0,SUMIF('Cocktail (December 2025)'!$F$6:$DB$1547,E38,'Cocktail (December 2025)'!$BB$6:$BB$1547))</f>
        <v>0</v>
      </c>
      <c r="JO38" s="108">
        <f t="shared" ref="JO38:JO40" ca="1" si="1435">JN38/H38</f>
        <v>0</v>
      </c>
      <c r="JP38" s="109">
        <f t="shared" ref="JP38" ca="1" si="1436">JB38+JC38+JD38+JE38-JF38-JG38-JH38-JI38-JJ38-JK38-JM38-JO38</f>
        <v>0</v>
      </c>
      <c r="JQ38" s="104">
        <f t="shared" ref="JQ38:JQ40" ca="1" si="1437">JP38*H38</f>
        <v>0</v>
      </c>
      <c r="JR38" s="105">
        <f t="shared" ref="JR38" ca="1" si="1438">(JG38+JH38+JI38+JJ38+(JK38+((JL38*$F38)/$H38)+JO38))*$L38</f>
        <v>0</v>
      </c>
      <c r="JS38" s="191"/>
      <c r="JT38" s="192">
        <f t="shared" ref="JT38" ca="1" si="1439">JS38-JP38</f>
        <v>0</v>
      </c>
      <c r="JU38" s="106">
        <f t="shared" ref="JU38:JU40" ca="1" si="1440">JP38</f>
        <v>0</v>
      </c>
      <c r="JV38" s="202"/>
      <c r="JW38" s="202"/>
      <c r="JX38" s="202"/>
      <c r="JY38" s="202"/>
      <c r="JZ38" s="202"/>
      <c r="KA38" s="202"/>
      <c r="KB38" s="202"/>
      <c r="KC38" s="202"/>
      <c r="KD38" s="203"/>
      <c r="KE38" s="204"/>
      <c r="KF38" s="108">
        <f t="shared" ref="KF38:KF40" si="1441">(KE38*F38)/H38</f>
        <v>0</v>
      </c>
      <c r="KG38" s="102">
        <f ca="1">IF(E38=0,0,SUMIF('Cocktail (December 2025)'!$F$6:$DB$1547,E38,'Cocktail (December 2025)'!$BE$6:$BE$1547))</f>
        <v>0</v>
      </c>
      <c r="KH38" s="108">
        <f t="shared" ref="KH38:KH40" ca="1" si="1442">KG38/H38</f>
        <v>0</v>
      </c>
      <c r="KI38" s="109">
        <f t="shared" ref="KI38" ca="1" si="1443">JU38+JV38+JW38+JX38-JY38-JZ38-KA38-KB38-KC38-KD38-KF38-KH38</f>
        <v>0</v>
      </c>
      <c r="KJ38" s="104">
        <f t="shared" ref="KJ38:KJ40" ca="1" si="1444">KI38*H38</f>
        <v>0</v>
      </c>
      <c r="KK38" s="105">
        <f t="shared" ref="KK38" ca="1" si="1445">(JZ38+KA38+KB38+KC38+(KD38+((KE38*$F38)/$H38)+KH38))*$L38</f>
        <v>0</v>
      </c>
      <c r="KL38" s="191"/>
      <c r="KM38" s="192">
        <f t="shared" ref="KM38" ca="1" si="1446">KL38-KI38</f>
        <v>0</v>
      </c>
      <c r="KN38" s="106">
        <f t="shared" ref="KN38" ca="1" si="1447">KI38</f>
        <v>0</v>
      </c>
      <c r="KO38" s="202"/>
      <c r="KP38" s="202"/>
      <c r="KQ38" s="202"/>
      <c r="KR38" s="202"/>
      <c r="KS38" s="202"/>
      <c r="KT38" s="202"/>
      <c r="KU38" s="202"/>
      <c r="KV38" s="202"/>
      <c r="KW38" s="203"/>
      <c r="KX38" s="204"/>
      <c r="KY38" s="108">
        <f t="shared" ref="KY38:KY40" si="1448">(KX38*F38)/H38</f>
        <v>0</v>
      </c>
      <c r="KZ38" s="102">
        <f ca="1">IF(E38=0,0,SUMIF('Cocktail (December 2025)'!$F$6:$DB$1547,E38,'Cocktail (December 2025)'!$BH$6:$BH$1547))</f>
        <v>0</v>
      </c>
      <c r="LA38" s="108">
        <f t="shared" ref="LA38:LA40" ca="1" si="1449">KZ38/H38</f>
        <v>0</v>
      </c>
      <c r="LB38" s="109">
        <f t="shared" ref="LB38" ca="1" si="1450">KN38+KO38+KP38+KQ38-KR38-KS38-KT38-KU38-KV38-KW38-KY38-LA38</f>
        <v>0</v>
      </c>
      <c r="LC38" s="104">
        <f t="shared" ref="LC38:LC40" ca="1" si="1451">LB38*H38</f>
        <v>0</v>
      </c>
      <c r="LD38" s="105">
        <f t="shared" ref="LD38" ca="1" si="1452">(KS38+KT38+KU38+KV38+(KW38+((KX38*$F38)/$H38)+LA38))*$L38</f>
        <v>0</v>
      </c>
      <c r="LE38" s="191"/>
      <c r="LF38" s="192">
        <f t="shared" ref="LF38" ca="1" si="1453">LE38-LB38</f>
        <v>0</v>
      </c>
      <c r="LG38" s="106">
        <f t="shared" ref="LG38" ca="1" si="1454">LB38</f>
        <v>0</v>
      </c>
      <c r="LH38" s="202"/>
      <c r="LI38" s="202"/>
      <c r="LJ38" s="202"/>
      <c r="LK38" s="202"/>
      <c r="LL38" s="202"/>
      <c r="LM38" s="202"/>
      <c r="LN38" s="202"/>
      <c r="LO38" s="202"/>
      <c r="LP38" s="203"/>
      <c r="LQ38" s="204"/>
      <c r="LR38" s="108">
        <f t="shared" ref="LR38:LR40" si="1455">(LQ38*F38)/H38</f>
        <v>0</v>
      </c>
      <c r="LS38" s="102">
        <f ca="1">IF(E38=0,0,SUMIF('Cocktail (December 2025)'!$F$6:$DB$1547,E38,'Cocktail (December 2025)'!$BK$6:$BK$1547))</f>
        <v>0</v>
      </c>
      <c r="LT38" s="108">
        <f t="shared" ref="LT38:LT40" ca="1" si="1456">LS38/H38</f>
        <v>0</v>
      </c>
      <c r="LU38" s="109">
        <f t="shared" ref="LU38" ca="1" si="1457">LG38+LH38+LI38+LJ38-LK38-LL38-LM38-LN38-LO38-LP38-LR38-LT38</f>
        <v>0</v>
      </c>
      <c r="LV38" s="104">
        <f t="shared" ref="LV38:LV40" ca="1" si="1458">LU38*H38</f>
        <v>0</v>
      </c>
      <c r="LW38" s="105">
        <f t="shared" ref="LW38" ca="1" si="1459">(LL38+LM38+LN38+LO38+(LP38+((LQ38*$F38)/$H38)+LT38))*$L38</f>
        <v>0</v>
      </c>
      <c r="LX38" s="191"/>
      <c r="LY38" s="192">
        <f t="shared" ref="LY38" ca="1" si="1460">LX38-LU38</f>
        <v>0</v>
      </c>
      <c r="LZ38" s="106">
        <f t="shared" ref="LZ38" ca="1" si="1461">LU38</f>
        <v>0</v>
      </c>
      <c r="MA38" s="202"/>
      <c r="MB38" s="202"/>
      <c r="MC38" s="202"/>
      <c r="MD38" s="202"/>
      <c r="ME38" s="202"/>
      <c r="MF38" s="202"/>
      <c r="MG38" s="202"/>
      <c r="MH38" s="202"/>
      <c r="MI38" s="203"/>
      <c r="MJ38" s="204"/>
      <c r="MK38" s="108">
        <f t="shared" ref="MK38:MK40" si="1462">(MJ38*F38)/H38</f>
        <v>0</v>
      </c>
      <c r="ML38" s="102">
        <f ca="1">IF(E38=0,0,SUMIF('Cocktail (December 2025)'!$F$6:$DB$1547,E38,'Cocktail (December 2025)'!$BN$6:$BN$1547))</f>
        <v>0</v>
      </c>
      <c r="MM38" s="108">
        <f t="shared" ref="MM38:MM40" ca="1" si="1463">ML38/H38</f>
        <v>0</v>
      </c>
      <c r="MN38" s="109">
        <f t="shared" ref="MN38" ca="1" si="1464">LZ38+MA38+MB38+MC38-MD38-ME38-MF38-MG38-MH38-MI38-MK38-MM38</f>
        <v>0</v>
      </c>
      <c r="MO38" s="104">
        <f t="shared" ref="MO38:MO40" ca="1" si="1465">MN38*H38</f>
        <v>0</v>
      </c>
      <c r="MP38" s="105">
        <f t="shared" ref="MP38" ca="1" si="1466">(ME38+MF38+MG38+MH38+(MI38+((MJ38*$F38)/$H38)+MM38))*$L38</f>
        <v>0</v>
      </c>
      <c r="MQ38" s="191"/>
      <c r="MR38" s="192">
        <f t="shared" ref="MR38" ca="1" si="1467">MQ38-MN38</f>
        <v>0</v>
      </c>
      <c r="MS38" s="106">
        <f t="shared" ref="MS38" ca="1" si="1468">MN38</f>
        <v>0</v>
      </c>
      <c r="MT38" s="202"/>
      <c r="MU38" s="202"/>
      <c r="MV38" s="202"/>
      <c r="MW38" s="202"/>
      <c r="MX38" s="202"/>
      <c r="MY38" s="202"/>
      <c r="MZ38" s="202"/>
      <c r="NA38" s="202"/>
      <c r="NB38" s="203"/>
      <c r="NC38" s="204"/>
      <c r="ND38" s="108">
        <f t="shared" ref="ND38:ND40" si="1469">(NC38*F38)/H38</f>
        <v>0</v>
      </c>
      <c r="NE38" s="102">
        <f ca="1">IF(E38=0,0,SUMIF('Cocktail (December 2025)'!$F$6:$DB$1547,E38,'Cocktail (December 2025)'!$BQ$6:$BQ$1547))</f>
        <v>0</v>
      </c>
      <c r="NF38" s="108">
        <f t="shared" ref="NF38:NF40" ca="1" si="1470">NE38/H38</f>
        <v>0</v>
      </c>
      <c r="NG38" s="109">
        <f t="shared" ref="NG38" ca="1" si="1471">MS38+MT38+MU38+MV38-MW38-MX38-MY38-MZ38-NA38-NB38-ND38-NF38</f>
        <v>0</v>
      </c>
      <c r="NH38" s="104">
        <f t="shared" ref="NH38:NH40" ca="1" si="1472">NG38*H38</f>
        <v>0</v>
      </c>
      <c r="NI38" s="105">
        <f t="shared" ref="NI38" ca="1" si="1473">(MX38+MY38+MZ38+NA38+(NB38+((NC38*$F38)/$H38)+NF38))*$L38</f>
        <v>0</v>
      </c>
      <c r="NJ38" s="191"/>
      <c r="NK38" s="192">
        <f t="shared" ref="NK38" ca="1" si="1474">NJ38-NG38</f>
        <v>0</v>
      </c>
      <c r="NL38" s="106">
        <f t="shared" ref="NL38" ca="1" si="1475">NG38</f>
        <v>0</v>
      </c>
      <c r="NM38" s="202"/>
      <c r="NN38" s="202"/>
      <c r="NO38" s="202"/>
      <c r="NP38" s="202"/>
      <c r="NQ38" s="202"/>
      <c r="NR38" s="202"/>
      <c r="NS38" s="202"/>
      <c r="NT38" s="202"/>
      <c r="NU38" s="203"/>
      <c r="NV38" s="204"/>
      <c r="NW38" s="108">
        <f t="shared" ref="NW38:NW40" si="1476">(NV38*F38)/H38</f>
        <v>0</v>
      </c>
      <c r="NX38" s="102">
        <f ca="1">IF(E38=0,0,SUMIF('Cocktail (December 2025)'!$F$6:$DB$1547,E38,'Cocktail (December 2025)'!$BT$6:$BT$1547))</f>
        <v>0</v>
      </c>
      <c r="NY38" s="108">
        <f t="shared" ref="NY38:NY40" ca="1" si="1477">NX38/H38</f>
        <v>0</v>
      </c>
      <c r="NZ38" s="109">
        <f t="shared" ref="NZ38" ca="1" si="1478">NL38+NM38+NN38+NO38-NP38-NQ38-NR38-NS38-NT38-NU38-NW38-NY38</f>
        <v>0</v>
      </c>
      <c r="OA38" s="104">
        <f t="shared" ref="OA38:OA40" ca="1" si="1479">NZ38*H38</f>
        <v>0</v>
      </c>
      <c r="OB38" s="105">
        <f t="shared" ref="OB38" ca="1" si="1480">(NQ38+NR38+NS38+NT38+(NU38+((NV38*$F38)/$H38)+NY38))*$L38</f>
        <v>0</v>
      </c>
      <c r="OC38" s="191"/>
      <c r="OD38" s="192">
        <f t="shared" ref="OD38" ca="1" si="1481">OC38-NZ38</f>
        <v>0</v>
      </c>
      <c r="OE38" s="106">
        <f t="shared" ref="OE38" ca="1" si="1482">NZ38</f>
        <v>0</v>
      </c>
      <c r="OF38" s="202"/>
      <c r="OG38" s="202"/>
      <c r="OH38" s="202"/>
      <c r="OI38" s="202"/>
      <c r="OJ38" s="202"/>
      <c r="OK38" s="202"/>
      <c r="OL38" s="202"/>
      <c r="OM38" s="202"/>
      <c r="ON38" s="203"/>
      <c r="OO38" s="204"/>
      <c r="OP38" s="108">
        <f t="shared" ref="OP38:OP40" si="1483">(OO38*F38)/H38</f>
        <v>0</v>
      </c>
      <c r="OQ38" s="102">
        <f ca="1">IF(E38=0,0,SUMIF('Cocktail (December 2025)'!$F$6:$DB$1547,E38,'Cocktail (December 2025)'!$BW$6:$BW$1547))</f>
        <v>0</v>
      </c>
      <c r="OR38" s="108">
        <f t="shared" ref="OR38:OR40" ca="1" si="1484">OQ38/H38</f>
        <v>0</v>
      </c>
      <c r="OS38" s="109">
        <f t="shared" ref="OS38" ca="1" si="1485">OE38+OF38+OG38+OH38-OI38-OJ38-OK38-OL38-OM38-ON38-OP38-OR38</f>
        <v>0</v>
      </c>
      <c r="OT38" s="104">
        <f t="shared" ref="OT38:OT40" ca="1" si="1486">OS38*H38</f>
        <v>0</v>
      </c>
      <c r="OU38" s="105">
        <f t="shared" ref="OU38" ca="1" si="1487">(OJ38+OK38+OL38+OM38+(ON38+((OO38*$F38)/$H38)+OR38))*$L38</f>
        <v>0</v>
      </c>
      <c r="OV38" s="191"/>
      <c r="OW38" s="192">
        <f t="shared" ref="OW38" ca="1" si="1488">OV38-OS38</f>
        <v>0</v>
      </c>
      <c r="OX38" s="106">
        <f t="shared" ref="OX38:OX40" ca="1" si="1489">OS38</f>
        <v>0</v>
      </c>
      <c r="OY38" s="202"/>
      <c r="OZ38" s="202"/>
      <c r="PA38" s="202"/>
      <c r="PB38" s="202"/>
      <c r="PC38" s="202"/>
      <c r="PD38" s="202"/>
      <c r="PE38" s="202"/>
      <c r="PF38" s="202"/>
      <c r="PG38" s="203"/>
      <c r="PH38" s="204"/>
      <c r="PI38" s="108">
        <f t="shared" ref="PI38:PI40" si="1490">(PH38*F38)/H38</f>
        <v>0</v>
      </c>
      <c r="PJ38" s="102">
        <f ca="1">IF(E38=0,0,SUMIF('Cocktail (December 2025)'!$F$6:$DB$1547,E38,'Cocktail (December 2025)'!$BZ$6:$BZ$1547))</f>
        <v>0</v>
      </c>
      <c r="PK38" s="108">
        <f t="shared" ref="PK38:PK40" ca="1" si="1491">PJ38/H38</f>
        <v>0</v>
      </c>
      <c r="PL38" s="109">
        <f t="shared" ref="PL38" ca="1" si="1492">OX38+OY38+OZ38+PA38-PB38-PC38-PD38-PE38-PF38-PG38-PI38-PK38</f>
        <v>0</v>
      </c>
      <c r="PM38" s="104">
        <f t="shared" ref="PM38:PM40" ca="1" si="1493">PL38*H38</f>
        <v>0</v>
      </c>
      <c r="PN38" s="105">
        <f t="shared" ref="PN38" ca="1" si="1494">(PC38+PD38+PE38+PF38+(PG38+((PH38*$F38)/$H38)+PK38))*$L38</f>
        <v>0</v>
      </c>
      <c r="PO38" s="191"/>
      <c r="PP38" s="192">
        <f t="shared" ref="PP38" ca="1" si="1495">PO38-PL38</f>
        <v>0</v>
      </c>
      <c r="PQ38" s="106">
        <f t="shared" ref="PQ38" ca="1" si="1496">PL38</f>
        <v>0</v>
      </c>
      <c r="PR38" s="202"/>
      <c r="PS38" s="202"/>
      <c r="PT38" s="202"/>
      <c r="PU38" s="202"/>
      <c r="PV38" s="202"/>
      <c r="PW38" s="202"/>
      <c r="PX38" s="202"/>
      <c r="PY38" s="202"/>
      <c r="PZ38" s="203"/>
      <c r="QA38" s="204"/>
      <c r="QB38" s="108">
        <f t="shared" ref="QB38:QB40" si="1497">(QA38*F38)/H38</f>
        <v>0</v>
      </c>
      <c r="QC38" s="102">
        <f ca="1">IF(E38=0,0,SUMIF('Cocktail (December 2025)'!$F$6:$DB$1547,E38,'Cocktail (December 2025)'!$CC$6:$CC$1547))</f>
        <v>0</v>
      </c>
      <c r="QD38" s="108">
        <f t="shared" ref="QD38:QD40" ca="1" si="1498">QC38/H38</f>
        <v>0</v>
      </c>
      <c r="QE38" s="109">
        <f t="shared" ref="QE38" ca="1" si="1499">PQ38+PR38+PS38+PT38-PU38-PV38-PW38-PX38-PY38-PZ38-QB38-QD38</f>
        <v>0</v>
      </c>
      <c r="QF38" s="104">
        <f t="shared" ref="QF38:QF40" ca="1" si="1500">QE38*H38</f>
        <v>0</v>
      </c>
      <c r="QG38" s="105">
        <f t="shared" ref="QG38" ca="1" si="1501">(PV38+PW38+PX38+PY38+(PZ38+((QA38*$F38)/$H38)+QD38))*$L38</f>
        <v>0</v>
      </c>
      <c r="QH38" s="191"/>
      <c r="QI38" s="192">
        <f t="shared" ref="QI38" ca="1" si="1502">QH38-QE38</f>
        <v>0</v>
      </c>
      <c r="QJ38" s="106">
        <f t="shared" ref="QJ38" ca="1" si="1503">QE38</f>
        <v>0</v>
      </c>
      <c r="QK38" s="202"/>
      <c r="QL38" s="202"/>
      <c r="QM38" s="202"/>
      <c r="QN38" s="202"/>
      <c r="QO38" s="202"/>
      <c r="QP38" s="202"/>
      <c r="QQ38" s="202"/>
      <c r="QR38" s="202"/>
      <c r="QS38" s="203"/>
      <c r="QT38" s="204"/>
      <c r="QU38" s="108">
        <f t="shared" ref="QU38:QU40" si="1504">(QT38*F38)/H38</f>
        <v>0</v>
      </c>
      <c r="QV38" s="102">
        <f ca="1">IF(E38=0,0,SUMIF('Cocktail (December 2025)'!$F$6:$DB$1547,E38,'Cocktail (December 2025)'!$CF$6:$CF$1547))</f>
        <v>0</v>
      </c>
      <c r="QW38" s="108">
        <f t="shared" ref="QW38:QW40" ca="1" si="1505">QV38/H38</f>
        <v>0</v>
      </c>
      <c r="QX38" s="109">
        <f t="shared" ref="QX38" ca="1" si="1506">QJ38+QK38+QL38+QM38-QN38-QO38-QP38-QQ38-QR38-QS38-QU38-QW38</f>
        <v>0</v>
      </c>
      <c r="QY38" s="104">
        <f t="shared" ref="QY38:QY40" ca="1" si="1507">QX38*H38</f>
        <v>0</v>
      </c>
      <c r="QZ38" s="105">
        <f t="shared" ref="QZ38" ca="1" si="1508">(QO38+QP38+QQ38+QR38+(QS38+((QT38*$F38)/$H38)+QW38))*$L38</f>
        <v>0</v>
      </c>
      <c r="RA38" s="191"/>
      <c r="RB38" s="192">
        <f t="shared" ref="RB38" ca="1" si="1509">RA38-QX38</f>
        <v>0</v>
      </c>
      <c r="RC38" s="106">
        <f t="shared" ca="1" si="882"/>
        <v>0</v>
      </c>
      <c r="RD38" s="202"/>
      <c r="RE38" s="202"/>
      <c r="RF38" s="202"/>
      <c r="RG38" s="202"/>
      <c r="RH38" s="202"/>
      <c r="RI38" s="202"/>
      <c r="RJ38" s="202"/>
      <c r="RK38" s="202"/>
      <c r="RL38" s="203"/>
      <c r="RM38" s="204"/>
      <c r="RN38" s="108">
        <f t="shared" ref="RN38:RN40" si="1510">(RM38*F38)/H38</f>
        <v>0</v>
      </c>
      <c r="RO38" s="102">
        <f ca="1">IF(E38=0,0,SUMIF('Cocktail (December 2025)'!$F$6:$DB$1547,E38,'Cocktail (December 2025)'!$CI$6:$CI$1547))</f>
        <v>0</v>
      </c>
      <c r="RP38" s="108">
        <f t="shared" ref="RP38:RP40" ca="1" si="1511">RO38/H38</f>
        <v>0</v>
      </c>
      <c r="RQ38" s="109">
        <f t="shared" ref="RQ38" ca="1" si="1512">RC38+RD38+RE38+RF38-RG38-RH38-RI38-RJ38-RK38-RL38-RN38-RP38</f>
        <v>0</v>
      </c>
      <c r="RR38" s="104">
        <f t="shared" ref="RR38:RR40" ca="1" si="1513">RQ38*H38</f>
        <v>0</v>
      </c>
      <c r="RS38" s="105">
        <f t="shared" ref="RS38" ca="1" si="1514">(RH38+RI38+RJ38+RK38+(RL38+((RM38*$F38)/$H38)+RP38))*$L38</f>
        <v>0</v>
      </c>
      <c r="RT38" s="191"/>
      <c r="RU38" s="192">
        <f t="shared" ref="RU38" ca="1" si="1515">RT38-RQ38</f>
        <v>0</v>
      </c>
      <c r="RV38" s="106">
        <f t="shared" ref="RV38" ca="1" si="1516">RQ38</f>
        <v>0</v>
      </c>
      <c r="RW38" s="202"/>
      <c r="RX38" s="202"/>
      <c r="RY38" s="202"/>
      <c r="RZ38" s="202"/>
      <c r="SA38" s="202"/>
      <c r="SB38" s="202"/>
      <c r="SC38" s="202"/>
      <c r="SD38" s="202"/>
      <c r="SE38" s="203"/>
      <c r="SF38" s="204"/>
      <c r="SG38" s="108">
        <f t="shared" ref="SG38:SG40" si="1517">(SF38*F38)/H38</f>
        <v>0</v>
      </c>
      <c r="SH38" s="102">
        <f ca="1">IF(E38=0,0,SUMIF('Cocktail (December 2025)'!$F$6:$DB$1547,E38,'Cocktail (December 2025)'!$CL$6:$CL$1547))</f>
        <v>0</v>
      </c>
      <c r="SI38" s="108">
        <f t="shared" ref="SI38:SI40" ca="1" si="1518">SH38/H38</f>
        <v>0</v>
      </c>
      <c r="SJ38" s="109">
        <f t="shared" ref="SJ38" ca="1" si="1519">RV38+RW38+RX38+RY38-RZ38-SA38-SB38-SC38-SD38-SE38-SG38-SI38</f>
        <v>0</v>
      </c>
      <c r="SK38" s="104">
        <f t="shared" ref="SK38:SK40" ca="1" si="1520">SJ38*H38</f>
        <v>0</v>
      </c>
      <c r="SL38" s="105">
        <f t="shared" ref="SL38" ca="1" si="1521">(SA38+SB38+SC38+SD38+(SE38+((SF38*$F38)/$H38)+SI38))*$L38</f>
        <v>0</v>
      </c>
      <c r="SM38" s="191"/>
      <c r="SN38" s="192">
        <f t="shared" ref="SN38" ca="1" si="1522">SM38-SJ38</f>
        <v>0</v>
      </c>
      <c r="SO38" s="106">
        <f t="shared" ref="SO38" ca="1" si="1523">SJ38</f>
        <v>0</v>
      </c>
      <c r="SP38" s="202"/>
      <c r="SQ38" s="202"/>
      <c r="SR38" s="202"/>
      <c r="SS38" s="202"/>
      <c r="ST38" s="202"/>
      <c r="SU38" s="202"/>
      <c r="SV38" s="202"/>
      <c r="SW38" s="202"/>
      <c r="SX38" s="203"/>
      <c r="SY38" s="204"/>
      <c r="SZ38" s="108">
        <f t="shared" ref="SZ38:SZ40" si="1524">(SY38*F38)/H38</f>
        <v>0</v>
      </c>
      <c r="TA38" s="102">
        <f ca="1">IF(E38=0,0,SUMIF('Cocktail (December 2025)'!$F$6:$DB$1547,E38,'Cocktail (December 2025)'!$CO$6:$CO$1547))</f>
        <v>0</v>
      </c>
      <c r="TB38" s="108">
        <f t="shared" ref="TB38:TB40" ca="1" si="1525">TA38/H38</f>
        <v>0</v>
      </c>
      <c r="TC38" s="109">
        <f t="shared" ref="TC38" ca="1" si="1526">SO38+SP38+SQ38+SR38-SS38-ST38-SU38-SV38-SW38-SX38-SZ38-TB38</f>
        <v>0</v>
      </c>
      <c r="TD38" s="104">
        <f t="shared" ref="TD38:TD40" ca="1" si="1527">TC38*H38</f>
        <v>0</v>
      </c>
      <c r="TE38" s="105">
        <f t="shared" ref="TE38" ca="1" si="1528">(ST38+SU38+SV38+SW38+(SX38+((SY38*$F38)/$H38)+TB38))*$L38</f>
        <v>0</v>
      </c>
      <c r="TF38" s="191"/>
      <c r="TG38" s="192">
        <f t="shared" ref="TG38" ca="1" si="1529">TF38-TC38</f>
        <v>0</v>
      </c>
      <c r="TH38" s="106">
        <f t="shared" ref="TH38" ca="1" si="1530">TC38</f>
        <v>0</v>
      </c>
      <c r="TI38" s="202"/>
      <c r="TJ38" s="202"/>
      <c r="TK38" s="202"/>
      <c r="TL38" s="202"/>
      <c r="TM38" s="202"/>
      <c r="TN38" s="202"/>
      <c r="TO38" s="202"/>
      <c r="TP38" s="202"/>
      <c r="TQ38" s="203"/>
      <c r="TR38" s="204"/>
      <c r="TS38" s="108">
        <f t="shared" ref="TS38:TS40" si="1531">(TR38*F38)/H38</f>
        <v>0</v>
      </c>
      <c r="TT38" s="102">
        <f ca="1">IF(E38=0,0,SUMIF('Cocktail (December 2025)'!$F$6:$DB$1547,E38,'Cocktail (December 2025)'!$CR$6:$CR$1547))</f>
        <v>0</v>
      </c>
      <c r="TU38" s="108">
        <f t="shared" ref="TU38:TU40" ca="1" si="1532">TT38/H38</f>
        <v>0</v>
      </c>
      <c r="TV38" s="109">
        <f t="shared" ref="TV38" ca="1" si="1533">TH38+TI38+TJ38+TK38-TL38-TM38-TN38-TO38-TP38-TQ38-TS38-TU38</f>
        <v>0</v>
      </c>
      <c r="TW38" s="104">
        <f t="shared" ref="TW38:TW40" ca="1" si="1534">TV38*H38</f>
        <v>0</v>
      </c>
      <c r="TX38" s="105">
        <f t="shared" ref="TX38" ca="1" si="1535">(TM38+TN38+TO38+TP38+(TQ38+((TR38*$F38)/$H38)+TU38))*$L38</f>
        <v>0</v>
      </c>
      <c r="TY38" s="191"/>
      <c r="TZ38" s="192">
        <f t="shared" ref="TZ38" ca="1" si="1536">TY38-TV38</f>
        <v>0</v>
      </c>
      <c r="UA38" s="106">
        <f t="shared" ref="UA38" ca="1" si="1537">TV38</f>
        <v>0</v>
      </c>
      <c r="UB38" s="202"/>
      <c r="UC38" s="202"/>
      <c r="UD38" s="202"/>
      <c r="UE38" s="202"/>
      <c r="UF38" s="202"/>
      <c r="UG38" s="202"/>
      <c r="UH38" s="202"/>
      <c r="UI38" s="202"/>
      <c r="UJ38" s="203"/>
      <c r="UK38" s="204"/>
      <c r="UL38" s="108">
        <f t="shared" ref="UL38:UL40" si="1538">(UK38*F38)/H38</f>
        <v>0</v>
      </c>
      <c r="UM38" s="102">
        <f ca="1">IF(E38=0,0,SUMIF('Cocktail (December 2025)'!$F$6:$DB$1547,E38,'Cocktail (December 2025)'!$CU$6:$CU$1547))</f>
        <v>0</v>
      </c>
      <c r="UN38" s="108">
        <f t="shared" ref="UN38:UN40" ca="1" si="1539">UM38/H38</f>
        <v>0</v>
      </c>
      <c r="UO38" s="109">
        <f t="shared" ref="UO38" ca="1" si="1540">UA38+UB38+UC38+UD38-UE38-UF38-UG38-UH38-UI38-UJ38-UL38-UN38</f>
        <v>0</v>
      </c>
      <c r="UP38" s="104">
        <f t="shared" ref="UP38:UP40" ca="1" si="1541">UO38*H38</f>
        <v>0</v>
      </c>
      <c r="UQ38" s="105">
        <f t="shared" ref="UQ38" ca="1" si="1542">(UF38+UG38+UH38+UI38+(UJ38+((UK38*$F38)/$H38)+UN38))*$L38</f>
        <v>0</v>
      </c>
      <c r="UR38" s="191"/>
      <c r="US38" s="192">
        <f t="shared" ref="US38" ca="1" si="1543">UR38-UO38</f>
        <v>0</v>
      </c>
      <c r="UT38" s="106">
        <f t="shared" ref="UT38" ca="1" si="1544">UO38</f>
        <v>0</v>
      </c>
      <c r="UU38" s="202"/>
      <c r="UV38" s="202"/>
      <c r="UW38" s="202"/>
      <c r="UX38" s="202"/>
      <c r="UY38" s="202"/>
      <c r="UZ38" s="202"/>
      <c r="VA38" s="202"/>
      <c r="VB38" s="202"/>
      <c r="VC38" s="203"/>
      <c r="VD38" s="204"/>
      <c r="VE38" s="108">
        <f t="shared" ref="VE38:VE40" si="1545">(VD38*F38)/H38</f>
        <v>0</v>
      </c>
      <c r="VF38" s="102">
        <f ca="1">IF(E38=0,0,SUMIF('Cocktail (December 2025)'!$F$6:$DB$1547,E38,'Cocktail (December 2025)'!$CX$6:$CX$1547))</f>
        <v>0</v>
      </c>
      <c r="VG38" s="108">
        <f t="shared" ref="VG38:VG40" ca="1" si="1546">VF38/H38</f>
        <v>0</v>
      </c>
      <c r="VH38" s="109">
        <f t="shared" ref="VH38" ca="1" si="1547">UT38+UU38+UV38+UW38-UX38-UY38-UZ38-VA38-VB38-VC38-VE38-VG38</f>
        <v>0</v>
      </c>
      <c r="VI38" s="104">
        <f t="shared" ref="VI38:VI40" ca="1" si="1548">VH38*H38</f>
        <v>0</v>
      </c>
      <c r="VJ38" s="105">
        <f t="shared" ref="VJ38" ca="1" si="1549">(UY38+UZ38+VA38+VB38+(VC38+((VD38*$F38)/$H38)+VG38))*$L38</f>
        <v>0</v>
      </c>
      <c r="VK38" s="191"/>
      <c r="VL38" s="192">
        <f t="shared" ref="VL38" ca="1" si="1550">VK38-VH38</f>
        <v>0</v>
      </c>
      <c r="VM38" s="106">
        <f t="shared" ref="VM38" ca="1" si="1551">VH38</f>
        <v>0</v>
      </c>
      <c r="VN38" s="202"/>
      <c r="VO38" s="202"/>
      <c r="VP38" s="202"/>
      <c r="VQ38" s="202"/>
      <c r="VR38" s="202"/>
      <c r="VS38" s="202"/>
      <c r="VT38" s="202"/>
      <c r="VU38" s="202"/>
      <c r="VV38" s="203"/>
      <c r="VW38" s="204"/>
      <c r="VX38" s="108">
        <f t="shared" ref="VX38:VX40" si="1552">(VW38*F38)/H38</f>
        <v>0</v>
      </c>
      <c r="VY38" s="102">
        <f ca="1">IF(E38=0,0,SUMIF('Cocktail (December 2025)'!$F$6:$DB$1547,E38,'Cocktail (December 2025)'!$DA$6:$DA$1547))</f>
        <v>0</v>
      </c>
      <c r="VZ38" s="108">
        <f t="shared" ref="VZ38:VZ40" ca="1" si="1553">VY38/H38</f>
        <v>0</v>
      </c>
      <c r="WA38" s="109">
        <f t="shared" ref="WA38" ca="1" si="1554">VM38+VN38+VO38+VP38-VQ38-VR38-VS38-VT38-VU38-VV38-VX38-VZ38</f>
        <v>0</v>
      </c>
      <c r="WB38" s="104">
        <f t="shared" ref="WB38:WB40" ca="1" si="1555">WA38*H38</f>
        <v>0</v>
      </c>
      <c r="WC38" s="105">
        <f t="shared" ref="WC38" ca="1" si="1556">(VR38+VS38+VT38+VU38+(VV38+((VW38*$F38)/$H38)+VZ38))*$L38</f>
        <v>0</v>
      </c>
      <c r="WD38" s="191"/>
      <c r="WE38" s="192">
        <f t="shared" ref="WE38" ca="1" si="1557">WD38-WA38</f>
        <v>0</v>
      </c>
      <c r="WF38" s="14" t="s">
        <v>81</v>
      </c>
      <c r="WG38" s="62">
        <f t="shared" ref="WG38:WG40" si="1558">O38</f>
        <v>0</v>
      </c>
      <c r="WH38" s="13">
        <f t="shared" ref="WH38:WH40" si="1559">P38+AI38+BB38+BU38+CN38+DG38+DZ38+ES38+FL38+GE38+GX38+HQ38+IJ38+JC38+JV38+KO38+LH38+MA38+MT38+NM38+OF38+OY38+PR38+QK38+RD38+RW38+SP38+TI38+UB38+UU38+VN38</f>
        <v>0</v>
      </c>
      <c r="WI38" s="13">
        <f t="shared" ref="WI38:WI40" si="1560">Q38+AJ38+BC38+BV38+CO38+DH38+EA38+ET38+FM38+GF38+GY38+HR38+IK38+JD38+JW38+KP38+LI38+MB38+MU38+NN38+OG38+OZ38+PS38+QL38+RE38+RX38+SQ38+TJ38+UC38+UV38+VO38</f>
        <v>0</v>
      </c>
      <c r="WJ38" s="13">
        <f t="shared" ref="WJ38:WJ40" si="1561">R38+AK38+BD38+BW38+CP38+DI38+EB38+EU38+FN38+GG38+GZ38+HS38+IL38+JE38+JX38+KQ38+LJ38+MC38+MV38+NO38+OH38+PA38+PT38+QM38+RF38+RY38+SR38+TK38+UD38+UW38+VP38</f>
        <v>0</v>
      </c>
      <c r="WK38" s="13">
        <f t="shared" ref="WK38:WK40" si="1562">S38+AL38+BE38+BX38+CQ38+DJ38+EC38+EV38+FO38+GH38+HA38+HT38+IM38+JF38+JY38+KR38+LK38+MD38+MW38+NP38+OI38+PB38+PU38+QN38+RG38+RZ38+SS38+TL38+UE38+UX38+VQ38</f>
        <v>0</v>
      </c>
      <c r="WL38" s="13">
        <f t="shared" ref="WL38:WL40" si="1563">T38+AM38+BF38+BY38+CR38+DK38+ED38+EW38+FP38+GI38+HB38+HU38+IN38+JG38+JZ38+KS38+LL38+ME38+MX38+NQ38+OJ38+PC38+PV38+QO38+RH38+SA38+ST38+TM38+UF38+UY38+VR38</f>
        <v>0</v>
      </c>
      <c r="WM38" s="13">
        <f t="shared" ref="WM38:WM40" si="1564">U38+AN38+BG38+BZ38+CS38+DL38+EE38++EX38+FQ38+GJ38+HC38+HV38+IO38+JH38+KA38+KT38+LM38+MF38+MY38+NR38+OK38+PD38+PW38+QP38+RI38+SB38+SU38+TN38+UG38+UZ38+VS38</f>
        <v>0</v>
      </c>
      <c r="WN38" s="13">
        <f t="shared" ref="WN38:WN40" si="1565">V38+AO38+BH38+CA38+CT38+DM38+EF38+EY38+FR38+GK38+HD38+HW38+IP38+JI38+KB38+KU38+LN38+MG38+MZ38+NS38+OL38+PE38+PX38+QQ38+RJ38+SC38+SV38+TO38+UH38+VA38+VT38</f>
        <v>0</v>
      </c>
      <c r="WO38" s="13">
        <f t="shared" ref="WO38:WO40" si="1566">W38+AP38+BI38+CB38+CU38+DN38+EG38+EZ38+FS38+GL38+HE38+HX38+IQ38+JJ38+KC38+KV38+LO38+MH38+NA38+NT38+OM38+PF38+PY38+QR38+RK38+SD38+SW38+TP38+UI38+VB38+VU38</f>
        <v>0</v>
      </c>
      <c r="WP38" s="63">
        <f t="shared" ref="WP38:WP40" si="1567">X38+AQ38+BJ38+CC38+CV38+DO38+EH38+FA38+FT38+GM38+HF38+HY38+IR38+JK38+KD38+KW38+LP38+MI38+NB38+NU38+ON38+PG38+PZ38+QS38+RL38+SE38+SX38+TQ38+UJ38+VC38+VV38</f>
        <v>0</v>
      </c>
      <c r="WQ38" s="63">
        <f t="shared" ref="WQ38:WQ40" si="1568">Y38+AR38+BK38+CD38+CW38+DP38+EI38+FB38+FU38+GN38+HG38+HZ38+IS38+JL38+KE38+KX38+LQ38+MJ38+NC38+NV38+OO38+PH38+QA38+QT38+RM38+SF38+SY38+TR38+UK38+VD38+VW38</f>
        <v>0</v>
      </c>
      <c r="WR38" s="63">
        <f t="shared" ref="WR38:WR40" si="1569">Z38+AS38+BL38+CE38+CX38+DQ38+EJ38+FC38+FV38+GO38+HH38+IA38+IT38+JM38+KF38+KY38+LR38+MK38+ND38+NW38+OP38+PI38+QB38+QU38+RN38+SG38+SZ38+TS38+UL38+VE38+VX38</f>
        <v>0</v>
      </c>
      <c r="WS38" s="63">
        <f t="shared" ref="WS38:WS40" ca="1" si="1570">AB38+AU38+BN38+CG38+CZ38+DS38+EL38+FE38+FX38+GQ38+HJ38+IC38+IV38+JO38+KH38+LA38+LT38+MM38+NF38+NY38+OR38+PK38+QD38+QW38+RP38+SI38+TB38+TU38+UN38+VG38+VZ38</f>
        <v>0</v>
      </c>
      <c r="WT38" s="54">
        <f t="shared" ref="WT38" ca="1" si="1571">WA38</f>
        <v>0</v>
      </c>
      <c r="WU38" s="64">
        <f t="shared" ref="WU38" ca="1" si="1572">WB38</f>
        <v>0</v>
      </c>
      <c r="WV38" s="196"/>
      <c r="WW38" s="197">
        <f t="shared" ref="WW38" ca="1" si="1573">WV38-WT38</f>
        <v>0</v>
      </c>
      <c r="WX38" s="12">
        <f t="shared" ref="WX38:WX40" si="1574">WV38/F38</f>
        <v>0</v>
      </c>
      <c r="WY38" s="61"/>
    </row>
    <row r="39" spans="1:623" ht="15" customHeight="1" x14ac:dyDescent="0.3">
      <c r="A39" s="114" t="str">
        <f t="shared" ca="1" si="1309"/>
        <v>-</v>
      </c>
      <c r="B39" s="149"/>
      <c r="C39" s="173">
        <v>580</v>
      </c>
      <c r="D39" s="174">
        <v>176</v>
      </c>
      <c r="E39" s="138" t="s">
        <v>175</v>
      </c>
      <c r="F39" s="98">
        <f>IF(E39="","",IF(VLOOKUP(E39,'Master Data (December 2025)'!$B$10:$N$857,1)=E39,VLOOKUP(E39,'Master Data (December 2025)'!$B$10:$N$857,6),"XX"))</f>
        <v>1</v>
      </c>
      <c r="G39" s="98"/>
      <c r="H39" s="90">
        <f>IF(E39="","",IF(VLOOKUP(E39,'Master Data (December 2025)'!$B$10:$N$857,1)=E39,VLOOKUP(E39,'Master Data (December 2025)'!$B$10:$N$857,8),"XX"))</f>
        <v>24</v>
      </c>
      <c r="I39" s="98"/>
      <c r="J39" s="90" t="str">
        <f>IF(E39="","",IF(VLOOKUP(E39,'Master Data (December 2025)'!$B$10:$N$857,1)=E39,VLOOKUP(E39,'Master Data (December 2025)'!$B$10:$N$857,3),"XX"))</f>
        <v>สมภพ</v>
      </c>
      <c r="K39" s="99" t="str">
        <f>IF(E39="","",IF(VLOOKUP(E39,'Master Data (December 2025)'!$B$10:$N$857,1)=E39,VLOOKUP(E39,'Master Data (December 2025)'!$B$10:$N$857,5),"XX"))</f>
        <v>Btl 750 ml</v>
      </c>
      <c r="L39" s="215">
        <f>IF(E39="","",IF(VLOOKUP(E39,'Master Data (December 2025)'!$B$10:$N$857,1)=E39,VLOOKUP(E39,'Master Data (December 2025)'!$B$10:$N$857,11),"XX"))</f>
        <v>1240</v>
      </c>
      <c r="M39" s="215">
        <f>IF(E39="","",IF(VLOOKUP(E39,'Master Data (December 2025)'!$B$10:$N$857,1)=E39,VLOOKUP(E39,'Master Data (December 2025)'!$B$10:$N$857,13),"XX"))</f>
        <v>51.666666666666664</v>
      </c>
      <c r="N39" s="208"/>
      <c r="O39" s="100">
        <f t="shared" ref="O39:O40" si="1575">N39</f>
        <v>0</v>
      </c>
      <c r="P39" s="202"/>
      <c r="Q39" s="202"/>
      <c r="R39" s="202"/>
      <c r="S39" s="202"/>
      <c r="T39" s="202"/>
      <c r="U39" s="202"/>
      <c r="V39" s="202"/>
      <c r="W39" s="202"/>
      <c r="X39" s="203"/>
      <c r="Y39" s="204"/>
      <c r="Z39" s="101">
        <f t="shared" ref="Z39:Z40" si="1576">(Y39*F39)/H39</f>
        <v>0</v>
      </c>
      <c r="AA39" s="102">
        <f ca="1">IF(E39=0,0,SUMIF('Cocktail (December 2025)'!$F$6:$DB$1547,E39,'Cocktail (December 2025)'!$O$6:$O$1547))</f>
        <v>0</v>
      </c>
      <c r="AB39" s="103">
        <f t="shared" ref="AB39:AB40" ca="1" si="1577">AA39/H39</f>
        <v>0</v>
      </c>
      <c r="AC39" s="104">
        <f t="shared" ref="AC39:AC46" ca="1" si="1578">O39+P39+Q39+R39-S39-T39-U39-V39-W39-X39-Z39-AB39</f>
        <v>0</v>
      </c>
      <c r="AD39" s="104">
        <f t="shared" ref="AD39:AD40" ca="1" si="1579">AC39*H39</f>
        <v>0</v>
      </c>
      <c r="AE39" s="105">
        <f t="shared" ref="AE39:AE46" ca="1" si="1580">(T39+U39+V39+W39+(X39+((Y39*$F39)/$H39)+AB39))*$L39</f>
        <v>0</v>
      </c>
      <c r="AF39" s="191"/>
      <c r="AG39" s="192">
        <f t="shared" ref="AG39:AG40" ca="1" si="1581">AF39-AC39</f>
        <v>0</v>
      </c>
      <c r="AH39" s="106">
        <f t="shared" ca="1" si="881"/>
        <v>0</v>
      </c>
      <c r="AI39" s="202"/>
      <c r="AJ39" s="202"/>
      <c r="AK39" s="202"/>
      <c r="AL39" s="202"/>
      <c r="AM39" s="202"/>
      <c r="AN39" s="202"/>
      <c r="AO39" s="202"/>
      <c r="AP39" s="202"/>
      <c r="AQ39" s="203"/>
      <c r="AR39" s="204"/>
      <c r="AS39" s="107">
        <f t="shared" si="1350"/>
        <v>0</v>
      </c>
      <c r="AT39" s="102">
        <f ca="1">IF(E39=0,0,SUMIF('Cocktail (December 2025)'!$F$6:$DB$1547,E39,'Cocktail (December 2025)'!$R$6:$R$1547))</f>
        <v>0</v>
      </c>
      <c r="AU39" s="108">
        <f t="shared" ca="1" si="1351"/>
        <v>0</v>
      </c>
      <c r="AV39" s="104">
        <f t="shared" ref="AV39:AV46" ca="1" si="1582">AH39+AI39+AJ39+AK39-AL39-AM39-AN39-AO39-AP39-AQ39-AS39-AU39</f>
        <v>0</v>
      </c>
      <c r="AW39" s="104">
        <f t="shared" ca="1" si="1353"/>
        <v>0</v>
      </c>
      <c r="AX39" s="105">
        <f t="shared" ref="AX39:AX46" ca="1" si="1583">(AM39+AN39+AO39+AP39+(AQ39+((AR39*$F39)/$H39)+AU39))*$L39</f>
        <v>0</v>
      </c>
      <c r="AY39" s="191"/>
      <c r="AZ39" s="192">
        <f t="shared" ref="AZ39:AZ40" ca="1" si="1584">AY39-AV39</f>
        <v>0</v>
      </c>
      <c r="BA39" s="106">
        <f t="shared" ca="1" si="1356"/>
        <v>0</v>
      </c>
      <c r="BB39" s="202"/>
      <c r="BC39" s="202"/>
      <c r="BD39" s="202"/>
      <c r="BE39" s="202"/>
      <c r="BF39" s="202"/>
      <c r="BG39" s="202"/>
      <c r="BH39" s="202"/>
      <c r="BI39" s="202"/>
      <c r="BJ39" s="203"/>
      <c r="BK39" s="204"/>
      <c r="BL39" s="108">
        <f t="shared" si="1357"/>
        <v>0</v>
      </c>
      <c r="BM39" s="102">
        <f ca="1">IF(E39=0,0,SUMIF('Cocktail (December 2025)'!$F$6:$DB$1547,E39,'Cocktail (December 2025)'!$U$6:$U$1547))</f>
        <v>0</v>
      </c>
      <c r="BN39" s="108">
        <f t="shared" ca="1" si="1358"/>
        <v>0</v>
      </c>
      <c r="BO39" s="109">
        <f t="shared" ref="BO39:BO46" ca="1" si="1585">BA39+BB39+BC39+BD39-BE39-BF39-BG39-BH39-BI39-BJ39-BL39-BN39</f>
        <v>0</v>
      </c>
      <c r="BP39" s="104">
        <f t="shared" ca="1" si="1360"/>
        <v>0</v>
      </c>
      <c r="BQ39" s="105">
        <f t="shared" ref="BQ39:BQ46" ca="1" si="1586">(BF39+BG39+BH39+BI39+(BJ39+((BK39*$F39)/$H39)+BN39))*$L39</f>
        <v>0</v>
      </c>
      <c r="BR39" s="191"/>
      <c r="BS39" s="192">
        <f t="shared" ref="BS39:BS40" ca="1" si="1587">BR39-BO39</f>
        <v>0</v>
      </c>
      <c r="BT39" s="106">
        <f t="shared" ref="BT39:BT40" ca="1" si="1588">BO39</f>
        <v>0</v>
      </c>
      <c r="BU39" s="202"/>
      <c r="BV39" s="202"/>
      <c r="BW39" s="202"/>
      <c r="BX39" s="202"/>
      <c r="BY39" s="202"/>
      <c r="BZ39" s="202"/>
      <c r="CA39" s="202"/>
      <c r="CB39" s="202"/>
      <c r="CC39" s="203"/>
      <c r="CD39" s="204"/>
      <c r="CE39" s="108">
        <f t="shared" si="1364"/>
        <v>0</v>
      </c>
      <c r="CF39" s="102">
        <f ca="1">IF(E39=0,0,SUMIF('Cocktail (December 2025)'!$F$6:$DB$1547,E39,'Cocktail (December 2025)'!$X$6:$X$1547))</f>
        <v>0</v>
      </c>
      <c r="CG39" s="108">
        <f t="shared" ca="1" si="1365"/>
        <v>0</v>
      </c>
      <c r="CH39" s="109">
        <f t="shared" ref="CH39:CH46" ca="1" si="1589">BT39+BU39+BV39+BW39-BX39-BY39-BZ39-CA39-CB39-CC39-CE39-CG39</f>
        <v>0</v>
      </c>
      <c r="CI39" s="104">
        <f t="shared" ca="1" si="1367"/>
        <v>0</v>
      </c>
      <c r="CJ39" s="105">
        <f t="shared" ref="CJ39:CJ46" ca="1" si="1590">(BY39+BZ39+CA39+CB39+(CC39+((CD39*$F39)/$H39)+CG39))*$L39</f>
        <v>0</v>
      </c>
      <c r="CK39" s="191"/>
      <c r="CL39" s="192">
        <f t="shared" ref="CL39:CL40" ca="1" si="1591">CK39-CH39</f>
        <v>0</v>
      </c>
      <c r="CM39" s="106">
        <f t="shared" ref="CM39:CM40" ca="1" si="1592">CH39</f>
        <v>0</v>
      </c>
      <c r="CN39" s="202"/>
      <c r="CO39" s="202"/>
      <c r="CP39" s="202"/>
      <c r="CQ39" s="202"/>
      <c r="CR39" s="202"/>
      <c r="CS39" s="202"/>
      <c r="CT39" s="202"/>
      <c r="CU39" s="202"/>
      <c r="CV39" s="203"/>
      <c r="CW39" s="204"/>
      <c r="CX39" s="108">
        <f t="shared" si="1371"/>
        <v>0</v>
      </c>
      <c r="CY39" s="102">
        <f ca="1">IF(E39=0,0,SUMIF('Cocktail (December 2025)'!$F$6:$DB$1547,E39,'Cocktail (December 2025)'!$AA$6:$AA$1547))</f>
        <v>0</v>
      </c>
      <c r="CZ39" s="108">
        <f t="shared" ca="1" si="1372"/>
        <v>0</v>
      </c>
      <c r="DA39" s="109">
        <f t="shared" ref="DA39:DA46" ca="1" si="1593">CM39+CN39+CO39+CP39-CQ39-CR39-CS39-CT39-CU39-CV39-CX39-CZ39</f>
        <v>0</v>
      </c>
      <c r="DB39" s="104">
        <f t="shared" ca="1" si="1374"/>
        <v>0</v>
      </c>
      <c r="DC39" s="105">
        <f t="shared" ref="DC39:DC46" ca="1" si="1594">(CR39+CS39+CT39+CU39+(CV39+((CW39*$F39)/$H39)+CZ39))*$L39</f>
        <v>0</v>
      </c>
      <c r="DD39" s="191"/>
      <c r="DE39" s="192">
        <f t="shared" ref="DE39:DE40" ca="1" si="1595">DD39-DA39</f>
        <v>0</v>
      </c>
      <c r="DF39" s="106">
        <f t="shared" ref="DF39:DF40" ca="1" si="1596">DA39</f>
        <v>0</v>
      </c>
      <c r="DG39" s="202"/>
      <c r="DH39" s="202"/>
      <c r="DI39" s="202"/>
      <c r="DJ39" s="202"/>
      <c r="DK39" s="202"/>
      <c r="DL39" s="202"/>
      <c r="DM39" s="202"/>
      <c r="DN39" s="202"/>
      <c r="DO39" s="203"/>
      <c r="DP39" s="204"/>
      <c r="DQ39" s="108">
        <f t="shared" si="1378"/>
        <v>0</v>
      </c>
      <c r="DR39" s="102">
        <f ca="1">IF(E39=0,0,SUMIF('Cocktail (December 2025)'!$F$6:$DB$1547,E39,'Cocktail (December 2025)'!$AD$6:$AD$1547))</f>
        <v>0</v>
      </c>
      <c r="DS39" s="108">
        <f t="shared" ca="1" si="1379"/>
        <v>0</v>
      </c>
      <c r="DT39" s="109">
        <f t="shared" ref="DT39:DT46" ca="1" si="1597">DF39+DG39+DH39+DI39-DJ39-DK39-DL39-DM39-DN39-DO39-DQ39-DS39</f>
        <v>0</v>
      </c>
      <c r="DU39" s="104">
        <f t="shared" ca="1" si="1381"/>
        <v>0</v>
      </c>
      <c r="DV39" s="105">
        <f t="shared" ref="DV39:DV46" ca="1" si="1598">(DK39+DL39+DM39+DN39+(DO39+((DP39*$F39)/$H39)+DS39))*$L39</f>
        <v>0</v>
      </c>
      <c r="DW39" s="191"/>
      <c r="DX39" s="192">
        <f t="shared" ref="DX39:DX40" ca="1" si="1599">DW39-DT39</f>
        <v>0</v>
      </c>
      <c r="DY39" s="106">
        <f t="shared" ref="DY39:DY40" ca="1" si="1600">DT39</f>
        <v>0</v>
      </c>
      <c r="DZ39" s="202"/>
      <c r="EA39" s="202"/>
      <c r="EB39" s="202"/>
      <c r="EC39" s="202"/>
      <c r="ED39" s="202"/>
      <c r="EE39" s="202"/>
      <c r="EF39" s="202"/>
      <c r="EG39" s="202"/>
      <c r="EH39" s="203"/>
      <c r="EI39" s="204"/>
      <c r="EJ39" s="108">
        <f t="shared" si="1385"/>
        <v>0</v>
      </c>
      <c r="EK39" s="102">
        <f ca="1">IF(E39=0,0,SUMIF('Cocktail (December 2025)'!$F$6:$DB$1547,E39,'Cocktail (December 2025)'!$AG$6:$AG$1547))</f>
        <v>0</v>
      </c>
      <c r="EL39" s="108">
        <f t="shared" ca="1" si="1386"/>
        <v>0</v>
      </c>
      <c r="EM39" s="109">
        <f t="shared" ref="EM39:EM46" ca="1" si="1601">DY39+DZ39+EA39+EB39-EC39-ED39-EE39-EF39-EG39-EH39-EJ39-EL39</f>
        <v>0</v>
      </c>
      <c r="EN39" s="104">
        <f t="shared" ca="1" si="1388"/>
        <v>0</v>
      </c>
      <c r="EO39" s="105">
        <f t="shared" ref="EO39:EO46" ca="1" si="1602">(ED39+EE39+EF39+EG39+(EH39+((EI39*$F39)/$H39)+EL39))*$L39</f>
        <v>0</v>
      </c>
      <c r="EP39" s="191"/>
      <c r="EQ39" s="199">
        <f t="shared" ref="EQ39:EQ40" ca="1" si="1603">EP39-EM39</f>
        <v>0</v>
      </c>
      <c r="ER39" s="185">
        <f t="shared" ca="1" si="1391"/>
        <v>0</v>
      </c>
      <c r="ES39" s="202"/>
      <c r="ET39" s="202"/>
      <c r="EU39" s="202"/>
      <c r="EV39" s="202"/>
      <c r="EW39" s="202"/>
      <c r="EX39" s="202"/>
      <c r="EY39" s="202"/>
      <c r="EZ39" s="202"/>
      <c r="FA39" s="203"/>
      <c r="FB39" s="204"/>
      <c r="FC39" s="108">
        <f t="shared" si="1392"/>
        <v>0</v>
      </c>
      <c r="FD39" s="102">
        <f ca="1">IF(E39=0,0,SUMIF('Cocktail (December 2025)'!$F$6:$DB$1547,E39,'Cocktail (December 2025)'!$AJ$6:$AJ$1547))</f>
        <v>0</v>
      </c>
      <c r="FE39" s="108">
        <f t="shared" ca="1" si="1393"/>
        <v>0</v>
      </c>
      <c r="FF39" s="109">
        <f t="shared" ref="FF39:FF46" ca="1" si="1604">ER39+ES39+ET39+EU39-EV39-EW39-EX39-EY39-EZ39-FA39-FC39-FE39</f>
        <v>0</v>
      </c>
      <c r="FG39" s="104">
        <f t="shared" ca="1" si="1395"/>
        <v>0</v>
      </c>
      <c r="FH39" s="105">
        <f t="shared" ref="FH39:FH46" ca="1" si="1605">(EW39+EX39+EY39+EZ39+(FA39+((FB39*$F39)/$H39)+FE39))*$L39</f>
        <v>0</v>
      </c>
      <c r="FI39" s="191"/>
      <c r="FJ39" s="192">
        <f t="shared" ref="FJ39:FJ40" ca="1" si="1606">FI39-FF39</f>
        <v>0</v>
      </c>
      <c r="FK39" s="110">
        <f t="shared" ref="FK39:FK46" ca="1" si="1607">FF39</f>
        <v>0</v>
      </c>
      <c r="FL39" s="202"/>
      <c r="FM39" s="202"/>
      <c r="FN39" s="202"/>
      <c r="FO39" s="202"/>
      <c r="FP39" s="202"/>
      <c r="FQ39" s="202"/>
      <c r="FR39" s="202"/>
      <c r="FS39" s="202"/>
      <c r="FT39" s="203"/>
      <c r="FU39" s="204"/>
      <c r="FV39" s="108">
        <f t="shared" si="1399"/>
        <v>0</v>
      </c>
      <c r="FW39" s="102">
        <f ca="1">IF(E39=0,0,SUMIF('Cocktail (December 2025)'!$F$6:$DB$1547,E39,'Cocktail (December 2025)'!$AM$6:$AM$1547))</f>
        <v>0</v>
      </c>
      <c r="FX39" s="108">
        <f t="shared" ca="1" si="1400"/>
        <v>0</v>
      </c>
      <c r="FY39" s="109">
        <f t="shared" ref="FY39:FY46" ca="1" si="1608">FK39+FL39+FM39+FN39-FO39-FP39-FQ39-FR39-FS39-FT39-FV39-FX39</f>
        <v>0</v>
      </c>
      <c r="FZ39" s="104">
        <f t="shared" ca="1" si="1402"/>
        <v>0</v>
      </c>
      <c r="GA39" s="105">
        <f t="shared" ref="GA39:GA46" ca="1" si="1609">(FP39+FQ39+FR39+FS39+(FT39+((FU39*$F39)/$H39)+FX39))*$L39</f>
        <v>0</v>
      </c>
      <c r="GB39" s="191"/>
      <c r="GC39" s="192">
        <f t="shared" ref="GC39:GC40" ca="1" si="1610">GB39-FY39</f>
        <v>0</v>
      </c>
      <c r="GD39" s="106">
        <f t="shared" ref="GD39:GD40" ca="1" si="1611">FY39</f>
        <v>0</v>
      </c>
      <c r="GE39" s="202"/>
      <c r="GF39" s="202"/>
      <c r="GG39" s="202"/>
      <c r="GH39" s="202"/>
      <c r="GI39" s="202"/>
      <c r="GJ39" s="202"/>
      <c r="GK39" s="202"/>
      <c r="GL39" s="202"/>
      <c r="GM39" s="203"/>
      <c r="GN39" s="204"/>
      <c r="GO39" s="108">
        <f t="shared" si="1406"/>
        <v>0</v>
      </c>
      <c r="GP39" s="102">
        <f ca="1">IF(E39=0,0,SUMIF('Cocktail (December 2025)'!$F$6:$DB$1547,E39,'Cocktail (December 2025)'!$AP$6:$AP$1547))</f>
        <v>0</v>
      </c>
      <c r="GQ39" s="108">
        <f t="shared" ca="1" si="1407"/>
        <v>0</v>
      </c>
      <c r="GR39" s="109">
        <f t="shared" ref="GR39:GR46" ca="1" si="1612">GD39+GE39+GF39+GG39-GH39-GI39-GJ39-GK39-GL39-GM39-GO39-GQ39</f>
        <v>0</v>
      </c>
      <c r="GS39" s="104">
        <f t="shared" ca="1" si="1409"/>
        <v>0</v>
      </c>
      <c r="GT39" s="105">
        <f t="shared" ref="GT39:GT46" ca="1" si="1613">(GI39+GJ39+GK39+GL39+(GM39+((GN39*$F39)/$H39)+GQ39))*$L39</f>
        <v>0</v>
      </c>
      <c r="GU39" s="191"/>
      <c r="GV39" s="192">
        <f t="shared" ref="GV39:GV40" ca="1" si="1614">GU39-GR39</f>
        <v>0</v>
      </c>
      <c r="GW39" s="106">
        <f t="shared" ref="GW39:GW40" ca="1" si="1615">GR39</f>
        <v>0</v>
      </c>
      <c r="GX39" s="202"/>
      <c r="GY39" s="202"/>
      <c r="GZ39" s="202"/>
      <c r="HA39" s="202"/>
      <c r="HB39" s="202"/>
      <c r="HC39" s="202"/>
      <c r="HD39" s="202"/>
      <c r="HE39" s="202"/>
      <c r="HF39" s="203"/>
      <c r="HG39" s="204"/>
      <c r="HH39" s="108">
        <f t="shared" si="1413"/>
        <v>0</v>
      </c>
      <c r="HI39" s="102">
        <f ca="1">IF(E39=0,0,SUMIF('Cocktail (December 2025)'!$F$6:$DB$1547,E39,'Cocktail (December 2025)'!$AS$6:$AS$1547))</f>
        <v>0</v>
      </c>
      <c r="HJ39" s="108">
        <f t="shared" ca="1" si="1414"/>
        <v>0</v>
      </c>
      <c r="HK39" s="109">
        <f t="shared" ref="HK39:HK46" ca="1" si="1616">GW39+GX39+GY39+GZ39-HA39-HB39-HC39-HD39-HE39-HF39-HH39-HJ39</f>
        <v>0</v>
      </c>
      <c r="HL39" s="104">
        <f t="shared" ca="1" si="1416"/>
        <v>0</v>
      </c>
      <c r="HM39" s="105">
        <f t="shared" ref="HM39:HM46" ca="1" si="1617">(HB39+HC39+HD39+HE39+(HF39+((HG39*$F39)/$H39)+HJ39))*$L39</f>
        <v>0</v>
      </c>
      <c r="HN39" s="191"/>
      <c r="HO39" s="192">
        <f t="shared" ref="HO39:HO40" ca="1" si="1618">HN39-HK39</f>
        <v>0</v>
      </c>
      <c r="HP39" s="106">
        <f t="shared" ref="HP39:HP40" ca="1" si="1619">HK39</f>
        <v>0</v>
      </c>
      <c r="HQ39" s="202"/>
      <c r="HR39" s="202"/>
      <c r="HS39" s="202"/>
      <c r="HT39" s="202"/>
      <c r="HU39" s="202"/>
      <c r="HV39" s="202"/>
      <c r="HW39" s="202"/>
      <c r="HX39" s="202"/>
      <c r="HY39" s="203"/>
      <c r="HZ39" s="204"/>
      <c r="IA39" s="108">
        <f t="shared" si="1420"/>
        <v>0</v>
      </c>
      <c r="IB39" s="102">
        <f ca="1">IF(E39=0,0,SUMIF('Cocktail (December 2025)'!$F$6:$DB$1547,E39,'Cocktail (December 2025)'!$AV$6:$AV$1547))</f>
        <v>0</v>
      </c>
      <c r="IC39" s="108">
        <f t="shared" ca="1" si="1421"/>
        <v>0</v>
      </c>
      <c r="ID39" s="109">
        <f t="shared" ref="ID39:ID46" ca="1" si="1620">HP39+HQ39+HR39+HS39-HT39-HU39-HV39-HW39-HX39-HY39-IA39-IC39</f>
        <v>0</v>
      </c>
      <c r="IE39" s="104">
        <f t="shared" ca="1" si="1423"/>
        <v>0</v>
      </c>
      <c r="IF39" s="105">
        <f t="shared" ref="IF39:IF46" ca="1" si="1621">(HU39+HV39+HW39+HX39+(HY39+((HZ39*$F39)/$H39)+IC39))*$L39</f>
        <v>0</v>
      </c>
      <c r="IG39" s="191"/>
      <c r="IH39" s="192">
        <f t="shared" ref="IH39:IH40" ca="1" si="1622">IG39-ID39</f>
        <v>0</v>
      </c>
      <c r="II39" s="106">
        <f t="shared" ref="II39:II40" ca="1" si="1623">ID39</f>
        <v>0</v>
      </c>
      <c r="IJ39" s="202"/>
      <c r="IK39" s="202"/>
      <c r="IL39" s="202"/>
      <c r="IM39" s="202"/>
      <c r="IN39" s="202"/>
      <c r="IO39" s="202"/>
      <c r="IP39" s="202"/>
      <c r="IQ39" s="202"/>
      <c r="IR39" s="203"/>
      <c r="IS39" s="204"/>
      <c r="IT39" s="108">
        <f t="shared" si="1427"/>
        <v>0</v>
      </c>
      <c r="IU39" s="102">
        <f ca="1">IF(E39=0,0,SUMIF('Cocktail (December 2025)'!$F$6:$DB$1547,E39,'Cocktail (December 2025)'!$AY$6:$AY$1547))</f>
        <v>0</v>
      </c>
      <c r="IV39" s="108">
        <f t="shared" ca="1" si="1428"/>
        <v>0</v>
      </c>
      <c r="IW39" s="109">
        <f t="shared" ref="IW39:IW46" ca="1" si="1624">II39+IJ39+IK39+IL39-IM39-IN39-IO39-IP39-IQ39-IR39-IT39-IV39</f>
        <v>0</v>
      </c>
      <c r="IX39" s="104">
        <f t="shared" ca="1" si="1430"/>
        <v>0</v>
      </c>
      <c r="IY39" s="105">
        <f t="shared" ref="IY39:IY46" ca="1" si="1625">(IN39+IO39+IP39+IQ39+(IR39+((IS39*$F39)/$H39)+IV39))*$L39</f>
        <v>0</v>
      </c>
      <c r="IZ39" s="191"/>
      <c r="JA39" s="192">
        <f t="shared" ref="JA39:JA40" ca="1" si="1626">IZ39-IW39</f>
        <v>0</v>
      </c>
      <c r="JB39" s="106">
        <f t="shared" ref="JB39:JB40" ca="1" si="1627">IW39</f>
        <v>0</v>
      </c>
      <c r="JC39" s="202"/>
      <c r="JD39" s="202"/>
      <c r="JE39" s="202"/>
      <c r="JF39" s="202"/>
      <c r="JG39" s="202"/>
      <c r="JH39" s="202"/>
      <c r="JI39" s="202"/>
      <c r="JJ39" s="202"/>
      <c r="JK39" s="203"/>
      <c r="JL39" s="204"/>
      <c r="JM39" s="108">
        <f t="shared" si="1434"/>
        <v>0</v>
      </c>
      <c r="JN39" s="102">
        <f ca="1">IF(E39=0,0,SUMIF('Cocktail (December 2025)'!$F$6:$DB$1547,E39,'Cocktail (December 2025)'!$BB$6:$BB$1547))</f>
        <v>0</v>
      </c>
      <c r="JO39" s="108">
        <f t="shared" ca="1" si="1435"/>
        <v>0</v>
      </c>
      <c r="JP39" s="109">
        <f t="shared" ref="JP39:JP46" ca="1" si="1628">JB39+JC39+JD39+JE39-JF39-JG39-JH39-JI39-JJ39-JK39-JM39-JO39</f>
        <v>0</v>
      </c>
      <c r="JQ39" s="104">
        <f t="shared" ca="1" si="1437"/>
        <v>0</v>
      </c>
      <c r="JR39" s="105">
        <f t="shared" ref="JR39:JR46" ca="1" si="1629">(JG39+JH39+JI39+JJ39+(JK39+((JL39*$F39)/$H39)+JO39))*$L39</f>
        <v>0</v>
      </c>
      <c r="JS39" s="191"/>
      <c r="JT39" s="192">
        <f t="shared" ref="JT39:JT40" ca="1" si="1630">JS39-JP39</f>
        <v>0</v>
      </c>
      <c r="JU39" s="106">
        <f t="shared" ca="1" si="1440"/>
        <v>0</v>
      </c>
      <c r="JV39" s="202"/>
      <c r="JW39" s="202"/>
      <c r="JX39" s="202"/>
      <c r="JY39" s="202"/>
      <c r="JZ39" s="202"/>
      <c r="KA39" s="202"/>
      <c r="KB39" s="202"/>
      <c r="KC39" s="202"/>
      <c r="KD39" s="203"/>
      <c r="KE39" s="204"/>
      <c r="KF39" s="108">
        <f t="shared" si="1441"/>
        <v>0</v>
      </c>
      <c r="KG39" s="102">
        <f ca="1">IF(E39=0,0,SUMIF('Cocktail (December 2025)'!$F$6:$DB$1547,E39,'Cocktail (December 2025)'!$BE$6:$BE$1547))</f>
        <v>0</v>
      </c>
      <c r="KH39" s="108">
        <f t="shared" ca="1" si="1442"/>
        <v>0</v>
      </c>
      <c r="KI39" s="109">
        <f t="shared" ref="KI39:KI46" ca="1" si="1631">JU39+JV39+JW39+JX39-JY39-JZ39-KA39-KB39-KC39-KD39-KF39-KH39</f>
        <v>0</v>
      </c>
      <c r="KJ39" s="104">
        <f t="shared" ca="1" si="1444"/>
        <v>0</v>
      </c>
      <c r="KK39" s="105">
        <f t="shared" ref="KK39:KK46" ca="1" si="1632">(JZ39+KA39+KB39+KC39+(KD39+((KE39*$F39)/$H39)+KH39))*$L39</f>
        <v>0</v>
      </c>
      <c r="KL39" s="191"/>
      <c r="KM39" s="192">
        <f t="shared" ref="KM39:KM40" ca="1" si="1633">KL39-KI39</f>
        <v>0</v>
      </c>
      <c r="KN39" s="106">
        <f t="shared" ref="KN39:KN40" ca="1" si="1634">KI39</f>
        <v>0</v>
      </c>
      <c r="KO39" s="202"/>
      <c r="KP39" s="202"/>
      <c r="KQ39" s="202"/>
      <c r="KR39" s="202"/>
      <c r="KS39" s="202"/>
      <c r="KT39" s="202"/>
      <c r="KU39" s="202"/>
      <c r="KV39" s="202"/>
      <c r="KW39" s="203"/>
      <c r="KX39" s="204"/>
      <c r="KY39" s="108">
        <f t="shared" si="1448"/>
        <v>0</v>
      </c>
      <c r="KZ39" s="102">
        <f ca="1">IF(E39=0,0,SUMIF('Cocktail (December 2025)'!$F$6:$DB$1547,E39,'Cocktail (December 2025)'!$BH$6:$BH$1547))</f>
        <v>0</v>
      </c>
      <c r="LA39" s="108">
        <f t="shared" ca="1" si="1449"/>
        <v>0</v>
      </c>
      <c r="LB39" s="109">
        <f t="shared" ref="LB39:LB46" ca="1" si="1635">KN39+KO39+KP39+KQ39-KR39-KS39-KT39-KU39-KV39-KW39-KY39-LA39</f>
        <v>0</v>
      </c>
      <c r="LC39" s="104">
        <f t="shared" ca="1" si="1451"/>
        <v>0</v>
      </c>
      <c r="LD39" s="105">
        <f t="shared" ref="LD39:LD46" ca="1" si="1636">(KS39+KT39+KU39+KV39+(KW39+((KX39*$F39)/$H39)+LA39))*$L39</f>
        <v>0</v>
      </c>
      <c r="LE39" s="191"/>
      <c r="LF39" s="192">
        <f t="shared" ref="LF39:LF40" ca="1" si="1637">LE39-LB39</f>
        <v>0</v>
      </c>
      <c r="LG39" s="106">
        <f t="shared" ref="LG39:LG40" ca="1" si="1638">LB39</f>
        <v>0</v>
      </c>
      <c r="LH39" s="202"/>
      <c r="LI39" s="202"/>
      <c r="LJ39" s="202"/>
      <c r="LK39" s="202"/>
      <c r="LL39" s="202"/>
      <c r="LM39" s="202"/>
      <c r="LN39" s="202"/>
      <c r="LO39" s="202"/>
      <c r="LP39" s="203"/>
      <c r="LQ39" s="204"/>
      <c r="LR39" s="108">
        <f t="shared" si="1455"/>
        <v>0</v>
      </c>
      <c r="LS39" s="102">
        <f ca="1">IF(E39=0,0,SUMIF('Cocktail (December 2025)'!$F$6:$DB$1547,E39,'Cocktail (December 2025)'!$BK$6:$BK$1547))</f>
        <v>0</v>
      </c>
      <c r="LT39" s="108">
        <f t="shared" ca="1" si="1456"/>
        <v>0</v>
      </c>
      <c r="LU39" s="109">
        <f t="shared" ref="LU39:LU46" ca="1" si="1639">LG39+LH39+LI39+LJ39-LK39-LL39-LM39-LN39-LO39-LP39-LR39-LT39</f>
        <v>0</v>
      </c>
      <c r="LV39" s="104">
        <f t="shared" ca="1" si="1458"/>
        <v>0</v>
      </c>
      <c r="LW39" s="105">
        <f t="shared" ref="LW39:LW46" ca="1" si="1640">(LL39+LM39+LN39+LO39+(LP39+((LQ39*$F39)/$H39)+LT39))*$L39</f>
        <v>0</v>
      </c>
      <c r="LX39" s="191"/>
      <c r="LY39" s="192">
        <f t="shared" ref="LY39:LY40" ca="1" si="1641">LX39-LU39</f>
        <v>0</v>
      </c>
      <c r="LZ39" s="106">
        <f t="shared" ref="LZ39:LZ40" ca="1" si="1642">LU39</f>
        <v>0</v>
      </c>
      <c r="MA39" s="202"/>
      <c r="MB39" s="202"/>
      <c r="MC39" s="202"/>
      <c r="MD39" s="202"/>
      <c r="ME39" s="202"/>
      <c r="MF39" s="202"/>
      <c r="MG39" s="202"/>
      <c r="MH39" s="202"/>
      <c r="MI39" s="203"/>
      <c r="MJ39" s="204"/>
      <c r="MK39" s="108">
        <f t="shared" si="1462"/>
        <v>0</v>
      </c>
      <c r="ML39" s="102">
        <f ca="1">IF(E39=0,0,SUMIF('Cocktail (December 2025)'!$F$6:$DB$1547,E39,'Cocktail (December 2025)'!$BN$6:$BN$1547))</f>
        <v>0</v>
      </c>
      <c r="MM39" s="108">
        <f t="shared" ca="1" si="1463"/>
        <v>0</v>
      </c>
      <c r="MN39" s="109">
        <f t="shared" ref="MN39:MN46" ca="1" si="1643">LZ39+MA39+MB39+MC39-MD39-ME39-MF39-MG39-MH39-MI39-MK39-MM39</f>
        <v>0</v>
      </c>
      <c r="MO39" s="104">
        <f t="shared" ca="1" si="1465"/>
        <v>0</v>
      </c>
      <c r="MP39" s="105">
        <f t="shared" ref="MP39:MP46" ca="1" si="1644">(ME39+MF39+MG39+MH39+(MI39+((MJ39*$F39)/$H39)+MM39))*$L39</f>
        <v>0</v>
      </c>
      <c r="MQ39" s="191"/>
      <c r="MR39" s="192">
        <f t="shared" ref="MR39:MR40" ca="1" si="1645">MQ39-MN39</f>
        <v>0</v>
      </c>
      <c r="MS39" s="106">
        <f t="shared" ref="MS39:MS40" ca="1" si="1646">MN39</f>
        <v>0</v>
      </c>
      <c r="MT39" s="202"/>
      <c r="MU39" s="202"/>
      <c r="MV39" s="202"/>
      <c r="MW39" s="202"/>
      <c r="MX39" s="202"/>
      <c r="MY39" s="202"/>
      <c r="MZ39" s="202"/>
      <c r="NA39" s="202"/>
      <c r="NB39" s="203"/>
      <c r="NC39" s="204"/>
      <c r="ND39" s="108">
        <f t="shared" si="1469"/>
        <v>0</v>
      </c>
      <c r="NE39" s="102">
        <f ca="1">IF(E39=0,0,SUMIF('Cocktail (December 2025)'!$F$6:$DB$1547,E39,'Cocktail (December 2025)'!$BQ$6:$BQ$1547))</f>
        <v>0</v>
      </c>
      <c r="NF39" s="108">
        <f t="shared" ca="1" si="1470"/>
        <v>0</v>
      </c>
      <c r="NG39" s="109">
        <f t="shared" ref="NG39:NG46" ca="1" si="1647">MS39+MT39+MU39+MV39-MW39-MX39-MY39-MZ39-NA39-NB39-ND39-NF39</f>
        <v>0</v>
      </c>
      <c r="NH39" s="104">
        <f t="shared" ca="1" si="1472"/>
        <v>0</v>
      </c>
      <c r="NI39" s="105">
        <f t="shared" ref="NI39:NI46" ca="1" si="1648">(MX39+MY39+MZ39+NA39+(NB39+((NC39*$F39)/$H39)+NF39))*$L39</f>
        <v>0</v>
      </c>
      <c r="NJ39" s="191"/>
      <c r="NK39" s="192">
        <f t="shared" ref="NK39:NK40" ca="1" si="1649">NJ39-NG39</f>
        <v>0</v>
      </c>
      <c r="NL39" s="106">
        <f t="shared" ref="NL39:NL40" ca="1" si="1650">NG39</f>
        <v>0</v>
      </c>
      <c r="NM39" s="202"/>
      <c r="NN39" s="202"/>
      <c r="NO39" s="202"/>
      <c r="NP39" s="202"/>
      <c r="NQ39" s="202"/>
      <c r="NR39" s="202"/>
      <c r="NS39" s="202"/>
      <c r="NT39" s="202"/>
      <c r="NU39" s="203"/>
      <c r="NV39" s="204"/>
      <c r="NW39" s="108">
        <f t="shared" si="1476"/>
        <v>0</v>
      </c>
      <c r="NX39" s="102">
        <f ca="1">IF(E39=0,0,SUMIF('Cocktail (December 2025)'!$F$6:$DB$1547,E39,'Cocktail (December 2025)'!$BT$6:$BT$1547))</f>
        <v>0</v>
      </c>
      <c r="NY39" s="108">
        <f t="shared" ca="1" si="1477"/>
        <v>0</v>
      </c>
      <c r="NZ39" s="109">
        <f t="shared" ref="NZ39:NZ46" ca="1" si="1651">NL39+NM39+NN39+NO39-NP39-NQ39-NR39-NS39-NT39-NU39-NW39-NY39</f>
        <v>0</v>
      </c>
      <c r="OA39" s="104">
        <f t="shared" ca="1" si="1479"/>
        <v>0</v>
      </c>
      <c r="OB39" s="105">
        <f t="shared" ref="OB39:OB46" ca="1" si="1652">(NQ39+NR39+NS39+NT39+(NU39+((NV39*$F39)/$H39)+NY39))*$L39</f>
        <v>0</v>
      </c>
      <c r="OC39" s="191"/>
      <c r="OD39" s="192">
        <f t="shared" ref="OD39:OD40" ca="1" si="1653">OC39-NZ39</f>
        <v>0</v>
      </c>
      <c r="OE39" s="106">
        <f t="shared" ref="OE39:OE40" ca="1" si="1654">NZ39</f>
        <v>0</v>
      </c>
      <c r="OF39" s="202"/>
      <c r="OG39" s="202"/>
      <c r="OH39" s="202"/>
      <c r="OI39" s="202"/>
      <c r="OJ39" s="202"/>
      <c r="OK39" s="202"/>
      <c r="OL39" s="202"/>
      <c r="OM39" s="202"/>
      <c r="ON39" s="203"/>
      <c r="OO39" s="204"/>
      <c r="OP39" s="108">
        <f t="shared" si="1483"/>
        <v>0</v>
      </c>
      <c r="OQ39" s="102">
        <f ca="1">IF(E39=0,0,SUMIF('Cocktail (December 2025)'!$F$6:$DB$1547,E39,'Cocktail (December 2025)'!$BW$6:$BW$1547))</f>
        <v>0</v>
      </c>
      <c r="OR39" s="108">
        <f t="shared" ca="1" si="1484"/>
        <v>0</v>
      </c>
      <c r="OS39" s="109">
        <f t="shared" ref="OS39:OS46" ca="1" si="1655">OE39+OF39+OG39+OH39-OI39-OJ39-OK39-OL39-OM39-ON39-OP39-OR39</f>
        <v>0</v>
      </c>
      <c r="OT39" s="104">
        <f t="shared" ca="1" si="1486"/>
        <v>0</v>
      </c>
      <c r="OU39" s="105">
        <f t="shared" ref="OU39:OU46" ca="1" si="1656">(OJ39+OK39+OL39+OM39+(ON39+((OO39*$F39)/$H39)+OR39))*$L39</f>
        <v>0</v>
      </c>
      <c r="OV39" s="191"/>
      <c r="OW39" s="192">
        <f t="shared" ref="OW39:OW40" ca="1" si="1657">OV39-OS39</f>
        <v>0</v>
      </c>
      <c r="OX39" s="106">
        <f t="shared" ca="1" si="1489"/>
        <v>0</v>
      </c>
      <c r="OY39" s="202"/>
      <c r="OZ39" s="202"/>
      <c r="PA39" s="202"/>
      <c r="PB39" s="202"/>
      <c r="PC39" s="202"/>
      <c r="PD39" s="202"/>
      <c r="PE39" s="202"/>
      <c r="PF39" s="202"/>
      <c r="PG39" s="203"/>
      <c r="PH39" s="204"/>
      <c r="PI39" s="108">
        <f t="shared" si="1490"/>
        <v>0</v>
      </c>
      <c r="PJ39" s="102">
        <f ca="1">IF(E39=0,0,SUMIF('Cocktail (December 2025)'!$F$6:$DB$1547,E39,'Cocktail (December 2025)'!$BZ$6:$BZ$1547))</f>
        <v>0</v>
      </c>
      <c r="PK39" s="108">
        <f t="shared" ca="1" si="1491"/>
        <v>0</v>
      </c>
      <c r="PL39" s="109">
        <f t="shared" ref="PL39:PL46" ca="1" si="1658">OX39+OY39+OZ39+PA39-PB39-PC39-PD39-PE39-PF39-PG39-PI39-PK39</f>
        <v>0</v>
      </c>
      <c r="PM39" s="104">
        <f t="shared" ca="1" si="1493"/>
        <v>0</v>
      </c>
      <c r="PN39" s="105">
        <f t="shared" ref="PN39:PN46" ca="1" si="1659">(PC39+PD39+PE39+PF39+(PG39+((PH39*$F39)/$H39)+PK39))*$L39</f>
        <v>0</v>
      </c>
      <c r="PO39" s="191"/>
      <c r="PP39" s="192">
        <f t="shared" ref="PP39:PP40" ca="1" si="1660">PO39-PL39</f>
        <v>0</v>
      </c>
      <c r="PQ39" s="106">
        <f t="shared" ref="PQ39:PQ40" ca="1" si="1661">PL39</f>
        <v>0</v>
      </c>
      <c r="PR39" s="202"/>
      <c r="PS39" s="202"/>
      <c r="PT39" s="202"/>
      <c r="PU39" s="202"/>
      <c r="PV39" s="202"/>
      <c r="PW39" s="202"/>
      <c r="PX39" s="202"/>
      <c r="PY39" s="202"/>
      <c r="PZ39" s="203"/>
      <c r="QA39" s="204"/>
      <c r="QB39" s="108">
        <f t="shared" si="1497"/>
        <v>0</v>
      </c>
      <c r="QC39" s="102">
        <f ca="1">IF(E39=0,0,SUMIF('Cocktail (December 2025)'!$F$6:$DB$1547,E39,'Cocktail (December 2025)'!$CC$6:$CC$1547))</f>
        <v>0</v>
      </c>
      <c r="QD39" s="108">
        <f t="shared" ca="1" si="1498"/>
        <v>0</v>
      </c>
      <c r="QE39" s="109">
        <f t="shared" ref="QE39:QE46" ca="1" si="1662">PQ39+PR39+PS39+PT39-PU39-PV39-PW39-PX39-PY39-PZ39-QB39-QD39</f>
        <v>0</v>
      </c>
      <c r="QF39" s="104">
        <f t="shared" ca="1" si="1500"/>
        <v>0</v>
      </c>
      <c r="QG39" s="105">
        <f t="shared" ref="QG39:QG46" ca="1" si="1663">(PV39+PW39+PX39+PY39+(PZ39+((QA39*$F39)/$H39)+QD39))*$L39</f>
        <v>0</v>
      </c>
      <c r="QH39" s="191"/>
      <c r="QI39" s="192">
        <f t="shared" ref="QI39:QI40" ca="1" si="1664">QH39-QE39</f>
        <v>0</v>
      </c>
      <c r="QJ39" s="106">
        <f t="shared" ref="QJ39:QJ40" ca="1" si="1665">QE39</f>
        <v>0</v>
      </c>
      <c r="QK39" s="202"/>
      <c r="QL39" s="202"/>
      <c r="QM39" s="202"/>
      <c r="QN39" s="202"/>
      <c r="QO39" s="202"/>
      <c r="QP39" s="202"/>
      <c r="QQ39" s="202"/>
      <c r="QR39" s="202"/>
      <c r="QS39" s="203"/>
      <c r="QT39" s="204"/>
      <c r="QU39" s="108">
        <f t="shared" si="1504"/>
        <v>0</v>
      </c>
      <c r="QV39" s="102">
        <f ca="1">IF(E39=0,0,SUMIF('Cocktail (December 2025)'!$F$6:$DB$1547,E39,'Cocktail (December 2025)'!$CF$6:$CF$1547))</f>
        <v>0</v>
      </c>
      <c r="QW39" s="108">
        <f t="shared" ca="1" si="1505"/>
        <v>0</v>
      </c>
      <c r="QX39" s="109">
        <f t="shared" ref="QX39:QX46" ca="1" si="1666">QJ39+QK39+QL39+QM39-QN39-QO39-QP39-QQ39-QR39-QS39-QU39-QW39</f>
        <v>0</v>
      </c>
      <c r="QY39" s="104">
        <f t="shared" ca="1" si="1507"/>
        <v>0</v>
      </c>
      <c r="QZ39" s="105">
        <f t="shared" ref="QZ39:QZ46" ca="1" si="1667">(QO39+QP39+QQ39+QR39+(QS39+((QT39*$F39)/$H39)+QW39))*$L39</f>
        <v>0</v>
      </c>
      <c r="RA39" s="191"/>
      <c r="RB39" s="192">
        <f t="shared" ref="RB39:RB40" ca="1" si="1668">RA39-QX39</f>
        <v>0</v>
      </c>
      <c r="RC39" s="106">
        <f t="shared" ca="1" si="882"/>
        <v>0</v>
      </c>
      <c r="RD39" s="202"/>
      <c r="RE39" s="202"/>
      <c r="RF39" s="202"/>
      <c r="RG39" s="202"/>
      <c r="RH39" s="202"/>
      <c r="RI39" s="202"/>
      <c r="RJ39" s="202"/>
      <c r="RK39" s="202"/>
      <c r="RL39" s="203"/>
      <c r="RM39" s="204"/>
      <c r="RN39" s="108">
        <f t="shared" si="1510"/>
        <v>0</v>
      </c>
      <c r="RO39" s="102">
        <f ca="1">IF(E39=0,0,SUMIF('Cocktail (December 2025)'!$F$6:$DB$1547,E39,'Cocktail (December 2025)'!$CI$6:$CI$1547))</f>
        <v>0</v>
      </c>
      <c r="RP39" s="108">
        <f t="shared" ca="1" si="1511"/>
        <v>0</v>
      </c>
      <c r="RQ39" s="109">
        <f t="shared" ref="RQ39:RQ46" ca="1" si="1669">RC39+RD39+RE39+RF39-RG39-RH39-RI39-RJ39-RK39-RL39-RN39-RP39</f>
        <v>0</v>
      </c>
      <c r="RR39" s="104">
        <f t="shared" ca="1" si="1513"/>
        <v>0</v>
      </c>
      <c r="RS39" s="105">
        <f t="shared" ref="RS39:RS46" ca="1" si="1670">(RH39+RI39+RJ39+RK39+(RL39+((RM39*$F39)/$H39)+RP39))*$L39</f>
        <v>0</v>
      </c>
      <c r="RT39" s="191"/>
      <c r="RU39" s="192">
        <f t="shared" ref="RU39:RU40" ca="1" si="1671">RT39-RQ39</f>
        <v>0</v>
      </c>
      <c r="RV39" s="106">
        <f t="shared" ref="RV39:RV40" ca="1" si="1672">RQ39</f>
        <v>0</v>
      </c>
      <c r="RW39" s="202"/>
      <c r="RX39" s="202"/>
      <c r="RY39" s="202"/>
      <c r="RZ39" s="202"/>
      <c r="SA39" s="202"/>
      <c r="SB39" s="202"/>
      <c r="SC39" s="202"/>
      <c r="SD39" s="202"/>
      <c r="SE39" s="203"/>
      <c r="SF39" s="204"/>
      <c r="SG39" s="108">
        <f t="shared" si="1517"/>
        <v>0</v>
      </c>
      <c r="SH39" s="102">
        <f ca="1">IF(E39=0,0,SUMIF('Cocktail (December 2025)'!$F$6:$DB$1547,E39,'Cocktail (December 2025)'!$CL$6:$CL$1547))</f>
        <v>0</v>
      </c>
      <c r="SI39" s="108">
        <f t="shared" ca="1" si="1518"/>
        <v>0</v>
      </c>
      <c r="SJ39" s="109">
        <f t="shared" ref="SJ39:SJ46" ca="1" si="1673">RV39+RW39+RX39+RY39-RZ39-SA39-SB39-SC39-SD39-SE39-SG39-SI39</f>
        <v>0</v>
      </c>
      <c r="SK39" s="104">
        <f t="shared" ca="1" si="1520"/>
        <v>0</v>
      </c>
      <c r="SL39" s="105">
        <f t="shared" ref="SL39:SL46" ca="1" si="1674">(SA39+SB39+SC39+SD39+(SE39+((SF39*$F39)/$H39)+SI39))*$L39</f>
        <v>0</v>
      </c>
      <c r="SM39" s="191"/>
      <c r="SN39" s="192">
        <f t="shared" ref="SN39:SN40" ca="1" si="1675">SM39-SJ39</f>
        <v>0</v>
      </c>
      <c r="SO39" s="106">
        <f t="shared" ref="SO39:SO40" ca="1" si="1676">SJ39</f>
        <v>0</v>
      </c>
      <c r="SP39" s="202"/>
      <c r="SQ39" s="202"/>
      <c r="SR39" s="202"/>
      <c r="SS39" s="202"/>
      <c r="ST39" s="202"/>
      <c r="SU39" s="202"/>
      <c r="SV39" s="202"/>
      <c r="SW39" s="202"/>
      <c r="SX39" s="203"/>
      <c r="SY39" s="204"/>
      <c r="SZ39" s="108">
        <f t="shared" si="1524"/>
        <v>0</v>
      </c>
      <c r="TA39" s="102">
        <f ca="1">IF(E39=0,0,SUMIF('Cocktail (December 2025)'!$F$6:$DB$1547,E39,'Cocktail (December 2025)'!$CO$6:$CO$1547))</f>
        <v>0</v>
      </c>
      <c r="TB39" s="108">
        <f t="shared" ca="1" si="1525"/>
        <v>0</v>
      </c>
      <c r="TC39" s="109">
        <f t="shared" ref="TC39:TC46" ca="1" si="1677">SO39+SP39+SQ39+SR39-SS39-ST39-SU39-SV39-SW39-SX39-SZ39-TB39</f>
        <v>0</v>
      </c>
      <c r="TD39" s="104">
        <f t="shared" ca="1" si="1527"/>
        <v>0</v>
      </c>
      <c r="TE39" s="105">
        <f t="shared" ref="TE39:TE46" ca="1" si="1678">(ST39+SU39+SV39+SW39+(SX39+((SY39*$F39)/$H39)+TB39))*$L39</f>
        <v>0</v>
      </c>
      <c r="TF39" s="191"/>
      <c r="TG39" s="192">
        <f t="shared" ref="TG39:TG40" ca="1" si="1679">TF39-TC39</f>
        <v>0</v>
      </c>
      <c r="TH39" s="106">
        <f t="shared" ref="TH39:TH40" ca="1" si="1680">TC39</f>
        <v>0</v>
      </c>
      <c r="TI39" s="202"/>
      <c r="TJ39" s="202"/>
      <c r="TK39" s="202"/>
      <c r="TL39" s="202"/>
      <c r="TM39" s="202"/>
      <c r="TN39" s="202"/>
      <c r="TO39" s="202"/>
      <c r="TP39" s="202"/>
      <c r="TQ39" s="203"/>
      <c r="TR39" s="204"/>
      <c r="TS39" s="108">
        <f t="shared" si="1531"/>
        <v>0</v>
      </c>
      <c r="TT39" s="102">
        <f ca="1">IF(E39=0,0,SUMIF('Cocktail (December 2025)'!$F$6:$DB$1547,E39,'Cocktail (December 2025)'!$CR$6:$CR$1547))</f>
        <v>0</v>
      </c>
      <c r="TU39" s="108">
        <f t="shared" ca="1" si="1532"/>
        <v>0</v>
      </c>
      <c r="TV39" s="109">
        <f t="shared" ref="TV39:TV46" ca="1" si="1681">TH39+TI39+TJ39+TK39-TL39-TM39-TN39-TO39-TP39-TQ39-TS39-TU39</f>
        <v>0</v>
      </c>
      <c r="TW39" s="104">
        <f t="shared" ca="1" si="1534"/>
        <v>0</v>
      </c>
      <c r="TX39" s="105">
        <f t="shared" ref="TX39:TX46" ca="1" si="1682">(TM39+TN39+TO39+TP39+(TQ39+((TR39*$F39)/$H39)+TU39))*$L39</f>
        <v>0</v>
      </c>
      <c r="TY39" s="191"/>
      <c r="TZ39" s="192">
        <f t="shared" ref="TZ39:TZ40" ca="1" si="1683">TY39-TV39</f>
        <v>0</v>
      </c>
      <c r="UA39" s="106">
        <f t="shared" ref="UA39:UA40" ca="1" si="1684">TV39</f>
        <v>0</v>
      </c>
      <c r="UB39" s="202"/>
      <c r="UC39" s="202"/>
      <c r="UD39" s="202"/>
      <c r="UE39" s="202"/>
      <c r="UF39" s="202"/>
      <c r="UG39" s="202"/>
      <c r="UH39" s="202"/>
      <c r="UI39" s="202"/>
      <c r="UJ39" s="203"/>
      <c r="UK39" s="204"/>
      <c r="UL39" s="108">
        <f t="shared" si="1538"/>
        <v>0</v>
      </c>
      <c r="UM39" s="102">
        <f ca="1">IF(E39=0,0,SUMIF('Cocktail (December 2025)'!$F$6:$DB$1547,E39,'Cocktail (December 2025)'!$CU$6:$CU$1547))</f>
        <v>0</v>
      </c>
      <c r="UN39" s="108">
        <f t="shared" ca="1" si="1539"/>
        <v>0</v>
      </c>
      <c r="UO39" s="109">
        <f t="shared" ref="UO39:UO46" ca="1" si="1685">UA39+UB39+UC39+UD39-UE39-UF39-UG39-UH39-UI39-UJ39-UL39-UN39</f>
        <v>0</v>
      </c>
      <c r="UP39" s="104">
        <f t="shared" ca="1" si="1541"/>
        <v>0</v>
      </c>
      <c r="UQ39" s="105">
        <f t="shared" ref="UQ39:UQ46" ca="1" si="1686">(UF39+UG39+UH39+UI39+(UJ39+((UK39*$F39)/$H39)+UN39))*$L39</f>
        <v>0</v>
      </c>
      <c r="UR39" s="191"/>
      <c r="US39" s="192">
        <f t="shared" ref="US39:US40" ca="1" si="1687">UR39-UO39</f>
        <v>0</v>
      </c>
      <c r="UT39" s="106">
        <f t="shared" ref="UT39:UT40" ca="1" si="1688">UO39</f>
        <v>0</v>
      </c>
      <c r="UU39" s="202"/>
      <c r="UV39" s="202"/>
      <c r="UW39" s="202"/>
      <c r="UX39" s="202"/>
      <c r="UY39" s="202"/>
      <c r="UZ39" s="202"/>
      <c r="VA39" s="202"/>
      <c r="VB39" s="202"/>
      <c r="VC39" s="203"/>
      <c r="VD39" s="204"/>
      <c r="VE39" s="108">
        <f t="shared" si="1545"/>
        <v>0</v>
      </c>
      <c r="VF39" s="102">
        <f ca="1">IF(E39=0,0,SUMIF('Cocktail (December 2025)'!$F$6:$DB$1547,E39,'Cocktail (December 2025)'!$CX$6:$CX$1547))</f>
        <v>0</v>
      </c>
      <c r="VG39" s="108">
        <f t="shared" ca="1" si="1546"/>
        <v>0</v>
      </c>
      <c r="VH39" s="109">
        <f t="shared" ref="VH39:VH46" ca="1" si="1689">UT39+UU39+UV39+UW39-UX39-UY39-UZ39-VA39-VB39-VC39-VE39-VG39</f>
        <v>0</v>
      </c>
      <c r="VI39" s="104">
        <f t="shared" ca="1" si="1548"/>
        <v>0</v>
      </c>
      <c r="VJ39" s="105">
        <f t="shared" ref="VJ39:VJ46" ca="1" si="1690">(UY39+UZ39+VA39+VB39+(VC39+((VD39*$F39)/$H39)+VG39))*$L39</f>
        <v>0</v>
      </c>
      <c r="VK39" s="191"/>
      <c r="VL39" s="192">
        <f t="shared" ref="VL39:VL40" ca="1" si="1691">VK39-VH39</f>
        <v>0</v>
      </c>
      <c r="VM39" s="106">
        <f t="shared" ref="VM39:VM40" ca="1" si="1692">VH39</f>
        <v>0</v>
      </c>
      <c r="VN39" s="202"/>
      <c r="VO39" s="202"/>
      <c r="VP39" s="202"/>
      <c r="VQ39" s="202"/>
      <c r="VR39" s="202"/>
      <c r="VS39" s="202"/>
      <c r="VT39" s="202"/>
      <c r="VU39" s="202"/>
      <c r="VV39" s="203"/>
      <c r="VW39" s="204"/>
      <c r="VX39" s="108">
        <f t="shared" si="1552"/>
        <v>0</v>
      </c>
      <c r="VY39" s="102">
        <f ca="1">IF(E39=0,0,SUMIF('Cocktail (December 2025)'!$F$6:$DB$1547,E39,'Cocktail (December 2025)'!$DA$6:$DA$1547))</f>
        <v>0</v>
      </c>
      <c r="VZ39" s="108">
        <f t="shared" ca="1" si="1553"/>
        <v>0</v>
      </c>
      <c r="WA39" s="109">
        <f t="shared" ref="WA39:WA46" ca="1" si="1693">VM39+VN39+VO39+VP39-VQ39-VR39-VS39-VT39-VU39-VV39-VX39-VZ39</f>
        <v>0</v>
      </c>
      <c r="WB39" s="104">
        <f t="shared" ca="1" si="1555"/>
        <v>0</v>
      </c>
      <c r="WC39" s="105">
        <f t="shared" ref="WC39:WC46" ca="1" si="1694">(VR39+VS39+VT39+VU39+(VV39+((VW39*$F39)/$H39)+VZ39))*$L39</f>
        <v>0</v>
      </c>
      <c r="WD39" s="191"/>
      <c r="WE39" s="192">
        <f t="shared" ref="WE39:WE40" ca="1" si="1695">WD39-WA39</f>
        <v>0</v>
      </c>
      <c r="WF39" s="14" t="s">
        <v>81</v>
      </c>
      <c r="WG39" s="62">
        <f t="shared" si="1558"/>
        <v>0</v>
      </c>
      <c r="WH39" s="13">
        <f t="shared" si="1559"/>
        <v>0</v>
      </c>
      <c r="WI39" s="13">
        <f t="shared" si="1560"/>
        <v>0</v>
      </c>
      <c r="WJ39" s="13">
        <f t="shared" si="1561"/>
        <v>0</v>
      </c>
      <c r="WK39" s="13">
        <f t="shared" si="1562"/>
        <v>0</v>
      </c>
      <c r="WL39" s="13">
        <f t="shared" si="1563"/>
        <v>0</v>
      </c>
      <c r="WM39" s="13">
        <f t="shared" si="1564"/>
        <v>0</v>
      </c>
      <c r="WN39" s="13">
        <f t="shared" si="1565"/>
        <v>0</v>
      </c>
      <c r="WO39" s="13">
        <f t="shared" si="1566"/>
        <v>0</v>
      </c>
      <c r="WP39" s="63">
        <f t="shared" si="1567"/>
        <v>0</v>
      </c>
      <c r="WQ39" s="63">
        <f t="shared" si="1568"/>
        <v>0</v>
      </c>
      <c r="WR39" s="63">
        <f t="shared" si="1569"/>
        <v>0</v>
      </c>
      <c r="WS39" s="63">
        <f t="shared" ca="1" si="1570"/>
        <v>0</v>
      </c>
      <c r="WT39" s="54">
        <f t="shared" ref="WT39:WT40" ca="1" si="1696">WA39</f>
        <v>0</v>
      </c>
      <c r="WU39" s="64">
        <f t="shared" ref="WU39:WU40" ca="1" si="1697">WB39</f>
        <v>0</v>
      </c>
      <c r="WV39" s="196"/>
      <c r="WW39" s="197">
        <f t="shared" ref="WW39:WW40" ca="1" si="1698">WV39-WT39</f>
        <v>0</v>
      </c>
      <c r="WX39" s="12">
        <f t="shared" si="1574"/>
        <v>0</v>
      </c>
      <c r="WY39" s="61"/>
    </row>
    <row r="40" spans="1:623" ht="15" x14ac:dyDescent="0.3">
      <c r="A40" s="114" t="str">
        <f t="shared" ca="1" si="1309"/>
        <v>-</v>
      </c>
      <c r="B40" s="149"/>
      <c r="C40" s="173">
        <v>581</v>
      </c>
      <c r="D40" s="174">
        <v>177</v>
      </c>
      <c r="E40" s="138" t="s">
        <v>176</v>
      </c>
      <c r="F40" s="98">
        <f>IF(E40="","",IF(VLOOKUP(E40,'Master Data (December 2025)'!$B$10:$N$857,1)=E40,VLOOKUP(E40,'Master Data (December 2025)'!$B$10:$N$857,6),"XX"))</f>
        <v>1</v>
      </c>
      <c r="G40" s="98"/>
      <c r="H40" s="90">
        <f>IF(E40="","",IF(VLOOKUP(E40,'Master Data (December 2025)'!$B$10:$N$857,1)=E40,VLOOKUP(E40,'Master Data (December 2025)'!$B$10:$N$857,8),"XX"))</f>
        <v>24</v>
      </c>
      <c r="I40" s="98"/>
      <c r="J40" s="90" t="str">
        <f>IF(E40="","",IF(VLOOKUP(E40,'Master Data (December 2025)'!$B$10:$N$857,1)=E40,VLOOKUP(E40,'Master Data (December 2025)'!$B$10:$N$857,3),"XX"))</f>
        <v>อมฤต</v>
      </c>
      <c r="K40" s="99" t="str">
        <f>IF(E40="","",IF(VLOOKUP(E40,'Master Data (December 2025)'!$B$10:$N$857,1)=E40,VLOOKUP(E40,'Master Data (December 2025)'!$B$10:$N$857,5),"XX"))</f>
        <v>Btl 750 ml</v>
      </c>
      <c r="L40" s="215">
        <f>IF(E40="","",IF(VLOOKUP(E40,'Master Data (December 2025)'!$B$10:$N$857,1)=E40,VLOOKUP(E40,'Master Data (December 2025)'!$B$10:$N$857,11),"XX"))</f>
        <v>740</v>
      </c>
      <c r="M40" s="215">
        <f>IF(E40="","",IF(VLOOKUP(E40,'Master Data (December 2025)'!$B$10:$N$857,1)=E40,VLOOKUP(E40,'Master Data (December 2025)'!$B$10:$N$857,13),"XX"))</f>
        <v>30.833333333333332</v>
      </c>
      <c r="N40" s="208"/>
      <c r="O40" s="100">
        <f t="shared" si="1575"/>
        <v>0</v>
      </c>
      <c r="P40" s="202"/>
      <c r="Q40" s="202"/>
      <c r="R40" s="202"/>
      <c r="S40" s="202"/>
      <c r="T40" s="202"/>
      <c r="U40" s="202"/>
      <c r="V40" s="202"/>
      <c r="W40" s="202"/>
      <c r="X40" s="203"/>
      <c r="Y40" s="204"/>
      <c r="Z40" s="101">
        <f t="shared" si="1576"/>
        <v>0</v>
      </c>
      <c r="AA40" s="102">
        <f ca="1">IF(E40=0,0,SUMIF('Cocktail (December 2025)'!$F$6:$DB$1547,E40,'Cocktail (December 2025)'!$O$6:$O$1547))</f>
        <v>0</v>
      </c>
      <c r="AB40" s="103">
        <f t="shared" ca="1" si="1577"/>
        <v>0</v>
      </c>
      <c r="AC40" s="104">
        <f t="shared" ca="1" si="1578"/>
        <v>0</v>
      </c>
      <c r="AD40" s="104">
        <f t="shared" ca="1" si="1579"/>
        <v>0</v>
      </c>
      <c r="AE40" s="105">
        <f t="shared" ca="1" si="1580"/>
        <v>0</v>
      </c>
      <c r="AF40" s="191"/>
      <c r="AG40" s="192">
        <f t="shared" ca="1" si="1581"/>
        <v>0</v>
      </c>
      <c r="AH40" s="106">
        <f t="shared" ca="1" si="881"/>
        <v>0</v>
      </c>
      <c r="AI40" s="202"/>
      <c r="AJ40" s="202"/>
      <c r="AK40" s="202"/>
      <c r="AL40" s="202"/>
      <c r="AM40" s="202"/>
      <c r="AN40" s="202"/>
      <c r="AO40" s="202"/>
      <c r="AP40" s="202"/>
      <c r="AQ40" s="203"/>
      <c r="AR40" s="204"/>
      <c r="AS40" s="107">
        <f t="shared" si="1350"/>
        <v>0</v>
      </c>
      <c r="AT40" s="102">
        <f ca="1">IF(E40=0,0,SUMIF('Cocktail (December 2025)'!$F$6:$DB$1547,E40,'Cocktail (December 2025)'!$R$6:$R$1547))</f>
        <v>0</v>
      </c>
      <c r="AU40" s="108">
        <f t="shared" ca="1" si="1351"/>
        <v>0</v>
      </c>
      <c r="AV40" s="104">
        <f t="shared" ca="1" si="1582"/>
        <v>0</v>
      </c>
      <c r="AW40" s="104">
        <f t="shared" ca="1" si="1353"/>
        <v>0</v>
      </c>
      <c r="AX40" s="105">
        <f t="shared" ca="1" si="1583"/>
        <v>0</v>
      </c>
      <c r="AY40" s="191"/>
      <c r="AZ40" s="192">
        <f t="shared" ca="1" si="1584"/>
        <v>0</v>
      </c>
      <c r="BA40" s="106">
        <f t="shared" ca="1" si="1356"/>
        <v>0</v>
      </c>
      <c r="BB40" s="202"/>
      <c r="BC40" s="202"/>
      <c r="BD40" s="202"/>
      <c r="BE40" s="202"/>
      <c r="BF40" s="202"/>
      <c r="BG40" s="202"/>
      <c r="BH40" s="202"/>
      <c r="BI40" s="202"/>
      <c r="BJ40" s="203"/>
      <c r="BK40" s="204"/>
      <c r="BL40" s="108">
        <f t="shared" si="1357"/>
        <v>0</v>
      </c>
      <c r="BM40" s="102">
        <f ca="1">IF(E40=0,0,SUMIF('Cocktail (December 2025)'!$F$6:$DB$1547,E40,'Cocktail (December 2025)'!$U$6:$U$1547))</f>
        <v>0</v>
      </c>
      <c r="BN40" s="108">
        <f t="shared" ca="1" si="1358"/>
        <v>0</v>
      </c>
      <c r="BO40" s="109">
        <f t="shared" ca="1" si="1585"/>
        <v>0</v>
      </c>
      <c r="BP40" s="104">
        <f t="shared" ca="1" si="1360"/>
        <v>0</v>
      </c>
      <c r="BQ40" s="105">
        <f t="shared" ca="1" si="1586"/>
        <v>0</v>
      </c>
      <c r="BR40" s="191"/>
      <c r="BS40" s="192">
        <f t="shared" ca="1" si="1587"/>
        <v>0</v>
      </c>
      <c r="BT40" s="106">
        <f t="shared" ca="1" si="1588"/>
        <v>0</v>
      </c>
      <c r="BU40" s="202"/>
      <c r="BV40" s="202"/>
      <c r="BW40" s="202"/>
      <c r="BX40" s="202"/>
      <c r="BY40" s="202"/>
      <c r="BZ40" s="202"/>
      <c r="CA40" s="202"/>
      <c r="CB40" s="202"/>
      <c r="CC40" s="203"/>
      <c r="CD40" s="204"/>
      <c r="CE40" s="108">
        <f t="shared" si="1364"/>
        <v>0</v>
      </c>
      <c r="CF40" s="102">
        <f ca="1">IF(E40=0,0,SUMIF('Cocktail (December 2025)'!$F$6:$DB$1547,E40,'Cocktail (December 2025)'!$X$6:$X$1547))</f>
        <v>0</v>
      </c>
      <c r="CG40" s="108">
        <f t="shared" ca="1" si="1365"/>
        <v>0</v>
      </c>
      <c r="CH40" s="109">
        <f t="shared" ca="1" si="1589"/>
        <v>0</v>
      </c>
      <c r="CI40" s="104">
        <f t="shared" ca="1" si="1367"/>
        <v>0</v>
      </c>
      <c r="CJ40" s="105">
        <f t="shared" ca="1" si="1590"/>
        <v>0</v>
      </c>
      <c r="CK40" s="191"/>
      <c r="CL40" s="192">
        <f t="shared" ca="1" si="1591"/>
        <v>0</v>
      </c>
      <c r="CM40" s="106">
        <f t="shared" ca="1" si="1592"/>
        <v>0</v>
      </c>
      <c r="CN40" s="202"/>
      <c r="CO40" s="202"/>
      <c r="CP40" s="202"/>
      <c r="CQ40" s="202"/>
      <c r="CR40" s="202"/>
      <c r="CS40" s="202"/>
      <c r="CT40" s="202"/>
      <c r="CU40" s="202"/>
      <c r="CV40" s="203"/>
      <c r="CW40" s="204"/>
      <c r="CX40" s="108">
        <f t="shared" si="1371"/>
        <v>0</v>
      </c>
      <c r="CY40" s="102">
        <f ca="1">IF(E40=0,0,SUMIF('Cocktail (December 2025)'!$F$6:$DB$1547,E40,'Cocktail (December 2025)'!$AA$6:$AA$1547))</f>
        <v>0</v>
      </c>
      <c r="CZ40" s="108">
        <f t="shared" ca="1" si="1372"/>
        <v>0</v>
      </c>
      <c r="DA40" s="109">
        <f t="shared" ca="1" si="1593"/>
        <v>0</v>
      </c>
      <c r="DB40" s="104">
        <f t="shared" ca="1" si="1374"/>
        <v>0</v>
      </c>
      <c r="DC40" s="105">
        <f t="shared" ca="1" si="1594"/>
        <v>0</v>
      </c>
      <c r="DD40" s="191"/>
      <c r="DE40" s="192">
        <f t="shared" ca="1" si="1595"/>
        <v>0</v>
      </c>
      <c r="DF40" s="106">
        <f t="shared" ca="1" si="1596"/>
        <v>0</v>
      </c>
      <c r="DG40" s="202"/>
      <c r="DH40" s="202"/>
      <c r="DI40" s="202"/>
      <c r="DJ40" s="202"/>
      <c r="DK40" s="202"/>
      <c r="DL40" s="202"/>
      <c r="DM40" s="202"/>
      <c r="DN40" s="202"/>
      <c r="DO40" s="203"/>
      <c r="DP40" s="204"/>
      <c r="DQ40" s="108">
        <f t="shared" si="1378"/>
        <v>0</v>
      </c>
      <c r="DR40" s="102">
        <f ca="1">IF(E40=0,0,SUMIF('Cocktail (December 2025)'!$F$6:$DB$1547,E40,'Cocktail (December 2025)'!$AD$6:$AD$1547))</f>
        <v>0</v>
      </c>
      <c r="DS40" s="108">
        <f t="shared" ca="1" si="1379"/>
        <v>0</v>
      </c>
      <c r="DT40" s="109">
        <f t="shared" ca="1" si="1597"/>
        <v>0</v>
      </c>
      <c r="DU40" s="104">
        <f t="shared" ca="1" si="1381"/>
        <v>0</v>
      </c>
      <c r="DV40" s="105">
        <f t="shared" ca="1" si="1598"/>
        <v>0</v>
      </c>
      <c r="DW40" s="191"/>
      <c r="DX40" s="192">
        <f t="shared" ca="1" si="1599"/>
        <v>0</v>
      </c>
      <c r="DY40" s="106">
        <f t="shared" ca="1" si="1600"/>
        <v>0</v>
      </c>
      <c r="DZ40" s="202"/>
      <c r="EA40" s="202"/>
      <c r="EB40" s="202"/>
      <c r="EC40" s="202"/>
      <c r="ED40" s="202"/>
      <c r="EE40" s="202"/>
      <c r="EF40" s="202"/>
      <c r="EG40" s="202"/>
      <c r="EH40" s="203"/>
      <c r="EI40" s="204"/>
      <c r="EJ40" s="108">
        <f t="shared" si="1385"/>
        <v>0</v>
      </c>
      <c r="EK40" s="102">
        <f ca="1">IF(E40=0,0,SUMIF('Cocktail (December 2025)'!$F$6:$DB$1547,E40,'Cocktail (December 2025)'!$AG$6:$AG$1547))</f>
        <v>0</v>
      </c>
      <c r="EL40" s="108">
        <f t="shared" ca="1" si="1386"/>
        <v>0</v>
      </c>
      <c r="EM40" s="109">
        <f t="shared" ca="1" si="1601"/>
        <v>0</v>
      </c>
      <c r="EN40" s="104">
        <f t="shared" ca="1" si="1388"/>
        <v>0</v>
      </c>
      <c r="EO40" s="105">
        <f t="shared" ca="1" si="1602"/>
        <v>0</v>
      </c>
      <c r="EP40" s="191"/>
      <c r="EQ40" s="199">
        <f t="shared" ca="1" si="1603"/>
        <v>0</v>
      </c>
      <c r="ER40" s="185">
        <f t="shared" ca="1" si="1391"/>
        <v>0</v>
      </c>
      <c r="ES40" s="202"/>
      <c r="ET40" s="202"/>
      <c r="EU40" s="202"/>
      <c r="EV40" s="202"/>
      <c r="EW40" s="202"/>
      <c r="EX40" s="202"/>
      <c r="EY40" s="202"/>
      <c r="EZ40" s="202"/>
      <c r="FA40" s="203"/>
      <c r="FB40" s="204"/>
      <c r="FC40" s="108">
        <f t="shared" si="1392"/>
        <v>0</v>
      </c>
      <c r="FD40" s="102">
        <f ca="1">IF(E40=0,0,SUMIF('Cocktail (December 2025)'!$F$6:$DB$1547,E40,'Cocktail (December 2025)'!$AJ$6:$AJ$1547))</f>
        <v>0</v>
      </c>
      <c r="FE40" s="108">
        <f t="shared" ca="1" si="1393"/>
        <v>0</v>
      </c>
      <c r="FF40" s="109">
        <f t="shared" ca="1" si="1604"/>
        <v>0</v>
      </c>
      <c r="FG40" s="104">
        <f t="shared" ca="1" si="1395"/>
        <v>0</v>
      </c>
      <c r="FH40" s="105">
        <f t="shared" ca="1" si="1605"/>
        <v>0</v>
      </c>
      <c r="FI40" s="191"/>
      <c r="FJ40" s="192">
        <f t="shared" ca="1" si="1606"/>
        <v>0</v>
      </c>
      <c r="FK40" s="110">
        <f t="shared" ca="1" si="1607"/>
        <v>0</v>
      </c>
      <c r="FL40" s="202"/>
      <c r="FM40" s="202"/>
      <c r="FN40" s="202"/>
      <c r="FO40" s="202"/>
      <c r="FP40" s="202"/>
      <c r="FQ40" s="202"/>
      <c r="FR40" s="202"/>
      <c r="FS40" s="202"/>
      <c r="FT40" s="203"/>
      <c r="FU40" s="204"/>
      <c r="FV40" s="108">
        <f t="shared" si="1399"/>
        <v>0</v>
      </c>
      <c r="FW40" s="102">
        <f ca="1">IF(E40=0,0,SUMIF('Cocktail (December 2025)'!$F$6:$DB$1547,E40,'Cocktail (December 2025)'!$AM$6:$AM$1547))</f>
        <v>0</v>
      </c>
      <c r="FX40" s="108">
        <f t="shared" ca="1" si="1400"/>
        <v>0</v>
      </c>
      <c r="FY40" s="109">
        <f t="shared" ca="1" si="1608"/>
        <v>0</v>
      </c>
      <c r="FZ40" s="104">
        <f t="shared" ca="1" si="1402"/>
        <v>0</v>
      </c>
      <c r="GA40" s="105">
        <f t="shared" ca="1" si="1609"/>
        <v>0</v>
      </c>
      <c r="GB40" s="191"/>
      <c r="GC40" s="192">
        <f t="shared" ca="1" si="1610"/>
        <v>0</v>
      </c>
      <c r="GD40" s="106">
        <f t="shared" ca="1" si="1611"/>
        <v>0</v>
      </c>
      <c r="GE40" s="202"/>
      <c r="GF40" s="202"/>
      <c r="GG40" s="202"/>
      <c r="GH40" s="202"/>
      <c r="GI40" s="202"/>
      <c r="GJ40" s="202"/>
      <c r="GK40" s="202"/>
      <c r="GL40" s="202"/>
      <c r="GM40" s="203"/>
      <c r="GN40" s="204"/>
      <c r="GO40" s="108">
        <f t="shared" si="1406"/>
        <v>0</v>
      </c>
      <c r="GP40" s="102">
        <f ca="1">IF(E40=0,0,SUMIF('Cocktail (December 2025)'!$F$6:$DB$1547,E40,'Cocktail (December 2025)'!$AP$6:$AP$1547))</f>
        <v>0</v>
      </c>
      <c r="GQ40" s="108">
        <f t="shared" ca="1" si="1407"/>
        <v>0</v>
      </c>
      <c r="GR40" s="109">
        <f t="shared" ca="1" si="1612"/>
        <v>0</v>
      </c>
      <c r="GS40" s="104">
        <f t="shared" ca="1" si="1409"/>
        <v>0</v>
      </c>
      <c r="GT40" s="105">
        <f t="shared" ca="1" si="1613"/>
        <v>0</v>
      </c>
      <c r="GU40" s="191"/>
      <c r="GV40" s="192">
        <f t="shared" ca="1" si="1614"/>
        <v>0</v>
      </c>
      <c r="GW40" s="106">
        <f t="shared" ca="1" si="1615"/>
        <v>0</v>
      </c>
      <c r="GX40" s="202"/>
      <c r="GY40" s="202"/>
      <c r="GZ40" s="202"/>
      <c r="HA40" s="202"/>
      <c r="HB40" s="202"/>
      <c r="HC40" s="202"/>
      <c r="HD40" s="202"/>
      <c r="HE40" s="202"/>
      <c r="HF40" s="203"/>
      <c r="HG40" s="204"/>
      <c r="HH40" s="108">
        <f t="shared" si="1413"/>
        <v>0</v>
      </c>
      <c r="HI40" s="102">
        <f ca="1">IF(E40=0,0,SUMIF('Cocktail (December 2025)'!$F$6:$DB$1547,E40,'Cocktail (December 2025)'!$AS$6:$AS$1547))</f>
        <v>0</v>
      </c>
      <c r="HJ40" s="108">
        <f t="shared" ca="1" si="1414"/>
        <v>0</v>
      </c>
      <c r="HK40" s="109">
        <f t="shared" ca="1" si="1616"/>
        <v>0</v>
      </c>
      <c r="HL40" s="104">
        <f t="shared" ca="1" si="1416"/>
        <v>0</v>
      </c>
      <c r="HM40" s="105">
        <f t="shared" ca="1" si="1617"/>
        <v>0</v>
      </c>
      <c r="HN40" s="191"/>
      <c r="HO40" s="192">
        <f t="shared" ca="1" si="1618"/>
        <v>0</v>
      </c>
      <c r="HP40" s="106">
        <f t="shared" ca="1" si="1619"/>
        <v>0</v>
      </c>
      <c r="HQ40" s="202"/>
      <c r="HR40" s="202"/>
      <c r="HS40" s="202"/>
      <c r="HT40" s="202"/>
      <c r="HU40" s="202"/>
      <c r="HV40" s="202"/>
      <c r="HW40" s="202"/>
      <c r="HX40" s="202"/>
      <c r="HY40" s="203"/>
      <c r="HZ40" s="204"/>
      <c r="IA40" s="108">
        <f t="shared" si="1420"/>
        <v>0</v>
      </c>
      <c r="IB40" s="102">
        <f ca="1">IF(E40=0,0,SUMIF('Cocktail (December 2025)'!$F$6:$DB$1547,E40,'Cocktail (December 2025)'!$AV$6:$AV$1547))</f>
        <v>0</v>
      </c>
      <c r="IC40" s="108">
        <f t="shared" ca="1" si="1421"/>
        <v>0</v>
      </c>
      <c r="ID40" s="109">
        <f t="shared" ca="1" si="1620"/>
        <v>0</v>
      </c>
      <c r="IE40" s="104">
        <f t="shared" ca="1" si="1423"/>
        <v>0</v>
      </c>
      <c r="IF40" s="105">
        <f t="shared" ca="1" si="1621"/>
        <v>0</v>
      </c>
      <c r="IG40" s="191"/>
      <c r="IH40" s="192">
        <f t="shared" ca="1" si="1622"/>
        <v>0</v>
      </c>
      <c r="II40" s="106">
        <f t="shared" ca="1" si="1623"/>
        <v>0</v>
      </c>
      <c r="IJ40" s="202"/>
      <c r="IK40" s="202"/>
      <c r="IL40" s="202"/>
      <c r="IM40" s="202"/>
      <c r="IN40" s="202"/>
      <c r="IO40" s="202"/>
      <c r="IP40" s="202"/>
      <c r="IQ40" s="202"/>
      <c r="IR40" s="203"/>
      <c r="IS40" s="204"/>
      <c r="IT40" s="108">
        <f t="shared" si="1427"/>
        <v>0</v>
      </c>
      <c r="IU40" s="102">
        <f ca="1">IF(E40=0,0,SUMIF('Cocktail (December 2025)'!$F$6:$DB$1547,E40,'Cocktail (December 2025)'!$AY$6:$AY$1547))</f>
        <v>0</v>
      </c>
      <c r="IV40" s="108">
        <f t="shared" ca="1" si="1428"/>
        <v>0</v>
      </c>
      <c r="IW40" s="109">
        <f t="shared" ca="1" si="1624"/>
        <v>0</v>
      </c>
      <c r="IX40" s="104">
        <f t="shared" ca="1" si="1430"/>
        <v>0</v>
      </c>
      <c r="IY40" s="105">
        <f t="shared" ca="1" si="1625"/>
        <v>0</v>
      </c>
      <c r="IZ40" s="191"/>
      <c r="JA40" s="192">
        <f t="shared" ca="1" si="1626"/>
        <v>0</v>
      </c>
      <c r="JB40" s="106">
        <f t="shared" ca="1" si="1627"/>
        <v>0</v>
      </c>
      <c r="JC40" s="202"/>
      <c r="JD40" s="202"/>
      <c r="JE40" s="202"/>
      <c r="JF40" s="202"/>
      <c r="JG40" s="202"/>
      <c r="JH40" s="202"/>
      <c r="JI40" s="202"/>
      <c r="JJ40" s="202"/>
      <c r="JK40" s="203"/>
      <c r="JL40" s="204"/>
      <c r="JM40" s="108">
        <f t="shared" si="1434"/>
        <v>0</v>
      </c>
      <c r="JN40" s="102">
        <f ca="1">IF(E40=0,0,SUMIF('Cocktail (December 2025)'!$F$6:$DB$1547,E40,'Cocktail (December 2025)'!$BB$6:$BB$1547))</f>
        <v>0</v>
      </c>
      <c r="JO40" s="108">
        <f t="shared" ca="1" si="1435"/>
        <v>0</v>
      </c>
      <c r="JP40" s="109">
        <f t="shared" ca="1" si="1628"/>
        <v>0</v>
      </c>
      <c r="JQ40" s="104">
        <f t="shared" ca="1" si="1437"/>
        <v>0</v>
      </c>
      <c r="JR40" s="105">
        <f t="shared" ca="1" si="1629"/>
        <v>0</v>
      </c>
      <c r="JS40" s="191"/>
      <c r="JT40" s="192">
        <f t="shared" ca="1" si="1630"/>
        <v>0</v>
      </c>
      <c r="JU40" s="106">
        <f t="shared" ca="1" si="1440"/>
        <v>0</v>
      </c>
      <c r="JV40" s="202"/>
      <c r="JW40" s="202"/>
      <c r="JX40" s="202"/>
      <c r="JY40" s="202"/>
      <c r="JZ40" s="202"/>
      <c r="KA40" s="202"/>
      <c r="KB40" s="202"/>
      <c r="KC40" s="202"/>
      <c r="KD40" s="203"/>
      <c r="KE40" s="204"/>
      <c r="KF40" s="108">
        <f t="shared" si="1441"/>
        <v>0</v>
      </c>
      <c r="KG40" s="102">
        <f ca="1">IF(E40=0,0,SUMIF('Cocktail (December 2025)'!$F$6:$DB$1547,E40,'Cocktail (December 2025)'!$BE$6:$BE$1547))</f>
        <v>0</v>
      </c>
      <c r="KH40" s="108">
        <f t="shared" ca="1" si="1442"/>
        <v>0</v>
      </c>
      <c r="KI40" s="109">
        <f t="shared" ca="1" si="1631"/>
        <v>0</v>
      </c>
      <c r="KJ40" s="104">
        <f t="shared" ca="1" si="1444"/>
        <v>0</v>
      </c>
      <c r="KK40" s="105">
        <f t="shared" ca="1" si="1632"/>
        <v>0</v>
      </c>
      <c r="KL40" s="191"/>
      <c r="KM40" s="192">
        <f t="shared" ca="1" si="1633"/>
        <v>0</v>
      </c>
      <c r="KN40" s="106">
        <f t="shared" ca="1" si="1634"/>
        <v>0</v>
      </c>
      <c r="KO40" s="202"/>
      <c r="KP40" s="202"/>
      <c r="KQ40" s="202"/>
      <c r="KR40" s="202"/>
      <c r="KS40" s="202"/>
      <c r="KT40" s="202"/>
      <c r="KU40" s="202"/>
      <c r="KV40" s="202"/>
      <c r="KW40" s="203"/>
      <c r="KX40" s="204"/>
      <c r="KY40" s="108">
        <f t="shared" si="1448"/>
        <v>0</v>
      </c>
      <c r="KZ40" s="102">
        <f ca="1">IF(E40=0,0,SUMIF('Cocktail (December 2025)'!$F$6:$DB$1547,E40,'Cocktail (December 2025)'!$BH$6:$BH$1547))</f>
        <v>0</v>
      </c>
      <c r="LA40" s="108">
        <f t="shared" ca="1" si="1449"/>
        <v>0</v>
      </c>
      <c r="LB40" s="109">
        <f t="shared" ca="1" si="1635"/>
        <v>0</v>
      </c>
      <c r="LC40" s="104">
        <f t="shared" ca="1" si="1451"/>
        <v>0</v>
      </c>
      <c r="LD40" s="105">
        <f t="shared" ca="1" si="1636"/>
        <v>0</v>
      </c>
      <c r="LE40" s="191"/>
      <c r="LF40" s="192">
        <f t="shared" ca="1" si="1637"/>
        <v>0</v>
      </c>
      <c r="LG40" s="106">
        <f t="shared" ca="1" si="1638"/>
        <v>0</v>
      </c>
      <c r="LH40" s="202"/>
      <c r="LI40" s="202"/>
      <c r="LJ40" s="202"/>
      <c r="LK40" s="202"/>
      <c r="LL40" s="202"/>
      <c r="LM40" s="202"/>
      <c r="LN40" s="202"/>
      <c r="LO40" s="202"/>
      <c r="LP40" s="203"/>
      <c r="LQ40" s="204"/>
      <c r="LR40" s="108">
        <f t="shared" si="1455"/>
        <v>0</v>
      </c>
      <c r="LS40" s="102">
        <f ca="1">IF(E40=0,0,SUMIF('Cocktail (December 2025)'!$F$6:$DB$1547,E40,'Cocktail (December 2025)'!$BK$6:$BK$1547))</f>
        <v>0</v>
      </c>
      <c r="LT40" s="108">
        <f t="shared" ca="1" si="1456"/>
        <v>0</v>
      </c>
      <c r="LU40" s="109">
        <f t="shared" ca="1" si="1639"/>
        <v>0</v>
      </c>
      <c r="LV40" s="104">
        <f t="shared" ca="1" si="1458"/>
        <v>0</v>
      </c>
      <c r="LW40" s="105">
        <f t="shared" ca="1" si="1640"/>
        <v>0</v>
      </c>
      <c r="LX40" s="191"/>
      <c r="LY40" s="192">
        <f t="shared" ca="1" si="1641"/>
        <v>0</v>
      </c>
      <c r="LZ40" s="106">
        <f t="shared" ca="1" si="1642"/>
        <v>0</v>
      </c>
      <c r="MA40" s="202"/>
      <c r="MB40" s="202"/>
      <c r="MC40" s="202"/>
      <c r="MD40" s="202"/>
      <c r="ME40" s="202"/>
      <c r="MF40" s="202"/>
      <c r="MG40" s="202"/>
      <c r="MH40" s="202"/>
      <c r="MI40" s="203"/>
      <c r="MJ40" s="204"/>
      <c r="MK40" s="108">
        <f t="shared" si="1462"/>
        <v>0</v>
      </c>
      <c r="ML40" s="102">
        <f ca="1">IF(E40=0,0,SUMIF('Cocktail (December 2025)'!$F$6:$DB$1547,E40,'Cocktail (December 2025)'!$BN$6:$BN$1547))</f>
        <v>0</v>
      </c>
      <c r="MM40" s="108">
        <f t="shared" ca="1" si="1463"/>
        <v>0</v>
      </c>
      <c r="MN40" s="109">
        <f t="shared" ca="1" si="1643"/>
        <v>0</v>
      </c>
      <c r="MO40" s="104">
        <f t="shared" ca="1" si="1465"/>
        <v>0</v>
      </c>
      <c r="MP40" s="105">
        <f t="shared" ca="1" si="1644"/>
        <v>0</v>
      </c>
      <c r="MQ40" s="191"/>
      <c r="MR40" s="192">
        <f t="shared" ca="1" si="1645"/>
        <v>0</v>
      </c>
      <c r="MS40" s="106">
        <f t="shared" ca="1" si="1646"/>
        <v>0</v>
      </c>
      <c r="MT40" s="202"/>
      <c r="MU40" s="202"/>
      <c r="MV40" s="202"/>
      <c r="MW40" s="202"/>
      <c r="MX40" s="202"/>
      <c r="MY40" s="202"/>
      <c r="MZ40" s="202"/>
      <c r="NA40" s="202"/>
      <c r="NB40" s="203"/>
      <c r="NC40" s="204"/>
      <c r="ND40" s="108">
        <f t="shared" si="1469"/>
        <v>0</v>
      </c>
      <c r="NE40" s="102">
        <f ca="1">IF(E40=0,0,SUMIF('Cocktail (December 2025)'!$F$6:$DB$1547,E40,'Cocktail (December 2025)'!$BQ$6:$BQ$1547))</f>
        <v>0</v>
      </c>
      <c r="NF40" s="108">
        <f t="shared" ca="1" si="1470"/>
        <v>0</v>
      </c>
      <c r="NG40" s="109">
        <f t="shared" ca="1" si="1647"/>
        <v>0</v>
      </c>
      <c r="NH40" s="104">
        <f t="shared" ca="1" si="1472"/>
        <v>0</v>
      </c>
      <c r="NI40" s="105">
        <f t="shared" ca="1" si="1648"/>
        <v>0</v>
      </c>
      <c r="NJ40" s="191"/>
      <c r="NK40" s="192">
        <f t="shared" ca="1" si="1649"/>
        <v>0</v>
      </c>
      <c r="NL40" s="106">
        <f t="shared" ca="1" si="1650"/>
        <v>0</v>
      </c>
      <c r="NM40" s="202"/>
      <c r="NN40" s="202"/>
      <c r="NO40" s="202"/>
      <c r="NP40" s="202"/>
      <c r="NQ40" s="202"/>
      <c r="NR40" s="202"/>
      <c r="NS40" s="202"/>
      <c r="NT40" s="202"/>
      <c r="NU40" s="203"/>
      <c r="NV40" s="204"/>
      <c r="NW40" s="108">
        <f t="shared" si="1476"/>
        <v>0</v>
      </c>
      <c r="NX40" s="102">
        <f ca="1">IF(E40=0,0,SUMIF('Cocktail (December 2025)'!$F$6:$DB$1547,E40,'Cocktail (December 2025)'!$BT$6:$BT$1547))</f>
        <v>0</v>
      </c>
      <c r="NY40" s="108">
        <f t="shared" ca="1" si="1477"/>
        <v>0</v>
      </c>
      <c r="NZ40" s="109">
        <f t="shared" ca="1" si="1651"/>
        <v>0</v>
      </c>
      <c r="OA40" s="104">
        <f t="shared" ca="1" si="1479"/>
        <v>0</v>
      </c>
      <c r="OB40" s="105">
        <f t="shared" ca="1" si="1652"/>
        <v>0</v>
      </c>
      <c r="OC40" s="191"/>
      <c r="OD40" s="192">
        <f t="shared" ca="1" si="1653"/>
        <v>0</v>
      </c>
      <c r="OE40" s="106">
        <f t="shared" ca="1" si="1654"/>
        <v>0</v>
      </c>
      <c r="OF40" s="202"/>
      <c r="OG40" s="202"/>
      <c r="OH40" s="202"/>
      <c r="OI40" s="202"/>
      <c r="OJ40" s="202"/>
      <c r="OK40" s="202"/>
      <c r="OL40" s="202"/>
      <c r="OM40" s="202"/>
      <c r="ON40" s="203"/>
      <c r="OO40" s="204"/>
      <c r="OP40" s="108">
        <f t="shared" si="1483"/>
        <v>0</v>
      </c>
      <c r="OQ40" s="102">
        <f ca="1">IF(E40=0,0,SUMIF('Cocktail (December 2025)'!$F$6:$DB$1547,E40,'Cocktail (December 2025)'!$BW$6:$BW$1547))</f>
        <v>0</v>
      </c>
      <c r="OR40" s="108">
        <f t="shared" ca="1" si="1484"/>
        <v>0</v>
      </c>
      <c r="OS40" s="109">
        <f t="shared" ca="1" si="1655"/>
        <v>0</v>
      </c>
      <c r="OT40" s="104">
        <f t="shared" ca="1" si="1486"/>
        <v>0</v>
      </c>
      <c r="OU40" s="105">
        <f t="shared" ca="1" si="1656"/>
        <v>0</v>
      </c>
      <c r="OV40" s="191"/>
      <c r="OW40" s="192">
        <f t="shared" ca="1" si="1657"/>
        <v>0</v>
      </c>
      <c r="OX40" s="106">
        <f t="shared" ca="1" si="1489"/>
        <v>0</v>
      </c>
      <c r="OY40" s="202"/>
      <c r="OZ40" s="202"/>
      <c r="PA40" s="202"/>
      <c r="PB40" s="202"/>
      <c r="PC40" s="202"/>
      <c r="PD40" s="202"/>
      <c r="PE40" s="202"/>
      <c r="PF40" s="202"/>
      <c r="PG40" s="203"/>
      <c r="PH40" s="204"/>
      <c r="PI40" s="108">
        <f t="shared" si="1490"/>
        <v>0</v>
      </c>
      <c r="PJ40" s="102">
        <f ca="1">IF(E40=0,0,SUMIF('Cocktail (December 2025)'!$F$6:$DB$1547,E40,'Cocktail (December 2025)'!$BZ$6:$BZ$1547))</f>
        <v>0</v>
      </c>
      <c r="PK40" s="108">
        <f t="shared" ca="1" si="1491"/>
        <v>0</v>
      </c>
      <c r="PL40" s="109">
        <f t="shared" ca="1" si="1658"/>
        <v>0</v>
      </c>
      <c r="PM40" s="104">
        <f t="shared" ca="1" si="1493"/>
        <v>0</v>
      </c>
      <c r="PN40" s="105">
        <f t="shared" ca="1" si="1659"/>
        <v>0</v>
      </c>
      <c r="PO40" s="191"/>
      <c r="PP40" s="192">
        <f t="shared" ca="1" si="1660"/>
        <v>0</v>
      </c>
      <c r="PQ40" s="106">
        <f t="shared" ca="1" si="1661"/>
        <v>0</v>
      </c>
      <c r="PR40" s="202"/>
      <c r="PS40" s="202"/>
      <c r="PT40" s="202"/>
      <c r="PU40" s="202"/>
      <c r="PV40" s="202"/>
      <c r="PW40" s="202"/>
      <c r="PX40" s="202"/>
      <c r="PY40" s="202"/>
      <c r="PZ40" s="203"/>
      <c r="QA40" s="204"/>
      <c r="QB40" s="108">
        <f t="shared" si="1497"/>
        <v>0</v>
      </c>
      <c r="QC40" s="102">
        <f ca="1">IF(E40=0,0,SUMIF('Cocktail (December 2025)'!$F$6:$DB$1547,E40,'Cocktail (December 2025)'!$CC$6:$CC$1547))</f>
        <v>0</v>
      </c>
      <c r="QD40" s="108">
        <f t="shared" ca="1" si="1498"/>
        <v>0</v>
      </c>
      <c r="QE40" s="109">
        <f t="shared" ca="1" si="1662"/>
        <v>0</v>
      </c>
      <c r="QF40" s="104">
        <f t="shared" ca="1" si="1500"/>
        <v>0</v>
      </c>
      <c r="QG40" s="105">
        <f t="shared" ca="1" si="1663"/>
        <v>0</v>
      </c>
      <c r="QH40" s="191"/>
      <c r="QI40" s="192">
        <f t="shared" ca="1" si="1664"/>
        <v>0</v>
      </c>
      <c r="QJ40" s="106">
        <f t="shared" ca="1" si="1665"/>
        <v>0</v>
      </c>
      <c r="QK40" s="202"/>
      <c r="QL40" s="202"/>
      <c r="QM40" s="202"/>
      <c r="QN40" s="202"/>
      <c r="QO40" s="202"/>
      <c r="QP40" s="202"/>
      <c r="QQ40" s="202"/>
      <c r="QR40" s="202"/>
      <c r="QS40" s="203"/>
      <c r="QT40" s="204"/>
      <c r="QU40" s="108">
        <f t="shared" si="1504"/>
        <v>0</v>
      </c>
      <c r="QV40" s="102">
        <f ca="1">IF(E40=0,0,SUMIF('Cocktail (December 2025)'!$F$6:$DB$1547,E40,'Cocktail (December 2025)'!$CF$6:$CF$1547))</f>
        <v>0</v>
      </c>
      <c r="QW40" s="108">
        <f t="shared" ca="1" si="1505"/>
        <v>0</v>
      </c>
      <c r="QX40" s="109">
        <f t="shared" ca="1" si="1666"/>
        <v>0</v>
      </c>
      <c r="QY40" s="104">
        <f t="shared" ca="1" si="1507"/>
        <v>0</v>
      </c>
      <c r="QZ40" s="105">
        <f t="shared" ca="1" si="1667"/>
        <v>0</v>
      </c>
      <c r="RA40" s="191"/>
      <c r="RB40" s="192">
        <f t="shared" ca="1" si="1668"/>
        <v>0</v>
      </c>
      <c r="RC40" s="106">
        <f t="shared" ca="1" si="882"/>
        <v>0</v>
      </c>
      <c r="RD40" s="202"/>
      <c r="RE40" s="202"/>
      <c r="RF40" s="202"/>
      <c r="RG40" s="202"/>
      <c r="RH40" s="202"/>
      <c r="RI40" s="202"/>
      <c r="RJ40" s="202"/>
      <c r="RK40" s="202"/>
      <c r="RL40" s="203"/>
      <c r="RM40" s="204"/>
      <c r="RN40" s="108">
        <f t="shared" si="1510"/>
        <v>0</v>
      </c>
      <c r="RO40" s="102">
        <f ca="1">IF(E40=0,0,SUMIF('Cocktail (December 2025)'!$F$6:$DB$1547,E40,'Cocktail (December 2025)'!$CI$6:$CI$1547))</f>
        <v>0</v>
      </c>
      <c r="RP40" s="108">
        <f t="shared" ca="1" si="1511"/>
        <v>0</v>
      </c>
      <c r="RQ40" s="109">
        <f t="shared" ca="1" si="1669"/>
        <v>0</v>
      </c>
      <c r="RR40" s="104">
        <f t="shared" ca="1" si="1513"/>
        <v>0</v>
      </c>
      <c r="RS40" s="105">
        <f t="shared" ca="1" si="1670"/>
        <v>0</v>
      </c>
      <c r="RT40" s="191"/>
      <c r="RU40" s="192">
        <f t="shared" ca="1" si="1671"/>
        <v>0</v>
      </c>
      <c r="RV40" s="106">
        <f t="shared" ca="1" si="1672"/>
        <v>0</v>
      </c>
      <c r="RW40" s="202"/>
      <c r="RX40" s="202"/>
      <c r="RY40" s="202"/>
      <c r="RZ40" s="202"/>
      <c r="SA40" s="202"/>
      <c r="SB40" s="202"/>
      <c r="SC40" s="202"/>
      <c r="SD40" s="202"/>
      <c r="SE40" s="203"/>
      <c r="SF40" s="204"/>
      <c r="SG40" s="108">
        <f t="shared" si="1517"/>
        <v>0</v>
      </c>
      <c r="SH40" s="102">
        <f ca="1">IF(E40=0,0,SUMIF('Cocktail (December 2025)'!$F$6:$DB$1547,E40,'Cocktail (December 2025)'!$CL$6:$CL$1547))</f>
        <v>0</v>
      </c>
      <c r="SI40" s="108">
        <f t="shared" ca="1" si="1518"/>
        <v>0</v>
      </c>
      <c r="SJ40" s="109">
        <f t="shared" ca="1" si="1673"/>
        <v>0</v>
      </c>
      <c r="SK40" s="104">
        <f t="shared" ca="1" si="1520"/>
        <v>0</v>
      </c>
      <c r="SL40" s="105">
        <f t="shared" ca="1" si="1674"/>
        <v>0</v>
      </c>
      <c r="SM40" s="191"/>
      <c r="SN40" s="192">
        <f t="shared" ca="1" si="1675"/>
        <v>0</v>
      </c>
      <c r="SO40" s="106">
        <f t="shared" ca="1" si="1676"/>
        <v>0</v>
      </c>
      <c r="SP40" s="202"/>
      <c r="SQ40" s="202"/>
      <c r="SR40" s="202"/>
      <c r="SS40" s="202"/>
      <c r="ST40" s="202"/>
      <c r="SU40" s="202"/>
      <c r="SV40" s="202"/>
      <c r="SW40" s="202"/>
      <c r="SX40" s="203"/>
      <c r="SY40" s="204"/>
      <c r="SZ40" s="108">
        <f t="shared" si="1524"/>
        <v>0</v>
      </c>
      <c r="TA40" s="102">
        <f ca="1">IF(E40=0,0,SUMIF('Cocktail (December 2025)'!$F$6:$DB$1547,E40,'Cocktail (December 2025)'!$CO$6:$CO$1547))</f>
        <v>0</v>
      </c>
      <c r="TB40" s="108">
        <f t="shared" ca="1" si="1525"/>
        <v>0</v>
      </c>
      <c r="TC40" s="109">
        <f t="shared" ca="1" si="1677"/>
        <v>0</v>
      </c>
      <c r="TD40" s="104">
        <f t="shared" ca="1" si="1527"/>
        <v>0</v>
      </c>
      <c r="TE40" s="105">
        <f t="shared" ca="1" si="1678"/>
        <v>0</v>
      </c>
      <c r="TF40" s="191"/>
      <c r="TG40" s="192">
        <f t="shared" ca="1" si="1679"/>
        <v>0</v>
      </c>
      <c r="TH40" s="106">
        <f t="shared" ca="1" si="1680"/>
        <v>0</v>
      </c>
      <c r="TI40" s="202"/>
      <c r="TJ40" s="202"/>
      <c r="TK40" s="202"/>
      <c r="TL40" s="202"/>
      <c r="TM40" s="202"/>
      <c r="TN40" s="202"/>
      <c r="TO40" s="202"/>
      <c r="TP40" s="202"/>
      <c r="TQ40" s="203"/>
      <c r="TR40" s="204"/>
      <c r="TS40" s="108">
        <f t="shared" si="1531"/>
        <v>0</v>
      </c>
      <c r="TT40" s="102">
        <f ca="1">IF(E40=0,0,SUMIF('Cocktail (December 2025)'!$F$6:$DB$1547,E40,'Cocktail (December 2025)'!$CR$6:$CR$1547))</f>
        <v>0</v>
      </c>
      <c r="TU40" s="108">
        <f t="shared" ca="1" si="1532"/>
        <v>0</v>
      </c>
      <c r="TV40" s="109">
        <f t="shared" ca="1" si="1681"/>
        <v>0</v>
      </c>
      <c r="TW40" s="104">
        <f t="shared" ca="1" si="1534"/>
        <v>0</v>
      </c>
      <c r="TX40" s="105">
        <f t="shared" ca="1" si="1682"/>
        <v>0</v>
      </c>
      <c r="TY40" s="191"/>
      <c r="TZ40" s="192">
        <f t="shared" ca="1" si="1683"/>
        <v>0</v>
      </c>
      <c r="UA40" s="106">
        <f t="shared" ca="1" si="1684"/>
        <v>0</v>
      </c>
      <c r="UB40" s="202"/>
      <c r="UC40" s="202"/>
      <c r="UD40" s="202"/>
      <c r="UE40" s="202"/>
      <c r="UF40" s="202"/>
      <c r="UG40" s="202"/>
      <c r="UH40" s="202"/>
      <c r="UI40" s="202"/>
      <c r="UJ40" s="203"/>
      <c r="UK40" s="204"/>
      <c r="UL40" s="108">
        <f t="shared" si="1538"/>
        <v>0</v>
      </c>
      <c r="UM40" s="102">
        <f ca="1">IF(E40=0,0,SUMIF('Cocktail (December 2025)'!$F$6:$DB$1547,E40,'Cocktail (December 2025)'!$CU$6:$CU$1547))</f>
        <v>0</v>
      </c>
      <c r="UN40" s="108">
        <f t="shared" ca="1" si="1539"/>
        <v>0</v>
      </c>
      <c r="UO40" s="109">
        <f t="shared" ca="1" si="1685"/>
        <v>0</v>
      </c>
      <c r="UP40" s="104">
        <f t="shared" ca="1" si="1541"/>
        <v>0</v>
      </c>
      <c r="UQ40" s="105">
        <f t="shared" ca="1" si="1686"/>
        <v>0</v>
      </c>
      <c r="UR40" s="191"/>
      <c r="US40" s="192">
        <f t="shared" ca="1" si="1687"/>
        <v>0</v>
      </c>
      <c r="UT40" s="106">
        <f t="shared" ca="1" si="1688"/>
        <v>0</v>
      </c>
      <c r="UU40" s="202"/>
      <c r="UV40" s="202"/>
      <c r="UW40" s="202"/>
      <c r="UX40" s="202"/>
      <c r="UY40" s="202"/>
      <c r="UZ40" s="202"/>
      <c r="VA40" s="202"/>
      <c r="VB40" s="202"/>
      <c r="VC40" s="203"/>
      <c r="VD40" s="204"/>
      <c r="VE40" s="108">
        <f t="shared" si="1545"/>
        <v>0</v>
      </c>
      <c r="VF40" s="102">
        <f ca="1">IF(E40=0,0,SUMIF('Cocktail (December 2025)'!$F$6:$DB$1547,E40,'Cocktail (December 2025)'!$CX$6:$CX$1547))</f>
        <v>0</v>
      </c>
      <c r="VG40" s="108">
        <f t="shared" ca="1" si="1546"/>
        <v>0</v>
      </c>
      <c r="VH40" s="109">
        <f t="shared" ca="1" si="1689"/>
        <v>0</v>
      </c>
      <c r="VI40" s="104">
        <f t="shared" ca="1" si="1548"/>
        <v>0</v>
      </c>
      <c r="VJ40" s="105">
        <f t="shared" ca="1" si="1690"/>
        <v>0</v>
      </c>
      <c r="VK40" s="191"/>
      <c r="VL40" s="192">
        <f t="shared" ca="1" si="1691"/>
        <v>0</v>
      </c>
      <c r="VM40" s="106">
        <f t="shared" ca="1" si="1692"/>
        <v>0</v>
      </c>
      <c r="VN40" s="202"/>
      <c r="VO40" s="202"/>
      <c r="VP40" s="202"/>
      <c r="VQ40" s="202"/>
      <c r="VR40" s="202"/>
      <c r="VS40" s="202"/>
      <c r="VT40" s="202"/>
      <c r="VU40" s="202"/>
      <c r="VV40" s="203"/>
      <c r="VW40" s="204"/>
      <c r="VX40" s="108">
        <f t="shared" si="1552"/>
        <v>0</v>
      </c>
      <c r="VY40" s="102">
        <f ca="1">IF(E40=0,0,SUMIF('Cocktail (December 2025)'!$F$6:$DB$1547,E40,'Cocktail (December 2025)'!$DA$6:$DA$1547))</f>
        <v>0</v>
      </c>
      <c r="VZ40" s="108">
        <f t="shared" ca="1" si="1553"/>
        <v>0</v>
      </c>
      <c r="WA40" s="109">
        <f t="shared" ca="1" si="1693"/>
        <v>0</v>
      </c>
      <c r="WB40" s="104">
        <f t="shared" ca="1" si="1555"/>
        <v>0</v>
      </c>
      <c r="WC40" s="105">
        <f t="shared" ca="1" si="1694"/>
        <v>0</v>
      </c>
      <c r="WD40" s="191"/>
      <c r="WE40" s="192">
        <f t="shared" ca="1" si="1695"/>
        <v>0</v>
      </c>
      <c r="WF40" s="14" t="s">
        <v>81</v>
      </c>
      <c r="WG40" s="62">
        <f t="shared" si="1558"/>
        <v>0</v>
      </c>
      <c r="WH40" s="13">
        <f t="shared" si="1559"/>
        <v>0</v>
      </c>
      <c r="WI40" s="13">
        <f t="shared" si="1560"/>
        <v>0</v>
      </c>
      <c r="WJ40" s="13">
        <f t="shared" si="1561"/>
        <v>0</v>
      </c>
      <c r="WK40" s="13">
        <f t="shared" si="1562"/>
        <v>0</v>
      </c>
      <c r="WL40" s="13">
        <f t="shared" si="1563"/>
        <v>0</v>
      </c>
      <c r="WM40" s="13">
        <f t="shared" si="1564"/>
        <v>0</v>
      </c>
      <c r="WN40" s="13">
        <f t="shared" si="1565"/>
        <v>0</v>
      </c>
      <c r="WO40" s="13">
        <f t="shared" si="1566"/>
        <v>0</v>
      </c>
      <c r="WP40" s="63">
        <f t="shared" si="1567"/>
        <v>0</v>
      </c>
      <c r="WQ40" s="63">
        <f t="shared" si="1568"/>
        <v>0</v>
      </c>
      <c r="WR40" s="63">
        <f t="shared" si="1569"/>
        <v>0</v>
      </c>
      <c r="WS40" s="63">
        <f t="shared" ca="1" si="1570"/>
        <v>0</v>
      </c>
      <c r="WT40" s="54">
        <f t="shared" ca="1" si="1696"/>
        <v>0</v>
      </c>
      <c r="WU40" s="64">
        <f t="shared" ca="1" si="1697"/>
        <v>0</v>
      </c>
      <c r="WV40" s="196"/>
      <c r="WW40" s="197">
        <f t="shared" ca="1" si="1698"/>
        <v>0</v>
      </c>
      <c r="WX40" s="12">
        <f t="shared" si="1574"/>
        <v>0</v>
      </c>
      <c r="WY40" s="61"/>
    </row>
    <row r="41" spans="1:623" ht="15" customHeight="1" x14ac:dyDescent="0.3">
      <c r="A41" s="114" t="str">
        <f ca="1">IFERROR(IF(WU41=0,"-","Y"),"-")</f>
        <v>-</v>
      </c>
      <c r="B41" s="175"/>
      <c r="C41" s="173">
        <v>343</v>
      </c>
      <c r="D41" s="174">
        <v>333</v>
      </c>
      <c r="E41" s="138" t="s">
        <v>204</v>
      </c>
      <c r="F41" s="98">
        <f>IF(E41="","",IF(VLOOKUP(E41,'Master Data (December 2025)'!$B$10:$N$857,1)=E41,VLOOKUP(E41,'Master Data (December 2025)'!$B$10:$N$857,6),"XX"))</f>
        <v>1</v>
      </c>
      <c r="G41" s="98"/>
      <c r="H41" s="90">
        <f>IF(E41="","",IF(VLOOKUP(E41,'Master Data (December 2025)'!$B$10:$N$857,1)=E41,VLOOKUP(E41,'Master Data (December 2025)'!$B$10:$N$857,8),"XX"))</f>
        <v>22</v>
      </c>
      <c r="I41" s="98"/>
      <c r="J41" s="90" t="str">
        <f>IF(E41="","",IF(VLOOKUP(E41,'Master Data (December 2025)'!$B$10:$N$857,1)=E41,VLOOKUP(E41,'Master Data (December 2025)'!$B$10:$N$857,3),"XX"))</f>
        <v>สมภพ</v>
      </c>
      <c r="K41" s="99" t="str">
        <f>IF(E41="","",IF(VLOOKUP(E41,'Master Data (December 2025)'!$B$10:$N$857,1)=E41,VLOOKUP(E41,'Master Data (December 2025)'!$B$10:$N$857,5),"XX"))</f>
        <v>Btl 700 ml</v>
      </c>
      <c r="L41" s="215">
        <f>IF(E41="","",IF(VLOOKUP(E41,'Master Data (December 2025)'!$B$10:$N$857,1)=E41,VLOOKUP(E41,'Master Data (December 2025)'!$B$10:$N$857,11),"XX"))</f>
        <v>824</v>
      </c>
      <c r="M41" s="215">
        <f>IF(E41="","",IF(VLOOKUP(E41,'Master Data (December 2025)'!$B$10:$N$857,1)=E41,VLOOKUP(E41,'Master Data (December 2025)'!$B$10:$N$857,13),"XX"))</f>
        <v>37.454545454545453</v>
      </c>
      <c r="N41" s="208"/>
      <c r="O41" s="100">
        <f>N41</f>
        <v>0</v>
      </c>
      <c r="P41" s="202"/>
      <c r="Q41" s="202"/>
      <c r="R41" s="202"/>
      <c r="S41" s="202"/>
      <c r="T41" s="202"/>
      <c r="U41" s="202"/>
      <c r="V41" s="202"/>
      <c r="W41" s="202"/>
      <c r="X41" s="203"/>
      <c r="Y41" s="204"/>
      <c r="Z41" s="101">
        <f>(Y41*F41)/H41</f>
        <v>0</v>
      </c>
      <c r="AA41" s="102">
        <f ca="1">IF(E41=0,0,SUMIF('Cocktail (December 2025)'!$F$6:$DB$1547,E41,'Cocktail (December 2025)'!$O$6:$O$1547))</f>
        <v>0</v>
      </c>
      <c r="AB41" s="103">
        <f ca="1">AA41/H41</f>
        <v>0</v>
      </c>
      <c r="AC41" s="104">
        <f ca="1">O41+P41+Q41+R41-S41-T41-U41-V41-W41-X41-Z41-AB41</f>
        <v>0</v>
      </c>
      <c r="AD41" s="104">
        <f ca="1">AC41*H41</f>
        <v>0</v>
      </c>
      <c r="AE41" s="105">
        <f ca="1">(T41+U41+V41+W41+(X41+((Y41*$F41)/$H41)+AB41))*$L41</f>
        <v>0</v>
      </c>
      <c r="AF41" s="191"/>
      <c r="AG41" s="192">
        <f ca="1">AF41-AC41</f>
        <v>0</v>
      </c>
      <c r="AH41" s="106">
        <f ca="1">IF(AF41="",AC41,IF(AF41&lt;&gt;0,AF41,0))</f>
        <v>0</v>
      </c>
      <c r="AI41" s="202"/>
      <c r="AJ41" s="202"/>
      <c r="AK41" s="202"/>
      <c r="AL41" s="202"/>
      <c r="AM41" s="202"/>
      <c r="AN41" s="202"/>
      <c r="AO41" s="202"/>
      <c r="AP41" s="202"/>
      <c r="AQ41" s="203"/>
      <c r="AR41" s="204"/>
      <c r="AS41" s="107">
        <f>(AR41*F41)/H41</f>
        <v>0</v>
      </c>
      <c r="AT41" s="102">
        <f ca="1">IF(E41=0,0,SUMIF('Cocktail (December 2025)'!$F$6:$DB$1547,E41,'Cocktail (December 2025)'!$R$6:$R$1547))</f>
        <v>0</v>
      </c>
      <c r="AU41" s="108">
        <f ca="1">AT41/H41</f>
        <v>0</v>
      </c>
      <c r="AV41" s="104">
        <f ca="1">AH41+AI41+AJ41+AK41-AL41-AM41-AN41-AO41-AP41-AQ41-AS41-AU41</f>
        <v>0</v>
      </c>
      <c r="AW41" s="104">
        <f ca="1">AV41*H41</f>
        <v>0</v>
      </c>
      <c r="AX41" s="105">
        <f ca="1">(AM41+AN41+AO41+AP41+(AQ41+((AR41*$F41)/$H41)+AU41))*$L41</f>
        <v>0</v>
      </c>
      <c r="AY41" s="191"/>
      <c r="AZ41" s="192">
        <f ca="1">AY41-AV41</f>
        <v>0</v>
      </c>
      <c r="BA41" s="106">
        <f ca="1">AV41</f>
        <v>0</v>
      </c>
      <c r="BB41" s="202"/>
      <c r="BC41" s="202"/>
      <c r="BD41" s="202"/>
      <c r="BE41" s="202"/>
      <c r="BF41" s="202"/>
      <c r="BG41" s="202"/>
      <c r="BH41" s="202"/>
      <c r="BI41" s="202"/>
      <c r="BJ41" s="203"/>
      <c r="BK41" s="204"/>
      <c r="BL41" s="108">
        <f>(BK41*F41)/H41</f>
        <v>0</v>
      </c>
      <c r="BM41" s="102">
        <f ca="1">IF(E41=0,0,SUMIF('Cocktail (December 2025)'!$F$6:$DB$1547,E41,'Cocktail (December 2025)'!$U$6:$U$1547))</f>
        <v>0</v>
      </c>
      <c r="BN41" s="108">
        <f ca="1">BM41/H41</f>
        <v>0</v>
      </c>
      <c r="BO41" s="109">
        <f ca="1">BA41+BB41+BC41+BD41-BE41-BF41-BG41-BH41-BI41-BJ41-BL41-BN41</f>
        <v>0</v>
      </c>
      <c r="BP41" s="104">
        <f ca="1">BO41*H41</f>
        <v>0</v>
      </c>
      <c r="BQ41" s="105">
        <f ca="1">(BF41+BG41+BH41+BI41+(BJ41+((BK41*$F41)/$H41)+BN41))*$L41</f>
        <v>0</v>
      </c>
      <c r="BR41" s="191"/>
      <c r="BS41" s="192">
        <f ca="1">BR41-BO41</f>
        <v>0</v>
      </c>
      <c r="BT41" s="106">
        <f ca="1">BO41</f>
        <v>0</v>
      </c>
      <c r="BU41" s="202"/>
      <c r="BV41" s="202"/>
      <c r="BW41" s="202"/>
      <c r="BX41" s="202"/>
      <c r="BY41" s="202"/>
      <c r="BZ41" s="202"/>
      <c r="CA41" s="202"/>
      <c r="CB41" s="202"/>
      <c r="CC41" s="203"/>
      <c r="CD41" s="204"/>
      <c r="CE41" s="108">
        <f>(CD41*F41)/H41</f>
        <v>0</v>
      </c>
      <c r="CF41" s="102">
        <f ca="1">IF(E41=0,0,SUMIF('Cocktail (December 2025)'!$F$6:$DB$1547,E41,'Cocktail (December 2025)'!$X$6:$X$1547))</f>
        <v>0</v>
      </c>
      <c r="CG41" s="108">
        <f ca="1">CF41/H41</f>
        <v>0</v>
      </c>
      <c r="CH41" s="109">
        <f ca="1">BT41+BU41+BV41+BW41-BX41-BY41-BZ41-CA41-CB41-CC41-CE41-CG41</f>
        <v>0</v>
      </c>
      <c r="CI41" s="104">
        <f ca="1">CH41*H41</f>
        <v>0</v>
      </c>
      <c r="CJ41" s="105">
        <f ca="1">(BY41+BZ41+CA41+CB41+(CC41+((CD41*$F41)/$H41)+CG41))*$L41</f>
        <v>0</v>
      </c>
      <c r="CK41" s="191"/>
      <c r="CL41" s="192">
        <f ca="1">CK41-CH41</f>
        <v>0</v>
      </c>
      <c r="CM41" s="106">
        <f ca="1">CH41</f>
        <v>0</v>
      </c>
      <c r="CN41" s="202"/>
      <c r="CO41" s="202"/>
      <c r="CP41" s="202"/>
      <c r="CQ41" s="202"/>
      <c r="CR41" s="202"/>
      <c r="CS41" s="202"/>
      <c r="CT41" s="202"/>
      <c r="CU41" s="202"/>
      <c r="CV41" s="203"/>
      <c r="CW41" s="204"/>
      <c r="CX41" s="108">
        <f>(CW41*F41)/H41</f>
        <v>0</v>
      </c>
      <c r="CY41" s="102">
        <f ca="1">IF(E41=0,0,SUMIF('Cocktail (December 2025)'!$F$6:$DB$1547,E41,'Cocktail (December 2025)'!$AA$6:$AA$1547))</f>
        <v>0</v>
      </c>
      <c r="CZ41" s="108">
        <f ca="1">CY41/H41</f>
        <v>0</v>
      </c>
      <c r="DA41" s="109">
        <f ca="1">CM41+CN41+CO41+CP41-CQ41-CR41-CS41-CT41-CU41-CV41-CX41-CZ41</f>
        <v>0</v>
      </c>
      <c r="DB41" s="104">
        <f ca="1">DA41*H41</f>
        <v>0</v>
      </c>
      <c r="DC41" s="105">
        <f ca="1">(CR41+CS41+CT41+CU41+(CV41+((CW41*$F41)/$H41)+CZ41))*$L41</f>
        <v>0</v>
      </c>
      <c r="DD41" s="191"/>
      <c r="DE41" s="192">
        <f ca="1">DD41-DA41</f>
        <v>0</v>
      </c>
      <c r="DF41" s="106">
        <f ca="1">DA41</f>
        <v>0</v>
      </c>
      <c r="DG41" s="202"/>
      <c r="DH41" s="202"/>
      <c r="DI41" s="202"/>
      <c r="DJ41" s="202"/>
      <c r="DK41" s="202"/>
      <c r="DL41" s="202"/>
      <c r="DM41" s="202"/>
      <c r="DN41" s="202"/>
      <c r="DO41" s="203"/>
      <c r="DP41" s="204"/>
      <c r="DQ41" s="108">
        <f>(DP41*F41)/H41</f>
        <v>0</v>
      </c>
      <c r="DR41" s="102">
        <f ca="1">IF(E41=0,0,SUMIF('Cocktail (December 2025)'!$F$6:$DB$1547,E41,'Cocktail (December 2025)'!$AD$6:$AD$1547))</f>
        <v>0</v>
      </c>
      <c r="DS41" s="108">
        <f ca="1">DR41/H41</f>
        <v>0</v>
      </c>
      <c r="DT41" s="109">
        <f ca="1">DF41+DG41+DH41+DI41-DJ41-DK41-DL41-DM41-DN41-DO41-DQ41-DS41</f>
        <v>0</v>
      </c>
      <c r="DU41" s="104">
        <f ca="1">DT41*H41</f>
        <v>0</v>
      </c>
      <c r="DV41" s="105">
        <f ca="1">(DK41+DL41+DM41+DN41+(DO41+((DP41*$F41)/$H41)+DS41))*$L41</f>
        <v>0</v>
      </c>
      <c r="DW41" s="191"/>
      <c r="DX41" s="192">
        <f ca="1">DW41-DT41</f>
        <v>0</v>
      </c>
      <c r="DY41" s="106">
        <f ca="1">DT41</f>
        <v>0</v>
      </c>
      <c r="DZ41" s="202"/>
      <c r="EA41" s="202"/>
      <c r="EB41" s="202"/>
      <c r="EC41" s="202"/>
      <c r="ED41" s="202"/>
      <c r="EE41" s="202"/>
      <c r="EF41" s="202"/>
      <c r="EG41" s="202"/>
      <c r="EH41" s="203"/>
      <c r="EI41" s="204"/>
      <c r="EJ41" s="108">
        <f>(EI41*F41)/H41</f>
        <v>0</v>
      </c>
      <c r="EK41" s="102">
        <f ca="1">IF(E41=0,0,SUMIF('Cocktail (December 2025)'!$F$6:$DB$1547,E41,'Cocktail (December 2025)'!$AG$6:$AG$1547))</f>
        <v>0</v>
      </c>
      <c r="EL41" s="108">
        <f ca="1">EK41/H41</f>
        <v>0</v>
      </c>
      <c r="EM41" s="109">
        <f ca="1">DY41+DZ41+EA41+EB41-EC41-ED41-EE41-EF41-EG41-EH41-EJ41-EL41</f>
        <v>0</v>
      </c>
      <c r="EN41" s="104">
        <f ca="1">EM41*H41</f>
        <v>0</v>
      </c>
      <c r="EO41" s="105">
        <f ca="1">(ED41+EE41+EF41+EG41+(EH41+((EI41*$F41)/$H41)+EL41))*$L41</f>
        <v>0</v>
      </c>
      <c r="EP41" s="191"/>
      <c r="EQ41" s="199">
        <f ca="1">EP41-EM41</f>
        <v>0</v>
      </c>
      <c r="ER41" s="185">
        <f ca="1">EM41</f>
        <v>0</v>
      </c>
      <c r="ES41" s="202"/>
      <c r="ET41" s="202"/>
      <c r="EU41" s="202"/>
      <c r="EV41" s="202"/>
      <c r="EW41" s="202"/>
      <c r="EX41" s="202"/>
      <c r="EY41" s="202"/>
      <c r="EZ41" s="202"/>
      <c r="FA41" s="203"/>
      <c r="FB41" s="204"/>
      <c r="FC41" s="108">
        <f>(FB41*F41)/H41</f>
        <v>0</v>
      </c>
      <c r="FD41" s="102">
        <f ca="1">IF(E41=0,0,SUMIF('Cocktail (December 2025)'!$F$6:$DB$1547,E41,'Cocktail (December 2025)'!$AJ$6:$AJ$1547))</f>
        <v>0</v>
      </c>
      <c r="FE41" s="108">
        <f ca="1">FD41/H41</f>
        <v>0</v>
      </c>
      <c r="FF41" s="109">
        <f ca="1">ER41+ES41+ET41+EU41-EV41-EW41-EX41-EY41-EZ41-FA41-FC41-FE41</f>
        <v>0</v>
      </c>
      <c r="FG41" s="104">
        <f ca="1">FF41*H41</f>
        <v>0</v>
      </c>
      <c r="FH41" s="105">
        <f ca="1">(EW41+EX41+EY41+EZ41+(FA41+((FB41*$F41)/$H41)+FE41))*$L41</f>
        <v>0</v>
      </c>
      <c r="FI41" s="191"/>
      <c r="FJ41" s="192">
        <f ca="1">FI41-FF41</f>
        <v>0</v>
      </c>
      <c r="FK41" s="110">
        <f ca="1">FF41</f>
        <v>0</v>
      </c>
      <c r="FL41" s="202"/>
      <c r="FM41" s="202"/>
      <c r="FN41" s="202"/>
      <c r="FO41" s="202"/>
      <c r="FP41" s="202"/>
      <c r="FQ41" s="202"/>
      <c r="FR41" s="202"/>
      <c r="FS41" s="202"/>
      <c r="FT41" s="203"/>
      <c r="FU41" s="204"/>
      <c r="FV41" s="108">
        <f>(FU41*F41)/H41</f>
        <v>0</v>
      </c>
      <c r="FW41" s="102">
        <f ca="1">IF(E41=0,0,SUMIF('Cocktail (December 2025)'!$F$6:$DB$1547,E41,'Cocktail (December 2025)'!$AM$6:$AM$1547))</f>
        <v>0</v>
      </c>
      <c r="FX41" s="108">
        <f ca="1">FW41/H41</f>
        <v>0</v>
      </c>
      <c r="FY41" s="109">
        <f ca="1">FK41+FL41+FM41+FN41-FO41-FP41-FQ41-FR41-FS41-FT41-FV41-FX41</f>
        <v>0</v>
      </c>
      <c r="FZ41" s="104">
        <f ca="1">FY41*H41</f>
        <v>0</v>
      </c>
      <c r="GA41" s="105">
        <f ca="1">(FP41+FQ41+FR41+FS41+(FT41+((FU41*$F41)/$H41)+FX41))*$L41</f>
        <v>0</v>
      </c>
      <c r="GB41" s="191"/>
      <c r="GC41" s="192">
        <f ca="1">GB41-FY41</f>
        <v>0</v>
      </c>
      <c r="GD41" s="106">
        <f ca="1">FY41</f>
        <v>0</v>
      </c>
      <c r="GE41" s="202"/>
      <c r="GF41" s="202"/>
      <c r="GG41" s="202"/>
      <c r="GH41" s="202"/>
      <c r="GI41" s="202"/>
      <c r="GJ41" s="202"/>
      <c r="GK41" s="202"/>
      <c r="GL41" s="202"/>
      <c r="GM41" s="203"/>
      <c r="GN41" s="204"/>
      <c r="GO41" s="108">
        <f>(GN41*F41)/H41</f>
        <v>0</v>
      </c>
      <c r="GP41" s="102">
        <f ca="1">IF(E41=0,0,SUMIF('Cocktail (December 2025)'!$F$6:$DB$1547,E41,'Cocktail (December 2025)'!$AP$6:$AP$1547))</f>
        <v>0</v>
      </c>
      <c r="GQ41" s="108">
        <f ca="1">GP41/H41</f>
        <v>0</v>
      </c>
      <c r="GR41" s="109">
        <f ca="1">GD41+GE41+GF41+GG41-GH41-GI41-GJ41-GK41-GL41-GM41-GO41-GQ41</f>
        <v>0</v>
      </c>
      <c r="GS41" s="104">
        <f ca="1">GR41*H41</f>
        <v>0</v>
      </c>
      <c r="GT41" s="105">
        <f ca="1">(GI41+GJ41+GK41+GL41+(GM41+((GN41*$F41)/$H41)+GQ41))*$L41</f>
        <v>0</v>
      </c>
      <c r="GU41" s="191"/>
      <c r="GV41" s="192">
        <f ca="1">GU41-GR41</f>
        <v>0</v>
      </c>
      <c r="GW41" s="106">
        <f ca="1">GR41</f>
        <v>0</v>
      </c>
      <c r="GX41" s="202"/>
      <c r="GY41" s="202"/>
      <c r="GZ41" s="202"/>
      <c r="HA41" s="202"/>
      <c r="HB41" s="202"/>
      <c r="HC41" s="202"/>
      <c r="HD41" s="202"/>
      <c r="HE41" s="202"/>
      <c r="HF41" s="203"/>
      <c r="HG41" s="204"/>
      <c r="HH41" s="108">
        <f>(HG41*F41)/H41</f>
        <v>0</v>
      </c>
      <c r="HI41" s="102">
        <f ca="1">IF(E41=0,0,SUMIF('Cocktail (December 2025)'!$F$6:$DB$1547,E41,'Cocktail (December 2025)'!$AS$6:$AS$1547))</f>
        <v>0</v>
      </c>
      <c r="HJ41" s="108">
        <f ca="1">HI41/H41</f>
        <v>0</v>
      </c>
      <c r="HK41" s="109">
        <f ca="1">GW41+GX41+GY41+GZ41-HA41-HB41-HC41-HD41-HE41-HF41-HH41-HJ41</f>
        <v>0</v>
      </c>
      <c r="HL41" s="104">
        <f ca="1">HK41*H41</f>
        <v>0</v>
      </c>
      <c r="HM41" s="105">
        <f ca="1">(HB41+HC41+HD41+HE41+(HF41+((HG41*$F41)/$H41)+HJ41))*$L41</f>
        <v>0</v>
      </c>
      <c r="HN41" s="191"/>
      <c r="HO41" s="192">
        <f ca="1">HN41-HK41</f>
        <v>0</v>
      </c>
      <c r="HP41" s="106">
        <f ca="1">HK41</f>
        <v>0</v>
      </c>
      <c r="HQ41" s="202"/>
      <c r="HR41" s="202"/>
      <c r="HS41" s="202"/>
      <c r="HT41" s="202"/>
      <c r="HU41" s="202"/>
      <c r="HV41" s="202"/>
      <c r="HW41" s="202"/>
      <c r="HX41" s="202"/>
      <c r="HY41" s="203"/>
      <c r="HZ41" s="204"/>
      <c r="IA41" s="108">
        <f>(HZ41*F41)/H41</f>
        <v>0</v>
      </c>
      <c r="IB41" s="102">
        <f ca="1">IF(E41=0,0,SUMIF('Cocktail (December 2025)'!$F$6:$DB$1547,E41,'Cocktail (December 2025)'!$AV$6:$AV$1547))</f>
        <v>0</v>
      </c>
      <c r="IC41" s="108">
        <f ca="1">IB41/H41</f>
        <v>0</v>
      </c>
      <c r="ID41" s="109">
        <f ca="1">HP41+HQ41+HR41+HS41-HT41-HU41-HV41-HW41-HX41-HY41-IA41-IC41</f>
        <v>0</v>
      </c>
      <c r="IE41" s="104">
        <f ca="1">ID41*H41</f>
        <v>0</v>
      </c>
      <c r="IF41" s="105">
        <f ca="1">(HU41+HV41+HW41+HX41+(HY41+((HZ41*$F41)/$H41)+IC41))*$L41</f>
        <v>0</v>
      </c>
      <c r="IG41" s="191"/>
      <c r="IH41" s="192">
        <f ca="1">IG41-ID41</f>
        <v>0</v>
      </c>
      <c r="II41" s="106">
        <f ca="1">ID41</f>
        <v>0</v>
      </c>
      <c r="IJ41" s="202"/>
      <c r="IK41" s="202"/>
      <c r="IL41" s="202"/>
      <c r="IM41" s="202"/>
      <c r="IN41" s="202"/>
      <c r="IO41" s="202"/>
      <c r="IP41" s="202"/>
      <c r="IQ41" s="202"/>
      <c r="IR41" s="203"/>
      <c r="IS41" s="204"/>
      <c r="IT41" s="108">
        <f>(IS41*F41)/H41</f>
        <v>0</v>
      </c>
      <c r="IU41" s="102">
        <f ca="1">IF(E41=0,0,SUMIF('Cocktail (December 2025)'!$F$6:$DB$1547,E41,'Cocktail (December 2025)'!$AY$6:$AY$1547))</f>
        <v>0</v>
      </c>
      <c r="IV41" s="108">
        <f ca="1">IU41/H41</f>
        <v>0</v>
      </c>
      <c r="IW41" s="109">
        <f ca="1">II41+IJ41+IK41+IL41-IM41-IN41-IO41-IP41-IQ41-IR41-IT41-IV41</f>
        <v>0</v>
      </c>
      <c r="IX41" s="104">
        <f ca="1">IW41*H41</f>
        <v>0</v>
      </c>
      <c r="IY41" s="105">
        <f ca="1">(IN41+IO41+IP41+IQ41+(IR41+((IS41*$F41)/$H41)+IV41))*$L41</f>
        <v>0</v>
      </c>
      <c r="IZ41" s="191"/>
      <c r="JA41" s="192">
        <f ca="1">IZ41-IW41</f>
        <v>0</v>
      </c>
      <c r="JB41" s="106">
        <f ca="1">IW41</f>
        <v>0</v>
      </c>
      <c r="JC41" s="202"/>
      <c r="JD41" s="202"/>
      <c r="JE41" s="202"/>
      <c r="JF41" s="202"/>
      <c r="JG41" s="202"/>
      <c r="JH41" s="202"/>
      <c r="JI41" s="202"/>
      <c r="JJ41" s="202"/>
      <c r="JK41" s="203"/>
      <c r="JL41" s="204"/>
      <c r="JM41" s="108">
        <f>(JL41*F41)/H41</f>
        <v>0</v>
      </c>
      <c r="JN41" s="102">
        <f ca="1">IF(E41=0,0,SUMIF('Cocktail (December 2025)'!$F$6:$DB$1547,E41,'Cocktail (December 2025)'!$BB$6:$BB$1547))</f>
        <v>0</v>
      </c>
      <c r="JO41" s="108">
        <f ca="1">JN41/H41</f>
        <v>0</v>
      </c>
      <c r="JP41" s="109">
        <f ca="1">JB41+JC41+JD41+JE41-JF41-JG41-JH41-JI41-JJ41-JK41-JM41-JO41</f>
        <v>0</v>
      </c>
      <c r="JQ41" s="104">
        <f ca="1">JP41*H41</f>
        <v>0</v>
      </c>
      <c r="JR41" s="105">
        <f ca="1">(JG41+JH41+JI41+JJ41+(JK41+((JL41*$F41)/$H41)+JO41))*$L41</f>
        <v>0</v>
      </c>
      <c r="JS41" s="191"/>
      <c r="JT41" s="192">
        <f ca="1">JS41-JP41</f>
        <v>0</v>
      </c>
      <c r="JU41" s="106">
        <f ca="1">JP41</f>
        <v>0</v>
      </c>
      <c r="JV41" s="202"/>
      <c r="JW41" s="202"/>
      <c r="JX41" s="202"/>
      <c r="JY41" s="202"/>
      <c r="JZ41" s="202"/>
      <c r="KA41" s="202"/>
      <c r="KB41" s="202"/>
      <c r="KC41" s="202"/>
      <c r="KD41" s="203"/>
      <c r="KE41" s="204"/>
      <c r="KF41" s="108">
        <f>(KE41*F41)/H41</f>
        <v>0</v>
      </c>
      <c r="KG41" s="102">
        <f ca="1">IF(E41=0,0,SUMIF('Cocktail (December 2025)'!$F$6:$DB$1547,E41,'Cocktail (December 2025)'!$BE$6:$BE$1547))</f>
        <v>0</v>
      </c>
      <c r="KH41" s="108">
        <f ca="1">KG41/H41</f>
        <v>0</v>
      </c>
      <c r="KI41" s="109">
        <f ca="1">JU41+JV41+JW41+JX41-JY41-JZ41-KA41-KB41-KC41-KD41-KF41-KH41</f>
        <v>0</v>
      </c>
      <c r="KJ41" s="104">
        <f ca="1">KI41*H41</f>
        <v>0</v>
      </c>
      <c r="KK41" s="105">
        <f ca="1">(JZ41+KA41+KB41+KC41+(KD41+((KE41*$F41)/$H41)+KH41))*$L41</f>
        <v>0</v>
      </c>
      <c r="KL41" s="191"/>
      <c r="KM41" s="192">
        <f ca="1">KL41-KI41</f>
        <v>0</v>
      </c>
      <c r="KN41" s="106">
        <f ca="1">KI41</f>
        <v>0</v>
      </c>
      <c r="KO41" s="202"/>
      <c r="KP41" s="202"/>
      <c r="KQ41" s="202"/>
      <c r="KR41" s="202"/>
      <c r="KS41" s="202"/>
      <c r="KT41" s="202"/>
      <c r="KU41" s="202"/>
      <c r="KV41" s="202"/>
      <c r="KW41" s="203"/>
      <c r="KX41" s="204"/>
      <c r="KY41" s="108">
        <f>(KX41*F41)/H41</f>
        <v>0</v>
      </c>
      <c r="KZ41" s="102">
        <f ca="1">IF(E41=0,0,SUMIF('Cocktail (December 2025)'!$F$6:$DB$1547,E41,'Cocktail (December 2025)'!$BH$6:$BH$1547))</f>
        <v>0</v>
      </c>
      <c r="LA41" s="108">
        <f ca="1">KZ41/H41</f>
        <v>0</v>
      </c>
      <c r="LB41" s="109">
        <f ca="1">KN41+KO41+KP41+KQ41-KR41-KS41-KT41-KU41-KV41-KW41-KY41-LA41</f>
        <v>0</v>
      </c>
      <c r="LC41" s="104">
        <f ca="1">LB41*H41</f>
        <v>0</v>
      </c>
      <c r="LD41" s="105">
        <f ca="1">(KS41+KT41+KU41+KV41+(KW41+((KX41*$F41)/$H41)+LA41))*$L41</f>
        <v>0</v>
      </c>
      <c r="LE41" s="191"/>
      <c r="LF41" s="192">
        <f ca="1">LE41-LB41</f>
        <v>0</v>
      </c>
      <c r="LG41" s="106">
        <f ca="1">LB41</f>
        <v>0</v>
      </c>
      <c r="LH41" s="202"/>
      <c r="LI41" s="202"/>
      <c r="LJ41" s="202"/>
      <c r="LK41" s="202"/>
      <c r="LL41" s="202"/>
      <c r="LM41" s="202"/>
      <c r="LN41" s="202"/>
      <c r="LO41" s="202"/>
      <c r="LP41" s="203"/>
      <c r="LQ41" s="204"/>
      <c r="LR41" s="108">
        <f>(LQ41*F41)/H41</f>
        <v>0</v>
      </c>
      <c r="LS41" s="102">
        <f ca="1">IF(E41=0,0,SUMIF('Cocktail (December 2025)'!$F$6:$DB$1547,E41,'Cocktail (December 2025)'!$BK$6:$BK$1547))</f>
        <v>0</v>
      </c>
      <c r="LT41" s="108">
        <f ca="1">LS41/H41</f>
        <v>0</v>
      </c>
      <c r="LU41" s="109">
        <f ca="1">LG41+LH41+LI41+LJ41-LK41-LL41-LM41-LN41-LO41-LP41-LR41-LT41</f>
        <v>0</v>
      </c>
      <c r="LV41" s="104">
        <f ca="1">LU41*H41</f>
        <v>0</v>
      </c>
      <c r="LW41" s="105">
        <f ca="1">(LL41+LM41+LN41+LO41+(LP41+((LQ41*$F41)/$H41)+LT41))*$L41</f>
        <v>0</v>
      </c>
      <c r="LX41" s="191"/>
      <c r="LY41" s="192">
        <f ca="1">LX41-LU41</f>
        <v>0</v>
      </c>
      <c r="LZ41" s="106">
        <f ca="1">LU41</f>
        <v>0</v>
      </c>
      <c r="MA41" s="202"/>
      <c r="MB41" s="202"/>
      <c r="MC41" s="202"/>
      <c r="MD41" s="202"/>
      <c r="ME41" s="202"/>
      <c r="MF41" s="202"/>
      <c r="MG41" s="202"/>
      <c r="MH41" s="202"/>
      <c r="MI41" s="203"/>
      <c r="MJ41" s="204"/>
      <c r="MK41" s="108">
        <f>(MJ41*F41)/H41</f>
        <v>0</v>
      </c>
      <c r="ML41" s="102">
        <f ca="1">IF(E41=0,0,SUMIF('Cocktail (December 2025)'!$F$6:$DB$1547,E41,'Cocktail (December 2025)'!$BN$6:$BN$1547))</f>
        <v>0</v>
      </c>
      <c r="MM41" s="108">
        <f ca="1">ML41/H41</f>
        <v>0</v>
      </c>
      <c r="MN41" s="109">
        <f ca="1">LZ41+MA41+MB41+MC41-MD41-ME41-MF41-MG41-MH41-MI41-MK41-MM41</f>
        <v>0</v>
      </c>
      <c r="MO41" s="104">
        <f ca="1">MN41*H41</f>
        <v>0</v>
      </c>
      <c r="MP41" s="105">
        <f ca="1">(ME41+MF41+MG41+MH41+(MI41+((MJ41*$F41)/$H41)+MM41))*$L41</f>
        <v>0</v>
      </c>
      <c r="MQ41" s="191"/>
      <c r="MR41" s="192">
        <f ca="1">MQ41-MN41</f>
        <v>0</v>
      </c>
      <c r="MS41" s="106">
        <f ca="1">MN41</f>
        <v>0</v>
      </c>
      <c r="MT41" s="202"/>
      <c r="MU41" s="202"/>
      <c r="MV41" s="202"/>
      <c r="MW41" s="202"/>
      <c r="MX41" s="202"/>
      <c r="MY41" s="202"/>
      <c r="MZ41" s="202"/>
      <c r="NA41" s="202"/>
      <c r="NB41" s="203"/>
      <c r="NC41" s="204"/>
      <c r="ND41" s="108">
        <f>(NC41*F41)/H41</f>
        <v>0</v>
      </c>
      <c r="NE41" s="102">
        <f ca="1">IF(E41=0,0,SUMIF('Cocktail (December 2025)'!$F$6:$DB$1547,E41,'Cocktail (December 2025)'!$BQ$6:$BQ$1547))</f>
        <v>0</v>
      </c>
      <c r="NF41" s="108">
        <f ca="1">NE41/H41</f>
        <v>0</v>
      </c>
      <c r="NG41" s="109">
        <f ca="1">MS41+MT41+MU41+MV41-MW41-MX41-MY41-MZ41-NA41-NB41-ND41-NF41</f>
        <v>0</v>
      </c>
      <c r="NH41" s="104">
        <f ca="1">NG41*H41</f>
        <v>0</v>
      </c>
      <c r="NI41" s="105">
        <f ca="1">(MX41+MY41+MZ41+NA41+(NB41+((NC41*$F41)/$H41)+NF41))*$L41</f>
        <v>0</v>
      </c>
      <c r="NJ41" s="191"/>
      <c r="NK41" s="192">
        <f ca="1">NJ41-NG41</f>
        <v>0</v>
      </c>
      <c r="NL41" s="106">
        <f ca="1">NG41</f>
        <v>0</v>
      </c>
      <c r="NM41" s="202"/>
      <c r="NN41" s="202"/>
      <c r="NO41" s="202"/>
      <c r="NP41" s="202"/>
      <c r="NQ41" s="202"/>
      <c r="NR41" s="202"/>
      <c r="NS41" s="202"/>
      <c r="NT41" s="202"/>
      <c r="NU41" s="203"/>
      <c r="NV41" s="204"/>
      <c r="NW41" s="108">
        <f>(NV41*F41)/H41</f>
        <v>0</v>
      </c>
      <c r="NX41" s="102">
        <f ca="1">IF(E41=0,0,SUMIF('Cocktail (December 2025)'!$F$6:$DB$1547,E41,'Cocktail (December 2025)'!$BT$6:$BT$1547))</f>
        <v>0</v>
      </c>
      <c r="NY41" s="108">
        <f ca="1">NX41/H41</f>
        <v>0</v>
      </c>
      <c r="NZ41" s="109">
        <f ca="1">NL41+NM41+NN41+NO41-NP41-NQ41-NR41-NS41-NT41-NU41-NW41-NY41</f>
        <v>0</v>
      </c>
      <c r="OA41" s="104">
        <f ca="1">NZ41*H41</f>
        <v>0</v>
      </c>
      <c r="OB41" s="105">
        <f ca="1">(NQ41+NR41+NS41+NT41+(NU41+((NV41*$F41)/$H41)+NY41))*$L41</f>
        <v>0</v>
      </c>
      <c r="OC41" s="191"/>
      <c r="OD41" s="192">
        <f ca="1">OC41-NZ41</f>
        <v>0</v>
      </c>
      <c r="OE41" s="106">
        <f ca="1">NZ41</f>
        <v>0</v>
      </c>
      <c r="OF41" s="202"/>
      <c r="OG41" s="202"/>
      <c r="OH41" s="202"/>
      <c r="OI41" s="202"/>
      <c r="OJ41" s="202"/>
      <c r="OK41" s="202"/>
      <c r="OL41" s="202"/>
      <c r="OM41" s="202"/>
      <c r="ON41" s="203"/>
      <c r="OO41" s="204"/>
      <c r="OP41" s="108">
        <f>(OO41*F41)/H41</f>
        <v>0</v>
      </c>
      <c r="OQ41" s="102">
        <f ca="1">IF(E41=0,0,SUMIF('Cocktail (December 2025)'!$F$6:$DB$1547,E41,'Cocktail (December 2025)'!$BW$6:$BW$1547))</f>
        <v>0</v>
      </c>
      <c r="OR41" s="108">
        <f ca="1">OQ41/H41</f>
        <v>0</v>
      </c>
      <c r="OS41" s="109">
        <f ca="1">OE41+OF41+OG41+OH41-OI41-OJ41-OK41-OL41-OM41-ON41-OP41-OR41</f>
        <v>0</v>
      </c>
      <c r="OT41" s="104">
        <f ca="1">OS41*H41</f>
        <v>0</v>
      </c>
      <c r="OU41" s="105">
        <f ca="1">(OJ41+OK41+OL41+OM41+(ON41+((OO41*$F41)/$H41)+OR41))*$L41</f>
        <v>0</v>
      </c>
      <c r="OV41" s="191"/>
      <c r="OW41" s="192">
        <f ca="1">OV41-OS41</f>
        <v>0</v>
      </c>
      <c r="OX41" s="106">
        <f ca="1">OS41</f>
        <v>0</v>
      </c>
      <c r="OY41" s="202"/>
      <c r="OZ41" s="202"/>
      <c r="PA41" s="202"/>
      <c r="PB41" s="202"/>
      <c r="PC41" s="202"/>
      <c r="PD41" s="202"/>
      <c r="PE41" s="202"/>
      <c r="PF41" s="202"/>
      <c r="PG41" s="203"/>
      <c r="PH41" s="204"/>
      <c r="PI41" s="108">
        <f>(PH41*F41)/H41</f>
        <v>0</v>
      </c>
      <c r="PJ41" s="102">
        <f ca="1">IF(E41=0,0,SUMIF('Cocktail (December 2025)'!$F$6:$DB$1547,E41,'Cocktail (December 2025)'!$BZ$6:$BZ$1547))</f>
        <v>0</v>
      </c>
      <c r="PK41" s="108">
        <f ca="1">PJ41/H41</f>
        <v>0</v>
      </c>
      <c r="PL41" s="109">
        <f ca="1">OX41+OY41+OZ41+PA41-PB41-PC41-PD41-PE41-PF41-PG41-PI41-PK41</f>
        <v>0</v>
      </c>
      <c r="PM41" s="104">
        <f ca="1">PL41*H41</f>
        <v>0</v>
      </c>
      <c r="PN41" s="105">
        <f ca="1">(PC41+PD41+PE41+PF41+(PG41+((PH41*$F41)/$H41)+PK41))*$L41</f>
        <v>0</v>
      </c>
      <c r="PO41" s="191"/>
      <c r="PP41" s="192">
        <f ca="1">PO41-PL41</f>
        <v>0</v>
      </c>
      <c r="PQ41" s="106">
        <f ca="1">PL41</f>
        <v>0</v>
      </c>
      <c r="PR41" s="202"/>
      <c r="PS41" s="202"/>
      <c r="PT41" s="202"/>
      <c r="PU41" s="202"/>
      <c r="PV41" s="202"/>
      <c r="PW41" s="202"/>
      <c r="PX41" s="202"/>
      <c r="PY41" s="202"/>
      <c r="PZ41" s="203"/>
      <c r="QA41" s="204"/>
      <c r="QB41" s="108">
        <f>(QA41*F41)/H41</f>
        <v>0</v>
      </c>
      <c r="QC41" s="102">
        <f ca="1">IF(E41=0,0,SUMIF('Cocktail (December 2025)'!$F$6:$DB$1547,E41,'Cocktail (December 2025)'!$CC$6:$CC$1547))</f>
        <v>0</v>
      </c>
      <c r="QD41" s="108">
        <f ca="1">QC41/H41</f>
        <v>0</v>
      </c>
      <c r="QE41" s="109">
        <f ca="1">PQ41+PR41+PS41+PT41-PU41-PV41-PW41-PX41-PY41-PZ41-QB41-QD41</f>
        <v>0</v>
      </c>
      <c r="QF41" s="104">
        <f ca="1">QE41*H41</f>
        <v>0</v>
      </c>
      <c r="QG41" s="105">
        <f ca="1">(PV41+PW41+PX41+PY41+(PZ41+((QA41*$F41)/$H41)+QD41))*$L41</f>
        <v>0</v>
      </c>
      <c r="QH41" s="191"/>
      <c r="QI41" s="192">
        <f ca="1">QH41-QE41</f>
        <v>0</v>
      </c>
      <c r="QJ41" s="106">
        <f ca="1">QE41</f>
        <v>0</v>
      </c>
      <c r="QK41" s="202"/>
      <c r="QL41" s="202"/>
      <c r="QM41" s="202"/>
      <c r="QN41" s="202"/>
      <c r="QO41" s="202"/>
      <c r="QP41" s="202"/>
      <c r="QQ41" s="202"/>
      <c r="QR41" s="202"/>
      <c r="QS41" s="203"/>
      <c r="QT41" s="204"/>
      <c r="QU41" s="108">
        <f>(QT41*F41)/H41</f>
        <v>0</v>
      </c>
      <c r="QV41" s="102">
        <f ca="1">IF(E41=0,0,SUMIF('Cocktail (December 2025)'!$F$6:$DB$1547,E41,'Cocktail (December 2025)'!$CF$6:$CF$1547))</f>
        <v>0</v>
      </c>
      <c r="QW41" s="108">
        <f ca="1">QV41/H41</f>
        <v>0</v>
      </c>
      <c r="QX41" s="109">
        <f ca="1">QJ41+QK41+QL41+QM41-QN41-QO41-QP41-QQ41-QR41-QS41-QU41-QW41</f>
        <v>0</v>
      </c>
      <c r="QY41" s="104">
        <f ca="1">QX41*H41</f>
        <v>0</v>
      </c>
      <c r="QZ41" s="105">
        <f ca="1">(QO41+QP41+QQ41+QR41+(QS41+((QT41*$F41)/$H41)+QW41))*$L41</f>
        <v>0</v>
      </c>
      <c r="RA41" s="191"/>
      <c r="RB41" s="192">
        <f ca="1">RA41-QX41</f>
        <v>0</v>
      </c>
      <c r="RC41" s="106">
        <f ca="1">QX41</f>
        <v>0</v>
      </c>
      <c r="RD41" s="202"/>
      <c r="RE41" s="202"/>
      <c r="RF41" s="202"/>
      <c r="RG41" s="202"/>
      <c r="RH41" s="202"/>
      <c r="RI41" s="202"/>
      <c r="RJ41" s="202"/>
      <c r="RK41" s="202"/>
      <c r="RL41" s="203"/>
      <c r="RM41" s="204"/>
      <c r="RN41" s="108">
        <f>(RM41*F41)/H41</f>
        <v>0</v>
      </c>
      <c r="RO41" s="102">
        <f ca="1">IF(E41=0,0,SUMIF('Cocktail (December 2025)'!$F$6:$DB$1547,E41,'Cocktail (December 2025)'!$CI$6:$CI$1547))</f>
        <v>0</v>
      </c>
      <c r="RP41" s="108">
        <f ca="1">RO41/H41</f>
        <v>0</v>
      </c>
      <c r="RQ41" s="109">
        <f ca="1">RC41+RD41+RE41+RF41-RG41-RH41-RI41-RJ41-RK41-RL41-RN41-RP41</f>
        <v>0</v>
      </c>
      <c r="RR41" s="104">
        <f ca="1">RQ41*H41</f>
        <v>0</v>
      </c>
      <c r="RS41" s="105">
        <f ca="1">(RH41+RI41+RJ41+RK41+(RL41+((RM41*$F41)/$H41)+RP41))*$L41</f>
        <v>0</v>
      </c>
      <c r="RT41" s="191"/>
      <c r="RU41" s="192">
        <f ca="1">RT41-RQ41</f>
        <v>0</v>
      </c>
      <c r="RV41" s="106">
        <f ca="1">RQ41</f>
        <v>0</v>
      </c>
      <c r="RW41" s="202"/>
      <c r="RX41" s="202"/>
      <c r="RY41" s="202"/>
      <c r="RZ41" s="202"/>
      <c r="SA41" s="202"/>
      <c r="SB41" s="202"/>
      <c r="SC41" s="202"/>
      <c r="SD41" s="202"/>
      <c r="SE41" s="203"/>
      <c r="SF41" s="204"/>
      <c r="SG41" s="108">
        <f>(SF41*F41)/H41</f>
        <v>0</v>
      </c>
      <c r="SH41" s="102">
        <f ca="1">IF(E41=0,0,SUMIF('Cocktail (December 2025)'!$F$6:$DB$1547,E41,'Cocktail (December 2025)'!$CL$6:$CL$1547))</f>
        <v>0</v>
      </c>
      <c r="SI41" s="108">
        <f ca="1">SH41/H41</f>
        <v>0</v>
      </c>
      <c r="SJ41" s="109">
        <f ca="1">RV41+RW41+RX41+RY41-RZ41-SA41-SB41-SC41-SD41-SE41-SG41-SI41</f>
        <v>0</v>
      </c>
      <c r="SK41" s="104">
        <f ca="1">SJ41*H41</f>
        <v>0</v>
      </c>
      <c r="SL41" s="105">
        <f ca="1">(SA41+SB41+SC41+SD41+(SE41+((SF41*$F41)/$H41)+SI41))*$L41</f>
        <v>0</v>
      </c>
      <c r="SM41" s="191"/>
      <c r="SN41" s="192">
        <f ca="1">SM41-SJ41</f>
        <v>0</v>
      </c>
      <c r="SO41" s="106">
        <f ca="1">SJ41</f>
        <v>0</v>
      </c>
      <c r="SP41" s="202"/>
      <c r="SQ41" s="202"/>
      <c r="SR41" s="202"/>
      <c r="SS41" s="202"/>
      <c r="ST41" s="202"/>
      <c r="SU41" s="202"/>
      <c r="SV41" s="202"/>
      <c r="SW41" s="202"/>
      <c r="SX41" s="203"/>
      <c r="SY41" s="204"/>
      <c r="SZ41" s="108">
        <f>(SY41*F41)/H41</f>
        <v>0</v>
      </c>
      <c r="TA41" s="102">
        <f ca="1">IF(E41=0,0,SUMIF('Cocktail (December 2025)'!$F$6:$DB$1547,E41,'Cocktail (December 2025)'!$CO$6:$CO$1547))</f>
        <v>0</v>
      </c>
      <c r="TB41" s="108">
        <f ca="1">TA41/H41</f>
        <v>0</v>
      </c>
      <c r="TC41" s="109">
        <f ca="1">SO41+SP41+SQ41+SR41-SS41-ST41-SU41-SV41-SW41-SX41-SZ41-TB41</f>
        <v>0</v>
      </c>
      <c r="TD41" s="104">
        <f ca="1">TC41*H41</f>
        <v>0</v>
      </c>
      <c r="TE41" s="105">
        <f ca="1">(ST41+SU41+SV41+SW41+(SX41+((SY41*$F41)/$H41)+TB41))*$L41</f>
        <v>0</v>
      </c>
      <c r="TF41" s="191"/>
      <c r="TG41" s="192">
        <f ca="1">TF41-TC41</f>
        <v>0</v>
      </c>
      <c r="TH41" s="106">
        <f ca="1">TC41</f>
        <v>0</v>
      </c>
      <c r="TI41" s="202"/>
      <c r="TJ41" s="202"/>
      <c r="TK41" s="202"/>
      <c r="TL41" s="202"/>
      <c r="TM41" s="202"/>
      <c r="TN41" s="202"/>
      <c r="TO41" s="202"/>
      <c r="TP41" s="202"/>
      <c r="TQ41" s="203"/>
      <c r="TR41" s="204"/>
      <c r="TS41" s="108">
        <f>(TR41*F41)/H41</f>
        <v>0</v>
      </c>
      <c r="TT41" s="102">
        <f ca="1">IF(E41=0,0,SUMIF('Cocktail (December 2025)'!$F$6:$DB$1547,E41,'Cocktail (December 2025)'!$CR$6:$CR$1547))</f>
        <v>0</v>
      </c>
      <c r="TU41" s="108">
        <f ca="1">TT41/H41</f>
        <v>0</v>
      </c>
      <c r="TV41" s="109">
        <f ca="1">TH41+TI41+TJ41+TK41-TL41-TM41-TN41-TO41-TP41-TQ41-TS41-TU41</f>
        <v>0</v>
      </c>
      <c r="TW41" s="104">
        <f ca="1">TV41*H41</f>
        <v>0</v>
      </c>
      <c r="TX41" s="105">
        <f ca="1">(TM41+TN41+TO41+TP41+(TQ41+((TR41*$F41)/$H41)+TU41))*$L41</f>
        <v>0</v>
      </c>
      <c r="TY41" s="191"/>
      <c r="TZ41" s="192">
        <f ca="1">TY41-TV41</f>
        <v>0</v>
      </c>
      <c r="UA41" s="106">
        <f ca="1">TV41</f>
        <v>0</v>
      </c>
      <c r="UB41" s="202"/>
      <c r="UC41" s="202"/>
      <c r="UD41" s="202"/>
      <c r="UE41" s="202"/>
      <c r="UF41" s="202"/>
      <c r="UG41" s="202"/>
      <c r="UH41" s="202"/>
      <c r="UI41" s="202"/>
      <c r="UJ41" s="203"/>
      <c r="UK41" s="204"/>
      <c r="UL41" s="108">
        <f>(UK41*F41)/H41</f>
        <v>0</v>
      </c>
      <c r="UM41" s="102">
        <f ca="1">IF(E41=0,0,SUMIF('Cocktail (December 2025)'!$F$6:$DB$1547,E41,'Cocktail (December 2025)'!$CU$6:$CU$1547))</f>
        <v>0</v>
      </c>
      <c r="UN41" s="108">
        <f ca="1">UM41/H41</f>
        <v>0</v>
      </c>
      <c r="UO41" s="109">
        <f ca="1">UA41+UB41+UC41+UD41-UE41-UF41-UG41-UH41-UI41-UJ41-UL41-UN41</f>
        <v>0</v>
      </c>
      <c r="UP41" s="104">
        <f ca="1">UO41*H41</f>
        <v>0</v>
      </c>
      <c r="UQ41" s="105">
        <f ca="1">(UF41+UG41+UH41+UI41+(UJ41+((UK41*$F41)/$H41)+UN41))*$L41</f>
        <v>0</v>
      </c>
      <c r="UR41" s="191"/>
      <c r="US41" s="192">
        <f ca="1">UR41-UO41</f>
        <v>0</v>
      </c>
      <c r="UT41" s="106">
        <f ca="1">UO41</f>
        <v>0</v>
      </c>
      <c r="UU41" s="202"/>
      <c r="UV41" s="202"/>
      <c r="UW41" s="202"/>
      <c r="UX41" s="202"/>
      <c r="UY41" s="202"/>
      <c r="UZ41" s="202"/>
      <c r="VA41" s="202"/>
      <c r="VB41" s="202"/>
      <c r="VC41" s="203"/>
      <c r="VD41" s="204"/>
      <c r="VE41" s="108">
        <f>(VD41*F41)/H41</f>
        <v>0</v>
      </c>
      <c r="VF41" s="102">
        <f ca="1">IF(E41=0,0,SUMIF('Cocktail (December 2025)'!$F$6:$DB$1547,E41,'Cocktail (December 2025)'!$CX$6:$CX$1547))</f>
        <v>0</v>
      </c>
      <c r="VG41" s="108">
        <f ca="1">VF41/H41</f>
        <v>0</v>
      </c>
      <c r="VH41" s="109">
        <f ca="1">UT41+UU41+UV41+UW41-UX41-UY41-UZ41-VA41-VB41-VC41-VE41-VG41</f>
        <v>0</v>
      </c>
      <c r="VI41" s="104">
        <f ca="1">VH41*H41</f>
        <v>0</v>
      </c>
      <c r="VJ41" s="105">
        <f ca="1">(UY41+UZ41+VA41+VB41+(VC41+((VD41*$F41)/$H41)+VG41))*$L41</f>
        <v>0</v>
      </c>
      <c r="VK41" s="191"/>
      <c r="VL41" s="192">
        <f ca="1">VK41-VH41</f>
        <v>0</v>
      </c>
      <c r="VM41" s="106">
        <f ca="1">VH41</f>
        <v>0</v>
      </c>
      <c r="VN41" s="202"/>
      <c r="VO41" s="202"/>
      <c r="VP41" s="202"/>
      <c r="VQ41" s="202"/>
      <c r="VR41" s="202"/>
      <c r="VS41" s="202"/>
      <c r="VT41" s="202"/>
      <c r="VU41" s="202"/>
      <c r="VV41" s="203"/>
      <c r="VW41" s="204"/>
      <c r="VX41" s="108">
        <f>(VW41*F41)/H41</f>
        <v>0</v>
      </c>
      <c r="VY41" s="102">
        <f ca="1">IF(E41=0,0,SUMIF('Cocktail (December 2025)'!$F$6:$DB$1547,E41,'Cocktail (December 2025)'!$DA$6:$DA$1547))</f>
        <v>0</v>
      </c>
      <c r="VZ41" s="108">
        <f ca="1">VY41/H41</f>
        <v>0</v>
      </c>
      <c r="WA41" s="109">
        <f ca="1">VM41+VN41+VO41+VP41-VQ41-VR41-VS41-VT41-VU41-VV41-VX41-VZ41</f>
        <v>0</v>
      </c>
      <c r="WB41" s="104">
        <f ca="1">WA41*H41</f>
        <v>0</v>
      </c>
      <c r="WC41" s="105">
        <f ca="1">(VR41+VS41+VT41+VU41+(VV41+((VW41*$F41)/$H41)+VZ41))*$L41</f>
        <v>0</v>
      </c>
      <c r="WD41" s="191"/>
      <c r="WE41" s="192">
        <f ca="1">WD41-WA41</f>
        <v>0</v>
      </c>
      <c r="WF41" s="14" t="s">
        <v>81</v>
      </c>
      <c r="WG41" s="62">
        <f>O41</f>
        <v>0</v>
      </c>
      <c r="WH41" s="13">
        <f>P41+AI41+BB41+BU41+CN41+DG41+DZ41+ES41+FL41+GE41+GX41+HQ41+IJ41+JC41+JV41+KO41+LH41+MA41+MT41+NM41+OF41+OY41+PR41+QK41+RD41+RW41+SP41+TI41+UB41+UU41+VN41</f>
        <v>0</v>
      </c>
      <c r="WI41" s="13">
        <f>Q41+AJ41+BC41+BV41+CO41+DH41+EA41+ET41+FM41+GF41+GY41+HR41+IK41+JD41+JW41+KP41+LI41+MB41+MU41+NN41+OG41+OZ41+PS41+QL41+RE41+RX41+SQ41+TJ41+UC41+UV41+VO41</f>
        <v>0</v>
      </c>
      <c r="WJ41" s="13">
        <f>R41+AK41+BD41+BW41+CP41+DI41+EB41+EU41+FN41+GG41+GZ41+HS41+IL41+JE41+JX41+KQ41+LJ41+MC41+MV41+NO41+OH41+PA41+PT41+QM41+RF41+RY41+SR41+TK41+UD41+UW41+VP41</f>
        <v>0</v>
      </c>
      <c r="WK41" s="13">
        <f>S41+AL41+BE41+BX41+CQ41+DJ41+EC41+EV41+FO41+GH41+HA41+HT41+IM41+JF41+JY41+KR41+LK41+MD41+MW41+NP41+OI41+PB41+PU41+QN41+RG41+RZ41+SS41+TL41+UE41+UX41+VQ41</f>
        <v>0</v>
      </c>
      <c r="WL41" s="13">
        <f>T41+AM41+BF41+BY41+CR41+DK41+ED41+EW41+FP41+GI41+HB41+HU41+IN41+JG41+JZ41+KS41+LL41+ME41+MX41+NQ41+OJ41+PC41+PV41+QO41+RH41+SA41+ST41+TM41+UF41+UY41+VR41</f>
        <v>0</v>
      </c>
      <c r="WM41" s="13">
        <f>U41+AN41+BG41+BZ41+CS41+DL41+EE41++EX41+FQ41+GJ41+HC41+HV41+IO41+JH41+KA41+KT41+LM41+MF41+MY41+NR41+OK41+PD41+PW41+QP41+RI41+SB41+SU41+TN41+UG41+UZ41+VS41</f>
        <v>0</v>
      </c>
      <c r="WN41" s="13">
        <f>V41+AO41+BH41+CA41+CT41+DM41+EF41+EY41+FR41+GK41+HD41+HW41+IP41+JI41+KB41+KU41+LN41+MG41+MZ41+NS41+OL41+PE41+PX41+QQ41+RJ41+SC41+SV41+TO41+UH41+VA41+VT41</f>
        <v>0</v>
      </c>
      <c r="WO41" s="13">
        <f>W41+AP41+BI41+CB41+CU41+DN41+EG41+EZ41+FS41+GL41+HE41+HX41+IQ41+JJ41+KC41+KV41+LO41+MH41+NA41+NT41+OM41+PF41+PY41+QR41+RK41+SD41+SW41+TP41+UI41+VB41+VU41</f>
        <v>0</v>
      </c>
      <c r="WP41" s="63">
        <f>X41+AQ41+BJ41+CC41+CV41+DO41+EH41+FA41+FT41+GM41+HF41+HY41+IR41+JK41+KD41+KW41+LP41+MI41+NB41+NU41+ON41+PG41+PZ41+QS41+RL41+SE41+SX41+TQ41+UJ41+VC41+VV41</f>
        <v>0</v>
      </c>
      <c r="WQ41" s="63">
        <f>Y41+AR41+BK41+CD41+CW41+DP41+EI41+FB41+FU41+GN41+HG41+HZ41+IS41+JL41+KE41+KX41+LQ41+MJ41+NC41+NV41+OO41+PH41+QA41+QT41+RM41+SF41+SY41+TR41+UK41+VD41+VW41</f>
        <v>0</v>
      </c>
      <c r="WR41" s="63">
        <f>Z41+AS41+BL41+CE41+CX41+DQ41+EJ41+FC41+FV41+GO41+HH41+IA41+IT41+JM41+KF41+KY41+LR41+MK41+ND41+NW41+OP41+PI41+QB41+QU41+RN41+SG41+SZ41+TS41+UL41+VE41+VX41</f>
        <v>0</v>
      </c>
      <c r="WS41" s="63">
        <f ca="1">AB41+AU41+BN41+CG41+CZ41+DS41+EL41+FE41+FX41+GQ41+HJ41+IC41+IV41+JO41+KH41+LA41+LT41+MM41+NF41+NY41+OR41+PK41+QD41+QW41+RP41+SI41+TB41+TU41+UN41+VG41+VZ41</f>
        <v>0</v>
      </c>
      <c r="WT41" s="54">
        <f ca="1">WA41</f>
        <v>0</v>
      </c>
      <c r="WU41" s="64">
        <f ca="1">WB41</f>
        <v>0</v>
      </c>
      <c r="WV41" s="196"/>
      <c r="WW41" s="197">
        <f ca="1">WV41-WT41</f>
        <v>0</v>
      </c>
      <c r="WX41" s="12">
        <f>WV41/F41</f>
        <v>0</v>
      </c>
      <c r="WY41" s="61"/>
    </row>
    <row r="42" spans="1:623" ht="15" customHeight="1" x14ac:dyDescent="0.3">
      <c r="A42" s="114" t="str">
        <f t="shared" si="1309"/>
        <v>-</v>
      </c>
      <c r="B42" s="149"/>
      <c r="C42" s="173">
        <v>880</v>
      </c>
      <c r="D42" s="174">
        <v>204</v>
      </c>
      <c r="E42" s="139" t="s">
        <v>74</v>
      </c>
      <c r="F42" s="98"/>
      <c r="G42" s="98"/>
      <c r="H42" s="90"/>
      <c r="I42" s="98"/>
      <c r="J42" s="90"/>
      <c r="K42" s="99"/>
      <c r="L42" s="215"/>
      <c r="M42" s="215"/>
      <c r="N42" s="208"/>
      <c r="O42" s="100"/>
      <c r="P42" s="202"/>
      <c r="Q42" s="202"/>
      <c r="R42" s="202"/>
      <c r="S42" s="202"/>
      <c r="T42" s="202"/>
      <c r="U42" s="202"/>
      <c r="V42" s="202"/>
      <c r="W42" s="202"/>
      <c r="X42" s="203"/>
      <c r="Y42" s="204"/>
      <c r="Z42" s="101"/>
      <c r="AA42" s="102"/>
      <c r="AB42" s="103"/>
      <c r="AC42" s="104"/>
      <c r="AD42" s="104"/>
      <c r="AE42" s="105"/>
      <c r="AF42" s="191"/>
      <c r="AG42" s="192"/>
      <c r="AH42" s="106">
        <f t="shared" si="881"/>
        <v>0</v>
      </c>
      <c r="AI42" s="202"/>
      <c r="AJ42" s="202"/>
      <c r="AK42" s="202"/>
      <c r="AL42" s="202"/>
      <c r="AM42" s="202"/>
      <c r="AN42" s="202"/>
      <c r="AO42" s="202"/>
      <c r="AP42" s="202"/>
      <c r="AQ42" s="203"/>
      <c r="AR42" s="204"/>
      <c r="AS42" s="107"/>
      <c r="AT42" s="102"/>
      <c r="AU42" s="108"/>
      <c r="AV42" s="104"/>
      <c r="AW42" s="104"/>
      <c r="AX42" s="105"/>
      <c r="AY42" s="191"/>
      <c r="AZ42" s="192"/>
      <c r="BA42" s="106"/>
      <c r="BB42" s="202"/>
      <c r="BC42" s="202"/>
      <c r="BD42" s="202"/>
      <c r="BE42" s="202"/>
      <c r="BF42" s="202"/>
      <c r="BG42" s="202"/>
      <c r="BH42" s="202"/>
      <c r="BI42" s="202"/>
      <c r="BJ42" s="203"/>
      <c r="BK42" s="204"/>
      <c r="BL42" s="108"/>
      <c r="BM42" s="102"/>
      <c r="BN42" s="108"/>
      <c r="BO42" s="109"/>
      <c r="BP42" s="104"/>
      <c r="BQ42" s="105"/>
      <c r="BR42" s="191"/>
      <c r="BS42" s="192"/>
      <c r="BT42" s="106"/>
      <c r="BU42" s="202"/>
      <c r="BV42" s="202"/>
      <c r="BW42" s="202"/>
      <c r="BX42" s="202"/>
      <c r="BY42" s="202"/>
      <c r="BZ42" s="202"/>
      <c r="CA42" s="202"/>
      <c r="CB42" s="202"/>
      <c r="CC42" s="203"/>
      <c r="CD42" s="204"/>
      <c r="CE42" s="108"/>
      <c r="CF42" s="102"/>
      <c r="CG42" s="108"/>
      <c r="CH42" s="109"/>
      <c r="CI42" s="104"/>
      <c r="CJ42" s="105"/>
      <c r="CK42" s="191"/>
      <c r="CL42" s="192"/>
      <c r="CM42" s="106"/>
      <c r="CN42" s="202"/>
      <c r="CO42" s="202"/>
      <c r="CP42" s="202"/>
      <c r="CQ42" s="202"/>
      <c r="CR42" s="202"/>
      <c r="CS42" s="202"/>
      <c r="CT42" s="202"/>
      <c r="CU42" s="202"/>
      <c r="CV42" s="203"/>
      <c r="CW42" s="204"/>
      <c r="CX42" s="108"/>
      <c r="CY42" s="102"/>
      <c r="CZ42" s="108"/>
      <c r="DA42" s="109"/>
      <c r="DB42" s="104"/>
      <c r="DC42" s="105"/>
      <c r="DD42" s="191"/>
      <c r="DE42" s="192"/>
      <c r="DF42" s="106"/>
      <c r="DG42" s="202"/>
      <c r="DH42" s="202"/>
      <c r="DI42" s="202"/>
      <c r="DJ42" s="202"/>
      <c r="DK42" s="202"/>
      <c r="DL42" s="202"/>
      <c r="DM42" s="202"/>
      <c r="DN42" s="202"/>
      <c r="DO42" s="203"/>
      <c r="DP42" s="204"/>
      <c r="DQ42" s="108"/>
      <c r="DR42" s="102"/>
      <c r="DS42" s="108"/>
      <c r="DT42" s="109"/>
      <c r="DU42" s="104"/>
      <c r="DV42" s="105"/>
      <c r="DW42" s="191"/>
      <c r="DX42" s="192"/>
      <c r="DY42" s="106"/>
      <c r="DZ42" s="202"/>
      <c r="EA42" s="202"/>
      <c r="EB42" s="202"/>
      <c r="EC42" s="202"/>
      <c r="ED42" s="202"/>
      <c r="EE42" s="202"/>
      <c r="EF42" s="202"/>
      <c r="EG42" s="202"/>
      <c r="EH42" s="203"/>
      <c r="EI42" s="204"/>
      <c r="EJ42" s="108"/>
      <c r="EK42" s="102"/>
      <c r="EL42" s="108"/>
      <c r="EM42" s="109"/>
      <c r="EN42" s="104"/>
      <c r="EO42" s="105"/>
      <c r="EP42" s="191"/>
      <c r="EQ42" s="199"/>
      <c r="ER42" s="185"/>
      <c r="ES42" s="202"/>
      <c r="ET42" s="202"/>
      <c r="EU42" s="202"/>
      <c r="EV42" s="202"/>
      <c r="EW42" s="202"/>
      <c r="EX42" s="202"/>
      <c r="EY42" s="202"/>
      <c r="EZ42" s="202"/>
      <c r="FA42" s="203"/>
      <c r="FB42" s="204"/>
      <c r="FC42" s="108"/>
      <c r="FD42" s="102"/>
      <c r="FE42" s="108"/>
      <c r="FF42" s="109"/>
      <c r="FG42" s="104"/>
      <c r="FH42" s="105"/>
      <c r="FI42" s="191"/>
      <c r="FJ42" s="192"/>
      <c r="FK42" s="110"/>
      <c r="FL42" s="202"/>
      <c r="FM42" s="202"/>
      <c r="FN42" s="202"/>
      <c r="FO42" s="202"/>
      <c r="FP42" s="202"/>
      <c r="FQ42" s="202"/>
      <c r="FR42" s="202"/>
      <c r="FS42" s="202"/>
      <c r="FT42" s="203"/>
      <c r="FU42" s="204"/>
      <c r="FV42" s="108"/>
      <c r="FW42" s="102"/>
      <c r="FX42" s="108"/>
      <c r="FY42" s="109"/>
      <c r="FZ42" s="104"/>
      <c r="GA42" s="105"/>
      <c r="GB42" s="191"/>
      <c r="GC42" s="192"/>
      <c r="GD42" s="106"/>
      <c r="GE42" s="202"/>
      <c r="GF42" s="202"/>
      <c r="GG42" s="202"/>
      <c r="GH42" s="202"/>
      <c r="GI42" s="202"/>
      <c r="GJ42" s="202"/>
      <c r="GK42" s="202"/>
      <c r="GL42" s="202"/>
      <c r="GM42" s="203"/>
      <c r="GN42" s="204"/>
      <c r="GO42" s="108"/>
      <c r="GP42" s="102"/>
      <c r="GQ42" s="108"/>
      <c r="GR42" s="109"/>
      <c r="GS42" s="104"/>
      <c r="GT42" s="105"/>
      <c r="GU42" s="191"/>
      <c r="GV42" s="192"/>
      <c r="GW42" s="106"/>
      <c r="GX42" s="202"/>
      <c r="GY42" s="202"/>
      <c r="GZ42" s="202"/>
      <c r="HA42" s="202"/>
      <c r="HB42" s="202"/>
      <c r="HC42" s="202"/>
      <c r="HD42" s="202"/>
      <c r="HE42" s="202"/>
      <c r="HF42" s="203"/>
      <c r="HG42" s="204"/>
      <c r="HH42" s="108"/>
      <c r="HI42" s="102"/>
      <c r="HJ42" s="108"/>
      <c r="HK42" s="109"/>
      <c r="HL42" s="104"/>
      <c r="HM42" s="105"/>
      <c r="HN42" s="191"/>
      <c r="HO42" s="192"/>
      <c r="HP42" s="106"/>
      <c r="HQ42" s="202"/>
      <c r="HR42" s="202"/>
      <c r="HS42" s="202"/>
      <c r="HT42" s="202"/>
      <c r="HU42" s="202"/>
      <c r="HV42" s="202"/>
      <c r="HW42" s="202"/>
      <c r="HX42" s="202"/>
      <c r="HY42" s="203"/>
      <c r="HZ42" s="204"/>
      <c r="IA42" s="108"/>
      <c r="IB42" s="102"/>
      <c r="IC42" s="108"/>
      <c r="ID42" s="109"/>
      <c r="IE42" s="104"/>
      <c r="IF42" s="105"/>
      <c r="IG42" s="191"/>
      <c r="IH42" s="192"/>
      <c r="II42" s="106"/>
      <c r="IJ42" s="202"/>
      <c r="IK42" s="202"/>
      <c r="IL42" s="202"/>
      <c r="IM42" s="202"/>
      <c r="IN42" s="202"/>
      <c r="IO42" s="202"/>
      <c r="IP42" s="202"/>
      <c r="IQ42" s="202"/>
      <c r="IR42" s="203"/>
      <c r="IS42" s="204"/>
      <c r="IT42" s="108"/>
      <c r="IU42" s="102"/>
      <c r="IV42" s="108"/>
      <c r="IW42" s="109"/>
      <c r="IX42" s="104"/>
      <c r="IY42" s="105"/>
      <c r="IZ42" s="191"/>
      <c r="JA42" s="192"/>
      <c r="JB42" s="106"/>
      <c r="JC42" s="202"/>
      <c r="JD42" s="202"/>
      <c r="JE42" s="202"/>
      <c r="JF42" s="202"/>
      <c r="JG42" s="202"/>
      <c r="JH42" s="202"/>
      <c r="JI42" s="202"/>
      <c r="JJ42" s="202"/>
      <c r="JK42" s="203"/>
      <c r="JL42" s="204"/>
      <c r="JM42" s="108"/>
      <c r="JN42" s="102"/>
      <c r="JO42" s="108"/>
      <c r="JP42" s="109"/>
      <c r="JQ42" s="104"/>
      <c r="JR42" s="105"/>
      <c r="JS42" s="191"/>
      <c r="JT42" s="192"/>
      <c r="JU42" s="106"/>
      <c r="JV42" s="202"/>
      <c r="JW42" s="202"/>
      <c r="JX42" s="202"/>
      <c r="JY42" s="202"/>
      <c r="JZ42" s="202"/>
      <c r="KA42" s="202"/>
      <c r="KB42" s="202"/>
      <c r="KC42" s="202"/>
      <c r="KD42" s="203"/>
      <c r="KE42" s="204"/>
      <c r="KF42" s="108"/>
      <c r="KG42" s="102"/>
      <c r="KH42" s="108"/>
      <c r="KI42" s="109"/>
      <c r="KJ42" s="104"/>
      <c r="KK42" s="105"/>
      <c r="KL42" s="191"/>
      <c r="KM42" s="192"/>
      <c r="KN42" s="106"/>
      <c r="KO42" s="202"/>
      <c r="KP42" s="202"/>
      <c r="KQ42" s="202"/>
      <c r="KR42" s="202"/>
      <c r="KS42" s="202"/>
      <c r="KT42" s="202"/>
      <c r="KU42" s="202"/>
      <c r="KV42" s="202"/>
      <c r="KW42" s="203"/>
      <c r="KX42" s="204"/>
      <c r="KY42" s="108"/>
      <c r="KZ42" s="102"/>
      <c r="LA42" s="108"/>
      <c r="LB42" s="109"/>
      <c r="LC42" s="104"/>
      <c r="LD42" s="105"/>
      <c r="LE42" s="191"/>
      <c r="LF42" s="192"/>
      <c r="LG42" s="106"/>
      <c r="LH42" s="202"/>
      <c r="LI42" s="202"/>
      <c r="LJ42" s="202"/>
      <c r="LK42" s="202"/>
      <c r="LL42" s="202"/>
      <c r="LM42" s="202"/>
      <c r="LN42" s="202"/>
      <c r="LO42" s="202"/>
      <c r="LP42" s="203"/>
      <c r="LQ42" s="204"/>
      <c r="LR42" s="108"/>
      <c r="LS42" s="102"/>
      <c r="LT42" s="108"/>
      <c r="LU42" s="109"/>
      <c r="LV42" s="104"/>
      <c r="LW42" s="105"/>
      <c r="LX42" s="191"/>
      <c r="LY42" s="192"/>
      <c r="LZ42" s="106"/>
      <c r="MA42" s="202"/>
      <c r="MB42" s="202"/>
      <c r="MC42" s="202"/>
      <c r="MD42" s="202"/>
      <c r="ME42" s="202"/>
      <c r="MF42" s="202"/>
      <c r="MG42" s="202"/>
      <c r="MH42" s="202"/>
      <c r="MI42" s="203"/>
      <c r="MJ42" s="204"/>
      <c r="MK42" s="108"/>
      <c r="ML42" s="102"/>
      <c r="MM42" s="108"/>
      <c r="MN42" s="109"/>
      <c r="MO42" s="104"/>
      <c r="MP42" s="105"/>
      <c r="MQ42" s="191"/>
      <c r="MR42" s="192"/>
      <c r="MS42" s="106"/>
      <c r="MT42" s="202"/>
      <c r="MU42" s="202"/>
      <c r="MV42" s="202"/>
      <c r="MW42" s="202"/>
      <c r="MX42" s="202"/>
      <c r="MY42" s="202"/>
      <c r="MZ42" s="202"/>
      <c r="NA42" s="202"/>
      <c r="NB42" s="203"/>
      <c r="NC42" s="204"/>
      <c r="ND42" s="108"/>
      <c r="NE42" s="102"/>
      <c r="NF42" s="108"/>
      <c r="NG42" s="109"/>
      <c r="NH42" s="104"/>
      <c r="NI42" s="105"/>
      <c r="NJ42" s="191"/>
      <c r="NK42" s="192"/>
      <c r="NL42" s="106"/>
      <c r="NM42" s="202"/>
      <c r="NN42" s="202"/>
      <c r="NO42" s="202"/>
      <c r="NP42" s="202"/>
      <c r="NQ42" s="202"/>
      <c r="NR42" s="202"/>
      <c r="NS42" s="202"/>
      <c r="NT42" s="202"/>
      <c r="NU42" s="203"/>
      <c r="NV42" s="204"/>
      <c r="NW42" s="108"/>
      <c r="NX42" s="102"/>
      <c r="NY42" s="108"/>
      <c r="NZ42" s="109"/>
      <c r="OA42" s="104"/>
      <c r="OB42" s="105"/>
      <c r="OC42" s="191"/>
      <c r="OD42" s="192"/>
      <c r="OE42" s="106"/>
      <c r="OF42" s="202"/>
      <c r="OG42" s="202"/>
      <c r="OH42" s="202"/>
      <c r="OI42" s="202"/>
      <c r="OJ42" s="202"/>
      <c r="OK42" s="202"/>
      <c r="OL42" s="202"/>
      <c r="OM42" s="202"/>
      <c r="ON42" s="203"/>
      <c r="OO42" s="204"/>
      <c r="OP42" s="108"/>
      <c r="OQ42" s="102"/>
      <c r="OR42" s="108"/>
      <c r="OS42" s="109"/>
      <c r="OT42" s="104"/>
      <c r="OU42" s="105"/>
      <c r="OV42" s="191"/>
      <c r="OW42" s="192"/>
      <c r="OX42" s="106"/>
      <c r="OY42" s="202"/>
      <c r="OZ42" s="202"/>
      <c r="PA42" s="202"/>
      <c r="PB42" s="202"/>
      <c r="PC42" s="202"/>
      <c r="PD42" s="202"/>
      <c r="PE42" s="202"/>
      <c r="PF42" s="202"/>
      <c r="PG42" s="203"/>
      <c r="PH42" s="204"/>
      <c r="PI42" s="108"/>
      <c r="PJ42" s="102"/>
      <c r="PK42" s="108"/>
      <c r="PL42" s="109"/>
      <c r="PM42" s="104"/>
      <c r="PN42" s="105"/>
      <c r="PO42" s="191"/>
      <c r="PP42" s="192"/>
      <c r="PQ42" s="106"/>
      <c r="PR42" s="202"/>
      <c r="PS42" s="202"/>
      <c r="PT42" s="202"/>
      <c r="PU42" s="202"/>
      <c r="PV42" s="202"/>
      <c r="PW42" s="202"/>
      <c r="PX42" s="202"/>
      <c r="PY42" s="202"/>
      <c r="PZ42" s="203"/>
      <c r="QA42" s="204"/>
      <c r="QB42" s="108"/>
      <c r="QC42" s="102"/>
      <c r="QD42" s="108"/>
      <c r="QE42" s="109"/>
      <c r="QF42" s="104"/>
      <c r="QG42" s="105"/>
      <c r="QH42" s="191"/>
      <c r="QI42" s="192"/>
      <c r="QJ42" s="106"/>
      <c r="QK42" s="202"/>
      <c r="QL42" s="202"/>
      <c r="QM42" s="202"/>
      <c r="QN42" s="202"/>
      <c r="QO42" s="202"/>
      <c r="QP42" s="202"/>
      <c r="QQ42" s="202"/>
      <c r="QR42" s="202"/>
      <c r="QS42" s="203"/>
      <c r="QT42" s="204"/>
      <c r="QU42" s="108"/>
      <c r="QV42" s="102"/>
      <c r="QW42" s="108"/>
      <c r="QX42" s="109"/>
      <c r="QY42" s="104"/>
      <c r="QZ42" s="105"/>
      <c r="RA42" s="191"/>
      <c r="RB42" s="192"/>
      <c r="RC42" s="106"/>
      <c r="RD42" s="202"/>
      <c r="RE42" s="202"/>
      <c r="RF42" s="202"/>
      <c r="RG42" s="202"/>
      <c r="RH42" s="202"/>
      <c r="RI42" s="202"/>
      <c r="RJ42" s="202"/>
      <c r="RK42" s="202"/>
      <c r="RL42" s="203"/>
      <c r="RM42" s="204"/>
      <c r="RN42" s="108"/>
      <c r="RO42" s="102"/>
      <c r="RP42" s="108"/>
      <c r="RQ42" s="109"/>
      <c r="RR42" s="104"/>
      <c r="RS42" s="105"/>
      <c r="RT42" s="191"/>
      <c r="RU42" s="192"/>
      <c r="RV42" s="106"/>
      <c r="RW42" s="202"/>
      <c r="RX42" s="202"/>
      <c r="RY42" s="202"/>
      <c r="RZ42" s="202"/>
      <c r="SA42" s="202"/>
      <c r="SB42" s="202"/>
      <c r="SC42" s="202"/>
      <c r="SD42" s="202"/>
      <c r="SE42" s="203"/>
      <c r="SF42" s="204"/>
      <c r="SG42" s="108"/>
      <c r="SH42" s="102"/>
      <c r="SI42" s="108"/>
      <c r="SJ42" s="109"/>
      <c r="SK42" s="104"/>
      <c r="SL42" s="105"/>
      <c r="SM42" s="191"/>
      <c r="SN42" s="192"/>
      <c r="SO42" s="106"/>
      <c r="SP42" s="202"/>
      <c r="SQ42" s="202"/>
      <c r="SR42" s="202"/>
      <c r="SS42" s="202"/>
      <c r="ST42" s="202"/>
      <c r="SU42" s="202"/>
      <c r="SV42" s="202"/>
      <c r="SW42" s="202"/>
      <c r="SX42" s="203"/>
      <c r="SY42" s="204"/>
      <c r="SZ42" s="108"/>
      <c r="TA42" s="102"/>
      <c r="TB42" s="108"/>
      <c r="TC42" s="109"/>
      <c r="TD42" s="104"/>
      <c r="TE42" s="105"/>
      <c r="TF42" s="191"/>
      <c r="TG42" s="192"/>
      <c r="TH42" s="106"/>
      <c r="TI42" s="202"/>
      <c r="TJ42" s="202"/>
      <c r="TK42" s="202"/>
      <c r="TL42" s="202"/>
      <c r="TM42" s="202"/>
      <c r="TN42" s="202"/>
      <c r="TO42" s="202"/>
      <c r="TP42" s="202"/>
      <c r="TQ42" s="203"/>
      <c r="TR42" s="204"/>
      <c r="TS42" s="108"/>
      <c r="TT42" s="102"/>
      <c r="TU42" s="108"/>
      <c r="TV42" s="109"/>
      <c r="TW42" s="104"/>
      <c r="TX42" s="105"/>
      <c r="TY42" s="191"/>
      <c r="TZ42" s="192"/>
      <c r="UA42" s="106"/>
      <c r="UB42" s="202"/>
      <c r="UC42" s="202"/>
      <c r="UD42" s="202"/>
      <c r="UE42" s="202"/>
      <c r="UF42" s="202"/>
      <c r="UG42" s="202"/>
      <c r="UH42" s="202"/>
      <c r="UI42" s="202"/>
      <c r="UJ42" s="203"/>
      <c r="UK42" s="204"/>
      <c r="UL42" s="108"/>
      <c r="UM42" s="102"/>
      <c r="UN42" s="108"/>
      <c r="UO42" s="109"/>
      <c r="UP42" s="104"/>
      <c r="UQ42" s="105"/>
      <c r="UR42" s="191"/>
      <c r="US42" s="192"/>
      <c r="UT42" s="106"/>
      <c r="UU42" s="202"/>
      <c r="UV42" s="202"/>
      <c r="UW42" s="202"/>
      <c r="UX42" s="202"/>
      <c r="UY42" s="202"/>
      <c r="UZ42" s="202"/>
      <c r="VA42" s="202"/>
      <c r="VB42" s="202"/>
      <c r="VC42" s="203"/>
      <c r="VD42" s="204"/>
      <c r="VE42" s="108"/>
      <c r="VF42" s="102"/>
      <c r="VG42" s="108"/>
      <c r="VH42" s="109"/>
      <c r="VI42" s="104"/>
      <c r="VJ42" s="105"/>
      <c r="VK42" s="191"/>
      <c r="VL42" s="192"/>
      <c r="VM42" s="106"/>
      <c r="VN42" s="202"/>
      <c r="VO42" s="202"/>
      <c r="VP42" s="202"/>
      <c r="VQ42" s="202"/>
      <c r="VR42" s="202"/>
      <c r="VS42" s="202"/>
      <c r="VT42" s="202"/>
      <c r="VU42" s="202"/>
      <c r="VV42" s="203"/>
      <c r="VW42" s="204"/>
      <c r="VX42" s="108"/>
      <c r="VY42" s="102"/>
      <c r="VZ42" s="108"/>
      <c r="WA42" s="109"/>
      <c r="WB42" s="104"/>
      <c r="WC42" s="105"/>
      <c r="WD42" s="191"/>
      <c r="WE42" s="192"/>
      <c r="WF42" s="14"/>
      <c r="WG42" s="62"/>
      <c r="WH42" s="13"/>
      <c r="WI42" s="13"/>
      <c r="WJ42" s="13"/>
      <c r="WK42" s="13"/>
      <c r="WL42" s="13"/>
      <c r="WM42" s="13"/>
      <c r="WN42" s="13"/>
      <c r="WO42" s="13"/>
      <c r="WP42" s="63"/>
      <c r="WQ42" s="63"/>
      <c r="WR42" s="63"/>
      <c r="WS42" s="63"/>
      <c r="WT42" s="54"/>
      <c r="WU42" s="64"/>
      <c r="WV42" s="196"/>
      <c r="WW42" s="197"/>
      <c r="WX42" s="12"/>
      <c r="WY42" s="61"/>
    </row>
    <row r="43" spans="1:623" ht="15" x14ac:dyDescent="0.3">
      <c r="A43" s="114" t="str">
        <f t="shared" ca="1" si="1309"/>
        <v>-</v>
      </c>
      <c r="B43" s="149"/>
      <c r="C43" s="173">
        <v>882</v>
      </c>
      <c r="D43" s="174">
        <v>206</v>
      </c>
      <c r="E43" s="138" t="s">
        <v>178</v>
      </c>
      <c r="F43" s="98">
        <f>IF(E43="","",IF(VLOOKUP(E43,'Master Data (December 2025)'!$B$10:$N$857,1)=E43,VLOOKUP(E43,'Master Data (December 2025)'!$B$10:$N$857,6),"XX"))</f>
        <v>1</v>
      </c>
      <c r="G43" s="98"/>
      <c r="H43" s="90">
        <f>IF(E43="","",IF(VLOOKUP(E43,'Master Data (December 2025)'!$B$10:$N$857,1)=E43,VLOOKUP(E43,'Master Data (December 2025)'!$B$10:$N$857,8),"XX"))</f>
        <v>24</v>
      </c>
      <c r="I43" s="98"/>
      <c r="J43" s="90" t="str">
        <f>IF(E43="","",IF(VLOOKUP(E43,'Master Data (December 2025)'!$B$10:$N$857,1)=E43,VLOOKUP(E43,'Master Data (December 2025)'!$B$10:$N$857,3),"XX"))</f>
        <v>อมฤต</v>
      </c>
      <c r="K43" s="99" t="str">
        <f>IF(E43="","",IF(VLOOKUP(E43,'Master Data (December 2025)'!$B$10:$N$857,1)=E43,VLOOKUP(E43,'Master Data (December 2025)'!$B$10:$N$857,5),"XX"))</f>
        <v>Btl 750 ml</v>
      </c>
      <c r="L43" s="215">
        <f>IF(E43="","",IF(VLOOKUP(E43,'Master Data (December 2025)'!$B$10:$N$857,1)=E43,VLOOKUP(E43,'Master Data (December 2025)'!$B$10:$N$857,11),"XX"))</f>
        <v>1135</v>
      </c>
      <c r="M43" s="215">
        <f>IF(E43="","",IF(VLOOKUP(E43,'Master Data (December 2025)'!$B$10:$N$857,1)=E43,VLOOKUP(E43,'Master Data (December 2025)'!$B$10:$N$857,13),"XX"))</f>
        <v>47.291666666666664</v>
      </c>
      <c r="N43" s="208"/>
      <c r="O43" s="100">
        <f t="shared" ref="O43:O46" si="1699">N43</f>
        <v>0</v>
      </c>
      <c r="P43" s="202"/>
      <c r="Q43" s="202"/>
      <c r="R43" s="202"/>
      <c r="S43" s="202"/>
      <c r="T43" s="202"/>
      <c r="U43" s="202"/>
      <c r="V43" s="202"/>
      <c r="W43" s="202"/>
      <c r="X43" s="203"/>
      <c r="Y43" s="204"/>
      <c r="Z43" s="101">
        <f t="shared" ref="Z43:Z46" si="1700">(Y43*F43)/H43</f>
        <v>0</v>
      </c>
      <c r="AA43" s="102">
        <f ca="1">IF(E43=0,0,SUMIF('Cocktail (December 2025)'!$F$6:$DB$1547,E43,'Cocktail (December 2025)'!$O$6:$O$1547))</f>
        <v>0</v>
      </c>
      <c r="AB43" s="103">
        <f t="shared" ref="AB43:AB46" ca="1" si="1701">AA43/H43</f>
        <v>0</v>
      </c>
      <c r="AC43" s="104">
        <f t="shared" ca="1" si="1578"/>
        <v>0</v>
      </c>
      <c r="AD43" s="104">
        <f t="shared" ref="AD43:AD46" ca="1" si="1702">AC43*H43</f>
        <v>0</v>
      </c>
      <c r="AE43" s="105">
        <f t="shared" ca="1" si="1580"/>
        <v>0</v>
      </c>
      <c r="AF43" s="191"/>
      <c r="AG43" s="192">
        <f t="shared" ref="AG43:AG46" ca="1" si="1703">AF43-AC43</f>
        <v>0</v>
      </c>
      <c r="AH43" s="106">
        <f t="shared" ca="1" si="881"/>
        <v>0</v>
      </c>
      <c r="AI43" s="202"/>
      <c r="AJ43" s="202"/>
      <c r="AK43" s="202"/>
      <c r="AL43" s="202"/>
      <c r="AM43" s="202"/>
      <c r="AN43" s="202"/>
      <c r="AO43" s="202"/>
      <c r="AP43" s="202"/>
      <c r="AQ43" s="203"/>
      <c r="AR43" s="204"/>
      <c r="AS43" s="107">
        <f t="shared" ref="AS43:AS46" si="1704">(AR43*F43)/H43</f>
        <v>0</v>
      </c>
      <c r="AT43" s="102">
        <f ca="1">IF(E43=0,0,SUMIF('Cocktail (December 2025)'!$F$6:$DB$1547,E43,'Cocktail (December 2025)'!$R$6:$R$1547))</f>
        <v>0</v>
      </c>
      <c r="AU43" s="108">
        <f t="shared" ref="AU43:AU46" ca="1" si="1705">AT43/H43</f>
        <v>0</v>
      </c>
      <c r="AV43" s="104">
        <f t="shared" ca="1" si="1582"/>
        <v>0</v>
      </c>
      <c r="AW43" s="104">
        <f t="shared" ref="AW43:AW46" ca="1" si="1706">AV43*H43</f>
        <v>0</v>
      </c>
      <c r="AX43" s="105">
        <f t="shared" ca="1" si="1583"/>
        <v>0</v>
      </c>
      <c r="AY43" s="191"/>
      <c r="AZ43" s="192">
        <f t="shared" ref="AZ43:AZ46" ca="1" si="1707">AY43-AV43</f>
        <v>0</v>
      </c>
      <c r="BA43" s="106">
        <f t="shared" ref="BA43:BA46" ca="1" si="1708">AV43</f>
        <v>0</v>
      </c>
      <c r="BB43" s="202"/>
      <c r="BC43" s="202"/>
      <c r="BD43" s="202"/>
      <c r="BE43" s="202"/>
      <c r="BF43" s="202"/>
      <c r="BG43" s="202"/>
      <c r="BH43" s="202"/>
      <c r="BI43" s="202"/>
      <c r="BJ43" s="203"/>
      <c r="BK43" s="204"/>
      <c r="BL43" s="108">
        <f t="shared" ref="BL43:BL46" si="1709">(BK43*F43)/H43</f>
        <v>0</v>
      </c>
      <c r="BM43" s="102">
        <f ca="1">IF(E43=0,0,SUMIF('Cocktail (December 2025)'!$F$6:$DB$1547,E43,'Cocktail (December 2025)'!$U$6:$U$1547))</f>
        <v>0</v>
      </c>
      <c r="BN43" s="108">
        <f t="shared" ref="BN43:BN46" ca="1" si="1710">BM43/H43</f>
        <v>0</v>
      </c>
      <c r="BO43" s="109">
        <f t="shared" ca="1" si="1585"/>
        <v>0</v>
      </c>
      <c r="BP43" s="104">
        <f t="shared" ref="BP43:BP46" ca="1" si="1711">BO43*H43</f>
        <v>0</v>
      </c>
      <c r="BQ43" s="105">
        <f t="shared" ca="1" si="1586"/>
        <v>0</v>
      </c>
      <c r="BR43" s="191"/>
      <c r="BS43" s="192">
        <f t="shared" ref="BS43:BS46" ca="1" si="1712">BR43-BO43</f>
        <v>0</v>
      </c>
      <c r="BT43" s="106">
        <f t="shared" ref="BT43:BT46" ca="1" si="1713">BO43</f>
        <v>0</v>
      </c>
      <c r="BU43" s="202"/>
      <c r="BV43" s="202"/>
      <c r="BW43" s="202"/>
      <c r="BX43" s="202"/>
      <c r="BY43" s="202"/>
      <c r="BZ43" s="202"/>
      <c r="CA43" s="202"/>
      <c r="CB43" s="202"/>
      <c r="CC43" s="203"/>
      <c r="CD43" s="204"/>
      <c r="CE43" s="108">
        <f t="shared" ref="CE43:CE46" si="1714">(CD43*F43)/H43</f>
        <v>0</v>
      </c>
      <c r="CF43" s="102">
        <f ca="1">IF(E43=0,0,SUMIF('Cocktail (December 2025)'!$F$6:$DB$1547,E43,'Cocktail (December 2025)'!$X$6:$X$1547))</f>
        <v>0</v>
      </c>
      <c r="CG43" s="108">
        <f t="shared" ref="CG43:CG46" ca="1" si="1715">CF43/H43</f>
        <v>0</v>
      </c>
      <c r="CH43" s="109">
        <f t="shared" ca="1" si="1589"/>
        <v>0</v>
      </c>
      <c r="CI43" s="104">
        <f t="shared" ref="CI43:CI46" ca="1" si="1716">CH43*H43</f>
        <v>0</v>
      </c>
      <c r="CJ43" s="105">
        <f t="shared" ca="1" si="1590"/>
        <v>0</v>
      </c>
      <c r="CK43" s="191"/>
      <c r="CL43" s="192">
        <f t="shared" ref="CL43:CL46" ca="1" si="1717">CK43-CH43</f>
        <v>0</v>
      </c>
      <c r="CM43" s="106">
        <f t="shared" ref="CM43:CM46" ca="1" si="1718">CH43</f>
        <v>0</v>
      </c>
      <c r="CN43" s="202"/>
      <c r="CO43" s="202"/>
      <c r="CP43" s="202"/>
      <c r="CQ43" s="202"/>
      <c r="CR43" s="202"/>
      <c r="CS43" s="202"/>
      <c r="CT43" s="202"/>
      <c r="CU43" s="202"/>
      <c r="CV43" s="203"/>
      <c r="CW43" s="204"/>
      <c r="CX43" s="108">
        <f t="shared" ref="CX43:CX46" si="1719">(CW43*F43)/H43</f>
        <v>0</v>
      </c>
      <c r="CY43" s="102">
        <f ca="1">IF(E43=0,0,SUMIF('Cocktail (December 2025)'!$F$6:$DB$1547,E43,'Cocktail (December 2025)'!$AA$6:$AA$1547))</f>
        <v>0</v>
      </c>
      <c r="CZ43" s="108">
        <f t="shared" ref="CZ43:CZ46" ca="1" si="1720">CY43/H43</f>
        <v>0</v>
      </c>
      <c r="DA43" s="109">
        <f t="shared" ca="1" si="1593"/>
        <v>0</v>
      </c>
      <c r="DB43" s="104">
        <f t="shared" ref="DB43:DB46" ca="1" si="1721">DA43*H43</f>
        <v>0</v>
      </c>
      <c r="DC43" s="105">
        <f t="shared" ca="1" si="1594"/>
        <v>0</v>
      </c>
      <c r="DD43" s="191"/>
      <c r="DE43" s="192">
        <f t="shared" ref="DE43:DE46" ca="1" si="1722">DD43-DA43</f>
        <v>0</v>
      </c>
      <c r="DF43" s="106">
        <f t="shared" ref="DF43:DF46" ca="1" si="1723">DA43</f>
        <v>0</v>
      </c>
      <c r="DG43" s="202"/>
      <c r="DH43" s="202"/>
      <c r="DI43" s="202"/>
      <c r="DJ43" s="202"/>
      <c r="DK43" s="202"/>
      <c r="DL43" s="202"/>
      <c r="DM43" s="202"/>
      <c r="DN43" s="202"/>
      <c r="DO43" s="203"/>
      <c r="DP43" s="204"/>
      <c r="DQ43" s="108">
        <f t="shared" ref="DQ43:DQ46" si="1724">(DP43*F43)/H43</f>
        <v>0</v>
      </c>
      <c r="DR43" s="102">
        <f ca="1">IF(E43=0,0,SUMIF('Cocktail (December 2025)'!$F$6:$DB$1547,E43,'Cocktail (December 2025)'!$AD$6:$AD$1547))</f>
        <v>0</v>
      </c>
      <c r="DS43" s="108">
        <f t="shared" ref="DS43:DS46" ca="1" si="1725">DR43/H43</f>
        <v>0</v>
      </c>
      <c r="DT43" s="109">
        <f t="shared" ca="1" si="1597"/>
        <v>0</v>
      </c>
      <c r="DU43" s="104">
        <f t="shared" ref="DU43:DU46" ca="1" si="1726">DT43*H43</f>
        <v>0</v>
      </c>
      <c r="DV43" s="105">
        <f t="shared" ca="1" si="1598"/>
        <v>0</v>
      </c>
      <c r="DW43" s="191"/>
      <c r="DX43" s="192">
        <f t="shared" ref="DX43:DX46" ca="1" si="1727">DW43-DT43</f>
        <v>0</v>
      </c>
      <c r="DY43" s="106">
        <f t="shared" ref="DY43:DY46" ca="1" si="1728">DT43</f>
        <v>0</v>
      </c>
      <c r="DZ43" s="202"/>
      <c r="EA43" s="202"/>
      <c r="EB43" s="202"/>
      <c r="EC43" s="202"/>
      <c r="ED43" s="202"/>
      <c r="EE43" s="202"/>
      <c r="EF43" s="202"/>
      <c r="EG43" s="202"/>
      <c r="EH43" s="203"/>
      <c r="EI43" s="204"/>
      <c r="EJ43" s="108">
        <f t="shared" ref="EJ43:EJ46" si="1729">(EI43*F43)/H43</f>
        <v>0</v>
      </c>
      <c r="EK43" s="102">
        <f ca="1">IF(E43=0,0,SUMIF('Cocktail (December 2025)'!$F$6:$DB$1547,E43,'Cocktail (December 2025)'!$AG$6:$AG$1547))</f>
        <v>0</v>
      </c>
      <c r="EL43" s="108">
        <f t="shared" ref="EL43:EL46" ca="1" si="1730">EK43/H43</f>
        <v>0</v>
      </c>
      <c r="EM43" s="109">
        <f t="shared" ca="1" si="1601"/>
        <v>0</v>
      </c>
      <c r="EN43" s="104">
        <f t="shared" ref="EN43:EN46" ca="1" si="1731">EM43*H43</f>
        <v>0</v>
      </c>
      <c r="EO43" s="105">
        <f t="shared" ca="1" si="1602"/>
        <v>0</v>
      </c>
      <c r="EP43" s="191"/>
      <c r="EQ43" s="199">
        <f t="shared" ref="EQ43:EQ46" ca="1" si="1732">EP43-EM43</f>
        <v>0</v>
      </c>
      <c r="ER43" s="185">
        <f t="shared" ref="ER43:ER46" ca="1" si="1733">EM43</f>
        <v>0</v>
      </c>
      <c r="ES43" s="202"/>
      <c r="ET43" s="202"/>
      <c r="EU43" s="202"/>
      <c r="EV43" s="202"/>
      <c r="EW43" s="202"/>
      <c r="EX43" s="202"/>
      <c r="EY43" s="202"/>
      <c r="EZ43" s="202"/>
      <c r="FA43" s="203"/>
      <c r="FB43" s="204"/>
      <c r="FC43" s="108">
        <f t="shared" ref="FC43:FC46" si="1734">(FB43*F43)/H43</f>
        <v>0</v>
      </c>
      <c r="FD43" s="102">
        <f ca="1">IF(E43=0,0,SUMIF('Cocktail (December 2025)'!$F$6:$DB$1547,E43,'Cocktail (December 2025)'!$AJ$6:$AJ$1547))</f>
        <v>0</v>
      </c>
      <c r="FE43" s="108">
        <f t="shared" ref="FE43:FE46" ca="1" si="1735">FD43/H43</f>
        <v>0</v>
      </c>
      <c r="FF43" s="109">
        <f t="shared" ca="1" si="1604"/>
        <v>0</v>
      </c>
      <c r="FG43" s="104">
        <f t="shared" ref="FG43:FG46" ca="1" si="1736">FF43*H43</f>
        <v>0</v>
      </c>
      <c r="FH43" s="105">
        <f t="shared" ca="1" si="1605"/>
        <v>0</v>
      </c>
      <c r="FI43" s="191"/>
      <c r="FJ43" s="192">
        <f t="shared" ref="FJ43:FJ46" ca="1" si="1737">FI43-FF43</f>
        <v>0</v>
      </c>
      <c r="FK43" s="110">
        <f t="shared" ca="1" si="1607"/>
        <v>0</v>
      </c>
      <c r="FL43" s="202"/>
      <c r="FM43" s="202"/>
      <c r="FN43" s="202"/>
      <c r="FO43" s="202"/>
      <c r="FP43" s="202"/>
      <c r="FQ43" s="202"/>
      <c r="FR43" s="202"/>
      <c r="FS43" s="202"/>
      <c r="FT43" s="203"/>
      <c r="FU43" s="204"/>
      <c r="FV43" s="108">
        <f t="shared" ref="FV43:FV46" si="1738">(FU43*F43)/H43</f>
        <v>0</v>
      </c>
      <c r="FW43" s="102">
        <f ca="1">IF(E43=0,0,SUMIF('Cocktail (December 2025)'!$F$6:$DB$1547,E43,'Cocktail (December 2025)'!$AM$6:$AM$1547))</f>
        <v>0</v>
      </c>
      <c r="FX43" s="108">
        <f t="shared" ref="FX43:FX46" ca="1" si="1739">FW43/H43</f>
        <v>0</v>
      </c>
      <c r="FY43" s="109">
        <f t="shared" ca="1" si="1608"/>
        <v>0</v>
      </c>
      <c r="FZ43" s="104">
        <f t="shared" ref="FZ43:FZ46" ca="1" si="1740">FY43*H43</f>
        <v>0</v>
      </c>
      <c r="GA43" s="105">
        <f t="shared" ca="1" si="1609"/>
        <v>0</v>
      </c>
      <c r="GB43" s="191"/>
      <c r="GC43" s="192">
        <f t="shared" ref="GC43:GC46" ca="1" si="1741">GB43-FY43</f>
        <v>0</v>
      </c>
      <c r="GD43" s="106">
        <f t="shared" ref="GD43:GD46" ca="1" si="1742">FY43</f>
        <v>0</v>
      </c>
      <c r="GE43" s="202"/>
      <c r="GF43" s="202"/>
      <c r="GG43" s="202"/>
      <c r="GH43" s="202"/>
      <c r="GI43" s="202"/>
      <c r="GJ43" s="202"/>
      <c r="GK43" s="202"/>
      <c r="GL43" s="202"/>
      <c r="GM43" s="203"/>
      <c r="GN43" s="204"/>
      <c r="GO43" s="108">
        <f t="shared" ref="GO43:GO46" si="1743">(GN43*F43)/H43</f>
        <v>0</v>
      </c>
      <c r="GP43" s="102">
        <f ca="1">IF(E43=0,0,SUMIF('Cocktail (December 2025)'!$F$6:$DB$1547,E43,'Cocktail (December 2025)'!$AP$6:$AP$1547))</f>
        <v>0</v>
      </c>
      <c r="GQ43" s="108">
        <f t="shared" ref="GQ43:GQ46" ca="1" si="1744">GP43/H43</f>
        <v>0</v>
      </c>
      <c r="GR43" s="109">
        <f t="shared" ca="1" si="1612"/>
        <v>0</v>
      </c>
      <c r="GS43" s="104">
        <f t="shared" ref="GS43:GS46" ca="1" si="1745">GR43*H43</f>
        <v>0</v>
      </c>
      <c r="GT43" s="105">
        <f t="shared" ca="1" si="1613"/>
        <v>0</v>
      </c>
      <c r="GU43" s="191"/>
      <c r="GV43" s="192">
        <f t="shared" ref="GV43:GV46" ca="1" si="1746">GU43-GR43</f>
        <v>0</v>
      </c>
      <c r="GW43" s="106">
        <f t="shared" ref="GW43:GW46" ca="1" si="1747">GR43</f>
        <v>0</v>
      </c>
      <c r="GX43" s="202"/>
      <c r="GY43" s="202"/>
      <c r="GZ43" s="202"/>
      <c r="HA43" s="202"/>
      <c r="HB43" s="202"/>
      <c r="HC43" s="202"/>
      <c r="HD43" s="202"/>
      <c r="HE43" s="202"/>
      <c r="HF43" s="203"/>
      <c r="HG43" s="204"/>
      <c r="HH43" s="108">
        <f t="shared" ref="HH43:HH46" si="1748">(HG43*F43)/H43</f>
        <v>0</v>
      </c>
      <c r="HI43" s="102">
        <f ca="1">IF(E43=0,0,SUMIF('Cocktail (December 2025)'!$F$6:$DB$1547,E43,'Cocktail (December 2025)'!$AS$6:$AS$1547))</f>
        <v>0</v>
      </c>
      <c r="HJ43" s="108">
        <f t="shared" ref="HJ43:HJ46" ca="1" si="1749">HI43/H43</f>
        <v>0</v>
      </c>
      <c r="HK43" s="109">
        <f t="shared" ca="1" si="1616"/>
        <v>0</v>
      </c>
      <c r="HL43" s="104">
        <f t="shared" ref="HL43:HL46" ca="1" si="1750">HK43*H43</f>
        <v>0</v>
      </c>
      <c r="HM43" s="105">
        <f t="shared" ca="1" si="1617"/>
        <v>0</v>
      </c>
      <c r="HN43" s="191"/>
      <c r="HO43" s="192">
        <f t="shared" ref="HO43:HO46" ca="1" si="1751">HN43-HK43</f>
        <v>0</v>
      </c>
      <c r="HP43" s="106">
        <f t="shared" ref="HP43:HP46" ca="1" si="1752">HK43</f>
        <v>0</v>
      </c>
      <c r="HQ43" s="202"/>
      <c r="HR43" s="202"/>
      <c r="HS43" s="202"/>
      <c r="HT43" s="202"/>
      <c r="HU43" s="202"/>
      <c r="HV43" s="202"/>
      <c r="HW43" s="202"/>
      <c r="HX43" s="202"/>
      <c r="HY43" s="203"/>
      <c r="HZ43" s="204"/>
      <c r="IA43" s="108">
        <f t="shared" ref="IA43:IA46" si="1753">(HZ43*F43)/H43</f>
        <v>0</v>
      </c>
      <c r="IB43" s="102">
        <f ca="1">IF(E43=0,0,SUMIF('Cocktail (December 2025)'!$F$6:$DB$1547,E43,'Cocktail (December 2025)'!$AV$6:$AV$1547))</f>
        <v>0</v>
      </c>
      <c r="IC43" s="108">
        <f t="shared" ref="IC43:IC46" ca="1" si="1754">IB43/H43</f>
        <v>0</v>
      </c>
      <c r="ID43" s="109">
        <f t="shared" ca="1" si="1620"/>
        <v>0</v>
      </c>
      <c r="IE43" s="104">
        <f t="shared" ref="IE43:IE46" ca="1" si="1755">ID43*H43</f>
        <v>0</v>
      </c>
      <c r="IF43" s="105">
        <f t="shared" ca="1" si="1621"/>
        <v>0</v>
      </c>
      <c r="IG43" s="191"/>
      <c r="IH43" s="192">
        <f t="shared" ref="IH43:IH46" ca="1" si="1756">IG43-ID43</f>
        <v>0</v>
      </c>
      <c r="II43" s="106">
        <f t="shared" ref="II43:II46" ca="1" si="1757">ID43</f>
        <v>0</v>
      </c>
      <c r="IJ43" s="202"/>
      <c r="IK43" s="202"/>
      <c r="IL43" s="202"/>
      <c r="IM43" s="202"/>
      <c r="IN43" s="202"/>
      <c r="IO43" s="202"/>
      <c r="IP43" s="202"/>
      <c r="IQ43" s="202"/>
      <c r="IR43" s="203"/>
      <c r="IS43" s="204"/>
      <c r="IT43" s="108">
        <f t="shared" ref="IT43:IT46" si="1758">(IS43*F43)/H43</f>
        <v>0</v>
      </c>
      <c r="IU43" s="102">
        <f ca="1">IF(E43=0,0,SUMIF('Cocktail (December 2025)'!$F$6:$DB$1547,E43,'Cocktail (December 2025)'!$AY$6:$AY$1547))</f>
        <v>0</v>
      </c>
      <c r="IV43" s="108">
        <f t="shared" ref="IV43:IV46" ca="1" si="1759">IU43/H43</f>
        <v>0</v>
      </c>
      <c r="IW43" s="109">
        <f t="shared" ca="1" si="1624"/>
        <v>0</v>
      </c>
      <c r="IX43" s="104">
        <f t="shared" ref="IX43:IX46" ca="1" si="1760">IW43*H43</f>
        <v>0</v>
      </c>
      <c r="IY43" s="105">
        <f t="shared" ca="1" si="1625"/>
        <v>0</v>
      </c>
      <c r="IZ43" s="191"/>
      <c r="JA43" s="192">
        <f t="shared" ref="JA43:JA46" ca="1" si="1761">IZ43-IW43</f>
        <v>0</v>
      </c>
      <c r="JB43" s="106">
        <f t="shared" ref="JB43:JB46" ca="1" si="1762">IW43</f>
        <v>0</v>
      </c>
      <c r="JC43" s="202"/>
      <c r="JD43" s="202"/>
      <c r="JE43" s="202"/>
      <c r="JF43" s="202"/>
      <c r="JG43" s="202"/>
      <c r="JH43" s="202"/>
      <c r="JI43" s="202"/>
      <c r="JJ43" s="202"/>
      <c r="JK43" s="203"/>
      <c r="JL43" s="204"/>
      <c r="JM43" s="108">
        <f t="shared" ref="JM43:JM46" si="1763">(JL43*F43)/H43</f>
        <v>0</v>
      </c>
      <c r="JN43" s="102">
        <f ca="1">IF(E43=0,0,SUMIF('Cocktail (December 2025)'!$F$6:$DB$1547,E43,'Cocktail (December 2025)'!$BB$6:$BB$1547))</f>
        <v>0</v>
      </c>
      <c r="JO43" s="108">
        <f t="shared" ref="JO43:JO46" ca="1" si="1764">JN43/H43</f>
        <v>0</v>
      </c>
      <c r="JP43" s="109">
        <f t="shared" ca="1" si="1628"/>
        <v>0</v>
      </c>
      <c r="JQ43" s="104">
        <f t="shared" ref="JQ43:JQ46" ca="1" si="1765">JP43*H43</f>
        <v>0</v>
      </c>
      <c r="JR43" s="105">
        <f t="shared" ca="1" si="1629"/>
        <v>0</v>
      </c>
      <c r="JS43" s="191"/>
      <c r="JT43" s="192">
        <f t="shared" ref="JT43:JT46" ca="1" si="1766">JS43-JP43</f>
        <v>0</v>
      </c>
      <c r="JU43" s="106">
        <f t="shared" ref="JU43:JU46" ca="1" si="1767">JP43</f>
        <v>0</v>
      </c>
      <c r="JV43" s="202"/>
      <c r="JW43" s="202"/>
      <c r="JX43" s="202"/>
      <c r="JY43" s="202"/>
      <c r="JZ43" s="202"/>
      <c r="KA43" s="202"/>
      <c r="KB43" s="202"/>
      <c r="KC43" s="202"/>
      <c r="KD43" s="203"/>
      <c r="KE43" s="204"/>
      <c r="KF43" s="108">
        <f t="shared" ref="KF43:KF46" si="1768">(KE43*F43)/H43</f>
        <v>0</v>
      </c>
      <c r="KG43" s="102">
        <f ca="1">IF(E43=0,0,SUMIF('Cocktail (December 2025)'!$F$6:$DB$1547,E43,'Cocktail (December 2025)'!$BE$6:$BE$1547))</f>
        <v>0</v>
      </c>
      <c r="KH43" s="108">
        <f t="shared" ref="KH43:KH46" ca="1" si="1769">KG43/H43</f>
        <v>0</v>
      </c>
      <c r="KI43" s="109">
        <f t="shared" ca="1" si="1631"/>
        <v>0</v>
      </c>
      <c r="KJ43" s="104">
        <f t="shared" ref="KJ43:KJ46" ca="1" si="1770">KI43*H43</f>
        <v>0</v>
      </c>
      <c r="KK43" s="105">
        <f t="shared" ca="1" si="1632"/>
        <v>0</v>
      </c>
      <c r="KL43" s="191"/>
      <c r="KM43" s="192">
        <f t="shared" ref="KM43:KM46" ca="1" si="1771">KL43-KI43</f>
        <v>0</v>
      </c>
      <c r="KN43" s="106">
        <f t="shared" ref="KN43:KN46" ca="1" si="1772">KI43</f>
        <v>0</v>
      </c>
      <c r="KO43" s="202"/>
      <c r="KP43" s="202"/>
      <c r="KQ43" s="202"/>
      <c r="KR43" s="202"/>
      <c r="KS43" s="202"/>
      <c r="KT43" s="202"/>
      <c r="KU43" s="202"/>
      <c r="KV43" s="202"/>
      <c r="KW43" s="203"/>
      <c r="KX43" s="204"/>
      <c r="KY43" s="108">
        <f t="shared" ref="KY43:KY46" si="1773">(KX43*F43)/H43</f>
        <v>0</v>
      </c>
      <c r="KZ43" s="102">
        <f ca="1">IF(E43=0,0,SUMIF('Cocktail (December 2025)'!$F$6:$DB$1547,E43,'Cocktail (December 2025)'!$BH$6:$BH$1547))</f>
        <v>0</v>
      </c>
      <c r="LA43" s="108">
        <f t="shared" ref="LA43:LA46" ca="1" si="1774">KZ43/H43</f>
        <v>0</v>
      </c>
      <c r="LB43" s="109">
        <f t="shared" ca="1" si="1635"/>
        <v>0</v>
      </c>
      <c r="LC43" s="104">
        <f t="shared" ref="LC43:LC46" ca="1" si="1775">LB43*H43</f>
        <v>0</v>
      </c>
      <c r="LD43" s="105">
        <f t="shared" ca="1" si="1636"/>
        <v>0</v>
      </c>
      <c r="LE43" s="191"/>
      <c r="LF43" s="192">
        <f t="shared" ref="LF43:LF46" ca="1" si="1776">LE43-LB43</f>
        <v>0</v>
      </c>
      <c r="LG43" s="106">
        <f t="shared" ref="LG43:LG46" ca="1" si="1777">LB43</f>
        <v>0</v>
      </c>
      <c r="LH43" s="202"/>
      <c r="LI43" s="202"/>
      <c r="LJ43" s="202"/>
      <c r="LK43" s="202"/>
      <c r="LL43" s="202"/>
      <c r="LM43" s="202"/>
      <c r="LN43" s="202"/>
      <c r="LO43" s="202"/>
      <c r="LP43" s="203"/>
      <c r="LQ43" s="204"/>
      <c r="LR43" s="108">
        <f t="shared" ref="LR43:LR46" si="1778">(LQ43*F43)/H43</f>
        <v>0</v>
      </c>
      <c r="LS43" s="102">
        <f ca="1">IF(E43=0,0,SUMIF('Cocktail (December 2025)'!$F$6:$DB$1547,E43,'Cocktail (December 2025)'!$BK$6:$BK$1547))</f>
        <v>0</v>
      </c>
      <c r="LT43" s="108">
        <f t="shared" ref="LT43:LT46" ca="1" si="1779">LS43/H43</f>
        <v>0</v>
      </c>
      <c r="LU43" s="109">
        <f t="shared" ca="1" si="1639"/>
        <v>0</v>
      </c>
      <c r="LV43" s="104">
        <f t="shared" ref="LV43:LV46" ca="1" si="1780">LU43*H43</f>
        <v>0</v>
      </c>
      <c r="LW43" s="105">
        <f t="shared" ca="1" si="1640"/>
        <v>0</v>
      </c>
      <c r="LX43" s="191"/>
      <c r="LY43" s="192">
        <f t="shared" ref="LY43:LY46" ca="1" si="1781">LX43-LU43</f>
        <v>0</v>
      </c>
      <c r="LZ43" s="106">
        <f t="shared" ref="LZ43:LZ46" ca="1" si="1782">LU43</f>
        <v>0</v>
      </c>
      <c r="MA43" s="202"/>
      <c r="MB43" s="202"/>
      <c r="MC43" s="202"/>
      <c r="MD43" s="202"/>
      <c r="ME43" s="202"/>
      <c r="MF43" s="202"/>
      <c r="MG43" s="202"/>
      <c r="MH43" s="202"/>
      <c r="MI43" s="203"/>
      <c r="MJ43" s="204"/>
      <c r="MK43" s="108">
        <f t="shared" ref="MK43:MK46" si="1783">(MJ43*F43)/H43</f>
        <v>0</v>
      </c>
      <c r="ML43" s="102">
        <f ca="1">IF(E43=0,0,SUMIF('Cocktail (December 2025)'!$F$6:$DB$1547,E43,'Cocktail (December 2025)'!$BN$6:$BN$1547))</f>
        <v>0</v>
      </c>
      <c r="MM43" s="108">
        <f t="shared" ref="MM43:MM46" ca="1" si="1784">ML43/H43</f>
        <v>0</v>
      </c>
      <c r="MN43" s="109">
        <f t="shared" ca="1" si="1643"/>
        <v>0</v>
      </c>
      <c r="MO43" s="104">
        <f t="shared" ref="MO43:MO46" ca="1" si="1785">MN43*H43</f>
        <v>0</v>
      </c>
      <c r="MP43" s="105">
        <f t="shared" ca="1" si="1644"/>
        <v>0</v>
      </c>
      <c r="MQ43" s="191"/>
      <c r="MR43" s="192">
        <f t="shared" ref="MR43:MR46" ca="1" si="1786">MQ43-MN43</f>
        <v>0</v>
      </c>
      <c r="MS43" s="106">
        <f t="shared" ref="MS43:MS46" ca="1" si="1787">MN43</f>
        <v>0</v>
      </c>
      <c r="MT43" s="202"/>
      <c r="MU43" s="202"/>
      <c r="MV43" s="202"/>
      <c r="MW43" s="202"/>
      <c r="MX43" s="202"/>
      <c r="MY43" s="202"/>
      <c r="MZ43" s="202"/>
      <c r="NA43" s="202"/>
      <c r="NB43" s="203"/>
      <c r="NC43" s="204"/>
      <c r="ND43" s="108">
        <f t="shared" ref="ND43:ND46" si="1788">(NC43*F43)/H43</f>
        <v>0</v>
      </c>
      <c r="NE43" s="102">
        <f ca="1">IF(E43=0,0,SUMIF('Cocktail (December 2025)'!$F$6:$DB$1547,E43,'Cocktail (December 2025)'!$BQ$6:$BQ$1547))</f>
        <v>0</v>
      </c>
      <c r="NF43" s="108">
        <f t="shared" ref="NF43:NF46" ca="1" si="1789">NE43/H43</f>
        <v>0</v>
      </c>
      <c r="NG43" s="109">
        <f t="shared" ca="1" si="1647"/>
        <v>0</v>
      </c>
      <c r="NH43" s="104">
        <f t="shared" ref="NH43:NH46" ca="1" si="1790">NG43*H43</f>
        <v>0</v>
      </c>
      <c r="NI43" s="105">
        <f t="shared" ca="1" si="1648"/>
        <v>0</v>
      </c>
      <c r="NJ43" s="191"/>
      <c r="NK43" s="192">
        <f t="shared" ref="NK43:NK46" ca="1" si="1791">NJ43-NG43</f>
        <v>0</v>
      </c>
      <c r="NL43" s="106">
        <f t="shared" ref="NL43:NL46" ca="1" si="1792">NG43</f>
        <v>0</v>
      </c>
      <c r="NM43" s="202"/>
      <c r="NN43" s="202"/>
      <c r="NO43" s="202"/>
      <c r="NP43" s="202"/>
      <c r="NQ43" s="202"/>
      <c r="NR43" s="202"/>
      <c r="NS43" s="202"/>
      <c r="NT43" s="202"/>
      <c r="NU43" s="203"/>
      <c r="NV43" s="204"/>
      <c r="NW43" s="108">
        <f t="shared" ref="NW43:NW46" si="1793">(NV43*F43)/H43</f>
        <v>0</v>
      </c>
      <c r="NX43" s="102">
        <f ca="1">IF(E43=0,0,SUMIF('Cocktail (December 2025)'!$F$6:$DB$1547,E43,'Cocktail (December 2025)'!$BT$6:$BT$1547))</f>
        <v>0</v>
      </c>
      <c r="NY43" s="108">
        <f t="shared" ref="NY43:NY46" ca="1" si="1794">NX43/H43</f>
        <v>0</v>
      </c>
      <c r="NZ43" s="109">
        <f t="shared" ca="1" si="1651"/>
        <v>0</v>
      </c>
      <c r="OA43" s="104">
        <f t="shared" ref="OA43:OA46" ca="1" si="1795">NZ43*H43</f>
        <v>0</v>
      </c>
      <c r="OB43" s="105">
        <f t="shared" ca="1" si="1652"/>
        <v>0</v>
      </c>
      <c r="OC43" s="191"/>
      <c r="OD43" s="192">
        <f t="shared" ref="OD43:OD46" ca="1" si="1796">OC43-NZ43</f>
        <v>0</v>
      </c>
      <c r="OE43" s="106">
        <f t="shared" ref="OE43:OE46" ca="1" si="1797">NZ43</f>
        <v>0</v>
      </c>
      <c r="OF43" s="202"/>
      <c r="OG43" s="202"/>
      <c r="OH43" s="202"/>
      <c r="OI43" s="202"/>
      <c r="OJ43" s="202"/>
      <c r="OK43" s="202"/>
      <c r="OL43" s="202"/>
      <c r="OM43" s="202"/>
      <c r="ON43" s="203"/>
      <c r="OO43" s="204"/>
      <c r="OP43" s="108">
        <f t="shared" ref="OP43:OP46" si="1798">(OO43*F43)/H43</f>
        <v>0</v>
      </c>
      <c r="OQ43" s="102">
        <f ca="1">IF(E43=0,0,SUMIF('Cocktail (December 2025)'!$F$6:$DB$1547,E43,'Cocktail (December 2025)'!$BW$6:$BW$1547))</f>
        <v>0</v>
      </c>
      <c r="OR43" s="108">
        <f t="shared" ref="OR43:OR46" ca="1" si="1799">OQ43/H43</f>
        <v>0</v>
      </c>
      <c r="OS43" s="109">
        <f t="shared" ca="1" si="1655"/>
        <v>0</v>
      </c>
      <c r="OT43" s="104">
        <f t="shared" ref="OT43:OT46" ca="1" si="1800">OS43*H43</f>
        <v>0</v>
      </c>
      <c r="OU43" s="105">
        <f t="shared" ca="1" si="1656"/>
        <v>0</v>
      </c>
      <c r="OV43" s="191"/>
      <c r="OW43" s="192">
        <f t="shared" ref="OW43:OW46" ca="1" si="1801">OV43-OS43</f>
        <v>0</v>
      </c>
      <c r="OX43" s="106">
        <f t="shared" ref="OX43:OX46" ca="1" si="1802">OS43</f>
        <v>0</v>
      </c>
      <c r="OY43" s="202"/>
      <c r="OZ43" s="202"/>
      <c r="PA43" s="202"/>
      <c r="PB43" s="202"/>
      <c r="PC43" s="202"/>
      <c r="PD43" s="202"/>
      <c r="PE43" s="202"/>
      <c r="PF43" s="202"/>
      <c r="PG43" s="203"/>
      <c r="PH43" s="204"/>
      <c r="PI43" s="108">
        <f t="shared" ref="PI43:PI46" si="1803">(PH43*F43)/H43</f>
        <v>0</v>
      </c>
      <c r="PJ43" s="102">
        <f ca="1">IF(E43=0,0,SUMIF('Cocktail (December 2025)'!$F$6:$DB$1547,E43,'Cocktail (December 2025)'!$BZ$6:$BZ$1547))</f>
        <v>0</v>
      </c>
      <c r="PK43" s="108">
        <f t="shared" ref="PK43:PK46" ca="1" si="1804">PJ43/H43</f>
        <v>0</v>
      </c>
      <c r="PL43" s="109">
        <f t="shared" ca="1" si="1658"/>
        <v>0</v>
      </c>
      <c r="PM43" s="104">
        <f t="shared" ref="PM43:PM46" ca="1" si="1805">PL43*H43</f>
        <v>0</v>
      </c>
      <c r="PN43" s="105">
        <f t="shared" ca="1" si="1659"/>
        <v>0</v>
      </c>
      <c r="PO43" s="191"/>
      <c r="PP43" s="192">
        <f t="shared" ref="PP43:PP46" ca="1" si="1806">PO43-PL43</f>
        <v>0</v>
      </c>
      <c r="PQ43" s="106">
        <f t="shared" ref="PQ43:PQ46" ca="1" si="1807">PL43</f>
        <v>0</v>
      </c>
      <c r="PR43" s="202"/>
      <c r="PS43" s="202"/>
      <c r="PT43" s="202"/>
      <c r="PU43" s="202"/>
      <c r="PV43" s="202"/>
      <c r="PW43" s="202"/>
      <c r="PX43" s="202"/>
      <c r="PY43" s="202"/>
      <c r="PZ43" s="203"/>
      <c r="QA43" s="204"/>
      <c r="QB43" s="108">
        <f t="shared" ref="QB43:QB46" si="1808">(QA43*F43)/H43</f>
        <v>0</v>
      </c>
      <c r="QC43" s="102">
        <f ca="1">IF(E43=0,0,SUMIF('Cocktail (December 2025)'!$F$6:$DB$1547,E43,'Cocktail (December 2025)'!$CC$6:$CC$1547))</f>
        <v>0</v>
      </c>
      <c r="QD43" s="108">
        <f t="shared" ref="QD43:QD46" ca="1" si="1809">QC43/H43</f>
        <v>0</v>
      </c>
      <c r="QE43" s="109">
        <f t="shared" ca="1" si="1662"/>
        <v>0</v>
      </c>
      <c r="QF43" s="104">
        <f t="shared" ref="QF43:QF46" ca="1" si="1810">QE43*H43</f>
        <v>0</v>
      </c>
      <c r="QG43" s="105">
        <f t="shared" ca="1" si="1663"/>
        <v>0</v>
      </c>
      <c r="QH43" s="191"/>
      <c r="QI43" s="192">
        <f t="shared" ref="QI43:QI46" ca="1" si="1811">QH43-QE43</f>
        <v>0</v>
      </c>
      <c r="QJ43" s="106">
        <f t="shared" ref="QJ43:QJ46" ca="1" si="1812">QE43</f>
        <v>0</v>
      </c>
      <c r="QK43" s="202"/>
      <c r="QL43" s="202"/>
      <c r="QM43" s="202"/>
      <c r="QN43" s="202"/>
      <c r="QO43" s="202"/>
      <c r="QP43" s="202"/>
      <c r="QQ43" s="202"/>
      <c r="QR43" s="202"/>
      <c r="QS43" s="203"/>
      <c r="QT43" s="204"/>
      <c r="QU43" s="108">
        <f t="shared" ref="QU43:QU46" si="1813">(QT43*F43)/H43</f>
        <v>0</v>
      </c>
      <c r="QV43" s="102">
        <f ca="1">IF(E43=0,0,SUMIF('Cocktail (December 2025)'!$F$6:$DB$1547,E43,'Cocktail (December 2025)'!$CF$6:$CF$1547))</f>
        <v>0</v>
      </c>
      <c r="QW43" s="108">
        <f t="shared" ref="QW43:QW46" ca="1" si="1814">QV43/H43</f>
        <v>0</v>
      </c>
      <c r="QX43" s="109">
        <f t="shared" ca="1" si="1666"/>
        <v>0</v>
      </c>
      <c r="QY43" s="104">
        <f t="shared" ref="QY43:QY46" ca="1" si="1815">QX43*H43</f>
        <v>0</v>
      </c>
      <c r="QZ43" s="105">
        <f t="shared" ca="1" si="1667"/>
        <v>0</v>
      </c>
      <c r="RA43" s="191"/>
      <c r="RB43" s="192">
        <f t="shared" ref="RB43:RB46" ca="1" si="1816">RA43-QX43</f>
        <v>0</v>
      </c>
      <c r="RC43" s="106">
        <f t="shared" ca="1" si="882"/>
        <v>0</v>
      </c>
      <c r="RD43" s="202"/>
      <c r="RE43" s="202"/>
      <c r="RF43" s="202"/>
      <c r="RG43" s="202"/>
      <c r="RH43" s="202"/>
      <c r="RI43" s="202"/>
      <c r="RJ43" s="202"/>
      <c r="RK43" s="202"/>
      <c r="RL43" s="203"/>
      <c r="RM43" s="204"/>
      <c r="RN43" s="108">
        <f t="shared" ref="RN43:RN46" si="1817">(RM43*F43)/H43</f>
        <v>0</v>
      </c>
      <c r="RO43" s="102">
        <f ca="1">IF(E43=0,0,SUMIF('Cocktail (December 2025)'!$F$6:$DB$1547,E43,'Cocktail (December 2025)'!$CI$6:$CI$1547))</f>
        <v>0</v>
      </c>
      <c r="RP43" s="108">
        <f t="shared" ref="RP43:RP46" ca="1" si="1818">RO43/H43</f>
        <v>0</v>
      </c>
      <c r="RQ43" s="109">
        <f t="shared" ca="1" si="1669"/>
        <v>0</v>
      </c>
      <c r="RR43" s="104">
        <f t="shared" ref="RR43:RR46" ca="1" si="1819">RQ43*H43</f>
        <v>0</v>
      </c>
      <c r="RS43" s="105">
        <f t="shared" ca="1" si="1670"/>
        <v>0</v>
      </c>
      <c r="RT43" s="191"/>
      <c r="RU43" s="192">
        <f t="shared" ref="RU43:RU46" ca="1" si="1820">RT43-RQ43</f>
        <v>0</v>
      </c>
      <c r="RV43" s="106">
        <f t="shared" ref="RV43:RV46" ca="1" si="1821">RQ43</f>
        <v>0</v>
      </c>
      <c r="RW43" s="202"/>
      <c r="RX43" s="202"/>
      <c r="RY43" s="202"/>
      <c r="RZ43" s="202"/>
      <c r="SA43" s="202"/>
      <c r="SB43" s="202"/>
      <c r="SC43" s="202"/>
      <c r="SD43" s="202"/>
      <c r="SE43" s="203"/>
      <c r="SF43" s="204"/>
      <c r="SG43" s="108">
        <f t="shared" ref="SG43:SG46" si="1822">(SF43*F43)/H43</f>
        <v>0</v>
      </c>
      <c r="SH43" s="102">
        <f ca="1">IF(E43=0,0,SUMIF('Cocktail (December 2025)'!$F$6:$DB$1547,E43,'Cocktail (December 2025)'!$CL$6:$CL$1547))</f>
        <v>0</v>
      </c>
      <c r="SI43" s="108">
        <f t="shared" ref="SI43:SI46" ca="1" si="1823">SH43/H43</f>
        <v>0</v>
      </c>
      <c r="SJ43" s="109">
        <f t="shared" ca="1" si="1673"/>
        <v>0</v>
      </c>
      <c r="SK43" s="104">
        <f t="shared" ref="SK43:SK46" ca="1" si="1824">SJ43*H43</f>
        <v>0</v>
      </c>
      <c r="SL43" s="105">
        <f t="shared" ca="1" si="1674"/>
        <v>0</v>
      </c>
      <c r="SM43" s="191"/>
      <c r="SN43" s="192">
        <f t="shared" ref="SN43:SN46" ca="1" si="1825">SM43-SJ43</f>
        <v>0</v>
      </c>
      <c r="SO43" s="106">
        <f t="shared" ref="SO43:SO46" ca="1" si="1826">SJ43</f>
        <v>0</v>
      </c>
      <c r="SP43" s="202"/>
      <c r="SQ43" s="202"/>
      <c r="SR43" s="202"/>
      <c r="SS43" s="202"/>
      <c r="ST43" s="202"/>
      <c r="SU43" s="202"/>
      <c r="SV43" s="202"/>
      <c r="SW43" s="202"/>
      <c r="SX43" s="203"/>
      <c r="SY43" s="204"/>
      <c r="SZ43" s="108">
        <f t="shared" ref="SZ43:SZ46" si="1827">(SY43*F43)/H43</f>
        <v>0</v>
      </c>
      <c r="TA43" s="102">
        <f ca="1">IF(E43=0,0,SUMIF('Cocktail (December 2025)'!$F$6:$DB$1547,E43,'Cocktail (December 2025)'!$CO$6:$CO$1547))</f>
        <v>0</v>
      </c>
      <c r="TB43" s="108">
        <f t="shared" ref="TB43:TB46" ca="1" si="1828">TA43/H43</f>
        <v>0</v>
      </c>
      <c r="TC43" s="109">
        <f t="shared" ca="1" si="1677"/>
        <v>0</v>
      </c>
      <c r="TD43" s="104">
        <f t="shared" ref="TD43:TD46" ca="1" si="1829">TC43*H43</f>
        <v>0</v>
      </c>
      <c r="TE43" s="105">
        <f t="shared" ca="1" si="1678"/>
        <v>0</v>
      </c>
      <c r="TF43" s="191"/>
      <c r="TG43" s="192">
        <f t="shared" ref="TG43:TG46" ca="1" si="1830">TF43-TC43</f>
        <v>0</v>
      </c>
      <c r="TH43" s="106">
        <f t="shared" ref="TH43:TH46" ca="1" si="1831">TC43</f>
        <v>0</v>
      </c>
      <c r="TI43" s="202"/>
      <c r="TJ43" s="202"/>
      <c r="TK43" s="202"/>
      <c r="TL43" s="202"/>
      <c r="TM43" s="202"/>
      <c r="TN43" s="202"/>
      <c r="TO43" s="202"/>
      <c r="TP43" s="202"/>
      <c r="TQ43" s="203"/>
      <c r="TR43" s="204"/>
      <c r="TS43" s="108">
        <f t="shared" ref="TS43:TS46" si="1832">(TR43*F43)/H43</f>
        <v>0</v>
      </c>
      <c r="TT43" s="102">
        <f ca="1">IF(E43=0,0,SUMIF('Cocktail (December 2025)'!$F$6:$DB$1547,E43,'Cocktail (December 2025)'!$CR$6:$CR$1547))</f>
        <v>0</v>
      </c>
      <c r="TU43" s="108">
        <f t="shared" ref="TU43:TU46" ca="1" si="1833">TT43/H43</f>
        <v>0</v>
      </c>
      <c r="TV43" s="109">
        <f t="shared" ca="1" si="1681"/>
        <v>0</v>
      </c>
      <c r="TW43" s="104">
        <f t="shared" ref="TW43:TW46" ca="1" si="1834">TV43*H43</f>
        <v>0</v>
      </c>
      <c r="TX43" s="105">
        <f t="shared" ca="1" si="1682"/>
        <v>0</v>
      </c>
      <c r="TY43" s="191"/>
      <c r="TZ43" s="192">
        <f t="shared" ref="TZ43:TZ46" ca="1" si="1835">TY43-TV43</f>
        <v>0</v>
      </c>
      <c r="UA43" s="106">
        <f t="shared" ref="UA43:UA46" ca="1" si="1836">TV43</f>
        <v>0</v>
      </c>
      <c r="UB43" s="202"/>
      <c r="UC43" s="202"/>
      <c r="UD43" s="202"/>
      <c r="UE43" s="202"/>
      <c r="UF43" s="202"/>
      <c r="UG43" s="202"/>
      <c r="UH43" s="202"/>
      <c r="UI43" s="202"/>
      <c r="UJ43" s="203"/>
      <c r="UK43" s="204"/>
      <c r="UL43" s="108">
        <f t="shared" ref="UL43:UL46" si="1837">(UK43*F43)/H43</f>
        <v>0</v>
      </c>
      <c r="UM43" s="102">
        <f ca="1">IF(E43=0,0,SUMIF('Cocktail (December 2025)'!$F$6:$DB$1547,E43,'Cocktail (December 2025)'!$CU$6:$CU$1547))</f>
        <v>0</v>
      </c>
      <c r="UN43" s="108">
        <f t="shared" ref="UN43:UN46" ca="1" si="1838">UM43/H43</f>
        <v>0</v>
      </c>
      <c r="UO43" s="109">
        <f t="shared" ca="1" si="1685"/>
        <v>0</v>
      </c>
      <c r="UP43" s="104">
        <f t="shared" ref="UP43:UP46" ca="1" si="1839">UO43*H43</f>
        <v>0</v>
      </c>
      <c r="UQ43" s="105">
        <f t="shared" ca="1" si="1686"/>
        <v>0</v>
      </c>
      <c r="UR43" s="191"/>
      <c r="US43" s="192">
        <f t="shared" ref="US43:US46" ca="1" si="1840">UR43-UO43</f>
        <v>0</v>
      </c>
      <c r="UT43" s="106">
        <f t="shared" ref="UT43:UT46" ca="1" si="1841">UO43</f>
        <v>0</v>
      </c>
      <c r="UU43" s="202"/>
      <c r="UV43" s="202"/>
      <c r="UW43" s="202"/>
      <c r="UX43" s="202"/>
      <c r="UY43" s="202"/>
      <c r="UZ43" s="202"/>
      <c r="VA43" s="202"/>
      <c r="VB43" s="202"/>
      <c r="VC43" s="203"/>
      <c r="VD43" s="204"/>
      <c r="VE43" s="108">
        <f t="shared" ref="VE43:VE46" si="1842">(VD43*F43)/H43</f>
        <v>0</v>
      </c>
      <c r="VF43" s="102">
        <f ca="1">IF(E43=0,0,SUMIF('Cocktail (December 2025)'!$F$6:$DB$1547,E43,'Cocktail (December 2025)'!$CX$6:$CX$1547))</f>
        <v>0</v>
      </c>
      <c r="VG43" s="108">
        <f t="shared" ref="VG43:VG46" ca="1" si="1843">VF43/H43</f>
        <v>0</v>
      </c>
      <c r="VH43" s="109">
        <f t="shared" ca="1" si="1689"/>
        <v>0</v>
      </c>
      <c r="VI43" s="104">
        <f t="shared" ref="VI43:VI46" ca="1" si="1844">VH43*H43</f>
        <v>0</v>
      </c>
      <c r="VJ43" s="105">
        <f t="shared" ca="1" si="1690"/>
        <v>0</v>
      </c>
      <c r="VK43" s="191"/>
      <c r="VL43" s="192">
        <f t="shared" ref="VL43:VL46" ca="1" si="1845">VK43-VH43</f>
        <v>0</v>
      </c>
      <c r="VM43" s="106">
        <f t="shared" ref="VM43:VM46" ca="1" si="1846">VH43</f>
        <v>0</v>
      </c>
      <c r="VN43" s="202"/>
      <c r="VO43" s="202"/>
      <c r="VP43" s="202"/>
      <c r="VQ43" s="202"/>
      <c r="VR43" s="202"/>
      <c r="VS43" s="202"/>
      <c r="VT43" s="202"/>
      <c r="VU43" s="202"/>
      <c r="VV43" s="203"/>
      <c r="VW43" s="204"/>
      <c r="VX43" s="108">
        <f t="shared" ref="VX43:VX46" si="1847">(VW43*F43)/H43</f>
        <v>0</v>
      </c>
      <c r="VY43" s="102">
        <f ca="1">IF(E43=0,0,SUMIF('Cocktail (December 2025)'!$F$6:$DB$1547,E43,'Cocktail (December 2025)'!$DA$6:$DA$1547))</f>
        <v>0</v>
      </c>
      <c r="VZ43" s="108">
        <f t="shared" ref="VZ43:VZ46" ca="1" si="1848">VY43/H43</f>
        <v>0</v>
      </c>
      <c r="WA43" s="109">
        <f t="shared" ca="1" si="1693"/>
        <v>0</v>
      </c>
      <c r="WB43" s="104">
        <f t="shared" ref="WB43:WB46" ca="1" si="1849">WA43*H43</f>
        <v>0</v>
      </c>
      <c r="WC43" s="105">
        <f t="shared" ca="1" si="1694"/>
        <v>0</v>
      </c>
      <c r="WD43" s="191"/>
      <c r="WE43" s="192">
        <f t="shared" ref="WE43:WE46" ca="1" si="1850">WD43-WA43</f>
        <v>0</v>
      </c>
      <c r="WF43" s="14" t="s">
        <v>81</v>
      </c>
      <c r="WG43" s="62">
        <f t="shared" ref="WG43:WG46" si="1851">O43</f>
        <v>0</v>
      </c>
      <c r="WH43" s="13">
        <f t="shared" ref="WH43:WH46" si="1852">P43+AI43+BB43+BU43+CN43+DG43+DZ43+ES43+FL43+GE43+GX43+HQ43+IJ43+JC43+JV43+KO43+LH43+MA43+MT43+NM43+OF43+OY43+PR43+QK43+RD43+RW43+SP43+TI43+UB43+UU43+VN43</f>
        <v>0</v>
      </c>
      <c r="WI43" s="13">
        <f t="shared" ref="WI43:WI46" si="1853">Q43+AJ43+BC43+BV43+CO43+DH43+EA43+ET43+FM43+GF43+GY43+HR43+IK43+JD43+JW43+KP43+LI43+MB43+MU43+NN43+OG43+OZ43+PS43+QL43+RE43+RX43+SQ43+TJ43+UC43+UV43+VO43</f>
        <v>0</v>
      </c>
      <c r="WJ43" s="13">
        <f t="shared" ref="WJ43:WJ46" si="1854">R43+AK43+BD43+BW43+CP43+DI43+EB43+EU43+FN43+GG43+GZ43+HS43+IL43+JE43+JX43+KQ43+LJ43+MC43+MV43+NO43+OH43+PA43+PT43+QM43+RF43+RY43+SR43+TK43+UD43+UW43+VP43</f>
        <v>0</v>
      </c>
      <c r="WK43" s="13">
        <f t="shared" ref="WK43:WK46" si="1855">S43+AL43+BE43+BX43+CQ43+DJ43+EC43+EV43+FO43+GH43+HA43+HT43+IM43+JF43+JY43+KR43+LK43+MD43+MW43+NP43+OI43+PB43+PU43+QN43+RG43+RZ43+SS43+TL43+UE43+UX43+VQ43</f>
        <v>0</v>
      </c>
      <c r="WL43" s="13">
        <f t="shared" ref="WL43:WL46" si="1856">T43+AM43+BF43+BY43+CR43+DK43+ED43+EW43+FP43+GI43+HB43+HU43+IN43+JG43+JZ43+KS43+LL43+ME43+MX43+NQ43+OJ43+PC43+PV43+QO43+RH43+SA43+ST43+TM43+UF43+UY43+VR43</f>
        <v>0</v>
      </c>
      <c r="WM43" s="13">
        <f t="shared" ref="WM43:WM46" si="1857">U43+AN43+BG43+BZ43+CS43+DL43+EE43++EX43+FQ43+GJ43+HC43+HV43+IO43+JH43+KA43+KT43+LM43+MF43+MY43+NR43+OK43+PD43+PW43+QP43+RI43+SB43+SU43+TN43+UG43+UZ43+VS43</f>
        <v>0</v>
      </c>
      <c r="WN43" s="13">
        <f t="shared" ref="WN43:WN46" si="1858">V43+AO43+BH43+CA43+CT43+DM43+EF43+EY43+FR43+GK43+HD43+HW43+IP43+JI43+KB43+KU43+LN43+MG43+MZ43+NS43+OL43+PE43+PX43+QQ43+RJ43+SC43+SV43+TO43+UH43+VA43+VT43</f>
        <v>0</v>
      </c>
      <c r="WO43" s="13">
        <f t="shared" ref="WO43:WO46" si="1859">W43+AP43+BI43+CB43+CU43+DN43+EG43+EZ43+FS43+GL43+HE43+HX43+IQ43+JJ43+KC43+KV43+LO43+MH43+NA43+NT43+OM43+PF43+PY43+QR43+RK43+SD43+SW43+TP43+UI43+VB43+VU43</f>
        <v>0</v>
      </c>
      <c r="WP43" s="63">
        <f t="shared" ref="WP43:WP46" si="1860">X43+AQ43+BJ43+CC43+CV43+DO43+EH43+FA43+FT43+GM43+HF43+HY43+IR43+JK43+KD43+KW43+LP43+MI43+NB43+NU43+ON43+PG43+PZ43+QS43+RL43+SE43+SX43+TQ43+UJ43+VC43+VV43</f>
        <v>0</v>
      </c>
      <c r="WQ43" s="63">
        <f t="shared" ref="WQ43:WQ46" si="1861">Y43+AR43+BK43+CD43+CW43+DP43+EI43+FB43+FU43+GN43+HG43+HZ43+IS43+JL43+KE43+KX43+LQ43+MJ43+NC43+NV43+OO43+PH43+QA43+QT43+RM43+SF43+SY43+TR43+UK43+VD43+VW43</f>
        <v>0</v>
      </c>
      <c r="WR43" s="63">
        <f t="shared" ref="WR43:WR46" si="1862">Z43+AS43+BL43+CE43+CX43+DQ43+EJ43+FC43+FV43+GO43+HH43+IA43+IT43+JM43+KF43+KY43+LR43+MK43+ND43+NW43+OP43+PI43+QB43+QU43+RN43+SG43+SZ43+TS43+UL43+VE43+VX43</f>
        <v>0</v>
      </c>
      <c r="WS43" s="63">
        <f t="shared" ref="WS43:WS46" ca="1" si="1863">AB43+AU43+BN43+CG43+CZ43+DS43+EL43+FE43+FX43+GQ43+HJ43+IC43+IV43+JO43+KH43+LA43+LT43+MM43+NF43+NY43+OR43+PK43+QD43+QW43+RP43+SI43+TB43+TU43+UN43+VG43+VZ43</f>
        <v>0</v>
      </c>
      <c r="WT43" s="54">
        <f t="shared" ref="WT43:WT46" ca="1" si="1864">WA43</f>
        <v>0</v>
      </c>
      <c r="WU43" s="64">
        <f t="shared" ref="WU43:WU46" ca="1" si="1865">WB43</f>
        <v>0</v>
      </c>
      <c r="WV43" s="196"/>
      <c r="WW43" s="197">
        <f t="shared" ref="WW43:WW46" ca="1" si="1866">WV43-WT43</f>
        <v>0</v>
      </c>
      <c r="WX43" s="12">
        <f t="shared" ref="WX43:WX46" si="1867">WV43/F43</f>
        <v>0</v>
      </c>
      <c r="WY43" s="61"/>
    </row>
    <row r="44" spans="1:623" ht="15" x14ac:dyDescent="0.3">
      <c r="A44" s="114" t="str">
        <f t="shared" ca="1" si="1309"/>
        <v>-</v>
      </c>
      <c r="B44" s="149"/>
      <c r="C44" s="173">
        <v>883</v>
      </c>
      <c r="D44" s="174">
        <v>207</v>
      </c>
      <c r="E44" s="138" t="s">
        <v>179</v>
      </c>
      <c r="F44" s="98">
        <f>IF(E44="","",IF(VLOOKUP(E44,'Master Data (December 2025)'!$B$10:$N$857,1)=E44,VLOOKUP(E44,'Master Data (December 2025)'!$B$10:$N$857,6),"XX"))</f>
        <v>1</v>
      </c>
      <c r="G44" s="98"/>
      <c r="H44" s="90">
        <f>IF(E44="","",IF(VLOOKUP(E44,'Master Data (December 2025)'!$B$10:$N$857,1)=E44,VLOOKUP(E44,'Master Data (December 2025)'!$B$10:$N$857,8),"XX"))</f>
        <v>22</v>
      </c>
      <c r="I44" s="98"/>
      <c r="J44" s="90" t="str">
        <f>IF(E44="","",IF(VLOOKUP(E44,'Master Data (December 2025)'!$B$10:$N$857,1)=E44,VLOOKUP(E44,'Master Data (December 2025)'!$B$10:$N$857,3),"XX"))</f>
        <v>อมฤต</v>
      </c>
      <c r="K44" s="99" t="str">
        <f>IF(E44="","",IF(VLOOKUP(E44,'Master Data (December 2025)'!$B$10:$N$857,1)=E44,VLOOKUP(E44,'Master Data (December 2025)'!$B$10:$N$857,5),"XX"))</f>
        <v>Btl 700 ml</v>
      </c>
      <c r="L44" s="215">
        <f>IF(E44="","",IF(VLOOKUP(E44,'Master Data (December 2025)'!$B$10:$N$857,1)=E44,VLOOKUP(E44,'Master Data (December 2025)'!$B$10:$N$857,11),"XX"))</f>
        <v>814</v>
      </c>
      <c r="M44" s="215">
        <f>IF(E44="","",IF(VLOOKUP(E44,'Master Data (December 2025)'!$B$10:$N$857,1)=E44,VLOOKUP(E44,'Master Data (December 2025)'!$B$10:$N$857,13),"XX"))</f>
        <v>37</v>
      </c>
      <c r="N44" s="208"/>
      <c r="O44" s="100">
        <f t="shared" si="1699"/>
        <v>0</v>
      </c>
      <c r="P44" s="202"/>
      <c r="Q44" s="202"/>
      <c r="R44" s="202"/>
      <c r="S44" s="202"/>
      <c r="T44" s="202"/>
      <c r="U44" s="202"/>
      <c r="V44" s="202"/>
      <c r="W44" s="202"/>
      <c r="X44" s="203"/>
      <c r="Y44" s="204"/>
      <c r="Z44" s="101">
        <f t="shared" si="1700"/>
        <v>0</v>
      </c>
      <c r="AA44" s="102">
        <f ca="1">IF(E44=0,0,SUMIF('Cocktail (December 2025)'!$F$6:$DB$1547,E44,'Cocktail (December 2025)'!$O$6:$O$1547))</f>
        <v>0</v>
      </c>
      <c r="AB44" s="103">
        <f t="shared" ca="1" si="1701"/>
        <v>0</v>
      </c>
      <c r="AC44" s="104">
        <f t="shared" ca="1" si="1578"/>
        <v>0</v>
      </c>
      <c r="AD44" s="104">
        <f t="shared" ca="1" si="1702"/>
        <v>0</v>
      </c>
      <c r="AE44" s="105">
        <f t="shared" ca="1" si="1580"/>
        <v>0</v>
      </c>
      <c r="AF44" s="191"/>
      <c r="AG44" s="192">
        <f t="shared" ca="1" si="1703"/>
        <v>0</v>
      </c>
      <c r="AH44" s="106">
        <f t="shared" ca="1" si="881"/>
        <v>0</v>
      </c>
      <c r="AI44" s="202"/>
      <c r="AJ44" s="202"/>
      <c r="AK44" s="202"/>
      <c r="AL44" s="202"/>
      <c r="AM44" s="202"/>
      <c r="AN44" s="202"/>
      <c r="AO44" s="202"/>
      <c r="AP44" s="202"/>
      <c r="AQ44" s="203"/>
      <c r="AR44" s="204"/>
      <c r="AS44" s="107">
        <f t="shared" si="1704"/>
        <v>0</v>
      </c>
      <c r="AT44" s="102">
        <f ca="1">IF(E44=0,0,SUMIF('Cocktail (December 2025)'!$F$6:$DB$1547,E44,'Cocktail (December 2025)'!$R$6:$R$1547))</f>
        <v>0</v>
      </c>
      <c r="AU44" s="108">
        <f t="shared" ca="1" si="1705"/>
        <v>0</v>
      </c>
      <c r="AV44" s="104">
        <f t="shared" ca="1" si="1582"/>
        <v>0</v>
      </c>
      <c r="AW44" s="104">
        <f t="shared" ca="1" si="1706"/>
        <v>0</v>
      </c>
      <c r="AX44" s="105">
        <f t="shared" ca="1" si="1583"/>
        <v>0</v>
      </c>
      <c r="AY44" s="191"/>
      <c r="AZ44" s="192">
        <f t="shared" ca="1" si="1707"/>
        <v>0</v>
      </c>
      <c r="BA44" s="106">
        <f t="shared" ca="1" si="1708"/>
        <v>0</v>
      </c>
      <c r="BB44" s="202"/>
      <c r="BC44" s="202"/>
      <c r="BD44" s="202"/>
      <c r="BE44" s="202"/>
      <c r="BF44" s="202"/>
      <c r="BG44" s="202"/>
      <c r="BH44" s="202"/>
      <c r="BI44" s="202"/>
      <c r="BJ44" s="203"/>
      <c r="BK44" s="204"/>
      <c r="BL44" s="108">
        <f t="shared" si="1709"/>
        <v>0</v>
      </c>
      <c r="BM44" s="102">
        <f ca="1">IF(E44=0,0,SUMIF('Cocktail (December 2025)'!$F$6:$DB$1547,E44,'Cocktail (December 2025)'!$U$6:$U$1547))</f>
        <v>0</v>
      </c>
      <c r="BN44" s="108">
        <f t="shared" ca="1" si="1710"/>
        <v>0</v>
      </c>
      <c r="BO44" s="109">
        <f t="shared" ca="1" si="1585"/>
        <v>0</v>
      </c>
      <c r="BP44" s="104">
        <f t="shared" ca="1" si="1711"/>
        <v>0</v>
      </c>
      <c r="BQ44" s="105">
        <f t="shared" ca="1" si="1586"/>
        <v>0</v>
      </c>
      <c r="BR44" s="191"/>
      <c r="BS44" s="192">
        <f t="shared" ca="1" si="1712"/>
        <v>0</v>
      </c>
      <c r="BT44" s="106">
        <f t="shared" ca="1" si="1713"/>
        <v>0</v>
      </c>
      <c r="BU44" s="202"/>
      <c r="BV44" s="202"/>
      <c r="BW44" s="202"/>
      <c r="BX44" s="202"/>
      <c r="BY44" s="202"/>
      <c r="BZ44" s="202"/>
      <c r="CA44" s="202"/>
      <c r="CB44" s="202"/>
      <c r="CC44" s="203"/>
      <c r="CD44" s="204"/>
      <c r="CE44" s="108">
        <f t="shared" si="1714"/>
        <v>0</v>
      </c>
      <c r="CF44" s="102">
        <f ca="1">IF(E44=0,0,SUMIF('Cocktail (December 2025)'!$F$6:$DB$1547,E44,'Cocktail (December 2025)'!$X$6:$X$1547))</f>
        <v>0</v>
      </c>
      <c r="CG44" s="108">
        <f t="shared" ca="1" si="1715"/>
        <v>0</v>
      </c>
      <c r="CH44" s="109">
        <f t="shared" ca="1" si="1589"/>
        <v>0</v>
      </c>
      <c r="CI44" s="104">
        <f t="shared" ca="1" si="1716"/>
        <v>0</v>
      </c>
      <c r="CJ44" s="105">
        <f t="shared" ca="1" si="1590"/>
        <v>0</v>
      </c>
      <c r="CK44" s="191"/>
      <c r="CL44" s="192">
        <f t="shared" ca="1" si="1717"/>
        <v>0</v>
      </c>
      <c r="CM44" s="106">
        <f t="shared" ca="1" si="1718"/>
        <v>0</v>
      </c>
      <c r="CN44" s="202"/>
      <c r="CO44" s="202"/>
      <c r="CP44" s="202"/>
      <c r="CQ44" s="202"/>
      <c r="CR44" s="202"/>
      <c r="CS44" s="202"/>
      <c r="CT44" s="202"/>
      <c r="CU44" s="202"/>
      <c r="CV44" s="203"/>
      <c r="CW44" s="204"/>
      <c r="CX44" s="108">
        <f t="shared" si="1719"/>
        <v>0</v>
      </c>
      <c r="CY44" s="102">
        <f ca="1">IF(E44=0,0,SUMIF('Cocktail (December 2025)'!$F$6:$DB$1547,E44,'Cocktail (December 2025)'!$AA$6:$AA$1547))</f>
        <v>0</v>
      </c>
      <c r="CZ44" s="108">
        <f t="shared" ca="1" si="1720"/>
        <v>0</v>
      </c>
      <c r="DA44" s="109">
        <f t="shared" ca="1" si="1593"/>
        <v>0</v>
      </c>
      <c r="DB44" s="104">
        <f t="shared" ca="1" si="1721"/>
        <v>0</v>
      </c>
      <c r="DC44" s="105">
        <f t="shared" ca="1" si="1594"/>
        <v>0</v>
      </c>
      <c r="DD44" s="191"/>
      <c r="DE44" s="192">
        <f t="shared" ca="1" si="1722"/>
        <v>0</v>
      </c>
      <c r="DF44" s="106">
        <f t="shared" ca="1" si="1723"/>
        <v>0</v>
      </c>
      <c r="DG44" s="202"/>
      <c r="DH44" s="202"/>
      <c r="DI44" s="202"/>
      <c r="DJ44" s="202"/>
      <c r="DK44" s="202"/>
      <c r="DL44" s="202"/>
      <c r="DM44" s="202"/>
      <c r="DN44" s="202"/>
      <c r="DO44" s="203"/>
      <c r="DP44" s="204"/>
      <c r="DQ44" s="108">
        <f t="shared" si="1724"/>
        <v>0</v>
      </c>
      <c r="DR44" s="102">
        <f ca="1">IF(E44=0,0,SUMIF('Cocktail (December 2025)'!$F$6:$DB$1547,E44,'Cocktail (December 2025)'!$AD$6:$AD$1547))</f>
        <v>0</v>
      </c>
      <c r="DS44" s="108">
        <f t="shared" ca="1" si="1725"/>
        <v>0</v>
      </c>
      <c r="DT44" s="109">
        <f t="shared" ca="1" si="1597"/>
        <v>0</v>
      </c>
      <c r="DU44" s="104">
        <f t="shared" ca="1" si="1726"/>
        <v>0</v>
      </c>
      <c r="DV44" s="105">
        <f t="shared" ca="1" si="1598"/>
        <v>0</v>
      </c>
      <c r="DW44" s="191"/>
      <c r="DX44" s="192">
        <f t="shared" ca="1" si="1727"/>
        <v>0</v>
      </c>
      <c r="DY44" s="106">
        <f t="shared" ca="1" si="1728"/>
        <v>0</v>
      </c>
      <c r="DZ44" s="202"/>
      <c r="EA44" s="202"/>
      <c r="EB44" s="202"/>
      <c r="EC44" s="202"/>
      <c r="ED44" s="202"/>
      <c r="EE44" s="202"/>
      <c r="EF44" s="202"/>
      <c r="EG44" s="202"/>
      <c r="EH44" s="203"/>
      <c r="EI44" s="204"/>
      <c r="EJ44" s="108">
        <f t="shared" si="1729"/>
        <v>0</v>
      </c>
      <c r="EK44" s="102">
        <f ca="1">IF(E44=0,0,SUMIF('Cocktail (December 2025)'!$F$6:$DB$1547,E44,'Cocktail (December 2025)'!$AG$6:$AG$1547))</f>
        <v>0</v>
      </c>
      <c r="EL44" s="108">
        <f t="shared" ca="1" si="1730"/>
        <v>0</v>
      </c>
      <c r="EM44" s="109">
        <f t="shared" ca="1" si="1601"/>
        <v>0</v>
      </c>
      <c r="EN44" s="104">
        <f t="shared" ca="1" si="1731"/>
        <v>0</v>
      </c>
      <c r="EO44" s="105">
        <f t="shared" ca="1" si="1602"/>
        <v>0</v>
      </c>
      <c r="EP44" s="191"/>
      <c r="EQ44" s="199">
        <f t="shared" ca="1" si="1732"/>
        <v>0</v>
      </c>
      <c r="ER44" s="185">
        <f t="shared" ca="1" si="1733"/>
        <v>0</v>
      </c>
      <c r="ES44" s="202"/>
      <c r="ET44" s="202"/>
      <c r="EU44" s="202"/>
      <c r="EV44" s="202"/>
      <c r="EW44" s="202"/>
      <c r="EX44" s="202"/>
      <c r="EY44" s="202"/>
      <c r="EZ44" s="202"/>
      <c r="FA44" s="203"/>
      <c r="FB44" s="204"/>
      <c r="FC44" s="108">
        <f t="shared" si="1734"/>
        <v>0</v>
      </c>
      <c r="FD44" s="102">
        <f ca="1">IF(E44=0,0,SUMIF('Cocktail (December 2025)'!$F$6:$DB$1547,E44,'Cocktail (December 2025)'!$AJ$6:$AJ$1547))</f>
        <v>0</v>
      </c>
      <c r="FE44" s="108">
        <f t="shared" ca="1" si="1735"/>
        <v>0</v>
      </c>
      <c r="FF44" s="109">
        <f t="shared" ca="1" si="1604"/>
        <v>0</v>
      </c>
      <c r="FG44" s="104">
        <f t="shared" ca="1" si="1736"/>
        <v>0</v>
      </c>
      <c r="FH44" s="105">
        <f t="shared" ca="1" si="1605"/>
        <v>0</v>
      </c>
      <c r="FI44" s="191"/>
      <c r="FJ44" s="192">
        <f t="shared" ca="1" si="1737"/>
        <v>0</v>
      </c>
      <c r="FK44" s="110">
        <f t="shared" ca="1" si="1607"/>
        <v>0</v>
      </c>
      <c r="FL44" s="202"/>
      <c r="FM44" s="202"/>
      <c r="FN44" s="202"/>
      <c r="FO44" s="202"/>
      <c r="FP44" s="202"/>
      <c r="FQ44" s="202"/>
      <c r="FR44" s="202"/>
      <c r="FS44" s="202"/>
      <c r="FT44" s="203"/>
      <c r="FU44" s="204"/>
      <c r="FV44" s="108">
        <f t="shared" si="1738"/>
        <v>0</v>
      </c>
      <c r="FW44" s="102">
        <f ca="1">IF(E44=0,0,SUMIF('Cocktail (December 2025)'!$F$6:$DB$1547,E44,'Cocktail (December 2025)'!$AM$6:$AM$1547))</f>
        <v>0</v>
      </c>
      <c r="FX44" s="108">
        <f t="shared" ca="1" si="1739"/>
        <v>0</v>
      </c>
      <c r="FY44" s="109">
        <f t="shared" ca="1" si="1608"/>
        <v>0</v>
      </c>
      <c r="FZ44" s="104">
        <f t="shared" ca="1" si="1740"/>
        <v>0</v>
      </c>
      <c r="GA44" s="105">
        <f t="shared" ca="1" si="1609"/>
        <v>0</v>
      </c>
      <c r="GB44" s="191"/>
      <c r="GC44" s="192">
        <f t="shared" ca="1" si="1741"/>
        <v>0</v>
      </c>
      <c r="GD44" s="106">
        <f t="shared" ca="1" si="1742"/>
        <v>0</v>
      </c>
      <c r="GE44" s="202"/>
      <c r="GF44" s="202"/>
      <c r="GG44" s="202"/>
      <c r="GH44" s="202"/>
      <c r="GI44" s="202"/>
      <c r="GJ44" s="202"/>
      <c r="GK44" s="202"/>
      <c r="GL44" s="202"/>
      <c r="GM44" s="203"/>
      <c r="GN44" s="204"/>
      <c r="GO44" s="108">
        <f t="shared" si="1743"/>
        <v>0</v>
      </c>
      <c r="GP44" s="102">
        <f ca="1">IF(E44=0,0,SUMIF('Cocktail (December 2025)'!$F$6:$DB$1547,E44,'Cocktail (December 2025)'!$AP$6:$AP$1547))</f>
        <v>0</v>
      </c>
      <c r="GQ44" s="108">
        <f t="shared" ca="1" si="1744"/>
        <v>0</v>
      </c>
      <c r="GR44" s="109">
        <f t="shared" ca="1" si="1612"/>
        <v>0</v>
      </c>
      <c r="GS44" s="104">
        <f t="shared" ca="1" si="1745"/>
        <v>0</v>
      </c>
      <c r="GT44" s="105">
        <f t="shared" ca="1" si="1613"/>
        <v>0</v>
      </c>
      <c r="GU44" s="191"/>
      <c r="GV44" s="192">
        <f t="shared" ca="1" si="1746"/>
        <v>0</v>
      </c>
      <c r="GW44" s="106">
        <f t="shared" ca="1" si="1747"/>
        <v>0</v>
      </c>
      <c r="GX44" s="202"/>
      <c r="GY44" s="202"/>
      <c r="GZ44" s="202"/>
      <c r="HA44" s="202"/>
      <c r="HB44" s="202"/>
      <c r="HC44" s="202"/>
      <c r="HD44" s="202"/>
      <c r="HE44" s="202"/>
      <c r="HF44" s="203"/>
      <c r="HG44" s="204"/>
      <c r="HH44" s="108">
        <f t="shared" si="1748"/>
        <v>0</v>
      </c>
      <c r="HI44" s="102">
        <f ca="1">IF(E44=0,0,SUMIF('Cocktail (December 2025)'!$F$6:$DB$1547,E44,'Cocktail (December 2025)'!$AS$6:$AS$1547))</f>
        <v>0</v>
      </c>
      <c r="HJ44" s="108">
        <f t="shared" ca="1" si="1749"/>
        <v>0</v>
      </c>
      <c r="HK44" s="109">
        <f t="shared" ca="1" si="1616"/>
        <v>0</v>
      </c>
      <c r="HL44" s="104">
        <f t="shared" ca="1" si="1750"/>
        <v>0</v>
      </c>
      <c r="HM44" s="105">
        <f t="shared" ca="1" si="1617"/>
        <v>0</v>
      </c>
      <c r="HN44" s="191"/>
      <c r="HO44" s="192">
        <f t="shared" ca="1" si="1751"/>
        <v>0</v>
      </c>
      <c r="HP44" s="106">
        <f t="shared" ca="1" si="1752"/>
        <v>0</v>
      </c>
      <c r="HQ44" s="202"/>
      <c r="HR44" s="202"/>
      <c r="HS44" s="202"/>
      <c r="HT44" s="202"/>
      <c r="HU44" s="202"/>
      <c r="HV44" s="202"/>
      <c r="HW44" s="202"/>
      <c r="HX44" s="202"/>
      <c r="HY44" s="203"/>
      <c r="HZ44" s="204"/>
      <c r="IA44" s="108">
        <f t="shared" si="1753"/>
        <v>0</v>
      </c>
      <c r="IB44" s="102">
        <f ca="1">IF(E44=0,0,SUMIF('Cocktail (December 2025)'!$F$6:$DB$1547,E44,'Cocktail (December 2025)'!$AV$6:$AV$1547))</f>
        <v>0</v>
      </c>
      <c r="IC44" s="108">
        <f t="shared" ca="1" si="1754"/>
        <v>0</v>
      </c>
      <c r="ID44" s="109">
        <f t="shared" ca="1" si="1620"/>
        <v>0</v>
      </c>
      <c r="IE44" s="104">
        <f t="shared" ca="1" si="1755"/>
        <v>0</v>
      </c>
      <c r="IF44" s="105">
        <f t="shared" ca="1" si="1621"/>
        <v>0</v>
      </c>
      <c r="IG44" s="191"/>
      <c r="IH44" s="192">
        <f t="shared" ca="1" si="1756"/>
        <v>0</v>
      </c>
      <c r="II44" s="106">
        <f t="shared" ca="1" si="1757"/>
        <v>0</v>
      </c>
      <c r="IJ44" s="202"/>
      <c r="IK44" s="202"/>
      <c r="IL44" s="202"/>
      <c r="IM44" s="202"/>
      <c r="IN44" s="202"/>
      <c r="IO44" s="202"/>
      <c r="IP44" s="202"/>
      <c r="IQ44" s="202"/>
      <c r="IR44" s="203"/>
      <c r="IS44" s="204"/>
      <c r="IT44" s="108">
        <f t="shared" si="1758"/>
        <v>0</v>
      </c>
      <c r="IU44" s="102">
        <f ca="1">IF(E44=0,0,SUMIF('Cocktail (December 2025)'!$F$6:$DB$1547,E44,'Cocktail (December 2025)'!$AY$6:$AY$1547))</f>
        <v>0</v>
      </c>
      <c r="IV44" s="108">
        <f t="shared" ca="1" si="1759"/>
        <v>0</v>
      </c>
      <c r="IW44" s="109">
        <f t="shared" ca="1" si="1624"/>
        <v>0</v>
      </c>
      <c r="IX44" s="104">
        <f t="shared" ca="1" si="1760"/>
        <v>0</v>
      </c>
      <c r="IY44" s="105">
        <f t="shared" ca="1" si="1625"/>
        <v>0</v>
      </c>
      <c r="IZ44" s="191"/>
      <c r="JA44" s="192">
        <f t="shared" ca="1" si="1761"/>
        <v>0</v>
      </c>
      <c r="JB44" s="106">
        <f t="shared" ca="1" si="1762"/>
        <v>0</v>
      </c>
      <c r="JC44" s="202"/>
      <c r="JD44" s="202"/>
      <c r="JE44" s="202"/>
      <c r="JF44" s="202"/>
      <c r="JG44" s="202"/>
      <c r="JH44" s="202"/>
      <c r="JI44" s="202"/>
      <c r="JJ44" s="202"/>
      <c r="JK44" s="203"/>
      <c r="JL44" s="204"/>
      <c r="JM44" s="108">
        <f t="shared" si="1763"/>
        <v>0</v>
      </c>
      <c r="JN44" s="102">
        <f ca="1">IF(E44=0,0,SUMIF('Cocktail (December 2025)'!$F$6:$DB$1547,E44,'Cocktail (December 2025)'!$BB$6:$BB$1547))</f>
        <v>0</v>
      </c>
      <c r="JO44" s="108">
        <f t="shared" ca="1" si="1764"/>
        <v>0</v>
      </c>
      <c r="JP44" s="109">
        <f t="shared" ca="1" si="1628"/>
        <v>0</v>
      </c>
      <c r="JQ44" s="104">
        <f t="shared" ca="1" si="1765"/>
        <v>0</v>
      </c>
      <c r="JR44" s="105">
        <f t="shared" ca="1" si="1629"/>
        <v>0</v>
      </c>
      <c r="JS44" s="191"/>
      <c r="JT44" s="192">
        <f t="shared" ca="1" si="1766"/>
        <v>0</v>
      </c>
      <c r="JU44" s="106">
        <f t="shared" ca="1" si="1767"/>
        <v>0</v>
      </c>
      <c r="JV44" s="202"/>
      <c r="JW44" s="202"/>
      <c r="JX44" s="202"/>
      <c r="JY44" s="202"/>
      <c r="JZ44" s="202"/>
      <c r="KA44" s="202"/>
      <c r="KB44" s="202"/>
      <c r="KC44" s="202"/>
      <c r="KD44" s="203"/>
      <c r="KE44" s="204"/>
      <c r="KF44" s="108">
        <f t="shared" si="1768"/>
        <v>0</v>
      </c>
      <c r="KG44" s="102">
        <f ca="1">IF(E44=0,0,SUMIF('Cocktail (December 2025)'!$F$6:$DB$1547,E44,'Cocktail (December 2025)'!$BE$6:$BE$1547))</f>
        <v>0</v>
      </c>
      <c r="KH44" s="108">
        <f t="shared" ca="1" si="1769"/>
        <v>0</v>
      </c>
      <c r="KI44" s="109">
        <f t="shared" ca="1" si="1631"/>
        <v>0</v>
      </c>
      <c r="KJ44" s="104">
        <f t="shared" ca="1" si="1770"/>
        <v>0</v>
      </c>
      <c r="KK44" s="105">
        <f t="shared" ca="1" si="1632"/>
        <v>0</v>
      </c>
      <c r="KL44" s="191"/>
      <c r="KM44" s="192">
        <f t="shared" ca="1" si="1771"/>
        <v>0</v>
      </c>
      <c r="KN44" s="106">
        <f t="shared" ca="1" si="1772"/>
        <v>0</v>
      </c>
      <c r="KO44" s="202"/>
      <c r="KP44" s="202"/>
      <c r="KQ44" s="202"/>
      <c r="KR44" s="202"/>
      <c r="KS44" s="202"/>
      <c r="KT44" s="202"/>
      <c r="KU44" s="202"/>
      <c r="KV44" s="202"/>
      <c r="KW44" s="203"/>
      <c r="KX44" s="204"/>
      <c r="KY44" s="108">
        <f t="shared" si="1773"/>
        <v>0</v>
      </c>
      <c r="KZ44" s="102">
        <f ca="1">IF(E44=0,0,SUMIF('Cocktail (December 2025)'!$F$6:$DB$1547,E44,'Cocktail (December 2025)'!$BH$6:$BH$1547))</f>
        <v>0</v>
      </c>
      <c r="LA44" s="108">
        <f t="shared" ca="1" si="1774"/>
        <v>0</v>
      </c>
      <c r="LB44" s="109">
        <f t="shared" ca="1" si="1635"/>
        <v>0</v>
      </c>
      <c r="LC44" s="104">
        <f t="shared" ca="1" si="1775"/>
        <v>0</v>
      </c>
      <c r="LD44" s="105">
        <f t="shared" ca="1" si="1636"/>
        <v>0</v>
      </c>
      <c r="LE44" s="191"/>
      <c r="LF44" s="192">
        <f t="shared" ca="1" si="1776"/>
        <v>0</v>
      </c>
      <c r="LG44" s="106">
        <f t="shared" ca="1" si="1777"/>
        <v>0</v>
      </c>
      <c r="LH44" s="202"/>
      <c r="LI44" s="202"/>
      <c r="LJ44" s="202"/>
      <c r="LK44" s="202"/>
      <c r="LL44" s="202"/>
      <c r="LM44" s="202"/>
      <c r="LN44" s="202"/>
      <c r="LO44" s="202"/>
      <c r="LP44" s="203"/>
      <c r="LQ44" s="204"/>
      <c r="LR44" s="108">
        <f t="shared" si="1778"/>
        <v>0</v>
      </c>
      <c r="LS44" s="102">
        <f ca="1">IF(E44=0,0,SUMIF('Cocktail (December 2025)'!$F$6:$DB$1547,E44,'Cocktail (December 2025)'!$BK$6:$BK$1547))</f>
        <v>0</v>
      </c>
      <c r="LT44" s="108">
        <f t="shared" ca="1" si="1779"/>
        <v>0</v>
      </c>
      <c r="LU44" s="109">
        <f t="shared" ca="1" si="1639"/>
        <v>0</v>
      </c>
      <c r="LV44" s="104">
        <f t="shared" ca="1" si="1780"/>
        <v>0</v>
      </c>
      <c r="LW44" s="105">
        <f t="shared" ca="1" si="1640"/>
        <v>0</v>
      </c>
      <c r="LX44" s="191"/>
      <c r="LY44" s="192">
        <f t="shared" ca="1" si="1781"/>
        <v>0</v>
      </c>
      <c r="LZ44" s="106">
        <f t="shared" ca="1" si="1782"/>
        <v>0</v>
      </c>
      <c r="MA44" s="202"/>
      <c r="MB44" s="202"/>
      <c r="MC44" s="202"/>
      <c r="MD44" s="202"/>
      <c r="ME44" s="202"/>
      <c r="MF44" s="202"/>
      <c r="MG44" s="202"/>
      <c r="MH44" s="202"/>
      <c r="MI44" s="203"/>
      <c r="MJ44" s="204"/>
      <c r="MK44" s="108">
        <f t="shared" si="1783"/>
        <v>0</v>
      </c>
      <c r="ML44" s="102">
        <f ca="1">IF(E44=0,0,SUMIF('Cocktail (December 2025)'!$F$6:$DB$1547,E44,'Cocktail (December 2025)'!$BN$6:$BN$1547))</f>
        <v>0</v>
      </c>
      <c r="MM44" s="108">
        <f t="shared" ca="1" si="1784"/>
        <v>0</v>
      </c>
      <c r="MN44" s="109">
        <f t="shared" ca="1" si="1643"/>
        <v>0</v>
      </c>
      <c r="MO44" s="104">
        <f t="shared" ca="1" si="1785"/>
        <v>0</v>
      </c>
      <c r="MP44" s="105">
        <f t="shared" ca="1" si="1644"/>
        <v>0</v>
      </c>
      <c r="MQ44" s="191"/>
      <c r="MR44" s="192">
        <f t="shared" ca="1" si="1786"/>
        <v>0</v>
      </c>
      <c r="MS44" s="106">
        <f t="shared" ca="1" si="1787"/>
        <v>0</v>
      </c>
      <c r="MT44" s="202"/>
      <c r="MU44" s="202"/>
      <c r="MV44" s="202"/>
      <c r="MW44" s="202"/>
      <c r="MX44" s="202"/>
      <c r="MY44" s="202"/>
      <c r="MZ44" s="202"/>
      <c r="NA44" s="202"/>
      <c r="NB44" s="203"/>
      <c r="NC44" s="204"/>
      <c r="ND44" s="108">
        <f t="shared" si="1788"/>
        <v>0</v>
      </c>
      <c r="NE44" s="102">
        <f ca="1">IF(E44=0,0,SUMIF('Cocktail (December 2025)'!$F$6:$DB$1547,E44,'Cocktail (December 2025)'!$BQ$6:$BQ$1547))</f>
        <v>0</v>
      </c>
      <c r="NF44" s="108">
        <f t="shared" ca="1" si="1789"/>
        <v>0</v>
      </c>
      <c r="NG44" s="109">
        <f t="shared" ca="1" si="1647"/>
        <v>0</v>
      </c>
      <c r="NH44" s="104">
        <f t="shared" ca="1" si="1790"/>
        <v>0</v>
      </c>
      <c r="NI44" s="105">
        <f t="shared" ca="1" si="1648"/>
        <v>0</v>
      </c>
      <c r="NJ44" s="191"/>
      <c r="NK44" s="192">
        <f t="shared" ca="1" si="1791"/>
        <v>0</v>
      </c>
      <c r="NL44" s="106">
        <f t="shared" ca="1" si="1792"/>
        <v>0</v>
      </c>
      <c r="NM44" s="202"/>
      <c r="NN44" s="202"/>
      <c r="NO44" s="202"/>
      <c r="NP44" s="202"/>
      <c r="NQ44" s="202"/>
      <c r="NR44" s="202"/>
      <c r="NS44" s="202"/>
      <c r="NT44" s="202"/>
      <c r="NU44" s="203"/>
      <c r="NV44" s="204"/>
      <c r="NW44" s="108">
        <f t="shared" si="1793"/>
        <v>0</v>
      </c>
      <c r="NX44" s="102">
        <f ca="1">IF(E44=0,0,SUMIF('Cocktail (December 2025)'!$F$6:$DB$1547,E44,'Cocktail (December 2025)'!$BT$6:$BT$1547))</f>
        <v>0</v>
      </c>
      <c r="NY44" s="108">
        <f t="shared" ca="1" si="1794"/>
        <v>0</v>
      </c>
      <c r="NZ44" s="109">
        <f t="shared" ca="1" si="1651"/>
        <v>0</v>
      </c>
      <c r="OA44" s="104">
        <f t="shared" ca="1" si="1795"/>
        <v>0</v>
      </c>
      <c r="OB44" s="105">
        <f t="shared" ca="1" si="1652"/>
        <v>0</v>
      </c>
      <c r="OC44" s="191"/>
      <c r="OD44" s="192">
        <f t="shared" ca="1" si="1796"/>
        <v>0</v>
      </c>
      <c r="OE44" s="106">
        <f t="shared" ca="1" si="1797"/>
        <v>0</v>
      </c>
      <c r="OF44" s="202"/>
      <c r="OG44" s="202"/>
      <c r="OH44" s="202"/>
      <c r="OI44" s="202"/>
      <c r="OJ44" s="202"/>
      <c r="OK44" s="202"/>
      <c r="OL44" s="202"/>
      <c r="OM44" s="202"/>
      <c r="ON44" s="203"/>
      <c r="OO44" s="204"/>
      <c r="OP44" s="108">
        <f t="shared" si="1798"/>
        <v>0</v>
      </c>
      <c r="OQ44" s="102">
        <f ca="1">IF(E44=0,0,SUMIF('Cocktail (December 2025)'!$F$6:$DB$1547,E44,'Cocktail (December 2025)'!$BW$6:$BW$1547))</f>
        <v>0</v>
      </c>
      <c r="OR44" s="108">
        <f t="shared" ca="1" si="1799"/>
        <v>0</v>
      </c>
      <c r="OS44" s="109">
        <f t="shared" ca="1" si="1655"/>
        <v>0</v>
      </c>
      <c r="OT44" s="104">
        <f t="shared" ca="1" si="1800"/>
        <v>0</v>
      </c>
      <c r="OU44" s="105">
        <f t="shared" ca="1" si="1656"/>
        <v>0</v>
      </c>
      <c r="OV44" s="191"/>
      <c r="OW44" s="192">
        <f t="shared" ca="1" si="1801"/>
        <v>0</v>
      </c>
      <c r="OX44" s="106">
        <f t="shared" ca="1" si="1802"/>
        <v>0</v>
      </c>
      <c r="OY44" s="202"/>
      <c r="OZ44" s="202"/>
      <c r="PA44" s="202"/>
      <c r="PB44" s="202"/>
      <c r="PC44" s="202"/>
      <c r="PD44" s="202"/>
      <c r="PE44" s="202"/>
      <c r="PF44" s="202"/>
      <c r="PG44" s="203"/>
      <c r="PH44" s="204"/>
      <c r="PI44" s="108">
        <f t="shared" si="1803"/>
        <v>0</v>
      </c>
      <c r="PJ44" s="102">
        <f ca="1">IF(E44=0,0,SUMIF('Cocktail (December 2025)'!$F$6:$DB$1547,E44,'Cocktail (December 2025)'!$BZ$6:$BZ$1547))</f>
        <v>0</v>
      </c>
      <c r="PK44" s="108">
        <f t="shared" ca="1" si="1804"/>
        <v>0</v>
      </c>
      <c r="PL44" s="109">
        <f t="shared" ca="1" si="1658"/>
        <v>0</v>
      </c>
      <c r="PM44" s="104">
        <f t="shared" ca="1" si="1805"/>
        <v>0</v>
      </c>
      <c r="PN44" s="105">
        <f t="shared" ca="1" si="1659"/>
        <v>0</v>
      </c>
      <c r="PO44" s="191"/>
      <c r="PP44" s="192">
        <f t="shared" ca="1" si="1806"/>
        <v>0</v>
      </c>
      <c r="PQ44" s="106">
        <f t="shared" ca="1" si="1807"/>
        <v>0</v>
      </c>
      <c r="PR44" s="202"/>
      <c r="PS44" s="202"/>
      <c r="PT44" s="202"/>
      <c r="PU44" s="202"/>
      <c r="PV44" s="202"/>
      <c r="PW44" s="202"/>
      <c r="PX44" s="202"/>
      <c r="PY44" s="202"/>
      <c r="PZ44" s="203"/>
      <c r="QA44" s="204"/>
      <c r="QB44" s="108">
        <f t="shared" si="1808"/>
        <v>0</v>
      </c>
      <c r="QC44" s="102">
        <f ca="1">IF(E44=0,0,SUMIF('Cocktail (December 2025)'!$F$6:$DB$1547,E44,'Cocktail (December 2025)'!$CC$6:$CC$1547))</f>
        <v>0</v>
      </c>
      <c r="QD44" s="108">
        <f t="shared" ca="1" si="1809"/>
        <v>0</v>
      </c>
      <c r="QE44" s="109">
        <f t="shared" ca="1" si="1662"/>
        <v>0</v>
      </c>
      <c r="QF44" s="104">
        <f t="shared" ca="1" si="1810"/>
        <v>0</v>
      </c>
      <c r="QG44" s="105">
        <f t="shared" ca="1" si="1663"/>
        <v>0</v>
      </c>
      <c r="QH44" s="191"/>
      <c r="QI44" s="192">
        <f t="shared" ca="1" si="1811"/>
        <v>0</v>
      </c>
      <c r="QJ44" s="106">
        <f t="shared" ca="1" si="1812"/>
        <v>0</v>
      </c>
      <c r="QK44" s="202"/>
      <c r="QL44" s="202"/>
      <c r="QM44" s="202"/>
      <c r="QN44" s="202"/>
      <c r="QO44" s="202"/>
      <c r="QP44" s="202"/>
      <c r="QQ44" s="202"/>
      <c r="QR44" s="202"/>
      <c r="QS44" s="203"/>
      <c r="QT44" s="204"/>
      <c r="QU44" s="108">
        <f t="shared" si="1813"/>
        <v>0</v>
      </c>
      <c r="QV44" s="102">
        <f ca="1">IF(E44=0,0,SUMIF('Cocktail (December 2025)'!$F$6:$DB$1547,E44,'Cocktail (December 2025)'!$CF$6:$CF$1547))</f>
        <v>0</v>
      </c>
      <c r="QW44" s="108">
        <f t="shared" ca="1" si="1814"/>
        <v>0</v>
      </c>
      <c r="QX44" s="109">
        <f t="shared" ca="1" si="1666"/>
        <v>0</v>
      </c>
      <c r="QY44" s="104">
        <f t="shared" ca="1" si="1815"/>
        <v>0</v>
      </c>
      <c r="QZ44" s="105">
        <f t="shared" ca="1" si="1667"/>
        <v>0</v>
      </c>
      <c r="RA44" s="191"/>
      <c r="RB44" s="192">
        <f t="shared" ca="1" si="1816"/>
        <v>0</v>
      </c>
      <c r="RC44" s="106">
        <f t="shared" ca="1" si="882"/>
        <v>0</v>
      </c>
      <c r="RD44" s="202"/>
      <c r="RE44" s="202"/>
      <c r="RF44" s="202"/>
      <c r="RG44" s="202"/>
      <c r="RH44" s="202"/>
      <c r="RI44" s="202"/>
      <c r="RJ44" s="202"/>
      <c r="RK44" s="202"/>
      <c r="RL44" s="203"/>
      <c r="RM44" s="204"/>
      <c r="RN44" s="108">
        <f t="shared" si="1817"/>
        <v>0</v>
      </c>
      <c r="RO44" s="102">
        <f ca="1">IF(E44=0,0,SUMIF('Cocktail (December 2025)'!$F$6:$DB$1547,E44,'Cocktail (December 2025)'!$CI$6:$CI$1547))</f>
        <v>0</v>
      </c>
      <c r="RP44" s="108">
        <f t="shared" ca="1" si="1818"/>
        <v>0</v>
      </c>
      <c r="RQ44" s="109">
        <f t="shared" ca="1" si="1669"/>
        <v>0</v>
      </c>
      <c r="RR44" s="104">
        <f t="shared" ca="1" si="1819"/>
        <v>0</v>
      </c>
      <c r="RS44" s="105">
        <f t="shared" ca="1" si="1670"/>
        <v>0</v>
      </c>
      <c r="RT44" s="191"/>
      <c r="RU44" s="192">
        <f t="shared" ca="1" si="1820"/>
        <v>0</v>
      </c>
      <c r="RV44" s="106">
        <f t="shared" ca="1" si="1821"/>
        <v>0</v>
      </c>
      <c r="RW44" s="202"/>
      <c r="RX44" s="202"/>
      <c r="RY44" s="202"/>
      <c r="RZ44" s="202"/>
      <c r="SA44" s="202"/>
      <c r="SB44" s="202"/>
      <c r="SC44" s="202"/>
      <c r="SD44" s="202"/>
      <c r="SE44" s="203"/>
      <c r="SF44" s="204"/>
      <c r="SG44" s="108">
        <f t="shared" si="1822"/>
        <v>0</v>
      </c>
      <c r="SH44" s="102">
        <f ca="1">IF(E44=0,0,SUMIF('Cocktail (December 2025)'!$F$6:$DB$1547,E44,'Cocktail (December 2025)'!$CL$6:$CL$1547))</f>
        <v>0</v>
      </c>
      <c r="SI44" s="108">
        <f t="shared" ca="1" si="1823"/>
        <v>0</v>
      </c>
      <c r="SJ44" s="109">
        <f t="shared" ca="1" si="1673"/>
        <v>0</v>
      </c>
      <c r="SK44" s="104">
        <f t="shared" ca="1" si="1824"/>
        <v>0</v>
      </c>
      <c r="SL44" s="105">
        <f t="shared" ca="1" si="1674"/>
        <v>0</v>
      </c>
      <c r="SM44" s="191"/>
      <c r="SN44" s="192">
        <f t="shared" ca="1" si="1825"/>
        <v>0</v>
      </c>
      <c r="SO44" s="106">
        <f t="shared" ca="1" si="1826"/>
        <v>0</v>
      </c>
      <c r="SP44" s="202"/>
      <c r="SQ44" s="202"/>
      <c r="SR44" s="202"/>
      <c r="SS44" s="202"/>
      <c r="ST44" s="202"/>
      <c r="SU44" s="202"/>
      <c r="SV44" s="202"/>
      <c r="SW44" s="202"/>
      <c r="SX44" s="203"/>
      <c r="SY44" s="204"/>
      <c r="SZ44" s="108">
        <f t="shared" si="1827"/>
        <v>0</v>
      </c>
      <c r="TA44" s="102">
        <f ca="1">IF(E44=0,0,SUMIF('Cocktail (December 2025)'!$F$6:$DB$1547,E44,'Cocktail (December 2025)'!$CO$6:$CO$1547))</f>
        <v>0</v>
      </c>
      <c r="TB44" s="108">
        <f t="shared" ca="1" si="1828"/>
        <v>0</v>
      </c>
      <c r="TC44" s="109">
        <f t="shared" ca="1" si="1677"/>
        <v>0</v>
      </c>
      <c r="TD44" s="104">
        <f t="shared" ca="1" si="1829"/>
        <v>0</v>
      </c>
      <c r="TE44" s="105">
        <f t="shared" ca="1" si="1678"/>
        <v>0</v>
      </c>
      <c r="TF44" s="191"/>
      <c r="TG44" s="192">
        <f t="shared" ca="1" si="1830"/>
        <v>0</v>
      </c>
      <c r="TH44" s="106">
        <f t="shared" ca="1" si="1831"/>
        <v>0</v>
      </c>
      <c r="TI44" s="202"/>
      <c r="TJ44" s="202"/>
      <c r="TK44" s="202"/>
      <c r="TL44" s="202"/>
      <c r="TM44" s="202"/>
      <c r="TN44" s="202"/>
      <c r="TO44" s="202"/>
      <c r="TP44" s="202"/>
      <c r="TQ44" s="203"/>
      <c r="TR44" s="204"/>
      <c r="TS44" s="108">
        <f t="shared" si="1832"/>
        <v>0</v>
      </c>
      <c r="TT44" s="102">
        <f ca="1">IF(E44=0,0,SUMIF('Cocktail (December 2025)'!$F$6:$DB$1547,E44,'Cocktail (December 2025)'!$CR$6:$CR$1547))</f>
        <v>0</v>
      </c>
      <c r="TU44" s="108">
        <f t="shared" ca="1" si="1833"/>
        <v>0</v>
      </c>
      <c r="TV44" s="109">
        <f t="shared" ca="1" si="1681"/>
        <v>0</v>
      </c>
      <c r="TW44" s="104">
        <f t="shared" ca="1" si="1834"/>
        <v>0</v>
      </c>
      <c r="TX44" s="105">
        <f t="shared" ca="1" si="1682"/>
        <v>0</v>
      </c>
      <c r="TY44" s="191"/>
      <c r="TZ44" s="192">
        <f t="shared" ca="1" si="1835"/>
        <v>0</v>
      </c>
      <c r="UA44" s="106">
        <f t="shared" ca="1" si="1836"/>
        <v>0</v>
      </c>
      <c r="UB44" s="202"/>
      <c r="UC44" s="202"/>
      <c r="UD44" s="202"/>
      <c r="UE44" s="202"/>
      <c r="UF44" s="202"/>
      <c r="UG44" s="202"/>
      <c r="UH44" s="202"/>
      <c r="UI44" s="202"/>
      <c r="UJ44" s="203"/>
      <c r="UK44" s="204"/>
      <c r="UL44" s="108">
        <f t="shared" si="1837"/>
        <v>0</v>
      </c>
      <c r="UM44" s="102">
        <f ca="1">IF(E44=0,0,SUMIF('Cocktail (December 2025)'!$F$6:$DB$1547,E44,'Cocktail (December 2025)'!$CU$6:$CU$1547))</f>
        <v>0</v>
      </c>
      <c r="UN44" s="108">
        <f t="shared" ca="1" si="1838"/>
        <v>0</v>
      </c>
      <c r="UO44" s="109">
        <f t="shared" ca="1" si="1685"/>
        <v>0</v>
      </c>
      <c r="UP44" s="104">
        <f t="shared" ca="1" si="1839"/>
        <v>0</v>
      </c>
      <c r="UQ44" s="105">
        <f t="shared" ca="1" si="1686"/>
        <v>0</v>
      </c>
      <c r="UR44" s="191"/>
      <c r="US44" s="192">
        <f t="shared" ca="1" si="1840"/>
        <v>0</v>
      </c>
      <c r="UT44" s="106">
        <f t="shared" ca="1" si="1841"/>
        <v>0</v>
      </c>
      <c r="UU44" s="202"/>
      <c r="UV44" s="202"/>
      <c r="UW44" s="202"/>
      <c r="UX44" s="202"/>
      <c r="UY44" s="202"/>
      <c r="UZ44" s="202"/>
      <c r="VA44" s="202"/>
      <c r="VB44" s="202"/>
      <c r="VC44" s="203"/>
      <c r="VD44" s="204"/>
      <c r="VE44" s="108">
        <f t="shared" si="1842"/>
        <v>0</v>
      </c>
      <c r="VF44" s="102">
        <f ca="1">IF(E44=0,0,SUMIF('Cocktail (December 2025)'!$F$6:$DB$1547,E44,'Cocktail (December 2025)'!$CX$6:$CX$1547))</f>
        <v>0</v>
      </c>
      <c r="VG44" s="108">
        <f t="shared" ca="1" si="1843"/>
        <v>0</v>
      </c>
      <c r="VH44" s="109">
        <f t="shared" ca="1" si="1689"/>
        <v>0</v>
      </c>
      <c r="VI44" s="104">
        <f t="shared" ca="1" si="1844"/>
        <v>0</v>
      </c>
      <c r="VJ44" s="105">
        <f t="shared" ca="1" si="1690"/>
        <v>0</v>
      </c>
      <c r="VK44" s="191"/>
      <c r="VL44" s="192">
        <f t="shared" ca="1" si="1845"/>
        <v>0</v>
      </c>
      <c r="VM44" s="106">
        <f t="shared" ca="1" si="1846"/>
        <v>0</v>
      </c>
      <c r="VN44" s="202"/>
      <c r="VO44" s="202"/>
      <c r="VP44" s="202"/>
      <c r="VQ44" s="202"/>
      <c r="VR44" s="202"/>
      <c r="VS44" s="202"/>
      <c r="VT44" s="202"/>
      <c r="VU44" s="202"/>
      <c r="VV44" s="203"/>
      <c r="VW44" s="204"/>
      <c r="VX44" s="108">
        <f t="shared" si="1847"/>
        <v>0</v>
      </c>
      <c r="VY44" s="102">
        <f ca="1">IF(E44=0,0,SUMIF('Cocktail (December 2025)'!$F$6:$DB$1547,E44,'Cocktail (December 2025)'!$DA$6:$DA$1547))</f>
        <v>0</v>
      </c>
      <c r="VZ44" s="108">
        <f t="shared" ca="1" si="1848"/>
        <v>0</v>
      </c>
      <c r="WA44" s="109">
        <f t="shared" ca="1" si="1693"/>
        <v>0</v>
      </c>
      <c r="WB44" s="104">
        <f t="shared" ca="1" si="1849"/>
        <v>0</v>
      </c>
      <c r="WC44" s="105">
        <f t="shared" ca="1" si="1694"/>
        <v>0</v>
      </c>
      <c r="WD44" s="191"/>
      <c r="WE44" s="192">
        <f t="shared" ca="1" si="1850"/>
        <v>0</v>
      </c>
      <c r="WF44" s="14" t="s">
        <v>81</v>
      </c>
      <c r="WG44" s="62">
        <f t="shared" si="1851"/>
        <v>0</v>
      </c>
      <c r="WH44" s="13">
        <f t="shared" si="1852"/>
        <v>0</v>
      </c>
      <c r="WI44" s="13">
        <f t="shared" si="1853"/>
        <v>0</v>
      </c>
      <c r="WJ44" s="13">
        <f t="shared" si="1854"/>
        <v>0</v>
      </c>
      <c r="WK44" s="13">
        <f t="shared" si="1855"/>
        <v>0</v>
      </c>
      <c r="WL44" s="13">
        <f t="shared" si="1856"/>
        <v>0</v>
      </c>
      <c r="WM44" s="13">
        <f t="shared" si="1857"/>
        <v>0</v>
      </c>
      <c r="WN44" s="13">
        <f t="shared" si="1858"/>
        <v>0</v>
      </c>
      <c r="WO44" s="13">
        <f t="shared" si="1859"/>
        <v>0</v>
      </c>
      <c r="WP44" s="63">
        <f t="shared" si="1860"/>
        <v>0</v>
      </c>
      <c r="WQ44" s="63">
        <f t="shared" si="1861"/>
        <v>0</v>
      </c>
      <c r="WR44" s="63">
        <f t="shared" si="1862"/>
        <v>0</v>
      </c>
      <c r="WS44" s="63">
        <f t="shared" ca="1" si="1863"/>
        <v>0</v>
      </c>
      <c r="WT44" s="54">
        <f t="shared" ca="1" si="1864"/>
        <v>0</v>
      </c>
      <c r="WU44" s="64">
        <f t="shared" ca="1" si="1865"/>
        <v>0</v>
      </c>
      <c r="WV44" s="196"/>
      <c r="WW44" s="197">
        <f t="shared" ca="1" si="1866"/>
        <v>0</v>
      </c>
      <c r="WX44" s="12">
        <f t="shared" si="1867"/>
        <v>0</v>
      </c>
      <c r="WY44" s="61"/>
    </row>
    <row r="45" spans="1:623" ht="15" x14ac:dyDescent="0.3">
      <c r="A45" s="114" t="str">
        <f t="shared" ca="1" si="1309"/>
        <v>-</v>
      </c>
      <c r="B45" s="149"/>
      <c r="C45" s="173">
        <v>884</v>
      </c>
      <c r="D45" s="174">
        <v>208</v>
      </c>
      <c r="E45" s="138" t="s">
        <v>180</v>
      </c>
      <c r="F45" s="98">
        <f>IF(E45="","",IF(VLOOKUP(E45,'Master Data (December 2025)'!$B$10:$N$857,1)=E45,VLOOKUP(E45,'Master Data (December 2025)'!$B$10:$N$857,6),"XX"))</f>
        <v>1</v>
      </c>
      <c r="G45" s="98"/>
      <c r="H45" s="90">
        <f>IF(E45="","",IF(VLOOKUP(E45,'Master Data (December 2025)'!$B$10:$N$857,1)=E45,VLOOKUP(E45,'Master Data (December 2025)'!$B$10:$N$857,8),"XX"))</f>
        <v>22</v>
      </c>
      <c r="I45" s="98"/>
      <c r="J45" s="90" t="str">
        <f>IF(E45="","",IF(VLOOKUP(E45,'Master Data (December 2025)'!$B$10:$N$857,1)=E45,VLOOKUP(E45,'Master Data (December 2025)'!$B$10:$N$857,3),"XX"))</f>
        <v>สมภพ</v>
      </c>
      <c r="K45" s="99" t="str">
        <f>IF(E45="","",IF(VLOOKUP(E45,'Master Data (December 2025)'!$B$10:$N$857,1)=E45,VLOOKUP(E45,'Master Data (December 2025)'!$B$10:$N$857,5),"XX"))</f>
        <v>Btl 700 ml</v>
      </c>
      <c r="L45" s="215">
        <f>IF(E45="","",IF(VLOOKUP(E45,'Master Data (December 2025)'!$B$10:$N$857,1)=E45,VLOOKUP(E45,'Master Data (December 2025)'!$B$10:$N$857,11),"XX"))</f>
        <v>1850</v>
      </c>
      <c r="M45" s="215">
        <f>IF(E45="","",IF(VLOOKUP(E45,'Master Data (December 2025)'!$B$10:$N$857,1)=E45,VLOOKUP(E45,'Master Data (December 2025)'!$B$10:$N$857,13),"XX"))</f>
        <v>84.090909090909093</v>
      </c>
      <c r="N45" s="208"/>
      <c r="O45" s="100">
        <f t="shared" si="1699"/>
        <v>0</v>
      </c>
      <c r="P45" s="202"/>
      <c r="Q45" s="202"/>
      <c r="R45" s="202"/>
      <c r="S45" s="202"/>
      <c r="T45" s="202"/>
      <c r="U45" s="202"/>
      <c r="V45" s="202"/>
      <c r="W45" s="202"/>
      <c r="X45" s="203"/>
      <c r="Y45" s="204"/>
      <c r="Z45" s="101">
        <f t="shared" si="1700"/>
        <v>0</v>
      </c>
      <c r="AA45" s="102">
        <f ca="1">IF(E45=0,0,SUMIF('Cocktail (December 2025)'!$F$6:$DB$1547,E45,'Cocktail (December 2025)'!$O$6:$O$1547))</f>
        <v>0</v>
      </c>
      <c r="AB45" s="103">
        <f t="shared" ca="1" si="1701"/>
        <v>0</v>
      </c>
      <c r="AC45" s="104">
        <f t="shared" ca="1" si="1578"/>
        <v>0</v>
      </c>
      <c r="AD45" s="104">
        <f t="shared" ca="1" si="1702"/>
        <v>0</v>
      </c>
      <c r="AE45" s="105">
        <f t="shared" ca="1" si="1580"/>
        <v>0</v>
      </c>
      <c r="AF45" s="191"/>
      <c r="AG45" s="192">
        <f t="shared" ca="1" si="1703"/>
        <v>0</v>
      </c>
      <c r="AH45" s="106">
        <f t="shared" ca="1" si="881"/>
        <v>0</v>
      </c>
      <c r="AI45" s="202"/>
      <c r="AJ45" s="202"/>
      <c r="AK45" s="202"/>
      <c r="AL45" s="202"/>
      <c r="AM45" s="202"/>
      <c r="AN45" s="202"/>
      <c r="AO45" s="202"/>
      <c r="AP45" s="202"/>
      <c r="AQ45" s="203"/>
      <c r="AR45" s="204"/>
      <c r="AS45" s="107">
        <f t="shared" si="1704"/>
        <v>0</v>
      </c>
      <c r="AT45" s="102">
        <f ca="1">IF(E45=0,0,SUMIF('Cocktail (December 2025)'!$F$6:$DB$1547,E45,'Cocktail (December 2025)'!$R$6:$R$1547))</f>
        <v>0</v>
      </c>
      <c r="AU45" s="108">
        <f t="shared" ca="1" si="1705"/>
        <v>0</v>
      </c>
      <c r="AV45" s="104">
        <f t="shared" ca="1" si="1582"/>
        <v>0</v>
      </c>
      <c r="AW45" s="104">
        <f t="shared" ca="1" si="1706"/>
        <v>0</v>
      </c>
      <c r="AX45" s="105">
        <f t="shared" ca="1" si="1583"/>
        <v>0</v>
      </c>
      <c r="AY45" s="191"/>
      <c r="AZ45" s="192">
        <f t="shared" ca="1" si="1707"/>
        <v>0</v>
      </c>
      <c r="BA45" s="106">
        <f t="shared" ca="1" si="1708"/>
        <v>0</v>
      </c>
      <c r="BB45" s="202"/>
      <c r="BC45" s="202"/>
      <c r="BD45" s="202"/>
      <c r="BE45" s="202"/>
      <c r="BF45" s="202"/>
      <c r="BG45" s="202"/>
      <c r="BH45" s="202"/>
      <c r="BI45" s="202"/>
      <c r="BJ45" s="203"/>
      <c r="BK45" s="204"/>
      <c r="BL45" s="108">
        <f t="shared" si="1709"/>
        <v>0</v>
      </c>
      <c r="BM45" s="102">
        <f ca="1">IF(E45=0,0,SUMIF('Cocktail (December 2025)'!$F$6:$DB$1547,E45,'Cocktail (December 2025)'!$U$6:$U$1547))</f>
        <v>0</v>
      </c>
      <c r="BN45" s="108">
        <f t="shared" ca="1" si="1710"/>
        <v>0</v>
      </c>
      <c r="BO45" s="109">
        <f t="shared" ca="1" si="1585"/>
        <v>0</v>
      </c>
      <c r="BP45" s="104">
        <f t="shared" ca="1" si="1711"/>
        <v>0</v>
      </c>
      <c r="BQ45" s="105">
        <f t="shared" ca="1" si="1586"/>
        <v>0</v>
      </c>
      <c r="BR45" s="191"/>
      <c r="BS45" s="192">
        <f t="shared" ca="1" si="1712"/>
        <v>0</v>
      </c>
      <c r="BT45" s="106">
        <f t="shared" ca="1" si="1713"/>
        <v>0</v>
      </c>
      <c r="BU45" s="202"/>
      <c r="BV45" s="202"/>
      <c r="BW45" s="202"/>
      <c r="BX45" s="202"/>
      <c r="BY45" s="202"/>
      <c r="BZ45" s="202"/>
      <c r="CA45" s="202"/>
      <c r="CB45" s="202"/>
      <c r="CC45" s="203"/>
      <c r="CD45" s="204"/>
      <c r="CE45" s="108">
        <f t="shared" si="1714"/>
        <v>0</v>
      </c>
      <c r="CF45" s="102">
        <f ca="1">IF(E45=0,0,SUMIF('Cocktail (December 2025)'!$F$6:$DB$1547,E45,'Cocktail (December 2025)'!$X$6:$X$1547))</f>
        <v>0</v>
      </c>
      <c r="CG45" s="108">
        <f t="shared" ca="1" si="1715"/>
        <v>0</v>
      </c>
      <c r="CH45" s="109">
        <f t="shared" ca="1" si="1589"/>
        <v>0</v>
      </c>
      <c r="CI45" s="104">
        <f t="shared" ca="1" si="1716"/>
        <v>0</v>
      </c>
      <c r="CJ45" s="105">
        <f t="shared" ca="1" si="1590"/>
        <v>0</v>
      </c>
      <c r="CK45" s="191"/>
      <c r="CL45" s="192">
        <f t="shared" ca="1" si="1717"/>
        <v>0</v>
      </c>
      <c r="CM45" s="106">
        <f t="shared" ca="1" si="1718"/>
        <v>0</v>
      </c>
      <c r="CN45" s="202"/>
      <c r="CO45" s="202"/>
      <c r="CP45" s="202"/>
      <c r="CQ45" s="202"/>
      <c r="CR45" s="202"/>
      <c r="CS45" s="202"/>
      <c r="CT45" s="202"/>
      <c r="CU45" s="202"/>
      <c r="CV45" s="203"/>
      <c r="CW45" s="204"/>
      <c r="CX45" s="108">
        <f t="shared" si="1719"/>
        <v>0</v>
      </c>
      <c r="CY45" s="102">
        <f ca="1">IF(E45=0,0,SUMIF('Cocktail (December 2025)'!$F$6:$DB$1547,E45,'Cocktail (December 2025)'!$AA$6:$AA$1547))</f>
        <v>0</v>
      </c>
      <c r="CZ45" s="108">
        <f t="shared" ca="1" si="1720"/>
        <v>0</v>
      </c>
      <c r="DA45" s="109">
        <f t="shared" ca="1" si="1593"/>
        <v>0</v>
      </c>
      <c r="DB45" s="104">
        <f t="shared" ca="1" si="1721"/>
        <v>0</v>
      </c>
      <c r="DC45" s="105">
        <f t="shared" ca="1" si="1594"/>
        <v>0</v>
      </c>
      <c r="DD45" s="191"/>
      <c r="DE45" s="192">
        <f t="shared" ca="1" si="1722"/>
        <v>0</v>
      </c>
      <c r="DF45" s="106">
        <f t="shared" ca="1" si="1723"/>
        <v>0</v>
      </c>
      <c r="DG45" s="202"/>
      <c r="DH45" s="202"/>
      <c r="DI45" s="202"/>
      <c r="DJ45" s="202"/>
      <c r="DK45" s="202"/>
      <c r="DL45" s="202"/>
      <c r="DM45" s="202"/>
      <c r="DN45" s="202"/>
      <c r="DO45" s="203"/>
      <c r="DP45" s="204"/>
      <c r="DQ45" s="108">
        <f t="shared" si="1724"/>
        <v>0</v>
      </c>
      <c r="DR45" s="102">
        <f ca="1">IF(E45=0,0,SUMIF('Cocktail (December 2025)'!$F$6:$DB$1547,E45,'Cocktail (December 2025)'!$AD$6:$AD$1547))</f>
        <v>0</v>
      </c>
      <c r="DS45" s="108">
        <f t="shared" ca="1" si="1725"/>
        <v>0</v>
      </c>
      <c r="DT45" s="109">
        <f t="shared" ca="1" si="1597"/>
        <v>0</v>
      </c>
      <c r="DU45" s="104">
        <f t="shared" ca="1" si="1726"/>
        <v>0</v>
      </c>
      <c r="DV45" s="105">
        <f t="shared" ca="1" si="1598"/>
        <v>0</v>
      </c>
      <c r="DW45" s="191"/>
      <c r="DX45" s="192">
        <f t="shared" ca="1" si="1727"/>
        <v>0</v>
      </c>
      <c r="DY45" s="106">
        <f t="shared" ca="1" si="1728"/>
        <v>0</v>
      </c>
      <c r="DZ45" s="202"/>
      <c r="EA45" s="202"/>
      <c r="EB45" s="202"/>
      <c r="EC45" s="202"/>
      <c r="ED45" s="202"/>
      <c r="EE45" s="202"/>
      <c r="EF45" s="202"/>
      <c r="EG45" s="202"/>
      <c r="EH45" s="203"/>
      <c r="EI45" s="204"/>
      <c r="EJ45" s="108">
        <f t="shared" si="1729"/>
        <v>0</v>
      </c>
      <c r="EK45" s="102">
        <f ca="1">IF(E45=0,0,SUMIF('Cocktail (December 2025)'!$F$6:$DB$1547,E45,'Cocktail (December 2025)'!$AG$6:$AG$1547))</f>
        <v>0</v>
      </c>
      <c r="EL45" s="108">
        <f t="shared" ca="1" si="1730"/>
        <v>0</v>
      </c>
      <c r="EM45" s="109">
        <f t="shared" ca="1" si="1601"/>
        <v>0</v>
      </c>
      <c r="EN45" s="104">
        <f t="shared" ca="1" si="1731"/>
        <v>0</v>
      </c>
      <c r="EO45" s="105">
        <f t="shared" ca="1" si="1602"/>
        <v>0</v>
      </c>
      <c r="EP45" s="191"/>
      <c r="EQ45" s="199">
        <f t="shared" ca="1" si="1732"/>
        <v>0</v>
      </c>
      <c r="ER45" s="185">
        <f t="shared" ca="1" si="1733"/>
        <v>0</v>
      </c>
      <c r="ES45" s="202"/>
      <c r="ET45" s="202"/>
      <c r="EU45" s="202"/>
      <c r="EV45" s="202"/>
      <c r="EW45" s="202"/>
      <c r="EX45" s="202"/>
      <c r="EY45" s="202"/>
      <c r="EZ45" s="202"/>
      <c r="FA45" s="203"/>
      <c r="FB45" s="204"/>
      <c r="FC45" s="108">
        <f t="shared" si="1734"/>
        <v>0</v>
      </c>
      <c r="FD45" s="102">
        <f ca="1">IF(E45=0,0,SUMIF('Cocktail (December 2025)'!$F$6:$DB$1547,E45,'Cocktail (December 2025)'!$AJ$6:$AJ$1547))</f>
        <v>0</v>
      </c>
      <c r="FE45" s="108">
        <f t="shared" ca="1" si="1735"/>
        <v>0</v>
      </c>
      <c r="FF45" s="109">
        <f t="shared" ca="1" si="1604"/>
        <v>0</v>
      </c>
      <c r="FG45" s="104">
        <f t="shared" ca="1" si="1736"/>
        <v>0</v>
      </c>
      <c r="FH45" s="105">
        <f t="shared" ca="1" si="1605"/>
        <v>0</v>
      </c>
      <c r="FI45" s="191"/>
      <c r="FJ45" s="192">
        <f t="shared" ca="1" si="1737"/>
        <v>0</v>
      </c>
      <c r="FK45" s="110">
        <f t="shared" ca="1" si="1607"/>
        <v>0</v>
      </c>
      <c r="FL45" s="202"/>
      <c r="FM45" s="202"/>
      <c r="FN45" s="202"/>
      <c r="FO45" s="202"/>
      <c r="FP45" s="202"/>
      <c r="FQ45" s="202"/>
      <c r="FR45" s="202"/>
      <c r="FS45" s="202"/>
      <c r="FT45" s="203"/>
      <c r="FU45" s="204"/>
      <c r="FV45" s="108">
        <f t="shared" si="1738"/>
        <v>0</v>
      </c>
      <c r="FW45" s="102">
        <f ca="1">IF(E45=0,0,SUMIF('Cocktail (December 2025)'!$F$6:$DB$1547,E45,'Cocktail (December 2025)'!$AM$6:$AM$1547))</f>
        <v>0</v>
      </c>
      <c r="FX45" s="108">
        <f t="shared" ca="1" si="1739"/>
        <v>0</v>
      </c>
      <c r="FY45" s="109">
        <f t="shared" ca="1" si="1608"/>
        <v>0</v>
      </c>
      <c r="FZ45" s="104">
        <f t="shared" ca="1" si="1740"/>
        <v>0</v>
      </c>
      <c r="GA45" s="105">
        <f t="shared" ca="1" si="1609"/>
        <v>0</v>
      </c>
      <c r="GB45" s="191"/>
      <c r="GC45" s="192">
        <f t="shared" ca="1" si="1741"/>
        <v>0</v>
      </c>
      <c r="GD45" s="106">
        <f t="shared" ca="1" si="1742"/>
        <v>0</v>
      </c>
      <c r="GE45" s="202"/>
      <c r="GF45" s="202"/>
      <c r="GG45" s="202"/>
      <c r="GH45" s="202"/>
      <c r="GI45" s="202"/>
      <c r="GJ45" s="202"/>
      <c r="GK45" s="202"/>
      <c r="GL45" s="202"/>
      <c r="GM45" s="203"/>
      <c r="GN45" s="204"/>
      <c r="GO45" s="108">
        <f t="shared" si="1743"/>
        <v>0</v>
      </c>
      <c r="GP45" s="102">
        <f ca="1">IF(E45=0,0,SUMIF('Cocktail (December 2025)'!$F$6:$DB$1547,E45,'Cocktail (December 2025)'!$AP$6:$AP$1547))</f>
        <v>0</v>
      </c>
      <c r="GQ45" s="108">
        <f t="shared" ca="1" si="1744"/>
        <v>0</v>
      </c>
      <c r="GR45" s="109">
        <f t="shared" ca="1" si="1612"/>
        <v>0</v>
      </c>
      <c r="GS45" s="104">
        <f t="shared" ca="1" si="1745"/>
        <v>0</v>
      </c>
      <c r="GT45" s="105">
        <f t="shared" ca="1" si="1613"/>
        <v>0</v>
      </c>
      <c r="GU45" s="191"/>
      <c r="GV45" s="192">
        <f t="shared" ca="1" si="1746"/>
        <v>0</v>
      </c>
      <c r="GW45" s="106">
        <f t="shared" ca="1" si="1747"/>
        <v>0</v>
      </c>
      <c r="GX45" s="202"/>
      <c r="GY45" s="202"/>
      <c r="GZ45" s="202"/>
      <c r="HA45" s="202"/>
      <c r="HB45" s="202"/>
      <c r="HC45" s="202"/>
      <c r="HD45" s="202"/>
      <c r="HE45" s="202"/>
      <c r="HF45" s="203"/>
      <c r="HG45" s="204"/>
      <c r="HH45" s="108">
        <f t="shared" si="1748"/>
        <v>0</v>
      </c>
      <c r="HI45" s="102">
        <f ca="1">IF(E45=0,0,SUMIF('Cocktail (December 2025)'!$F$6:$DB$1547,E45,'Cocktail (December 2025)'!$AS$6:$AS$1547))</f>
        <v>0</v>
      </c>
      <c r="HJ45" s="108">
        <f t="shared" ca="1" si="1749"/>
        <v>0</v>
      </c>
      <c r="HK45" s="109">
        <f t="shared" ca="1" si="1616"/>
        <v>0</v>
      </c>
      <c r="HL45" s="104">
        <f t="shared" ca="1" si="1750"/>
        <v>0</v>
      </c>
      <c r="HM45" s="105">
        <f t="shared" ca="1" si="1617"/>
        <v>0</v>
      </c>
      <c r="HN45" s="191"/>
      <c r="HO45" s="192">
        <f t="shared" ca="1" si="1751"/>
        <v>0</v>
      </c>
      <c r="HP45" s="106">
        <f t="shared" ca="1" si="1752"/>
        <v>0</v>
      </c>
      <c r="HQ45" s="202"/>
      <c r="HR45" s="202"/>
      <c r="HS45" s="202"/>
      <c r="HT45" s="202"/>
      <c r="HU45" s="202"/>
      <c r="HV45" s="202"/>
      <c r="HW45" s="202"/>
      <c r="HX45" s="202"/>
      <c r="HY45" s="203"/>
      <c r="HZ45" s="204"/>
      <c r="IA45" s="108">
        <f t="shared" si="1753"/>
        <v>0</v>
      </c>
      <c r="IB45" s="102">
        <f ca="1">IF(E45=0,0,SUMIF('Cocktail (December 2025)'!$F$6:$DB$1547,E45,'Cocktail (December 2025)'!$AV$6:$AV$1547))</f>
        <v>0</v>
      </c>
      <c r="IC45" s="108">
        <f t="shared" ca="1" si="1754"/>
        <v>0</v>
      </c>
      <c r="ID45" s="109">
        <f t="shared" ca="1" si="1620"/>
        <v>0</v>
      </c>
      <c r="IE45" s="104">
        <f t="shared" ca="1" si="1755"/>
        <v>0</v>
      </c>
      <c r="IF45" s="105">
        <f t="shared" ca="1" si="1621"/>
        <v>0</v>
      </c>
      <c r="IG45" s="191"/>
      <c r="IH45" s="192">
        <f t="shared" ca="1" si="1756"/>
        <v>0</v>
      </c>
      <c r="II45" s="106">
        <f t="shared" ca="1" si="1757"/>
        <v>0</v>
      </c>
      <c r="IJ45" s="202"/>
      <c r="IK45" s="202"/>
      <c r="IL45" s="202"/>
      <c r="IM45" s="202"/>
      <c r="IN45" s="202"/>
      <c r="IO45" s="202"/>
      <c r="IP45" s="202"/>
      <c r="IQ45" s="202"/>
      <c r="IR45" s="203"/>
      <c r="IS45" s="204"/>
      <c r="IT45" s="108">
        <f t="shared" si="1758"/>
        <v>0</v>
      </c>
      <c r="IU45" s="102">
        <f ca="1">IF(E45=0,0,SUMIF('Cocktail (December 2025)'!$F$6:$DB$1547,E45,'Cocktail (December 2025)'!$AY$6:$AY$1547))</f>
        <v>0</v>
      </c>
      <c r="IV45" s="108">
        <f t="shared" ca="1" si="1759"/>
        <v>0</v>
      </c>
      <c r="IW45" s="109">
        <f t="shared" ca="1" si="1624"/>
        <v>0</v>
      </c>
      <c r="IX45" s="104">
        <f t="shared" ca="1" si="1760"/>
        <v>0</v>
      </c>
      <c r="IY45" s="105">
        <f t="shared" ca="1" si="1625"/>
        <v>0</v>
      </c>
      <c r="IZ45" s="191"/>
      <c r="JA45" s="192">
        <f t="shared" ca="1" si="1761"/>
        <v>0</v>
      </c>
      <c r="JB45" s="106">
        <f t="shared" ca="1" si="1762"/>
        <v>0</v>
      </c>
      <c r="JC45" s="202"/>
      <c r="JD45" s="202"/>
      <c r="JE45" s="202"/>
      <c r="JF45" s="202"/>
      <c r="JG45" s="202"/>
      <c r="JH45" s="202"/>
      <c r="JI45" s="202"/>
      <c r="JJ45" s="202"/>
      <c r="JK45" s="203"/>
      <c r="JL45" s="204"/>
      <c r="JM45" s="108">
        <f t="shared" si="1763"/>
        <v>0</v>
      </c>
      <c r="JN45" s="102">
        <f ca="1">IF(E45=0,0,SUMIF('Cocktail (December 2025)'!$F$6:$DB$1547,E45,'Cocktail (December 2025)'!$BB$6:$BB$1547))</f>
        <v>0</v>
      </c>
      <c r="JO45" s="108">
        <f t="shared" ca="1" si="1764"/>
        <v>0</v>
      </c>
      <c r="JP45" s="109">
        <f t="shared" ca="1" si="1628"/>
        <v>0</v>
      </c>
      <c r="JQ45" s="104">
        <f t="shared" ca="1" si="1765"/>
        <v>0</v>
      </c>
      <c r="JR45" s="105">
        <f t="shared" ca="1" si="1629"/>
        <v>0</v>
      </c>
      <c r="JS45" s="191"/>
      <c r="JT45" s="192">
        <f t="shared" ca="1" si="1766"/>
        <v>0</v>
      </c>
      <c r="JU45" s="106">
        <f t="shared" ca="1" si="1767"/>
        <v>0</v>
      </c>
      <c r="JV45" s="202"/>
      <c r="JW45" s="202"/>
      <c r="JX45" s="202"/>
      <c r="JY45" s="202"/>
      <c r="JZ45" s="202"/>
      <c r="KA45" s="202"/>
      <c r="KB45" s="202"/>
      <c r="KC45" s="202"/>
      <c r="KD45" s="203"/>
      <c r="KE45" s="204"/>
      <c r="KF45" s="108">
        <f t="shared" si="1768"/>
        <v>0</v>
      </c>
      <c r="KG45" s="102">
        <f ca="1">IF(E45=0,0,SUMIF('Cocktail (December 2025)'!$F$6:$DB$1547,E45,'Cocktail (December 2025)'!$BE$6:$BE$1547))</f>
        <v>0</v>
      </c>
      <c r="KH45" s="108">
        <f t="shared" ca="1" si="1769"/>
        <v>0</v>
      </c>
      <c r="KI45" s="109">
        <f t="shared" ca="1" si="1631"/>
        <v>0</v>
      </c>
      <c r="KJ45" s="104">
        <f t="shared" ca="1" si="1770"/>
        <v>0</v>
      </c>
      <c r="KK45" s="105">
        <f t="shared" ca="1" si="1632"/>
        <v>0</v>
      </c>
      <c r="KL45" s="191"/>
      <c r="KM45" s="192">
        <f t="shared" ca="1" si="1771"/>
        <v>0</v>
      </c>
      <c r="KN45" s="106">
        <f t="shared" ca="1" si="1772"/>
        <v>0</v>
      </c>
      <c r="KO45" s="202"/>
      <c r="KP45" s="202"/>
      <c r="KQ45" s="202"/>
      <c r="KR45" s="202"/>
      <c r="KS45" s="202"/>
      <c r="KT45" s="202"/>
      <c r="KU45" s="202"/>
      <c r="KV45" s="202"/>
      <c r="KW45" s="203"/>
      <c r="KX45" s="204"/>
      <c r="KY45" s="108">
        <f t="shared" si="1773"/>
        <v>0</v>
      </c>
      <c r="KZ45" s="102">
        <f ca="1">IF(E45=0,0,SUMIF('Cocktail (December 2025)'!$F$6:$DB$1547,E45,'Cocktail (December 2025)'!$BH$6:$BH$1547))</f>
        <v>0</v>
      </c>
      <c r="LA45" s="108">
        <f t="shared" ca="1" si="1774"/>
        <v>0</v>
      </c>
      <c r="LB45" s="109">
        <f t="shared" ca="1" si="1635"/>
        <v>0</v>
      </c>
      <c r="LC45" s="104">
        <f t="shared" ca="1" si="1775"/>
        <v>0</v>
      </c>
      <c r="LD45" s="105">
        <f t="shared" ca="1" si="1636"/>
        <v>0</v>
      </c>
      <c r="LE45" s="191"/>
      <c r="LF45" s="192">
        <f t="shared" ca="1" si="1776"/>
        <v>0</v>
      </c>
      <c r="LG45" s="106">
        <f t="shared" ca="1" si="1777"/>
        <v>0</v>
      </c>
      <c r="LH45" s="202"/>
      <c r="LI45" s="202"/>
      <c r="LJ45" s="202"/>
      <c r="LK45" s="202"/>
      <c r="LL45" s="202"/>
      <c r="LM45" s="202"/>
      <c r="LN45" s="202"/>
      <c r="LO45" s="202"/>
      <c r="LP45" s="203"/>
      <c r="LQ45" s="204"/>
      <c r="LR45" s="108">
        <f t="shared" si="1778"/>
        <v>0</v>
      </c>
      <c r="LS45" s="102">
        <f ca="1">IF(E45=0,0,SUMIF('Cocktail (December 2025)'!$F$6:$DB$1547,E45,'Cocktail (December 2025)'!$BK$6:$BK$1547))</f>
        <v>0</v>
      </c>
      <c r="LT45" s="108">
        <f t="shared" ca="1" si="1779"/>
        <v>0</v>
      </c>
      <c r="LU45" s="109">
        <f t="shared" ca="1" si="1639"/>
        <v>0</v>
      </c>
      <c r="LV45" s="104">
        <f t="shared" ca="1" si="1780"/>
        <v>0</v>
      </c>
      <c r="LW45" s="105">
        <f t="shared" ca="1" si="1640"/>
        <v>0</v>
      </c>
      <c r="LX45" s="191"/>
      <c r="LY45" s="192">
        <f t="shared" ca="1" si="1781"/>
        <v>0</v>
      </c>
      <c r="LZ45" s="106">
        <f t="shared" ca="1" si="1782"/>
        <v>0</v>
      </c>
      <c r="MA45" s="202"/>
      <c r="MB45" s="202"/>
      <c r="MC45" s="202"/>
      <c r="MD45" s="202"/>
      <c r="ME45" s="202"/>
      <c r="MF45" s="202"/>
      <c r="MG45" s="202"/>
      <c r="MH45" s="202"/>
      <c r="MI45" s="203"/>
      <c r="MJ45" s="204"/>
      <c r="MK45" s="108">
        <f t="shared" si="1783"/>
        <v>0</v>
      </c>
      <c r="ML45" s="102">
        <f ca="1">IF(E45=0,0,SUMIF('Cocktail (December 2025)'!$F$6:$DB$1547,E45,'Cocktail (December 2025)'!$BN$6:$BN$1547))</f>
        <v>0</v>
      </c>
      <c r="MM45" s="108">
        <f t="shared" ca="1" si="1784"/>
        <v>0</v>
      </c>
      <c r="MN45" s="109">
        <f t="shared" ca="1" si="1643"/>
        <v>0</v>
      </c>
      <c r="MO45" s="104">
        <f t="shared" ca="1" si="1785"/>
        <v>0</v>
      </c>
      <c r="MP45" s="105">
        <f t="shared" ca="1" si="1644"/>
        <v>0</v>
      </c>
      <c r="MQ45" s="191"/>
      <c r="MR45" s="192">
        <f t="shared" ca="1" si="1786"/>
        <v>0</v>
      </c>
      <c r="MS45" s="106">
        <f t="shared" ca="1" si="1787"/>
        <v>0</v>
      </c>
      <c r="MT45" s="202"/>
      <c r="MU45" s="202"/>
      <c r="MV45" s="202"/>
      <c r="MW45" s="202"/>
      <c r="MX45" s="202"/>
      <c r="MY45" s="202"/>
      <c r="MZ45" s="202"/>
      <c r="NA45" s="202"/>
      <c r="NB45" s="203"/>
      <c r="NC45" s="204"/>
      <c r="ND45" s="108">
        <f t="shared" si="1788"/>
        <v>0</v>
      </c>
      <c r="NE45" s="102">
        <f ca="1">IF(E45=0,0,SUMIF('Cocktail (December 2025)'!$F$6:$DB$1547,E45,'Cocktail (December 2025)'!$BQ$6:$BQ$1547))</f>
        <v>0</v>
      </c>
      <c r="NF45" s="108">
        <f t="shared" ca="1" si="1789"/>
        <v>0</v>
      </c>
      <c r="NG45" s="109">
        <f t="shared" ca="1" si="1647"/>
        <v>0</v>
      </c>
      <c r="NH45" s="104">
        <f t="shared" ca="1" si="1790"/>
        <v>0</v>
      </c>
      <c r="NI45" s="105">
        <f t="shared" ca="1" si="1648"/>
        <v>0</v>
      </c>
      <c r="NJ45" s="191"/>
      <c r="NK45" s="192">
        <f t="shared" ca="1" si="1791"/>
        <v>0</v>
      </c>
      <c r="NL45" s="106">
        <f t="shared" ca="1" si="1792"/>
        <v>0</v>
      </c>
      <c r="NM45" s="202"/>
      <c r="NN45" s="202"/>
      <c r="NO45" s="202"/>
      <c r="NP45" s="202"/>
      <c r="NQ45" s="202"/>
      <c r="NR45" s="202"/>
      <c r="NS45" s="202"/>
      <c r="NT45" s="202"/>
      <c r="NU45" s="203"/>
      <c r="NV45" s="204"/>
      <c r="NW45" s="108">
        <f t="shared" si="1793"/>
        <v>0</v>
      </c>
      <c r="NX45" s="102">
        <f ca="1">IF(E45=0,0,SUMIF('Cocktail (December 2025)'!$F$6:$DB$1547,E45,'Cocktail (December 2025)'!$BT$6:$BT$1547))</f>
        <v>0</v>
      </c>
      <c r="NY45" s="108">
        <f t="shared" ca="1" si="1794"/>
        <v>0</v>
      </c>
      <c r="NZ45" s="109">
        <f t="shared" ca="1" si="1651"/>
        <v>0</v>
      </c>
      <c r="OA45" s="104">
        <f t="shared" ca="1" si="1795"/>
        <v>0</v>
      </c>
      <c r="OB45" s="105">
        <f t="shared" ca="1" si="1652"/>
        <v>0</v>
      </c>
      <c r="OC45" s="191"/>
      <c r="OD45" s="192">
        <f t="shared" ca="1" si="1796"/>
        <v>0</v>
      </c>
      <c r="OE45" s="106">
        <f t="shared" ca="1" si="1797"/>
        <v>0</v>
      </c>
      <c r="OF45" s="202"/>
      <c r="OG45" s="202"/>
      <c r="OH45" s="202"/>
      <c r="OI45" s="202"/>
      <c r="OJ45" s="202"/>
      <c r="OK45" s="202"/>
      <c r="OL45" s="202"/>
      <c r="OM45" s="202"/>
      <c r="ON45" s="203"/>
      <c r="OO45" s="204"/>
      <c r="OP45" s="108">
        <f t="shared" si="1798"/>
        <v>0</v>
      </c>
      <c r="OQ45" s="102">
        <f ca="1">IF(E45=0,0,SUMIF('Cocktail (December 2025)'!$F$6:$DB$1547,E45,'Cocktail (December 2025)'!$BW$6:$BW$1547))</f>
        <v>0</v>
      </c>
      <c r="OR45" s="108">
        <f t="shared" ca="1" si="1799"/>
        <v>0</v>
      </c>
      <c r="OS45" s="109">
        <f t="shared" ca="1" si="1655"/>
        <v>0</v>
      </c>
      <c r="OT45" s="104">
        <f t="shared" ca="1" si="1800"/>
        <v>0</v>
      </c>
      <c r="OU45" s="105">
        <f t="shared" ca="1" si="1656"/>
        <v>0</v>
      </c>
      <c r="OV45" s="191"/>
      <c r="OW45" s="192">
        <f t="shared" ca="1" si="1801"/>
        <v>0</v>
      </c>
      <c r="OX45" s="106">
        <f t="shared" ca="1" si="1802"/>
        <v>0</v>
      </c>
      <c r="OY45" s="202"/>
      <c r="OZ45" s="202"/>
      <c r="PA45" s="202"/>
      <c r="PB45" s="202"/>
      <c r="PC45" s="202"/>
      <c r="PD45" s="202"/>
      <c r="PE45" s="202"/>
      <c r="PF45" s="202"/>
      <c r="PG45" s="203"/>
      <c r="PH45" s="204"/>
      <c r="PI45" s="108">
        <f t="shared" si="1803"/>
        <v>0</v>
      </c>
      <c r="PJ45" s="102">
        <f ca="1">IF(E45=0,0,SUMIF('Cocktail (December 2025)'!$F$6:$DB$1547,E45,'Cocktail (December 2025)'!$BZ$6:$BZ$1547))</f>
        <v>0</v>
      </c>
      <c r="PK45" s="108">
        <f t="shared" ca="1" si="1804"/>
        <v>0</v>
      </c>
      <c r="PL45" s="109">
        <f t="shared" ca="1" si="1658"/>
        <v>0</v>
      </c>
      <c r="PM45" s="104">
        <f t="shared" ca="1" si="1805"/>
        <v>0</v>
      </c>
      <c r="PN45" s="105">
        <f t="shared" ca="1" si="1659"/>
        <v>0</v>
      </c>
      <c r="PO45" s="191"/>
      <c r="PP45" s="192">
        <f t="shared" ca="1" si="1806"/>
        <v>0</v>
      </c>
      <c r="PQ45" s="106">
        <f t="shared" ca="1" si="1807"/>
        <v>0</v>
      </c>
      <c r="PR45" s="202"/>
      <c r="PS45" s="202"/>
      <c r="PT45" s="202"/>
      <c r="PU45" s="202"/>
      <c r="PV45" s="202"/>
      <c r="PW45" s="202"/>
      <c r="PX45" s="202"/>
      <c r="PY45" s="202"/>
      <c r="PZ45" s="203"/>
      <c r="QA45" s="204"/>
      <c r="QB45" s="108">
        <f t="shared" si="1808"/>
        <v>0</v>
      </c>
      <c r="QC45" s="102">
        <f ca="1">IF(E45=0,0,SUMIF('Cocktail (December 2025)'!$F$6:$DB$1547,E45,'Cocktail (December 2025)'!$CC$6:$CC$1547))</f>
        <v>0</v>
      </c>
      <c r="QD45" s="108">
        <f t="shared" ca="1" si="1809"/>
        <v>0</v>
      </c>
      <c r="QE45" s="109">
        <f t="shared" ca="1" si="1662"/>
        <v>0</v>
      </c>
      <c r="QF45" s="104">
        <f t="shared" ca="1" si="1810"/>
        <v>0</v>
      </c>
      <c r="QG45" s="105">
        <f t="shared" ca="1" si="1663"/>
        <v>0</v>
      </c>
      <c r="QH45" s="191"/>
      <c r="QI45" s="192">
        <f t="shared" ca="1" si="1811"/>
        <v>0</v>
      </c>
      <c r="QJ45" s="106">
        <f t="shared" ca="1" si="1812"/>
        <v>0</v>
      </c>
      <c r="QK45" s="202"/>
      <c r="QL45" s="202"/>
      <c r="QM45" s="202"/>
      <c r="QN45" s="202"/>
      <c r="QO45" s="202"/>
      <c r="QP45" s="202"/>
      <c r="QQ45" s="202"/>
      <c r="QR45" s="202"/>
      <c r="QS45" s="203"/>
      <c r="QT45" s="204"/>
      <c r="QU45" s="108">
        <f t="shared" si="1813"/>
        <v>0</v>
      </c>
      <c r="QV45" s="102">
        <f ca="1">IF(E45=0,0,SUMIF('Cocktail (December 2025)'!$F$6:$DB$1547,E45,'Cocktail (December 2025)'!$CF$6:$CF$1547))</f>
        <v>0</v>
      </c>
      <c r="QW45" s="108">
        <f t="shared" ca="1" si="1814"/>
        <v>0</v>
      </c>
      <c r="QX45" s="109">
        <f t="shared" ca="1" si="1666"/>
        <v>0</v>
      </c>
      <c r="QY45" s="104">
        <f t="shared" ca="1" si="1815"/>
        <v>0</v>
      </c>
      <c r="QZ45" s="105">
        <f t="shared" ca="1" si="1667"/>
        <v>0</v>
      </c>
      <c r="RA45" s="191"/>
      <c r="RB45" s="192">
        <f t="shared" ca="1" si="1816"/>
        <v>0</v>
      </c>
      <c r="RC45" s="106">
        <f t="shared" ca="1" si="882"/>
        <v>0</v>
      </c>
      <c r="RD45" s="202"/>
      <c r="RE45" s="202"/>
      <c r="RF45" s="202"/>
      <c r="RG45" s="202"/>
      <c r="RH45" s="202"/>
      <c r="RI45" s="202"/>
      <c r="RJ45" s="202"/>
      <c r="RK45" s="202"/>
      <c r="RL45" s="203"/>
      <c r="RM45" s="204"/>
      <c r="RN45" s="108">
        <f t="shared" si="1817"/>
        <v>0</v>
      </c>
      <c r="RO45" s="102">
        <f ca="1">IF(E45=0,0,SUMIF('Cocktail (December 2025)'!$F$6:$DB$1547,E45,'Cocktail (December 2025)'!$CI$6:$CI$1547))</f>
        <v>0</v>
      </c>
      <c r="RP45" s="108">
        <f t="shared" ca="1" si="1818"/>
        <v>0</v>
      </c>
      <c r="RQ45" s="109">
        <f t="shared" ca="1" si="1669"/>
        <v>0</v>
      </c>
      <c r="RR45" s="104">
        <f t="shared" ca="1" si="1819"/>
        <v>0</v>
      </c>
      <c r="RS45" s="105">
        <f t="shared" ca="1" si="1670"/>
        <v>0</v>
      </c>
      <c r="RT45" s="191"/>
      <c r="RU45" s="192">
        <f t="shared" ca="1" si="1820"/>
        <v>0</v>
      </c>
      <c r="RV45" s="106">
        <f t="shared" ca="1" si="1821"/>
        <v>0</v>
      </c>
      <c r="RW45" s="202"/>
      <c r="RX45" s="202"/>
      <c r="RY45" s="202"/>
      <c r="RZ45" s="202"/>
      <c r="SA45" s="202"/>
      <c r="SB45" s="202"/>
      <c r="SC45" s="202"/>
      <c r="SD45" s="202"/>
      <c r="SE45" s="203"/>
      <c r="SF45" s="204"/>
      <c r="SG45" s="108">
        <f t="shared" si="1822"/>
        <v>0</v>
      </c>
      <c r="SH45" s="102">
        <f ca="1">IF(E45=0,0,SUMIF('Cocktail (December 2025)'!$F$6:$DB$1547,E45,'Cocktail (December 2025)'!$CL$6:$CL$1547))</f>
        <v>0</v>
      </c>
      <c r="SI45" s="108">
        <f t="shared" ca="1" si="1823"/>
        <v>0</v>
      </c>
      <c r="SJ45" s="109">
        <f t="shared" ca="1" si="1673"/>
        <v>0</v>
      </c>
      <c r="SK45" s="104">
        <f t="shared" ca="1" si="1824"/>
        <v>0</v>
      </c>
      <c r="SL45" s="105">
        <f t="shared" ca="1" si="1674"/>
        <v>0</v>
      </c>
      <c r="SM45" s="191"/>
      <c r="SN45" s="192">
        <f t="shared" ca="1" si="1825"/>
        <v>0</v>
      </c>
      <c r="SO45" s="106">
        <f t="shared" ca="1" si="1826"/>
        <v>0</v>
      </c>
      <c r="SP45" s="202"/>
      <c r="SQ45" s="202"/>
      <c r="SR45" s="202"/>
      <c r="SS45" s="202"/>
      <c r="ST45" s="202"/>
      <c r="SU45" s="202"/>
      <c r="SV45" s="202"/>
      <c r="SW45" s="202"/>
      <c r="SX45" s="203"/>
      <c r="SY45" s="204"/>
      <c r="SZ45" s="108">
        <f t="shared" si="1827"/>
        <v>0</v>
      </c>
      <c r="TA45" s="102">
        <f ca="1">IF(E45=0,0,SUMIF('Cocktail (December 2025)'!$F$6:$DB$1547,E45,'Cocktail (December 2025)'!$CO$6:$CO$1547))</f>
        <v>0</v>
      </c>
      <c r="TB45" s="108">
        <f t="shared" ca="1" si="1828"/>
        <v>0</v>
      </c>
      <c r="TC45" s="109">
        <f t="shared" ca="1" si="1677"/>
        <v>0</v>
      </c>
      <c r="TD45" s="104">
        <f t="shared" ca="1" si="1829"/>
        <v>0</v>
      </c>
      <c r="TE45" s="105">
        <f t="shared" ca="1" si="1678"/>
        <v>0</v>
      </c>
      <c r="TF45" s="191"/>
      <c r="TG45" s="192">
        <f t="shared" ca="1" si="1830"/>
        <v>0</v>
      </c>
      <c r="TH45" s="106">
        <f t="shared" ca="1" si="1831"/>
        <v>0</v>
      </c>
      <c r="TI45" s="202"/>
      <c r="TJ45" s="202"/>
      <c r="TK45" s="202"/>
      <c r="TL45" s="202"/>
      <c r="TM45" s="202"/>
      <c r="TN45" s="202"/>
      <c r="TO45" s="202"/>
      <c r="TP45" s="202"/>
      <c r="TQ45" s="203"/>
      <c r="TR45" s="204"/>
      <c r="TS45" s="108">
        <f t="shared" si="1832"/>
        <v>0</v>
      </c>
      <c r="TT45" s="102">
        <f ca="1">IF(E45=0,0,SUMIF('Cocktail (December 2025)'!$F$6:$DB$1547,E45,'Cocktail (December 2025)'!$CR$6:$CR$1547))</f>
        <v>0</v>
      </c>
      <c r="TU45" s="108">
        <f t="shared" ca="1" si="1833"/>
        <v>0</v>
      </c>
      <c r="TV45" s="109">
        <f t="shared" ca="1" si="1681"/>
        <v>0</v>
      </c>
      <c r="TW45" s="104">
        <f t="shared" ca="1" si="1834"/>
        <v>0</v>
      </c>
      <c r="TX45" s="105">
        <f t="shared" ca="1" si="1682"/>
        <v>0</v>
      </c>
      <c r="TY45" s="191"/>
      <c r="TZ45" s="192">
        <f t="shared" ca="1" si="1835"/>
        <v>0</v>
      </c>
      <c r="UA45" s="106">
        <f t="shared" ca="1" si="1836"/>
        <v>0</v>
      </c>
      <c r="UB45" s="202"/>
      <c r="UC45" s="202"/>
      <c r="UD45" s="202"/>
      <c r="UE45" s="202"/>
      <c r="UF45" s="202"/>
      <c r="UG45" s="202"/>
      <c r="UH45" s="202"/>
      <c r="UI45" s="202"/>
      <c r="UJ45" s="203"/>
      <c r="UK45" s="204"/>
      <c r="UL45" s="108">
        <f t="shared" si="1837"/>
        <v>0</v>
      </c>
      <c r="UM45" s="102">
        <f ca="1">IF(E45=0,0,SUMIF('Cocktail (December 2025)'!$F$6:$DB$1547,E45,'Cocktail (December 2025)'!$CU$6:$CU$1547))</f>
        <v>0</v>
      </c>
      <c r="UN45" s="108">
        <f t="shared" ca="1" si="1838"/>
        <v>0</v>
      </c>
      <c r="UO45" s="109">
        <f t="shared" ca="1" si="1685"/>
        <v>0</v>
      </c>
      <c r="UP45" s="104">
        <f t="shared" ca="1" si="1839"/>
        <v>0</v>
      </c>
      <c r="UQ45" s="105">
        <f t="shared" ca="1" si="1686"/>
        <v>0</v>
      </c>
      <c r="UR45" s="191"/>
      <c r="US45" s="192">
        <f t="shared" ca="1" si="1840"/>
        <v>0</v>
      </c>
      <c r="UT45" s="106">
        <f t="shared" ca="1" si="1841"/>
        <v>0</v>
      </c>
      <c r="UU45" s="202"/>
      <c r="UV45" s="202"/>
      <c r="UW45" s="202"/>
      <c r="UX45" s="202"/>
      <c r="UY45" s="202"/>
      <c r="UZ45" s="202"/>
      <c r="VA45" s="202"/>
      <c r="VB45" s="202"/>
      <c r="VC45" s="203"/>
      <c r="VD45" s="204"/>
      <c r="VE45" s="108">
        <f t="shared" si="1842"/>
        <v>0</v>
      </c>
      <c r="VF45" s="102">
        <f ca="1">IF(E45=0,0,SUMIF('Cocktail (December 2025)'!$F$6:$DB$1547,E45,'Cocktail (December 2025)'!$CX$6:$CX$1547))</f>
        <v>0</v>
      </c>
      <c r="VG45" s="108">
        <f t="shared" ca="1" si="1843"/>
        <v>0</v>
      </c>
      <c r="VH45" s="109">
        <f t="shared" ca="1" si="1689"/>
        <v>0</v>
      </c>
      <c r="VI45" s="104">
        <f t="shared" ca="1" si="1844"/>
        <v>0</v>
      </c>
      <c r="VJ45" s="105">
        <f t="shared" ca="1" si="1690"/>
        <v>0</v>
      </c>
      <c r="VK45" s="191"/>
      <c r="VL45" s="192">
        <f t="shared" ca="1" si="1845"/>
        <v>0</v>
      </c>
      <c r="VM45" s="106">
        <f t="shared" ca="1" si="1846"/>
        <v>0</v>
      </c>
      <c r="VN45" s="202"/>
      <c r="VO45" s="202"/>
      <c r="VP45" s="202"/>
      <c r="VQ45" s="202"/>
      <c r="VR45" s="202"/>
      <c r="VS45" s="202"/>
      <c r="VT45" s="202"/>
      <c r="VU45" s="202"/>
      <c r="VV45" s="203"/>
      <c r="VW45" s="204"/>
      <c r="VX45" s="108">
        <f t="shared" si="1847"/>
        <v>0</v>
      </c>
      <c r="VY45" s="102">
        <f ca="1">IF(E45=0,0,SUMIF('Cocktail (December 2025)'!$F$6:$DB$1547,E45,'Cocktail (December 2025)'!$DA$6:$DA$1547))</f>
        <v>0</v>
      </c>
      <c r="VZ45" s="108">
        <f t="shared" ca="1" si="1848"/>
        <v>0</v>
      </c>
      <c r="WA45" s="109">
        <f t="shared" ca="1" si="1693"/>
        <v>0</v>
      </c>
      <c r="WB45" s="104">
        <f t="shared" ca="1" si="1849"/>
        <v>0</v>
      </c>
      <c r="WC45" s="105">
        <f t="shared" ca="1" si="1694"/>
        <v>0</v>
      </c>
      <c r="WD45" s="191"/>
      <c r="WE45" s="192">
        <f t="shared" ca="1" si="1850"/>
        <v>0</v>
      </c>
      <c r="WF45" s="14" t="s">
        <v>81</v>
      </c>
      <c r="WG45" s="62">
        <f t="shared" si="1851"/>
        <v>0</v>
      </c>
      <c r="WH45" s="13">
        <f t="shared" si="1852"/>
        <v>0</v>
      </c>
      <c r="WI45" s="13">
        <f t="shared" si="1853"/>
        <v>0</v>
      </c>
      <c r="WJ45" s="13">
        <f t="shared" si="1854"/>
        <v>0</v>
      </c>
      <c r="WK45" s="13">
        <f t="shared" si="1855"/>
        <v>0</v>
      </c>
      <c r="WL45" s="13">
        <f t="shared" si="1856"/>
        <v>0</v>
      </c>
      <c r="WM45" s="13">
        <f t="shared" si="1857"/>
        <v>0</v>
      </c>
      <c r="WN45" s="13">
        <f t="shared" si="1858"/>
        <v>0</v>
      </c>
      <c r="WO45" s="13">
        <f t="shared" si="1859"/>
        <v>0</v>
      </c>
      <c r="WP45" s="63">
        <f t="shared" si="1860"/>
        <v>0</v>
      </c>
      <c r="WQ45" s="63">
        <f t="shared" si="1861"/>
        <v>0</v>
      </c>
      <c r="WR45" s="63">
        <f t="shared" si="1862"/>
        <v>0</v>
      </c>
      <c r="WS45" s="63">
        <f t="shared" ca="1" si="1863"/>
        <v>0</v>
      </c>
      <c r="WT45" s="54">
        <f t="shared" ca="1" si="1864"/>
        <v>0</v>
      </c>
      <c r="WU45" s="64">
        <f t="shared" ca="1" si="1865"/>
        <v>0</v>
      </c>
      <c r="WV45" s="196"/>
      <c r="WW45" s="197">
        <f t="shared" ca="1" si="1866"/>
        <v>0</v>
      </c>
      <c r="WX45" s="12">
        <f t="shared" si="1867"/>
        <v>0</v>
      </c>
      <c r="WY45" s="61"/>
    </row>
    <row r="46" spans="1:623" ht="15" x14ac:dyDescent="0.3">
      <c r="A46" s="114" t="str">
        <f t="shared" ca="1" si="1309"/>
        <v>-</v>
      </c>
      <c r="B46" s="149"/>
      <c r="C46" s="173">
        <v>886</v>
      </c>
      <c r="D46" s="174">
        <v>210</v>
      </c>
      <c r="E46" s="138" t="s">
        <v>182</v>
      </c>
      <c r="F46" s="98">
        <f>IF(E46="","",IF(VLOOKUP(E46,'Master Data (December 2025)'!$B$10:$N$857,1)=E46,VLOOKUP(E46,'Master Data (December 2025)'!$B$10:$N$857,6),"XX"))</f>
        <v>1</v>
      </c>
      <c r="G46" s="98"/>
      <c r="H46" s="90">
        <f>IF(E46="","",IF(VLOOKUP(E46,'Master Data (December 2025)'!$B$10:$N$857,1)=E46,VLOOKUP(E46,'Master Data (December 2025)'!$B$10:$N$857,8),"XX"))</f>
        <v>22</v>
      </c>
      <c r="I46" s="98"/>
      <c r="J46" s="90" t="str">
        <f>IF(E46="","",IF(VLOOKUP(E46,'Master Data (December 2025)'!$B$10:$N$857,1)=E46,VLOOKUP(E46,'Master Data (December 2025)'!$B$10:$N$857,3),"XX"))</f>
        <v>สมภพ</v>
      </c>
      <c r="K46" s="99" t="str">
        <f>IF(E46="","",IF(VLOOKUP(E46,'Master Data (December 2025)'!$B$10:$N$857,1)=E46,VLOOKUP(E46,'Master Data (December 2025)'!$B$10:$N$857,5),"XX"))</f>
        <v>Btl 700 ml</v>
      </c>
      <c r="L46" s="215">
        <f>IF(E46="","",IF(VLOOKUP(E46,'Master Data (December 2025)'!$B$10:$N$857,1)=E46,VLOOKUP(E46,'Master Data (December 2025)'!$B$10:$N$857,11),"XX"))</f>
        <v>1127</v>
      </c>
      <c r="M46" s="215">
        <f>IF(E46="","",IF(VLOOKUP(E46,'Master Data (December 2025)'!$B$10:$N$857,1)=E46,VLOOKUP(E46,'Master Data (December 2025)'!$B$10:$N$857,13),"XX"))</f>
        <v>51.227272727272727</v>
      </c>
      <c r="N46" s="208"/>
      <c r="O46" s="100">
        <f t="shared" si="1699"/>
        <v>0</v>
      </c>
      <c r="P46" s="202"/>
      <c r="Q46" s="202"/>
      <c r="R46" s="202"/>
      <c r="S46" s="202"/>
      <c r="T46" s="202"/>
      <c r="U46" s="202"/>
      <c r="V46" s="202"/>
      <c r="W46" s="202"/>
      <c r="X46" s="203"/>
      <c r="Y46" s="204"/>
      <c r="Z46" s="101">
        <f t="shared" si="1700"/>
        <v>0</v>
      </c>
      <c r="AA46" s="102">
        <f ca="1">IF(E46=0,0,SUMIF('Cocktail (December 2025)'!$F$6:$DB$1547,E46,'Cocktail (December 2025)'!$O$6:$O$1547))</f>
        <v>0</v>
      </c>
      <c r="AB46" s="103">
        <f t="shared" ca="1" si="1701"/>
        <v>0</v>
      </c>
      <c r="AC46" s="104">
        <f t="shared" ca="1" si="1578"/>
        <v>0</v>
      </c>
      <c r="AD46" s="104">
        <f t="shared" ca="1" si="1702"/>
        <v>0</v>
      </c>
      <c r="AE46" s="105">
        <f t="shared" ca="1" si="1580"/>
        <v>0</v>
      </c>
      <c r="AF46" s="191"/>
      <c r="AG46" s="192">
        <f t="shared" ca="1" si="1703"/>
        <v>0</v>
      </c>
      <c r="AH46" s="106">
        <f t="shared" ca="1" si="881"/>
        <v>0</v>
      </c>
      <c r="AI46" s="202"/>
      <c r="AJ46" s="202"/>
      <c r="AK46" s="202"/>
      <c r="AL46" s="202"/>
      <c r="AM46" s="202"/>
      <c r="AN46" s="202"/>
      <c r="AO46" s="202"/>
      <c r="AP46" s="202"/>
      <c r="AQ46" s="203"/>
      <c r="AR46" s="204"/>
      <c r="AS46" s="107">
        <f t="shared" si="1704"/>
        <v>0</v>
      </c>
      <c r="AT46" s="102">
        <f ca="1">IF(E46=0,0,SUMIF('Cocktail (December 2025)'!$F$6:$DB$1547,E46,'Cocktail (December 2025)'!$R$6:$R$1547))</f>
        <v>0</v>
      </c>
      <c r="AU46" s="108">
        <f t="shared" ca="1" si="1705"/>
        <v>0</v>
      </c>
      <c r="AV46" s="104">
        <f t="shared" ca="1" si="1582"/>
        <v>0</v>
      </c>
      <c r="AW46" s="104">
        <f t="shared" ca="1" si="1706"/>
        <v>0</v>
      </c>
      <c r="AX46" s="105">
        <f t="shared" ca="1" si="1583"/>
        <v>0</v>
      </c>
      <c r="AY46" s="191"/>
      <c r="AZ46" s="192">
        <f t="shared" ca="1" si="1707"/>
        <v>0</v>
      </c>
      <c r="BA46" s="106">
        <f t="shared" ca="1" si="1708"/>
        <v>0</v>
      </c>
      <c r="BB46" s="202"/>
      <c r="BC46" s="202"/>
      <c r="BD46" s="202"/>
      <c r="BE46" s="202"/>
      <c r="BF46" s="202"/>
      <c r="BG46" s="202"/>
      <c r="BH46" s="202"/>
      <c r="BI46" s="202"/>
      <c r="BJ46" s="203"/>
      <c r="BK46" s="204"/>
      <c r="BL46" s="108">
        <f t="shared" si="1709"/>
        <v>0</v>
      </c>
      <c r="BM46" s="102">
        <f ca="1">IF(E46=0,0,SUMIF('Cocktail (December 2025)'!$F$6:$DB$1547,E46,'Cocktail (December 2025)'!$U$6:$U$1547))</f>
        <v>0</v>
      </c>
      <c r="BN46" s="108">
        <f t="shared" ca="1" si="1710"/>
        <v>0</v>
      </c>
      <c r="BO46" s="109">
        <f t="shared" ca="1" si="1585"/>
        <v>0</v>
      </c>
      <c r="BP46" s="104">
        <f t="shared" ca="1" si="1711"/>
        <v>0</v>
      </c>
      <c r="BQ46" s="105">
        <f t="shared" ca="1" si="1586"/>
        <v>0</v>
      </c>
      <c r="BR46" s="191"/>
      <c r="BS46" s="192">
        <f t="shared" ca="1" si="1712"/>
        <v>0</v>
      </c>
      <c r="BT46" s="106">
        <f t="shared" ca="1" si="1713"/>
        <v>0</v>
      </c>
      <c r="BU46" s="202"/>
      <c r="BV46" s="202"/>
      <c r="BW46" s="202"/>
      <c r="BX46" s="202"/>
      <c r="BY46" s="202"/>
      <c r="BZ46" s="202"/>
      <c r="CA46" s="202"/>
      <c r="CB46" s="202"/>
      <c r="CC46" s="203"/>
      <c r="CD46" s="204"/>
      <c r="CE46" s="108">
        <f t="shared" si="1714"/>
        <v>0</v>
      </c>
      <c r="CF46" s="102">
        <f ca="1">IF(E46=0,0,SUMIF('Cocktail (December 2025)'!$F$6:$DB$1547,E46,'Cocktail (December 2025)'!$X$6:$X$1547))</f>
        <v>0</v>
      </c>
      <c r="CG46" s="108">
        <f t="shared" ca="1" si="1715"/>
        <v>0</v>
      </c>
      <c r="CH46" s="109">
        <f t="shared" ca="1" si="1589"/>
        <v>0</v>
      </c>
      <c r="CI46" s="104">
        <f t="shared" ca="1" si="1716"/>
        <v>0</v>
      </c>
      <c r="CJ46" s="105">
        <f t="shared" ca="1" si="1590"/>
        <v>0</v>
      </c>
      <c r="CK46" s="191"/>
      <c r="CL46" s="192">
        <f t="shared" ca="1" si="1717"/>
        <v>0</v>
      </c>
      <c r="CM46" s="106">
        <f t="shared" ca="1" si="1718"/>
        <v>0</v>
      </c>
      <c r="CN46" s="202"/>
      <c r="CO46" s="202"/>
      <c r="CP46" s="202"/>
      <c r="CQ46" s="202"/>
      <c r="CR46" s="202"/>
      <c r="CS46" s="202"/>
      <c r="CT46" s="202"/>
      <c r="CU46" s="202"/>
      <c r="CV46" s="203"/>
      <c r="CW46" s="204"/>
      <c r="CX46" s="108">
        <f t="shared" si="1719"/>
        <v>0</v>
      </c>
      <c r="CY46" s="102">
        <f ca="1">IF(E46=0,0,SUMIF('Cocktail (December 2025)'!$F$6:$DB$1547,E46,'Cocktail (December 2025)'!$AA$6:$AA$1547))</f>
        <v>0</v>
      </c>
      <c r="CZ46" s="108">
        <f t="shared" ca="1" si="1720"/>
        <v>0</v>
      </c>
      <c r="DA46" s="109">
        <f t="shared" ca="1" si="1593"/>
        <v>0</v>
      </c>
      <c r="DB46" s="104">
        <f t="shared" ca="1" si="1721"/>
        <v>0</v>
      </c>
      <c r="DC46" s="105">
        <f t="shared" ca="1" si="1594"/>
        <v>0</v>
      </c>
      <c r="DD46" s="191"/>
      <c r="DE46" s="192">
        <f t="shared" ca="1" si="1722"/>
        <v>0</v>
      </c>
      <c r="DF46" s="106">
        <f t="shared" ca="1" si="1723"/>
        <v>0</v>
      </c>
      <c r="DG46" s="202"/>
      <c r="DH46" s="202"/>
      <c r="DI46" s="202"/>
      <c r="DJ46" s="202"/>
      <c r="DK46" s="202"/>
      <c r="DL46" s="202"/>
      <c r="DM46" s="202"/>
      <c r="DN46" s="202"/>
      <c r="DO46" s="203"/>
      <c r="DP46" s="204"/>
      <c r="DQ46" s="108">
        <f t="shared" si="1724"/>
        <v>0</v>
      </c>
      <c r="DR46" s="102">
        <f ca="1">IF(E46=0,0,SUMIF('Cocktail (December 2025)'!$F$6:$DB$1547,E46,'Cocktail (December 2025)'!$AD$6:$AD$1547))</f>
        <v>0</v>
      </c>
      <c r="DS46" s="108">
        <f t="shared" ca="1" si="1725"/>
        <v>0</v>
      </c>
      <c r="DT46" s="109">
        <f t="shared" ca="1" si="1597"/>
        <v>0</v>
      </c>
      <c r="DU46" s="104">
        <f t="shared" ca="1" si="1726"/>
        <v>0</v>
      </c>
      <c r="DV46" s="105">
        <f t="shared" ca="1" si="1598"/>
        <v>0</v>
      </c>
      <c r="DW46" s="191"/>
      <c r="DX46" s="192">
        <f t="shared" ca="1" si="1727"/>
        <v>0</v>
      </c>
      <c r="DY46" s="106">
        <f t="shared" ca="1" si="1728"/>
        <v>0</v>
      </c>
      <c r="DZ46" s="202"/>
      <c r="EA46" s="202"/>
      <c r="EB46" s="202"/>
      <c r="EC46" s="202"/>
      <c r="ED46" s="202"/>
      <c r="EE46" s="202"/>
      <c r="EF46" s="202"/>
      <c r="EG46" s="202"/>
      <c r="EH46" s="203"/>
      <c r="EI46" s="204"/>
      <c r="EJ46" s="108">
        <f t="shared" si="1729"/>
        <v>0</v>
      </c>
      <c r="EK46" s="102">
        <f ca="1">IF(E46=0,0,SUMIF('Cocktail (December 2025)'!$F$6:$DB$1547,E46,'Cocktail (December 2025)'!$AG$6:$AG$1547))</f>
        <v>0</v>
      </c>
      <c r="EL46" s="108">
        <f t="shared" ca="1" si="1730"/>
        <v>0</v>
      </c>
      <c r="EM46" s="109">
        <f t="shared" ca="1" si="1601"/>
        <v>0</v>
      </c>
      <c r="EN46" s="104">
        <f t="shared" ca="1" si="1731"/>
        <v>0</v>
      </c>
      <c r="EO46" s="105">
        <f t="shared" ca="1" si="1602"/>
        <v>0</v>
      </c>
      <c r="EP46" s="191"/>
      <c r="EQ46" s="199">
        <f t="shared" ca="1" si="1732"/>
        <v>0</v>
      </c>
      <c r="ER46" s="185">
        <f t="shared" ca="1" si="1733"/>
        <v>0</v>
      </c>
      <c r="ES46" s="202"/>
      <c r="ET46" s="202"/>
      <c r="EU46" s="202"/>
      <c r="EV46" s="202"/>
      <c r="EW46" s="202"/>
      <c r="EX46" s="202"/>
      <c r="EY46" s="202"/>
      <c r="EZ46" s="202"/>
      <c r="FA46" s="203"/>
      <c r="FB46" s="204"/>
      <c r="FC46" s="108">
        <f t="shared" si="1734"/>
        <v>0</v>
      </c>
      <c r="FD46" s="102">
        <f ca="1">IF(E46=0,0,SUMIF('Cocktail (December 2025)'!$F$6:$DB$1547,E46,'Cocktail (December 2025)'!$AJ$6:$AJ$1547))</f>
        <v>0</v>
      </c>
      <c r="FE46" s="108">
        <f t="shared" ca="1" si="1735"/>
        <v>0</v>
      </c>
      <c r="FF46" s="109">
        <f t="shared" ca="1" si="1604"/>
        <v>0</v>
      </c>
      <c r="FG46" s="104">
        <f t="shared" ca="1" si="1736"/>
        <v>0</v>
      </c>
      <c r="FH46" s="105">
        <f t="shared" ca="1" si="1605"/>
        <v>0</v>
      </c>
      <c r="FI46" s="191"/>
      <c r="FJ46" s="192">
        <f t="shared" ca="1" si="1737"/>
        <v>0</v>
      </c>
      <c r="FK46" s="110">
        <f t="shared" ca="1" si="1607"/>
        <v>0</v>
      </c>
      <c r="FL46" s="202"/>
      <c r="FM46" s="202"/>
      <c r="FN46" s="202"/>
      <c r="FO46" s="202"/>
      <c r="FP46" s="202"/>
      <c r="FQ46" s="202"/>
      <c r="FR46" s="202"/>
      <c r="FS46" s="202"/>
      <c r="FT46" s="203"/>
      <c r="FU46" s="204"/>
      <c r="FV46" s="108">
        <f t="shared" si="1738"/>
        <v>0</v>
      </c>
      <c r="FW46" s="102">
        <f ca="1">IF(E46=0,0,SUMIF('Cocktail (December 2025)'!$F$6:$DB$1547,E46,'Cocktail (December 2025)'!$AM$6:$AM$1547))</f>
        <v>0</v>
      </c>
      <c r="FX46" s="108">
        <f t="shared" ca="1" si="1739"/>
        <v>0</v>
      </c>
      <c r="FY46" s="109">
        <f t="shared" ca="1" si="1608"/>
        <v>0</v>
      </c>
      <c r="FZ46" s="104">
        <f t="shared" ca="1" si="1740"/>
        <v>0</v>
      </c>
      <c r="GA46" s="105">
        <f t="shared" ca="1" si="1609"/>
        <v>0</v>
      </c>
      <c r="GB46" s="191"/>
      <c r="GC46" s="192">
        <f t="shared" ca="1" si="1741"/>
        <v>0</v>
      </c>
      <c r="GD46" s="106">
        <f t="shared" ca="1" si="1742"/>
        <v>0</v>
      </c>
      <c r="GE46" s="202"/>
      <c r="GF46" s="202"/>
      <c r="GG46" s="202"/>
      <c r="GH46" s="202"/>
      <c r="GI46" s="202"/>
      <c r="GJ46" s="202"/>
      <c r="GK46" s="202"/>
      <c r="GL46" s="202"/>
      <c r="GM46" s="203"/>
      <c r="GN46" s="204"/>
      <c r="GO46" s="108">
        <f t="shared" si="1743"/>
        <v>0</v>
      </c>
      <c r="GP46" s="102">
        <f ca="1">IF(E46=0,0,SUMIF('Cocktail (December 2025)'!$F$6:$DB$1547,E46,'Cocktail (December 2025)'!$AP$6:$AP$1547))</f>
        <v>0</v>
      </c>
      <c r="GQ46" s="108">
        <f t="shared" ca="1" si="1744"/>
        <v>0</v>
      </c>
      <c r="GR46" s="109">
        <f t="shared" ca="1" si="1612"/>
        <v>0</v>
      </c>
      <c r="GS46" s="104">
        <f t="shared" ca="1" si="1745"/>
        <v>0</v>
      </c>
      <c r="GT46" s="105">
        <f t="shared" ca="1" si="1613"/>
        <v>0</v>
      </c>
      <c r="GU46" s="191"/>
      <c r="GV46" s="192">
        <f t="shared" ca="1" si="1746"/>
        <v>0</v>
      </c>
      <c r="GW46" s="106">
        <f t="shared" ca="1" si="1747"/>
        <v>0</v>
      </c>
      <c r="GX46" s="202"/>
      <c r="GY46" s="202"/>
      <c r="GZ46" s="202"/>
      <c r="HA46" s="202"/>
      <c r="HB46" s="202"/>
      <c r="HC46" s="202"/>
      <c r="HD46" s="202"/>
      <c r="HE46" s="202"/>
      <c r="HF46" s="203"/>
      <c r="HG46" s="204"/>
      <c r="HH46" s="108">
        <f t="shared" si="1748"/>
        <v>0</v>
      </c>
      <c r="HI46" s="102">
        <f ca="1">IF(E46=0,0,SUMIF('Cocktail (December 2025)'!$F$6:$DB$1547,E46,'Cocktail (December 2025)'!$AS$6:$AS$1547))</f>
        <v>0</v>
      </c>
      <c r="HJ46" s="108">
        <f t="shared" ca="1" si="1749"/>
        <v>0</v>
      </c>
      <c r="HK46" s="109">
        <f t="shared" ca="1" si="1616"/>
        <v>0</v>
      </c>
      <c r="HL46" s="104">
        <f t="shared" ca="1" si="1750"/>
        <v>0</v>
      </c>
      <c r="HM46" s="105">
        <f t="shared" ca="1" si="1617"/>
        <v>0</v>
      </c>
      <c r="HN46" s="191"/>
      <c r="HO46" s="192">
        <f t="shared" ca="1" si="1751"/>
        <v>0</v>
      </c>
      <c r="HP46" s="106">
        <f t="shared" ca="1" si="1752"/>
        <v>0</v>
      </c>
      <c r="HQ46" s="202"/>
      <c r="HR46" s="202"/>
      <c r="HS46" s="202"/>
      <c r="HT46" s="202"/>
      <c r="HU46" s="202"/>
      <c r="HV46" s="202"/>
      <c r="HW46" s="202"/>
      <c r="HX46" s="202"/>
      <c r="HY46" s="203"/>
      <c r="HZ46" s="204"/>
      <c r="IA46" s="108">
        <f t="shared" si="1753"/>
        <v>0</v>
      </c>
      <c r="IB46" s="102">
        <f ca="1">IF(E46=0,0,SUMIF('Cocktail (December 2025)'!$F$6:$DB$1547,E46,'Cocktail (December 2025)'!$AV$6:$AV$1547))</f>
        <v>0</v>
      </c>
      <c r="IC46" s="108">
        <f t="shared" ca="1" si="1754"/>
        <v>0</v>
      </c>
      <c r="ID46" s="109">
        <f t="shared" ca="1" si="1620"/>
        <v>0</v>
      </c>
      <c r="IE46" s="104">
        <f t="shared" ca="1" si="1755"/>
        <v>0</v>
      </c>
      <c r="IF46" s="105">
        <f t="shared" ca="1" si="1621"/>
        <v>0</v>
      </c>
      <c r="IG46" s="191"/>
      <c r="IH46" s="192">
        <f t="shared" ca="1" si="1756"/>
        <v>0</v>
      </c>
      <c r="II46" s="106">
        <f t="shared" ca="1" si="1757"/>
        <v>0</v>
      </c>
      <c r="IJ46" s="202"/>
      <c r="IK46" s="202"/>
      <c r="IL46" s="202"/>
      <c r="IM46" s="202"/>
      <c r="IN46" s="202"/>
      <c r="IO46" s="202"/>
      <c r="IP46" s="202"/>
      <c r="IQ46" s="202"/>
      <c r="IR46" s="203"/>
      <c r="IS46" s="204"/>
      <c r="IT46" s="108">
        <f t="shared" si="1758"/>
        <v>0</v>
      </c>
      <c r="IU46" s="102">
        <f ca="1">IF(E46=0,0,SUMIF('Cocktail (December 2025)'!$F$6:$DB$1547,E46,'Cocktail (December 2025)'!$AY$6:$AY$1547))</f>
        <v>0</v>
      </c>
      <c r="IV46" s="108">
        <f t="shared" ca="1" si="1759"/>
        <v>0</v>
      </c>
      <c r="IW46" s="109">
        <f t="shared" ca="1" si="1624"/>
        <v>0</v>
      </c>
      <c r="IX46" s="104">
        <f t="shared" ca="1" si="1760"/>
        <v>0</v>
      </c>
      <c r="IY46" s="105">
        <f t="shared" ca="1" si="1625"/>
        <v>0</v>
      </c>
      <c r="IZ46" s="191"/>
      <c r="JA46" s="192">
        <f t="shared" ca="1" si="1761"/>
        <v>0</v>
      </c>
      <c r="JB46" s="106">
        <f t="shared" ca="1" si="1762"/>
        <v>0</v>
      </c>
      <c r="JC46" s="202"/>
      <c r="JD46" s="202"/>
      <c r="JE46" s="202"/>
      <c r="JF46" s="202"/>
      <c r="JG46" s="202"/>
      <c r="JH46" s="202"/>
      <c r="JI46" s="202"/>
      <c r="JJ46" s="202"/>
      <c r="JK46" s="203"/>
      <c r="JL46" s="204"/>
      <c r="JM46" s="108">
        <f t="shared" si="1763"/>
        <v>0</v>
      </c>
      <c r="JN46" s="102">
        <f ca="1">IF(E46=0,0,SUMIF('Cocktail (December 2025)'!$F$6:$DB$1547,E46,'Cocktail (December 2025)'!$BB$6:$BB$1547))</f>
        <v>0</v>
      </c>
      <c r="JO46" s="108">
        <f t="shared" ca="1" si="1764"/>
        <v>0</v>
      </c>
      <c r="JP46" s="109">
        <f t="shared" ca="1" si="1628"/>
        <v>0</v>
      </c>
      <c r="JQ46" s="104">
        <f t="shared" ca="1" si="1765"/>
        <v>0</v>
      </c>
      <c r="JR46" s="105">
        <f t="shared" ca="1" si="1629"/>
        <v>0</v>
      </c>
      <c r="JS46" s="191"/>
      <c r="JT46" s="192">
        <f t="shared" ca="1" si="1766"/>
        <v>0</v>
      </c>
      <c r="JU46" s="106">
        <f t="shared" ca="1" si="1767"/>
        <v>0</v>
      </c>
      <c r="JV46" s="202"/>
      <c r="JW46" s="202"/>
      <c r="JX46" s="202"/>
      <c r="JY46" s="202"/>
      <c r="JZ46" s="202"/>
      <c r="KA46" s="202"/>
      <c r="KB46" s="202"/>
      <c r="KC46" s="202"/>
      <c r="KD46" s="203"/>
      <c r="KE46" s="204"/>
      <c r="KF46" s="108">
        <f t="shared" si="1768"/>
        <v>0</v>
      </c>
      <c r="KG46" s="102">
        <f ca="1">IF(E46=0,0,SUMIF('Cocktail (December 2025)'!$F$6:$DB$1547,E46,'Cocktail (December 2025)'!$BE$6:$BE$1547))</f>
        <v>0</v>
      </c>
      <c r="KH46" s="108">
        <f t="shared" ca="1" si="1769"/>
        <v>0</v>
      </c>
      <c r="KI46" s="109">
        <f t="shared" ca="1" si="1631"/>
        <v>0</v>
      </c>
      <c r="KJ46" s="104">
        <f t="shared" ca="1" si="1770"/>
        <v>0</v>
      </c>
      <c r="KK46" s="105">
        <f t="shared" ca="1" si="1632"/>
        <v>0</v>
      </c>
      <c r="KL46" s="191"/>
      <c r="KM46" s="192">
        <f t="shared" ca="1" si="1771"/>
        <v>0</v>
      </c>
      <c r="KN46" s="106">
        <f t="shared" ca="1" si="1772"/>
        <v>0</v>
      </c>
      <c r="KO46" s="202"/>
      <c r="KP46" s="202"/>
      <c r="KQ46" s="202"/>
      <c r="KR46" s="202"/>
      <c r="KS46" s="202"/>
      <c r="KT46" s="202"/>
      <c r="KU46" s="202"/>
      <c r="KV46" s="202"/>
      <c r="KW46" s="203"/>
      <c r="KX46" s="204"/>
      <c r="KY46" s="108">
        <f t="shared" si="1773"/>
        <v>0</v>
      </c>
      <c r="KZ46" s="102">
        <f ca="1">IF(E46=0,0,SUMIF('Cocktail (December 2025)'!$F$6:$DB$1547,E46,'Cocktail (December 2025)'!$BH$6:$BH$1547))</f>
        <v>0</v>
      </c>
      <c r="LA46" s="108">
        <f t="shared" ca="1" si="1774"/>
        <v>0</v>
      </c>
      <c r="LB46" s="109">
        <f t="shared" ca="1" si="1635"/>
        <v>0</v>
      </c>
      <c r="LC46" s="104">
        <f t="shared" ca="1" si="1775"/>
        <v>0</v>
      </c>
      <c r="LD46" s="105">
        <f t="shared" ca="1" si="1636"/>
        <v>0</v>
      </c>
      <c r="LE46" s="191"/>
      <c r="LF46" s="192">
        <f t="shared" ca="1" si="1776"/>
        <v>0</v>
      </c>
      <c r="LG46" s="106">
        <f t="shared" ca="1" si="1777"/>
        <v>0</v>
      </c>
      <c r="LH46" s="202"/>
      <c r="LI46" s="202"/>
      <c r="LJ46" s="202"/>
      <c r="LK46" s="202"/>
      <c r="LL46" s="202"/>
      <c r="LM46" s="202"/>
      <c r="LN46" s="202"/>
      <c r="LO46" s="202"/>
      <c r="LP46" s="203"/>
      <c r="LQ46" s="204"/>
      <c r="LR46" s="108">
        <f t="shared" si="1778"/>
        <v>0</v>
      </c>
      <c r="LS46" s="102">
        <f ca="1">IF(E46=0,0,SUMIF('Cocktail (December 2025)'!$F$6:$DB$1547,E46,'Cocktail (December 2025)'!$BK$6:$BK$1547))</f>
        <v>0</v>
      </c>
      <c r="LT46" s="108">
        <f t="shared" ca="1" si="1779"/>
        <v>0</v>
      </c>
      <c r="LU46" s="109">
        <f t="shared" ca="1" si="1639"/>
        <v>0</v>
      </c>
      <c r="LV46" s="104">
        <f t="shared" ca="1" si="1780"/>
        <v>0</v>
      </c>
      <c r="LW46" s="105">
        <f t="shared" ca="1" si="1640"/>
        <v>0</v>
      </c>
      <c r="LX46" s="191"/>
      <c r="LY46" s="192">
        <f t="shared" ca="1" si="1781"/>
        <v>0</v>
      </c>
      <c r="LZ46" s="106">
        <f t="shared" ca="1" si="1782"/>
        <v>0</v>
      </c>
      <c r="MA46" s="202"/>
      <c r="MB46" s="202"/>
      <c r="MC46" s="202"/>
      <c r="MD46" s="202"/>
      <c r="ME46" s="202"/>
      <c r="MF46" s="202"/>
      <c r="MG46" s="202"/>
      <c r="MH46" s="202"/>
      <c r="MI46" s="203"/>
      <c r="MJ46" s="204"/>
      <c r="MK46" s="108">
        <f t="shared" si="1783"/>
        <v>0</v>
      </c>
      <c r="ML46" s="102">
        <f ca="1">IF(E46=0,0,SUMIF('Cocktail (December 2025)'!$F$6:$DB$1547,E46,'Cocktail (December 2025)'!$BN$6:$BN$1547))</f>
        <v>0</v>
      </c>
      <c r="MM46" s="108">
        <f t="shared" ca="1" si="1784"/>
        <v>0</v>
      </c>
      <c r="MN46" s="109">
        <f t="shared" ca="1" si="1643"/>
        <v>0</v>
      </c>
      <c r="MO46" s="104">
        <f t="shared" ca="1" si="1785"/>
        <v>0</v>
      </c>
      <c r="MP46" s="105">
        <f t="shared" ca="1" si="1644"/>
        <v>0</v>
      </c>
      <c r="MQ46" s="191"/>
      <c r="MR46" s="192">
        <f t="shared" ca="1" si="1786"/>
        <v>0</v>
      </c>
      <c r="MS46" s="106">
        <f t="shared" ca="1" si="1787"/>
        <v>0</v>
      </c>
      <c r="MT46" s="202"/>
      <c r="MU46" s="202"/>
      <c r="MV46" s="202"/>
      <c r="MW46" s="202"/>
      <c r="MX46" s="202"/>
      <c r="MY46" s="202"/>
      <c r="MZ46" s="202"/>
      <c r="NA46" s="202"/>
      <c r="NB46" s="203"/>
      <c r="NC46" s="204"/>
      <c r="ND46" s="108">
        <f t="shared" si="1788"/>
        <v>0</v>
      </c>
      <c r="NE46" s="102">
        <f ca="1">IF(E46=0,0,SUMIF('Cocktail (December 2025)'!$F$6:$DB$1547,E46,'Cocktail (December 2025)'!$BQ$6:$BQ$1547))</f>
        <v>0</v>
      </c>
      <c r="NF46" s="108">
        <f t="shared" ca="1" si="1789"/>
        <v>0</v>
      </c>
      <c r="NG46" s="109">
        <f t="shared" ca="1" si="1647"/>
        <v>0</v>
      </c>
      <c r="NH46" s="104">
        <f t="shared" ca="1" si="1790"/>
        <v>0</v>
      </c>
      <c r="NI46" s="105">
        <f t="shared" ca="1" si="1648"/>
        <v>0</v>
      </c>
      <c r="NJ46" s="191"/>
      <c r="NK46" s="192">
        <f t="shared" ca="1" si="1791"/>
        <v>0</v>
      </c>
      <c r="NL46" s="106">
        <f t="shared" ca="1" si="1792"/>
        <v>0</v>
      </c>
      <c r="NM46" s="202"/>
      <c r="NN46" s="202"/>
      <c r="NO46" s="202"/>
      <c r="NP46" s="202"/>
      <c r="NQ46" s="202"/>
      <c r="NR46" s="202"/>
      <c r="NS46" s="202"/>
      <c r="NT46" s="202"/>
      <c r="NU46" s="203"/>
      <c r="NV46" s="204"/>
      <c r="NW46" s="108">
        <f t="shared" si="1793"/>
        <v>0</v>
      </c>
      <c r="NX46" s="102">
        <f ca="1">IF(E46=0,0,SUMIF('Cocktail (December 2025)'!$F$6:$DB$1547,E46,'Cocktail (December 2025)'!$BT$6:$BT$1547))</f>
        <v>0</v>
      </c>
      <c r="NY46" s="108">
        <f t="shared" ca="1" si="1794"/>
        <v>0</v>
      </c>
      <c r="NZ46" s="109">
        <f t="shared" ca="1" si="1651"/>
        <v>0</v>
      </c>
      <c r="OA46" s="104">
        <f t="shared" ca="1" si="1795"/>
        <v>0</v>
      </c>
      <c r="OB46" s="105">
        <f t="shared" ca="1" si="1652"/>
        <v>0</v>
      </c>
      <c r="OC46" s="191"/>
      <c r="OD46" s="192">
        <f t="shared" ca="1" si="1796"/>
        <v>0</v>
      </c>
      <c r="OE46" s="106">
        <f t="shared" ca="1" si="1797"/>
        <v>0</v>
      </c>
      <c r="OF46" s="202"/>
      <c r="OG46" s="202"/>
      <c r="OH46" s="202"/>
      <c r="OI46" s="202"/>
      <c r="OJ46" s="202"/>
      <c r="OK46" s="202"/>
      <c r="OL46" s="202"/>
      <c r="OM46" s="202"/>
      <c r="ON46" s="203"/>
      <c r="OO46" s="204"/>
      <c r="OP46" s="108">
        <f t="shared" si="1798"/>
        <v>0</v>
      </c>
      <c r="OQ46" s="102">
        <f ca="1">IF(E46=0,0,SUMIF('Cocktail (December 2025)'!$F$6:$DB$1547,E46,'Cocktail (December 2025)'!$BW$6:$BW$1547))</f>
        <v>0</v>
      </c>
      <c r="OR46" s="108">
        <f t="shared" ca="1" si="1799"/>
        <v>0</v>
      </c>
      <c r="OS46" s="109">
        <f t="shared" ca="1" si="1655"/>
        <v>0</v>
      </c>
      <c r="OT46" s="104">
        <f t="shared" ca="1" si="1800"/>
        <v>0</v>
      </c>
      <c r="OU46" s="105">
        <f t="shared" ca="1" si="1656"/>
        <v>0</v>
      </c>
      <c r="OV46" s="191"/>
      <c r="OW46" s="192">
        <f t="shared" ca="1" si="1801"/>
        <v>0</v>
      </c>
      <c r="OX46" s="106">
        <f t="shared" ca="1" si="1802"/>
        <v>0</v>
      </c>
      <c r="OY46" s="202"/>
      <c r="OZ46" s="202"/>
      <c r="PA46" s="202"/>
      <c r="PB46" s="202"/>
      <c r="PC46" s="202"/>
      <c r="PD46" s="202"/>
      <c r="PE46" s="202"/>
      <c r="PF46" s="202"/>
      <c r="PG46" s="203"/>
      <c r="PH46" s="204"/>
      <c r="PI46" s="108">
        <f t="shared" si="1803"/>
        <v>0</v>
      </c>
      <c r="PJ46" s="102">
        <f ca="1">IF(E46=0,0,SUMIF('Cocktail (December 2025)'!$F$6:$DB$1547,E46,'Cocktail (December 2025)'!$BZ$6:$BZ$1547))</f>
        <v>0</v>
      </c>
      <c r="PK46" s="108">
        <f t="shared" ca="1" si="1804"/>
        <v>0</v>
      </c>
      <c r="PL46" s="109">
        <f t="shared" ca="1" si="1658"/>
        <v>0</v>
      </c>
      <c r="PM46" s="104">
        <f t="shared" ca="1" si="1805"/>
        <v>0</v>
      </c>
      <c r="PN46" s="105">
        <f t="shared" ca="1" si="1659"/>
        <v>0</v>
      </c>
      <c r="PO46" s="191"/>
      <c r="PP46" s="192">
        <f t="shared" ca="1" si="1806"/>
        <v>0</v>
      </c>
      <c r="PQ46" s="106">
        <f t="shared" ca="1" si="1807"/>
        <v>0</v>
      </c>
      <c r="PR46" s="202"/>
      <c r="PS46" s="202"/>
      <c r="PT46" s="202"/>
      <c r="PU46" s="202"/>
      <c r="PV46" s="202"/>
      <c r="PW46" s="202"/>
      <c r="PX46" s="202"/>
      <c r="PY46" s="202"/>
      <c r="PZ46" s="203"/>
      <c r="QA46" s="204"/>
      <c r="QB46" s="108">
        <f t="shared" si="1808"/>
        <v>0</v>
      </c>
      <c r="QC46" s="102">
        <f ca="1">IF(E46=0,0,SUMIF('Cocktail (December 2025)'!$F$6:$DB$1547,E46,'Cocktail (December 2025)'!$CC$6:$CC$1547))</f>
        <v>0</v>
      </c>
      <c r="QD46" s="108">
        <f t="shared" ca="1" si="1809"/>
        <v>0</v>
      </c>
      <c r="QE46" s="109">
        <f t="shared" ca="1" si="1662"/>
        <v>0</v>
      </c>
      <c r="QF46" s="104">
        <f t="shared" ca="1" si="1810"/>
        <v>0</v>
      </c>
      <c r="QG46" s="105">
        <f t="shared" ca="1" si="1663"/>
        <v>0</v>
      </c>
      <c r="QH46" s="191"/>
      <c r="QI46" s="192">
        <f t="shared" ca="1" si="1811"/>
        <v>0</v>
      </c>
      <c r="QJ46" s="106">
        <f t="shared" ca="1" si="1812"/>
        <v>0</v>
      </c>
      <c r="QK46" s="202"/>
      <c r="QL46" s="202"/>
      <c r="QM46" s="202"/>
      <c r="QN46" s="202"/>
      <c r="QO46" s="202"/>
      <c r="QP46" s="202"/>
      <c r="QQ46" s="202"/>
      <c r="QR46" s="202"/>
      <c r="QS46" s="203"/>
      <c r="QT46" s="204"/>
      <c r="QU46" s="108">
        <f t="shared" si="1813"/>
        <v>0</v>
      </c>
      <c r="QV46" s="102">
        <f ca="1">IF(E46=0,0,SUMIF('Cocktail (December 2025)'!$F$6:$DB$1547,E46,'Cocktail (December 2025)'!$CF$6:$CF$1547))</f>
        <v>0</v>
      </c>
      <c r="QW46" s="108">
        <f t="shared" ca="1" si="1814"/>
        <v>0</v>
      </c>
      <c r="QX46" s="109">
        <f t="shared" ca="1" si="1666"/>
        <v>0</v>
      </c>
      <c r="QY46" s="104">
        <f t="shared" ca="1" si="1815"/>
        <v>0</v>
      </c>
      <c r="QZ46" s="105">
        <f t="shared" ca="1" si="1667"/>
        <v>0</v>
      </c>
      <c r="RA46" s="191"/>
      <c r="RB46" s="192">
        <f t="shared" ca="1" si="1816"/>
        <v>0</v>
      </c>
      <c r="RC46" s="106">
        <f t="shared" ca="1" si="882"/>
        <v>0</v>
      </c>
      <c r="RD46" s="202"/>
      <c r="RE46" s="202"/>
      <c r="RF46" s="202"/>
      <c r="RG46" s="202"/>
      <c r="RH46" s="202"/>
      <c r="RI46" s="202"/>
      <c r="RJ46" s="202"/>
      <c r="RK46" s="202"/>
      <c r="RL46" s="203"/>
      <c r="RM46" s="204"/>
      <c r="RN46" s="108">
        <f t="shared" si="1817"/>
        <v>0</v>
      </c>
      <c r="RO46" s="102">
        <f ca="1">IF(E46=0,0,SUMIF('Cocktail (December 2025)'!$F$6:$DB$1547,E46,'Cocktail (December 2025)'!$CI$6:$CI$1547))</f>
        <v>0</v>
      </c>
      <c r="RP46" s="108">
        <f t="shared" ca="1" si="1818"/>
        <v>0</v>
      </c>
      <c r="RQ46" s="109">
        <f t="shared" ca="1" si="1669"/>
        <v>0</v>
      </c>
      <c r="RR46" s="104">
        <f t="shared" ca="1" si="1819"/>
        <v>0</v>
      </c>
      <c r="RS46" s="105">
        <f t="shared" ca="1" si="1670"/>
        <v>0</v>
      </c>
      <c r="RT46" s="191"/>
      <c r="RU46" s="192">
        <f t="shared" ca="1" si="1820"/>
        <v>0</v>
      </c>
      <c r="RV46" s="106">
        <f t="shared" ca="1" si="1821"/>
        <v>0</v>
      </c>
      <c r="RW46" s="202"/>
      <c r="RX46" s="202"/>
      <c r="RY46" s="202"/>
      <c r="RZ46" s="202"/>
      <c r="SA46" s="202"/>
      <c r="SB46" s="202"/>
      <c r="SC46" s="202"/>
      <c r="SD46" s="202"/>
      <c r="SE46" s="203"/>
      <c r="SF46" s="204"/>
      <c r="SG46" s="108">
        <f t="shared" si="1822"/>
        <v>0</v>
      </c>
      <c r="SH46" s="102">
        <f ca="1">IF(E46=0,0,SUMIF('Cocktail (December 2025)'!$F$6:$DB$1547,E46,'Cocktail (December 2025)'!$CL$6:$CL$1547))</f>
        <v>0</v>
      </c>
      <c r="SI46" s="108">
        <f t="shared" ca="1" si="1823"/>
        <v>0</v>
      </c>
      <c r="SJ46" s="109">
        <f t="shared" ca="1" si="1673"/>
        <v>0</v>
      </c>
      <c r="SK46" s="104">
        <f t="shared" ca="1" si="1824"/>
        <v>0</v>
      </c>
      <c r="SL46" s="105">
        <f t="shared" ca="1" si="1674"/>
        <v>0</v>
      </c>
      <c r="SM46" s="191"/>
      <c r="SN46" s="192">
        <f t="shared" ca="1" si="1825"/>
        <v>0</v>
      </c>
      <c r="SO46" s="106">
        <f t="shared" ca="1" si="1826"/>
        <v>0</v>
      </c>
      <c r="SP46" s="202"/>
      <c r="SQ46" s="202"/>
      <c r="SR46" s="202"/>
      <c r="SS46" s="202"/>
      <c r="ST46" s="202"/>
      <c r="SU46" s="202"/>
      <c r="SV46" s="202"/>
      <c r="SW46" s="202"/>
      <c r="SX46" s="203"/>
      <c r="SY46" s="204"/>
      <c r="SZ46" s="108">
        <f t="shared" si="1827"/>
        <v>0</v>
      </c>
      <c r="TA46" s="102">
        <f ca="1">IF(E46=0,0,SUMIF('Cocktail (December 2025)'!$F$6:$DB$1547,E46,'Cocktail (December 2025)'!$CO$6:$CO$1547))</f>
        <v>0</v>
      </c>
      <c r="TB46" s="108">
        <f t="shared" ca="1" si="1828"/>
        <v>0</v>
      </c>
      <c r="TC46" s="109">
        <f t="shared" ca="1" si="1677"/>
        <v>0</v>
      </c>
      <c r="TD46" s="104">
        <f t="shared" ca="1" si="1829"/>
        <v>0</v>
      </c>
      <c r="TE46" s="105">
        <f t="shared" ca="1" si="1678"/>
        <v>0</v>
      </c>
      <c r="TF46" s="191"/>
      <c r="TG46" s="192">
        <f t="shared" ca="1" si="1830"/>
        <v>0</v>
      </c>
      <c r="TH46" s="106">
        <f t="shared" ca="1" si="1831"/>
        <v>0</v>
      </c>
      <c r="TI46" s="202"/>
      <c r="TJ46" s="202"/>
      <c r="TK46" s="202"/>
      <c r="TL46" s="202"/>
      <c r="TM46" s="202"/>
      <c r="TN46" s="202"/>
      <c r="TO46" s="202"/>
      <c r="TP46" s="202"/>
      <c r="TQ46" s="203"/>
      <c r="TR46" s="204"/>
      <c r="TS46" s="108">
        <f t="shared" si="1832"/>
        <v>0</v>
      </c>
      <c r="TT46" s="102">
        <f ca="1">IF(E46=0,0,SUMIF('Cocktail (December 2025)'!$F$6:$DB$1547,E46,'Cocktail (December 2025)'!$CR$6:$CR$1547))</f>
        <v>0</v>
      </c>
      <c r="TU46" s="108">
        <f t="shared" ca="1" si="1833"/>
        <v>0</v>
      </c>
      <c r="TV46" s="109">
        <f t="shared" ca="1" si="1681"/>
        <v>0</v>
      </c>
      <c r="TW46" s="104">
        <f t="shared" ca="1" si="1834"/>
        <v>0</v>
      </c>
      <c r="TX46" s="105">
        <f t="shared" ca="1" si="1682"/>
        <v>0</v>
      </c>
      <c r="TY46" s="191"/>
      <c r="TZ46" s="192">
        <f t="shared" ca="1" si="1835"/>
        <v>0</v>
      </c>
      <c r="UA46" s="106">
        <f t="shared" ca="1" si="1836"/>
        <v>0</v>
      </c>
      <c r="UB46" s="202"/>
      <c r="UC46" s="202"/>
      <c r="UD46" s="202"/>
      <c r="UE46" s="202"/>
      <c r="UF46" s="202"/>
      <c r="UG46" s="202"/>
      <c r="UH46" s="202"/>
      <c r="UI46" s="202"/>
      <c r="UJ46" s="203"/>
      <c r="UK46" s="204"/>
      <c r="UL46" s="108">
        <f t="shared" si="1837"/>
        <v>0</v>
      </c>
      <c r="UM46" s="102">
        <f ca="1">IF(E46=0,0,SUMIF('Cocktail (December 2025)'!$F$6:$DB$1547,E46,'Cocktail (December 2025)'!$CU$6:$CU$1547))</f>
        <v>0</v>
      </c>
      <c r="UN46" s="108">
        <f t="shared" ca="1" si="1838"/>
        <v>0</v>
      </c>
      <c r="UO46" s="109">
        <f t="shared" ca="1" si="1685"/>
        <v>0</v>
      </c>
      <c r="UP46" s="104">
        <f t="shared" ca="1" si="1839"/>
        <v>0</v>
      </c>
      <c r="UQ46" s="105">
        <f t="shared" ca="1" si="1686"/>
        <v>0</v>
      </c>
      <c r="UR46" s="191"/>
      <c r="US46" s="192">
        <f t="shared" ca="1" si="1840"/>
        <v>0</v>
      </c>
      <c r="UT46" s="106">
        <f t="shared" ca="1" si="1841"/>
        <v>0</v>
      </c>
      <c r="UU46" s="202"/>
      <c r="UV46" s="202"/>
      <c r="UW46" s="202"/>
      <c r="UX46" s="202"/>
      <c r="UY46" s="202"/>
      <c r="UZ46" s="202"/>
      <c r="VA46" s="202"/>
      <c r="VB46" s="202"/>
      <c r="VC46" s="203"/>
      <c r="VD46" s="204"/>
      <c r="VE46" s="108">
        <f t="shared" si="1842"/>
        <v>0</v>
      </c>
      <c r="VF46" s="102">
        <f ca="1">IF(E46=0,0,SUMIF('Cocktail (December 2025)'!$F$6:$DB$1547,E46,'Cocktail (December 2025)'!$CX$6:$CX$1547))</f>
        <v>0</v>
      </c>
      <c r="VG46" s="108">
        <f t="shared" ca="1" si="1843"/>
        <v>0</v>
      </c>
      <c r="VH46" s="109">
        <f t="shared" ca="1" si="1689"/>
        <v>0</v>
      </c>
      <c r="VI46" s="104">
        <f t="shared" ca="1" si="1844"/>
        <v>0</v>
      </c>
      <c r="VJ46" s="105">
        <f t="shared" ca="1" si="1690"/>
        <v>0</v>
      </c>
      <c r="VK46" s="191"/>
      <c r="VL46" s="192">
        <f t="shared" ca="1" si="1845"/>
        <v>0</v>
      </c>
      <c r="VM46" s="106">
        <f t="shared" ca="1" si="1846"/>
        <v>0</v>
      </c>
      <c r="VN46" s="202"/>
      <c r="VO46" s="202"/>
      <c r="VP46" s="202"/>
      <c r="VQ46" s="202"/>
      <c r="VR46" s="202"/>
      <c r="VS46" s="202"/>
      <c r="VT46" s="202"/>
      <c r="VU46" s="202"/>
      <c r="VV46" s="203"/>
      <c r="VW46" s="204"/>
      <c r="VX46" s="108">
        <f t="shared" si="1847"/>
        <v>0</v>
      </c>
      <c r="VY46" s="102">
        <f ca="1">IF(E46=0,0,SUMIF('Cocktail (December 2025)'!$F$6:$DB$1547,E46,'Cocktail (December 2025)'!$DA$6:$DA$1547))</f>
        <v>0</v>
      </c>
      <c r="VZ46" s="108">
        <f t="shared" ca="1" si="1848"/>
        <v>0</v>
      </c>
      <c r="WA46" s="109">
        <f t="shared" ca="1" si="1693"/>
        <v>0</v>
      </c>
      <c r="WB46" s="104">
        <f t="shared" ca="1" si="1849"/>
        <v>0</v>
      </c>
      <c r="WC46" s="105">
        <f t="shared" ca="1" si="1694"/>
        <v>0</v>
      </c>
      <c r="WD46" s="191"/>
      <c r="WE46" s="192">
        <f t="shared" ca="1" si="1850"/>
        <v>0</v>
      </c>
      <c r="WF46" s="14" t="s">
        <v>81</v>
      </c>
      <c r="WG46" s="62">
        <f t="shared" si="1851"/>
        <v>0</v>
      </c>
      <c r="WH46" s="13">
        <f t="shared" si="1852"/>
        <v>0</v>
      </c>
      <c r="WI46" s="13">
        <f t="shared" si="1853"/>
        <v>0</v>
      </c>
      <c r="WJ46" s="13">
        <f t="shared" si="1854"/>
        <v>0</v>
      </c>
      <c r="WK46" s="13">
        <f t="shared" si="1855"/>
        <v>0</v>
      </c>
      <c r="WL46" s="13">
        <f t="shared" si="1856"/>
        <v>0</v>
      </c>
      <c r="WM46" s="13">
        <f t="shared" si="1857"/>
        <v>0</v>
      </c>
      <c r="WN46" s="13">
        <f t="shared" si="1858"/>
        <v>0</v>
      </c>
      <c r="WO46" s="13">
        <f t="shared" si="1859"/>
        <v>0</v>
      </c>
      <c r="WP46" s="63">
        <f t="shared" si="1860"/>
        <v>0</v>
      </c>
      <c r="WQ46" s="63">
        <f t="shared" si="1861"/>
        <v>0</v>
      </c>
      <c r="WR46" s="63">
        <f t="shared" si="1862"/>
        <v>0</v>
      </c>
      <c r="WS46" s="63">
        <f t="shared" ca="1" si="1863"/>
        <v>0</v>
      </c>
      <c r="WT46" s="54">
        <f t="shared" ca="1" si="1864"/>
        <v>0</v>
      </c>
      <c r="WU46" s="64">
        <f t="shared" ca="1" si="1865"/>
        <v>0</v>
      </c>
      <c r="WV46" s="196"/>
      <c r="WW46" s="197">
        <f t="shared" ca="1" si="1866"/>
        <v>0</v>
      </c>
      <c r="WX46" s="12">
        <f t="shared" si="1867"/>
        <v>0</v>
      </c>
      <c r="WY46" s="61"/>
    </row>
    <row r="47" spans="1:623" ht="15" x14ac:dyDescent="0.3">
      <c r="A47" s="114" t="str">
        <f ca="1">IFERROR(IF(WU47=0,"-","Y"),"-")</f>
        <v>-</v>
      </c>
      <c r="B47" s="149"/>
      <c r="C47" s="173">
        <v>885</v>
      </c>
      <c r="D47" s="174">
        <v>209</v>
      </c>
      <c r="E47" s="138" t="s">
        <v>181</v>
      </c>
      <c r="F47" s="98">
        <f>IF(E47="","",IF(VLOOKUP(E47,'Master Data (December 2025)'!$B$10:$N$857,1)=E47,VLOOKUP(E47,'Master Data (December 2025)'!$B$10:$N$857,6),"XX"))</f>
        <v>1</v>
      </c>
      <c r="G47" s="98"/>
      <c r="H47" s="90">
        <f>IF(E47="","",IF(VLOOKUP(E47,'Master Data (December 2025)'!$B$10:$N$857,1)=E47,VLOOKUP(E47,'Master Data (December 2025)'!$B$10:$N$857,8),"XX"))</f>
        <v>24</v>
      </c>
      <c r="I47" s="98"/>
      <c r="J47" s="90" t="str">
        <f>IF(E47="","",IF(VLOOKUP(E47,'Master Data (December 2025)'!$B$10:$N$857,1)=E47,VLOOKUP(E47,'Master Data (December 2025)'!$B$10:$N$857,3),"XX"))</f>
        <v>อมฤต</v>
      </c>
      <c r="K47" s="99" t="str">
        <f>IF(E47="","",IF(VLOOKUP(E47,'Master Data (December 2025)'!$B$10:$N$857,1)=E47,VLOOKUP(E47,'Master Data (December 2025)'!$B$10:$N$857,5),"XX"))</f>
        <v>Btl 750 ml</v>
      </c>
      <c r="L47" s="215">
        <f>IF(E47="","",IF(VLOOKUP(E47,'Master Data (December 2025)'!$B$10:$N$857,1)=E47,VLOOKUP(E47,'Master Data (December 2025)'!$B$10:$N$857,11),"XX"))</f>
        <v>1135</v>
      </c>
      <c r="M47" s="215">
        <f>IF(E47="","",IF(VLOOKUP(E47,'Master Data (December 2025)'!$B$10:$N$857,1)=E47,VLOOKUP(E47,'Master Data (December 2025)'!$B$10:$N$857,13),"XX"))</f>
        <v>47.291666666666664</v>
      </c>
      <c r="N47" s="208"/>
      <c r="O47" s="100">
        <f>N47</f>
        <v>0</v>
      </c>
      <c r="P47" s="202"/>
      <c r="Q47" s="202"/>
      <c r="R47" s="202"/>
      <c r="S47" s="202"/>
      <c r="T47" s="202"/>
      <c r="U47" s="202"/>
      <c r="V47" s="202"/>
      <c r="W47" s="202"/>
      <c r="X47" s="203"/>
      <c r="Y47" s="204"/>
      <c r="Z47" s="101">
        <f>(Y47*F47)/H47</f>
        <v>0</v>
      </c>
      <c r="AA47" s="102">
        <f ca="1">IF(E47=0,0,SUMIF('Cocktail (December 2025)'!$F$6:$DB$1547,E47,'Cocktail (December 2025)'!$O$6:$O$1547))</f>
        <v>0</v>
      </c>
      <c r="AB47" s="103">
        <f ca="1">AA47/H47</f>
        <v>0</v>
      </c>
      <c r="AC47" s="104">
        <f ca="1">O47+P47+Q47+R47-S47-T47-U47-V47-W47-X47-Z47-AB47</f>
        <v>0</v>
      </c>
      <c r="AD47" s="104">
        <f ca="1">AC47*H47</f>
        <v>0</v>
      </c>
      <c r="AE47" s="105">
        <f ca="1">(T47+U47+V47+W47+(X47+((Y47*$F47)/$H47)+AB47))*$L47</f>
        <v>0</v>
      </c>
      <c r="AF47" s="191"/>
      <c r="AG47" s="192">
        <f ca="1">AF47-AC47</f>
        <v>0</v>
      </c>
      <c r="AH47" s="106">
        <f ca="1">IF(AF47="",AC47,IF(AF47&lt;&gt;0,AF47,0))</f>
        <v>0</v>
      </c>
      <c r="AI47" s="202"/>
      <c r="AJ47" s="202"/>
      <c r="AK47" s="202"/>
      <c r="AL47" s="202"/>
      <c r="AM47" s="202"/>
      <c r="AN47" s="202"/>
      <c r="AO47" s="202"/>
      <c r="AP47" s="202"/>
      <c r="AQ47" s="203"/>
      <c r="AR47" s="204"/>
      <c r="AS47" s="107">
        <f>(AR47*F47)/H47</f>
        <v>0</v>
      </c>
      <c r="AT47" s="102">
        <f ca="1">IF(E47=0,0,SUMIF('Cocktail (December 2025)'!$F$6:$DB$1547,E47,'Cocktail (December 2025)'!$R$6:$R$1547))</f>
        <v>0</v>
      </c>
      <c r="AU47" s="108">
        <f ca="1">AT47/H47</f>
        <v>0</v>
      </c>
      <c r="AV47" s="104">
        <f ca="1">AH47+AI47+AJ47+AK47-AL47-AM47-AN47-AO47-AP47-AQ47-AS47-AU47</f>
        <v>0</v>
      </c>
      <c r="AW47" s="104">
        <f ca="1">AV47*H47</f>
        <v>0</v>
      </c>
      <c r="AX47" s="105">
        <f ca="1">(AM47+AN47+AO47+AP47+(AQ47+((AR47*$F47)/$H47)+AU47))*$L47</f>
        <v>0</v>
      </c>
      <c r="AY47" s="191"/>
      <c r="AZ47" s="192">
        <f ca="1">AY47-AV47</f>
        <v>0</v>
      </c>
      <c r="BA47" s="106">
        <f ca="1">AV47</f>
        <v>0</v>
      </c>
      <c r="BB47" s="202"/>
      <c r="BC47" s="202"/>
      <c r="BD47" s="202"/>
      <c r="BE47" s="202"/>
      <c r="BF47" s="202"/>
      <c r="BG47" s="202"/>
      <c r="BH47" s="202"/>
      <c r="BI47" s="202"/>
      <c r="BJ47" s="203"/>
      <c r="BK47" s="204"/>
      <c r="BL47" s="108">
        <f>(BK47*F47)/H47</f>
        <v>0</v>
      </c>
      <c r="BM47" s="102">
        <f ca="1">IF(E47=0,0,SUMIF('Cocktail (December 2025)'!$F$6:$DB$1547,E47,'Cocktail (December 2025)'!$U$6:$U$1547))</f>
        <v>0</v>
      </c>
      <c r="BN47" s="108">
        <f ca="1">BM47/H47</f>
        <v>0</v>
      </c>
      <c r="BO47" s="109">
        <f ca="1">BA47+BB47+BC47+BD47-BE47-BF47-BG47-BH47-BI47-BJ47-BL47-BN47</f>
        <v>0</v>
      </c>
      <c r="BP47" s="104">
        <f ca="1">BO47*H47</f>
        <v>0</v>
      </c>
      <c r="BQ47" s="105">
        <f ca="1">(BF47+BG47+BH47+BI47+(BJ47+((BK47*$F47)/$H47)+BN47))*$L47</f>
        <v>0</v>
      </c>
      <c r="BR47" s="191"/>
      <c r="BS47" s="192">
        <f ca="1">BR47-BO47</f>
        <v>0</v>
      </c>
      <c r="BT47" s="106">
        <f ca="1">BO47</f>
        <v>0</v>
      </c>
      <c r="BU47" s="202"/>
      <c r="BV47" s="202"/>
      <c r="BW47" s="202"/>
      <c r="BX47" s="202"/>
      <c r="BY47" s="202"/>
      <c r="BZ47" s="202"/>
      <c r="CA47" s="202"/>
      <c r="CB47" s="202"/>
      <c r="CC47" s="203"/>
      <c r="CD47" s="204"/>
      <c r="CE47" s="108">
        <f>(CD47*F47)/H47</f>
        <v>0</v>
      </c>
      <c r="CF47" s="102">
        <f ca="1">IF(E47=0,0,SUMIF('Cocktail (December 2025)'!$F$6:$DB$1547,E47,'Cocktail (December 2025)'!$X$6:$X$1547))</f>
        <v>0</v>
      </c>
      <c r="CG47" s="108">
        <f ca="1">CF47/H47</f>
        <v>0</v>
      </c>
      <c r="CH47" s="109">
        <f ca="1">BT47+BU47+BV47+BW47-BX47-BY47-BZ47-CA47-CB47-CC47-CE47-CG47</f>
        <v>0</v>
      </c>
      <c r="CI47" s="104">
        <f ca="1">CH47*H47</f>
        <v>0</v>
      </c>
      <c r="CJ47" s="105">
        <f ca="1">(BY47+BZ47+CA47+CB47+(CC47+((CD47*$F47)/$H47)+CG47))*$L47</f>
        <v>0</v>
      </c>
      <c r="CK47" s="191"/>
      <c r="CL47" s="192">
        <f ca="1">CK47-CH47</f>
        <v>0</v>
      </c>
      <c r="CM47" s="106">
        <f ca="1">CH47</f>
        <v>0</v>
      </c>
      <c r="CN47" s="202"/>
      <c r="CO47" s="202"/>
      <c r="CP47" s="202"/>
      <c r="CQ47" s="202"/>
      <c r="CR47" s="202"/>
      <c r="CS47" s="202"/>
      <c r="CT47" s="202"/>
      <c r="CU47" s="202"/>
      <c r="CV47" s="203"/>
      <c r="CW47" s="204"/>
      <c r="CX47" s="108">
        <f>(CW47*F47)/H47</f>
        <v>0</v>
      </c>
      <c r="CY47" s="102">
        <f ca="1">IF(E47=0,0,SUMIF('Cocktail (December 2025)'!$F$6:$DB$1547,E47,'Cocktail (December 2025)'!$AA$6:$AA$1547))</f>
        <v>0</v>
      </c>
      <c r="CZ47" s="108">
        <f ca="1">CY47/H47</f>
        <v>0</v>
      </c>
      <c r="DA47" s="109">
        <f ca="1">CM47+CN47+CO47+CP47-CQ47-CR47-CS47-CT47-CU47-CV47-CX47-CZ47</f>
        <v>0</v>
      </c>
      <c r="DB47" s="104">
        <f ca="1">DA47*H47</f>
        <v>0</v>
      </c>
      <c r="DC47" s="105">
        <f ca="1">(CR47+CS47+CT47+CU47+(CV47+((CW47*$F47)/$H47)+CZ47))*$L47</f>
        <v>0</v>
      </c>
      <c r="DD47" s="191"/>
      <c r="DE47" s="192">
        <f ca="1">DD47-DA47</f>
        <v>0</v>
      </c>
      <c r="DF47" s="106">
        <f ca="1">DA47</f>
        <v>0</v>
      </c>
      <c r="DG47" s="202"/>
      <c r="DH47" s="202"/>
      <c r="DI47" s="202"/>
      <c r="DJ47" s="202"/>
      <c r="DK47" s="202"/>
      <c r="DL47" s="202"/>
      <c r="DM47" s="202"/>
      <c r="DN47" s="202"/>
      <c r="DO47" s="203"/>
      <c r="DP47" s="204"/>
      <c r="DQ47" s="108">
        <f>(DP47*F47)/H47</f>
        <v>0</v>
      </c>
      <c r="DR47" s="102">
        <f ca="1">IF(E47=0,0,SUMIF('Cocktail (December 2025)'!$F$6:$DB$1547,E47,'Cocktail (December 2025)'!$AD$6:$AD$1547))</f>
        <v>0</v>
      </c>
      <c r="DS47" s="108">
        <f ca="1">DR47/H47</f>
        <v>0</v>
      </c>
      <c r="DT47" s="109">
        <f ca="1">DF47+DG47+DH47+DI47-DJ47-DK47-DL47-DM47-DN47-DO47-DQ47-DS47</f>
        <v>0</v>
      </c>
      <c r="DU47" s="104">
        <f ca="1">DT47*H47</f>
        <v>0</v>
      </c>
      <c r="DV47" s="105">
        <f ca="1">(DK47+DL47+DM47+DN47+(DO47+((DP47*$F47)/$H47)+DS47))*$L47</f>
        <v>0</v>
      </c>
      <c r="DW47" s="191"/>
      <c r="DX47" s="192">
        <f ca="1">DW47-DT47</f>
        <v>0</v>
      </c>
      <c r="DY47" s="106">
        <f ca="1">DT47</f>
        <v>0</v>
      </c>
      <c r="DZ47" s="202"/>
      <c r="EA47" s="202"/>
      <c r="EB47" s="202"/>
      <c r="EC47" s="202"/>
      <c r="ED47" s="202"/>
      <c r="EE47" s="202"/>
      <c r="EF47" s="202"/>
      <c r="EG47" s="202"/>
      <c r="EH47" s="203"/>
      <c r="EI47" s="204"/>
      <c r="EJ47" s="108">
        <f>(EI47*F47)/H47</f>
        <v>0</v>
      </c>
      <c r="EK47" s="102">
        <f ca="1">IF(E47=0,0,SUMIF('Cocktail (December 2025)'!$F$6:$DB$1547,E47,'Cocktail (December 2025)'!$AG$6:$AG$1547))</f>
        <v>0</v>
      </c>
      <c r="EL47" s="108">
        <f ca="1">EK47/H47</f>
        <v>0</v>
      </c>
      <c r="EM47" s="109">
        <f ca="1">DY47+DZ47+EA47+EB47-EC47-ED47-EE47-EF47-EG47-EH47-EJ47-EL47</f>
        <v>0</v>
      </c>
      <c r="EN47" s="104">
        <f ca="1">EM47*H47</f>
        <v>0</v>
      </c>
      <c r="EO47" s="105">
        <f ca="1">(ED47+EE47+EF47+EG47+(EH47+((EI47*$F47)/$H47)+EL47))*$L47</f>
        <v>0</v>
      </c>
      <c r="EP47" s="191"/>
      <c r="EQ47" s="199">
        <f ca="1">EP47-EM47</f>
        <v>0</v>
      </c>
      <c r="ER47" s="185">
        <f ca="1">EM47</f>
        <v>0</v>
      </c>
      <c r="ES47" s="202"/>
      <c r="ET47" s="202"/>
      <c r="EU47" s="202"/>
      <c r="EV47" s="202"/>
      <c r="EW47" s="202"/>
      <c r="EX47" s="202"/>
      <c r="EY47" s="202"/>
      <c r="EZ47" s="202"/>
      <c r="FA47" s="203"/>
      <c r="FB47" s="204"/>
      <c r="FC47" s="108">
        <f>(FB47*F47)/H47</f>
        <v>0</v>
      </c>
      <c r="FD47" s="102">
        <f ca="1">IF(E47=0,0,SUMIF('Cocktail (December 2025)'!$F$6:$DB$1547,E47,'Cocktail (December 2025)'!$AJ$6:$AJ$1547))</f>
        <v>0</v>
      </c>
      <c r="FE47" s="108">
        <f ca="1">FD47/H47</f>
        <v>0</v>
      </c>
      <c r="FF47" s="109">
        <f ca="1">ER47+ES47+ET47+EU47-EV47-EW47-EX47-EY47-EZ47-FA47-FC47-FE47</f>
        <v>0</v>
      </c>
      <c r="FG47" s="104">
        <f ca="1">FF47*H47</f>
        <v>0</v>
      </c>
      <c r="FH47" s="105">
        <f ca="1">(EW47+EX47+EY47+EZ47+(FA47+((FB47*$F47)/$H47)+FE47))*$L47</f>
        <v>0</v>
      </c>
      <c r="FI47" s="191"/>
      <c r="FJ47" s="192">
        <f ca="1">FI47-FF47</f>
        <v>0</v>
      </c>
      <c r="FK47" s="110">
        <f ca="1">FF47</f>
        <v>0</v>
      </c>
      <c r="FL47" s="202"/>
      <c r="FM47" s="202"/>
      <c r="FN47" s="202"/>
      <c r="FO47" s="202"/>
      <c r="FP47" s="202"/>
      <c r="FQ47" s="202"/>
      <c r="FR47" s="202"/>
      <c r="FS47" s="202"/>
      <c r="FT47" s="203"/>
      <c r="FU47" s="204"/>
      <c r="FV47" s="108">
        <f>(FU47*F47)/H47</f>
        <v>0</v>
      </c>
      <c r="FW47" s="102">
        <f ca="1">IF(E47=0,0,SUMIF('Cocktail (December 2025)'!$F$6:$DB$1547,E47,'Cocktail (December 2025)'!$AM$6:$AM$1547))</f>
        <v>0</v>
      </c>
      <c r="FX47" s="108">
        <f ca="1">FW47/H47</f>
        <v>0</v>
      </c>
      <c r="FY47" s="109">
        <f ca="1">FK47+FL47+FM47+FN47-FO47-FP47-FQ47-FR47-FS47-FT47-FV47-FX47</f>
        <v>0</v>
      </c>
      <c r="FZ47" s="104">
        <f ca="1">FY47*H47</f>
        <v>0</v>
      </c>
      <c r="GA47" s="105">
        <f ca="1">(FP47+FQ47+FR47+FS47+(FT47+((FU47*$F47)/$H47)+FX47))*$L47</f>
        <v>0</v>
      </c>
      <c r="GB47" s="191"/>
      <c r="GC47" s="192">
        <f ca="1">GB47-FY47</f>
        <v>0</v>
      </c>
      <c r="GD47" s="106">
        <f ca="1">FY47</f>
        <v>0</v>
      </c>
      <c r="GE47" s="202"/>
      <c r="GF47" s="202"/>
      <c r="GG47" s="202"/>
      <c r="GH47" s="202"/>
      <c r="GI47" s="202"/>
      <c r="GJ47" s="202"/>
      <c r="GK47" s="202"/>
      <c r="GL47" s="202"/>
      <c r="GM47" s="203"/>
      <c r="GN47" s="204"/>
      <c r="GO47" s="108">
        <f>(GN47*F47)/H47</f>
        <v>0</v>
      </c>
      <c r="GP47" s="102">
        <f ca="1">IF(E47=0,0,SUMIF('Cocktail (December 2025)'!$F$6:$DB$1547,E47,'Cocktail (December 2025)'!$AP$6:$AP$1547))</f>
        <v>0</v>
      </c>
      <c r="GQ47" s="108">
        <f ca="1">GP47/H47</f>
        <v>0</v>
      </c>
      <c r="GR47" s="109">
        <f ca="1">GD47+GE47+GF47+GG47-GH47-GI47-GJ47-GK47-GL47-GM47-GO47-GQ47</f>
        <v>0</v>
      </c>
      <c r="GS47" s="104">
        <f ca="1">GR47*H47</f>
        <v>0</v>
      </c>
      <c r="GT47" s="105">
        <f ca="1">(GI47+GJ47+GK47+GL47+(GM47+((GN47*$F47)/$H47)+GQ47))*$L47</f>
        <v>0</v>
      </c>
      <c r="GU47" s="191"/>
      <c r="GV47" s="192">
        <f ca="1">GU47-GR47</f>
        <v>0</v>
      </c>
      <c r="GW47" s="106">
        <f ca="1">GR47</f>
        <v>0</v>
      </c>
      <c r="GX47" s="202"/>
      <c r="GY47" s="202"/>
      <c r="GZ47" s="202"/>
      <c r="HA47" s="202"/>
      <c r="HB47" s="202"/>
      <c r="HC47" s="202"/>
      <c r="HD47" s="202"/>
      <c r="HE47" s="202"/>
      <c r="HF47" s="203"/>
      <c r="HG47" s="204"/>
      <c r="HH47" s="108">
        <f>(HG47*F47)/H47</f>
        <v>0</v>
      </c>
      <c r="HI47" s="102">
        <f ca="1">IF(E47=0,0,SUMIF('Cocktail (December 2025)'!$F$6:$DB$1547,E47,'Cocktail (December 2025)'!$AS$6:$AS$1547))</f>
        <v>0</v>
      </c>
      <c r="HJ47" s="108">
        <f ca="1">HI47/H47</f>
        <v>0</v>
      </c>
      <c r="HK47" s="109">
        <f ca="1">GW47+GX47+GY47+GZ47-HA47-HB47-HC47-HD47-HE47-HF47-HH47-HJ47</f>
        <v>0</v>
      </c>
      <c r="HL47" s="104">
        <f ca="1">HK47*H47</f>
        <v>0</v>
      </c>
      <c r="HM47" s="105">
        <f ca="1">(HB47+HC47+HD47+HE47+(HF47+((HG47*$F47)/$H47)+HJ47))*$L47</f>
        <v>0</v>
      </c>
      <c r="HN47" s="191"/>
      <c r="HO47" s="192">
        <f ca="1">HN47-HK47</f>
        <v>0</v>
      </c>
      <c r="HP47" s="106">
        <f ca="1">HK47</f>
        <v>0</v>
      </c>
      <c r="HQ47" s="202"/>
      <c r="HR47" s="202"/>
      <c r="HS47" s="202"/>
      <c r="HT47" s="202"/>
      <c r="HU47" s="202"/>
      <c r="HV47" s="202"/>
      <c r="HW47" s="202"/>
      <c r="HX47" s="202"/>
      <c r="HY47" s="203"/>
      <c r="HZ47" s="204"/>
      <c r="IA47" s="108">
        <f>(HZ47*F47)/H47</f>
        <v>0</v>
      </c>
      <c r="IB47" s="102">
        <f ca="1">IF(E47=0,0,SUMIF('Cocktail (December 2025)'!$F$6:$DB$1547,E47,'Cocktail (December 2025)'!$AV$6:$AV$1547))</f>
        <v>0</v>
      </c>
      <c r="IC47" s="108">
        <f ca="1">IB47/H47</f>
        <v>0</v>
      </c>
      <c r="ID47" s="109">
        <f ca="1">HP47+HQ47+HR47+HS47-HT47-HU47-HV47-HW47-HX47-HY47-IA47-IC47</f>
        <v>0</v>
      </c>
      <c r="IE47" s="104">
        <f ca="1">ID47*H47</f>
        <v>0</v>
      </c>
      <c r="IF47" s="105">
        <f ca="1">(HU47+HV47+HW47+HX47+(HY47+((HZ47*$F47)/$H47)+IC47))*$L47</f>
        <v>0</v>
      </c>
      <c r="IG47" s="191"/>
      <c r="IH47" s="192">
        <f ca="1">IG47-ID47</f>
        <v>0</v>
      </c>
      <c r="II47" s="106">
        <f ca="1">ID47</f>
        <v>0</v>
      </c>
      <c r="IJ47" s="202"/>
      <c r="IK47" s="202"/>
      <c r="IL47" s="202"/>
      <c r="IM47" s="202"/>
      <c r="IN47" s="202"/>
      <c r="IO47" s="202"/>
      <c r="IP47" s="202"/>
      <c r="IQ47" s="202"/>
      <c r="IR47" s="203"/>
      <c r="IS47" s="204"/>
      <c r="IT47" s="108">
        <f>(IS47*F47)/H47</f>
        <v>0</v>
      </c>
      <c r="IU47" s="102">
        <f ca="1">IF(E47=0,0,SUMIF('Cocktail (December 2025)'!$F$6:$DB$1547,E47,'Cocktail (December 2025)'!$AY$6:$AY$1547))</f>
        <v>0</v>
      </c>
      <c r="IV47" s="108">
        <f ca="1">IU47/H47</f>
        <v>0</v>
      </c>
      <c r="IW47" s="109">
        <f ca="1">II47+IJ47+IK47+IL47-IM47-IN47-IO47-IP47-IQ47-IR47-IT47-IV47</f>
        <v>0</v>
      </c>
      <c r="IX47" s="104">
        <f ca="1">IW47*H47</f>
        <v>0</v>
      </c>
      <c r="IY47" s="105">
        <f ca="1">(IN47+IO47+IP47+IQ47+(IR47+((IS47*$F47)/$H47)+IV47))*$L47</f>
        <v>0</v>
      </c>
      <c r="IZ47" s="191"/>
      <c r="JA47" s="192">
        <f ca="1">IZ47-IW47</f>
        <v>0</v>
      </c>
      <c r="JB47" s="106">
        <f ca="1">IW47</f>
        <v>0</v>
      </c>
      <c r="JC47" s="202"/>
      <c r="JD47" s="202"/>
      <c r="JE47" s="202"/>
      <c r="JF47" s="202"/>
      <c r="JG47" s="202"/>
      <c r="JH47" s="202"/>
      <c r="JI47" s="202"/>
      <c r="JJ47" s="202"/>
      <c r="JK47" s="203"/>
      <c r="JL47" s="204"/>
      <c r="JM47" s="108">
        <f>(JL47*F47)/H47</f>
        <v>0</v>
      </c>
      <c r="JN47" s="102">
        <f ca="1">IF(E47=0,0,SUMIF('Cocktail (December 2025)'!$F$6:$DB$1547,E47,'Cocktail (December 2025)'!$BB$6:$BB$1547))</f>
        <v>0</v>
      </c>
      <c r="JO47" s="108">
        <f ca="1">JN47/H47</f>
        <v>0</v>
      </c>
      <c r="JP47" s="109">
        <f ca="1">JB47+JC47+JD47+JE47-JF47-JG47-JH47-JI47-JJ47-JK47-JM47-JO47</f>
        <v>0</v>
      </c>
      <c r="JQ47" s="104">
        <f ca="1">JP47*H47</f>
        <v>0</v>
      </c>
      <c r="JR47" s="105">
        <f ca="1">(JG47+JH47+JI47+JJ47+(JK47+((JL47*$F47)/$H47)+JO47))*$L47</f>
        <v>0</v>
      </c>
      <c r="JS47" s="191"/>
      <c r="JT47" s="192">
        <f ca="1">JS47-JP47</f>
        <v>0</v>
      </c>
      <c r="JU47" s="106">
        <f ca="1">JP47</f>
        <v>0</v>
      </c>
      <c r="JV47" s="202"/>
      <c r="JW47" s="202"/>
      <c r="JX47" s="202"/>
      <c r="JY47" s="202"/>
      <c r="JZ47" s="202"/>
      <c r="KA47" s="202"/>
      <c r="KB47" s="202"/>
      <c r="KC47" s="202"/>
      <c r="KD47" s="203"/>
      <c r="KE47" s="204"/>
      <c r="KF47" s="108">
        <f>(KE47*F47)/H47</f>
        <v>0</v>
      </c>
      <c r="KG47" s="102">
        <f ca="1">IF(E47=0,0,SUMIF('Cocktail (December 2025)'!$F$6:$DB$1547,E47,'Cocktail (December 2025)'!$BE$6:$BE$1547))</f>
        <v>0</v>
      </c>
      <c r="KH47" s="108">
        <f ca="1">KG47/H47</f>
        <v>0</v>
      </c>
      <c r="KI47" s="109">
        <f ca="1">JU47+JV47+JW47+JX47-JY47-JZ47-KA47-KB47-KC47-KD47-KF47-KH47</f>
        <v>0</v>
      </c>
      <c r="KJ47" s="104">
        <f ca="1">KI47*H47</f>
        <v>0</v>
      </c>
      <c r="KK47" s="105">
        <f ca="1">(JZ47+KA47+KB47+KC47+(KD47+((KE47*$F47)/$H47)+KH47))*$L47</f>
        <v>0</v>
      </c>
      <c r="KL47" s="191"/>
      <c r="KM47" s="192">
        <f ca="1">KL47-KI47</f>
        <v>0</v>
      </c>
      <c r="KN47" s="106">
        <f ca="1">KI47</f>
        <v>0</v>
      </c>
      <c r="KO47" s="202"/>
      <c r="KP47" s="202"/>
      <c r="KQ47" s="202"/>
      <c r="KR47" s="202"/>
      <c r="KS47" s="202"/>
      <c r="KT47" s="202"/>
      <c r="KU47" s="202"/>
      <c r="KV47" s="202"/>
      <c r="KW47" s="203"/>
      <c r="KX47" s="204"/>
      <c r="KY47" s="108">
        <f>(KX47*F47)/H47</f>
        <v>0</v>
      </c>
      <c r="KZ47" s="102">
        <f ca="1">IF(E47=0,0,SUMIF('Cocktail (December 2025)'!$F$6:$DB$1547,E47,'Cocktail (December 2025)'!$BH$6:$BH$1547))</f>
        <v>0</v>
      </c>
      <c r="LA47" s="108">
        <f ca="1">KZ47/H47</f>
        <v>0</v>
      </c>
      <c r="LB47" s="109">
        <f ca="1">KN47+KO47+KP47+KQ47-KR47-KS47-KT47-KU47-KV47-KW47-KY47-LA47</f>
        <v>0</v>
      </c>
      <c r="LC47" s="104">
        <f ca="1">LB47*H47</f>
        <v>0</v>
      </c>
      <c r="LD47" s="105">
        <f ca="1">(KS47+KT47+KU47+KV47+(KW47+((KX47*$F47)/$H47)+LA47))*$L47</f>
        <v>0</v>
      </c>
      <c r="LE47" s="191"/>
      <c r="LF47" s="192">
        <f ca="1">LE47-LB47</f>
        <v>0</v>
      </c>
      <c r="LG47" s="106">
        <f ca="1">LB47</f>
        <v>0</v>
      </c>
      <c r="LH47" s="202"/>
      <c r="LI47" s="202"/>
      <c r="LJ47" s="202"/>
      <c r="LK47" s="202"/>
      <c r="LL47" s="202"/>
      <c r="LM47" s="202"/>
      <c r="LN47" s="202"/>
      <c r="LO47" s="202"/>
      <c r="LP47" s="203"/>
      <c r="LQ47" s="204"/>
      <c r="LR47" s="108">
        <f>(LQ47*F47)/H47</f>
        <v>0</v>
      </c>
      <c r="LS47" s="102">
        <f ca="1">IF(E47=0,0,SUMIF('Cocktail (December 2025)'!$F$6:$DB$1547,E47,'Cocktail (December 2025)'!$BK$6:$BK$1547))</f>
        <v>0</v>
      </c>
      <c r="LT47" s="108">
        <f ca="1">LS47/H47</f>
        <v>0</v>
      </c>
      <c r="LU47" s="109">
        <f ca="1">LG47+LH47+LI47+LJ47-LK47-LL47-LM47-LN47-LO47-LP47-LR47-LT47</f>
        <v>0</v>
      </c>
      <c r="LV47" s="104">
        <f ca="1">LU47*H47</f>
        <v>0</v>
      </c>
      <c r="LW47" s="105">
        <f ca="1">(LL47+LM47+LN47+LO47+(LP47+((LQ47*$F47)/$H47)+LT47))*$L47</f>
        <v>0</v>
      </c>
      <c r="LX47" s="191"/>
      <c r="LY47" s="192">
        <f ca="1">LX47-LU47</f>
        <v>0</v>
      </c>
      <c r="LZ47" s="106">
        <f ca="1">LU47</f>
        <v>0</v>
      </c>
      <c r="MA47" s="202"/>
      <c r="MB47" s="202"/>
      <c r="MC47" s="202"/>
      <c r="MD47" s="202"/>
      <c r="ME47" s="202"/>
      <c r="MF47" s="202"/>
      <c r="MG47" s="202"/>
      <c r="MH47" s="202"/>
      <c r="MI47" s="203"/>
      <c r="MJ47" s="204"/>
      <c r="MK47" s="108">
        <f>(MJ47*F47)/H47</f>
        <v>0</v>
      </c>
      <c r="ML47" s="102">
        <f ca="1">IF(E47=0,0,SUMIF('Cocktail (December 2025)'!$F$6:$DB$1547,E47,'Cocktail (December 2025)'!$BN$6:$BN$1547))</f>
        <v>0</v>
      </c>
      <c r="MM47" s="108">
        <f ca="1">ML47/H47</f>
        <v>0</v>
      </c>
      <c r="MN47" s="109">
        <f ca="1">LZ47+MA47+MB47+MC47-MD47-ME47-MF47-MG47-MH47-MI47-MK47-MM47</f>
        <v>0</v>
      </c>
      <c r="MO47" s="104">
        <f ca="1">MN47*H47</f>
        <v>0</v>
      </c>
      <c r="MP47" s="105">
        <f ca="1">(ME47+MF47+MG47+MH47+(MI47+((MJ47*$F47)/$H47)+MM47))*$L47</f>
        <v>0</v>
      </c>
      <c r="MQ47" s="191"/>
      <c r="MR47" s="192">
        <f ca="1">MQ47-MN47</f>
        <v>0</v>
      </c>
      <c r="MS47" s="106">
        <f ca="1">MN47</f>
        <v>0</v>
      </c>
      <c r="MT47" s="202"/>
      <c r="MU47" s="202"/>
      <c r="MV47" s="202"/>
      <c r="MW47" s="202"/>
      <c r="MX47" s="202"/>
      <c r="MY47" s="202"/>
      <c r="MZ47" s="202"/>
      <c r="NA47" s="202"/>
      <c r="NB47" s="203"/>
      <c r="NC47" s="204"/>
      <c r="ND47" s="108">
        <f>(NC47*F47)/H47</f>
        <v>0</v>
      </c>
      <c r="NE47" s="102">
        <f ca="1">IF(E47=0,0,SUMIF('Cocktail (December 2025)'!$F$6:$DB$1547,E47,'Cocktail (December 2025)'!$BQ$6:$BQ$1547))</f>
        <v>0</v>
      </c>
      <c r="NF47" s="108">
        <f ca="1">NE47/H47</f>
        <v>0</v>
      </c>
      <c r="NG47" s="109">
        <f ca="1">MS47+MT47+MU47+MV47-MW47-MX47-MY47-MZ47-NA47-NB47-ND47-NF47</f>
        <v>0</v>
      </c>
      <c r="NH47" s="104">
        <f ca="1">NG47*H47</f>
        <v>0</v>
      </c>
      <c r="NI47" s="105">
        <f ca="1">(MX47+MY47+MZ47+NA47+(NB47+((NC47*$F47)/$H47)+NF47))*$L47</f>
        <v>0</v>
      </c>
      <c r="NJ47" s="191"/>
      <c r="NK47" s="192">
        <f ca="1">NJ47-NG47</f>
        <v>0</v>
      </c>
      <c r="NL47" s="106">
        <f ca="1">NG47</f>
        <v>0</v>
      </c>
      <c r="NM47" s="202"/>
      <c r="NN47" s="202"/>
      <c r="NO47" s="202"/>
      <c r="NP47" s="202"/>
      <c r="NQ47" s="202"/>
      <c r="NR47" s="202"/>
      <c r="NS47" s="202"/>
      <c r="NT47" s="202"/>
      <c r="NU47" s="203"/>
      <c r="NV47" s="204"/>
      <c r="NW47" s="108">
        <f>(NV47*F47)/H47</f>
        <v>0</v>
      </c>
      <c r="NX47" s="102">
        <f ca="1">IF(E47=0,0,SUMIF('Cocktail (December 2025)'!$F$6:$DB$1547,E47,'Cocktail (December 2025)'!$BT$6:$BT$1547))</f>
        <v>0</v>
      </c>
      <c r="NY47" s="108">
        <f ca="1">NX47/H47</f>
        <v>0</v>
      </c>
      <c r="NZ47" s="109">
        <f ca="1">NL47+NM47+NN47+NO47-NP47-NQ47-NR47-NS47-NT47-NU47-NW47-NY47</f>
        <v>0</v>
      </c>
      <c r="OA47" s="104">
        <f ca="1">NZ47*H47</f>
        <v>0</v>
      </c>
      <c r="OB47" s="105">
        <f ca="1">(NQ47+NR47+NS47+NT47+(NU47+((NV47*$F47)/$H47)+NY47))*$L47</f>
        <v>0</v>
      </c>
      <c r="OC47" s="191"/>
      <c r="OD47" s="192">
        <f ca="1">OC47-NZ47</f>
        <v>0</v>
      </c>
      <c r="OE47" s="106">
        <f ca="1">NZ47</f>
        <v>0</v>
      </c>
      <c r="OF47" s="202"/>
      <c r="OG47" s="202"/>
      <c r="OH47" s="202"/>
      <c r="OI47" s="202"/>
      <c r="OJ47" s="202"/>
      <c r="OK47" s="202"/>
      <c r="OL47" s="202"/>
      <c r="OM47" s="202"/>
      <c r="ON47" s="203"/>
      <c r="OO47" s="204"/>
      <c r="OP47" s="108">
        <f>(OO47*F47)/H47</f>
        <v>0</v>
      </c>
      <c r="OQ47" s="102">
        <f ca="1">IF(E47=0,0,SUMIF('Cocktail (December 2025)'!$F$6:$DB$1547,E47,'Cocktail (December 2025)'!$BW$6:$BW$1547))</f>
        <v>0</v>
      </c>
      <c r="OR47" s="108">
        <f ca="1">OQ47/H47</f>
        <v>0</v>
      </c>
      <c r="OS47" s="109">
        <f ca="1">OE47+OF47+OG47+OH47-OI47-OJ47-OK47-OL47-OM47-ON47-OP47-OR47</f>
        <v>0</v>
      </c>
      <c r="OT47" s="104">
        <f ca="1">OS47*H47</f>
        <v>0</v>
      </c>
      <c r="OU47" s="105">
        <f ca="1">(OJ47+OK47+OL47+OM47+(ON47+((OO47*$F47)/$H47)+OR47))*$L47</f>
        <v>0</v>
      </c>
      <c r="OV47" s="191"/>
      <c r="OW47" s="192">
        <f ca="1">OV47-OS47</f>
        <v>0</v>
      </c>
      <c r="OX47" s="106">
        <f ca="1">OS47</f>
        <v>0</v>
      </c>
      <c r="OY47" s="202"/>
      <c r="OZ47" s="202"/>
      <c r="PA47" s="202"/>
      <c r="PB47" s="202"/>
      <c r="PC47" s="202"/>
      <c r="PD47" s="202"/>
      <c r="PE47" s="202"/>
      <c r="PF47" s="202"/>
      <c r="PG47" s="203"/>
      <c r="PH47" s="204"/>
      <c r="PI47" s="108">
        <f>(PH47*F47)/H47</f>
        <v>0</v>
      </c>
      <c r="PJ47" s="102">
        <f ca="1">IF(E47=0,0,SUMIF('Cocktail (December 2025)'!$F$6:$DB$1547,E47,'Cocktail (December 2025)'!$BZ$6:$BZ$1547))</f>
        <v>0</v>
      </c>
      <c r="PK47" s="108">
        <f ca="1">PJ47/H47</f>
        <v>0</v>
      </c>
      <c r="PL47" s="109">
        <f ca="1">OX47+OY47+OZ47+PA47-PB47-PC47-PD47-PE47-PF47-PG47-PI47-PK47</f>
        <v>0</v>
      </c>
      <c r="PM47" s="104">
        <f ca="1">PL47*H47</f>
        <v>0</v>
      </c>
      <c r="PN47" s="105">
        <f ca="1">(PC47+PD47+PE47+PF47+(PG47+((PH47*$F47)/$H47)+PK47))*$L47</f>
        <v>0</v>
      </c>
      <c r="PO47" s="191"/>
      <c r="PP47" s="192">
        <f ca="1">PO47-PL47</f>
        <v>0</v>
      </c>
      <c r="PQ47" s="106">
        <f ca="1">PL47</f>
        <v>0</v>
      </c>
      <c r="PR47" s="202"/>
      <c r="PS47" s="202"/>
      <c r="PT47" s="202"/>
      <c r="PU47" s="202"/>
      <c r="PV47" s="202"/>
      <c r="PW47" s="202"/>
      <c r="PX47" s="202"/>
      <c r="PY47" s="202"/>
      <c r="PZ47" s="203"/>
      <c r="QA47" s="204"/>
      <c r="QB47" s="108">
        <f>(QA47*F47)/H47</f>
        <v>0</v>
      </c>
      <c r="QC47" s="102">
        <f ca="1">IF(E47=0,0,SUMIF('Cocktail (December 2025)'!$F$6:$DB$1547,E47,'Cocktail (December 2025)'!$CC$6:$CC$1547))</f>
        <v>0</v>
      </c>
      <c r="QD47" s="108">
        <f ca="1">QC47/H47</f>
        <v>0</v>
      </c>
      <c r="QE47" s="109">
        <f ca="1">PQ47+PR47+PS47+PT47-PU47-PV47-PW47-PX47-PY47-PZ47-QB47-QD47</f>
        <v>0</v>
      </c>
      <c r="QF47" s="104">
        <f ca="1">QE47*H47</f>
        <v>0</v>
      </c>
      <c r="QG47" s="105">
        <f ca="1">(PV47+PW47+PX47+PY47+(PZ47+((QA47*$F47)/$H47)+QD47))*$L47</f>
        <v>0</v>
      </c>
      <c r="QH47" s="191"/>
      <c r="QI47" s="192">
        <f ca="1">QH47-QE47</f>
        <v>0</v>
      </c>
      <c r="QJ47" s="106">
        <f ca="1">QE47</f>
        <v>0</v>
      </c>
      <c r="QK47" s="202"/>
      <c r="QL47" s="202"/>
      <c r="QM47" s="202"/>
      <c r="QN47" s="202"/>
      <c r="QO47" s="202"/>
      <c r="QP47" s="202"/>
      <c r="QQ47" s="202"/>
      <c r="QR47" s="202"/>
      <c r="QS47" s="203"/>
      <c r="QT47" s="204"/>
      <c r="QU47" s="108">
        <f>(QT47*F47)/H47</f>
        <v>0</v>
      </c>
      <c r="QV47" s="102">
        <f ca="1">IF(E47=0,0,SUMIF('Cocktail (December 2025)'!$F$6:$DB$1547,E47,'Cocktail (December 2025)'!$CF$6:$CF$1547))</f>
        <v>0</v>
      </c>
      <c r="QW47" s="108">
        <f ca="1">QV47/H47</f>
        <v>0</v>
      </c>
      <c r="QX47" s="109">
        <f ca="1">QJ47+QK47+QL47+QM47-QN47-QO47-QP47-QQ47-QR47-QS47-QU47-QW47</f>
        <v>0</v>
      </c>
      <c r="QY47" s="104">
        <f ca="1">QX47*H47</f>
        <v>0</v>
      </c>
      <c r="QZ47" s="105">
        <f ca="1">(QO47+QP47+QQ47+QR47+(QS47+((QT47*$F47)/$H47)+QW47))*$L47</f>
        <v>0</v>
      </c>
      <c r="RA47" s="191"/>
      <c r="RB47" s="192">
        <f ca="1">RA47-QX47</f>
        <v>0</v>
      </c>
      <c r="RC47" s="106">
        <f ca="1">QX47</f>
        <v>0</v>
      </c>
      <c r="RD47" s="202"/>
      <c r="RE47" s="202"/>
      <c r="RF47" s="202"/>
      <c r="RG47" s="202"/>
      <c r="RH47" s="202"/>
      <c r="RI47" s="202"/>
      <c r="RJ47" s="202"/>
      <c r="RK47" s="202"/>
      <c r="RL47" s="203"/>
      <c r="RM47" s="204"/>
      <c r="RN47" s="108">
        <f>(RM47*F47)/H47</f>
        <v>0</v>
      </c>
      <c r="RO47" s="102">
        <f ca="1">IF(E47=0,0,SUMIF('Cocktail (December 2025)'!$F$6:$DB$1547,E47,'Cocktail (December 2025)'!$CI$6:$CI$1547))</f>
        <v>0</v>
      </c>
      <c r="RP47" s="108">
        <f ca="1">RO47/H47</f>
        <v>0</v>
      </c>
      <c r="RQ47" s="109">
        <f ca="1">RC47+RD47+RE47+RF47-RG47-RH47-RI47-RJ47-RK47-RL47-RN47-RP47</f>
        <v>0</v>
      </c>
      <c r="RR47" s="104">
        <f ca="1">RQ47*H47</f>
        <v>0</v>
      </c>
      <c r="RS47" s="105">
        <f ca="1">(RH47+RI47+RJ47+RK47+(RL47+((RM47*$F47)/$H47)+RP47))*$L47</f>
        <v>0</v>
      </c>
      <c r="RT47" s="191"/>
      <c r="RU47" s="192">
        <f ca="1">RT47-RQ47</f>
        <v>0</v>
      </c>
      <c r="RV47" s="106">
        <f ca="1">RQ47</f>
        <v>0</v>
      </c>
      <c r="RW47" s="202"/>
      <c r="RX47" s="202"/>
      <c r="RY47" s="202"/>
      <c r="RZ47" s="202"/>
      <c r="SA47" s="202"/>
      <c r="SB47" s="202"/>
      <c r="SC47" s="202"/>
      <c r="SD47" s="202"/>
      <c r="SE47" s="203"/>
      <c r="SF47" s="204"/>
      <c r="SG47" s="108">
        <f>(SF47*F47)/H47</f>
        <v>0</v>
      </c>
      <c r="SH47" s="102">
        <f ca="1">IF(E47=0,0,SUMIF('Cocktail (December 2025)'!$F$6:$DB$1547,E47,'Cocktail (December 2025)'!$CL$6:$CL$1547))</f>
        <v>0</v>
      </c>
      <c r="SI47" s="108">
        <f ca="1">SH47/H47</f>
        <v>0</v>
      </c>
      <c r="SJ47" s="109">
        <f ca="1">RV47+RW47+RX47+RY47-RZ47-SA47-SB47-SC47-SD47-SE47-SG47-SI47</f>
        <v>0</v>
      </c>
      <c r="SK47" s="104">
        <f ca="1">SJ47*H47</f>
        <v>0</v>
      </c>
      <c r="SL47" s="105">
        <f ca="1">(SA47+SB47+SC47+SD47+(SE47+((SF47*$F47)/$H47)+SI47))*$L47</f>
        <v>0</v>
      </c>
      <c r="SM47" s="191"/>
      <c r="SN47" s="192">
        <f ca="1">SM47-SJ47</f>
        <v>0</v>
      </c>
      <c r="SO47" s="106">
        <f ca="1">SJ47</f>
        <v>0</v>
      </c>
      <c r="SP47" s="202"/>
      <c r="SQ47" s="202"/>
      <c r="SR47" s="202"/>
      <c r="SS47" s="202"/>
      <c r="ST47" s="202"/>
      <c r="SU47" s="202"/>
      <c r="SV47" s="202"/>
      <c r="SW47" s="202"/>
      <c r="SX47" s="203"/>
      <c r="SY47" s="204"/>
      <c r="SZ47" s="108">
        <f>(SY47*F47)/H47</f>
        <v>0</v>
      </c>
      <c r="TA47" s="102">
        <f ca="1">IF(E47=0,0,SUMIF('Cocktail (December 2025)'!$F$6:$DB$1547,E47,'Cocktail (December 2025)'!$CO$6:$CO$1547))</f>
        <v>0</v>
      </c>
      <c r="TB47" s="108">
        <f ca="1">TA47/H47</f>
        <v>0</v>
      </c>
      <c r="TC47" s="109">
        <f ca="1">SO47+SP47+SQ47+SR47-SS47-ST47-SU47-SV47-SW47-SX47-SZ47-TB47</f>
        <v>0</v>
      </c>
      <c r="TD47" s="104">
        <f ca="1">TC47*H47</f>
        <v>0</v>
      </c>
      <c r="TE47" s="105">
        <f ca="1">(ST47+SU47+SV47+SW47+(SX47+((SY47*$F47)/$H47)+TB47))*$L47</f>
        <v>0</v>
      </c>
      <c r="TF47" s="191"/>
      <c r="TG47" s="192">
        <f ca="1">TF47-TC47</f>
        <v>0</v>
      </c>
      <c r="TH47" s="106">
        <f ca="1">TC47</f>
        <v>0</v>
      </c>
      <c r="TI47" s="202"/>
      <c r="TJ47" s="202"/>
      <c r="TK47" s="202"/>
      <c r="TL47" s="202"/>
      <c r="TM47" s="202"/>
      <c r="TN47" s="202"/>
      <c r="TO47" s="202"/>
      <c r="TP47" s="202"/>
      <c r="TQ47" s="203"/>
      <c r="TR47" s="204"/>
      <c r="TS47" s="108">
        <f>(TR47*F47)/H47</f>
        <v>0</v>
      </c>
      <c r="TT47" s="102">
        <f ca="1">IF(E47=0,0,SUMIF('Cocktail (December 2025)'!$F$6:$DB$1547,E47,'Cocktail (December 2025)'!$CR$6:$CR$1547))</f>
        <v>0</v>
      </c>
      <c r="TU47" s="108">
        <f ca="1">TT47/H47</f>
        <v>0</v>
      </c>
      <c r="TV47" s="109">
        <f ca="1">TH47+TI47+TJ47+TK47-TL47-TM47-TN47-TO47-TP47-TQ47-TS47-TU47</f>
        <v>0</v>
      </c>
      <c r="TW47" s="104">
        <f ca="1">TV47*H47</f>
        <v>0</v>
      </c>
      <c r="TX47" s="105">
        <f ca="1">(TM47+TN47+TO47+TP47+(TQ47+((TR47*$F47)/$H47)+TU47))*$L47</f>
        <v>0</v>
      </c>
      <c r="TY47" s="191"/>
      <c r="TZ47" s="192">
        <f ca="1">TY47-TV47</f>
        <v>0</v>
      </c>
      <c r="UA47" s="106">
        <f ca="1">TV47</f>
        <v>0</v>
      </c>
      <c r="UB47" s="202"/>
      <c r="UC47" s="202"/>
      <c r="UD47" s="202"/>
      <c r="UE47" s="202"/>
      <c r="UF47" s="202"/>
      <c r="UG47" s="202"/>
      <c r="UH47" s="202"/>
      <c r="UI47" s="202"/>
      <c r="UJ47" s="203"/>
      <c r="UK47" s="204"/>
      <c r="UL47" s="108">
        <f>(UK47*F47)/H47</f>
        <v>0</v>
      </c>
      <c r="UM47" s="102">
        <f ca="1">IF(E47=0,0,SUMIF('Cocktail (December 2025)'!$F$6:$DB$1547,E47,'Cocktail (December 2025)'!$CU$6:$CU$1547))</f>
        <v>0</v>
      </c>
      <c r="UN47" s="108">
        <f ca="1">UM47/H47</f>
        <v>0</v>
      </c>
      <c r="UO47" s="109">
        <f ca="1">UA47+UB47+UC47+UD47-UE47-UF47-UG47-UH47-UI47-UJ47-UL47-UN47</f>
        <v>0</v>
      </c>
      <c r="UP47" s="104">
        <f ca="1">UO47*H47</f>
        <v>0</v>
      </c>
      <c r="UQ47" s="105">
        <f ca="1">(UF47+UG47+UH47+UI47+(UJ47+((UK47*$F47)/$H47)+UN47))*$L47</f>
        <v>0</v>
      </c>
      <c r="UR47" s="191"/>
      <c r="US47" s="192">
        <f ca="1">UR47-UO47</f>
        <v>0</v>
      </c>
      <c r="UT47" s="106">
        <f ca="1">UO47</f>
        <v>0</v>
      </c>
      <c r="UU47" s="202"/>
      <c r="UV47" s="202"/>
      <c r="UW47" s="202"/>
      <c r="UX47" s="202"/>
      <c r="UY47" s="202"/>
      <c r="UZ47" s="202"/>
      <c r="VA47" s="202"/>
      <c r="VB47" s="202"/>
      <c r="VC47" s="203"/>
      <c r="VD47" s="204"/>
      <c r="VE47" s="108">
        <f>(VD47*F47)/H47</f>
        <v>0</v>
      </c>
      <c r="VF47" s="102">
        <f ca="1">IF(E47=0,0,SUMIF('Cocktail (December 2025)'!$F$6:$DB$1547,E47,'Cocktail (December 2025)'!$CX$6:$CX$1547))</f>
        <v>0</v>
      </c>
      <c r="VG47" s="108">
        <f ca="1">VF47/H47</f>
        <v>0</v>
      </c>
      <c r="VH47" s="109">
        <f ca="1">UT47+UU47+UV47+UW47-UX47-UY47-UZ47-VA47-VB47-VC47-VE47-VG47</f>
        <v>0</v>
      </c>
      <c r="VI47" s="104">
        <f ca="1">VH47*H47</f>
        <v>0</v>
      </c>
      <c r="VJ47" s="105">
        <f ca="1">(UY47+UZ47+VA47+VB47+(VC47+((VD47*$F47)/$H47)+VG47))*$L47</f>
        <v>0</v>
      </c>
      <c r="VK47" s="191"/>
      <c r="VL47" s="192">
        <f ca="1">VK47-VH47</f>
        <v>0</v>
      </c>
      <c r="VM47" s="106">
        <f ca="1">VH47</f>
        <v>0</v>
      </c>
      <c r="VN47" s="202"/>
      <c r="VO47" s="202"/>
      <c r="VP47" s="202"/>
      <c r="VQ47" s="202"/>
      <c r="VR47" s="202"/>
      <c r="VS47" s="202"/>
      <c r="VT47" s="202"/>
      <c r="VU47" s="202"/>
      <c r="VV47" s="203"/>
      <c r="VW47" s="204"/>
      <c r="VX47" s="108">
        <f>(VW47*F47)/H47</f>
        <v>0</v>
      </c>
      <c r="VY47" s="102">
        <f ca="1">IF(E47=0,0,SUMIF('Cocktail (December 2025)'!$F$6:$DB$1547,E47,'Cocktail (December 2025)'!$DA$6:$DA$1547))</f>
        <v>0</v>
      </c>
      <c r="VZ47" s="108">
        <f ca="1">VY47/H47</f>
        <v>0</v>
      </c>
      <c r="WA47" s="109">
        <f ca="1">VM47+VN47+VO47+VP47-VQ47-VR47-VS47-VT47-VU47-VV47-VX47-VZ47</f>
        <v>0</v>
      </c>
      <c r="WB47" s="104">
        <f ca="1">WA47*H47</f>
        <v>0</v>
      </c>
      <c r="WC47" s="105">
        <f ca="1">(VR47+VS47+VT47+VU47+(VV47+((VW47*$F47)/$H47)+VZ47))*$L47</f>
        <v>0</v>
      </c>
      <c r="WD47" s="191"/>
      <c r="WE47" s="192">
        <f ca="1">WD47-WA47</f>
        <v>0</v>
      </c>
      <c r="WF47" s="14" t="s">
        <v>81</v>
      </c>
      <c r="WG47" s="62">
        <f>O47</f>
        <v>0</v>
      </c>
      <c r="WH47" s="13">
        <f>P47+AI47+BB47+BU47+CN47+DG47+DZ47+ES47+FL47+GE47+GX47+HQ47+IJ47+JC47+JV47+KO47+LH47+MA47+MT47+NM47+OF47+OY47+PR47+QK47+RD47+RW47+SP47+TI47+UB47+UU47+VN47</f>
        <v>0</v>
      </c>
      <c r="WI47" s="13">
        <f>Q47+AJ47+BC47+BV47+CO47+DH47+EA47+ET47+FM47+GF47+GY47+HR47+IK47+JD47+JW47+KP47+LI47+MB47+MU47+NN47+OG47+OZ47+PS47+QL47+RE47+RX47+SQ47+TJ47+UC47+UV47+VO47</f>
        <v>0</v>
      </c>
      <c r="WJ47" s="13">
        <f>R47+AK47+BD47+BW47+CP47+DI47+EB47+EU47+FN47+GG47+GZ47+HS47+IL47+JE47+JX47+KQ47+LJ47+MC47+MV47+NO47+OH47+PA47+PT47+QM47+RF47+RY47+SR47+TK47+UD47+UW47+VP47</f>
        <v>0</v>
      </c>
      <c r="WK47" s="13">
        <f>S47+AL47+BE47+BX47+CQ47+DJ47+EC47+EV47+FO47+GH47+HA47+HT47+IM47+JF47+JY47+KR47+LK47+MD47+MW47+NP47+OI47+PB47+PU47+QN47+RG47+RZ47+SS47+TL47+UE47+UX47+VQ47</f>
        <v>0</v>
      </c>
      <c r="WL47" s="13">
        <f>T47+AM47+BF47+BY47+CR47+DK47+ED47+EW47+FP47+GI47+HB47+HU47+IN47+JG47+JZ47+KS47+LL47+ME47+MX47+NQ47+OJ47+PC47+PV47+QO47+RH47+SA47+ST47+TM47+UF47+UY47+VR47</f>
        <v>0</v>
      </c>
      <c r="WM47" s="13">
        <f>U47+AN47+BG47+BZ47+CS47+DL47+EE47++EX47+FQ47+GJ47+HC47+HV47+IO47+JH47+KA47+KT47+LM47+MF47+MY47+NR47+OK47+PD47+PW47+QP47+RI47+SB47+SU47+TN47+UG47+UZ47+VS47</f>
        <v>0</v>
      </c>
      <c r="WN47" s="13">
        <f>V47+AO47+BH47+CA47+CT47+DM47+EF47+EY47+FR47+GK47+HD47+HW47+IP47+JI47+KB47+KU47+LN47+MG47+MZ47+NS47+OL47+PE47+PX47+QQ47+RJ47+SC47+SV47+TO47+UH47+VA47+VT47</f>
        <v>0</v>
      </c>
      <c r="WO47" s="13">
        <f>W47+AP47+BI47+CB47+CU47+DN47+EG47+EZ47+FS47+GL47+HE47+HX47+IQ47+JJ47+KC47+KV47+LO47+MH47+NA47+NT47+OM47+PF47+PY47+QR47+RK47+SD47+SW47+TP47+UI47+VB47+VU47</f>
        <v>0</v>
      </c>
      <c r="WP47" s="63">
        <f>X47+AQ47+BJ47+CC47+CV47+DO47+EH47+FA47+FT47+GM47+HF47+HY47+IR47+JK47+KD47+KW47+LP47+MI47+NB47+NU47+ON47+PG47+PZ47+QS47+RL47+SE47+SX47+TQ47+UJ47+VC47+VV47</f>
        <v>0</v>
      </c>
      <c r="WQ47" s="63">
        <f>Y47+AR47+BK47+CD47+CW47+DP47+EI47+FB47+FU47+GN47+HG47+HZ47+IS47+JL47+KE47+KX47+LQ47+MJ47+NC47+NV47+OO47+PH47+QA47+QT47+RM47+SF47+SY47+TR47+UK47+VD47+VW47</f>
        <v>0</v>
      </c>
      <c r="WR47" s="63">
        <f>Z47+AS47+BL47+CE47+CX47+DQ47+EJ47+FC47+FV47+GO47+HH47+IA47+IT47+JM47+KF47+KY47+LR47+MK47+ND47+NW47+OP47+PI47+QB47+QU47+RN47+SG47+SZ47+TS47+UL47+VE47+VX47</f>
        <v>0</v>
      </c>
      <c r="WS47" s="63">
        <f ca="1">AB47+AU47+BN47+CG47+CZ47+DS47+EL47+FE47+FX47+GQ47+HJ47+IC47+IV47+JO47+KH47+LA47+LT47+MM47+NF47+NY47+OR47+PK47+QD47+QW47+RP47+SI47+TB47+TU47+UN47+VG47+VZ47</f>
        <v>0</v>
      </c>
      <c r="WT47" s="54">
        <f ca="1">WA47</f>
        <v>0</v>
      </c>
      <c r="WU47" s="64">
        <f ca="1">WB47</f>
        <v>0</v>
      </c>
      <c r="WV47" s="196"/>
      <c r="WW47" s="197">
        <f ca="1">WV47-WT47</f>
        <v>0</v>
      </c>
      <c r="WX47" s="12">
        <f>WV47/F47</f>
        <v>0</v>
      </c>
      <c r="WY47" s="61"/>
    </row>
    <row r="48" spans="1:623" ht="15" x14ac:dyDescent="0.3">
      <c r="A48" s="114" t="str">
        <f t="shared" ref="A48:A50" si="1868">IFERROR(IF(WU48=0,"-","Y"),"-")</f>
        <v>-</v>
      </c>
      <c r="B48" s="149"/>
      <c r="C48" s="173">
        <v>799</v>
      </c>
      <c r="D48" s="174">
        <v>234</v>
      </c>
      <c r="E48" s="139" t="s">
        <v>76</v>
      </c>
      <c r="F48" s="98"/>
      <c r="G48" s="98"/>
      <c r="H48" s="90"/>
      <c r="I48" s="98"/>
      <c r="J48" s="90"/>
      <c r="K48" s="99"/>
      <c r="L48" s="215"/>
      <c r="M48" s="215"/>
      <c r="N48" s="208"/>
      <c r="O48" s="100"/>
      <c r="P48" s="202"/>
      <c r="Q48" s="202"/>
      <c r="R48" s="202"/>
      <c r="S48" s="202"/>
      <c r="T48" s="202"/>
      <c r="U48" s="202"/>
      <c r="V48" s="202"/>
      <c r="W48" s="202"/>
      <c r="X48" s="203"/>
      <c r="Y48" s="204"/>
      <c r="Z48" s="101"/>
      <c r="AA48" s="102"/>
      <c r="AB48" s="103"/>
      <c r="AC48" s="104"/>
      <c r="AD48" s="104"/>
      <c r="AE48" s="105"/>
      <c r="AF48" s="191"/>
      <c r="AG48" s="192"/>
      <c r="AH48" s="106">
        <f t="shared" ref="AH48:AH52" si="1869">IF(AF48="",AC48,IF(AF48&lt;&gt;0,AF48,0))</f>
        <v>0</v>
      </c>
      <c r="AI48" s="202"/>
      <c r="AJ48" s="202"/>
      <c r="AK48" s="202"/>
      <c r="AL48" s="202"/>
      <c r="AM48" s="202"/>
      <c r="AN48" s="202"/>
      <c r="AO48" s="202"/>
      <c r="AP48" s="202"/>
      <c r="AQ48" s="203"/>
      <c r="AR48" s="204"/>
      <c r="AS48" s="107"/>
      <c r="AT48" s="102"/>
      <c r="AU48" s="108"/>
      <c r="AV48" s="104"/>
      <c r="AW48" s="104"/>
      <c r="AX48" s="105"/>
      <c r="AY48" s="191"/>
      <c r="AZ48" s="192"/>
      <c r="BA48" s="106"/>
      <c r="BB48" s="202"/>
      <c r="BC48" s="202"/>
      <c r="BD48" s="202"/>
      <c r="BE48" s="202"/>
      <c r="BF48" s="202"/>
      <c r="BG48" s="202"/>
      <c r="BH48" s="202"/>
      <c r="BI48" s="202"/>
      <c r="BJ48" s="203"/>
      <c r="BK48" s="204"/>
      <c r="BL48" s="108"/>
      <c r="BM48" s="102"/>
      <c r="BN48" s="108"/>
      <c r="BO48" s="109"/>
      <c r="BP48" s="104"/>
      <c r="BQ48" s="105"/>
      <c r="BR48" s="191"/>
      <c r="BS48" s="192"/>
      <c r="BT48" s="106"/>
      <c r="BU48" s="202"/>
      <c r="BV48" s="202"/>
      <c r="BW48" s="202"/>
      <c r="BX48" s="202"/>
      <c r="BY48" s="202"/>
      <c r="BZ48" s="202"/>
      <c r="CA48" s="202"/>
      <c r="CB48" s="202"/>
      <c r="CC48" s="203"/>
      <c r="CD48" s="204"/>
      <c r="CE48" s="108"/>
      <c r="CF48" s="102"/>
      <c r="CG48" s="108"/>
      <c r="CH48" s="109"/>
      <c r="CI48" s="104"/>
      <c r="CJ48" s="105"/>
      <c r="CK48" s="191"/>
      <c r="CL48" s="192"/>
      <c r="CM48" s="106"/>
      <c r="CN48" s="202"/>
      <c r="CO48" s="202"/>
      <c r="CP48" s="202"/>
      <c r="CQ48" s="202"/>
      <c r="CR48" s="202"/>
      <c r="CS48" s="202"/>
      <c r="CT48" s="202"/>
      <c r="CU48" s="202"/>
      <c r="CV48" s="203"/>
      <c r="CW48" s="204"/>
      <c r="CX48" s="108"/>
      <c r="CY48" s="102"/>
      <c r="CZ48" s="108"/>
      <c r="DA48" s="109"/>
      <c r="DB48" s="104"/>
      <c r="DC48" s="105"/>
      <c r="DD48" s="191"/>
      <c r="DE48" s="192"/>
      <c r="DF48" s="106"/>
      <c r="DG48" s="202"/>
      <c r="DH48" s="202"/>
      <c r="DI48" s="202"/>
      <c r="DJ48" s="202"/>
      <c r="DK48" s="202"/>
      <c r="DL48" s="202"/>
      <c r="DM48" s="202"/>
      <c r="DN48" s="202"/>
      <c r="DO48" s="203"/>
      <c r="DP48" s="204"/>
      <c r="DQ48" s="108"/>
      <c r="DR48" s="102"/>
      <c r="DS48" s="108"/>
      <c r="DT48" s="109"/>
      <c r="DU48" s="104"/>
      <c r="DV48" s="105"/>
      <c r="DW48" s="191"/>
      <c r="DX48" s="192"/>
      <c r="DY48" s="106"/>
      <c r="DZ48" s="202"/>
      <c r="EA48" s="202"/>
      <c r="EB48" s="202"/>
      <c r="EC48" s="202"/>
      <c r="ED48" s="202"/>
      <c r="EE48" s="202"/>
      <c r="EF48" s="202"/>
      <c r="EG48" s="202"/>
      <c r="EH48" s="203"/>
      <c r="EI48" s="204"/>
      <c r="EJ48" s="108"/>
      <c r="EK48" s="102"/>
      <c r="EL48" s="108"/>
      <c r="EM48" s="109"/>
      <c r="EN48" s="104"/>
      <c r="EO48" s="105"/>
      <c r="EP48" s="191"/>
      <c r="EQ48" s="199"/>
      <c r="ER48" s="185"/>
      <c r="ES48" s="202"/>
      <c r="ET48" s="202"/>
      <c r="EU48" s="202"/>
      <c r="EV48" s="202"/>
      <c r="EW48" s="202"/>
      <c r="EX48" s="202"/>
      <c r="EY48" s="202"/>
      <c r="EZ48" s="202"/>
      <c r="FA48" s="203"/>
      <c r="FB48" s="204"/>
      <c r="FC48" s="108"/>
      <c r="FD48" s="102"/>
      <c r="FE48" s="108"/>
      <c r="FF48" s="109"/>
      <c r="FG48" s="104"/>
      <c r="FH48" s="105"/>
      <c r="FI48" s="191"/>
      <c r="FJ48" s="192"/>
      <c r="FK48" s="110"/>
      <c r="FL48" s="202"/>
      <c r="FM48" s="202"/>
      <c r="FN48" s="202"/>
      <c r="FO48" s="202"/>
      <c r="FP48" s="202"/>
      <c r="FQ48" s="202"/>
      <c r="FR48" s="202"/>
      <c r="FS48" s="202"/>
      <c r="FT48" s="203"/>
      <c r="FU48" s="204"/>
      <c r="FV48" s="108"/>
      <c r="FW48" s="102"/>
      <c r="FX48" s="108"/>
      <c r="FY48" s="109"/>
      <c r="FZ48" s="104"/>
      <c r="GA48" s="105"/>
      <c r="GB48" s="191"/>
      <c r="GC48" s="192"/>
      <c r="GD48" s="106"/>
      <c r="GE48" s="202"/>
      <c r="GF48" s="202"/>
      <c r="GG48" s="202"/>
      <c r="GH48" s="202"/>
      <c r="GI48" s="202"/>
      <c r="GJ48" s="202"/>
      <c r="GK48" s="202"/>
      <c r="GL48" s="202"/>
      <c r="GM48" s="203"/>
      <c r="GN48" s="204"/>
      <c r="GO48" s="108"/>
      <c r="GP48" s="102"/>
      <c r="GQ48" s="108"/>
      <c r="GR48" s="109"/>
      <c r="GS48" s="104"/>
      <c r="GT48" s="105"/>
      <c r="GU48" s="191"/>
      <c r="GV48" s="192"/>
      <c r="GW48" s="106"/>
      <c r="GX48" s="202"/>
      <c r="GY48" s="202"/>
      <c r="GZ48" s="202"/>
      <c r="HA48" s="202"/>
      <c r="HB48" s="202"/>
      <c r="HC48" s="202"/>
      <c r="HD48" s="202"/>
      <c r="HE48" s="202"/>
      <c r="HF48" s="203"/>
      <c r="HG48" s="204"/>
      <c r="HH48" s="108"/>
      <c r="HI48" s="102"/>
      <c r="HJ48" s="108"/>
      <c r="HK48" s="109"/>
      <c r="HL48" s="104"/>
      <c r="HM48" s="105"/>
      <c r="HN48" s="191"/>
      <c r="HO48" s="192"/>
      <c r="HP48" s="106"/>
      <c r="HQ48" s="202"/>
      <c r="HR48" s="202"/>
      <c r="HS48" s="202"/>
      <c r="HT48" s="202"/>
      <c r="HU48" s="202"/>
      <c r="HV48" s="202"/>
      <c r="HW48" s="202"/>
      <c r="HX48" s="202"/>
      <c r="HY48" s="203"/>
      <c r="HZ48" s="204"/>
      <c r="IA48" s="108"/>
      <c r="IB48" s="102"/>
      <c r="IC48" s="108"/>
      <c r="ID48" s="109"/>
      <c r="IE48" s="104"/>
      <c r="IF48" s="105"/>
      <c r="IG48" s="191"/>
      <c r="IH48" s="192"/>
      <c r="II48" s="106"/>
      <c r="IJ48" s="202"/>
      <c r="IK48" s="202"/>
      <c r="IL48" s="202"/>
      <c r="IM48" s="202"/>
      <c r="IN48" s="202"/>
      <c r="IO48" s="202"/>
      <c r="IP48" s="202"/>
      <c r="IQ48" s="202"/>
      <c r="IR48" s="203"/>
      <c r="IS48" s="204"/>
      <c r="IT48" s="108"/>
      <c r="IU48" s="102"/>
      <c r="IV48" s="108"/>
      <c r="IW48" s="109"/>
      <c r="IX48" s="104"/>
      <c r="IY48" s="105"/>
      <c r="IZ48" s="191"/>
      <c r="JA48" s="192"/>
      <c r="JB48" s="106"/>
      <c r="JC48" s="202"/>
      <c r="JD48" s="202"/>
      <c r="JE48" s="202"/>
      <c r="JF48" s="202"/>
      <c r="JG48" s="202"/>
      <c r="JH48" s="202"/>
      <c r="JI48" s="202"/>
      <c r="JJ48" s="202"/>
      <c r="JK48" s="203"/>
      <c r="JL48" s="204"/>
      <c r="JM48" s="108"/>
      <c r="JN48" s="102"/>
      <c r="JO48" s="108"/>
      <c r="JP48" s="109"/>
      <c r="JQ48" s="104"/>
      <c r="JR48" s="105"/>
      <c r="JS48" s="191"/>
      <c r="JT48" s="192"/>
      <c r="JU48" s="106"/>
      <c r="JV48" s="202"/>
      <c r="JW48" s="202"/>
      <c r="JX48" s="202"/>
      <c r="JY48" s="202"/>
      <c r="JZ48" s="202"/>
      <c r="KA48" s="202"/>
      <c r="KB48" s="202"/>
      <c r="KC48" s="202"/>
      <c r="KD48" s="203"/>
      <c r="KE48" s="204"/>
      <c r="KF48" s="108"/>
      <c r="KG48" s="102"/>
      <c r="KH48" s="108"/>
      <c r="KI48" s="109"/>
      <c r="KJ48" s="104"/>
      <c r="KK48" s="105"/>
      <c r="KL48" s="191"/>
      <c r="KM48" s="192"/>
      <c r="KN48" s="106"/>
      <c r="KO48" s="202"/>
      <c r="KP48" s="202"/>
      <c r="KQ48" s="202"/>
      <c r="KR48" s="202"/>
      <c r="KS48" s="202"/>
      <c r="KT48" s="202"/>
      <c r="KU48" s="202"/>
      <c r="KV48" s="202"/>
      <c r="KW48" s="203"/>
      <c r="KX48" s="204"/>
      <c r="KY48" s="108"/>
      <c r="KZ48" s="102"/>
      <c r="LA48" s="108"/>
      <c r="LB48" s="109"/>
      <c r="LC48" s="104"/>
      <c r="LD48" s="105"/>
      <c r="LE48" s="191"/>
      <c r="LF48" s="192"/>
      <c r="LG48" s="106"/>
      <c r="LH48" s="202"/>
      <c r="LI48" s="202"/>
      <c r="LJ48" s="202"/>
      <c r="LK48" s="202"/>
      <c r="LL48" s="202"/>
      <c r="LM48" s="202"/>
      <c r="LN48" s="202"/>
      <c r="LO48" s="202"/>
      <c r="LP48" s="203"/>
      <c r="LQ48" s="204"/>
      <c r="LR48" s="108"/>
      <c r="LS48" s="102"/>
      <c r="LT48" s="108"/>
      <c r="LU48" s="109"/>
      <c r="LV48" s="104"/>
      <c r="LW48" s="105"/>
      <c r="LX48" s="191"/>
      <c r="LY48" s="192"/>
      <c r="LZ48" s="106"/>
      <c r="MA48" s="202"/>
      <c r="MB48" s="202"/>
      <c r="MC48" s="202"/>
      <c r="MD48" s="202"/>
      <c r="ME48" s="202"/>
      <c r="MF48" s="202"/>
      <c r="MG48" s="202"/>
      <c r="MH48" s="202"/>
      <c r="MI48" s="203"/>
      <c r="MJ48" s="204"/>
      <c r="MK48" s="108"/>
      <c r="ML48" s="102"/>
      <c r="MM48" s="108"/>
      <c r="MN48" s="109"/>
      <c r="MO48" s="104"/>
      <c r="MP48" s="105"/>
      <c r="MQ48" s="191"/>
      <c r="MR48" s="192"/>
      <c r="MS48" s="106"/>
      <c r="MT48" s="202"/>
      <c r="MU48" s="202"/>
      <c r="MV48" s="202"/>
      <c r="MW48" s="202"/>
      <c r="MX48" s="202"/>
      <c r="MY48" s="202"/>
      <c r="MZ48" s="202"/>
      <c r="NA48" s="202"/>
      <c r="NB48" s="203"/>
      <c r="NC48" s="204"/>
      <c r="ND48" s="108"/>
      <c r="NE48" s="102"/>
      <c r="NF48" s="108"/>
      <c r="NG48" s="109"/>
      <c r="NH48" s="104"/>
      <c r="NI48" s="105"/>
      <c r="NJ48" s="191"/>
      <c r="NK48" s="192"/>
      <c r="NL48" s="106"/>
      <c r="NM48" s="202"/>
      <c r="NN48" s="202"/>
      <c r="NO48" s="202"/>
      <c r="NP48" s="202"/>
      <c r="NQ48" s="202"/>
      <c r="NR48" s="202"/>
      <c r="NS48" s="202"/>
      <c r="NT48" s="202"/>
      <c r="NU48" s="203"/>
      <c r="NV48" s="204"/>
      <c r="NW48" s="108"/>
      <c r="NX48" s="102"/>
      <c r="NY48" s="108"/>
      <c r="NZ48" s="109"/>
      <c r="OA48" s="104"/>
      <c r="OB48" s="105"/>
      <c r="OC48" s="191"/>
      <c r="OD48" s="192"/>
      <c r="OE48" s="106"/>
      <c r="OF48" s="202"/>
      <c r="OG48" s="202"/>
      <c r="OH48" s="202"/>
      <c r="OI48" s="202"/>
      <c r="OJ48" s="202"/>
      <c r="OK48" s="202"/>
      <c r="OL48" s="202"/>
      <c r="OM48" s="202"/>
      <c r="ON48" s="203"/>
      <c r="OO48" s="204"/>
      <c r="OP48" s="108"/>
      <c r="OQ48" s="102"/>
      <c r="OR48" s="108"/>
      <c r="OS48" s="109"/>
      <c r="OT48" s="104"/>
      <c r="OU48" s="105"/>
      <c r="OV48" s="191"/>
      <c r="OW48" s="192"/>
      <c r="OX48" s="106"/>
      <c r="OY48" s="202"/>
      <c r="OZ48" s="202"/>
      <c r="PA48" s="202"/>
      <c r="PB48" s="202"/>
      <c r="PC48" s="202"/>
      <c r="PD48" s="202"/>
      <c r="PE48" s="202"/>
      <c r="PF48" s="202"/>
      <c r="PG48" s="203"/>
      <c r="PH48" s="204"/>
      <c r="PI48" s="108"/>
      <c r="PJ48" s="102"/>
      <c r="PK48" s="108"/>
      <c r="PL48" s="109"/>
      <c r="PM48" s="104"/>
      <c r="PN48" s="105"/>
      <c r="PO48" s="191"/>
      <c r="PP48" s="192"/>
      <c r="PQ48" s="106"/>
      <c r="PR48" s="202"/>
      <c r="PS48" s="202"/>
      <c r="PT48" s="202"/>
      <c r="PU48" s="202"/>
      <c r="PV48" s="202"/>
      <c r="PW48" s="202"/>
      <c r="PX48" s="202"/>
      <c r="PY48" s="202"/>
      <c r="PZ48" s="203"/>
      <c r="QA48" s="204"/>
      <c r="QB48" s="108"/>
      <c r="QC48" s="102"/>
      <c r="QD48" s="108"/>
      <c r="QE48" s="109"/>
      <c r="QF48" s="104"/>
      <c r="QG48" s="105"/>
      <c r="QH48" s="191"/>
      <c r="QI48" s="192"/>
      <c r="QJ48" s="106"/>
      <c r="QK48" s="202"/>
      <c r="QL48" s="202"/>
      <c r="QM48" s="202"/>
      <c r="QN48" s="202"/>
      <c r="QO48" s="202"/>
      <c r="QP48" s="202"/>
      <c r="QQ48" s="202"/>
      <c r="QR48" s="202"/>
      <c r="QS48" s="203"/>
      <c r="QT48" s="204"/>
      <c r="QU48" s="108"/>
      <c r="QV48" s="102"/>
      <c r="QW48" s="108"/>
      <c r="QX48" s="109"/>
      <c r="QY48" s="104"/>
      <c r="QZ48" s="105"/>
      <c r="RA48" s="191"/>
      <c r="RB48" s="192"/>
      <c r="RC48" s="106"/>
      <c r="RD48" s="202"/>
      <c r="RE48" s="202"/>
      <c r="RF48" s="202"/>
      <c r="RG48" s="202"/>
      <c r="RH48" s="202"/>
      <c r="RI48" s="202"/>
      <c r="RJ48" s="202"/>
      <c r="RK48" s="202"/>
      <c r="RL48" s="203"/>
      <c r="RM48" s="204"/>
      <c r="RN48" s="108"/>
      <c r="RO48" s="102"/>
      <c r="RP48" s="108"/>
      <c r="RQ48" s="109"/>
      <c r="RR48" s="104"/>
      <c r="RS48" s="105"/>
      <c r="RT48" s="191"/>
      <c r="RU48" s="192"/>
      <c r="RV48" s="106"/>
      <c r="RW48" s="202"/>
      <c r="RX48" s="202"/>
      <c r="RY48" s="202"/>
      <c r="RZ48" s="202"/>
      <c r="SA48" s="202"/>
      <c r="SB48" s="202"/>
      <c r="SC48" s="202"/>
      <c r="SD48" s="202"/>
      <c r="SE48" s="203"/>
      <c r="SF48" s="204"/>
      <c r="SG48" s="108"/>
      <c r="SH48" s="102"/>
      <c r="SI48" s="108"/>
      <c r="SJ48" s="109"/>
      <c r="SK48" s="104"/>
      <c r="SL48" s="105"/>
      <c r="SM48" s="191"/>
      <c r="SN48" s="192"/>
      <c r="SO48" s="106"/>
      <c r="SP48" s="202"/>
      <c r="SQ48" s="202"/>
      <c r="SR48" s="202"/>
      <c r="SS48" s="202"/>
      <c r="ST48" s="202"/>
      <c r="SU48" s="202"/>
      <c r="SV48" s="202"/>
      <c r="SW48" s="202"/>
      <c r="SX48" s="203"/>
      <c r="SY48" s="204"/>
      <c r="SZ48" s="108"/>
      <c r="TA48" s="102"/>
      <c r="TB48" s="108"/>
      <c r="TC48" s="109"/>
      <c r="TD48" s="104"/>
      <c r="TE48" s="105"/>
      <c r="TF48" s="191"/>
      <c r="TG48" s="192"/>
      <c r="TH48" s="106"/>
      <c r="TI48" s="202"/>
      <c r="TJ48" s="202"/>
      <c r="TK48" s="202"/>
      <c r="TL48" s="202"/>
      <c r="TM48" s="202"/>
      <c r="TN48" s="202"/>
      <c r="TO48" s="202"/>
      <c r="TP48" s="202"/>
      <c r="TQ48" s="203"/>
      <c r="TR48" s="204"/>
      <c r="TS48" s="108"/>
      <c r="TT48" s="102"/>
      <c r="TU48" s="108"/>
      <c r="TV48" s="109"/>
      <c r="TW48" s="104"/>
      <c r="TX48" s="105"/>
      <c r="TY48" s="191"/>
      <c r="TZ48" s="192"/>
      <c r="UA48" s="106"/>
      <c r="UB48" s="202"/>
      <c r="UC48" s="202"/>
      <c r="UD48" s="202"/>
      <c r="UE48" s="202"/>
      <c r="UF48" s="202"/>
      <c r="UG48" s="202"/>
      <c r="UH48" s="202"/>
      <c r="UI48" s="202"/>
      <c r="UJ48" s="203"/>
      <c r="UK48" s="204"/>
      <c r="UL48" s="108"/>
      <c r="UM48" s="102"/>
      <c r="UN48" s="108"/>
      <c r="UO48" s="109"/>
      <c r="UP48" s="104"/>
      <c r="UQ48" s="105"/>
      <c r="UR48" s="191"/>
      <c r="US48" s="192"/>
      <c r="UT48" s="106"/>
      <c r="UU48" s="202"/>
      <c r="UV48" s="202"/>
      <c r="UW48" s="202"/>
      <c r="UX48" s="202"/>
      <c r="UY48" s="202"/>
      <c r="UZ48" s="202"/>
      <c r="VA48" s="202"/>
      <c r="VB48" s="202"/>
      <c r="VC48" s="203"/>
      <c r="VD48" s="204"/>
      <c r="VE48" s="108"/>
      <c r="VF48" s="102"/>
      <c r="VG48" s="108"/>
      <c r="VH48" s="109"/>
      <c r="VI48" s="104"/>
      <c r="VJ48" s="105"/>
      <c r="VK48" s="191"/>
      <c r="VL48" s="192"/>
      <c r="VM48" s="106"/>
      <c r="VN48" s="202"/>
      <c r="VO48" s="202"/>
      <c r="VP48" s="202"/>
      <c r="VQ48" s="202"/>
      <c r="VR48" s="202"/>
      <c r="VS48" s="202"/>
      <c r="VT48" s="202"/>
      <c r="VU48" s="202"/>
      <c r="VV48" s="203"/>
      <c r="VW48" s="204"/>
      <c r="VX48" s="108"/>
      <c r="VY48" s="102"/>
      <c r="VZ48" s="108"/>
      <c r="WA48" s="109"/>
      <c r="WB48" s="104"/>
      <c r="WC48" s="105"/>
      <c r="WD48" s="191"/>
      <c r="WE48" s="192"/>
      <c r="WF48" s="14"/>
      <c r="WG48" s="62"/>
      <c r="WH48" s="13"/>
      <c r="WI48" s="13"/>
      <c r="WJ48" s="13"/>
      <c r="WK48" s="13"/>
      <c r="WL48" s="13"/>
      <c r="WM48" s="13"/>
      <c r="WN48" s="13"/>
      <c r="WO48" s="13"/>
      <c r="WP48" s="63"/>
      <c r="WQ48" s="63"/>
      <c r="WR48" s="63"/>
      <c r="WS48" s="63"/>
      <c r="WT48" s="54"/>
      <c r="WU48" s="64"/>
      <c r="WV48" s="196"/>
      <c r="WW48" s="197"/>
      <c r="WX48" s="12"/>
      <c r="WY48" s="61"/>
    </row>
    <row r="49" spans="1:623" ht="15" x14ac:dyDescent="0.3">
      <c r="A49" s="114" t="str">
        <f ca="1">IFERROR(IF(WU49=0,"-","Y"),"-")</f>
        <v>-</v>
      </c>
      <c r="B49" s="149"/>
      <c r="C49" s="173">
        <v>805</v>
      </c>
      <c r="D49" s="174">
        <v>236</v>
      </c>
      <c r="E49" s="138" t="s">
        <v>184</v>
      </c>
      <c r="F49" s="98">
        <f>IF(E49="","",IF(VLOOKUP(E49,'Master Data (December 2025)'!$B$10:$N$857,1)=E49,VLOOKUP(E49,'Master Data (December 2025)'!$B$10:$N$857,6),"XX"))</f>
        <v>1</v>
      </c>
      <c r="G49" s="98"/>
      <c r="H49" s="90">
        <f>IF(E49="","",IF(VLOOKUP(E49,'Master Data (December 2025)'!$B$10:$N$857,1)=E49,VLOOKUP(E49,'Master Data (December 2025)'!$B$10:$N$857,8),"XX"))</f>
        <v>22</v>
      </c>
      <c r="I49" s="98"/>
      <c r="J49" s="90" t="str">
        <f>IF(E49="","",IF(VLOOKUP(E49,'Master Data (December 2025)'!$B$10:$N$857,1)=E49,VLOOKUP(E49,'Master Data (December 2025)'!$B$10:$N$857,3),"XX"))</f>
        <v>สมภพ</v>
      </c>
      <c r="K49" s="99" t="str">
        <f>IF(E49="","",IF(VLOOKUP(E49,'Master Data (December 2025)'!$B$10:$N$857,1)=E49,VLOOKUP(E49,'Master Data (December 2025)'!$B$10:$N$857,5),"XX"))</f>
        <v>Btl 700 ml</v>
      </c>
      <c r="L49" s="215">
        <f>IF(E49="","",IF(VLOOKUP(E49,'Master Data (December 2025)'!$B$10:$N$857,1)=E49,VLOOKUP(E49,'Master Data (December 2025)'!$B$10:$N$857,11),"XX"))</f>
        <v>1196</v>
      </c>
      <c r="M49" s="215">
        <f>IF(E49="","",IF(VLOOKUP(E49,'Master Data (December 2025)'!$B$10:$N$857,1)=E49,VLOOKUP(E49,'Master Data (December 2025)'!$B$10:$N$857,13),"XX"))</f>
        <v>54.363636363636367</v>
      </c>
      <c r="N49" s="208"/>
      <c r="O49" s="100">
        <f t="shared" ref="O49" si="1870">N49</f>
        <v>0</v>
      </c>
      <c r="P49" s="202"/>
      <c r="Q49" s="202"/>
      <c r="R49" s="202"/>
      <c r="S49" s="202"/>
      <c r="T49" s="202"/>
      <c r="U49" s="202"/>
      <c r="V49" s="202"/>
      <c r="W49" s="202"/>
      <c r="X49" s="203"/>
      <c r="Y49" s="204"/>
      <c r="Z49" s="101">
        <f t="shared" ref="Z49" si="1871">(Y49*F49)/H49</f>
        <v>0</v>
      </c>
      <c r="AA49" s="102">
        <f ca="1">IF(E49=0,0,SUMIF('Cocktail (December 2025)'!$F$6:$DB$1547,E49,'Cocktail (December 2025)'!$O$6:$O$1547))</f>
        <v>0</v>
      </c>
      <c r="AB49" s="103">
        <f t="shared" ref="AB49" ca="1" si="1872">AA49/H49</f>
        <v>0</v>
      </c>
      <c r="AC49" s="104">
        <f t="shared" ref="AC49" ca="1" si="1873">O49+P49+Q49+R49-S49-T49-U49-V49-W49-X49-Z49-AB49</f>
        <v>0</v>
      </c>
      <c r="AD49" s="104">
        <f t="shared" ref="AD49" ca="1" si="1874">AC49*H49</f>
        <v>0</v>
      </c>
      <c r="AE49" s="105">
        <f ca="1">(T49+U49+V49+W49+(X49+((Y49*$F49)/$H49)+AB49))*$L49</f>
        <v>0</v>
      </c>
      <c r="AF49" s="191"/>
      <c r="AG49" s="192">
        <f t="shared" ref="AG49" ca="1" si="1875">AF49-AC49</f>
        <v>0</v>
      </c>
      <c r="AH49" s="106">
        <f ca="1">IF(AF49="",AC49,IF(AF49&lt;&gt;0,AF49,0))</f>
        <v>0</v>
      </c>
      <c r="AI49" s="202"/>
      <c r="AJ49" s="202"/>
      <c r="AK49" s="202"/>
      <c r="AL49" s="202"/>
      <c r="AM49" s="202"/>
      <c r="AN49" s="202"/>
      <c r="AO49" s="202"/>
      <c r="AP49" s="202"/>
      <c r="AQ49" s="203"/>
      <c r="AR49" s="204"/>
      <c r="AS49" s="107">
        <f>(AR49*F49)/H49</f>
        <v>0</v>
      </c>
      <c r="AT49" s="102">
        <f ca="1">IF(E49=0,0,SUMIF('Cocktail (December 2025)'!$F$6:$DB$1547,E49,'Cocktail (December 2025)'!$R$6:$R$1547))</f>
        <v>0</v>
      </c>
      <c r="AU49" s="108">
        <f ca="1">AT49/H49</f>
        <v>0</v>
      </c>
      <c r="AV49" s="104">
        <f t="shared" ref="AV49" ca="1" si="1876">AH49+AI49+AJ49+AK49-AL49-AM49-AN49-AO49-AP49-AQ49-AS49-AU49</f>
        <v>0</v>
      </c>
      <c r="AW49" s="104">
        <f ca="1">AV49*H49</f>
        <v>0</v>
      </c>
      <c r="AX49" s="105">
        <f ca="1">(AM49+AN49+AO49+AP49+(AQ49+((AR49*$F49)/$H49)+AU49))*$L49</f>
        <v>0</v>
      </c>
      <c r="AY49" s="191"/>
      <c r="AZ49" s="192">
        <f t="shared" ref="AZ49" ca="1" si="1877">AY49-AV49</f>
        <v>0</v>
      </c>
      <c r="BA49" s="106">
        <f ca="1">AV49</f>
        <v>0</v>
      </c>
      <c r="BB49" s="202"/>
      <c r="BC49" s="202"/>
      <c r="BD49" s="202"/>
      <c r="BE49" s="202"/>
      <c r="BF49" s="202"/>
      <c r="BG49" s="202"/>
      <c r="BH49" s="202"/>
      <c r="BI49" s="202"/>
      <c r="BJ49" s="203"/>
      <c r="BK49" s="204"/>
      <c r="BL49" s="108">
        <f>(BK49*F49)/H49</f>
        <v>0</v>
      </c>
      <c r="BM49" s="102">
        <f ca="1">IF(E49=0,0,SUMIF('Cocktail (December 2025)'!$F$6:$DB$1547,E49,'Cocktail (December 2025)'!$U$6:$U$1547))</f>
        <v>0</v>
      </c>
      <c r="BN49" s="108">
        <f ca="1">BM49/H49</f>
        <v>0</v>
      </c>
      <c r="BO49" s="109">
        <f t="shared" ref="BO49" ca="1" si="1878">BA49+BB49+BC49+BD49-BE49-BF49-BG49-BH49-BI49-BJ49-BL49-BN49</f>
        <v>0</v>
      </c>
      <c r="BP49" s="104">
        <f ca="1">BO49*H49</f>
        <v>0</v>
      </c>
      <c r="BQ49" s="105">
        <f ca="1">(BF49+BG49+BH49+BI49+(BJ49+((BK49*$F49)/$H49)+BN49))*$L49</f>
        <v>0</v>
      </c>
      <c r="BR49" s="191"/>
      <c r="BS49" s="192">
        <f t="shared" ref="BS49" ca="1" si="1879">BR49-BO49</f>
        <v>0</v>
      </c>
      <c r="BT49" s="106">
        <f t="shared" ref="BT49" ca="1" si="1880">BO49</f>
        <v>0</v>
      </c>
      <c r="BU49" s="202"/>
      <c r="BV49" s="202"/>
      <c r="BW49" s="202"/>
      <c r="BX49" s="202"/>
      <c r="BY49" s="202"/>
      <c r="BZ49" s="202"/>
      <c r="CA49" s="202"/>
      <c r="CB49" s="202"/>
      <c r="CC49" s="203"/>
      <c r="CD49" s="204"/>
      <c r="CE49" s="108">
        <f>(CD49*F49)/H49</f>
        <v>0</v>
      </c>
      <c r="CF49" s="102">
        <f ca="1">IF(E49=0,0,SUMIF('Cocktail (December 2025)'!$F$6:$DB$1547,E49,'Cocktail (December 2025)'!$X$6:$X$1547))</f>
        <v>0</v>
      </c>
      <c r="CG49" s="108">
        <f ca="1">CF49/H49</f>
        <v>0</v>
      </c>
      <c r="CH49" s="109">
        <f t="shared" ref="CH49" ca="1" si="1881">BT49+BU49+BV49+BW49-BX49-BY49-BZ49-CA49-CB49-CC49-CE49-CG49</f>
        <v>0</v>
      </c>
      <c r="CI49" s="104">
        <f ca="1">CH49*H49</f>
        <v>0</v>
      </c>
      <c r="CJ49" s="105">
        <f ca="1">(BY49+BZ49+CA49+CB49+(CC49+((CD49*$F49)/$H49)+CG49))*$L49</f>
        <v>0</v>
      </c>
      <c r="CK49" s="191"/>
      <c r="CL49" s="192">
        <f t="shared" ref="CL49" ca="1" si="1882">CK49-CH49</f>
        <v>0</v>
      </c>
      <c r="CM49" s="106">
        <f t="shared" ref="CM49" ca="1" si="1883">CH49</f>
        <v>0</v>
      </c>
      <c r="CN49" s="202"/>
      <c r="CO49" s="202"/>
      <c r="CP49" s="202"/>
      <c r="CQ49" s="202"/>
      <c r="CR49" s="202"/>
      <c r="CS49" s="202"/>
      <c r="CT49" s="202"/>
      <c r="CU49" s="202"/>
      <c r="CV49" s="203"/>
      <c r="CW49" s="204"/>
      <c r="CX49" s="108">
        <f>(CW49*F49)/H49</f>
        <v>0</v>
      </c>
      <c r="CY49" s="102">
        <f ca="1">IF(E49=0,0,SUMIF('Cocktail (December 2025)'!$F$6:$DB$1547,E49,'Cocktail (December 2025)'!$AA$6:$AA$1547))</f>
        <v>0</v>
      </c>
      <c r="CZ49" s="108">
        <f ca="1">CY49/H49</f>
        <v>0</v>
      </c>
      <c r="DA49" s="109">
        <f t="shared" ref="DA49" ca="1" si="1884">CM49+CN49+CO49+CP49-CQ49-CR49-CS49-CT49-CU49-CV49-CX49-CZ49</f>
        <v>0</v>
      </c>
      <c r="DB49" s="104">
        <f ca="1">DA49*H49</f>
        <v>0</v>
      </c>
      <c r="DC49" s="105">
        <f ca="1">(CR49+CS49+CT49+CU49+(CV49+((CW49*$F49)/$H49)+CZ49))*$L49</f>
        <v>0</v>
      </c>
      <c r="DD49" s="191"/>
      <c r="DE49" s="192">
        <f t="shared" ref="DE49" ca="1" si="1885">DD49-DA49</f>
        <v>0</v>
      </c>
      <c r="DF49" s="106">
        <f t="shared" ref="DF49" ca="1" si="1886">DA49</f>
        <v>0</v>
      </c>
      <c r="DG49" s="202"/>
      <c r="DH49" s="202"/>
      <c r="DI49" s="202"/>
      <c r="DJ49" s="202"/>
      <c r="DK49" s="202"/>
      <c r="DL49" s="202"/>
      <c r="DM49" s="202"/>
      <c r="DN49" s="202"/>
      <c r="DO49" s="203"/>
      <c r="DP49" s="204"/>
      <c r="DQ49" s="108">
        <f>(DP49*F49)/H49</f>
        <v>0</v>
      </c>
      <c r="DR49" s="102">
        <f ca="1">IF(E49=0,0,SUMIF('Cocktail (December 2025)'!$F$6:$DB$1547,E49,'Cocktail (December 2025)'!$AD$6:$AD$1547))</f>
        <v>0</v>
      </c>
      <c r="DS49" s="108">
        <f ca="1">DR49/H49</f>
        <v>0</v>
      </c>
      <c r="DT49" s="109">
        <f t="shared" ref="DT49" ca="1" si="1887">DF49+DG49+DH49+DI49-DJ49-DK49-DL49-DM49-DN49-DO49-DQ49-DS49</f>
        <v>0</v>
      </c>
      <c r="DU49" s="104">
        <f ca="1">DT49*H49</f>
        <v>0</v>
      </c>
      <c r="DV49" s="105">
        <f ca="1">(DK49+DL49+DM49+DN49+(DO49+((DP49*$F49)/$H49)+DS49))*$L49</f>
        <v>0</v>
      </c>
      <c r="DW49" s="191"/>
      <c r="DX49" s="192">
        <f t="shared" ref="DX49" ca="1" si="1888">DW49-DT49</f>
        <v>0</v>
      </c>
      <c r="DY49" s="106">
        <f t="shared" ref="DY49" ca="1" si="1889">DT49</f>
        <v>0</v>
      </c>
      <c r="DZ49" s="202"/>
      <c r="EA49" s="202"/>
      <c r="EB49" s="202"/>
      <c r="EC49" s="202"/>
      <c r="ED49" s="202"/>
      <c r="EE49" s="202"/>
      <c r="EF49" s="202"/>
      <c r="EG49" s="202"/>
      <c r="EH49" s="203"/>
      <c r="EI49" s="204"/>
      <c r="EJ49" s="108">
        <f>(EI49*F49)/H49</f>
        <v>0</v>
      </c>
      <c r="EK49" s="102">
        <f ca="1">IF(E49=0,0,SUMIF('Cocktail (December 2025)'!$F$6:$DB$1547,E49,'Cocktail (December 2025)'!$AG$6:$AG$1547))</f>
        <v>0</v>
      </c>
      <c r="EL49" s="108">
        <f ca="1">EK49/H49</f>
        <v>0</v>
      </c>
      <c r="EM49" s="109">
        <f t="shared" ref="EM49" ca="1" si="1890">DY49+DZ49+EA49+EB49-EC49-ED49-EE49-EF49-EG49-EH49-EJ49-EL49</f>
        <v>0</v>
      </c>
      <c r="EN49" s="104">
        <f ca="1">EM49*H49</f>
        <v>0</v>
      </c>
      <c r="EO49" s="105">
        <f ca="1">(ED49+EE49+EF49+EG49+(EH49+((EI49*$F49)/$H49)+EL49))*$L49</f>
        <v>0</v>
      </c>
      <c r="EP49" s="191"/>
      <c r="EQ49" s="199">
        <f t="shared" ref="EQ49" ca="1" si="1891">EP49-EM49</f>
        <v>0</v>
      </c>
      <c r="ER49" s="185">
        <f ca="1">EM49</f>
        <v>0</v>
      </c>
      <c r="ES49" s="202"/>
      <c r="ET49" s="202"/>
      <c r="EU49" s="202"/>
      <c r="EV49" s="202"/>
      <c r="EW49" s="202"/>
      <c r="EX49" s="202"/>
      <c r="EY49" s="202"/>
      <c r="EZ49" s="202"/>
      <c r="FA49" s="203"/>
      <c r="FB49" s="204"/>
      <c r="FC49" s="108">
        <f>(FB49*F49)/H49</f>
        <v>0</v>
      </c>
      <c r="FD49" s="102">
        <f ca="1">IF(E49=0,0,SUMIF('Cocktail (December 2025)'!$F$6:$DB$1547,E49,'Cocktail (December 2025)'!$AJ$6:$AJ$1547))</f>
        <v>0</v>
      </c>
      <c r="FE49" s="108">
        <f ca="1">FD49/H49</f>
        <v>0</v>
      </c>
      <c r="FF49" s="109">
        <f t="shared" ref="FF49" ca="1" si="1892">ER49+ES49+ET49+EU49-EV49-EW49-EX49-EY49-EZ49-FA49-FC49-FE49</f>
        <v>0</v>
      </c>
      <c r="FG49" s="104">
        <f ca="1">FF49*H49</f>
        <v>0</v>
      </c>
      <c r="FH49" s="105">
        <f ca="1">(EW49+EX49+EY49+EZ49+(FA49+((FB49*$F49)/$H49)+FE49))*$L49</f>
        <v>0</v>
      </c>
      <c r="FI49" s="191"/>
      <c r="FJ49" s="192">
        <f t="shared" ref="FJ49" ca="1" si="1893">FI49-FF49</f>
        <v>0</v>
      </c>
      <c r="FK49" s="110">
        <f t="shared" ref="FK49" ca="1" si="1894">FF49</f>
        <v>0</v>
      </c>
      <c r="FL49" s="202"/>
      <c r="FM49" s="202"/>
      <c r="FN49" s="202"/>
      <c r="FO49" s="202"/>
      <c r="FP49" s="202"/>
      <c r="FQ49" s="202"/>
      <c r="FR49" s="202"/>
      <c r="FS49" s="202"/>
      <c r="FT49" s="203"/>
      <c r="FU49" s="204"/>
      <c r="FV49" s="108">
        <f>(FU49*F49)/H49</f>
        <v>0</v>
      </c>
      <c r="FW49" s="102">
        <f ca="1">IF(E49=0,0,SUMIF('Cocktail (December 2025)'!$F$6:$DB$1547,E49,'Cocktail (December 2025)'!$AM$6:$AM$1547))</f>
        <v>0</v>
      </c>
      <c r="FX49" s="108">
        <f ca="1">FW49/H49</f>
        <v>0</v>
      </c>
      <c r="FY49" s="109">
        <f t="shared" ref="FY49" ca="1" si="1895">FK49+FL49+FM49+FN49-FO49-FP49-FQ49-FR49-FS49-FT49-FV49-FX49</f>
        <v>0</v>
      </c>
      <c r="FZ49" s="104">
        <f ca="1">FY49*H49</f>
        <v>0</v>
      </c>
      <c r="GA49" s="105">
        <f ca="1">(FP49+FQ49+FR49+FS49+(FT49+((FU49*$F49)/$H49)+FX49))*$L49</f>
        <v>0</v>
      </c>
      <c r="GB49" s="191"/>
      <c r="GC49" s="192">
        <f t="shared" ref="GC49" ca="1" si="1896">GB49-FY49</f>
        <v>0</v>
      </c>
      <c r="GD49" s="106">
        <f t="shared" ref="GD49" ca="1" si="1897">FY49</f>
        <v>0</v>
      </c>
      <c r="GE49" s="202"/>
      <c r="GF49" s="202"/>
      <c r="GG49" s="202"/>
      <c r="GH49" s="202"/>
      <c r="GI49" s="202"/>
      <c r="GJ49" s="202"/>
      <c r="GK49" s="202"/>
      <c r="GL49" s="202"/>
      <c r="GM49" s="203"/>
      <c r="GN49" s="204"/>
      <c r="GO49" s="108">
        <f>(GN49*F49)/H49</f>
        <v>0</v>
      </c>
      <c r="GP49" s="102">
        <f ca="1">IF(E49=0,0,SUMIF('Cocktail (December 2025)'!$F$6:$DB$1547,E49,'Cocktail (December 2025)'!$AP$6:$AP$1547))</f>
        <v>0</v>
      </c>
      <c r="GQ49" s="108">
        <f ca="1">GP49/H49</f>
        <v>0</v>
      </c>
      <c r="GR49" s="109">
        <f t="shared" ref="GR49" ca="1" si="1898">GD49+GE49+GF49+GG49-GH49-GI49-GJ49-GK49-GL49-GM49-GO49-GQ49</f>
        <v>0</v>
      </c>
      <c r="GS49" s="104">
        <f ca="1">GR49*H49</f>
        <v>0</v>
      </c>
      <c r="GT49" s="105">
        <f ca="1">(GI49+GJ49+GK49+GL49+(GM49+((GN49*$F49)/$H49)+GQ49))*$L49</f>
        <v>0</v>
      </c>
      <c r="GU49" s="191"/>
      <c r="GV49" s="192">
        <f t="shared" ref="GV49" ca="1" si="1899">GU49-GR49</f>
        <v>0</v>
      </c>
      <c r="GW49" s="106">
        <f t="shared" ref="GW49" ca="1" si="1900">GR49</f>
        <v>0</v>
      </c>
      <c r="GX49" s="202"/>
      <c r="GY49" s="202"/>
      <c r="GZ49" s="202"/>
      <c r="HA49" s="202"/>
      <c r="HB49" s="202"/>
      <c r="HC49" s="202"/>
      <c r="HD49" s="202"/>
      <c r="HE49" s="202"/>
      <c r="HF49" s="203"/>
      <c r="HG49" s="204"/>
      <c r="HH49" s="108">
        <f>(HG49*F49)/H49</f>
        <v>0</v>
      </c>
      <c r="HI49" s="102">
        <f ca="1">IF(E49=0,0,SUMIF('Cocktail (December 2025)'!$F$6:$DB$1547,E49,'Cocktail (December 2025)'!$AS$6:$AS$1547))</f>
        <v>0</v>
      </c>
      <c r="HJ49" s="108">
        <f ca="1">HI49/H49</f>
        <v>0</v>
      </c>
      <c r="HK49" s="109">
        <f t="shared" ref="HK49" ca="1" si="1901">GW49+GX49+GY49+GZ49-HA49-HB49-HC49-HD49-HE49-HF49-HH49-HJ49</f>
        <v>0</v>
      </c>
      <c r="HL49" s="104">
        <f ca="1">HK49*H49</f>
        <v>0</v>
      </c>
      <c r="HM49" s="105">
        <f ca="1">(HB49+HC49+HD49+HE49+(HF49+((HG49*$F49)/$H49)+HJ49))*$L49</f>
        <v>0</v>
      </c>
      <c r="HN49" s="191"/>
      <c r="HO49" s="192">
        <f t="shared" ref="HO49" ca="1" si="1902">HN49-HK49</f>
        <v>0</v>
      </c>
      <c r="HP49" s="106">
        <f t="shared" ref="HP49" ca="1" si="1903">HK49</f>
        <v>0</v>
      </c>
      <c r="HQ49" s="202"/>
      <c r="HR49" s="202"/>
      <c r="HS49" s="202"/>
      <c r="HT49" s="202"/>
      <c r="HU49" s="202"/>
      <c r="HV49" s="202"/>
      <c r="HW49" s="202"/>
      <c r="HX49" s="202"/>
      <c r="HY49" s="203"/>
      <c r="HZ49" s="204"/>
      <c r="IA49" s="108">
        <f>(HZ49*F49)/H49</f>
        <v>0</v>
      </c>
      <c r="IB49" s="102">
        <f ca="1">IF(E49=0,0,SUMIF('Cocktail (December 2025)'!$F$6:$DB$1547,E49,'Cocktail (December 2025)'!$AV$6:$AV$1547))</f>
        <v>0</v>
      </c>
      <c r="IC49" s="108">
        <f ca="1">IB49/H49</f>
        <v>0</v>
      </c>
      <c r="ID49" s="109">
        <f t="shared" ref="ID49" ca="1" si="1904">HP49+HQ49+HR49+HS49-HT49-HU49-HV49-HW49-HX49-HY49-IA49-IC49</f>
        <v>0</v>
      </c>
      <c r="IE49" s="104">
        <f ca="1">ID49*H49</f>
        <v>0</v>
      </c>
      <c r="IF49" s="105">
        <f ca="1">(HU49+HV49+HW49+HX49+(HY49+((HZ49*$F49)/$H49)+IC49))*$L49</f>
        <v>0</v>
      </c>
      <c r="IG49" s="191"/>
      <c r="IH49" s="192">
        <f t="shared" ref="IH49" ca="1" si="1905">IG49-ID49</f>
        <v>0</v>
      </c>
      <c r="II49" s="106">
        <f t="shared" ref="II49" ca="1" si="1906">ID49</f>
        <v>0</v>
      </c>
      <c r="IJ49" s="202"/>
      <c r="IK49" s="202"/>
      <c r="IL49" s="202"/>
      <c r="IM49" s="202"/>
      <c r="IN49" s="202"/>
      <c r="IO49" s="202"/>
      <c r="IP49" s="202"/>
      <c r="IQ49" s="202"/>
      <c r="IR49" s="203"/>
      <c r="IS49" s="204"/>
      <c r="IT49" s="108">
        <f>(IS49*F49)/H49</f>
        <v>0</v>
      </c>
      <c r="IU49" s="102">
        <f ca="1">IF(E49=0,0,SUMIF('Cocktail (December 2025)'!$F$6:$DB$1547,E49,'Cocktail (December 2025)'!$AY$6:$AY$1547))</f>
        <v>0</v>
      </c>
      <c r="IV49" s="108">
        <f ca="1">IU49/H49</f>
        <v>0</v>
      </c>
      <c r="IW49" s="109">
        <f t="shared" ref="IW49" ca="1" si="1907">II49+IJ49+IK49+IL49-IM49-IN49-IO49-IP49-IQ49-IR49-IT49-IV49</f>
        <v>0</v>
      </c>
      <c r="IX49" s="104">
        <f ca="1">IW49*H49</f>
        <v>0</v>
      </c>
      <c r="IY49" s="105">
        <f ca="1">(IN49+IO49+IP49+IQ49+(IR49+((IS49*$F49)/$H49)+IV49))*$L49</f>
        <v>0</v>
      </c>
      <c r="IZ49" s="191"/>
      <c r="JA49" s="192">
        <f t="shared" ref="JA49" ca="1" si="1908">IZ49-IW49</f>
        <v>0</v>
      </c>
      <c r="JB49" s="106">
        <f t="shared" ref="JB49" ca="1" si="1909">IW49</f>
        <v>0</v>
      </c>
      <c r="JC49" s="202"/>
      <c r="JD49" s="202"/>
      <c r="JE49" s="202"/>
      <c r="JF49" s="202"/>
      <c r="JG49" s="202"/>
      <c r="JH49" s="202"/>
      <c r="JI49" s="202"/>
      <c r="JJ49" s="202"/>
      <c r="JK49" s="203"/>
      <c r="JL49" s="204"/>
      <c r="JM49" s="108">
        <f>(JL49*F49)/H49</f>
        <v>0</v>
      </c>
      <c r="JN49" s="102">
        <f ca="1">IF(E49=0,0,SUMIF('Cocktail (December 2025)'!$F$6:$DB$1547,E49,'Cocktail (December 2025)'!$BB$6:$BB$1547))</f>
        <v>0</v>
      </c>
      <c r="JO49" s="108">
        <f ca="1">JN49/H49</f>
        <v>0</v>
      </c>
      <c r="JP49" s="109">
        <f t="shared" ref="JP49" ca="1" si="1910">JB49+JC49+JD49+JE49-JF49-JG49-JH49-JI49-JJ49-JK49-JM49-JO49</f>
        <v>0</v>
      </c>
      <c r="JQ49" s="104">
        <f ca="1">JP49*H49</f>
        <v>0</v>
      </c>
      <c r="JR49" s="105">
        <f ca="1">(JG49+JH49+JI49+JJ49+(JK49+((JL49*$F49)/$H49)+JO49))*$L49</f>
        <v>0</v>
      </c>
      <c r="JS49" s="191"/>
      <c r="JT49" s="192">
        <f t="shared" ref="JT49" ca="1" si="1911">JS49-JP49</f>
        <v>0</v>
      </c>
      <c r="JU49" s="106">
        <f ca="1">JP49</f>
        <v>0</v>
      </c>
      <c r="JV49" s="202"/>
      <c r="JW49" s="202"/>
      <c r="JX49" s="202"/>
      <c r="JY49" s="202"/>
      <c r="JZ49" s="202"/>
      <c r="KA49" s="202"/>
      <c r="KB49" s="202"/>
      <c r="KC49" s="202"/>
      <c r="KD49" s="203"/>
      <c r="KE49" s="204"/>
      <c r="KF49" s="108">
        <f>(KE49*F49)/H49</f>
        <v>0</v>
      </c>
      <c r="KG49" s="102">
        <f ca="1">IF(E49=0,0,SUMIF('Cocktail (December 2025)'!$F$6:$DB$1547,E49,'Cocktail (December 2025)'!$BE$6:$BE$1547))</f>
        <v>0</v>
      </c>
      <c r="KH49" s="108">
        <f ca="1">KG49/H49</f>
        <v>0</v>
      </c>
      <c r="KI49" s="109">
        <f t="shared" ref="KI49" ca="1" si="1912">JU49+JV49+JW49+JX49-JY49-JZ49-KA49-KB49-KC49-KD49-KF49-KH49</f>
        <v>0</v>
      </c>
      <c r="KJ49" s="104">
        <f ca="1">KI49*H49</f>
        <v>0</v>
      </c>
      <c r="KK49" s="105">
        <f ca="1">(JZ49+KA49+KB49+KC49+(KD49+((KE49*$F49)/$H49)+KH49))*$L49</f>
        <v>0</v>
      </c>
      <c r="KL49" s="191"/>
      <c r="KM49" s="192">
        <f t="shared" ref="KM49" ca="1" si="1913">KL49-KI49</f>
        <v>0</v>
      </c>
      <c r="KN49" s="106">
        <f t="shared" ref="KN49" ca="1" si="1914">KI49</f>
        <v>0</v>
      </c>
      <c r="KO49" s="202"/>
      <c r="KP49" s="202"/>
      <c r="KQ49" s="202"/>
      <c r="KR49" s="202"/>
      <c r="KS49" s="202"/>
      <c r="KT49" s="202"/>
      <c r="KU49" s="202"/>
      <c r="KV49" s="202"/>
      <c r="KW49" s="203"/>
      <c r="KX49" s="204"/>
      <c r="KY49" s="108">
        <f>(KX49*F49)/H49</f>
        <v>0</v>
      </c>
      <c r="KZ49" s="102">
        <f ca="1">IF(E49=0,0,SUMIF('Cocktail (December 2025)'!$F$6:$DB$1547,E49,'Cocktail (December 2025)'!$BH$6:$BH$1547))</f>
        <v>0</v>
      </c>
      <c r="LA49" s="108">
        <f ca="1">KZ49/H49</f>
        <v>0</v>
      </c>
      <c r="LB49" s="109">
        <f t="shared" ref="LB49" ca="1" si="1915">KN49+KO49+KP49+KQ49-KR49-KS49-KT49-KU49-KV49-KW49-KY49-LA49</f>
        <v>0</v>
      </c>
      <c r="LC49" s="104">
        <f ca="1">LB49*H49</f>
        <v>0</v>
      </c>
      <c r="LD49" s="105">
        <f ca="1">(KS49+KT49+KU49+KV49+(KW49+((KX49*$F49)/$H49)+LA49))*$L49</f>
        <v>0</v>
      </c>
      <c r="LE49" s="191"/>
      <c r="LF49" s="192">
        <f t="shared" ref="LF49" ca="1" si="1916">LE49-LB49</f>
        <v>0</v>
      </c>
      <c r="LG49" s="106">
        <f t="shared" ref="LG49" ca="1" si="1917">LB49</f>
        <v>0</v>
      </c>
      <c r="LH49" s="202"/>
      <c r="LI49" s="202"/>
      <c r="LJ49" s="202"/>
      <c r="LK49" s="202"/>
      <c r="LL49" s="202"/>
      <c r="LM49" s="202"/>
      <c r="LN49" s="202"/>
      <c r="LO49" s="202"/>
      <c r="LP49" s="203"/>
      <c r="LQ49" s="204"/>
      <c r="LR49" s="108">
        <f>(LQ49*F49)/H49</f>
        <v>0</v>
      </c>
      <c r="LS49" s="102">
        <f ca="1">IF(E49=0,0,SUMIF('Cocktail (December 2025)'!$F$6:$DB$1547,E49,'Cocktail (December 2025)'!$BK$6:$BK$1547))</f>
        <v>0</v>
      </c>
      <c r="LT49" s="108">
        <f ca="1">LS49/H49</f>
        <v>0</v>
      </c>
      <c r="LU49" s="109">
        <f t="shared" ref="LU49" ca="1" si="1918">LG49+LH49+LI49+LJ49-LK49-LL49-LM49-LN49-LO49-LP49-LR49-LT49</f>
        <v>0</v>
      </c>
      <c r="LV49" s="104">
        <f ca="1">LU49*H49</f>
        <v>0</v>
      </c>
      <c r="LW49" s="105">
        <f ca="1">(LL49+LM49+LN49+LO49+(LP49+((LQ49*$F49)/$H49)+LT49))*$L49</f>
        <v>0</v>
      </c>
      <c r="LX49" s="191"/>
      <c r="LY49" s="192">
        <f t="shared" ref="LY49" ca="1" si="1919">LX49-LU49</f>
        <v>0</v>
      </c>
      <c r="LZ49" s="106">
        <f t="shared" ref="LZ49" ca="1" si="1920">LU49</f>
        <v>0</v>
      </c>
      <c r="MA49" s="202"/>
      <c r="MB49" s="202"/>
      <c r="MC49" s="202"/>
      <c r="MD49" s="202"/>
      <c r="ME49" s="202"/>
      <c r="MF49" s="202"/>
      <c r="MG49" s="202"/>
      <c r="MH49" s="202"/>
      <c r="MI49" s="203"/>
      <c r="MJ49" s="204"/>
      <c r="MK49" s="108">
        <f>(MJ49*F49)/H49</f>
        <v>0</v>
      </c>
      <c r="ML49" s="102">
        <f ca="1">IF(E49=0,0,SUMIF('Cocktail (December 2025)'!$F$6:$DB$1547,E49,'Cocktail (December 2025)'!$BN$6:$BN$1547))</f>
        <v>0</v>
      </c>
      <c r="MM49" s="108">
        <f ca="1">ML49/H49</f>
        <v>0</v>
      </c>
      <c r="MN49" s="109">
        <f t="shared" ref="MN49" ca="1" si="1921">LZ49+MA49+MB49+MC49-MD49-ME49-MF49-MG49-MH49-MI49-MK49-MM49</f>
        <v>0</v>
      </c>
      <c r="MO49" s="104">
        <f ca="1">MN49*H49</f>
        <v>0</v>
      </c>
      <c r="MP49" s="105">
        <f ca="1">(ME49+MF49+MG49+MH49+(MI49+((MJ49*$F49)/$H49)+MM49))*$L49</f>
        <v>0</v>
      </c>
      <c r="MQ49" s="191"/>
      <c r="MR49" s="192">
        <f t="shared" ref="MR49" ca="1" si="1922">MQ49-MN49</f>
        <v>0</v>
      </c>
      <c r="MS49" s="106">
        <f t="shared" ref="MS49" ca="1" si="1923">MN49</f>
        <v>0</v>
      </c>
      <c r="MT49" s="202"/>
      <c r="MU49" s="202"/>
      <c r="MV49" s="202"/>
      <c r="MW49" s="202"/>
      <c r="MX49" s="202"/>
      <c r="MY49" s="202"/>
      <c r="MZ49" s="202"/>
      <c r="NA49" s="202"/>
      <c r="NB49" s="203"/>
      <c r="NC49" s="204"/>
      <c r="ND49" s="108">
        <f>(NC49*F49)/H49</f>
        <v>0</v>
      </c>
      <c r="NE49" s="102">
        <f ca="1">IF(E49=0,0,SUMIF('Cocktail (December 2025)'!$F$6:$DB$1547,E49,'Cocktail (December 2025)'!$BQ$6:$BQ$1547))</f>
        <v>0</v>
      </c>
      <c r="NF49" s="108">
        <f ca="1">NE49/H49</f>
        <v>0</v>
      </c>
      <c r="NG49" s="109">
        <f t="shared" ref="NG49" ca="1" si="1924">MS49+MT49+MU49+MV49-MW49-MX49-MY49-MZ49-NA49-NB49-ND49-NF49</f>
        <v>0</v>
      </c>
      <c r="NH49" s="104">
        <f ca="1">NG49*H49</f>
        <v>0</v>
      </c>
      <c r="NI49" s="105">
        <f ca="1">(MX49+MY49+MZ49+NA49+(NB49+((NC49*$F49)/$H49)+NF49))*$L49</f>
        <v>0</v>
      </c>
      <c r="NJ49" s="191"/>
      <c r="NK49" s="192">
        <f t="shared" ref="NK49" ca="1" si="1925">NJ49-NG49</f>
        <v>0</v>
      </c>
      <c r="NL49" s="106">
        <f t="shared" ref="NL49" ca="1" si="1926">NG49</f>
        <v>0</v>
      </c>
      <c r="NM49" s="202"/>
      <c r="NN49" s="202"/>
      <c r="NO49" s="202"/>
      <c r="NP49" s="202"/>
      <c r="NQ49" s="202"/>
      <c r="NR49" s="202"/>
      <c r="NS49" s="202"/>
      <c r="NT49" s="202"/>
      <c r="NU49" s="203"/>
      <c r="NV49" s="204"/>
      <c r="NW49" s="108">
        <f>(NV49*F49)/H49</f>
        <v>0</v>
      </c>
      <c r="NX49" s="102">
        <f ca="1">IF(E49=0,0,SUMIF('Cocktail (December 2025)'!$F$6:$DB$1547,E49,'Cocktail (December 2025)'!$BT$6:$BT$1547))</f>
        <v>0</v>
      </c>
      <c r="NY49" s="108">
        <f ca="1">NX49/H49</f>
        <v>0</v>
      </c>
      <c r="NZ49" s="109">
        <f t="shared" ref="NZ49" ca="1" si="1927">NL49+NM49+NN49+NO49-NP49-NQ49-NR49-NS49-NT49-NU49-NW49-NY49</f>
        <v>0</v>
      </c>
      <c r="OA49" s="104">
        <f ca="1">NZ49*H49</f>
        <v>0</v>
      </c>
      <c r="OB49" s="105">
        <f ca="1">(NQ49+NR49+NS49+NT49+(NU49+((NV49*$F49)/$H49)+NY49))*$L49</f>
        <v>0</v>
      </c>
      <c r="OC49" s="191"/>
      <c r="OD49" s="192">
        <f t="shared" ref="OD49" ca="1" si="1928">OC49-NZ49</f>
        <v>0</v>
      </c>
      <c r="OE49" s="106">
        <f t="shared" ref="OE49" ca="1" si="1929">NZ49</f>
        <v>0</v>
      </c>
      <c r="OF49" s="202"/>
      <c r="OG49" s="202"/>
      <c r="OH49" s="202"/>
      <c r="OI49" s="202"/>
      <c r="OJ49" s="202"/>
      <c r="OK49" s="202"/>
      <c r="OL49" s="202"/>
      <c r="OM49" s="202"/>
      <c r="ON49" s="203"/>
      <c r="OO49" s="204"/>
      <c r="OP49" s="108">
        <f>(OO49*F49)/H49</f>
        <v>0</v>
      </c>
      <c r="OQ49" s="102">
        <f ca="1">IF(E49=0,0,SUMIF('Cocktail (December 2025)'!$F$6:$DB$1547,E49,'Cocktail (December 2025)'!$BW$6:$BW$1547))</f>
        <v>0</v>
      </c>
      <c r="OR49" s="108">
        <f ca="1">OQ49/H49</f>
        <v>0</v>
      </c>
      <c r="OS49" s="109">
        <f t="shared" ref="OS49" ca="1" si="1930">OE49+OF49+OG49+OH49-OI49-OJ49-OK49-OL49-OM49-ON49-OP49-OR49</f>
        <v>0</v>
      </c>
      <c r="OT49" s="104">
        <f ca="1">OS49*H49</f>
        <v>0</v>
      </c>
      <c r="OU49" s="105">
        <f ca="1">(OJ49+OK49+OL49+OM49+(ON49+((OO49*$F49)/$H49)+OR49))*$L49</f>
        <v>0</v>
      </c>
      <c r="OV49" s="191"/>
      <c r="OW49" s="192">
        <f t="shared" ref="OW49" ca="1" si="1931">OV49-OS49</f>
        <v>0</v>
      </c>
      <c r="OX49" s="106">
        <f ca="1">OS49</f>
        <v>0</v>
      </c>
      <c r="OY49" s="202"/>
      <c r="OZ49" s="202"/>
      <c r="PA49" s="202"/>
      <c r="PB49" s="202"/>
      <c r="PC49" s="202"/>
      <c r="PD49" s="202"/>
      <c r="PE49" s="202"/>
      <c r="PF49" s="202"/>
      <c r="PG49" s="203"/>
      <c r="PH49" s="204"/>
      <c r="PI49" s="108">
        <f>(PH49*F49)/H49</f>
        <v>0</v>
      </c>
      <c r="PJ49" s="102">
        <f ca="1">IF(E49=0,0,SUMIF('Cocktail (December 2025)'!$F$6:$DB$1547,E49,'Cocktail (December 2025)'!$BZ$6:$BZ$1547))</f>
        <v>0</v>
      </c>
      <c r="PK49" s="108">
        <f ca="1">PJ49/H49</f>
        <v>0</v>
      </c>
      <c r="PL49" s="109">
        <f t="shared" ref="PL49" ca="1" si="1932">OX49+OY49+OZ49+PA49-PB49-PC49-PD49-PE49-PF49-PG49-PI49-PK49</f>
        <v>0</v>
      </c>
      <c r="PM49" s="104">
        <f ca="1">PL49*H49</f>
        <v>0</v>
      </c>
      <c r="PN49" s="105">
        <f ca="1">(PC49+PD49+PE49+PF49+(PG49+((PH49*$F49)/$H49)+PK49))*$L49</f>
        <v>0</v>
      </c>
      <c r="PO49" s="191"/>
      <c r="PP49" s="192">
        <f t="shared" ref="PP49" ca="1" si="1933">PO49-PL49</f>
        <v>0</v>
      </c>
      <c r="PQ49" s="106">
        <f t="shared" ref="PQ49" ca="1" si="1934">PL49</f>
        <v>0</v>
      </c>
      <c r="PR49" s="202"/>
      <c r="PS49" s="202"/>
      <c r="PT49" s="202"/>
      <c r="PU49" s="202"/>
      <c r="PV49" s="202"/>
      <c r="PW49" s="202"/>
      <c r="PX49" s="202"/>
      <c r="PY49" s="202"/>
      <c r="PZ49" s="203"/>
      <c r="QA49" s="204"/>
      <c r="QB49" s="108">
        <f>(QA49*F49)/H49</f>
        <v>0</v>
      </c>
      <c r="QC49" s="102">
        <f ca="1">IF(E49=0,0,SUMIF('Cocktail (December 2025)'!$F$6:$DB$1547,E49,'Cocktail (December 2025)'!$CC$6:$CC$1547))</f>
        <v>0</v>
      </c>
      <c r="QD49" s="108">
        <f ca="1">QC49/H49</f>
        <v>0</v>
      </c>
      <c r="QE49" s="109">
        <f t="shared" ref="QE49" ca="1" si="1935">PQ49+PR49+PS49+PT49-PU49-PV49-PW49-PX49-PY49-PZ49-QB49-QD49</f>
        <v>0</v>
      </c>
      <c r="QF49" s="104">
        <f ca="1">QE49*H49</f>
        <v>0</v>
      </c>
      <c r="QG49" s="105">
        <f ca="1">(PV49+PW49+PX49+PY49+(PZ49+((QA49*$F49)/$H49)+QD49))*$L49</f>
        <v>0</v>
      </c>
      <c r="QH49" s="191"/>
      <c r="QI49" s="192">
        <f t="shared" ref="QI49" ca="1" si="1936">QH49-QE49</f>
        <v>0</v>
      </c>
      <c r="QJ49" s="106">
        <f t="shared" ref="QJ49" ca="1" si="1937">QE49</f>
        <v>0</v>
      </c>
      <c r="QK49" s="202"/>
      <c r="QL49" s="202"/>
      <c r="QM49" s="202"/>
      <c r="QN49" s="202"/>
      <c r="QO49" s="202"/>
      <c r="QP49" s="202"/>
      <c r="QQ49" s="202"/>
      <c r="QR49" s="202"/>
      <c r="QS49" s="203"/>
      <c r="QT49" s="204"/>
      <c r="QU49" s="108">
        <f>(QT49*F49)/H49</f>
        <v>0</v>
      </c>
      <c r="QV49" s="102">
        <f ca="1">IF(E49=0,0,SUMIF('Cocktail (December 2025)'!$F$6:$DB$1547,E49,'Cocktail (December 2025)'!$CF$6:$CF$1547))</f>
        <v>0</v>
      </c>
      <c r="QW49" s="108">
        <f ca="1">QV49/H49</f>
        <v>0</v>
      </c>
      <c r="QX49" s="109">
        <f t="shared" ref="QX49" ca="1" si="1938">QJ49+QK49+QL49+QM49-QN49-QO49-QP49-QQ49-QR49-QS49-QU49-QW49</f>
        <v>0</v>
      </c>
      <c r="QY49" s="104">
        <f ca="1">QX49*H49</f>
        <v>0</v>
      </c>
      <c r="QZ49" s="105">
        <f ca="1">(QO49+QP49+QQ49+QR49+(QS49+((QT49*$F49)/$H49)+QW49))*$L49</f>
        <v>0</v>
      </c>
      <c r="RA49" s="191"/>
      <c r="RB49" s="192">
        <f t="shared" ref="RB49" ca="1" si="1939">RA49-QX49</f>
        <v>0</v>
      </c>
      <c r="RC49" s="106">
        <f ca="1">QX49</f>
        <v>0</v>
      </c>
      <c r="RD49" s="202"/>
      <c r="RE49" s="202"/>
      <c r="RF49" s="202"/>
      <c r="RG49" s="202"/>
      <c r="RH49" s="202"/>
      <c r="RI49" s="202"/>
      <c r="RJ49" s="202"/>
      <c r="RK49" s="202"/>
      <c r="RL49" s="203"/>
      <c r="RM49" s="204"/>
      <c r="RN49" s="108">
        <f>(RM49*F49)/H49</f>
        <v>0</v>
      </c>
      <c r="RO49" s="102">
        <f ca="1">IF(E49=0,0,SUMIF('Cocktail (December 2025)'!$F$6:$DB$1547,E49,'Cocktail (December 2025)'!$CI$6:$CI$1547))</f>
        <v>0</v>
      </c>
      <c r="RP49" s="108">
        <f ca="1">RO49/H49</f>
        <v>0</v>
      </c>
      <c r="RQ49" s="109">
        <f t="shared" ref="RQ49" ca="1" si="1940">RC49+RD49+RE49+RF49-RG49-RH49-RI49-RJ49-RK49-RL49-RN49-RP49</f>
        <v>0</v>
      </c>
      <c r="RR49" s="104">
        <f ca="1">RQ49*H49</f>
        <v>0</v>
      </c>
      <c r="RS49" s="105">
        <f ca="1">(RH49+RI49+RJ49+RK49+(RL49+((RM49*$F49)/$H49)+RP49))*$L49</f>
        <v>0</v>
      </c>
      <c r="RT49" s="191"/>
      <c r="RU49" s="192">
        <f t="shared" ref="RU49" ca="1" si="1941">RT49-RQ49</f>
        <v>0</v>
      </c>
      <c r="RV49" s="106">
        <f t="shared" ref="RV49" ca="1" si="1942">RQ49</f>
        <v>0</v>
      </c>
      <c r="RW49" s="202"/>
      <c r="RX49" s="202"/>
      <c r="RY49" s="202"/>
      <c r="RZ49" s="202"/>
      <c r="SA49" s="202"/>
      <c r="SB49" s="202"/>
      <c r="SC49" s="202"/>
      <c r="SD49" s="202"/>
      <c r="SE49" s="203"/>
      <c r="SF49" s="204"/>
      <c r="SG49" s="108">
        <f>(SF49*F49)/H49</f>
        <v>0</v>
      </c>
      <c r="SH49" s="102">
        <f ca="1">IF(E49=0,0,SUMIF('Cocktail (December 2025)'!$F$6:$DB$1547,E49,'Cocktail (December 2025)'!$CL$6:$CL$1547))</f>
        <v>0</v>
      </c>
      <c r="SI49" s="108">
        <f ca="1">SH49/H49</f>
        <v>0</v>
      </c>
      <c r="SJ49" s="109">
        <f t="shared" ref="SJ49" ca="1" si="1943">RV49+RW49+RX49+RY49-RZ49-SA49-SB49-SC49-SD49-SE49-SG49-SI49</f>
        <v>0</v>
      </c>
      <c r="SK49" s="104">
        <f ca="1">SJ49*H49</f>
        <v>0</v>
      </c>
      <c r="SL49" s="105">
        <f ca="1">(SA49+SB49+SC49+SD49+(SE49+((SF49*$F49)/$H49)+SI49))*$L49</f>
        <v>0</v>
      </c>
      <c r="SM49" s="191"/>
      <c r="SN49" s="192">
        <f t="shared" ref="SN49" ca="1" si="1944">SM49-SJ49</f>
        <v>0</v>
      </c>
      <c r="SO49" s="106">
        <f t="shared" ref="SO49" ca="1" si="1945">SJ49</f>
        <v>0</v>
      </c>
      <c r="SP49" s="202"/>
      <c r="SQ49" s="202"/>
      <c r="SR49" s="202"/>
      <c r="SS49" s="202"/>
      <c r="ST49" s="202"/>
      <c r="SU49" s="202"/>
      <c r="SV49" s="202"/>
      <c r="SW49" s="202"/>
      <c r="SX49" s="203"/>
      <c r="SY49" s="204"/>
      <c r="SZ49" s="108">
        <f>(SY49*F49)/H49</f>
        <v>0</v>
      </c>
      <c r="TA49" s="102">
        <f ca="1">IF(E49=0,0,SUMIF('Cocktail (December 2025)'!$F$6:$DB$1547,E49,'Cocktail (December 2025)'!$CO$6:$CO$1547))</f>
        <v>0</v>
      </c>
      <c r="TB49" s="108">
        <f ca="1">TA49/H49</f>
        <v>0</v>
      </c>
      <c r="TC49" s="109">
        <f t="shared" ref="TC49" ca="1" si="1946">SO49+SP49+SQ49+SR49-SS49-ST49-SU49-SV49-SW49-SX49-SZ49-TB49</f>
        <v>0</v>
      </c>
      <c r="TD49" s="104">
        <f ca="1">TC49*H49</f>
        <v>0</v>
      </c>
      <c r="TE49" s="105">
        <f ca="1">(ST49+SU49+SV49+SW49+(SX49+((SY49*$F49)/$H49)+TB49))*$L49</f>
        <v>0</v>
      </c>
      <c r="TF49" s="191"/>
      <c r="TG49" s="192">
        <f t="shared" ref="TG49" ca="1" si="1947">TF49-TC49</f>
        <v>0</v>
      </c>
      <c r="TH49" s="106">
        <f t="shared" ref="TH49" ca="1" si="1948">TC49</f>
        <v>0</v>
      </c>
      <c r="TI49" s="202"/>
      <c r="TJ49" s="202"/>
      <c r="TK49" s="202"/>
      <c r="TL49" s="202"/>
      <c r="TM49" s="202"/>
      <c r="TN49" s="202"/>
      <c r="TO49" s="202"/>
      <c r="TP49" s="202"/>
      <c r="TQ49" s="203"/>
      <c r="TR49" s="204"/>
      <c r="TS49" s="108">
        <f>(TR49*F49)/H49</f>
        <v>0</v>
      </c>
      <c r="TT49" s="102">
        <f ca="1">IF(E49=0,0,SUMIF('Cocktail (December 2025)'!$F$6:$DB$1547,E49,'Cocktail (December 2025)'!$CR$6:$CR$1547))</f>
        <v>0</v>
      </c>
      <c r="TU49" s="108">
        <f ca="1">TT49/H49</f>
        <v>0</v>
      </c>
      <c r="TV49" s="109">
        <f t="shared" ref="TV49" ca="1" si="1949">TH49+TI49+TJ49+TK49-TL49-TM49-TN49-TO49-TP49-TQ49-TS49-TU49</f>
        <v>0</v>
      </c>
      <c r="TW49" s="104">
        <f ca="1">TV49*H49</f>
        <v>0</v>
      </c>
      <c r="TX49" s="105">
        <f ca="1">(TM49+TN49+TO49+TP49+(TQ49+((TR49*$F49)/$H49)+TU49))*$L49</f>
        <v>0</v>
      </c>
      <c r="TY49" s="191"/>
      <c r="TZ49" s="192">
        <f t="shared" ref="TZ49" ca="1" si="1950">TY49-TV49</f>
        <v>0</v>
      </c>
      <c r="UA49" s="106">
        <f t="shared" ref="UA49" ca="1" si="1951">TV49</f>
        <v>0</v>
      </c>
      <c r="UB49" s="202"/>
      <c r="UC49" s="202"/>
      <c r="UD49" s="202"/>
      <c r="UE49" s="202"/>
      <c r="UF49" s="202"/>
      <c r="UG49" s="202"/>
      <c r="UH49" s="202"/>
      <c r="UI49" s="202"/>
      <c r="UJ49" s="203"/>
      <c r="UK49" s="204"/>
      <c r="UL49" s="108">
        <f>(UK49*F49)/H49</f>
        <v>0</v>
      </c>
      <c r="UM49" s="102">
        <f ca="1">IF(E49=0,0,SUMIF('Cocktail (December 2025)'!$F$6:$DB$1547,E49,'Cocktail (December 2025)'!$CU$6:$CU$1547))</f>
        <v>0</v>
      </c>
      <c r="UN49" s="108">
        <f ca="1">UM49/H49</f>
        <v>0</v>
      </c>
      <c r="UO49" s="109">
        <f t="shared" ref="UO49" ca="1" si="1952">UA49+UB49+UC49+UD49-UE49-UF49-UG49-UH49-UI49-UJ49-UL49-UN49</f>
        <v>0</v>
      </c>
      <c r="UP49" s="104">
        <f ca="1">UO49*H49</f>
        <v>0</v>
      </c>
      <c r="UQ49" s="105">
        <f ca="1">(UF49+UG49+UH49+UI49+(UJ49+((UK49*$F49)/$H49)+UN49))*$L49</f>
        <v>0</v>
      </c>
      <c r="UR49" s="191"/>
      <c r="US49" s="192">
        <f t="shared" ref="US49" ca="1" si="1953">UR49-UO49</f>
        <v>0</v>
      </c>
      <c r="UT49" s="106">
        <f t="shared" ref="UT49" ca="1" si="1954">UO49</f>
        <v>0</v>
      </c>
      <c r="UU49" s="202"/>
      <c r="UV49" s="202"/>
      <c r="UW49" s="202"/>
      <c r="UX49" s="202"/>
      <c r="UY49" s="202"/>
      <c r="UZ49" s="202"/>
      <c r="VA49" s="202"/>
      <c r="VB49" s="202"/>
      <c r="VC49" s="203"/>
      <c r="VD49" s="204"/>
      <c r="VE49" s="108">
        <f>(VD49*F49)/H49</f>
        <v>0</v>
      </c>
      <c r="VF49" s="102">
        <f ca="1">IF(E49=0,0,SUMIF('Cocktail (December 2025)'!$F$6:$DB$1547,E49,'Cocktail (December 2025)'!$CX$6:$CX$1547))</f>
        <v>0</v>
      </c>
      <c r="VG49" s="108">
        <f ca="1">VF49/H49</f>
        <v>0</v>
      </c>
      <c r="VH49" s="109">
        <f t="shared" ref="VH49" ca="1" si="1955">UT49+UU49+UV49+UW49-UX49-UY49-UZ49-VA49-VB49-VC49-VE49-VG49</f>
        <v>0</v>
      </c>
      <c r="VI49" s="104">
        <f ca="1">VH49*H49</f>
        <v>0</v>
      </c>
      <c r="VJ49" s="105">
        <f ca="1">(UY49+UZ49+VA49+VB49+(VC49+((VD49*$F49)/$H49)+VG49))*$L49</f>
        <v>0</v>
      </c>
      <c r="VK49" s="191"/>
      <c r="VL49" s="192">
        <f t="shared" ref="VL49" ca="1" si="1956">VK49-VH49</f>
        <v>0</v>
      </c>
      <c r="VM49" s="106">
        <f t="shared" ref="VM49" ca="1" si="1957">VH49</f>
        <v>0</v>
      </c>
      <c r="VN49" s="202"/>
      <c r="VO49" s="202"/>
      <c r="VP49" s="202"/>
      <c r="VQ49" s="202"/>
      <c r="VR49" s="202"/>
      <c r="VS49" s="202"/>
      <c r="VT49" s="202"/>
      <c r="VU49" s="202"/>
      <c r="VV49" s="203"/>
      <c r="VW49" s="204"/>
      <c r="VX49" s="108">
        <f>(VW49*F49)/H49</f>
        <v>0</v>
      </c>
      <c r="VY49" s="102">
        <f ca="1">IF(E49=0,0,SUMIF('Cocktail (December 2025)'!$F$6:$DB$1547,E49,'Cocktail (December 2025)'!$DA$6:$DA$1547))</f>
        <v>0</v>
      </c>
      <c r="VZ49" s="108">
        <f ca="1">VY49/H49</f>
        <v>0</v>
      </c>
      <c r="WA49" s="109">
        <f t="shared" ref="WA49" ca="1" si="1958">VM49+VN49+VO49+VP49-VQ49-VR49-VS49-VT49-VU49-VV49-VX49-VZ49</f>
        <v>0</v>
      </c>
      <c r="WB49" s="104">
        <f ca="1">WA49*H49</f>
        <v>0</v>
      </c>
      <c r="WC49" s="105">
        <f ca="1">(VR49+VS49+VT49+VU49+(VV49+((VW49*$F49)/$H49)+VZ49))*$L49</f>
        <v>0</v>
      </c>
      <c r="WD49" s="191"/>
      <c r="WE49" s="192">
        <f t="shared" ref="WE49" ca="1" si="1959">WD49-WA49</f>
        <v>0</v>
      </c>
      <c r="WF49" s="14" t="s">
        <v>81</v>
      </c>
      <c r="WG49" s="62">
        <f>O49</f>
        <v>0</v>
      </c>
      <c r="WH49" s="13">
        <f>P49+AI49+BB49+BU49+CN49+DG49+DZ49+ES49+FL49+GE49+GX49+HQ49+IJ49+JC49+JV49+KO49+LH49+MA49+MT49+NM49+OF49+OY49+PR49+QK49+RD49+RW49+SP49+TI49+UB49+UU49+VN49</f>
        <v>0</v>
      </c>
      <c r="WI49" s="13">
        <f>Q49+AJ49+BC49+BV49+CO49+DH49+EA49+ET49+FM49+GF49+GY49+HR49+IK49+JD49+JW49+KP49+LI49+MB49+MU49+NN49+OG49+OZ49+PS49+QL49+RE49+RX49+SQ49+TJ49+UC49+UV49+VO49</f>
        <v>0</v>
      </c>
      <c r="WJ49" s="13">
        <f>R49+AK49+BD49+BW49+CP49+DI49+EB49+EU49+FN49+GG49+GZ49+HS49+IL49+JE49+JX49+KQ49+LJ49+MC49+MV49+NO49+OH49+PA49+PT49+QM49+RF49+RY49+SR49+TK49+UD49+UW49+VP49</f>
        <v>0</v>
      </c>
      <c r="WK49" s="13">
        <f>S49+AL49+BE49+BX49+CQ49+DJ49+EC49+EV49+FO49+GH49+HA49+HT49+IM49+JF49+JY49+KR49+LK49+MD49+MW49+NP49+OI49+PB49+PU49+QN49+RG49+RZ49+SS49+TL49+UE49+UX49+VQ49</f>
        <v>0</v>
      </c>
      <c r="WL49" s="13">
        <f>T49+AM49+BF49+BY49+CR49+DK49+ED49+EW49+FP49+GI49+HB49+HU49+IN49+JG49+JZ49+KS49+LL49+ME49+MX49+NQ49+OJ49+PC49+PV49+QO49+RH49+SA49+ST49+TM49+UF49+UY49+VR49</f>
        <v>0</v>
      </c>
      <c r="WM49" s="13">
        <f>U49+AN49+BG49+BZ49+CS49+DL49+EE49++EX49+FQ49+GJ49+HC49+HV49+IO49+JH49+KA49+KT49+LM49+MF49+MY49+NR49+OK49+PD49+PW49+QP49+RI49+SB49+SU49+TN49+UG49+UZ49+VS49</f>
        <v>0</v>
      </c>
      <c r="WN49" s="13">
        <f>V49+AO49+BH49+CA49+CT49+DM49+EF49+EY49+FR49+GK49+HD49+HW49+IP49+JI49+KB49+KU49+LN49+MG49+MZ49+NS49+OL49+PE49+PX49+QQ49+RJ49+SC49+SV49+TO49+UH49+VA49+VT49</f>
        <v>0</v>
      </c>
      <c r="WO49" s="13">
        <f>W49+AP49+BI49+CB49+CU49+DN49+EG49+EZ49+FS49+GL49+HE49+HX49+IQ49+JJ49+KC49+KV49+LO49+MH49+NA49+NT49+OM49+PF49+PY49+QR49+RK49+SD49+SW49+TP49+UI49+VB49+VU49</f>
        <v>0</v>
      </c>
      <c r="WP49" s="63">
        <f>X49+AQ49+BJ49+CC49+CV49+DO49+EH49+FA49+FT49+GM49+HF49+HY49+IR49+JK49+KD49+KW49+LP49+MI49+NB49+NU49+ON49+PG49+PZ49+QS49+RL49+SE49+SX49+TQ49+UJ49+VC49+VV49</f>
        <v>0</v>
      </c>
      <c r="WQ49" s="63">
        <f>Y49+AR49+BK49+CD49+CW49+DP49+EI49+FB49+FU49+GN49+HG49+HZ49+IS49+JL49+KE49+KX49+LQ49+MJ49+NC49+NV49+OO49+PH49+QA49+QT49+RM49+SF49+SY49+TR49+UK49+VD49+VW49</f>
        <v>0</v>
      </c>
      <c r="WR49" s="63">
        <f>Z49+AS49+BL49+CE49+CX49+DQ49+EJ49+FC49+FV49+GO49+HH49+IA49+IT49+JM49+KF49+KY49+LR49+MK49+ND49+NW49+OP49+PI49+QB49+QU49+RN49+SG49+SZ49+TS49+UL49+VE49+VX49</f>
        <v>0</v>
      </c>
      <c r="WS49" s="63">
        <f ca="1">AB49+AU49+BN49+CG49+CZ49+DS49+EL49+FE49+FX49+GQ49+HJ49+IC49+IV49+JO49+KH49+LA49+LT49+MM49+NF49+NY49+OR49+PK49+QD49+QW49+RP49+SI49+TB49+TU49+UN49+VG49+VZ49</f>
        <v>0</v>
      </c>
      <c r="WT49" s="54">
        <f t="shared" ref="WT49" ca="1" si="1960">WA49</f>
        <v>0</v>
      </c>
      <c r="WU49" s="64">
        <f t="shared" ref="WU49" ca="1" si="1961">WB49</f>
        <v>0</v>
      </c>
      <c r="WV49" s="196"/>
      <c r="WW49" s="197">
        <f t="shared" ref="WW49" ca="1" si="1962">WV49-WT49</f>
        <v>0</v>
      </c>
      <c r="WX49" s="12">
        <f>WV49/F49</f>
        <v>0</v>
      </c>
      <c r="WY49" s="61"/>
    </row>
    <row r="50" spans="1:623" ht="15" x14ac:dyDescent="0.3">
      <c r="A50" s="114" t="str">
        <f t="shared" ca="1" si="1868"/>
        <v>-</v>
      </c>
      <c r="B50" s="149"/>
      <c r="C50" s="173">
        <v>800</v>
      </c>
      <c r="D50" s="174">
        <v>235</v>
      </c>
      <c r="E50" s="138" t="s">
        <v>183</v>
      </c>
      <c r="F50" s="98">
        <f>IF(E50="","",IF(VLOOKUP(E50,'Master Data (December 2025)'!$B$10:$N$857,1)=E50,VLOOKUP(E50,'Master Data (December 2025)'!$B$10:$N$857,6),"XX"))</f>
        <v>1</v>
      </c>
      <c r="G50" s="98"/>
      <c r="H50" s="90">
        <f>IF(E50="","",IF(VLOOKUP(E50,'Master Data (December 2025)'!$B$10:$N$857,1)=E50,VLOOKUP(E50,'Master Data (December 2025)'!$B$10:$N$857,8),"XX"))</f>
        <v>22</v>
      </c>
      <c r="I50" s="98"/>
      <c r="J50" s="90" t="str">
        <f>IF(E50="","",IF(VLOOKUP(E50,'Master Data (December 2025)'!$B$10:$N$857,1)=E50,VLOOKUP(E50,'Master Data (December 2025)'!$B$10:$N$857,3),"XX"))</f>
        <v>อมฤต</v>
      </c>
      <c r="K50" s="99" t="str">
        <f>IF(E50="","",IF(VLOOKUP(E50,'Master Data (December 2025)'!$B$10:$N$857,1)=E50,VLOOKUP(E50,'Master Data (December 2025)'!$B$10:$N$857,5),"XX"))</f>
        <v>Btl 700 ml</v>
      </c>
      <c r="L50" s="215">
        <f>IF(E50="","",IF(VLOOKUP(E50,'Master Data (December 2025)'!$B$10:$N$857,1)=E50,VLOOKUP(E50,'Master Data (December 2025)'!$B$10:$N$857,11),"XX"))</f>
        <v>605</v>
      </c>
      <c r="M50" s="215">
        <f>IF(E50="","",IF(VLOOKUP(E50,'Master Data (December 2025)'!$B$10:$N$857,1)=E50,VLOOKUP(E50,'Master Data (December 2025)'!$B$10:$N$857,13),"XX"))</f>
        <v>27.5</v>
      </c>
      <c r="N50" s="208"/>
      <c r="O50" s="100">
        <f>N50</f>
        <v>0</v>
      </c>
      <c r="P50" s="202"/>
      <c r="Q50" s="202"/>
      <c r="R50" s="202"/>
      <c r="S50" s="202"/>
      <c r="T50" s="202"/>
      <c r="U50" s="202"/>
      <c r="V50" s="202"/>
      <c r="W50" s="202"/>
      <c r="X50" s="203"/>
      <c r="Y50" s="204"/>
      <c r="Z50" s="101">
        <f>(Y50*F50)/H50</f>
        <v>0</v>
      </c>
      <c r="AA50" s="102">
        <f ca="1">IF(E50=0,0,SUMIF('Cocktail (December 2025)'!$F$6:$DB$1547,E50,'Cocktail (December 2025)'!$O$6:$O$1547))</f>
        <v>0</v>
      </c>
      <c r="AB50" s="103">
        <f ca="1">AA50/H50</f>
        <v>0</v>
      </c>
      <c r="AC50" s="104">
        <f ca="1">O50+P50+Q50+R50-S50-T50-U50-V50-W50-X50-Z50-AB50</f>
        <v>0</v>
      </c>
      <c r="AD50" s="104">
        <f ca="1">AC50*H50</f>
        <v>0</v>
      </c>
      <c r="AE50" s="105">
        <f ca="1">(T50+U50+V50+W50+(X50+((Y50*$F50)/$H50)+AB50))*$L50</f>
        <v>0</v>
      </c>
      <c r="AF50" s="191"/>
      <c r="AG50" s="192">
        <f ca="1">AF50-AC50</f>
        <v>0</v>
      </c>
      <c r="AH50" s="106">
        <f t="shared" ca="1" si="1869"/>
        <v>0</v>
      </c>
      <c r="AI50" s="202"/>
      <c r="AJ50" s="202"/>
      <c r="AK50" s="202"/>
      <c r="AL50" s="202"/>
      <c r="AM50" s="202"/>
      <c r="AN50" s="202"/>
      <c r="AO50" s="202"/>
      <c r="AP50" s="202"/>
      <c r="AQ50" s="203"/>
      <c r="AR50" s="204"/>
      <c r="AS50" s="107">
        <f t="shared" ref="AS50" si="1963">(AR50*F50)/H50</f>
        <v>0</v>
      </c>
      <c r="AT50" s="102">
        <f ca="1">IF(E50=0,0,SUMIF('Cocktail (December 2025)'!$F$6:$DB$1547,E50,'Cocktail (December 2025)'!$R$6:$R$1547))</f>
        <v>0</v>
      </c>
      <c r="AU50" s="108">
        <f t="shared" ref="AU50" ca="1" si="1964">AT50/H50</f>
        <v>0</v>
      </c>
      <c r="AV50" s="104">
        <f ca="1">AH50+AI50+AJ50+AK50-AL50-AM50-AN50-AO50-AP50-AQ50-AS50-AU50</f>
        <v>0</v>
      </c>
      <c r="AW50" s="104">
        <f t="shared" ref="AW50" ca="1" si="1965">AV50*H50</f>
        <v>0</v>
      </c>
      <c r="AX50" s="105">
        <f ca="1">(AM50+AN50+AO50+AP50+(AQ50+((AR50*$F50)/$H50)+AU50))*$L50</f>
        <v>0</v>
      </c>
      <c r="AY50" s="191"/>
      <c r="AZ50" s="192">
        <f ca="1">AY50-AV50</f>
        <v>0</v>
      </c>
      <c r="BA50" s="106">
        <f t="shared" ref="BA50" ca="1" si="1966">AV50</f>
        <v>0</v>
      </c>
      <c r="BB50" s="202"/>
      <c r="BC50" s="202"/>
      <c r="BD50" s="202"/>
      <c r="BE50" s="202"/>
      <c r="BF50" s="202"/>
      <c r="BG50" s="202"/>
      <c r="BH50" s="202"/>
      <c r="BI50" s="202"/>
      <c r="BJ50" s="203"/>
      <c r="BK50" s="204"/>
      <c r="BL50" s="108">
        <f t="shared" ref="BL50" si="1967">(BK50*F50)/H50</f>
        <v>0</v>
      </c>
      <c r="BM50" s="102">
        <f ca="1">IF(E50=0,0,SUMIF('Cocktail (December 2025)'!$F$6:$DB$1547,E50,'Cocktail (December 2025)'!$U$6:$U$1547))</f>
        <v>0</v>
      </c>
      <c r="BN50" s="108">
        <f t="shared" ref="BN50" ca="1" si="1968">BM50/H50</f>
        <v>0</v>
      </c>
      <c r="BO50" s="109">
        <f ca="1">BA50+BB50+BC50+BD50-BE50-BF50-BG50-BH50-BI50-BJ50-BL50-BN50</f>
        <v>0</v>
      </c>
      <c r="BP50" s="104">
        <f t="shared" ref="BP50" ca="1" si="1969">BO50*H50</f>
        <v>0</v>
      </c>
      <c r="BQ50" s="105">
        <f ca="1">(BF50+BG50+BH50+BI50+(BJ50+((BK50*$F50)/$H50)+BN50))*$L50</f>
        <v>0</v>
      </c>
      <c r="BR50" s="191"/>
      <c r="BS50" s="192">
        <f ca="1">BR50-BO50</f>
        <v>0</v>
      </c>
      <c r="BT50" s="106">
        <f ca="1">BO50</f>
        <v>0</v>
      </c>
      <c r="BU50" s="202"/>
      <c r="BV50" s="202"/>
      <c r="BW50" s="202"/>
      <c r="BX50" s="202"/>
      <c r="BY50" s="202"/>
      <c r="BZ50" s="202"/>
      <c r="CA50" s="202"/>
      <c r="CB50" s="202"/>
      <c r="CC50" s="203"/>
      <c r="CD50" s="204"/>
      <c r="CE50" s="108">
        <f t="shared" ref="CE50" si="1970">(CD50*F50)/H50</f>
        <v>0</v>
      </c>
      <c r="CF50" s="102">
        <f ca="1">IF(E50=0,0,SUMIF('Cocktail (December 2025)'!$F$6:$DB$1547,E50,'Cocktail (December 2025)'!$X$6:$X$1547))</f>
        <v>0</v>
      </c>
      <c r="CG50" s="108">
        <f t="shared" ref="CG50" ca="1" si="1971">CF50/H50</f>
        <v>0</v>
      </c>
      <c r="CH50" s="109">
        <f ca="1">BT50+BU50+BV50+BW50-BX50-BY50-BZ50-CA50-CB50-CC50-CE50-CG50</f>
        <v>0</v>
      </c>
      <c r="CI50" s="104">
        <f t="shared" ref="CI50" ca="1" si="1972">CH50*H50</f>
        <v>0</v>
      </c>
      <c r="CJ50" s="105">
        <f ca="1">(BY50+BZ50+CA50+CB50+(CC50+((CD50*$F50)/$H50)+CG50))*$L50</f>
        <v>0</v>
      </c>
      <c r="CK50" s="191"/>
      <c r="CL50" s="192">
        <f ca="1">CK50-CH50</f>
        <v>0</v>
      </c>
      <c r="CM50" s="106">
        <f ca="1">CH50</f>
        <v>0</v>
      </c>
      <c r="CN50" s="202"/>
      <c r="CO50" s="202"/>
      <c r="CP50" s="202"/>
      <c r="CQ50" s="202"/>
      <c r="CR50" s="202"/>
      <c r="CS50" s="202"/>
      <c r="CT50" s="202"/>
      <c r="CU50" s="202"/>
      <c r="CV50" s="203"/>
      <c r="CW50" s="204"/>
      <c r="CX50" s="108">
        <f t="shared" ref="CX50" si="1973">(CW50*F50)/H50</f>
        <v>0</v>
      </c>
      <c r="CY50" s="102">
        <f ca="1">IF(E50=0,0,SUMIF('Cocktail (December 2025)'!$F$6:$DB$1547,E50,'Cocktail (December 2025)'!$AA$6:$AA$1547))</f>
        <v>0</v>
      </c>
      <c r="CZ50" s="108">
        <f t="shared" ref="CZ50" ca="1" si="1974">CY50/H50</f>
        <v>0</v>
      </c>
      <c r="DA50" s="109">
        <f ca="1">CM50+CN50+CO50+CP50-CQ50-CR50-CS50-CT50-CU50-CV50-CX50-CZ50</f>
        <v>0</v>
      </c>
      <c r="DB50" s="104">
        <f t="shared" ref="DB50" ca="1" si="1975">DA50*H50</f>
        <v>0</v>
      </c>
      <c r="DC50" s="105">
        <f ca="1">(CR50+CS50+CT50+CU50+(CV50+((CW50*$F50)/$H50)+CZ50))*$L50</f>
        <v>0</v>
      </c>
      <c r="DD50" s="191"/>
      <c r="DE50" s="192">
        <f ca="1">DD50-DA50</f>
        <v>0</v>
      </c>
      <c r="DF50" s="106">
        <f ca="1">DA50</f>
        <v>0</v>
      </c>
      <c r="DG50" s="202"/>
      <c r="DH50" s="202"/>
      <c r="DI50" s="202"/>
      <c r="DJ50" s="202"/>
      <c r="DK50" s="202"/>
      <c r="DL50" s="202"/>
      <c r="DM50" s="202"/>
      <c r="DN50" s="202"/>
      <c r="DO50" s="203"/>
      <c r="DP50" s="204"/>
      <c r="DQ50" s="108">
        <f t="shared" ref="DQ50" si="1976">(DP50*F50)/H50</f>
        <v>0</v>
      </c>
      <c r="DR50" s="102">
        <f ca="1">IF(E50=0,0,SUMIF('Cocktail (December 2025)'!$F$6:$DB$1547,E50,'Cocktail (December 2025)'!$AD$6:$AD$1547))</f>
        <v>0</v>
      </c>
      <c r="DS50" s="108">
        <f t="shared" ref="DS50" ca="1" si="1977">DR50/H50</f>
        <v>0</v>
      </c>
      <c r="DT50" s="109">
        <f ca="1">DF50+DG50+DH50+DI50-DJ50-DK50-DL50-DM50-DN50-DO50-DQ50-DS50</f>
        <v>0</v>
      </c>
      <c r="DU50" s="104">
        <f t="shared" ref="DU50" ca="1" si="1978">DT50*H50</f>
        <v>0</v>
      </c>
      <c r="DV50" s="105">
        <f ca="1">(DK50+DL50+DM50+DN50+(DO50+((DP50*$F50)/$H50)+DS50))*$L50</f>
        <v>0</v>
      </c>
      <c r="DW50" s="191"/>
      <c r="DX50" s="192">
        <f ca="1">DW50-DT50</f>
        <v>0</v>
      </c>
      <c r="DY50" s="106">
        <f ca="1">DT50</f>
        <v>0</v>
      </c>
      <c r="DZ50" s="202"/>
      <c r="EA50" s="202"/>
      <c r="EB50" s="202"/>
      <c r="EC50" s="202"/>
      <c r="ED50" s="202"/>
      <c r="EE50" s="202"/>
      <c r="EF50" s="202"/>
      <c r="EG50" s="202"/>
      <c r="EH50" s="203"/>
      <c r="EI50" s="204"/>
      <c r="EJ50" s="108">
        <f t="shared" ref="EJ50" si="1979">(EI50*F50)/H50</f>
        <v>0</v>
      </c>
      <c r="EK50" s="102">
        <f ca="1">IF(E50=0,0,SUMIF('Cocktail (December 2025)'!$F$6:$DB$1547,E50,'Cocktail (December 2025)'!$AG$6:$AG$1547))</f>
        <v>0</v>
      </c>
      <c r="EL50" s="108">
        <f t="shared" ref="EL50" ca="1" si="1980">EK50/H50</f>
        <v>0</v>
      </c>
      <c r="EM50" s="109">
        <f ca="1">DY50+DZ50+EA50+EB50-EC50-ED50-EE50-EF50-EG50-EH50-EJ50-EL50</f>
        <v>0</v>
      </c>
      <c r="EN50" s="104">
        <f t="shared" ref="EN50" ca="1" si="1981">EM50*H50</f>
        <v>0</v>
      </c>
      <c r="EO50" s="105">
        <f ca="1">(ED50+EE50+EF50+EG50+(EH50+((EI50*$F50)/$H50)+EL50))*$L50</f>
        <v>0</v>
      </c>
      <c r="EP50" s="191"/>
      <c r="EQ50" s="199">
        <f ca="1">EP50-EM50</f>
        <v>0</v>
      </c>
      <c r="ER50" s="185">
        <f t="shared" ref="ER50" ca="1" si="1982">EM50</f>
        <v>0</v>
      </c>
      <c r="ES50" s="202"/>
      <c r="ET50" s="202"/>
      <c r="EU50" s="202"/>
      <c r="EV50" s="202"/>
      <c r="EW50" s="202"/>
      <c r="EX50" s="202"/>
      <c r="EY50" s="202"/>
      <c r="EZ50" s="202"/>
      <c r="FA50" s="203"/>
      <c r="FB50" s="204"/>
      <c r="FC50" s="108">
        <f t="shared" ref="FC50" si="1983">(FB50*F50)/H50</f>
        <v>0</v>
      </c>
      <c r="FD50" s="102">
        <f ca="1">IF(E50=0,0,SUMIF('Cocktail (December 2025)'!$F$6:$DB$1547,E50,'Cocktail (December 2025)'!$AJ$6:$AJ$1547))</f>
        <v>0</v>
      </c>
      <c r="FE50" s="108">
        <f t="shared" ref="FE50" ca="1" si="1984">FD50/H50</f>
        <v>0</v>
      </c>
      <c r="FF50" s="109">
        <f ca="1">ER50+ES50+ET50+EU50-EV50-EW50-EX50-EY50-EZ50-FA50-FC50-FE50</f>
        <v>0</v>
      </c>
      <c r="FG50" s="104">
        <f t="shared" ref="FG50" ca="1" si="1985">FF50*H50</f>
        <v>0</v>
      </c>
      <c r="FH50" s="105">
        <f ca="1">(EW50+EX50+EY50+EZ50+(FA50+((FB50*$F50)/$H50)+FE50))*$L50</f>
        <v>0</v>
      </c>
      <c r="FI50" s="191"/>
      <c r="FJ50" s="192">
        <f ca="1">FI50-FF50</f>
        <v>0</v>
      </c>
      <c r="FK50" s="110">
        <f ca="1">FF50</f>
        <v>0</v>
      </c>
      <c r="FL50" s="202"/>
      <c r="FM50" s="202"/>
      <c r="FN50" s="202"/>
      <c r="FO50" s="202"/>
      <c r="FP50" s="202"/>
      <c r="FQ50" s="202"/>
      <c r="FR50" s="202"/>
      <c r="FS50" s="202"/>
      <c r="FT50" s="203"/>
      <c r="FU50" s="204"/>
      <c r="FV50" s="108">
        <f t="shared" ref="FV50" si="1986">(FU50*F50)/H50</f>
        <v>0</v>
      </c>
      <c r="FW50" s="102">
        <f ca="1">IF(E50=0,0,SUMIF('Cocktail (December 2025)'!$F$6:$DB$1547,E50,'Cocktail (December 2025)'!$AM$6:$AM$1547))</f>
        <v>0</v>
      </c>
      <c r="FX50" s="108">
        <f t="shared" ref="FX50" ca="1" si="1987">FW50/H50</f>
        <v>0</v>
      </c>
      <c r="FY50" s="109">
        <f ca="1">FK50+FL50+FM50+FN50-FO50-FP50-FQ50-FR50-FS50-FT50-FV50-FX50</f>
        <v>0</v>
      </c>
      <c r="FZ50" s="104">
        <f t="shared" ref="FZ50" ca="1" si="1988">FY50*H50</f>
        <v>0</v>
      </c>
      <c r="GA50" s="105">
        <f ca="1">(FP50+FQ50+FR50+FS50+(FT50+((FU50*$F50)/$H50)+FX50))*$L50</f>
        <v>0</v>
      </c>
      <c r="GB50" s="191"/>
      <c r="GC50" s="192">
        <f ca="1">GB50-FY50</f>
        <v>0</v>
      </c>
      <c r="GD50" s="106">
        <f ca="1">FY50</f>
        <v>0</v>
      </c>
      <c r="GE50" s="202"/>
      <c r="GF50" s="202"/>
      <c r="GG50" s="202"/>
      <c r="GH50" s="202"/>
      <c r="GI50" s="202"/>
      <c r="GJ50" s="202"/>
      <c r="GK50" s="202"/>
      <c r="GL50" s="202"/>
      <c r="GM50" s="203"/>
      <c r="GN50" s="204"/>
      <c r="GO50" s="108">
        <f t="shared" ref="GO50" si="1989">(GN50*F50)/H50</f>
        <v>0</v>
      </c>
      <c r="GP50" s="102">
        <f ca="1">IF(E50=0,0,SUMIF('Cocktail (December 2025)'!$F$6:$DB$1547,E50,'Cocktail (December 2025)'!$AP$6:$AP$1547))</f>
        <v>0</v>
      </c>
      <c r="GQ50" s="108">
        <f t="shared" ref="GQ50" ca="1" si="1990">GP50/H50</f>
        <v>0</v>
      </c>
      <c r="GR50" s="109">
        <f ca="1">GD50+GE50+GF50+GG50-GH50-GI50-GJ50-GK50-GL50-GM50-GO50-GQ50</f>
        <v>0</v>
      </c>
      <c r="GS50" s="104">
        <f t="shared" ref="GS50" ca="1" si="1991">GR50*H50</f>
        <v>0</v>
      </c>
      <c r="GT50" s="105">
        <f ca="1">(GI50+GJ50+GK50+GL50+(GM50+((GN50*$F50)/$H50)+GQ50))*$L50</f>
        <v>0</v>
      </c>
      <c r="GU50" s="191"/>
      <c r="GV50" s="192">
        <f ca="1">GU50-GR50</f>
        <v>0</v>
      </c>
      <c r="GW50" s="106">
        <f ca="1">GR50</f>
        <v>0</v>
      </c>
      <c r="GX50" s="202"/>
      <c r="GY50" s="202"/>
      <c r="GZ50" s="202"/>
      <c r="HA50" s="202"/>
      <c r="HB50" s="202"/>
      <c r="HC50" s="202"/>
      <c r="HD50" s="202"/>
      <c r="HE50" s="202"/>
      <c r="HF50" s="203"/>
      <c r="HG50" s="204"/>
      <c r="HH50" s="108">
        <f t="shared" ref="HH50" si="1992">(HG50*F50)/H50</f>
        <v>0</v>
      </c>
      <c r="HI50" s="102">
        <f ca="1">IF(E50=0,0,SUMIF('Cocktail (December 2025)'!$F$6:$DB$1547,E50,'Cocktail (December 2025)'!$AS$6:$AS$1547))</f>
        <v>0</v>
      </c>
      <c r="HJ50" s="108">
        <f t="shared" ref="HJ50" ca="1" si="1993">HI50/H50</f>
        <v>0</v>
      </c>
      <c r="HK50" s="109">
        <f ca="1">GW50+GX50+GY50+GZ50-HA50-HB50-HC50-HD50-HE50-HF50-HH50-HJ50</f>
        <v>0</v>
      </c>
      <c r="HL50" s="104">
        <f t="shared" ref="HL50" ca="1" si="1994">HK50*H50</f>
        <v>0</v>
      </c>
      <c r="HM50" s="105">
        <f ca="1">(HB50+HC50+HD50+HE50+(HF50+((HG50*$F50)/$H50)+HJ50))*$L50</f>
        <v>0</v>
      </c>
      <c r="HN50" s="191"/>
      <c r="HO50" s="192">
        <f ca="1">HN50-HK50</f>
        <v>0</v>
      </c>
      <c r="HP50" s="106">
        <f ca="1">HK50</f>
        <v>0</v>
      </c>
      <c r="HQ50" s="202"/>
      <c r="HR50" s="202"/>
      <c r="HS50" s="202"/>
      <c r="HT50" s="202"/>
      <c r="HU50" s="202"/>
      <c r="HV50" s="202"/>
      <c r="HW50" s="202"/>
      <c r="HX50" s="202"/>
      <c r="HY50" s="203"/>
      <c r="HZ50" s="204"/>
      <c r="IA50" s="108">
        <f t="shared" ref="IA50" si="1995">(HZ50*F50)/H50</f>
        <v>0</v>
      </c>
      <c r="IB50" s="102">
        <f ca="1">IF(E50=0,0,SUMIF('Cocktail (December 2025)'!$F$6:$DB$1547,E50,'Cocktail (December 2025)'!$AV$6:$AV$1547))</f>
        <v>0</v>
      </c>
      <c r="IC50" s="108">
        <f t="shared" ref="IC50" ca="1" si="1996">IB50/H50</f>
        <v>0</v>
      </c>
      <c r="ID50" s="109">
        <f ca="1">HP50+HQ50+HR50+HS50-HT50-HU50-HV50-HW50-HX50-HY50-IA50-IC50</f>
        <v>0</v>
      </c>
      <c r="IE50" s="104">
        <f t="shared" ref="IE50" ca="1" si="1997">ID50*H50</f>
        <v>0</v>
      </c>
      <c r="IF50" s="105">
        <f ca="1">(HU50+HV50+HW50+HX50+(HY50+((HZ50*$F50)/$H50)+IC50))*$L50</f>
        <v>0</v>
      </c>
      <c r="IG50" s="191"/>
      <c r="IH50" s="192">
        <f ca="1">IG50-ID50</f>
        <v>0</v>
      </c>
      <c r="II50" s="106">
        <f ca="1">ID50</f>
        <v>0</v>
      </c>
      <c r="IJ50" s="202"/>
      <c r="IK50" s="202"/>
      <c r="IL50" s="202"/>
      <c r="IM50" s="202"/>
      <c r="IN50" s="202"/>
      <c r="IO50" s="202"/>
      <c r="IP50" s="202"/>
      <c r="IQ50" s="202"/>
      <c r="IR50" s="203"/>
      <c r="IS50" s="204"/>
      <c r="IT50" s="108">
        <f t="shared" ref="IT50" si="1998">(IS50*F50)/H50</f>
        <v>0</v>
      </c>
      <c r="IU50" s="102">
        <f ca="1">IF(E50=0,0,SUMIF('Cocktail (December 2025)'!$F$6:$DB$1547,E50,'Cocktail (December 2025)'!$AY$6:$AY$1547))</f>
        <v>0</v>
      </c>
      <c r="IV50" s="108">
        <f t="shared" ref="IV50" ca="1" si="1999">IU50/H50</f>
        <v>0</v>
      </c>
      <c r="IW50" s="109">
        <f ca="1">II50+IJ50+IK50+IL50-IM50-IN50-IO50-IP50-IQ50-IR50-IT50-IV50</f>
        <v>0</v>
      </c>
      <c r="IX50" s="104">
        <f t="shared" ref="IX50" ca="1" si="2000">IW50*H50</f>
        <v>0</v>
      </c>
      <c r="IY50" s="105">
        <f ca="1">(IN50+IO50+IP50+IQ50+(IR50+((IS50*$F50)/$H50)+IV50))*$L50</f>
        <v>0</v>
      </c>
      <c r="IZ50" s="191"/>
      <c r="JA50" s="192">
        <f ca="1">IZ50-IW50</f>
        <v>0</v>
      </c>
      <c r="JB50" s="106">
        <f ca="1">IW50</f>
        <v>0</v>
      </c>
      <c r="JC50" s="202"/>
      <c r="JD50" s="202"/>
      <c r="JE50" s="202"/>
      <c r="JF50" s="202"/>
      <c r="JG50" s="202"/>
      <c r="JH50" s="202"/>
      <c r="JI50" s="202"/>
      <c r="JJ50" s="202"/>
      <c r="JK50" s="203"/>
      <c r="JL50" s="204"/>
      <c r="JM50" s="108">
        <f t="shared" ref="JM50" si="2001">(JL50*F50)/H50</f>
        <v>0</v>
      </c>
      <c r="JN50" s="102">
        <f ca="1">IF(E50=0,0,SUMIF('Cocktail (December 2025)'!$F$6:$DB$1547,E50,'Cocktail (December 2025)'!$BB$6:$BB$1547))</f>
        <v>0</v>
      </c>
      <c r="JO50" s="108">
        <f t="shared" ref="JO50" ca="1" si="2002">JN50/H50</f>
        <v>0</v>
      </c>
      <c r="JP50" s="109">
        <f ca="1">JB50+JC50+JD50+JE50-JF50-JG50-JH50-JI50-JJ50-JK50-JM50-JO50</f>
        <v>0</v>
      </c>
      <c r="JQ50" s="104">
        <f t="shared" ref="JQ50" ca="1" si="2003">JP50*H50</f>
        <v>0</v>
      </c>
      <c r="JR50" s="105">
        <f ca="1">(JG50+JH50+JI50+JJ50+(JK50+((JL50*$F50)/$H50)+JO50))*$L50</f>
        <v>0</v>
      </c>
      <c r="JS50" s="191"/>
      <c r="JT50" s="192">
        <f ca="1">JS50-JP50</f>
        <v>0</v>
      </c>
      <c r="JU50" s="106">
        <f t="shared" ref="JU50" ca="1" si="2004">JP50</f>
        <v>0</v>
      </c>
      <c r="JV50" s="202"/>
      <c r="JW50" s="202"/>
      <c r="JX50" s="202"/>
      <c r="JY50" s="202"/>
      <c r="JZ50" s="202"/>
      <c r="KA50" s="202"/>
      <c r="KB50" s="202"/>
      <c r="KC50" s="202"/>
      <c r="KD50" s="203"/>
      <c r="KE50" s="204"/>
      <c r="KF50" s="108">
        <f t="shared" ref="KF50" si="2005">(KE50*F50)/H50</f>
        <v>0</v>
      </c>
      <c r="KG50" s="102">
        <f ca="1">IF(E50=0,0,SUMIF('Cocktail (December 2025)'!$F$6:$DB$1547,E50,'Cocktail (December 2025)'!$BE$6:$BE$1547))</f>
        <v>0</v>
      </c>
      <c r="KH50" s="108">
        <f t="shared" ref="KH50" ca="1" si="2006">KG50/H50</f>
        <v>0</v>
      </c>
      <c r="KI50" s="109">
        <f ca="1">JU50+JV50+JW50+JX50-JY50-JZ50-KA50-KB50-KC50-KD50-KF50-KH50</f>
        <v>0</v>
      </c>
      <c r="KJ50" s="104">
        <f t="shared" ref="KJ50" ca="1" si="2007">KI50*H50</f>
        <v>0</v>
      </c>
      <c r="KK50" s="105">
        <f ca="1">(JZ50+KA50+KB50+KC50+(KD50+((KE50*$F50)/$H50)+KH50))*$L50</f>
        <v>0</v>
      </c>
      <c r="KL50" s="191"/>
      <c r="KM50" s="192">
        <f ca="1">KL50-KI50</f>
        <v>0</v>
      </c>
      <c r="KN50" s="106">
        <f ca="1">KI50</f>
        <v>0</v>
      </c>
      <c r="KO50" s="202"/>
      <c r="KP50" s="202"/>
      <c r="KQ50" s="202"/>
      <c r="KR50" s="202"/>
      <c r="KS50" s="202"/>
      <c r="KT50" s="202"/>
      <c r="KU50" s="202"/>
      <c r="KV50" s="202"/>
      <c r="KW50" s="203"/>
      <c r="KX50" s="204"/>
      <c r="KY50" s="108">
        <f t="shared" ref="KY50" si="2008">(KX50*F50)/H50</f>
        <v>0</v>
      </c>
      <c r="KZ50" s="102">
        <f ca="1">IF(E50=0,0,SUMIF('Cocktail (December 2025)'!$F$6:$DB$1547,E50,'Cocktail (December 2025)'!$BH$6:$BH$1547))</f>
        <v>0</v>
      </c>
      <c r="LA50" s="108">
        <f t="shared" ref="LA50" ca="1" si="2009">KZ50/H50</f>
        <v>0</v>
      </c>
      <c r="LB50" s="109">
        <f ca="1">KN50+KO50+KP50+KQ50-KR50-KS50-KT50-KU50-KV50-KW50-KY50-LA50</f>
        <v>0</v>
      </c>
      <c r="LC50" s="104">
        <f t="shared" ref="LC50" ca="1" si="2010">LB50*H50</f>
        <v>0</v>
      </c>
      <c r="LD50" s="105">
        <f ca="1">(KS50+KT50+KU50+KV50+(KW50+((KX50*$F50)/$H50)+LA50))*$L50</f>
        <v>0</v>
      </c>
      <c r="LE50" s="191"/>
      <c r="LF50" s="192">
        <f ca="1">LE50-LB50</f>
        <v>0</v>
      </c>
      <c r="LG50" s="106">
        <f ca="1">LB50</f>
        <v>0</v>
      </c>
      <c r="LH50" s="202"/>
      <c r="LI50" s="202"/>
      <c r="LJ50" s="202"/>
      <c r="LK50" s="202"/>
      <c r="LL50" s="202"/>
      <c r="LM50" s="202"/>
      <c r="LN50" s="202"/>
      <c r="LO50" s="202"/>
      <c r="LP50" s="203"/>
      <c r="LQ50" s="204"/>
      <c r="LR50" s="108">
        <f t="shared" ref="LR50" si="2011">(LQ50*F50)/H50</f>
        <v>0</v>
      </c>
      <c r="LS50" s="102">
        <f ca="1">IF(E50=0,0,SUMIF('Cocktail (December 2025)'!$F$6:$DB$1547,E50,'Cocktail (December 2025)'!$BK$6:$BK$1547))</f>
        <v>0</v>
      </c>
      <c r="LT50" s="108">
        <f t="shared" ref="LT50" ca="1" si="2012">LS50/H50</f>
        <v>0</v>
      </c>
      <c r="LU50" s="109">
        <f ca="1">LG50+LH50+LI50+LJ50-LK50-LL50-LM50-LN50-LO50-LP50-LR50-LT50</f>
        <v>0</v>
      </c>
      <c r="LV50" s="104">
        <f t="shared" ref="LV50" ca="1" si="2013">LU50*H50</f>
        <v>0</v>
      </c>
      <c r="LW50" s="105">
        <f ca="1">(LL50+LM50+LN50+LO50+(LP50+((LQ50*$F50)/$H50)+LT50))*$L50</f>
        <v>0</v>
      </c>
      <c r="LX50" s="191"/>
      <c r="LY50" s="192">
        <f ca="1">LX50-LU50</f>
        <v>0</v>
      </c>
      <c r="LZ50" s="106">
        <f ca="1">LU50</f>
        <v>0</v>
      </c>
      <c r="MA50" s="202"/>
      <c r="MB50" s="202"/>
      <c r="MC50" s="202"/>
      <c r="MD50" s="202"/>
      <c r="ME50" s="202"/>
      <c r="MF50" s="202"/>
      <c r="MG50" s="202"/>
      <c r="MH50" s="202"/>
      <c r="MI50" s="203"/>
      <c r="MJ50" s="204"/>
      <c r="MK50" s="108">
        <f t="shared" ref="MK50" si="2014">(MJ50*F50)/H50</f>
        <v>0</v>
      </c>
      <c r="ML50" s="102">
        <f ca="1">IF(E50=0,0,SUMIF('Cocktail (December 2025)'!$F$6:$DB$1547,E50,'Cocktail (December 2025)'!$BN$6:$BN$1547))</f>
        <v>0</v>
      </c>
      <c r="MM50" s="108">
        <f t="shared" ref="MM50" ca="1" si="2015">ML50/H50</f>
        <v>0</v>
      </c>
      <c r="MN50" s="109">
        <f ca="1">LZ50+MA50+MB50+MC50-MD50-ME50-MF50-MG50-MH50-MI50-MK50-MM50</f>
        <v>0</v>
      </c>
      <c r="MO50" s="104">
        <f t="shared" ref="MO50" ca="1" si="2016">MN50*H50</f>
        <v>0</v>
      </c>
      <c r="MP50" s="105">
        <f ca="1">(ME50+MF50+MG50+MH50+(MI50+((MJ50*$F50)/$H50)+MM50))*$L50</f>
        <v>0</v>
      </c>
      <c r="MQ50" s="191"/>
      <c r="MR50" s="192">
        <f ca="1">MQ50-MN50</f>
        <v>0</v>
      </c>
      <c r="MS50" s="106">
        <f ca="1">MN50</f>
        <v>0</v>
      </c>
      <c r="MT50" s="202"/>
      <c r="MU50" s="202"/>
      <c r="MV50" s="202"/>
      <c r="MW50" s="202"/>
      <c r="MX50" s="202"/>
      <c r="MY50" s="202"/>
      <c r="MZ50" s="202"/>
      <c r="NA50" s="202"/>
      <c r="NB50" s="203"/>
      <c r="NC50" s="204"/>
      <c r="ND50" s="108">
        <f t="shared" ref="ND50" si="2017">(NC50*F50)/H50</f>
        <v>0</v>
      </c>
      <c r="NE50" s="102">
        <f ca="1">IF(E50=0,0,SUMIF('Cocktail (December 2025)'!$F$6:$DB$1547,E50,'Cocktail (December 2025)'!$BQ$6:$BQ$1547))</f>
        <v>0</v>
      </c>
      <c r="NF50" s="108">
        <f t="shared" ref="NF50" ca="1" si="2018">NE50/H50</f>
        <v>0</v>
      </c>
      <c r="NG50" s="109">
        <f ca="1">MS50+MT50+MU50+MV50-MW50-MX50-MY50-MZ50-NA50-NB50-ND50-NF50</f>
        <v>0</v>
      </c>
      <c r="NH50" s="104">
        <f t="shared" ref="NH50" ca="1" si="2019">NG50*H50</f>
        <v>0</v>
      </c>
      <c r="NI50" s="105">
        <f ca="1">(MX50+MY50+MZ50+NA50+(NB50+((NC50*$F50)/$H50)+NF50))*$L50</f>
        <v>0</v>
      </c>
      <c r="NJ50" s="191"/>
      <c r="NK50" s="192">
        <f ca="1">NJ50-NG50</f>
        <v>0</v>
      </c>
      <c r="NL50" s="106">
        <f ca="1">NG50</f>
        <v>0</v>
      </c>
      <c r="NM50" s="202"/>
      <c r="NN50" s="202"/>
      <c r="NO50" s="202"/>
      <c r="NP50" s="202"/>
      <c r="NQ50" s="202"/>
      <c r="NR50" s="202"/>
      <c r="NS50" s="202"/>
      <c r="NT50" s="202"/>
      <c r="NU50" s="203"/>
      <c r="NV50" s="204"/>
      <c r="NW50" s="108">
        <f t="shared" ref="NW50" si="2020">(NV50*F50)/H50</f>
        <v>0</v>
      </c>
      <c r="NX50" s="102">
        <f ca="1">IF(E50=0,0,SUMIF('Cocktail (December 2025)'!$F$6:$DB$1547,E50,'Cocktail (December 2025)'!$BT$6:$BT$1547))</f>
        <v>0</v>
      </c>
      <c r="NY50" s="108">
        <f t="shared" ref="NY50" ca="1" si="2021">NX50/H50</f>
        <v>0</v>
      </c>
      <c r="NZ50" s="109">
        <f ca="1">NL50+NM50+NN50+NO50-NP50-NQ50-NR50-NS50-NT50-NU50-NW50-NY50</f>
        <v>0</v>
      </c>
      <c r="OA50" s="104">
        <f t="shared" ref="OA50" ca="1" si="2022">NZ50*H50</f>
        <v>0</v>
      </c>
      <c r="OB50" s="105">
        <f ca="1">(NQ50+NR50+NS50+NT50+(NU50+((NV50*$F50)/$H50)+NY50))*$L50</f>
        <v>0</v>
      </c>
      <c r="OC50" s="191"/>
      <c r="OD50" s="192">
        <f ca="1">OC50-NZ50</f>
        <v>0</v>
      </c>
      <c r="OE50" s="106">
        <f ca="1">NZ50</f>
        <v>0</v>
      </c>
      <c r="OF50" s="202"/>
      <c r="OG50" s="202"/>
      <c r="OH50" s="202"/>
      <c r="OI50" s="202"/>
      <c r="OJ50" s="202"/>
      <c r="OK50" s="202"/>
      <c r="OL50" s="202"/>
      <c r="OM50" s="202"/>
      <c r="ON50" s="203"/>
      <c r="OO50" s="204"/>
      <c r="OP50" s="108">
        <f t="shared" ref="OP50" si="2023">(OO50*F50)/H50</f>
        <v>0</v>
      </c>
      <c r="OQ50" s="102">
        <f ca="1">IF(E50=0,0,SUMIF('Cocktail (December 2025)'!$F$6:$DB$1547,E50,'Cocktail (December 2025)'!$BW$6:$BW$1547))</f>
        <v>0</v>
      </c>
      <c r="OR50" s="108">
        <f t="shared" ref="OR50" ca="1" si="2024">OQ50/H50</f>
        <v>0</v>
      </c>
      <c r="OS50" s="109">
        <f ca="1">OE50+OF50+OG50+OH50-OI50-OJ50-OK50-OL50-OM50-ON50-OP50-OR50</f>
        <v>0</v>
      </c>
      <c r="OT50" s="104">
        <f t="shared" ref="OT50" ca="1" si="2025">OS50*H50</f>
        <v>0</v>
      </c>
      <c r="OU50" s="105">
        <f ca="1">(OJ50+OK50+OL50+OM50+(ON50+((OO50*$F50)/$H50)+OR50))*$L50</f>
        <v>0</v>
      </c>
      <c r="OV50" s="191"/>
      <c r="OW50" s="192">
        <f ca="1">OV50-OS50</f>
        <v>0</v>
      </c>
      <c r="OX50" s="106">
        <f t="shared" ref="OX50" ca="1" si="2026">OS50</f>
        <v>0</v>
      </c>
      <c r="OY50" s="202"/>
      <c r="OZ50" s="202"/>
      <c r="PA50" s="202"/>
      <c r="PB50" s="202"/>
      <c r="PC50" s="202"/>
      <c r="PD50" s="202"/>
      <c r="PE50" s="202"/>
      <c r="PF50" s="202"/>
      <c r="PG50" s="203"/>
      <c r="PH50" s="204"/>
      <c r="PI50" s="108">
        <f t="shared" ref="PI50" si="2027">(PH50*F50)/H50</f>
        <v>0</v>
      </c>
      <c r="PJ50" s="102">
        <f ca="1">IF(E50=0,0,SUMIF('Cocktail (December 2025)'!$F$6:$DB$1547,E50,'Cocktail (December 2025)'!$BZ$6:$BZ$1547))</f>
        <v>0</v>
      </c>
      <c r="PK50" s="108">
        <f t="shared" ref="PK50" ca="1" si="2028">PJ50/H50</f>
        <v>0</v>
      </c>
      <c r="PL50" s="109">
        <f ca="1">OX50+OY50+OZ50+PA50-PB50-PC50-PD50-PE50-PF50-PG50-PI50-PK50</f>
        <v>0</v>
      </c>
      <c r="PM50" s="104">
        <f t="shared" ref="PM50" ca="1" si="2029">PL50*H50</f>
        <v>0</v>
      </c>
      <c r="PN50" s="105">
        <f ca="1">(PC50+PD50+PE50+PF50+(PG50+((PH50*$F50)/$H50)+PK50))*$L50</f>
        <v>0</v>
      </c>
      <c r="PO50" s="191"/>
      <c r="PP50" s="192">
        <f ca="1">PO50-PL50</f>
        <v>0</v>
      </c>
      <c r="PQ50" s="106">
        <f ca="1">PL50</f>
        <v>0</v>
      </c>
      <c r="PR50" s="202"/>
      <c r="PS50" s="202"/>
      <c r="PT50" s="202"/>
      <c r="PU50" s="202"/>
      <c r="PV50" s="202"/>
      <c r="PW50" s="202"/>
      <c r="PX50" s="202"/>
      <c r="PY50" s="202"/>
      <c r="PZ50" s="203"/>
      <c r="QA50" s="204"/>
      <c r="QB50" s="108">
        <f t="shared" ref="QB50" si="2030">(QA50*F50)/H50</f>
        <v>0</v>
      </c>
      <c r="QC50" s="102">
        <f ca="1">IF(E50=0,0,SUMIF('Cocktail (December 2025)'!$F$6:$DB$1547,E50,'Cocktail (December 2025)'!$CC$6:$CC$1547))</f>
        <v>0</v>
      </c>
      <c r="QD50" s="108">
        <f t="shared" ref="QD50" ca="1" si="2031">QC50/H50</f>
        <v>0</v>
      </c>
      <c r="QE50" s="109">
        <f ca="1">PQ50+PR50+PS50+PT50-PU50-PV50-PW50-PX50-PY50-PZ50-QB50-QD50</f>
        <v>0</v>
      </c>
      <c r="QF50" s="104">
        <f t="shared" ref="QF50" ca="1" si="2032">QE50*H50</f>
        <v>0</v>
      </c>
      <c r="QG50" s="105">
        <f ca="1">(PV50+PW50+PX50+PY50+(PZ50+((QA50*$F50)/$H50)+QD50))*$L50</f>
        <v>0</v>
      </c>
      <c r="QH50" s="191"/>
      <c r="QI50" s="192">
        <f ca="1">QH50-QE50</f>
        <v>0</v>
      </c>
      <c r="QJ50" s="106">
        <f ca="1">QE50</f>
        <v>0</v>
      </c>
      <c r="QK50" s="202"/>
      <c r="QL50" s="202"/>
      <c r="QM50" s="202"/>
      <c r="QN50" s="202"/>
      <c r="QO50" s="202"/>
      <c r="QP50" s="202"/>
      <c r="QQ50" s="202"/>
      <c r="QR50" s="202"/>
      <c r="QS50" s="203"/>
      <c r="QT50" s="204"/>
      <c r="QU50" s="108">
        <f t="shared" ref="QU50" si="2033">(QT50*F50)/H50</f>
        <v>0</v>
      </c>
      <c r="QV50" s="102">
        <f ca="1">IF(E50=0,0,SUMIF('Cocktail (December 2025)'!$F$6:$DB$1547,E50,'Cocktail (December 2025)'!$CF$6:$CF$1547))</f>
        <v>0</v>
      </c>
      <c r="QW50" s="108">
        <f t="shared" ref="QW50" ca="1" si="2034">QV50/H50</f>
        <v>0</v>
      </c>
      <c r="QX50" s="109">
        <f ca="1">QJ50+QK50+QL50+QM50-QN50-QO50-QP50-QQ50-QR50-QS50-QU50-QW50</f>
        <v>0</v>
      </c>
      <c r="QY50" s="104">
        <f t="shared" ref="QY50" ca="1" si="2035">QX50*H50</f>
        <v>0</v>
      </c>
      <c r="QZ50" s="105">
        <f ca="1">(QO50+QP50+QQ50+QR50+(QS50+((QT50*$F50)/$H50)+QW50))*$L50</f>
        <v>0</v>
      </c>
      <c r="RA50" s="191"/>
      <c r="RB50" s="192">
        <f ca="1">RA50-QX50</f>
        <v>0</v>
      </c>
      <c r="RC50" s="106">
        <f t="shared" ref="RC50:RC52" ca="1" si="2036">QX50</f>
        <v>0</v>
      </c>
      <c r="RD50" s="202"/>
      <c r="RE50" s="202"/>
      <c r="RF50" s="202"/>
      <c r="RG50" s="202"/>
      <c r="RH50" s="202"/>
      <c r="RI50" s="202"/>
      <c r="RJ50" s="202"/>
      <c r="RK50" s="202"/>
      <c r="RL50" s="203"/>
      <c r="RM50" s="204"/>
      <c r="RN50" s="108">
        <f t="shared" ref="RN50" si="2037">(RM50*F50)/H50</f>
        <v>0</v>
      </c>
      <c r="RO50" s="102">
        <f ca="1">IF(E50=0,0,SUMIF('Cocktail (December 2025)'!$F$6:$DB$1547,E50,'Cocktail (December 2025)'!$CI$6:$CI$1547))</f>
        <v>0</v>
      </c>
      <c r="RP50" s="108">
        <f t="shared" ref="RP50" ca="1" si="2038">RO50/H50</f>
        <v>0</v>
      </c>
      <c r="RQ50" s="109">
        <f ca="1">RC50+RD50+RE50+RF50-RG50-RH50-RI50-RJ50-RK50-RL50-RN50-RP50</f>
        <v>0</v>
      </c>
      <c r="RR50" s="104">
        <f t="shared" ref="RR50" ca="1" si="2039">RQ50*H50</f>
        <v>0</v>
      </c>
      <c r="RS50" s="105">
        <f ca="1">(RH50+RI50+RJ50+RK50+(RL50+((RM50*$F50)/$H50)+RP50))*$L50</f>
        <v>0</v>
      </c>
      <c r="RT50" s="191"/>
      <c r="RU50" s="192">
        <f ca="1">RT50-RQ50</f>
        <v>0</v>
      </c>
      <c r="RV50" s="106">
        <f ca="1">RQ50</f>
        <v>0</v>
      </c>
      <c r="RW50" s="202"/>
      <c r="RX50" s="202"/>
      <c r="RY50" s="202"/>
      <c r="RZ50" s="202"/>
      <c r="SA50" s="202"/>
      <c r="SB50" s="202"/>
      <c r="SC50" s="202"/>
      <c r="SD50" s="202"/>
      <c r="SE50" s="203"/>
      <c r="SF50" s="204"/>
      <c r="SG50" s="108">
        <f t="shared" ref="SG50" si="2040">(SF50*F50)/H50</f>
        <v>0</v>
      </c>
      <c r="SH50" s="102">
        <f ca="1">IF(E50=0,0,SUMIF('Cocktail (December 2025)'!$F$6:$DB$1547,E50,'Cocktail (December 2025)'!$CL$6:$CL$1547))</f>
        <v>0</v>
      </c>
      <c r="SI50" s="108">
        <f t="shared" ref="SI50" ca="1" si="2041">SH50/H50</f>
        <v>0</v>
      </c>
      <c r="SJ50" s="109">
        <f ca="1">RV50+RW50+RX50+RY50-RZ50-SA50-SB50-SC50-SD50-SE50-SG50-SI50</f>
        <v>0</v>
      </c>
      <c r="SK50" s="104">
        <f t="shared" ref="SK50" ca="1" si="2042">SJ50*H50</f>
        <v>0</v>
      </c>
      <c r="SL50" s="105">
        <f ca="1">(SA50+SB50+SC50+SD50+(SE50+((SF50*$F50)/$H50)+SI50))*$L50</f>
        <v>0</v>
      </c>
      <c r="SM50" s="191"/>
      <c r="SN50" s="192">
        <f ca="1">SM50-SJ50</f>
        <v>0</v>
      </c>
      <c r="SO50" s="106">
        <f ca="1">SJ50</f>
        <v>0</v>
      </c>
      <c r="SP50" s="202"/>
      <c r="SQ50" s="202"/>
      <c r="SR50" s="202"/>
      <c r="SS50" s="202"/>
      <c r="ST50" s="202"/>
      <c r="SU50" s="202"/>
      <c r="SV50" s="202"/>
      <c r="SW50" s="202"/>
      <c r="SX50" s="203"/>
      <c r="SY50" s="204"/>
      <c r="SZ50" s="108">
        <f t="shared" ref="SZ50" si="2043">(SY50*F50)/H50</f>
        <v>0</v>
      </c>
      <c r="TA50" s="102">
        <f ca="1">IF(E50=0,0,SUMIF('Cocktail (December 2025)'!$F$6:$DB$1547,E50,'Cocktail (December 2025)'!$CO$6:$CO$1547))</f>
        <v>0</v>
      </c>
      <c r="TB50" s="108">
        <f t="shared" ref="TB50" ca="1" si="2044">TA50/H50</f>
        <v>0</v>
      </c>
      <c r="TC50" s="109">
        <f ca="1">SO50+SP50+SQ50+SR50-SS50-ST50-SU50-SV50-SW50-SX50-SZ50-TB50</f>
        <v>0</v>
      </c>
      <c r="TD50" s="104">
        <f t="shared" ref="TD50" ca="1" si="2045">TC50*H50</f>
        <v>0</v>
      </c>
      <c r="TE50" s="105">
        <f ca="1">(ST50+SU50+SV50+SW50+(SX50+((SY50*$F50)/$H50)+TB50))*$L50</f>
        <v>0</v>
      </c>
      <c r="TF50" s="191"/>
      <c r="TG50" s="192">
        <f ca="1">TF50-TC50</f>
        <v>0</v>
      </c>
      <c r="TH50" s="106">
        <f ca="1">TC50</f>
        <v>0</v>
      </c>
      <c r="TI50" s="202"/>
      <c r="TJ50" s="202"/>
      <c r="TK50" s="202"/>
      <c r="TL50" s="202"/>
      <c r="TM50" s="202"/>
      <c r="TN50" s="202"/>
      <c r="TO50" s="202"/>
      <c r="TP50" s="202"/>
      <c r="TQ50" s="203"/>
      <c r="TR50" s="204"/>
      <c r="TS50" s="108">
        <f t="shared" ref="TS50" si="2046">(TR50*F50)/H50</f>
        <v>0</v>
      </c>
      <c r="TT50" s="102">
        <f ca="1">IF(E50=0,0,SUMIF('Cocktail (December 2025)'!$F$6:$DB$1547,E50,'Cocktail (December 2025)'!$CR$6:$CR$1547))</f>
        <v>0</v>
      </c>
      <c r="TU50" s="108">
        <f t="shared" ref="TU50" ca="1" si="2047">TT50/H50</f>
        <v>0</v>
      </c>
      <c r="TV50" s="109">
        <f ca="1">TH50+TI50+TJ50+TK50-TL50-TM50-TN50-TO50-TP50-TQ50-TS50-TU50</f>
        <v>0</v>
      </c>
      <c r="TW50" s="104">
        <f t="shared" ref="TW50" ca="1" si="2048">TV50*H50</f>
        <v>0</v>
      </c>
      <c r="TX50" s="105">
        <f ca="1">(TM50+TN50+TO50+TP50+(TQ50+((TR50*$F50)/$H50)+TU50))*$L50</f>
        <v>0</v>
      </c>
      <c r="TY50" s="191"/>
      <c r="TZ50" s="192">
        <f ca="1">TY50-TV50</f>
        <v>0</v>
      </c>
      <c r="UA50" s="106">
        <f ca="1">TV50</f>
        <v>0</v>
      </c>
      <c r="UB50" s="202"/>
      <c r="UC50" s="202"/>
      <c r="UD50" s="202"/>
      <c r="UE50" s="202"/>
      <c r="UF50" s="202"/>
      <c r="UG50" s="202"/>
      <c r="UH50" s="202"/>
      <c r="UI50" s="202"/>
      <c r="UJ50" s="203"/>
      <c r="UK50" s="204"/>
      <c r="UL50" s="108">
        <f t="shared" ref="UL50" si="2049">(UK50*F50)/H50</f>
        <v>0</v>
      </c>
      <c r="UM50" s="102">
        <f ca="1">IF(E50=0,0,SUMIF('Cocktail (December 2025)'!$F$6:$DB$1547,E50,'Cocktail (December 2025)'!$CU$6:$CU$1547))</f>
        <v>0</v>
      </c>
      <c r="UN50" s="108">
        <f t="shared" ref="UN50" ca="1" si="2050">UM50/H50</f>
        <v>0</v>
      </c>
      <c r="UO50" s="109">
        <f ca="1">UA50+UB50+UC50+UD50-UE50-UF50-UG50-UH50-UI50-UJ50-UL50-UN50</f>
        <v>0</v>
      </c>
      <c r="UP50" s="104">
        <f t="shared" ref="UP50" ca="1" si="2051">UO50*H50</f>
        <v>0</v>
      </c>
      <c r="UQ50" s="105">
        <f ca="1">(UF50+UG50+UH50+UI50+(UJ50+((UK50*$F50)/$H50)+UN50))*$L50</f>
        <v>0</v>
      </c>
      <c r="UR50" s="191"/>
      <c r="US50" s="192">
        <f ca="1">UR50-UO50</f>
        <v>0</v>
      </c>
      <c r="UT50" s="106">
        <f ca="1">UO50</f>
        <v>0</v>
      </c>
      <c r="UU50" s="202"/>
      <c r="UV50" s="202"/>
      <c r="UW50" s="202"/>
      <c r="UX50" s="202"/>
      <c r="UY50" s="202"/>
      <c r="UZ50" s="202"/>
      <c r="VA50" s="202"/>
      <c r="VB50" s="202"/>
      <c r="VC50" s="203"/>
      <c r="VD50" s="204"/>
      <c r="VE50" s="108">
        <f t="shared" ref="VE50" si="2052">(VD50*F50)/H50</f>
        <v>0</v>
      </c>
      <c r="VF50" s="102">
        <f ca="1">IF(E50=0,0,SUMIF('Cocktail (December 2025)'!$F$6:$DB$1547,E50,'Cocktail (December 2025)'!$CX$6:$CX$1547))</f>
        <v>0</v>
      </c>
      <c r="VG50" s="108">
        <f t="shared" ref="VG50" ca="1" si="2053">VF50/H50</f>
        <v>0</v>
      </c>
      <c r="VH50" s="109">
        <f ca="1">UT50+UU50+UV50+UW50-UX50-UY50-UZ50-VA50-VB50-VC50-VE50-VG50</f>
        <v>0</v>
      </c>
      <c r="VI50" s="104">
        <f t="shared" ref="VI50" ca="1" si="2054">VH50*H50</f>
        <v>0</v>
      </c>
      <c r="VJ50" s="105">
        <f ca="1">(UY50+UZ50+VA50+VB50+(VC50+((VD50*$F50)/$H50)+VG50))*$L50</f>
        <v>0</v>
      </c>
      <c r="VK50" s="191"/>
      <c r="VL50" s="192">
        <f ca="1">VK50-VH50</f>
        <v>0</v>
      </c>
      <c r="VM50" s="106">
        <f ca="1">VH50</f>
        <v>0</v>
      </c>
      <c r="VN50" s="202"/>
      <c r="VO50" s="202"/>
      <c r="VP50" s="202"/>
      <c r="VQ50" s="202"/>
      <c r="VR50" s="202"/>
      <c r="VS50" s="202"/>
      <c r="VT50" s="202"/>
      <c r="VU50" s="202"/>
      <c r="VV50" s="203"/>
      <c r="VW50" s="204"/>
      <c r="VX50" s="108">
        <f t="shared" ref="VX50" si="2055">(VW50*F50)/H50</f>
        <v>0</v>
      </c>
      <c r="VY50" s="102">
        <f ca="1">IF(E50=0,0,SUMIF('Cocktail (December 2025)'!$F$6:$DB$1547,E50,'Cocktail (December 2025)'!$DA$6:$DA$1547))</f>
        <v>0</v>
      </c>
      <c r="VZ50" s="108">
        <f t="shared" ref="VZ50" ca="1" si="2056">VY50/H50</f>
        <v>0</v>
      </c>
      <c r="WA50" s="109">
        <f ca="1">VM50+VN50+VO50+VP50-VQ50-VR50-VS50-VT50-VU50-VV50-VX50-VZ50</f>
        <v>0</v>
      </c>
      <c r="WB50" s="104">
        <f t="shared" ref="WB50" ca="1" si="2057">WA50*H50</f>
        <v>0</v>
      </c>
      <c r="WC50" s="105">
        <f ca="1">(VR50+VS50+VT50+VU50+(VV50+((VW50*$F50)/$H50)+VZ50))*$L50</f>
        <v>0</v>
      </c>
      <c r="WD50" s="191"/>
      <c r="WE50" s="192">
        <f ca="1">WD50-WA50</f>
        <v>0</v>
      </c>
      <c r="WF50" s="14" t="s">
        <v>81</v>
      </c>
      <c r="WG50" s="62">
        <f t="shared" ref="WG50" si="2058">O50</f>
        <v>0</v>
      </c>
      <c r="WH50" s="13">
        <f t="shared" ref="WH50" si="2059">P50+AI50+BB50+BU50+CN50+DG50+DZ50+ES50+FL50+GE50+GX50+HQ50+IJ50+JC50+JV50+KO50+LH50+MA50+MT50+NM50+OF50+OY50+PR50+QK50+RD50+RW50+SP50+TI50+UB50+UU50+VN50</f>
        <v>0</v>
      </c>
      <c r="WI50" s="13">
        <f t="shared" ref="WI50" si="2060">Q50+AJ50+BC50+BV50+CO50+DH50+EA50+ET50+FM50+GF50+GY50+HR50+IK50+JD50+JW50+KP50+LI50+MB50+MU50+NN50+OG50+OZ50+PS50+QL50+RE50+RX50+SQ50+TJ50+UC50+UV50+VO50</f>
        <v>0</v>
      </c>
      <c r="WJ50" s="13">
        <f t="shared" ref="WJ50" si="2061">R50+AK50+BD50+BW50+CP50+DI50+EB50+EU50+FN50+GG50+GZ50+HS50+IL50+JE50+JX50+KQ50+LJ50+MC50+MV50+NO50+OH50+PA50+PT50+QM50+RF50+RY50+SR50+TK50+UD50+UW50+VP50</f>
        <v>0</v>
      </c>
      <c r="WK50" s="13">
        <f t="shared" ref="WK50" si="2062">S50+AL50+BE50+BX50+CQ50+DJ50+EC50+EV50+FO50+GH50+HA50+HT50+IM50+JF50+JY50+KR50+LK50+MD50+MW50+NP50+OI50+PB50+PU50+QN50+RG50+RZ50+SS50+TL50+UE50+UX50+VQ50</f>
        <v>0</v>
      </c>
      <c r="WL50" s="13">
        <f t="shared" ref="WL50" si="2063">T50+AM50+BF50+BY50+CR50+DK50+ED50+EW50+FP50+GI50+HB50+HU50+IN50+JG50+JZ50+KS50+LL50+ME50+MX50+NQ50+OJ50+PC50+PV50+QO50+RH50+SA50+ST50+TM50+UF50+UY50+VR50</f>
        <v>0</v>
      </c>
      <c r="WM50" s="13">
        <f t="shared" ref="WM50" si="2064">U50+AN50+BG50+BZ50+CS50+DL50+EE50++EX50+FQ50+GJ50+HC50+HV50+IO50+JH50+KA50+KT50+LM50+MF50+MY50+NR50+OK50+PD50+PW50+QP50+RI50+SB50+SU50+TN50+UG50+UZ50+VS50</f>
        <v>0</v>
      </c>
      <c r="WN50" s="13">
        <f t="shared" ref="WN50" si="2065">V50+AO50+BH50+CA50+CT50+DM50+EF50+EY50+FR50+GK50+HD50+HW50+IP50+JI50+KB50+KU50+LN50+MG50+MZ50+NS50+OL50+PE50+PX50+QQ50+RJ50+SC50+SV50+TO50+UH50+VA50+VT50</f>
        <v>0</v>
      </c>
      <c r="WO50" s="13">
        <f t="shared" ref="WO50" si="2066">W50+AP50+BI50+CB50+CU50+DN50+EG50+EZ50+FS50+GL50+HE50+HX50+IQ50+JJ50+KC50+KV50+LO50+MH50+NA50+NT50+OM50+PF50+PY50+QR50+RK50+SD50+SW50+TP50+UI50+VB50+VU50</f>
        <v>0</v>
      </c>
      <c r="WP50" s="63">
        <f t="shared" ref="WP50" si="2067">X50+AQ50+BJ50+CC50+CV50+DO50+EH50+FA50+FT50+GM50+HF50+HY50+IR50+JK50+KD50+KW50+LP50+MI50+NB50+NU50+ON50+PG50+PZ50+QS50+RL50+SE50+SX50+TQ50+UJ50+VC50+VV50</f>
        <v>0</v>
      </c>
      <c r="WQ50" s="63">
        <f t="shared" ref="WQ50" si="2068">Y50+AR50+BK50+CD50+CW50+DP50+EI50+FB50+FU50+GN50+HG50+HZ50+IS50+JL50+KE50+KX50+LQ50+MJ50+NC50+NV50+OO50+PH50+QA50+QT50+RM50+SF50+SY50+TR50+UK50+VD50+VW50</f>
        <v>0</v>
      </c>
      <c r="WR50" s="63">
        <f t="shared" ref="WR50" si="2069">Z50+AS50+BL50+CE50+CX50+DQ50+EJ50+FC50+FV50+GO50+HH50+IA50+IT50+JM50+KF50+KY50+LR50+MK50+ND50+NW50+OP50+PI50+QB50+QU50+RN50+SG50+SZ50+TS50+UL50+VE50+VX50</f>
        <v>0</v>
      </c>
      <c r="WS50" s="63">
        <f t="shared" ref="WS50" ca="1" si="2070">AB50+AU50+BN50+CG50+CZ50+DS50+EL50+FE50+FX50+GQ50+HJ50+IC50+IV50+JO50+KH50+LA50+LT50+MM50+NF50+NY50+OR50+PK50+QD50+QW50+RP50+SI50+TB50+TU50+UN50+VG50+VZ50</f>
        <v>0</v>
      </c>
      <c r="WT50" s="54">
        <f ca="1">WA50</f>
        <v>0</v>
      </c>
      <c r="WU50" s="64">
        <f ca="1">WB50</f>
        <v>0</v>
      </c>
      <c r="WV50" s="196"/>
      <c r="WW50" s="197">
        <f ca="1">WV50-WT50</f>
        <v>0</v>
      </c>
      <c r="WX50" s="12">
        <f t="shared" ref="WX50" si="2071">WV50/F50</f>
        <v>0</v>
      </c>
      <c r="WY50" s="61"/>
    </row>
    <row r="51" spans="1:623" ht="15" customHeight="1" x14ac:dyDescent="0.3">
      <c r="A51" s="114" t="str">
        <f t="shared" ref="A51:A52" si="2072">IFERROR(IF(WU51=0,"-","Y"),"-")</f>
        <v>-</v>
      </c>
      <c r="B51" s="175"/>
      <c r="C51" s="173">
        <v>910</v>
      </c>
      <c r="D51" s="174">
        <v>269</v>
      </c>
      <c r="E51" s="139" t="s">
        <v>116</v>
      </c>
      <c r="F51" s="98"/>
      <c r="G51" s="98"/>
      <c r="H51" s="90"/>
      <c r="I51" s="98"/>
      <c r="J51" s="90"/>
      <c r="K51" s="99"/>
      <c r="L51" s="215"/>
      <c r="M51" s="215"/>
      <c r="N51" s="208"/>
      <c r="O51" s="100"/>
      <c r="P51" s="202"/>
      <c r="Q51" s="202"/>
      <c r="R51" s="202"/>
      <c r="S51" s="202"/>
      <c r="T51" s="202"/>
      <c r="U51" s="202"/>
      <c r="V51" s="202"/>
      <c r="W51" s="202"/>
      <c r="X51" s="203"/>
      <c r="Y51" s="204"/>
      <c r="Z51" s="101"/>
      <c r="AA51" s="102"/>
      <c r="AB51" s="103"/>
      <c r="AC51" s="104"/>
      <c r="AD51" s="104"/>
      <c r="AE51" s="105"/>
      <c r="AF51" s="191"/>
      <c r="AG51" s="192"/>
      <c r="AH51" s="106">
        <f t="shared" si="1869"/>
        <v>0</v>
      </c>
      <c r="AI51" s="202"/>
      <c r="AJ51" s="202"/>
      <c r="AK51" s="202"/>
      <c r="AL51" s="202"/>
      <c r="AM51" s="202"/>
      <c r="AN51" s="202"/>
      <c r="AO51" s="202"/>
      <c r="AP51" s="202"/>
      <c r="AQ51" s="203"/>
      <c r="AR51" s="204"/>
      <c r="AS51" s="107"/>
      <c r="AT51" s="102"/>
      <c r="AU51" s="108"/>
      <c r="AV51" s="104"/>
      <c r="AW51" s="104"/>
      <c r="AX51" s="105"/>
      <c r="AY51" s="191"/>
      <c r="AZ51" s="192"/>
      <c r="BA51" s="106"/>
      <c r="BB51" s="202"/>
      <c r="BC51" s="202"/>
      <c r="BD51" s="202"/>
      <c r="BE51" s="202"/>
      <c r="BF51" s="202"/>
      <c r="BG51" s="202"/>
      <c r="BH51" s="202"/>
      <c r="BI51" s="202"/>
      <c r="BJ51" s="203"/>
      <c r="BK51" s="204"/>
      <c r="BL51" s="108"/>
      <c r="BM51" s="102"/>
      <c r="BN51" s="108"/>
      <c r="BO51" s="109"/>
      <c r="BP51" s="104"/>
      <c r="BQ51" s="105"/>
      <c r="BR51" s="191"/>
      <c r="BS51" s="192"/>
      <c r="BT51" s="106"/>
      <c r="BU51" s="202"/>
      <c r="BV51" s="202"/>
      <c r="BW51" s="202"/>
      <c r="BX51" s="202"/>
      <c r="BY51" s="202"/>
      <c r="BZ51" s="202"/>
      <c r="CA51" s="202"/>
      <c r="CB51" s="202"/>
      <c r="CC51" s="203"/>
      <c r="CD51" s="204"/>
      <c r="CE51" s="108"/>
      <c r="CF51" s="102"/>
      <c r="CG51" s="108"/>
      <c r="CH51" s="109"/>
      <c r="CI51" s="104"/>
      <c r="CJ51" s="105"/>
      <c r="CK51" s="191"/>
      <c r="CL51" s="192"/>
      <c r="CM51" s="106"/>
      <c r="CN51" s="202"/>
      <c r="CO51" s="202"/>
      <c r="CP51" s="202"/>
      <c r="CQ51" s="202"/>
      <c r="CR51" s="202"/>
      <c r="CS51" s="202"/>
      <c r="CT51" s="202"/>
      <c r="CU51" s="202"/>
      <c r="CV51" s="203"/>
      <c r="CW51" s="204"/>
      <c r="CX51" s="108"/>
      <c r="CY51" s="102"/>
      <c r="CZ51" s="108"/>
      <c r="DA51" s="109"/>
      <c r="DB51" s="104"/>
      <c r="DC51" s="105"/>
      <c r="DD51" s="191"/>
      <c r="DE51" s="192"/>
      <c r="DF51" s="106"/>
      <c r="DG51" s="202"/>
      <c r="DH51" s="202"/>
      <c r="DI51" s="202"/>
      <c r="DJ51" s="202"/>
      <c r="DK51" s="202"/>
      <c r="DL51" s="202"/>
      <c r="DM51" s="202"/>
      <c r="DN51" s="202"/>
      <c r="DO51" s="203"/>
      <c r="DP51" s="204"/>
      <c r="DQ51" s="108"/>
      <c r="DR51" s="102"/>
      <c r="DS51" s="108"/>
      <c r="DT51" s="109"/>
      <c r="DU51" s="104"/>
      <c r="DV51" s="105"/>
      <c r="DW51" s="191"/>
      <c r="DX51" s="192"/>
      <c r="DY51" s="106"/>
      <c r="DZ51" s="202"/>
      <c r="EA51" s="202"/>
      <c r="EB51" s="202"/>
      <c r="EC51" s="202"/>
      <c r="ED51" s="202"/>
      <c r="EE51" s="202"/>
      <c r="EF51" s="202"/>
      <c r="EG51" s="202"/>
      <c r="EH51" s="203"/>
      <c r="EI51" s="204"/>
      <c r="EJ51" s="108"/>
      <c r="EK51" s="102"/>
      <c r="EL51" s="108"/>
      <c r="EM51" s="109"/>
      <c r="EN51" s="104"/>
      <c r="EO51" s="105"/>
      <c r="EP51" s="191"/>
      <c r="EQ51" s="199"/>
      <c r="ER51" s="185"/>
      <c r="ES51" s="202"/>
      <c r="ET51" s="202"/>
      <c r="EU51" s="202"/>
      <c r="EV51" s="202"/>
      <c r="EW51" s="202"/>
      <c r="EX51" s="202"/>
      <c r="EY51" s="202"/>
      <c r="EZ51" s="202"/>
      <c r="FA51" s="203"/>
      <c r="FB51" s="204"/>
      <c r="FC51" s="108"/>
      <c r="FD51" s="102"/>
      <c r="FE51" s="108"/>
      <c r="FF51" s="109"/>
      <c r="FG51" s="104"/>
      <c r="FH51" s="105"/>
      <c r="FI51" s="191"/>
      <c r="FJ51" s="192"/>
      <c r="FK51" s="110"/>
      <c r="FL51" s="202"/>
      <c r="FM51" s="202"/>
      <c r="FN51" s="202"/>
      <c r="FO51" s="202"/>
      <c r="FP51" s="202"/>
      <c r="FQ51" s="202"/>
      <c r="FR51" s="202"/>
      <c r="FS51" s="202"/>
      <c r="FT51" s="203"/>
      <c r="FU51" s="204"/>
      <c r="FV51" s="108"/>
      <c r="FW51" s="102"/>
      <c r="FX51" s="108"/>
      <c r="FY51" s="109"/>
      <c r="FZ51" s="104"/>
      <c r="GA51" s="105"/>
      <c r="GB51" s="191"/>
      <c r="GC51" s="192"/>
      <c r="GD51" s="106"/>
      <c r="GE51" s="202"/>
      <c r="GF51" s="202"/>
      <c r="GG51" s="202"/>
      <c r="GH51" s="202"/>
      <c r="GI51" s="202"/>
      <c r="GJ51" s="202"/>
      <c r="GK51" s="202"/>
      <c r="GL51" s="202"/>
      <c r="GM51" s="203"/>
      <c r="GN51" s="204"/>
      <c r="GO51" s="108"/>
      <c r="GP51" s="102"/>
      <c r="GQ51" s="108"/>
      <c r="GR51" s="109"/>
      <c r="GS51" s="104"/>
      <c r="GT51" s="105"/>
      <c r="GU51" s="191"/>
      <c r="GV51" s="192"/>
      <c r="GW51" s="106"/>
      <c r="GX51" s="202"/>
      <c r="GY51" s="202"/>
      <c r="GZ51" s="202"/>
      <c r="HA51" s="202"/>
      <c r="HB51" s="202"/>
      <c r="HC51" s="202"/>
      <c r="HD51" s="202"/>
      <c r="HE51" s="202"/>
      <c r="HF51" s="203"/>
      <c r="HG51" s="204"/>
      <c r="HH51" s="108"/>
      <c r="HI51" s="102"/>
      <c r="HJ51" s="108"/>
      <c r="HK51" s="109"/>
      <c r="HL51" s="104"/>
      <c r="HM51" s="105"/>
      <c r="HN51" s="191"/>
      <c r="HO51" s="192"/>
      <c r="HP51" s="106"/>
      <c r="HQ51" s="202"/>
      <c r="HR51" s="202"/>
      <c r="HS51" s="202"/>
      <c r="HT51" s="202"/>
      <c r="HU51" s="202"/>
      <c r="HV51" s="202"/>
      <c r="HW51" s="202"/>
      <c r="HX51" s="202"/>
      <c r="HY51" s="203"/>
      <c r="HZ51" s="204"/>
      <c r="IA51" s="108"/>
      <c r="IB51" s="102"/>
      <c r="IC51" s="108"/>
      <c r="ID51" s="109"/>
      <c r="IE51" s="104"/>
      <c r="IF51" s="105"/>
      <c r="IG51" s="191"/>
      <c r="IH51" s="192"/>
      <c r="II51" s="106"/>
      <c r="IJ51" s="202"/>
      <c r="IK51" s="202"/>
      <c r="IL51" s="202"/>
      <c r="IM51" s="202"/>
      <c r="IN51" s="202"/>
      <c r="IO51" s="202"/>
      <c r="IP51" s="202"/>
      <c r="IQ51" s="202"/>
      <c r="IR51" s="203"/>
      <c r="IS51" s="204"/>
      <c r="IT51" s="108"/>
      <c r="IU51" s="102"/>
      <c r="IV51" s="108"/>
      <c r="IW51" s="109"/>
      <c r="IX51" s="104"/>
      <c r="IY51" s="105"/>
      <c r="IZ51" s="191"/>
      <c r="JA51" s="192"/>
      <c r="JB51" s="106"/>
      <c r="JC51" s="202"/>
      <c r="JD51" s="202"/>
      <c r="JE51" s="202"/>
      <c r="JF51" s="202"/>
      <c r="JG51" s="202"/>
      <c r="JH51" s="202"/>
      <c r="JI51" s="202"/>
      <c r="JJ51" s="202"/>
      <c r="JK51" s="203"/>
      <c r="JL51" s="204"/>
      <c r="JM51" s="108"/>
      <c r="JN51" s="102"/>
      <c r="JO51" s="108"/>
      <c r="JP51" s="109"/>
      <c r="JQ51" s="104"/>
      <c r="JR51" s="105"/>
      <c r="JS51" s="191"/>
      <c r="JT51" s="192"/>
      <c r="JU51" s="106"/>
      <c r="JV51" s="202"/>
      <c r="JW51" s="202"/>
      <c r="JX51" s="202"/>
      <c r="JY51" s="202"/>
      <c r="JZ51" s="202"/>
      <c r="KA51" s="202"/>
      <c r="KB51" s="202"/>
      <c r="KC51" s="202"/>
      <c r="KD51" s="203"/>
      <c r="KE51" s="204"/>
      <c r="KF51" s="108"/>
      <c r="KG51" s="102"/>
      <c r="KH51" s="108"/>
      <c r="KI51" s="109"/>
      <c r="KJ51" s="104"/>
      <c r="KK51" s="105"/>
      <c r="KL51" s="191"/>
      <c r="KM51" s="192"/>
      <c r="KN51" s="106"/>
      <c r="KO51" s="202"/>
      <c r="KP51" s="202"/>
      <c r="KQ51" s="202"/>
      <c r="KR51" s="202"/>
      <c r="KS51" s="202"/>
      <c r="KT51" s="202"/>
      <c r="KU51" s="202"/>
      <c r="KV51" s="202"/>
      <c r="KW51" s="203"/>
      <c r="KX51" s="204"/>
      <c r="KY51" s="108"/>
      <c r="KZ51" s="102"/>
      <c r="LA51" s="108"/>
      <c r="LB51" s="109"/>
      <c r="LC51" s="104"/>
      <c r="LD51" s="105"/>
      <c r="LE51" s="191"/>
      <c r="LF51" s="192"/>
      <c r="LG51" s="106"/>
      <c r="LH51" s="202"/>
      <c r="LI51" s="202"/>
      <c r="LJ51" s="202"/>
      <c r="LK51" s="202"/>
      <c r="LL51" s="202"/>
      <c r="LM51" s="202"/>
      <c r="LN51" s="202"/>
      <c r="LO51" s="202"/>
      <c r="LP51" s="203"/>
      <c r="LQ51" s="204"/>
      <c r="LR51" s="108"/>
      <c r="LS51" s="102"/>
      <c r="LT51" s="108"/>
      <c r="LU51" s="109"/>
      <c r="LV51" s="104"/>
      <c r="LW51" s="105"/>
      <c r="LX51" s="191"/>
      <c r="LY51" s="192"/>
      <c r="LZ51" s="106"/>
      <c r="MA51" s="202"/>
      <c r="MB51" s="202"/>
      <c r="MC51" s="202"/>
      <c r="MD51" s="202"/>
      <c r="ME51" s="202"/>
      <c r="MF51" s="202"/>
      <c r="MG51" s="202"/>
      <c r="MH51" s="202"/>
      <c r="MI51" s="203"/>
      <c r="MJ51" s="204"/>
      <c r="MK51" s="108"/>
      <c r="ML51" s="102"/>
      <c r="MM51" s="108"/>
      <c r="MN51" s="109"/>
      <c r="MO51" s="104"/>
      <c r="MP51" s="105"/>
      <c r="MQ51" s="191"/>
      <c r="MR51" s="192"/>
      <c r="MS51" s="106"/>
      <c r="MT51" s="202"/>
      <c r="MU51" s="202"/>
      <c r="MV51" s="202"/>
      <c r="MW51" s="202"/>
      <c r="MX51" s="202"/>
      <c r="MY51" s="202"/>
      <c r="MZ51" s="202"/>
      <c r="NA51" s="202"/>
      <c r="NB51" s="203"/>
      <c r="NC51" s="204"/>
      <c r="ND51" s="108"/>
      <c r="NE51" s="102"/>
      <c r="NF51" s="108"/>
      <c r="NG51" s="109"/>
      <c r="NH51" s="104"/>
      <c r="NI51" s="105"/>
      <c r="NJ51" s="191"/>
      <c r="NK51" s="192"/>
      <c r="NL51" s="106"/>
      <c r="NM51" s="202"/>
      <c r="NN51" s="202"/>
      <c r="NO51" s="202"/>
      <c r="NP51" s="202"/>
      <c r="NQ51" s="202"/>
      <c r="NR51" s="202"/>
      <c r="NS51" s="202"/>
      <c r="NT51" s="202"/>
      <c r="NU51" s="203"/>
      <c r="NV51" s="204"/>
      <c r="NW51" s="108"/>
      <c r="NX51" s="102"/>
      <c r="NY51" s="108"/>
      <c r="NZ51" s="109"/>
      <c r="OA51" s="104"/>
      <c r="OB51" s="105"/>
      <c r="OC51" s="191"/>
      <c r="OD51" s="192"/>
      <c r="OE51" s="106"/>
      <c r="OF51" s="202"/>
      <c r="OG51" s="202"/>
      <c r="OH51" s="202"/>
      <c r="OI51" s="202"/>
      <c r="OJ51" s="202"/>
      <c r="OK51" s="202"/>
      <c r="OL51" s="202"/>
      <c r="OM51" s="202"/>
      <c r="ON51" s="203"/>
      <c r="OO51" s="204"/>
      <c r="OP51" s="108"/>
      <c r="OQ51" s="102"/>
      <c r="OR51" s="108"/>
      <c r="OS51" s="109"/>
      <c r="OT51" s="104"/>
      <c r="OU51" s="105"/>
      <c r="OV51" s="191"/>
      <c r="OW51" s="192"/>
      <c r="OX51" s="106"/>
      <c r="OY51" s="202"/>
      <c r="OZ51" s="202"/>
      <c r="PA51" s="202"/>
      <c r="PB51" s="202"/>
      <c r="PC51" s="202"/>
      <c r="PD51" s="202"/>
      <c r="PE51" s="202"/>
      <c r="PF51" s="202"/>
      <c r="PG51" s="203"/>
      <c r="PH51" s="204"/>
      <c r="PI51" s="108"/>
      <c r="PJ51" s="102"/>
      <c r="PK51" s="108"/>
      <c r="PL51" s="109"/>
      <c r="PM51" s="104"/>
      <c r="PN51" s="105"/>
      <c r="PO51" s="191"/>
      <c r="PP51" s="192"/>
      <c r="PQ51" s="106"/>
      <c r="PR51" s="202"/>
      <c r="PS51" s="202"/>
      <c r="PT51" s="202"/>
      <c r="PU51" s="202"/>
      <c r="PV51" s="202"/>
      <c r="PW51" s="202"/>
      <c r="PX51" s="202"/>
      <c r="PY51" s="202"/>
      <c r="PZ51" s="203"/>
      <c r="QA51" s="204"/>
      <c r="QB51" s="108"/>
      <c r="QC51" s="102"/>
      <c r="QD51" s="108"/>
      <c r="QE51" s="109"/>
      <c r="QF51" s="104"/>
      <c r="QG51" s="105"/>
      <c r="QH51" s="191"/>
      <c r="QI51" s="192"/>
      <c r="QJ51" s="106"/>
      <c r="QK51" s="202"/>
      <c r="QL51" s="202"/>
      <c r="QM51" s="202"/>
      <c r="QN51" s="202"/>
      <c r="QO51" s="202"/>
      <c r="QP51" s="202"/>
      <c r="QQ51" s="202"/>
      <c r="QR51" s="202"/>
      <c r="QS51" s="203"/>
      <c r="QT51" s="204"/>
      <c r="QU51" s="108"/>
      <c r="QV51" s="102"/>
      <c r="QW51" s="108"/>
      <c r="QX51" s="109"/>
      <c r="QY51" s="104"/>
      <c r="QZ51" s="105"/>
      <c r="RA51" s="191"/>
      <c r="RB51" s="192"/>
      <c r="RC51" s="106"/>
      <c r="RD51" s="202"/>
      <c r="RE51" s="202"/>
      <c r="RF51" s="202"/>
      <c r="RG51" s="202"/>
      <c r="RH51" s="202"/>
      <c r="RI51" s="202"/>
      <c r="RJ51" s="202"/>
      <c r="RK51" s="202"/>
      <c r="RL51" s="203"/>
      <c r="RM51" s="204"/>
      <c r="RN51" s="108"/>
      <c r="RO51" s="102"/>
      <c r="RP51" s="108"/>
      <c r="RQ51" s="109"/>
      <c r="RR51" s="104"/>
      <c r="RS51" s="105"/>
      <c r="RT51" s="191"/>
      <c r="RU51" s="192"/>
      <c r="RV51" s="106"/>
      <c r="RW51" s="202"/>
      <c r="RX51" s="202"/>
      <c r="RY51" s="202"/>
      <c r="RZ51" s="202"/>
      <c r="SA51" s="202"/>
      <c r="SB51" s="202"/>
      <c r="SC51" s="202"/>
      <c r="SD51" s="202"/>
      <c r="SE51" s="203"/>
      <c r="SF51" s="204"/>
      <c r="SG51" s="108"/>
      <c r="SH51" s="102"/>
      <c r="SI51" s="108"/>
      <c r="SJ51" s="109"/>
      <c r="SK51" s="104"/>
      <c r="SL51" s="105"/>
      <c r="SM51" s="191"/>
      <c r="SN51" s="192"/>
      <c r="SO51" s="106"/>
      <c r="SP51" s="202"/>
      <c r="SQ51" s="202"/>
      <c r="SR51" s="202"/>
      <c r="SS51" s="202"/>
      <c r="ST51" s="202"/>
      <c r="SU51" s="202"/>
      <c r="SV51" s="202"/>
      <c r="SW51" s="202"/>
      <c r="SX51" s="203"/>
      <c r="SY51" s="204"/>
      <c r="SZ51" s="108"/>
      <c r="TA51" s="102"/>
      <c r="TB51" s="108"/>
      <c r="TC51" s="109"/>
      <c r="TD51" s="104"/>
      <c r="TE51" s="105"/>
      <c r="TF51" s="191"/>
      <c r="TG51" s="192"/>
      <c r="TH51" s="106"/>
      <c r="TI51" s="202"/>
      <c r="TJ51" s="202"/>
      <c r="TK51" s="202"/>
      <c r="TL51" s="202"/>
      <c r="TM51" s="202"/>
      <c r="TN51" s="202"/>
      <c r="TO51" s="202"/>
      <c r="TP51" s="202"/>
      <c r="TQ51" s="203"/>
      <c r="TR51" s="204"/>
      <c r="TS51" s="108"/>
      <c r="TT51" s="102"/>
      <c r="TU51" s="108"/>
      <c r="TV51" s="109"/>
      <c r="TW51" s="104"/>
      <c r="TX51" s="105"/>
      <c r="TY51" s="191"/>
      <c r="TZ51" s="192"/>
      <c r="UA51" s="106"/>
      <c r="UB51" s="202"/>
      <c r="UC51" s="202"/>
      <c r="UD51" s="202"/>
      <c r="UE51" s="202"/>
      <c r="UF51" s="202"/>
      <c r="UG51" s="202"/>
      <c r="UH51" s="202"/>
      <c r="UI51" s="202"/>
      <c r="UJ51" s="203"/>
      <c r="UK51" s="204"/>
      <c r="UL51" s="108"/>
      <c r="UM51" s="102"/>
      <c r="UN51" s="108"/>
      <c r="UO51" s="109"/>
      <c r="UP51" s="104"/>
      <c r="UQ51" s="105"/>
      <c r="UR51" s="191"/>
      <c r="US51" s="192"/>
      <c r="UT51" s="106"/>
      <c r="UU51" s="202"/>
      <c r="UV51" s="202"/>
      <c r="UW51" s="202"/>
      <c r="UX51" s="202"/>
      <c r="UY51" s="202"/>
      <c r="UZ51" s="202"/>
      <c r="VA51" s="202"/>
      <c r="VB51" s="202"/>
      <c r="VC51" s="203"/>
      <c r="VD51" s="204"/>
      <c r="VE51" s="108"/>
      <c r="VF51" s="102"/>
      <c r="VG51" s="108"/>
      <c r="VH51" s="109"/>
      <c r="VI51" s="104"/>
      <c r="VJ51" s="105"/>
      <c r="VK51" s="191"/>
      <c r="VL51" s="192"/>
      <c r="VM51" s="106"/>
      <c r="VN51" s="202"/>
      <c r="VO51" s="202"/>
      <c r="VP51" s="202"/>
      <c r="VQ51" s="202"/>
      <c r="VR51" s="202"/>
      <c r="VS51" s="202"/>
      <c r="VT51" s="202"/>
      <c r="VU51" s="202"/>
      <c r="VV51" s="203"/>
      <c r="VW51" s="204"/>
      <c r="VX51" s="108"/>
      <c r="VY51" s="102"/>
      <c r="VZ51" s="108"/>
      <c r="WA51" s="109"/>
      <c r="WB51" s="104"/>
      <c r="WC51" s="105"/>
      <c r="WD51" s="191"/>
      <c r="WE51" s="192"/>
      <c r="WF51" s="14"/>
      <c r="WG51" s="62"/>
      <c r="WH51" s="13"/>
      <c r="WI51" s="13"/>
      <c r="WJ51" s="13"/>
      <c r="WK51" s="13"/>
      <c r="WL51" s="13"/>
      <c r="WM51" s="13"/>
      <c r="WN51" s="13"/>
      <c r="WO51" s="13"/>
      <c r="WP51" s="63"/>
      <c r="WQ51" s="63"/>
      <c r="WR51" s="63"/>
      <c r="WS51" s="63"/>
      <c r="WT51" s="54"/>
      <c r="WU51" s="64"/>
      <c r="WV51" s="196"/>
      <c r="WW51" s="197"/>
      <c r="WX51" s="12"/>
      <c r="WY51" s="61"/>
    </row>
    <row r="52" spans="1:623" ht="15" customHeight="1" x14ac:dyDescent="0.3">
      <c r="A52" s="114" t="str">
        <f t="shared" ca="1" si="2072"/>
        <v>-</v>
      </c>
      <c r="B52" s="175"/>
      <c r="C52" s="173">
        <v>913</v>
      </c>
      <c r="D52" s="174">
        <v>272</v>
      </c>
      <c r="E52" s="138" t="s">
        <v>185</v>
      </c>
      <c r="F52" s="98">
        <f>IF(E52="","",IF(VLOOKUP(E52,'Master Data (December 2025)'!$B$10:$N$857,1)=E52,VLOOKUP(E52,'Master Data (December 2025)'!$B$10:$N$857,6),"XX"))</f>
        <v>1</v>
      </c>
      <c r="G52" s="98"/>
      <c r="H52" s="90">
        <f>IF(E52="","",IF(VLOOKUP(E52,'Master Data (December 2025)'!$B$10:$N$857,1)=E52,VLOOKUP(E52,'Master Data (December 2025)'!$B$10:$N$857,8),"XX"))</f>
        <v>22</v>
      </c>
      <c r="I52" s="98"/>
      <c r="J52" s="90" t="str">
        <f>IF(E52="","",IF(VLOOKUP(E52,'Master Data (December 2025)'!$B$10:$N$857,1)=E52,VLOOKUP(E52,'Master Data (December 2025)'!$B$10:$N$857,3),"XX"))</f>
        <v>อมฤต</v>
      </c>
      <c r="K52" s="99" t="str">
        <f>IF(E52="","",IF(VLOOKUP(E52,'Master Data (December 2025)'!$B$10:$N$857,1)=E52,VLOOKUP(E52,'Master Data (December 2025)'!$B$10:$N$857,5),"XX"))</f>
        <v>Btl 700 ml</v>
      </c>
      <c r="L52" s="215">
        <f>IF(E52="","",IF(VLOOKUP(E52,'Master Data (December 2025)'!$B$10:$N$857,1)=E52,VLOOKUP(E52,'Master Data (December 2025)'!$B$10:$N$857,11),"XX"))</f>
        <v>910</v>
      </c>
      <c r="M52" s="215">
        <f>IF(E52="","",IF(VLOOKUP(E52,'Master Data (December 2025)'!$B$10:$N$857,1)=E52,VLOOKUP(E52,'Master Data (December 2025)'!$B$10:$N$857,13),"XX"))</f>
        <v>41.363636363636367</v>
      </c>
      <c r="N52" s="209"/>
      <c r="O52" s="100">
        <f>N52</f>
        <v>0</v>
      </c>
      <c r="P52" s="202"/>
      <c r="Q52" s="202"/>
      <c r="R52" s="202"/>
      <c r="S52" s="202"/>
      <c r="T52" s="202"/>
      <c r="U52" s="202"/>
      <c r="V52" s="202"/>
      <c r="W52" s="202"/>
      <c r="X52" s="203"/>
      <c r="Y52" s="204"/>
      <c r="Z52" s="101">
        <f>(Y52*F52)/H52</f>
        <v>0</v>
      </c>
      <c r="AA52" s="102">
        <f ca="1">IF(E52=0,0,SUMIF('Cocktail (December 2025)'!$F$6:$DB$1547,E52,'Cocktail (December 2025)'!$O$6:$O$1547))</f>
        <v>0</v>
      </c>
      <c r="AB52" s="103">
        <f ca="1">AA52/H52</f>
        <v>0</v>
      </c>
      <c r="AC52" s="104">
        <f ca="1">O52+P52+Q52+R52-S52-T52-U52-V52-W52-X52-Z52-AB52</f>
        <v>0</v>
      </c>
      <c r="AD52" s="104">
        <f ca="1">AC52*H52</f>
        <v>0</v>
      </c>
      <c r="AE52" s="105">
        <f ca="1">(T52+U52+V52+W52+(X52+((Y52*$F52)/$H52)+AB52))*$L52</f>
        <v>0</v>
      </c>
      <c r="AF52" s="191"/>
      <c r="AG52" s="192">
        <f ca="1">AF52-AC52</f>
        <v>0</v>
      </c>
      <c r="AH52" s="106">
        <f t="shared" ca="1" si="1869"/>
        <v>0</v>
      </c>
      <c r="AI52" s="202"/>
      <c r="AJ52" s="202"/>
      <c r="AK52" s="202"/>
      <c r="AL52" s="202"/>
      <c r="AM52" s="202"/>
      <c r="AN52" s="202"/>
      <c r="AO52" s="202"/>
      <c r="AP52" s="202"/>
      <c r="AQ52" s="203"/>
      <c r="AR52" s="204"/>
      <c r="AS52" s="107">
        <f t="shared" ref="AS52" si="2073">(AR52*F52)/H52</f>
        <v>0</v>
      </c>
      <c r="AT52" s="102">
        <f ca="1">IF(E52=0,0,SUMIF('Cocktail (December 2025)'!$F$6:$DB$1547,E52,'Cocktail (December 2025)'!$R$6:$R$1547))</f>
        <v>0</v>
      </c>
      <c r="AU52" s="108">
        <f t="shared" ref="AU52" ca="1" si="2074">AT52/H52</f>
        <v>0</v>
      </c>
      <c r="AV52" s="104">
        <f ca="1">AH52+AI52+AJ52+AK52-AL52-AM52-AN52-AO52-AP52-AQ52-AS52-AU52</f>
        <v>0</v>
      </c>
      <c r="AW52" s="104">
        <f t="shared" ref="AW52" ca="1" si="2075">AV52*H52</f>
        <v>0</v>
      </c>
      <c r="AX52" s="105">
        <f ca="1">(AM52+AN52+AO52+AP52+(AQ52+((AR52*$F52)/$H52)+AU52))*$L52</f>
        <v>0</v>
      </c>
      <c r="AY52" s="191"/>
      <c r="AZ52" s="192">
        <f ca="1">AY52-AV52</f>
        <v>0</v>
      </c>
      <c r="BA52" s="106">
        <f t="shared" ref="BA52" ca="1" si="2076">AV52</f>
        <v>0</v>
      </c>
      <c r="BB52" s="202"/>
      <c r="BC52" s="202"/>
      <c r="BD52" s="202"/>
      <c r="BE52" s="202"/>
      <c r="BF52" s="202"/>
      <c r="BG52" s="202"/>
      <c r="BH52" s="202"/>
      <c r="BI52" s="202"/>
      <c r="BJ52" s="203"/>
      <c r="BK52" s="204"/>
      <c r="BL52" s="108">
        <f t="shared" ref="BL52" si="2077">(BK52*F52)/H52</f>
        <v>0</v>
      </c>
      <c r="BM52" s="102">
        <f ca="1">IF(E52=0,0,SUMIF('Cocktail (December 2025)'!$F$6:$DB$1547,E52,'Cocktail (December 2025)'!$U$6:$U$1547))</f>
        <v>0</v>
      </c>
      <c r="BN52" s="108">
        <f t="shared" ref="BN52" ca="1" si="2078">BM52/H52</f>
        <v>0</v>
      </c>
      <c r="BO52" s="109">
        <f ca="1">BA52+BB52+BC52+BD52-BE52-BF52-BG52-BH52-BI52-BJ52-BL52-BN52</f>
        <v>0</v>
      </c>
      <c r="BP52" s="104">
        <f t="shared" ref="BP52" ca="1" si="2079">BO52*H52</f>
        <v>0</v>
      </c>
      <c r="BQ52" s="105">
        <f ca="1">(BF52+BG52+BH52+BI52+(BJ52+((BK52*$F52)/$H52)+BN52))*$L52</f>
        <v>0</v>
      </c>
      <c r="BR52" s="191"/>
      <c r="BS52" s="192">
        <f ca="1">BR52-BO52</f>
        <v>0</v>
      </c>
      <c r="BT52" s="106">
        <f ca="1">BO52</f>
        <v>0</v>
      </c>
      <c r="BU52" s="202"/>
      <c r="BV52" s="202"/>
      <c r="BW52" s="202"/>
      <c r="BX52" s="202"/>
      <c r="BY52" s="202"/>
      <c r="BZ52" s="202"/>
      <c r="CA52" s="202"/>
      <c r="CB52" s="202"/>
      <c r="CC52" s="203"/>
      <c r="CD52" s="204"/>
      <c r="CE52" s="108">
        <f t="shared" ref="CE52" si="2080">(CD52*F52)/H52</f>
        <v>0</v>
      </c>
      <c r="CF52" s="102">
        <f ca="1">IF(E52=0,0,SUMIF('Cocktail (December 2025)'!$F$6:$DB$1547,E52,'Cocktail (December 2025)'!$X$6:$X$1547))</f>
        <v>0</v>
      </c>
      <c r="CG52" s="108">
        <f t="shared" ref="CG52" ca="1" si="2081">CF52/H52</f>
        <v>0</v>
      </c>
      <c r="CH52" s="109">
        <f ca="1">BT52+BU52+BV52+BW52-BX52-BY52-BZ52-CA52-CB52-CC52-CE52-CG52</f>
        <v>0</v>
      </c>
      <c r="CI52" s="104">
        <f t="shared" ref="CI52" ca="1" si="2082">CH52*H52</f>
        <v>0</v>
      </c>
      <c r="CJ52" s="105">
        <f ca="1">(BY52+BZ52+CA52+CB52+(CC52+((CD52*$F52)/$H52)+CG52))*$L52</f>
        <v>0</v>
      </c>
      <c r="CK52" s="191"/>
      <c r="CL52" s="192">
        <f ca="1">CK52-CH52</f>
        <v>0</v>
      </c>
      <c r="CM52" s="106">
        <f ca="1">CH52</f>
        <v>0</v>
      </c>
      <c r="CN52" s="202"/>
      <c r="CO52" s="202"/>
      <c r="CP52" s="202"/>
      <c r="CQ52" s="202"/>
      <c r="CR52" s="202"/>
      <c r="CS52" s="202"/>
      <c r="CT52" s="202"/>
      <c r="CU52" s="202"/>
      <c r="CV52" s="203"/>
      <c r="CW52" s="204"/>
      <c r="CX52" s="108">
        <f t="shared" ref="CX52" si="2083">(CW52*F52)/H52</f>
        <v>0</v>
      </c>
      <c r="CY52" s="102">
        <f ca="1">IF(E52=0,0,SUMIF('Cocktail (December 2025)'!$F$6:$DB$1547,E52,'Cocktail (December 2025)'!$AA$6:$AA$1547))</f>
        <v>0</v>
      </c>
      <c r="CZ52" s="108">
        <f t="shared" ref="CZ52" ca="1" si="2084">CY52/H52</f>
        <v>0</v>
      </c>
      <c r="DA52" s="109">
        <f ca="1">CM52+CN52+CO52+CP52-CQ52-CR52-CS52-CT52-CU52-CV52-CX52-CZ52</f>
        <v>0</v>
      </c>
      <c r="DB52" s="104">
        <f t="shared" ref="DB52" ca="1" si="2085">DA52*H52</f>
        <v>0</v>
      </c>
      <c r="DC52" s="105">
        <f ca="1">(CR52+CS52+CT52+CU52+(CV52+((CW52*$F52)/$H52)+CZ52))*$L52</f>
        <v>0</v>
      </c>
      <c r="DD52" s="191"/>
      <c r="DE52" s="192">
        <f ca="1">DD52-DA52</f>
        <v>0</v>
      </c>
      <c r="DF52" s="106">
        <f ca="1">DA52</f>
        <v>0</v>
      </c>
      <c r="DG52" s="202"/>
      <c r="DH52" s="202"/>
      <c r="DI52" s="202"/>
      <c r="DJ52" s="202"/>
      <c r="DK52" s="202"/>
      <c r="DL52" s="202"/>
      <c r="DM52" s="202"/>
      <c r="DN52" s="202"/>
      <c r="DO52" s="203"/>
      <c r="DP52" s="204"/>
      <c r="DQ52" s="108">
        <f t="shared" ref="DQ52" si="2086">(DP52*F52)/H52</f>
        <v>0</v>
      </c>
      <c r="DR52" s="102">
        <f ca="1">IF(E52=0,0,SUMIF('Cocktail (December 2025)'!$F$6:$DB$1547,E52,'Cocktail (December 2025)'!$AD$6:$AD$1547))</f>
        <v>0</v>
      </c>
      <c r="DS52" s="108">
        <f t="shared" ref="DS52" ca="1" si="2087">DR52/H52</f>
        <v>0</v>
      </c>
      <c r="DT52" s="109">
        <f ca="1">DF52+DG52+DH52+DI52-DJ52-DK52-DL52-DM52-DN52-DO52-DQ52-DS52</f>
        <v>0</v>
      </c>
      <c r="DU52" s="104">
        <f t="shared" ref="DU52" ca="1" si="2088">DT52*H52</f>
        <v>0</v>
      </c>
      <c r="DV52" s="105">
        <f ca="1">(DK52+DL52+DM52+DN52+(DO52+((DP52*$F52)/$H52)+DS52))*$L52</f>
        <v>0</v>
      </c>
      <c r="DW52" s="191"/>
      <c r="DX52" s="192">
        <f ca="1">DW52-DT52</f>
        <v>0</v>
      </c>
      <c r="DY52" s="106">
        <f ca="1">DT52</f>
        <v>0</v>
      </c>
      <c r="DZ52" s="202"/>
      <c r="EA52" s="202"/>
      <c r="EB52" s="202"/>
      <c r="EC52" s="202"/>
      <c r="ED52" s="202"/>
      <c r="EE52" s="202"/>
      <c r="EF52" s="202"/>
      <c r="EG52" s="202"/>
      <c r="EH52" s="203"/>
      <c r="EI52" s="204"/>
      <c r="EJ52" s="108">
        <f t="shared" ref="EJ52" si="2089">(EI52*F52)/H52</f>
        <v>0</v>
      </c>
      <c r="EK52" s="102">
        <f ca="1">IF(E52=0,0,SUMIF('Cocktail (December 2025)'!$F$6:$DB$1547,E52,'Cocktail (December 2025)'!$AG$6:$AG$1547))</f>
        <v>0</v>
      </c>
      <c r="EL52" s="108">
        <f t="shared" ref="EL52" ca="1" si="2090">EK52/H52</f>
        <v>0</v>
      </c>
      <c r="EM52" s="109">
        <f ca="1">DY52+DZ52+EA52+EB52-EC52-ED52-EE52-EF52-EG52-EH52-EJ52-EL52</f>
        <v>0</v>
      </c>
      <c r="EN52" s="104">
        <f t="shared" ref="EN52" ca="1" si="2091">EM52*H52</f>
        <v>0</v>
      </c>
      <c r="EO52" s="105">
        <f ca="1">(ED52+EE52+EF52+EG52+(EH52+((EI52*$F52)/$H52)+EL52))*$L52</f>
        <v>0</v>
      </c>
      <c r="EP52" s="191"/>
      <c r="EQ52" s="199">
        <f ca="1">EP52-EM52</f>
        <v>0</v>
      </c>
      <c r="ER52" s="185">
        <f t="shared" ref="ER52" ca="1" si="2092">EM52</f>
        <v>0</v>
      </c>
      <c r="ES52" s="202"/>
      <c r="ET52" s="202"/>
      <c r="EU52" s="202"/>
      <c r="EV52" s="202"/>
      <c r="EW52" s="202"/>
      <c r="EX52" s="202"/>
      <c r="EY52" s="202"/>
      <c r="EZ52" s="202"/>
      <c r="FA52" s="203"/>
      <c r="FB52" s="204"/>
      <c r="FC52" s="108">
        <f t="shared" ref="FC52" si="2093">(FB52*F52)/H52</f>
        <v>0</v>
      </c>
      <c r="FD52" s="102">
        <f ca="1">IF(E52=0,0,SUMIF('Cocktail (December 2025)'!$F$6:$DB$1547,E52,'Cocktail (December 2025)'!$AJ$6:$AJ$1547))</f>
        <v>0</v>
      </c>
      <c r="FE52" s="108">
        <f t="shared" ref="FE52" ca="1" si="2094">FD52/H52</f>
        <v>0</v>
      </c>
      <c r="FF52" s="109">
        <f ca="1">ER52+ES52+ET52+EU52-EV52-EW52-EX52-EY52-EZ52-FA52-FC52-FE52</f>
        <v>0</v>
      </c>
      <c r="FG52" s="104">
        <f t="shared" ref="FG52" ca="1" si="2095">FF52*H52</f>
        <v>0</v>
      </c>
      <c r="FH52" s="105">
        <f ca="1">(EW52+EX52+EY52+EZ52+(FA52+((FB52*$F52)/$H52)+FE52))*$L52</f>
        <v>0</v>
      </c>
      <c r="FI52" s="191"/>
      <c r="FJ52" s="192">
        <f ca="1">FI52-FF52</f>
        <v>0</v>
      </c>
      <c r="FK52" s="110">
        <f ca="1">FF52</f>
        <v>0</v>
      </c>
      <c r="FL52" s="202"/>
      <c r="FM52" s="202"/>
      <c r="FN52" s="202"/>
      <c r="FO52" s="202"/>
      <c r="FP52" s="202"/>
      <c r="FQ52" s="202"/>
      <c r="FR52" s="202"/>
      <c r="FS52" s="202"/>
      <c r="FT52" s="203"/>
      <c r="FU52" s="204"/>
      <c r="FV52" s="108">
        <f t="shared" ref="FV52" si="2096">(FU52*F52)/H52</f>
        <v>0</v>
      </c>
      <c r="FW52" s="102">
        <f ca="1">IF(E52=0,0,SUMIF('Cocktail (December 2025)'!$F$6:$DB$1547,E52,'Cocktail (December 2025)'!$AM$6:$AM$1547))</f>
        <v>0</v>
      </c>
      <c r="FX52" s="108">
        <f t="shared" ref="FX52" ca="1" si="2097">FW52/H52</f>
        <v>0</v>
      </c>
      <c r="FY52" s="109">
        <f ca="1">FK52+FL52+FM52+FN52-FO52-FP52-FQ52-FR52-FS52-FT52-FV52-FX52</f>
        <v>0</v>
      </c>
      <c r="FZ52" s="104">
        <f t="shared" ref="FZ52" ca="1" si="2098">FY52*H52</f>
        <v>0</v>
      </c>
      <c r="GA52" s="105">
        <f ca="1">(FP52+FQ52+FR52+FS52+(FT52+((FU52*$F52)/$H52)+FX52))*$L52</f>
        <v>0</v>
      </c>
      <c r="GB52" s="191"/>
      <c r="GC52" s="192">
        <f ca="1">GB52-FY52</f>
        <v>0</v>
      </c>
      <c r="GD52" s="106">
        <f ca="1">FY52</f>
        <v>0</v>
      </c>
      <c r="GE52" s="202"/>
      <c r="GF52" s="202"/>
      <c r="GG52" s="202"/>
      <c r="GH52" s="202"/>
      <c r="GI52" s="202"/>
      <c r="GJ52" s="202"/>
      <c r="GK52" s="202"/>
      <c r="GL52" s="202"/>
      <c r="GM52" s="203"/>
      <c r="GN52" s="204"/>
      <c r="GO52" s="108">
        <f t="shared" ref="GO52" si="2099">(GN52*F52)/H52</f>
        <v>0</v>
      </c>
      <c r="GP52" s="102">
        <f ca="1">IF(E52=0,0,SUMIF('Cocktail (December 2025)'!$F$6:$DB$1547,E52,'Cocktail (December 2025)'!$AP$6:$AP$1547))</f>
        <v>0</v>
      </c>
      <c r="GQ52" s="108">
        <f t="shared" ref="GQ52" ca="1" si="2100">GP52/H52</f>
        <v>0</v>
      </c>
      <c r="GR52" s="109">
        <f ca="1">GD52+GE52+GF52+GG52-GH52-GI52-GJ52-GK52-GL52-GM52-GO52-GQ52</f>
        <v>0</v>
      </c>
      <c r="GS52" s="104">
        <f t="shared" ref="GS52" ca="1" si="2101">GR52*H52</f>
        <v>0</v>
      </c>
      <c r="GT52" s="105">
        <f ca="1">(GI52+GJ52+GK52+GL52+(GM52+((GN52*$F52)/$H52)+GQ52))*$L52</f>
        <v>0</v>
      </c>
      <c r="GU52" s="191"/>
      <c r="GV52" s="192">
        <f ca="1">GU52-GR52</f>
        <v>0</v>
      </c>
      <c r="GW52" s="106">
        <f ca="1">GR52</f>
        <v>0</v>
      </c>
      <c r="GX52" s="202"/>
      <c r="GY52" s="202"/>
      <c r="GZ52" s="202"/>
      <c r="HA52" s="202"/>
      <c r="HB52" s="202"/>
      <c r="HC52" s="202"/>
      <c r="HD52" s="202"/>
      <c r="HE52" s="202"/>
      <c r="HF52" s="203"/>
      <c r="HG52" s="204"/>
      <c r="HH52" s="108">
        <f t="shared" ref="HH52" si="2102">(HG52*F52)/H52</f>
        <v>0</v>
      </c>
      <c r="HI52" s="102">
        <f ca="1">IF(E52=0,0,SUMIF('Cocktail (December 2025)'!$F$6:$DB$1547,E52,'Cocktail (December 2025)'!$AS$6:$AS$1547))</f>
        <v>0</v>
      </c>
      <c r="HJ52" s="108">
        <f t="shared" ref="HJ52" ca="1" si="2103">HI52/H52</f>
        <v>0</v>
      </c>
      <c r="HK52" s="109">
        <f ca="1">GW52+GX52+GY52+GZ52-HA52-HB52-HC52-HD52-HE52-HF52-HH52-HJ52</f>
        <v>0</v>
      </c>
      <c r="HL52" s="104">
        <f t="shared" ref="HL52" ca="1" si="2104">HK52*H52</f>
        <v>0</v>
      </c>
      <c r="HM52" s="105">
        <f ca="1">(HB52+HC52+HD52+HE52+(HF52+((HG52*$F52)/$H52)+HJ52))*$L52</f>
        <v>0</v>
      </c>
      <c r="HN52" s="191"/>
      <c r="HO52" s="192">
        <f ca="1">HN52-HK52</f>
        <v>0</v>
      </c>
      <c r="HP52" s="106">
        <f ca="1">HK52</f>
        <v>0</v>
      </c>
      <c r="HQ52" s="202"/>
      <c r="HR52" s="202"/>
      <c r="HS52" s="202"/>
      <c r="HT52" s="202"/>
      <c r="HU52" s="202"/>
      <c r="HV52" s="202"/>
      <c r="HW52" s="202"/>
      <c r="HX52" s="202"/>
      <c r="HY52" s="203"/>
      <c r="HZ52" s="204"/>
      <c r="IA52" s="108">
        <f t="shared" ref="IA52" si="2105">(HZ52*F52)/H52</f>
        <v>0</v>
      </c>
      <c r="IB52" s="102">
        <f ca="1">IF(E52=0,0,SUMIF('Cocktail (December 2025)'!$F$6:$DB$1547,E52,'Cocktail (December 2025)'!$AV$6:$AV$1547))</f>
        <v>0</v>
      </c>
      <c r="IC52" s="108">
        <f t="shared" ref="IC52" ca="1" si="2106">IB52/H52</f>
        <v>0</v>
      </c>
      <c r="ID52" s="109">
        <f ca="1">HP52+HQ52+HR52+HS52-HT52-HU52-HV52-HW52-HX52-HY52-IA52-IC52</f>
        <v>0</v>
      </c>
      <c r="IE52" s="104">
        <f t="shared" ref="IE52" ca="1" si="2107">ID52*H52</f>
        <v>0</v>
      </c>
      <c r="IF52" s="105">
        <f ca="1">(HU52+HV52+HW52+HX52+(HY52+((HZ52*$F52)/$H52)+IC52))*$L52</f>
        <v>0</v>
      </c>
      <c r="IG52" s="191"/>
      <c r="IH52" s="192">
        <f ca="1">IG52-ID52</f>
        <v>0</v>
      </c>
      <c r="II52" s="106">
        <f ca="1">ID52</f>
        <v>0</v>
      </c>
      <c r="IJ52" s="202"/>
      <c r="IK52" s="202"/>
      <c r="IL52" s="202"/>
      <c r="IM52" s="202"/>
      <c r="IN52" s="202"/>
      <c r="IO52" s="202"/>
      <c r="IP52" s="202"/>
      <c r="IQ52" s="202"/>
      <c r="IR52" s="203"/>
      <c r="IS52" s="204"/>
      <c r="IT52" s="108">
        <f t="shared" ref="IT52" si="2108">(IS52*F52)/H52</f>
        <v>0</v>
      </c>
      <c r="IU52" s="102">
        <f ca="1">IF(E52=0,0,SUMIF('Cocktail (December 2025)'!$F$6:$DB$1547,E52,'Cocktail (December 2025)'!$AY$6:$AY$1547))</f>
        <v>0</v>
      </c>
      <c r="IV52" s="108">
        <f t="shared" ref="IV52" ca="1" si="2109">IU52/H52</f>
        <v>0</v>
      </c>
      <c r="IW52" s="109">
        <f ca="1">II52+IJ52+IK52+IL52-IM52-IN52-IO52-IP52-IQ52-IR52-IT52-IV52</f>
        <v>0</v>
      </c>
      <c r="IX52" s="104">
        <f t="shared" ref="IX52" ca="1" si="2110">IW52*H52</f>
        <v>0</v>
      </c>
      <c r="IY52" s="105">
        <f ca="1">(IN52+IO52+IP52+IQ52+(IR52+((IS52*$F52)/$H52)+IV52))*$L52</f>
        <v>0</v>
      </c>
      <c r="IZ52" s="191"/>
      <c r="JA52" s="192">
        <f ca="1">IZ52-IW52</f>
        <v>0</v>
      </c>
      <c r="JB52" s="106">
        <f ca="1">IW52</f>
        <v>0</v>
      </c>
      <c r="JC52" s="202"/>
      <c r="JD52" s="202"/>
      <c r="JE52" s="202"/>
      <c r="JF52" s="202"/>
      <c r="JG52" s="202"/>
      <c r="JH52" s="202"/>
      <c r="JI52" s="202"/>
      <c r="JJ52" s="202"/>
      <c r="JK52" s="203"/>
      <c r="JL52" s="204"/>
      <c r="JM52" s="108">
        <f t="shared" ref="JM52" si="2111">(JL52*F52)/H52</f>
        <v>0</v>
      </c>
      <c r="JN52" s="102">
        <f ca="1">IF(E52=0,0,SUMIF('Cocktail (December 2025)'!$F$6:$DB$1547,E52,'Cocktail (December 2025)'!$BB$6:$BB$1547))</f>
        <v>0</v>
      </c>
      <c r="JO52" s="108">
        <f t="shared" ref="JO52" ca="1" si="2112">JN52/H52</f>
        <v>0</v>
      </c>
      <c r="JP52" s="109">
        <f ca="1">JB52+JC52+JD52+JE52-JF52-JG52-JH52-JI52-JJ52-JK52-JM52-JO52</f>
        <v>0</v>
      </c>
      <c r="JQ52" s="104">
        <f t="shared" ref="JQ52" ca="1" si="2113">JP52*H52</f>
        <v>0</v>
      </c>
      <c r="JR52" s="105">
        <f ca="1">(JG52+JH52+JI52+JJ52+(JK52+((JL52*$F52)/$H52)+JO52))*$L52</f>
        <v>0</v>
      </c>
      <c r="JS52" s="191"/>
      <c r="JT52" s="192">
        <f ca="1">JS52-JP52</f>
        <v>0</v>
      </c>
      <c r="JU52" s="106">
        <f t="shared" ref="JU52" ca="1" si="2114">JP52</f>
        <v>0</v>
      </c>
      <c r="JV52" s="202"/>
      <c r="JW52" s="202"/>
      <c r="JX52" s="202"/>
      <c r="JY52" s="202"/>
      <c r="JZ52" s="202"/>
      <c r="KA52" s="202"/>
      <c r="KB52" s="202"/>
      <c r="KC52" s="202"/>
      <c r="KD52" s="203"/>
      <c r="KE52" s="204"/>
      <c r="KF52" s="108">
        <f t="shared" ref="KF52" si="2115">(KE52*F52)/H52</f>
        <v>0</v>
      </c>
      <c r="KG52" s="102">
        <f ca="1">IF(E52=0,0,SUMIF('Cocktail (December 2025)'!$F$6:$DB$1547,E52,'Cocktail (December 2025)'!$BE$6:$BE$1547))</f>
        <v>0</v>
      </c>
      <c r="KH52" s="108">
        <f t="shared" ref="KH52" ca="1" si="2116">KG52/H52</f>
        <v>0</v>
      </c>
      <c r="KI52" s="109">
        <f ca="1">JU52+JV52+JW52+JX52-JY52-JZ52-KA52-KB52-KC52-KD52-KF52-KH52</f>
        <v>0</v>
      </c>
      <c r="KJ52" s="104">
        <f t="shared" ref="KJ52" ca="1" si="2117">KI52*H52</f>
        <v>0</v>
      </c>
      <c r="KK52" s="105">
        <f ca="1">(JZ52+KA52+KB52+KC52+(KD52+((KE52*$F52)/$H52)+KH52))*$L52</f>
        <v>0</v>
      </c>
      <c r="KL52" s="191"/>
      <c r="KM52" s="192">
        <f ca="1">KL52-KI52</f>
        <v>0</v>
      </c>
      <c r="KN52" s="106">
        <f ca="1">KI52</f>
        <v>0</v>
      </c>
      <c r="KO52" s="202"/>
      <c r="KP52" s="202"/>
      <c r="KQ52" s="202"/>
      <c r="KR52" s="202"/>
      <c r="KS52" s="202"/>
      <c r="KT52" s="202"/>
      <c r="KU52" s="202"/>
      <c r="KV52" s="202"/>
      <c r="KW52" s="203"/>
      <c r="KX52" s="204"/>
      <c r="KY52" s="108">
        <f t="shared" ref="KY52" si="2118">(KX52*F52)/H52</f>
        <v>0</v>
      </c>
      <c r="KZ52" s="102">
        <f ca="1">IF(E52=0,0,SUMIF('Cocktail (December 2025)'!$F$6:$DB$1547,E52,'Cocktail (December 2025)'!$BH$6:$BH$1547))</f>
        <v>0</v>
      </c>
      <c r="LA52" s="108">
        <f t="shared" ref="LA52" ca="1" si="2119">KZ52/H52</f>
        <v>0</v>
      </c>
      <c r="LB52" s="109">
        <f ca="1">KN52+KO52+KP52+KQ52-KR52-KS52-KT52-KU52-KV52-KW52-KY52-LA52</f>
        <v>0</v>
      </c>
      <c r="LC52" s="104">
        <f t="shared" ref="LC52" ca="1" si="2120">LB52*H52</f>
        <v>0</v>
      </c>
      <c r="LD52" s="105">
        <f ca="1">(KS52+KT52+KU52+KV52+(KW52+((KX52*$F52)/$H52)+LA52))*$L52</f>
        <v>0</v>
      </c>
      <c r="LE52" s="191"/>
      <c r="LF52" s="192">
        <f ca="1">LE52-LB52</f>
        <v>0</v>
      </c>
      <c r="LG52" s="106">
        <f t="shared" ref="LG52" ca="1" si="2121">LB52</f>
        <v>0</v>
      </c>
      <c r="LH52" s="202"/>
      <c r="LI52" s="202"/>
      <c r="LJ52" s="202"/>
      <c r="LK52" s="202"/>
      <c r="LL52" s="202"/>
      <c r="LM52" s="202"/>
      <c r="LN52" s="202"/>
      <c r="LO52" s="202"/>
      <c r="LP52" s="203"/>
      <c r="LQ52" s="204"/>
      <c r="LR52" s="108">
        <f t="shared" ref="LR52" si="2122">(LQ52*F52)/H52</f>
        <v>0</v>
      </c>
      <c r="LS52" s="102">
        <f ca="1">IF(E52=0,0,SUMIF('Cocktail (December 2025)'!$F$6:$DB$1547,E52,'Cocktail (December 2025)'!$BK$6:$BK$1547))</f>
        <v>0</v>
      </c>
      <c r="LT52" s="108">
        <f t="shared" ref="LT52" ca="1" si="2123">LS52/H52</f>
        <v>0</v>
      </c>
      <c r="LU52" s="109">
        <f ca="1">LG52+LH52+LI52+LJ52-LK52-LL52-LM52-LN52-LO52-LP52-LR52-LT52</f>
        <v>0</v>
      </c>
      <c r="LV52" s="104">
        <f t="shared" ref="LV52" ca="1" si="2124">LU52*H52</f>
        <v>0</v>
      </c>
      <c r="LW52" s="105">
        <f ca="1">(LL52+LM52+LN52+LO52+(LP52+((LQ52*$F52)/$H52)+LT52))*$L52</f>
        <v>0</v>
      </c>
      <c r="LX52" s="191"/>
      <c r="LY52" s="192">
        <f ca="1">LX52-LU52</f>
        <v>0</v>
      </c>
      <c r="LZ52" s="106">
        <f ca="1">LU52</f>
        <v>0</v>
      </c>
      <c r="MA52" s="202"/>
      <c r="MB52" s="202"/>
      <c r="MC52" s="202"/>
      <c r="MD52" s="202"/>
      <c r="ME52" s="202"/>
      <c r="MF52" s="202"/>
      <c r="MG52" s="202"/>
      <c r="MH52" s="202"/>
      <c r="MI52" s="203"/>
      <c r="MJ52" s="204"/>
      <c r="MK52" s="108">
        <f t="shared" ref="MK52" si="2125">(MJ52*F52)/H52</f>
        <v>0</v>
      </c>
      <c r="ML52" s="102">
        <f ca="1">IF(E52=0,0,SUMIF('Cocktail (December 2025)'!$F$6:$DB$1547,E52,'Cocktail (December 2025)'!$BN$6:$BN$1547))</f>
        <v>0</v>
      </c>
      <c r="MM52" s="108">
        <f t="shared" ref="MM52" ca="1" si="2126">ML52/H52</f>
        <v>0</v>
      </c>
      <c r="MN52" s="109">
        <f ca="1">LZ52+MA52+MB52+MC52-MD52-ME52-MF52-MG52-MH52-MI52-MK52-MM52</f>
        <v>0</v>
      </c>
      <c r="MO52" s="104">
        <f t="shared" ref="MO52" ca="1" si="2127">MN52*H52</f>
        <v>0</v>
      </c>
      <c r="MP52" s="105">
        <f ca="1">(ME52+MF52+MG52+MH52+(MI52+((MJ52*$F52)/$H52)+MM52))*$L52</f>
        <v>0</v>
      </c>
      <c r="MQ52" s="191"/>
      <c r="MR52" s="192">
        <f ca="1">MQ52-MN52</f>
        <v>0</v>
      </c>
      <c r="MS52" s="106">
        <f ca="1">MN52</f>
        <v>0</v>
      </c>
      <c r="MT52" s="202"/>
      <c r="MU52" s="202"/>
      <c r="MV52" s="202"/>
      <c r="MW52" s="202"/>
      <c r="MX52" s="202"/>
      <c r="MY52" s="202"/>
      <c r="MZ52" s="202"/>
      <c r="NA52" s="202"/>
      <c r="NB52" s="203"/>
      <c r="NC52" s="204"/>
      <c r="ND52" s="108">
        <f t="shared" ref="ND52" si="2128">(NC52*F52)/H52</f>
        <v>0</v>
      </c>
      <c r="NE52" s="102">
        <f ca="1">IF(E52=0,0,SUMIF('Cocktail (December 2025)'!$F$6:$DB$1547,E52,'Cocktail (December 2025)'!$BQ$6:$BQ$1547))</f>
        <v>0</v>
      </c>
      <c r="NF52" s="108">
        <f t="shared" ref="NF52" ca="1" si="2129">NE52/H52</f>
        <v>0</v>
      </c>
      <c r="NG52" s="109">
        <f ca="1">MS52+MT52+MU52+MV52-MW52-MX52-MY52-MZ52-NA52-NB52-ND52-NF52</f>
        <v>0</v>
      </c>
      <c r="NH52" s="104">
        <f t="shared" ref="NH52" ca="1" si="2130">NG52*H52</f>
        <v>0</v>
      </c>
      <c r="NI52" s="105">
        <f ca="1">(MX52+MY52+MZ52+NA52+(NB52+((NC52*$F52)/$H52)+NF52))*$L52</f>
        <v>0</v>
      </c>
      <c r="NJ52" s="191"/>
      <c r="NK52" s="192">
        <f ca="1">NJ52-NG52</f>
        <v>0</v>
      </c>
      <c r="NL52" s="106">
        <f ca="1">NG52</f>
        <v>0</v>
      </c>
      <c r="NM52" s="202"/>
      <c r="NN52" s="202"/>
      <c r="NO52" s="202"/>
      <c r="NP52" s="202"/>
      <c r="NQ52" s="202"/>
      <c r="NR52" s="202"/>
      <c r="NS52" s="202"/>
      <c r="NT52" s="202"/>
      <c r="NU52" s="203"/>
      <c r="NV52" s="204"/>
      <c r="NW52" s="108">
        <f t="shared" ref="NW52" si="2131">(NV52*F52)/H52</f>
        <v>0</v>
      </c>
      <c r="NX52" s="102">
        <f ca="1">IF(E52=0,0,SUMIF('Cocktail (December 2025)'!$F$6:$DB$1547,E52,'Cocktail (December 2025)'!$BT$6:$BT$1547))</f>
        <v>0</v>
      </c>
      <c r="NY52" s="108">
        <f t="shared" ref="NY52" ca="1" si="2132">NX52/H52</f>
        <v>0</v>
      </c>
      <c r="NZ52" s="109">
        <f ca="1">NL52+NM52+NN52+NO52-NP52-NQ52-NR52-NS52-NT52-NU52-NW52-NY52</f>
        <v>0</v>
      </c>
      <c r="OA52" s="104">
        <f t="shared" ref="OA52" ca="1" si="2133">NZ52*H52</f>
        <v>0</v>
      </c>
      <c r="OB52" s="105">
        <f ca="1">(NQ52+NR52+NS52+NT52+(NU52+((NV52*$F52)/$H52)+NY52))*$L52</f>
        <v>0</v>
      </c>
      <c r="OC52" s="191"/>
      <c r="OD52" s="192">
        <f ca="1">OC52-NZ52</f>
        <v>0</v>
      </c>
      <c r="OE52" s="106">
        <f ca="1">NZ52</f>
        <v>0</v>
      </c>
      <c r="OF52" s="202"/>
      <c r="OG52" s="202"/>
      <c r="OH52" s="202"/>
      <c r="OI52" s="202"/>
      <c r="OJ52" s="202"/>
      <c r="OK52" s="202"/>
      <c r="OL52" s="202"/>
      <c r="OM52" s="202"/>
      <c r="ON52" s="203"/>
      <c r="OO52" s="204"/>
      <c r="OP52" s="108">
        <f t="shared" ref="OP52" si="2134">(OO52*F52)/H52</f>
        <v>0</v>
      </c>
      <c r="OQ52" s="102">
        <f ca="1">IF(E52=0,0,SUMIF('Cocktail (December 2025)'!$F$6:$DB$1547,E52,'Cocktail (December 2025)'!$BW$6:$BW$1547))</f>
        <v>0</v>
      </c>
      <c r="OR52" s="108">
        <f t="shared" ref="OR52" ca="1" si="2135">OQ52/H52</f>
        <v>0</v>
      </c>
      <c r="OS52" s="109">
        <f ca="1">OE52+OF52+OG52+OH52-OI52-OJ52-OK52-OL52-OM52-ON52-OP52-OR52</f>
        <v>0</v>
      </c>
      <c r="OT52" s="104">
        <f t="shared" ref="OT52" ca="1" si="2136">OS52*H52</f>
        <v>0</v>
      </c>
      <c r="OU52" s="105">
        <f ca="1">(OJ52+OK52+OL52+OM52+(ON52+((OO52*$F52)/$H52)+OR52))*$L52</f>
        <v>0</v>
      </c>
      <c r="OV52" s="191"/>
      <c r="OW52" s="192">
        <f ca="1">OV52-OS52</f>
        <v>0</v>
      </c>
      <c r="OX52" s="106">
        <f t="shared" ref="OX52" ca="1" si="2137">OS52</f>
        <v>0</v>
      </c>
      <c r="OY52" s="202"/>
      <c r="OZ52" s="202"/>
      <c r="PA52" s="202"/>
      <c r="PB52" s="202"/>
      <c r="PC52" s="202"/>
      <c r="PD52" s="202"/>
      <c r="PE52" s="202"/>
      <c r="PF52" s="202"/>
      <c r="PG52" s="203"/>
      <c r="PH52" s="204"/>
      <c r="PI52" s="108">
        <f t="shared" ref="PI52" si="2138">(PH52*F52)/H52</f>
        <v>0</v>
      </c>
      <c r="PJ52" s="102">
        <f ca="1">IF(E52=0,0,SUMIF('Cocktail (December 2025)'!$F$6:$DB$1547,E52,'Cocktail (December 2025)'!$BZ$6:$BZ$1547))</f>
        <v>0</v>
      </c>
      <c r="PK52" s="108">
        <f t="shared" ref="PK52" ca="1" si="2139">PJ52/H52</f>
        <v>0</v>
      </c>
      <c r="PL52" s="109">
        <f ca="1">OX52+OY52+OZ52+PA52-PB52-PC52-PD52-PE52-PF52-PG52-PI52-PK52</f>
        <v>0</v>
      </c>
      <c r="PM52" s="104">
        <f t="shared" ref="PM52" ca="1" si="2140">PL52*H52</f>
        <v>0</v>
      </c>
      <c r="PN52" s="105">
        <f ca="1">(PC52+PD52+PE52+PF52+(PG52+((PH52*$F52)/$H52)+PK52))*$L52</f>
        <v>0</v>
      </c>
      <c r="PO52" s="191"/>
      <c r="PP52" s="192">
        <f ca="1">PO52-PL52</f>
        <v>0</v>
      </c>
      <c r="PQ52" s="106">
        <f ca="1">PL52</f>
        <v>0</v>
      </c>
      <c r="PR52" s="202"/>
      <c r="PS52" s="202"/>
      <c r="PT52" s="202"/>
      <c r="PU52" s="202"/>
      <c r="PV52" s="202"/>
      <c r="PW52" s="202"/>
      <c r="PX52" s="202"/>
      <c r="PY52" s="202"/>
      <c r="PZ52" s="203"/>
      <c r="QA52" s="204"/>
      <c r="QB52" s="108">
        <f t="shared" ref="QB52" si="2141">(QA52*F52)/H52</f>
        <v>0</v>
      </c>
      <c r="QC52" s="102">
        <f ca="1">IF(E52=0,0,SUMIF('Cocktail (December 2025)'!$F$6:$DB$1547,E52,'Cocktail (December 2025)'!$CC$6:$CC$1547))</f>
        <v>0</v>
      </c>
      <c r="QD52" s="108">
        <f t="shared" ref="QD52" ca="1" si="2142">QC52/H52</f>
        <v>0</v>
      </c>
      <c r="QE52" s="109">
        <f ca="1">PQ52+PR52+PS52+PT52-PU52-PV52-PW52-PX52-PY52-PZ52-QB52-QD52</f>
        <v>0</v>
      </c>
      <c r="QF52" s="104">
        <f t="shared" ref="QF52" ca="1" si="2143">QE52*H52</f>
        <v>0</v>
      </c>
      <c r="QG52" s="105">
        <f ca="1">(PV52+PW52+PX52+PY52+(PZ52+((QA52*$F52)/$H52)+QD52))*$L52</f>
        <v>0</v>
      </c>
      <c r="QH52" s="191"/>
      <c r="QI52" s="192">
        <f ca="1">QH52-QE52</f>
        <v>0</v>
      </c>
      <c r="QJ52" s="106">
        <f ca="1">QE52</f>
        <v>0</v>
      </c>
      <c r="QK52" s="202"/>
      <c r="QL52" s="202"/>
      <c r="QM52" s="202"/>
      <c r="QN52" s="202"/>
      <c r="QO52" s="202"/>
      <c r="QP52" s="202"/>
      <c r="QQ52" s="202"/>
      <c r="QR52" s="202"/>
      <c r="QS52" s="203"/>
      <c r="QT52" s="204"/>
      <c r="QU52" s="108">
        <f t="shared" ref="QU52" si="2144">(QT52*F52)/H52</f>
        <v>0</v>
      </c>
      <c r="QV52" s="102">
        <f ca="1">IF(E52=0,0,SUMIF('Cocktail (December 2025)'!$F$6:$DB$1547,E52,'Cocktail (December 2025)'!$CF$6:$CF$1547))</f>
        <v>0</v>
      </c>
      <c r="QW52" s="108">
        <f t="shared" ref="QW52" ca="1" si="2145">QV52/H52</f>
        <v>0</v>
      </c>
      <c r="QX52" s="109">
        <f ca="1">QJ52+QK52+QL52+QM52-QN52-QO52-QP52-QQ52-QR52-QS52-QU52-QW52</f>
        <v>0</v>
      </c>
      <c r="QY52" s="104">
        <f t="shared" ref="QY52" ca="1" si="2146">QX52*H52</f>
        <v>0</v>
      </c>
      <c r="QZ52" s="105">
        <f ca="1">(QO52+QP52+QQ52+QR52+(QS52+((QT52*$F52)/$H52)+QW52))*$L52</f>
        <v>0</v>
      </c>
      <c r="RA52" s="191"/>
      <c r="RB52" s="192">
        <f ca="1">RA52-QX52</f>
        <v>0</v>
      </c>
      <c r="RC52" s="106">
        <f t="shared" ca="1" si="2036"/>
        <v>0</v>
      </c>
      <c r="RD52" s="202"/>
      <c r="RE52" s="202"/>
      <c r="RF52" s="202"/>
      <c r="RG52" s="202"/>
      <c r="RH52" s="202"/>
      <c r="RI52" s="202"/>
      <c r="RJ52" s="202"/>
      <c r="RK52" s="202"/>
      <c r="RL52" s="203"/>
      <c r="RM52" s="204"/>
      <c r="RN52" s="108">
        <f t="shared" ref="RN52" si="2147">(RM52*F52)/H52</f>
        <v>0</v>
      </c>
      <c r="RO52" s="102">
        <f ca="1">IF(E52=0,0,SUMIF('Cocktail (December 2025)'!$F$6:$DB$1547,E52,'Cocktail (December 2025)'!$CI$6:$CI$1547))</f>
        <v>0</v>
      </c>
      <c r="RP52" s="108">
        <f t="shared" ref="RP52" ca="1" si="2148">RO52/H52</f>
        <v>0</v>
      </c>
      <c r="RQ52" s="109">
        <f ca="1">RC52+RD52+RE52+RF52-RG52-RH52-RI52-RJ52-RK52-RL52-RN52-RP52</f>
        <v>0</v>
      </c>
      <c r="RR52" s="104">
        <f t="shared" ref="RR52" ca="1" si="2149">RQ52*H52</f>
        <v>0</v>
      </c>
      <c r="RS52" s="105">
        <f ca="1">(RH52+RI52+RJ52+RK52+(RL52+((RM52*$F52)/$H52)+RP52))*$L52</f>
        <v>0</v>
      </c>
      <c r="RT52" s="191"/>
      <c r="RU52" s="192">
        <f ca="1">RT52-RQ52</f>
        <v>0</v>
      </c>
      <c r="RV52" s="106">
        <f ca="1">RQ52</f>
        <v>0</v>
      </c>
      <c r="RW52" s="202"/>
      <c r="RX52" s="202"/>
      <c r="RY52" s="202"/>
      <c r="RZ52" s="202"/>
      <c r="SA52" s="202"/>
      <c r="SB52" s="202"/>
      <c r="SC52" s="202"/>
      <c r="SD52" s="202"/>
      <c r="SE52" s="203"/>
      <c r="SF52" s="204"/>
      <c r="SG52" s="108">
        <f t="shared" ref="SG52" si="2150">(SF52*F52)/H52</f>
        <v>0</v>
      </c>
      <c r="SH52" s="102">
        <f ca="1">IF(E52=0,0,SUMIF('Cocktail (December 2025)'!$F$6:$DB$1547,E52,'Cocktail (December 2025)'!$CL$6:$CL$1547))</f>
        <v>0</v>
      </c>
      <c r="SI52" s="108">
        <f t="shared" ref="SI52" ca="1" si="2151">SH52/H52</f>
        <v>0</v>
      </c>
      <c r="SJ52" s="109">
        <f ca="1">RV52+RW52+RX52+RY52-RZ52-SA52-SB52-SC52-SD52-SE52-SG52-SI52</f>
        <v>0</v>
      </c>
      <c r="SK52" s="104">
        <f t="shared" ref="SK52" ca="1" si="2152">SJ52*H52</f>
        <v>0</v>
      </c>
      <c r="SL52" s="105">
        <f ca="1">(SA52+SB52+SC52+SD52+(SE52+((SF52*$F52)/$H52)+SI52))*$L52</f>
        <v>0</v>
      </c>
      <c r="SM52" s="191"/>
      <c r="SN52" s="192">
        <f ca="1">SM52-SJ52</f>
        <v>0</v>
      </c>
      <c r="SO52" s="106">
        <f ca="1">SJ52</f>
        <v>0</v>
      </c>
      <c r="SP52" s="202"/>
      <c r="SQ52" s="202"/>
      <c r="SR52" s="202"/>
      <c r="SS52" s="202"/>
      <c r="ST52" s="202"/>
      <c r="SU52" s="202"/>
      <c r="SV52" s="202"/>
      <c r="SW52" s="202"/>
      <c r="SX52" s="203"/>
      <c r="SY52" s="204"/>
      <c r="SZ52" s="108">
        <f t="shared" ref="SZ52" si="2153">(SY52*F52)/H52</f>
        <v>0</v>
      </c>
      <c r="TA52" s="102">
        <f ca="1">IF(E52=0,0,SUMIF('Cocktail (December 2025)'!$F$6:$DB$1547,E52,'Cocktail (December 2025)'!$CO$6:$CO$1547))</f>
        <v>0</v>
      </c>
      <c r="TB52" s="108">
        <f t="shared" ref="TB52" ca="1" si="2154">TA52/H52</f>
        <v>0</v>
      </c>
      <c r="TC52" s="109">
        <f ca="1">SO52+SP52+SQ52+SR52-SS52-ST52-SU52-SV52-SW52-SX52-SZ52-TB52</f>
        <v>0</v>
      </c>
      <c r="TD52" s="104">
        <f t="shared" ref="TD52" ca="1" si="2155">TC52*H52</f>
        <v>0</v>
      </c>
      <c r="TE52" s="105">
        <f ca="1">(ST52+SU52+SV52+SW52+(SX52+((SY52*$F52)/$H52)+TB52))*$L52</f>
        <v>0</v>
      </c>
      <c r="TF52" s="191"/>
      <c r="TG52" s="192">
        <f ca="1">TF52-TC52</f>
        <v>0</v>
      </c>
      <c r="TH52" s="106">
        <f ca="1">TC52</f>
        <v>0</v>
      </c>
      <c r="TI52" s="202"/>
      <c r="TJ52" s="202"/>
      <c r="TK52" s="202"/>
      <c r="TL52" s="202"/>
      <c r="TM52" s="202"/>
      <c r="TN52" s="202"/>
      <c r="TO52" s="202"/>
      <c r="TP52" s="202"/>
      <c r="TQ52" s="203"/>
      <c r="TR52" s="204"/>
      <c r="TS52" s="108">
        <f t="shared" ref="TS52" si="2156">(TR52*F52)/H52</f>
        <v>0</v>
      </c>
      <c r="TT52" s="102">
        <f ca="1">IF(E52=0,0,SUMIF('Cocktail (December 2025)'!$F$6:$DB$1547,E52,'Cocktail (December 2025)'!$CR$6:$CR$1547))</f>
        <v>0</v>
      </c>
      <c r="TU52" s="108">
        <f t="shared" ref="TU52" ca="1" si="2157">TT52/H52</f>
        <v>0</v>
      </c>
      <c r="TV52" s="109">
        <f ca="1">TH52+TI52+TJ52+TK52-TL52-TM52-TN52-TO52-TP52-TQ52-TS52-TU52</f>
        <v>0</v>
      </c>
      <c r="TW52" s="104">
        <f t="shared" ref="TW52" ca="1" si="2158">TV52*H52</f>
        <v>0</v>
      </c>
      <c r="TX52" s="105">
        <f ca="1">(TM52+TN52+TO52+TP52+(TQ52+((TR52*$F52)/$H52)+TU52))*$L52</f>
        <v>0</v>
      </c>
      <c r="TY52" s="191"/>
      <c r="TZ52" s="192">
        <f ca="1">TY52-TV52</f>
        <v>0</v>
      </c>
      <c r="UA52" s="106">
        <f ca="1">TV52</f>
        <v>0</v>
      </c>
      <c r="UB52" s="202"/>
      <c r="UC52" s="202"/>
      <c r="UD52" s="202"/>
      <c r="UE52" s="202"/>
      <c r="UF52" s="202"/>
      <c r="UG52" s="202"/>
      <c r="UH52" s="202"/>
      <c r="UI52" s="202"/>
      <c r="UJ52" s="203"/>
      <c r="UK52" s="204"/>
      <c r="UL52" s="108">
        <f t="shared" ref="UL52" si="2159">(UK52*F52)/H52</f>
        <v>0</v>
      </c>
      <c r="UM52" s="102">
        <f ca="1">IF(E52=0,0,SUMIF('Cocktail (December 2025)'!$F$6:$DB$1547,E52,'Cocktail (December 2025)'!$CU$6:$CU$1547))</f>
        <v>0</v>
      </c>
      <c r="UN52" s="108">
        <f t="shared" ref="UN52" ca="1" si="2160">UM52/H52</f>
        <v>0</v>
      </c>
      <c r="UO52" s="109">
        <f ca="1">UA52+UB52+UC52+UD52-UE52-UF52-UG52-UH52-UI52-UJ52-UL52-UN52</f>
        <v>0</v>
      </c>
      <c r="UP52" s="104">
        <f t="shared" ref="UP52" ca="1" si="2161">UO52*H52</f>
        <v>0</v>
      </c>
      <c r="UQ52" s="105">
        <f ca="1">(UF52+UG52+UH52+UI52+(UJ52+((UK52*$F52)/$H52)+UN52))*$L52</f>
        <v>0</v>
      </c>
      <c r="UR52" s="191"/>
      <c r="US52" s="192">
        <f ca="1">UR52-UO52</f>
        <v>0</v>
      </c>
      <c r="UT52" s="106">
        <f ca="1">UO52</f>
        <v>0</v>
      </c>
      <c r="UU52" s="202"/>
      <c r="UV52" s="202"/>
      <c r="UW52" s="202"/>
      <c r="UX52" s="202"/>
      <c r="UY52" s="202"/>
      <c r="UZ52" s="202"/>
      <c r="VA52" s="202"/>
      <c r="VB52" s="202"/>
      <c r="VC52" s="203"/>
      <c r="VD52" s="204"/>
      <c r="VE52" s="108">
        <f t="shared" ref="VE52" si="2162">(VD52*F52)/H52</f>
        <v>0</v>
      </c>
      <c r="VF52" s="102">
        <f ca="1">IF(E52=0,0,SUMIF('Cocktail (December 2025)'!$F$6:$DB$1547,E52,'Cocktail (December 2025)'!$CX$6:$CX$1547))</f>
        <v>0</v>
      </c>
      <c r="VG52" s="108">
        <f t="shared" ref="VG52" ca="1" si="2163">VF52/H52</f>
        <v>0</v>
      </c>
      <c r="VH52" s="109">
        <f ca="1">UT52+UU52+UV52+UW52-UX52-UY52-UZ52-VA52-VB52-VC52-VE52-VG52</f>
        <v>0</v>
      </c>
      <c r="VI52" s="104">
        <f t="shared" ref="VI52" ca="1" si="2164">VH52*H52</f>
        <v>0</v>
      </c>
      <c r="VJ52" s="105">
        <f ca="1">(UY52+UZ52+VA52+VB52+(VC52+((VD52*$F52)/$H52)+VG52))*$L52</f>
        <v>0</v>
      </c>
      <c r="VK52" s="191"/>
      <c r="VL52" s="192">
        <f ca="1">VK52-VH52</f>
        <v>0</v>
      </c>
      <c r="VM52" s="106">
        <f ca="1">VH52</f>
        <v>0</v>
      </c>
      <c r="VN52" s="202"/>
      <c r="VO52" s="202"/>
      <c r="VP52" s="202"/>
      <c r="VQ52" s="202"/>
      <c r="VR52" s="202"/>
      <c r="VS52" s="202"/>
      <c r="VT52" s="202"/>
      <c r="VU52" s="202"/>
      <c r="VV52" s="203"/>
      <c r="VW52" s="204"/>
      <c r="VX52" s="108">
        <f t="shared" ref="VX52" si="2165">(VW52*F52)/H52</f>
        <v>0</v>
      </c>
      <c r="VY52" s="102">
        <f ca="1">IF(E52=0,0,SUMIF('Cocktail (December 2025)'!$F$6:$DB$1547,E52,'Cocktail (December 2025)'!$DA$6:$DA$1547))</f>
        <v>0</v>
      </c>
      <c r="VZ52" s="108">
        <f t="shared" ref="VZ52" ca="1" si="2166">VY52/H52</f>
        <v>0</v>
      </c>
      <c r="WA52" s="109">
        <f ca="1">VM52+VN52+VO52+VP52-VQ52-VR52-VS52-VT52-VU52-VV52-VX52-VZ52</f>
        <v>0</v>
      </c>
      <c r="WB52" s="104">
        <f t="shared" ref="WB52" ca="1" si="2167">WA52*H52</f>
        <v>0</v>
      </c>
      <c r="WC52" s="105">
        <f ca="1">(VR52+VS52+VT52+VU52+(VV52+((VW52*$F52)/$H52)+VZ52))*$L52</f>
        <v>0</v>
      </c>
      <c r="WD52" s="191"/>
      <c r="WE52" s="192">
        <f ca="1">WD52-WA52</f>
        <v>0</v>
      </c>
      <c r="WF52" s="14" t="s">
        <v>81</v>
      </c>
      <c r="WG52" s="62">
        <f t="shared" ref="WG52" si="2168">O52</f>
        <v>0</v>
      </c>
      <c r="WH52" s="13">
        <f t="shared" ref="WH52" si="2169">P52+AI52+BB52+BU52+CN52+DG52+DZ52+ES52+FL52+GE52+GX52+HQ52+IJ52+JC52+JV52+KO52+LH52+MA52+MT52+NM52+OF52+OY52+PR52+QK52+RD52+RW52+SP52+TI52+UB52+UU52+VN52</f>
        <v>0</v>
      </c>
      <c r="WI52" s="13">
        <f t="shared" ref="WI52" si="2170">Q52+AJ52+BC52+BV52+CO52+DH52+EA52+ET52+FM52+GF52+GY52+HR52+IK52+JD52+JW52+KP52+LI52+MB52+MU52+NN52+OG52+OZ52+PS52+QL52+RE52+RX52+SQ52+TJ52+UC52+UV52+VO52</f>
        <v>0</v>
      </c>
      <c r="WJ52" s="13">
        <f t="shared" ref="WJ52" si="2171">R52+AK52+BD52+BW52+CP52+DI52+EB52+EU52+FN52+GG52+GZ52+HS52+IL52+JE52+JX52+KQ52+LJ52+MC52+MV52+NO52+OH52+PA52+PT52+QM52+RF52+RY52+SR52+TK52+UD52+UW52+VP52</f>
        <v>0</v>
      </c>
      <c r="WK52" s="13">
        <f t="shared" ref="WK52" si="2172">S52+AL52+BE52+BX52+CQ52+DJ52+EC52+EV52+FO52+GH52+HA52+HT52+IM52+JF52+JY52+KR52+LK52+MD52+MW52+NP52+OI52+PB52+PU52+QN52+RG52+RZ52+SS52+TL52+UE52+UX52+VQ52</f>
        <v>0</v>
      </c>
      <c r="WL52" s="13">
        <f t="shared" ref="WL52" si="2173">T52+AM52+BF52+BY52+CR52+DK52+ED52+EW52+FP52+GI52+HB52+HU52+IN52+JG52+JZ52+KS52+LL52+ME52+MX52+NQ52+OJ52+PC52+PV52+QO52+RH52+SA52+ST52+TM52+UF52+UY52+VR52</f>
        <v>0</v>
      </c>
      <c r="WM52" s="13">
        <f t="shared" ref="WM52" si="2174">U52+AN52+BG52+BZ52+CS52+DL52+EE52++EX52+FQ52+GJ52+HC52+HV52+IO52+JH52+KA52+KT52+LM52+MF52+MY52+NR52+OK52+PD52+PW52+QP52+RI52+SB52+SU52+TN52+UG52+UZ52+VS52</f>
        <v>0</v>
      </c>
      <c r="WN52" s="13">
        <f t="shared" ref="WN52" si="2175">V52+AO52+BH52+CA52+CT52+DM52+EF52+EY52+FR52+GK52+HD52+HW52+IP52+JI52+KB52+KU52+LN52+MG52+MZ52+NS52+OL52+PE52+PX52+QQ52+RJ52+SC52+SV52+TO52+UH52+VA52+VT52</f>
        <v>0</v>
      </c>
      <c r="WO52" s="13">
        <f t="shared" ref="WO52" si="2176">W52+AP52+BI52+CB52+CU52+DN52+EG52+EZ52+FS52+GL52+HE52+HX52+IQ52+JJ52+KC52+KV52+LO52+MH52+NA52+NT52+OM52+PF52+PY52+QR52+RK52+SD52+SW52+TP52+UI52+VB52+VU52</f>
        <v>0</v>
      </c>
      <c r="WP52" s="63">
        <f t="shared" ref="WP52" si="2177">X52+AQ52+BJ52+CC52+CV52+DO52+EH52+FA52+FT52+GM52+HF52+HY52+IR52+JK52+KD52+KW52+LP52+MI52+NB52+NU52+ON52+PG52+PZ52+QS52+RL52+SE52+SX52+TQ52+UJ52+VC52+VV52</f>
        <v>0</v>
      </c>
      <c r="WQ52" s="63">
        <f t="shared" ref="WQ52" si="2178">Y52+AR52+BK52+CD52+CW52+DP52+EI52+FB52+FU52+GN52+HG52+HZ52+IS52+JL52+KE52+KX52+LQ52+MJ52+NC52+NV52+OO52+PH52+QA52+QT52+RM52+SF52+SY52+TR52+UK52+VD52+VW52</f>
        <v>0</v>
      </c>
      <c r="WR52" s="63">
        <f t="shared" ref="WR52" si="2179">Z52+AS52+BL52+CE52+CX52+DQ52+EJ52+FC52+FV52+GO52+HH52+IA52+IT52+JM52+KF52+KY52+LR52+MK52+ND52+NW52+OP52+PI52+QB52+QU52+RN52+SG52+SZ52+TS52+UL52+VE52+VX52</f>
        <v>0</v>
      </c>
      <c r="WS52" s="63">
        <f t="shared" ref="WS52" ca="1" si="2180">AB52+AU52+BN52+CG52+CZ52+DS52+EL52+FE52+FX52+GQ52+HJ52+IC52+IV52+JO52+KH52+LA52+LT52+MM52+NF52+NY52+OR52+PK52+QD52+QW52+RP52+SI52+TB52+TU52+UN52+VG52+VZ52</f>
        <v>0</v>
      </c>
      <c r="WT52" s="54">
        <f t="shared" ref="WT52:WU52" ca="1" si="2181">WA52</f>
        <v>0</v>
      </c>
      <c r="WU52" s="64">
        <f t="shared" ca="1" si="2181"/>
        <v>0</v>
      </c>
      <c r="WV52" s="196"/>
      <c r="WW52" s="197">
        <f ca="1">WV52-WT52</f>
        <v>0</v>
      </c>
      <c r="WX52" s="12">
        <f t="shared" ref="WX52" si="2182">WV52/F52</f>
        <v>0</v>
      </c>
      <c r="WY52" s="61"/>
    </row>
    <row r="53" spans="1:623" ht="15" customHeight="1" x14ac:dyDescent="0.3">
      <c r="A53" s="114" t="str">
        <f ca="1">IFERROR(IF(WU53=0,"-","Y"),"-")</f>
        <v>-</v>
      </c>
      <c r="B53" s="175"/>
      <c r="C53" s="173">
        <v>912</v>
      </c>
      <c r="D53" s="174">
        <v>271</v>
      </c>
      <c r="E53" s="138" t="s">
        <v>186</v>
      </c>
      <c r="F53" s="98">
        <f>IF(E53="","",IF(VLOOKUP(E53,'Master Data (December 2025)'!$B$10:$N$857,1)=E53,VLOOKUP(E53,'Master Data (December 2025)'!$B$10:$N$857,6),"XX"))</f>
        <v>1</v>
      </c>
      <c r="G53" s="98"/>
      <c r="H53" s="90">
        <f>IF(E53="","",IF(VLOOKUP(E53,'Master Data (December 2025)'!$B$10:$N$857,1)=E53,VLOOKUP(E53,'Master Data (December 2025)'!$B$10:$N$857,8),"XX"))</f>
        <v>22</v>
      </c>
      <c r="I53" s="98"/>
      <c r="J53" s="90" t="str">
        <f>IF(E53="","",IF(VLOOKUP(E53,'Master Data (December 2025)'!$B$10:$N$857,1)=E53,VLOOKUP(E53,'Master Data (December 2025)'!$B$10:$N$857,3),"XX"))</f>
        <v>อมฤต</v>
      </c>
      <c r="K53" s="99" t="str">
        <f>IF(E53="","",IF(VLOOKUP(E53,'Master Data (December 2025)'!$B$10:$N$857,1)=E53,VLOOKUP(E53,'Master Data (December 2025)'!$B$10:$N$857,5),"XX"))</f>
        <v>Btl 700 ml</v>
      </c>
      <c r="L53" s="215">
        <f>IF(E53="","",IF(VLOOKUP(E53,'Master Data (December 2025)'!$B$10:$N$857,1)=E53,VLOOKUP(E53,'Master Data (December 2025)'!$B$10:$N$857,11),"XX"))</f>
        <v>910</v>
      </c>
      <c r="M53" s="215">
        <f>IF(E53="","",IF(VLOOKUP(E53,'Master Data (December 2025)'!$B$10:$N$857,1)=E53,VLOOKUP(E53,'Master Data (December 2025)'!$B$10:$N$857,13),"XX"))</f>
        <v>41.363636363636367</v>
      </c>
      <c r="N53" s="208"/>
      <c r="O53" s="100">
        <f>N53</f>
        <v>0</v>
      </c>
      <c r="P53" s="202"/>
      <c r="Q53" s="202"/>
      <c r="R53" s="202"/>
      <c r="S53" s="202"/>
      <c r="T53" s="202"/>
      <c r="U53" s="202"/>
      <c r="V53" s="202"/>
      <c r="W53" s="202"/>
      <c r="X53" s="203"/>
      <c r="Y53" s="204"/>
      <c r="Z53" s="101">
        <f>(Y53*F53)/H53</f>
        <v>0</v>
      </c>
      <c r="AA53" s="102">
        <f ca="1">IF(E53=0,0,SUMIF('Cocktail (December 2025)'!$F$6:$DB$1547,E53,'Cocktail (December 2025)'!$O$6:$O$1547))</f>
        <v>0</v>
      </c>
      <c r="AB53" s="103">
        <f ca="1">AA53/H53</f>
        <v>0</v>
      </c>
      <c r="AC53" s="104">
        <f ca="1">O53+P53+Q53+R53-S53-T53-U53-V53-W53-X53-Z53-AB53</f>
        <v>0</v>
      </c>
      <c r="AD53" s="104">
        <f ca="1">AC53*H53</f>
        <v>0</v>
      </c>
      <c r="AE53" s="105">
        <f ca="1">(T53+U53+V53+W53+(X53+((Y53*$F53)/$H53)+AB53))*$L53</f>
        <v>0</v>
      </c>
      <c r="AF53" s="191"/>
      <c r="AG53" s="192">
        <f ca="1">AF53-AC53</f>
        <v>0</v>
      </c>
      <c r="AH53" s="106">
        <f ca="1">IF(AF53="",AC53,IF(AF53&lt;&gt;0,AF53,0))</f>
        <v>0</v>
      </c>
      <c r="AI53" s="202"/>
      <c r="AJ53" s="202"/>
      <c r="AK53" s="202"/>
      <c r="AL53" s="202"/>
      <c r="AM53" s="202"/>
      <c r="AN53" s="202"/>
      <c r="AO53" s="202"/>
      <c r="AP53" s="202"/>
      <c r="AQ53" s="203"/>
      <c r="AR53" s="204"/>
      <c r="AS53" s="107">
        <f>(AR53*F53)/H53</f>
        <v>0</v>
      </c>
      <c r="AT53" s="102">
        <f ca="1">IF(E53=0,0,SUMIF('Cocktail (December 2025)'!$F$6:$DB$1547,E53,'Cocktail (December 2025)'!$R$6:$R$1547))</f>
        <v>0</v>
      </c>
      <c r="AU53" s="108">
        <f ca="1">AT53/H53</f>
        <v>0</v>
      </c>
      <c r="AV53" s="104">
        <f ca="1">AH53+AI53+AJ53+AK53-AL53-AM53-AN53-AO53-AP53-AQ53-AS53-AU53</f>
        <v>0</v>
      </c>
      <c r="AW53" s="104">
        <f ca="1">AV53*H53</f>
        <v>0</v>
      </c>
      <c r="AX53" s="105">
        <f ca="1">(AM53+AN53+AO53+AP53+(AQ53+((AR53*$F53)/$H53)+AU53))*$L53</f>
        <v>0</v>
      </c>
      <c r="AY53" s="191"/>
      <c r="AZ53" s="192">
        <f ca="1">AY53-AV53</f>
        <v>0</v>
      </c>
      <c r="BA53" s="106">
        <f ca="1">AV53</f>
        <v>0</v>
      </c>
      <c r="BB53" s="202"/>
      <c r="BC53" s="202"/>
      <c r="BD53" s="202"/>
      <c r="BE53" s="202"/>
      <c r="BF53" s="202"/>
      <c r="BG53" s="202"/>
      <c r="BH53" s="202"/>
      <c r="BI53" s="202"/>
      <c r="BJ53" s="203"/>
      <c r="BK53" s="204"/>
      <c r="BL53" s="108">
        <f>(BK53*F53)/H53</f>
        <v>0</v>
      </c>
      <c r="BM53" s="102">
        <f ca="1">IF(E53=0,0,SUMIF('Cocktail (December 2025)'!$F$6:$DB$1547,E53,'Cocktail (December 2025)'!$U$6:$U$1547))</f>
        <v>0</v>
      </c>
      <c r="BN53" s="108">
        <f ca="1">BM53/H53</f>
        <v>0</v>
      </c>
      <c r="BO53" s="109">
        <f ca="1">BA53+BB53+BC53+BD53-BE53-BF53-BG53-BH53-BI53-BJ53-BL53-BN53</f>
        <v>0</v>
      </c>
      <c r="BP53" s="104">
        <f ca="1">BO53*H53</f>
        <v>0</v>
      </c>
      <c r="BQ53" s="105">
        <f ca="1">(BF53+BG53+BH53+BI53+(BJ53+((BK53*$F53)/$H53)+BN53))*$L53</f>
        <v>0</v>
      </c>
      <c r="BR53" s="191"/>
      <c r="BS53" s="192">
        <f ca="1">BR53-BO53</f>
        <v>0</v>
      </c>
      <c r="BT53" s="106">
        <f ca="1">BO53</f>
        <v>0</v>
      </c>
      <c r="BU53" s="202"/>
      <c r="BV53" s="202"/>
      <c r="BW53" s="202"/>
      <c r="BX53" s="202"/>
      <c r="BY53" s="202"/>
      <c r="BZ53" s="202"/>
      <c r="CA53" s="202"/>
      <c r="CB53" s="202"/>
      <c r="CC53" s="203"/>
      <c r="CD53" s="204"/>
      <c r="CE53" s="108">
        <f>(CD53*F53)/H53</f>
        <v>0</v>
      </c>
      <c r="CF53" s="102">
        <f ca="1">IF(E53=0,0,SUMIF('Cocktail (December 2025)'!$F$6:$DB$1547,E53,'Cocktail (December 2025)'!$X$6:$X$1547))</f>
        <v>0</v>
      </c>
      <c r="CG53" s="108">
        <f ca="1">CF53/H53</f>
        <v>0</v>
      </c>
      <c r="CH53" s="109">
        <f ca="1">BT53+BU53+BV53+BW53-BX53-BY53-BZ53-CA53-CB53-CC53-CE53-CG53</f>
        <v>0</v>
      </c>
      <c r="CI53" s="104">
        <f ca="1">CH53*H53</f>
        <v>0</v>
      </c>
      <c r="CJ53" s="105">
        <f ca="1">(BY53+BZ53+CA53+CB53+(CC53+((CD53*$F53)/$H53)+CG53))*$L53</f>
        <v>0</v>
      </c>
      <c r="CK53" s="191"/>
      <c r="CL53" s="192">
        <f ca="1">CK53-CH53</f>
        <v>0</v>
      </c>
      <c r="CM53" s="106">
        <f ca="1">CH53</f>
        <v>0</v>
      </c>
      <c r="CN53" s="202"/>
      <c r="CO53" s="202"/>
      <c r="CP53" s="202"/>
      <c r="CQ53" s="202"/>
      <c r="CR53" s="202"/>
      <c r="CS53" s="202"/>
      <c r="CT53" s="202"/>
      <c r="CU53" s="202"/>
      <c r="CV53" s="203"/>
      <c r="CW53" s="204"/>
      <c r="CX53" s="108">
        <f>(CW53*F53)/H53</f>
        <v>0</v>
      </c>
      <c r="CY53" s="102">
        <f ca="1">IF(E53=0,0,SUMIF('Cocktail (December 2025)'!$F$6:$DB$1547,E53,'Cocktail (December 2025)'!$AA$6:$AA$1547))</f>
        <v>0</v>
      </c>
      <c r="CZ53" s="108">
        <f ca="1">CY53/H53</f>
        <v>0</v>
      </c>
      <c r="DA53" s="109">
        <f ca="1">CM53+CN53+CO53+CP53-CQ53-CR53-CS53-CT53-CU53-CV53-CX53-CZ53</f>
        <v>0</v>
      </c>
      <c r="DB53" s="104">
        <f ca="1">DA53*H53</f>
        <v>0</v>
      </c>
      <c r="DC53" s="105">
        <f ca="1">(CR53+CS53+CT53+CU53+(CV53+((CW53*$F53)/$H53)+CZ53))*$L53</f>
        <v>0</v>
      </c>
      <c r="DD53" s="191"/>
      <c r="DE53" s="192">
        <f ca="1">DD53-DA53</f>
        <v>0</v>
      </c>
      <c r="DF53" s="106">
        <f ca="1">DA53</f>
        <v>0</v>
      </c>
      <c r="DG53" s="202"/>
      <c r="DH53" s="202"/>
      <c r="DI53" s="202"/>
      <c r="DJ53" s="202"/>
      <c r="DK53" s="202"/>
      <c r="DL53" s="202"/>
      <c r="DM53" s="202"/>
      <c r="DN53" s="202"/>
      <c r="DO53" s="203"/>
      <c r="DP53" s="204"/>
      <c r="DQ53" s="108">
        <f>(DP53*F53)/H53</f>
        <v>0</v>
      </c>
      <c r="DR53" s="102">
        <f ca="1">IF(E53=0,0,SUMIF('Cocktail (December 2025)'!$F$6:$DB$1547,E53,'Cocktail (December 2025)'!$AD$6:$AD$1547))</f>
        <v>0</v>
      </c>
      <c r="DS53" s="108">
        <f ca="1">DR53/H53</f>
        <v>0</v>
      </c>
      <c r="DT53" s="109">
        <f ca="1">DF53+DG53+DH53+DI53-DJ53-DK53-DL53-DM53-DN53-DO53-DQ53-DS53</f>
        <v>0</v>
      </c>
      <c r="DU53" s="104">
        <f ca="1">DT53*H53</f>
        <v>0</v>
      </c>
      <c r="DV53" s="105">
        <f ca="1">(DK53+DL53+DM53+DN53+(DO53+((DP53*$F53)/$H53)+DS53))*$L53</f>
        <v>0</v>
      </c>
      <c r="DW53" s="191"/>
      <c r="DX53" s="192">
        <f ca="1">DW53-DT53</f>
        <v>0</v>
      </c>
      <c r="DY53" s="106">
        <f ca="1">DT53</f>
        <v>0</v>
      </c>
      <c r="DZ53" s="202"/>
      <c r="EA53" s="202"/>
      <c r="EB53" s="202"/>
      <c r="EC53" s="202"/>
      <c r="ED53" s="202"/>
      <c r="EE53" s="202"/>
      <c r="EF53" s="202"/>
      <c r="EG53" s="202"/>
      <c r="EH53" s="203"/>
      <c r="EI53" s="204"/>
      <c r="EJ53" s="108">
        <f>(EI53*F53)/H53</f>
        <v>0</v>
      </c>
      <c r="EK53" s="102">
        <f ca="1">IF(E53=0,0,SUMIF('Cocktail (December 2025)'!$F$6:$DB$1547,E53,'Cocktail (December 2025)'!$AG$6:$AG$1547))</f>
        <v>0</v>
      </c>
      <c r="EL53" s="108">
        <f ca="1">EK53/H53</f>
        <v>0</v>
      </c>
      <c r="EM53" s="109">
        <f ca="1">DY53+DZ53+EA53+EB53-EC53-ED53-EE53-EF53-EG53-EH53-EJ53-EL53</f>
        <v>0</v>
      </c>
      <c r="EN53" s="104">
        <f ca="1">EM53*H53</f>
        <v>0</v>
      </c>
      <c r="EO53" s="105">
        <f ca="1">(ED53+EE53+EF53+EG53+(EH53+((EI53*$F53)/$H53)+EL53))*$L53</f>
        <v>0</v>
      </c>
      <c r="EP53" s="191"/>
      <c r="EQ53" s="199">
        <f ca="1">EP53-EM53</f>
        <v>0</v>
      </c>
      <c r="ER53" s="185">
        <f ca="1">EM53</f>
        <v>0</v>
      </c>
      <c r="ES53" s="202"/>
      <c r="ET53" s="202"/>
      <c r="EU53" s="202"/>
      <c r="EV53" s="202"/>
      <c r="EW53" s="202"/>
      <c r="EX53" s="202"/>
      <c r="EY53" s="202"/>
      <c r="EZ53" s="202"/>
      <c r="FA53" s="203"/>
      <c r="FB53" s="204"/>
      <c r="FC53" s="108">
        <f>(FB53*F53)/H53</f>
        <v>0</v>
      </c>
      <c r="FD53" s="102">
        <f ca="1">IF(E53=0,0,SUMIF('Cocktail (December 2025)'!$F$6:$DB$1547,E53,'Cocktail (December 2025)'!$AJ$6:$AJ$1547))</f>
        <v>0</v>
      </c>
      <c r="FE53" s="108">
        <f ca="1">FD53/H53</f>
        <v>0</v>
      </c>
      <c r="FF53" s="109">
        <f ca="1">ER53+ES53+ET53+EU53-EV53-EW53-EX53-EY53-EZ53-FA53-FC53-FE53</f>
        <v>0</v>
      </c>
      <c r="FG53" s="104">
        <f ca="1">FF53*H53</f>
        <v>0</v>
      </c>
      <c r="FH53" s="105">
        <f ca="1">(EW53+EX53+EY53+EZ53+(FA53+((FB53*$F53)/$H53)+FE53))*$L53</f>
        <v>0</v>
      </c>
      <c r="FI53" s="191"/>
      <c r="FJ53" s="192">
        <f ca="1">FI53-FF53</f>
        <v>0</v>
      </c>
      <c r="FK53" s="110">
        <f ca="1">FF53</f>
        <v>0</v>
      </c>
      <c r="FL53" s="202"/>
      <c r="FM53" s="202"/>
      <c r="FN53" s="202"/>
      <c r="FO53" s="202"/>
      <c r="FP53" s="202"/>
      <c r="FQ53" s="202"/>
      <c r="FR53" s="202"/>
      <c r="FS53" s="202"/>
      <c r="FT53" s="203"/>
      <c r="FU53" s="204"/>
      <c r="FV53" s="108">
        <f>(FU53*F53)/H53</f>
        <v>0</v>
      </c>
      <c r="FW53" s="102">
        <f ca="1">IF(E53=0,0,SUMIF('Cocktail (December 2025)'!$F$6:$DB$1547,E53,'Cocktail (December 2025)'!$AM$6:$AM$1547))</f>
        <v>0</v>
      </c>
      <c r="FX53" s="108">
        <f ca="1">FW53/H53</f>
        <v>0</v>
      </c>
      <c r="FY53" s="109">
        <f ca="1">FK53+FL53+FM53+FN53-FO53-FP53-FQ53-FR53-FS53-FT53-FV53-FX53</f>
        <v>0</v>
      </c>
      <c r="FZ53" s="104">
        <f ca="1">FY53*H53</f>
        <v>0</v>
      </c>
      <c r="GA53" s="105">
        <f ca="1">(FP53+FQ53+FR53+FS53+(FT53+((FU53*$F53)/$H53)+FX53))*$L53</f>
        <v>0</v>
      </c>
      <c r="GB53" s="191"/>
      <c r="GC53" s="192">
        <f ca="1">GB53-FY53</f>
        <v>0</v>
      </c>
      <c r="GD53" s="106">
        <f ca="1">FY53</f>
        <v>0</v>
      </c>
      <c r="GE53" s="202"/>
      <c r="GF53" s="202"/>
      <c r="GG53" s="202"/>
      <c r="GH53" s="202"/>
      <c r="GI53" s="202"/>
      <c r="GJ53" s="202"/>
      <c r="GK53" s="202"/>
      <c r="GL53" s="202"/>
      <c r="GM53" s="203"/>
      <c r="GN53" s="204"/>
      <c r="GO53" s="108">
        <f>(GN53*F53)/H53</f>
        <v>0</v>
      </c>
      <c r="GP53" s="102">
        <f ca="1">IF(E53=0,0,SUMIF('Cocktail (December 2025)'!$F$6:$DB$1547,E53,'Cocktail (December 2025)'!$AP$6:$AP$1547))</f>
        <v>0</v>
      </c>
      <c r="GQ53" s="108">
        <f ca="1">GP53/H53</f>
        <v>0</v>
      </c>
      <c r="GR53" s="109">
        <f ca="1">GD53+GE53+GF53+GG53-GH53-GI53-GJ53-GK53-GL53-GM53-GO53-GQ53</f>
        <v>0</v>
      </c>
      <c r="GS53" s="104">
        <f ca="1">GR53*H53</f>
        <v>0</v>
      </c>
      <c r="GT53" s="105">
        <f ca="1">(GI53+GJ53+GK53+GL53+(GM53+((GN53*$F53)/$H53)+GQ53))*$L53</f>
        <v>0</v>
      </c>
      <c r="GU53" s="191"/>
      <c r="GV53" s="192">
        <f ca="1">GU53-GR53</f>
        <v>0</v>
      </c>
      <c r="GW53" s="106">
        <f ca="1">GR53</f>
        <v>0</v>
      </c>
      <c r="GX53" s="202"/>
      <c r="GY53" s="202"/>
      <c r="GZ53" s="202"/>
      <c r="HA53" s="202"/>
      <c r="HB53" s="202"/>
      <c r="HC53" s="202"/>
      <c r="HD53" s="202"/>
      <c r="HE53" s="202"/>
      <c r="HF53" s="203"/>
      <c r="HG53" s="204"/>
      <c r="HH53" s="108">
        <f>(HG53*F53)/H53</f>
        <v>0</v>
      </c>
      <c r="HI53" s="102">
        <f ca="1">IF(E53=0,0,SUMIF('Cocktail (December 2025)'!$F$6:$DB$1547,E53,'Cocktail (December 2025)'!$AS$6:$AS$1547))</f>
        <v>0</v>
      </c>
      <c r="HJ53" s="108">
        <f ca="1">HI53/H53</f>
        <v>0</v>
      </c>
      <c r="HK53" s="109">
        <f ca="1">GW53+GX53+GY53+GZ53-HA53-HB53-HC53-HD53-HE53-HF53-HH53-HJ53</f>
        <v>0</v>
      </c>
      <c r="HL53" s="104">
        <f ca="1">HK53*H53</f>
        <v>0</v>
      </c>
      <c r="HM53" s="105">
        <f ca="1">(HB53+HC53+HD53+HE53+(HF53+((HG53*$F53)/$H53)+HJ53))*$L53</f>
        <v>0</v>
      </c>
      <c r="HN53" s="191"/>
      <c r="HO53" s="192">
        <f ca="1">HN53-HK53</f>
        <v>0</v>
      </c>
      <c r="HP53" s="106">
        <f ca="1">HK53</f>
        <v>0</v>
      </c>
      <c r="HQ53" s="202"/>
      <c r="HR53" s="202"/>
      <c r="HS53" s="202"/>
      <c r="HT53" s="202"/>
      <c r="HU53" s="202"/>
      <c r="HV53" s="202"/>
      <c r="HW53" s="202"/>
      <c r="HX53" s="202"/>
      <c r="HY53" s="203"/>
      <c r="HZ53" s="204"/>
      <c r="IA53" s="108">
        <f>(HZ53*F53)/H53</f>
        <v>0</v>
      </c>
      <c r="IB53" s="102">
        <f ca="1">IF(E53=0,0,SUMIF('Cocktail (December 2025)'!$F$6:$DB$1547,E53,'Cocktail (December 2025)'!$AV$6:$AV$1547))</f>
        <v>0</v>
      </c>
      <c r="IC53" s="108">
        <f ca="1">IB53/H53</f>
        <v>0</v>
      </c>
      <c r="ID53" s="109">
        <f ca="1">HP53+HQ53+HR53+HS53-HT53-HU53-HV53-HW53-HX53-HY53-IA53-IC53</f>
        <v>0</v>
      </c>
      <c r="IE53" s="104">
        <f ca="1">ID53*H53</f>
        <v>0</v>
      </c>
      <c r="IF53" s="105">
        <f ca="1">(HU53+HV53+HW53+HX53+(HY53+((HZ53*$F53)/$H53)+IC53))*$L53</f>
        <v>0</v>
      </c>
      <c r="IG53" s="191"/>
      <c r="IH53" s="192">
        <f ca="1">IG53-ID53</f>
        <v>0</v>
      </c>
      <c r="II53" s="106">
        <f ca="1">ID53</f>
        <v>0</v>
      </c>
      <c r="IJ53" s="202"/>
      <c r="IK53" s="202"/>
      <c r="IL53" s="202"/>
      <c r="IM53" s="202"/>
      <c r="IN53" s="202"/>
      <c r="IO53" s="202"/>
      <c r="IP53" s="202"/>
      <c r="IQ53" s="202"/>
      <c r="IR53" s="203"/>
      <c r="IS53" s="204"/>
      <c r="IT53" s="108">
        <f>(IS53*F53)/H53</f>
        <v>0</v>
      </c>
      <c r="IU53" s="102">
        <f ca="1">IF(E53=0,0,SUMIF('Cocktail (December 2025)'!$F$6:$DB$1547,E53,'Cocktail (December 2025)'!$AY$6:$AY$1547))</f>
        <v>0</v>
      </c>
      <c r="IV53" s="108">
        <f ca="1">IU53/H53</f>
        <v>0</v>
      </c>
      <c r="IW53" s="109">
        <f ca="1">II53+IJ53+IK53+IL53-IM53-IN53-IO53-IP53-IQ53-IR53-IT53-IV53</f>
        <v>0</v>
      </c>
      <c r="IX53" s="104">
        <f ca="1">IW53*H53</f>
        <v>0</v>
      </c>
      <c r="IY53" s="105">
        <f ca="1">(IN53+IO53+IP53+IQ53+(IR53+((IS53*$F53)/$H53)+IV53))*$L53</f>
        <v>0</v>
      </c>
      <c r="IZ53" s="191"/>
      <c r="JA53" s="192">
        <f ca="1">IZ53-IW53</f>
        <v>0</v>
      </c>
      <c r="JB53" s="106">
        <f ca="1">IW53</f>
        <v>0</v>
      </c>
      <c r="JC53" s="202"/>
      <c r="JD53" s="202"/>
      <c r="JE53" s="202"/>
      <c r="JF53" s="202"/>
      <c r="JG53" s="202"/>
      <c r="JH53" s="202"/>
      <c r="JI53" s="202"/>
      <c r="JJ53" s="202"/>
      <c r="JK53" s="203"/>
      <c r="JL53" s="204"/>
      <c r="JM53" s="108">
        <f>(JL53*F53)/H53</f>
        <v>0</v>
      </c>
      <c r="JN53" s="102">
        <f ca="1">IF(E53=0,0,SUMIF('Cocktail (December 2025)'!$F$6:$DB$1547,E53,'Cocktail (December 2025)'!$BB$6:$BB$1547))</f>
        <v>0</v>
      </c>
      <c r="JO53" s="108">
        <f ca="1">JN53/H53</f>
        <v>0</v>
      </c>
      <c r="JP53" s="109">
        <f ca="1">JB53+JC53+JD53+JE53-JF53-JG53-JH53-JI53-JJ53-JK53-JM53-JO53</f>
        <v>0</v>
      </c>
      <c r="JQ53" s="104">
        <f ca="1">JP53*H53</f>
        <v>0</v>
      </c>
      <c r="JR53" s="105">
        <f ca="1">(JG53+JH53+JI53+JJ53+(JK53+((JL53*$F53)/$H53)+JO53))*$L53</f>
        <v>0</v>
      </c>
      <c r="JS53" s="191"/>
      <c r="JT53" s="192">
        <f ca="1">JS53-JP53</f>
        <v>0</v>
      </c>
      <c r="JU53" s="106">
        <f ca="1">JP53</f>
        <v>0</v>
      </c>
      <c r="JV53" s="202"/>
      <c r="JW53" s="202"/>
      <c r="JX53" s="202"/>
      <c r="JY53" s="202"/>
      <c r="JZ53" s="202"/>
      <c r="KA53" s="202"/>
      <c r="KB53" s="202"/>
      <c r="KC53" s="202"/>
      <c r="KD53" s="203"/>
      <c r="KE53" s="204"/>
      <c r="KF53" s="108">
        <f>(KE53*F53)/H53</f>
        <v>0</v>
      </c>
      <c r="KG53" s="102">
        <f ca="1">IF(E53=0,0,SUMIF('Cocktail (December 2025)'!$F$6:$DB$1547,E53,'Cocktail (December 2025)'!$BE$6:$BE$1547))</f>
        <v>0</v>
      </c>
      <c r="KH53" s="108">
        <f ca="1">KG53/H53</f>
        <v>0</v>
      </c>
      <c r="KI53" s="109">
        <f ca="1">JU53+JV53+JW53+JX53-JY53-JZ53-KA53-KB53-KC53-KD53-KF53-KH53</f>
        <v>0</v>
      </c>
      <c r="KJ53" s="104">
        <f ca="1">KI53*H53</f>
        <v>0</v>
      </c>
      <c r="KK53" s="105">
        <f ca="1">(JZ53+KA53+KB53+KC53+(KD53+((KE53*$F53)/$H53)+KH53))*$L53</f>
        <v>0</v>
      </c>
      <c r="KL53" s="191"/>
      <c r="KM53" s="192">
        <f ca="1">KL53-KI53</f>
        <v>0</v>
      </c>
      <c r="KN53" s="106">
        <f ca="1">KI53</f>
        <v>0</v>
      </c>
      <c r="KO53" s="202"/>
      <c r="KP53" s="202"/>
      <c r="KQ53" s="202"/>
      <c r="KR53" s="202"/>
      <c r="KS53" s="202"/>
      <c r="KT53" s="202"/>
      <c r="KU53" s="202"/>
      <c r="KV53" s="202"/>
      <c r="KW53" s="203"/>
      <c r="KX53" s="204"/>
      <c r="KY53" s="108">
        <f>(KX53*F53)/H53</f>
        <v>0</v>
      </c>
      <c r="KZ53" s="102">
        <f ca="1">IF(E53=0,0,SUMIF('Cocktail (December 2025)'!$F$6:$DB$1547,E53,'Cocktail (December 2025)'!$BH$6:$BH$1547))</f>
        <v>0</v>
      </c>
      <c r="LA53" s="108">
        <f ca="1">KZ53/H53</f>
        <v>0</v>
      </c>
      <c r="LB53" s="109">
        <f ca="1">KN53+KO53+KP53+KQ53-KR53-KS53-KT53-KU53-KV53-KW53-KY53-LA53</f>
        <v>0</v>
      </c>
      <c r="LC53" s="104">
        <f ca="1">LB53*H53</f>
        <v>0</v>
      </c>
      <c r="LD53" s="105">
        <f ca="1">(KS53+KT53+KU53+KV53+(KW53+((KX53*$F53)/$H53)+LA53))*$L53</f>
        <v>0</v>
      </c>
      <c r="LE53" s="191"/>
      <c r="LF53" s="192">
        <f ca="1">LE53-LB53</f>
        <v>0</v>
      </c>
      <c r="LG53" s="106">
        <f ca="1">LB53</f>
        <v>0</v>
      </c>
      <c r="LH53" s="202"/>
      <c r="LI53" s="202"/>
      <c r="LJ53" s="202"/>
      <c r="LK53" s="202"/>
      <c r="LL53" s="202"/>
      <c r="LM53" s="202"/>
      <c r="LN53" s="202"/>
      <c r="LO53" s="202"/>
      <c r="LP53" s="203"/>
      <c r="LQ53" s="204"/>
      <c r="LR53" s="108">
        <f>(LQ53*F53)/H53</f>
        <v>0</v>
      </c>
      <c r="LS53" s="102">
        <f ca="1">IF(E53=0,0,SUMIF('Cocktail (December 2025)'!$F$6:$DB$1547,E53,'Cocktail (December 2025)'!$BK$6:$BK$1547))</f>
        <v>0</v>
      </c>
      <c r="LT53" s="108">
        <f ca="1">LS53/H53</f>
        <v>0</v>
      </c>
      <c r="LU53" s="109">
        <f ca="1">LG53+LH53+LI53+LJ53-LK53-LL53-LM53-LN53-LO53-LP53-LR53-LT53</f>
        <v>0</v>
      </c>
      <c r="LV53" s="104">
        <f ca="1">LU53*H53</f>
        <v>0</v>
      </c>
      <c r="LW53" s="105">
        <f ca="1">(LL53+LM53+LN53+LO53+(LP53+((LQ53*$F53)/$H53)+LT53))*$L53</f>
        <v>0</v>
      </c>
      <c r="LX53" s="191"/>
      <c r="LY53" s="192">
        <f ca="1">LX53-LU53</f>
        <v>0</v>
      </c>
      <c r="LZ53" s="106">
        <f ca="1">LU53</f>
        <v>0</v>
      </c>
      <c r="MA53" s="202"/>
      <c r="MB53" s="202"/>
      <c r="MC53" s="202"/>
      <c r="MD53" s="202"/>
      <c r="ME53" s="202"/>
      <c r="MF53" s="202"/>
      <c r="MG53" s="202"/>
      <c r="MH53" s="202"/>
      <c r="MI53" s="203"/>
      <c r="MJ53" s="204"/>
      <c r="MK53" s="108">
        <f>(MJ53*F53)/H53</f>
        <v>0</v>
      </c>
      <c r="ML53" s="102">
        <f ca="1">IF(E53=0,0,SUMIF('Cocktail (December 2025)'!$F$6:$DB$1547,E53,'Cocktail (December 2025)'!$BN$6:$BN$1547))</f>
        <v>0</v>
      </c>
      <c r="MM53" s="108">
        <f ca="1">ML53/H53</f>
        <v>0</v>
      </c>
      <c r="MN53" s="109">
        <f ca="1">LZ53+MA53+MB53+MC53-MD53-ME53-MF53-MG53-MH53-MI53-MK53-MM53</f>
        <v>0</v>
      </c>
      <c r="MO53" s="104">
        <f ca="1">MN53*H53</f>
        <v>0</v>
      </c>
      <c r="MP53" s="105">
        <f ca="1">(ME53+MF53+MG53+MH53+(MI53+((MJ53*$F53)/$H53)+MM53))*$L53</f>
        <v>0</v>
      </c>
      <c r="MQ53" s="191"/>
      <c r="MR53" s="192">
        <f ca="1">MQ53-MN53</f>
        <v>0</v>
      </c>
      <c r="MS53" s="106">
        <f ca="1">MN53</f>
        <v>0</v>
      </c>
      <c r="MT53" s="202"/>
      <c r="MU53" s="202"/>
      <c r="MV53" s="202"/>
      <c r="MW53" s="202"/>
      <c r="MX53" s="202"/>
      <c r="MY53" s="202"/>
      <c r="MZ53" s="202"/>
      <c r="NA53" s="202"/>
      <c r="NB53" s="203"/>
      <c r="NC53" s="204"/>
      <c r="ND53" s="108">
        <f>(NC53*F53)/H53</f>
        <v>0</v>
      </c>
      <c r="NE53" s="102">
        <f ca="1">IF(E53=0,0,SUMIF('Cocktail (December 2025)'!$F$6:$DB$1547,E53,'Cocktail (December 2025)'!$BQ$6:$BQ$1547))</f>
        <v>0</v>
      </c>
      <c r="NF53" s="108">
        <f ca="1">NE53/H53</f>
        <v>0</v>
      </c>
      <c r="NG53" s="109">
        <f ca="1">MS53+MT53+MU53+MV53-MW53-MX53-MY53-MZ53-NA53-NB53-ND53-NF53</f>
        <v>0</v>
      </c>
      <c r="NH53" s="104">
        <f ca="1">NG53*H53</f>
        <v>0</v>
      </c>
      <c r="NI53" s="105">
        <f ca="1">(MX53+MY53+MZ53+NA53+(NB53+((NC53*$F53)/$H53)+NF53))*$L53</f>
        <v>0</v>
      </c>
      <c r="NJ53" s="191"/>
      <c r="NK53" s="192">
        <f ca="1">NJ53-NG53</f>
        <v>0</v>
      </c>
      <c r="NL53" s="106">
        <f ca="1">NG53</f>
        <v>0</v>
      </c>
      <c r="NM53" s="202"/>
      <c r="NN53" s="202"/>
      <c r="NO53" s="202"/>
      <c r="NP53" s="202"/>
      <c r="NQ53" s="202"/>
      <c r="NR53" s="202"/>
      <c r="NS53" s="202"/>
      <c r="NT53" s="202"/>
      <c r="NU53" s="203"/>
      <c r="NV53" s="204"/>
      <c r="NW53" s="108">
        <f>(NV53*F53)/H53</f>
        <v>0</v>
      </c>
      <c r="NX53" s="102">
        <f ca="1">IF(E53=0,0,SUMIF('Cocktail (December 2025)'!$F$6:$DB$1547,E53,'Cocktail (December 2025)'!$BT$6:$BT$1547))</f>
        <v>0</v>
      </c>
      <c r="NY53" s="108">
        <f ca="1">NX53/H53</f>
        <v>0</v>
      </c>
      <c r="NZ53" s="109">
        <f ca="1">NL53+NM53+NN53+NO53-NP53-NQ53-NR53-NS53-NT53-NU53-NW53-NY53</f>
        <v>0</v>
      </c>
      <c r="OA53" s="104">
        <f ca="1">NZ53*H53</f>
        <v>0</v>
      </c>
      <c r="OB53" s="105">
        <f ca="1">(NQ53+NR53+NS53+NT53+(NU53+((NV53*$F53)/$H53)+NY53))*$L53</f>
        <v>0</v>
      </c>
      <c r="OC53" s="191"/>
      <c r="OD53" s="192">
        <f ca="1">OC53-NZ53</f>
        <v>0</v>
      </c>
      <c r="OE53" s="106">
        <f ca="1">NZ53</f>
        <v>0</v>
      </c>
      <c r="OF53" s="202"/>
      <c r="OG53" s="202"/>
      <c r="OH53" s="202"/>
      <c r="OI53" s="202"/>
      <c r="OJ53" s="202"/>
      <c r="OK53" s="202"/>
      <c r="OL53" s="202"/>
      <c r="OM53" s="202"/>
      <c r="ON53" s="203"/>
      <c r="OO53" s="204"/>
      <c r="OP53" s="108">
        <f>(OO53*F53)/H53</f>
        <v>0</v>
      </c>
      <c r="OQ53" s="102">
        <f ca="1">IF(E53=0,0,SUMIF('Cocktail (December 2025)'!$F$6:$DB$1547,E53,'Cocktail (December 2025)'!$BW$6:$BW$1547))</f>
        <v>0</v>
      </c>
      <c r="OR53" s="108">
        <f ca="1">OQ53/H53</f>
        <v>0</v>
      </c>
      <c r="OS53" s="109">
        <f ca="1">OE53+OF53+OG53+OH53-OI53-OJ53-OK53-OL53-OM53-ON53-OP53-OR53</f>
        <v>0</v>
      </c>
      <c r="OT53" s="104">
        <f ca="1">OS53*H53</f>
        <v>0</v>
      </c>
      <c r="OU53" s="105">
        <f ca="1">(OJ53+OK53+OL53+OM53+(ON53+((OO53*$F53)/$H53)+OR53))*$L53</f>
        <v>0</v>
      </c>
      <c r="OV53" s="191"/>
      <c r="OW53" s="192">
        <f ca="1">OV53-OS53</f>
        <v>0</v>
      </c>
      <c r="OX53" s="106">
        <f ca="1">OS53</f>
        <v>0</v>
      </c>
      <c r="OY53" s="202"/>
      <c r="OZ53" s="202"/>
      <c r="PA53" s="202"/>
      <c r="PB53" s="202"/>
      <c r="PC53" s="202"/>
      <c r="PD53" s="202"/>
      <c r="PE53" s="202"/>
      <c r="PF53" s="202"/>
      <c r="PG53" s="203"/>
      <c r="PH53" s="204"/>
      <c r="PI53" s="108">
        <f>(PH53*F53)/H53</f>
        <v>0</v>
      </c>
      <c r="PJ53" s="102">
        <f ca="1">IF(E53=0,0,SUMIF('Cocktail (December 2025)'!$F$6:$DB$1547,E53,'Cocktail (December 2025)'!$BZ$6:$BZ$1547))</f>
        <v>0</v>
      </c>
      <c r="PK53" s="108">
        <f ca="1">PJ53/H53</f>
        <v>0</v>
      </c>
      <c r="PL53" s="109">
        <f ca="1">OX53+OY53+OZ53+PA53-PB53-PC53-PD53-PE53-PF53-PG53-PI53-PK53</f>
        <v>0</v>
      </c>
      <c r="PM53" s="104">
        <f ca="1">PL53*H53</f>
        <v>0</v>
      </c>
      <c r="PN53" s="105">
        <f ca="1">(PC53+PD53+PE53+PF53+(PG53+((PH53*$F53)/$H53)+PK53))*$L53</f>
        <v>0</v>
      </c>
      <c r="PO53" s="191"/>
      <c r="PP53" s="192">
        <f ca="1">PO53-PL53</f>
        <v>0</v>
      </c>
      <c r="PQ53" s="106">
        <f ca="1">PL53</f>
        <v>0</v>
      </c>
      <c r="PR53" s="202"/>
      <c r="PS53" s="202"/>
      <c r="PT53" s="202"/>
      <c r="PU53" s="202"/>
      <c r="PV53" s="202"/>
      <c r="PW53" s="202"/>
      <c r="PX53" s="202"/>
      <c r="PY53" s="202"/>
      <c r="PZ53" s="203"/>
      <c r="QA53" s="204"/>
      <c r="QB53" s="108">
        <f>(QA53*F53)/H53</f>
        <v>0</v>
      </c>
      <c r="QC53" s="102">
        <f ca="1">IF(E53=0,0,SUMIF('Cocktail (December 2025)'!$F$6:$DB$1547,E53,'Cocktail (December 2025)'!$CC$6:$CC$1547))</f>
        <v>0</v>
      </c>
      <c r="QD53" s="108">
        <f ca="1">QC53/H53</f>
        <v>0</v>
      </c>
      <c r="QE53" s="109">
        <f ca="1">PQ53+PR53+PS53+PT53-PU53-PV53-PW53-PX53-PY53-PZ53-QB53-QD53</f>
        <v>0</v>
      </c>
      <c r="QF53" s="104">
        <f ca="1">QE53*H53</f>
        <v>0</v>
      </c>
      <c r="QG53" s="105">
        <f ca="1">(PV53+PW53+PX53+PY53+(PZ53+((QA53*$F53)/$H53)+QD53))*$L53</f>
        <v>0</v>
      </c>
      <c r="QH53" s="191"/>
      <c r="QI53" s="192">
        <f ca="1">QH53-QE53</f>
        <v>0</v>
      </c>
      <c r="QJ53" s="106">
        <f ca="1">QE53</f>
        <v>0</v>
      </c>
      <c r="QK53" s="202"/>
      <c r="QL53" s="202"/>
      <c r="QM53" s="202"/>
      <c r="QN53" s="202"/>
      <c r="QO53" s="202"/>
      <c r="QP53" s="202"/>
      <c r="QQ53" s="202"/>
      <c r="QR53" s="202"/>
      <c r="QS53" s="203"/>
      <c r="QT53" s="204"/>
      <c r="QU53" s="108">
        <f>(QT53*F53)/H53</f>
        <v>0</v>
      </c>
      <c r="QV53" s="102">
        <f ca="1">IF(E53=0,0,SUMIF('Cocktail (December 2025)'!$F$6:$DB$1547,E53,'Cocktail (December 2025)'!$CF$6:$CF$1547))</f>
        <v>0</v>
      </c>
      <c r="QW53" s="108">
        <f ca="1">QV53/H53</f>
        <v>0</v>
      </c>
      <c r="QX53" s="109">
        <f ca="1">QJ53+QK53+QL53+QM53-QN53-QO53-QP53-QQ53-QR53-QS53-QU53-QW53</f>
        <v>0</v>
      </c>
      <c r="QY53" s="104">
        <f ca="1">QX53*H53</f>
        <v>0</v>
      </c>
      <c r="QZ53" s="105">
        <f ca="1">(QO53+QP53+QQ53+QR53+(QS53+((QT53*$F53)/$H53)+QW53))*$L53</f>
        <v>0</v>
      </c>
      <c r="RA53" s="191"/>
      <c r="RB53" s="192">
        <f ca="1">RA53-QX53</f>
        <v>0</v>
      </c>
      <c r="RC53" s="106">
        <f ca="1">QX53</f>
        <v>0</v>
      </c>
      <c r="RD53" s="202"/>
      <c r="RE53" s="202"/>
      <c r="RF53" s="202"/>
      <c r="RG53" s="202"/>
      <c r="RH53" s="202"/>
      <c r="RI53" s="202"/>
      <c r="RJ53" s="202"/>
      <c r="RK53" s="202"/>
      <c r="RL53" s="203"/>
      <c r="RM53" s="204"/>
      <c r="RN53" s="108">
        <f>(RM53*F53)/H53</f>
        <v>0</v>
      </c>
      <c r="RO53" s="102">
        <f ca="1">IF(E53=0,0,SUMIF('Cocktail (December 2025)'!$F$6:$DB$1547,E53,'Cocktail (December 2025)'!$CI$6:$CI$1547))</f>
        <v>0</v>
      </c>
      <c r="RP53" s="108">
        <f ca="1">RO53/H53</f>
        <v>0</v>
      </c>
      <c r="RQ53" s="109">
        <f ca="1">RC53+RD53+RE53+RF53-RG53-RH53-RI53-RJ53-RK53-RL53-RN53-RP53</f>
        <v>0</v>
      </c>
      <c r="RR53" s="104">
        <f ca="1">RQ53*H53</f>
        <v>0</v>
      </c>
      <c r="RS53" s="105">
        <f ca="1">(RH53+RI53+RJ53+RK53+(RL53+((RM53*$F53)/$H53)+RP53))*$L53</f>
        <v>0</v>
      </c>
      <c r="RT53" s="191"/>
      <c r="RU53" s="192">
        <f ca="1">RT53-RQ53</f>
        <v>0</v>
      </c>
      <c r="RV53" s="106">
        <f ca="1">RQ53</f>
        <v>0</v>
      </c>
      <c r="RW53" s="202"/>
      <c r="RX53" s="202"/>
      <c r="RY53" s="202"/>
      <c r="RZ53" s="202"/>
      <c r="SA53" s="202"/>
      <c r="SB53" s="202"/>
      <c r="SC53" s="202"/>
      <c r="SD53" s="202"/>
      <c r="SE53" s="203"/>
      <c r="SF53" s="204"/>
      <c r="SG53" s="108">
        <f>(SF53*F53)/H53</f>
        <v>0</v>
      </c>
      <c r="SH53" s="102">
        <f ca="1">IF(E53=0,0,SUMIF('Cocktail (December 2025)'!$F$6:$DB$1547,E53,'Cocktail (December 2025)'!$CL$6:$CL$1547))</f>
        <v>0</v>
      </c>
      <c r="SI53" s="108">
        <f ca="1">SH53/H53</f>
        <v>0</v>
      </c>
      <c r="SJ53" s="109">
        <f ca="1">RV53+RW53+RX53+RY53-RZ53-SA53-SB53-SC53-SD53-SE53-SG53-SI53</f>
        <v>0</v>
      </c>
      <c r="SK53" s="104">
        <f ca="1">SJ53*H53</f>
        <v>0</v>
      </c>
      <c r="SL53" s="105">
        <f ca="1">(SA53+SB53+SC53+SD53+(SE53+((SF53*$F53)/$H53)+SI53))*$L53</f>
        <v>0</v>
      </c>
      <c r="SM53" s="191"/>
      <c r="SN53" s="192">
        <f ca="1">SM53-SJ53</f>
        <v>0</v>
      </c>
      <c r="SO53" s="106">
        <f ca="1">SJ53</f>
        <v>0</v>
      </c>
      <c r="SP53" s="202"/>
      <c r="SQ53" s="202"/>
      <c r="SR53" s="202"/>
      <c r="SS53" s="202"/>
      <c r="ST53" s="202"/>
      <c r="SU53" s="202"/>
      <c r="SV53" s="202"/>
      <c r="SW53" s="202"/>
      <c r="SX53" s="203"/>
      <c r="SY53" s="204"/>
      <c r="SZ53" s="108">
        <f>(SY53*F53)/H53</f>
        <v>0</v>
      </c>
      <c r="TA53" s="102">
        <f ca="1">IF(E53=0,0,SUMIF('Cocktail (December 2025)'!$F$6:$DB$1547,E53,'Cocktail (December 2025)'!$CO$6:$CO$1547))</f>
        <v>0</v>
      </c>
      <c r="TB53" s="108">
        <f ca="1">TA53/H53</f>
        <v>0</v>
      </c>
      <c r="TC53" s="109">
        <f ca="1">SO53+SP53+SQ53+SR53-SS53-ST53-SU53-SV53-SW53-SX53-SZ53-TB53</f>
        <v>0</v>
      </c>
      <c r="TD53" s="104">
        <f ca="1">TC53*H53</f>
        <v>0</v>
      </c>
      <c r="TE53" s="105">
        <f ca="1">(ST53+SU53+SV53+SW53+(SX53+((SY53*$F53)/$H53)+TB53))*$L53</f>
        <v>0</v>
      </c>
      <c r="TF53" s="191"/>
      <c r="TG53" s="192">
        <f ca="1">TF53-TC53</f>
        <v>0</v>
      </c>
      <c r="TH53" s="106">
        <f ca="1">TC53</f>
        <v>0</v>
      </c>
      <c r="TI53" s="202"/>
      <c r="TJ53" s="202"/>
      <c r="TK53" s="202"/>
      <c r="TL53" s="202"/>
      <c r="TM53" s="202"/>
      <c r="TN53" s="202"/>
      <c r="TO53" s="202"/>
      <c r="TP53" s="202"/>
      <c r="TQ53" s="203"/>
      <c r="TR53" s="204"/>
      <c r="TS53" s="108">
        <f>(TR53*F53)/H53</f>
        <v>0</v>
      </c>
      <c r="TT53" s="102">
        <f ca="1">IF(E53=0,0,SUMIF('Cocktail (December 2025)'!$F$6:$DB$1547,E53,'Cocktail (December 2025)'!$CR$6:$CR$1547))</f>
        <v>0</v>
      </c>
      <c r="TU53" s="108">
        <f ca="1">TT53/H53</f>
        <v>0</v>
      </c>
      <c r="TV53" s="109">
        <f ca="1">TH53+TI53+TJ53+TK53-TL53-TM53-TN53-TO53-TP53-TQ53-TS53-TU53</f>
        <v>0</v>
      </c>
      <c r="TW53" s="104">
        <f ca="1">TV53*H53</f>
        <v>0</v>
      </c>
      <c r="TX53" s="105">
        <f ca="1">(TM53+TN53+TO53+TP53+(TQ53+((TR53*$F53)/$H53)+TU53))*$L53</f>
        <v>0</v>
      </c>
      <c r="TY53" s="191"/>
      <c r="TZ53" s="192">
        <f ca="1">TY53-TV53</f>
        <v>0</v>
      </c>
      <c r="UA53" s="106">
        <f ca="1">TV53</f>
        <v>0</v>
      </c>
      <c r="UB53" s="202"/>
      <c r="UC53" s="202"/>
      <c r="UD53" s="202"/>
      <c r="UE53" s="202"/>
      <c r="UF53" s="202"/>
      <c r="UG53" s="202"/>
      <c r="UH53" s="202"/>
      <c r="UI53" s="202"/>
      <c r="UJ53" s="203"/>
      <c r="UK53" s="204"/>
      <c r="UL53" s="108">
        <f>(UK53*F53)/H53</f>
        <v>0</v>
      </c>
      <c r="UM53" s="102">
        <f ca="1">IF(E53=0,0,SUMIF('Cocktail (December 2025)'!$F$6:$DB$1547,E53,'Cocktail (December 2025)'!$CU$6:$CU$1547))</f>
        <v>0</v>
      </c>
      <c r="UN53" s="108">
        <f ca="1">UM53/H53</f>
        <v>0</v>
      </c>
      <c r="UO53" s="109">
        <f ca="1">UA53+UB53+UC53+UD53-UE53-UF53-UG53-UH53-UI53-UJ53-UL53-UN53</f>
        <v>0</v>
      </c>
      <c r="UP53" s="104">
        <f ca="1">UO53*H53</f>
        <v>0</v>
      </c>
      <c r="UQ53" s="105">
        <f ca="1">(UF53+UG53+UH53+UI53+(UJ53+((UK53*$F53)/$H53)+UN53))*$L53</f>
        <v>0</v>
      </c>
      <c r="UR53" s="191"/>
      <c r="US53" s="192">
        <f ca="1">UR53-UO53</f>
        <v>0</v>
      </c>
      <c r="UT53" s="106">
        <f ca="1">UO53</f>
        <v>0</v>
      </c>
      <c r="UU53" s="202"/>
      <c r="UV53" s="202"/>
      <c r="UW53" s="202"/>
      <c r="UX53" s="202"/>
      <c r="UY53" s="202"/>
      <c r="UZ53" s="202"/>
      <c r="VA53" s="202"/>
      <c r="VB53" s="202"/>
      <c r="VC53" s="203"/>
      <c r="VD53" s="204"/>
      <c r="VE53" s="108">
        <f>(VD53*F53)/H53</f>
        <v>0</v>
      </c>
      <c r="VF53" s="102">
        <f ca="1">IF(E53=0,0,SUMIF('Cocktail (December 2025)'!$F$6:$DB$1547,E53,'Cocktail (December 2025)'!$CX$6:$CX$1547))</f>
        <v>0</v>
      </c>
      <c r="VG53" s="108">
        <f ca="1">VF53/H53</f>
        <v>0</v>
      </c>
      <c r="VH53" s="109">
        <f ca="1">UT53+UU53+UV53+UW53-UX53-UY53-UZ53-VA53-VB53-VC53-VE53-VG53</f>
        <v>0</v>
      </c>
      <c r="VI53" s="104">
        <f ca="1">VH53*H53</f>
        <v>0</v>
      </c>
      <c r="VJ53" s="105">
        <f ca="1">(UY53+UZ53+VA53+VB53+(VC53+((VD53*$F53)/$H53)+VG53))*$L53</f>
        <v>0</v>
      </c>
      <c r="VK53" s="191"/>
      <c r="VL53" s="192">
        <f ca="1">VK53-VH53</f>
        <v>0</v>
      </c>
      <c r="VM53" s="106">
        <f ca="1">VH53</f>
        <v>0</v>
      </c>
      <c r="VN53" s="202"/>
      <c r="VO53" s="202"/>
      <c r="VP53" s="202"/>
      <c r="VQ53" s="202"/>
      <c r="VR53" s="202"/>
      <c r="VS53" s="202"/>
      <c r="VT53" s="202"/>
      <c r="VU53" s="202"/>
      <c r="VV53" s="203"/>
      <c r="VW53" s="204"/>
      <c r="VX53" s="108">
        <f>(VW53*F53)/H53</f>
        <v>0</v>
      </c>
      <c r="VY53" s="102">
        <f ca="1">IF(E53=0,0,SUMIF('Cocktail (December 2025)'!$F$6:$DB$1547,E53,'Cocktail (December 2025)'!$DA$6:$DA$1547))</f>
        <v>0</v>
      </c>
      <c r="VZ53" s="108">
        <f ca="1">VY53/H53</f>
        <v>0</v>
      </c>
      <c r="WA53" s="109">
        <f ca="1">VM53+VN53+VO53+VP53-VQ53-VR53-VS53-VT53-VU53-VV53-VX53-VZ53</f>
        <v>0</v>
      </c>
      <c r="WB53" s="104">
        <f ca="1">WA53*H53</f>
        <v>0</v>
      </c>
      <c r="WC53" s="105">
        <f ca="1">(VR53+VS53+VT53+VU53+(VV53+((VW53*$F53)/$H53)+VZ53))*$L53</f>
        <v>0</v>
      </c>
      <c r="WD53" s="191"/>
      <c r="WE53" s="192">
        <f ca="1">WD53-WA53</f>
        <v>0</v>
      </c>
      <c r="WF53" s="14" t="s">
        <v>81</v>
      </c>
      <c r="WG53" s="62">
        <f>O53</f>
        <v>0</v>
      </c>
      <c r="WH53" s="13">
        <f t="shared" ref="WH53:WL54" si="2183">P53+AI53+BB53+BU53+CN53+DG53+DZ53+ES53+FL53+GE53+GX53+HQ53+IJ53+JC53+JV53+KO53+LH53+MA53+MT53+NM53+OF53+OY53+PR53+QK53+RD53+RW53+SP53+TI53+UB53+UU53+VN53</f>
        <v>0</v>
      </c>
      <c r="WI53" s="13">
        <f t="shared" si="2183"/>
        <v>0</v>
      </c>
      <c r="WJ53" s="13">
        <f t="shared" si="2183"/>
        <v>0</v>
      </c>
      <c r="WK53" s="13">
        <f t="shared" si="2183"/>
        <v>0</v>
      </c>
      <c r="WL53" s="13">
        <f t="shared" si="2183"/>
        <v>0</v>
      </c>
      <c r="WM53" s="13">
        <f>U53+AN53+BG53+BZ53+CS53+DL53+EE53++EX53+FQ53+GJ53+HC53+HV53+IO53+JH53+KA53+KT53+LM53+MF53+MY53+NR53+OK53+PD53+PW53+QP53+RI53+SB53+SU53+TN53+UG53+UZ53+VS53</f>
        <v>0</v>
      </c>
      <c r="WN53" s="13">
        <f t="shared" ref="WN53:WR54" si="2184">V53+AO53+BH53+CA53+CT53+DM53+EF53+EY53+FR53+GK53+HD53+HW53+IP53+JI53+KB53+KU53+LN53+MG53+MZ53+NS53+OL53+PE53+PX53+QQ53+RJ53+SC53+SV53+TO53+UH53+VA53+VT53</f>
        <v>0</v>
      </c>
      <c r="WO53" s="13">
        <f t="shared" si="2184"/>
        <v>0</v>
      </c>
      <c r="WP53" s="63">
        <f t="shared" si="2184"/>
        <v>0</v>
      </c>
      <c r="WQ53" s="63">
        <f t="shared" si="2184"/>
        <v>0</v>
      </c>
      <c r="WR53" s="63">
        <f t="shared" si="2184"/>
        <v>0</v>
      </c>
      <c r="WS53" s="63">
        <f ca="1">AB53+AU53+BN53+CG53+CZ53+DS53+EL53+FE53+FX53+GQ53+HJ53+IC53+IV53+JO53+KH53+LA53+LT53+MM53+NF53+NY53+OR53+PK53+QD53+QW53+RP53+SI53+TB53+TU53+UN53+VG53+VZ53</f>
        <v>0</v>
      </c>
      <c r="WT53" s="54">
        <f ca="1">WA53</f>
        <v>0</v>
      </c>
      <c r="WU53" s="64">
        <f ca="1">WB53</f>
        <v>0</v>
      </c>
      <c r="WV53" s="196"/>
      <c r="WW53" s="197">
        <f ca="1">WV53-WT53</f>
        <v>0</v>
      </c>
      <c r="WX53" s="12">
        <f>WV53/F53</f>
        <v>0</v>
      </c>
      <c r="WY53" s="61"/>
    </row>
    <row r="54" spans="1:623" ht="15" customHeight="1" x14ac:dyDescent="0.3">
      <c r="A54" s="114" t="str">
        <f ca="1">IFERROR(IF(WU54=0,"-","Y"),"-")</f>
        <v>-</v>
      </c>
      <c r="B54" s="175"/>
      <c r="C54" s="173">
        <v>911</v>
      </c>
      <c r="D54" s="174">
        <v>270</v>
      </c>
      <c r="E54" s="138" t="s">
        <v>187</v>
      </c>
      <c r="F54" s="98">
        <f>IF(E54="","",IF(VLOOKUP(E54,'Master Data (December 2025)'!$B$10:$N$857,1)=E54,VLOOKUP(E54,'Master Data (December 2025)'!$B$10:$N$857,6),"XX"))</f>
        <v>1</v>
      </c>
      <c r="G54" s="98"/>
      <c r="H54" s="90">
        <f>IF(E54="","",IF(VLOOKUP(E54,'Master Data (December 2025)'!$B$10:$N$857,1)=E54,VLOOKUP(E54,'Master Data (December 2025)'!$B$10:$N$857,8),"XX"))</f>
        <v>22</v>
      </c>
      <c r="I54" s="98"/>
      <c r="J54" s="90" t="str">
        <f>IF(E54="","",IF(VLOOKUP(E54,'Master Data (December 2025)'!$B$10:$N$857,1)=E54,VLOOKUP(E54,'Master Data (December 2025)'!$B$10:$N$857,3),"XX"))</f>
        <v>สมภพ</v>
      </c>
      <c r="K54" s="99" t="str">
        <f>IF(E54="","",IF(VLOOKUP(E54,'Master Data (December 2025)'!$B$10:$N$857,1)=E54,VLOOKUP(E54,'Master Data (December 2025)'!$B$10:$N$857,5),"XX"))</f>
        <v>Btl 700 ml</v>
      </c>
      <c r="L54" s="215">
        <f>IF(E54="","",IF(VLOOKUP(E54,'Master Data (December 2025)'!$B$10:$N$857,1)=E54,VLOOKUP(E54,'Master Data (December 2025)'!$B$10:$N$857,11),"XX"))</f>
        <v>944</v>
      </c>
      <c r="M54" s="215">
        <f>IF(E54="","",IF(VLOOKUP(E54,'Master Data (December 2025)'!$B$10:$N$857,1)=E54,VLOOKUP(E54,'Master Data (December 2025)'!$B$10:$N$857,13),"XX"))</f>
        <v>42.909090909090907</v>
      </c>
      <c r="N54" s="209"/>
      <c r="O54" s="100">
        <f t="shared" ref="O54" si="2185">N54</f>
        <v>0</v>
      </c>
      <c r="P54" s="202"/>
      <c r="Q54" s="202"/>
      <c r="R54" s="202"/>
      <c r="S54" s="202"/>
      <c r="T54" s="202"/>
      <c r="U54" s="202"/>
      <c r="V54" s="202"/>
      <c r="W54" s="202"/>
      <c r="X54" s="203"/>
      <c r="Y54" s="204"/>
      <c r="Z54" s="101">
        <f t="shared" ref="Z54" si="2186">(Y54*F54)/H54</f>
        <v>0</v>
      </c>
      <c r="AA54" s="102">
        <f ca="1">IF(E54=0,0,SUMIF('Cocktail (December 2025)'!$F$6:$DB$1547,E54,'Cocktail (December 2025)'!$O$6:$O$1547))</f>
        <v>0</v>
      </c>
      <c r="AB54" s="103">
        <f t="shared" ref="AB54" ca="1" si="2187">AA54/H54</f>
        <v>0</v>
      </c>
      <c r="AC54" s="104">
        <f t="shared" ref="AC54" ca="1" si="2188">O54+P54+Q54+R54-S54-T54-U54-V54-W54-X54-Z54-AB54</f>
        <v>0</v>
      </c>
      <c r="AD54" s="104">
        <f t="shared" ref="AD54" ca="1" si="2189">AC54*H54</f>
        <v>0</v>
      </c>
      <c r="AE54" s="105">
        <f ca="1">(T54+U54+V54+W54+(X54+((Y54*$F54)/$H54)+AB54))*$L54</f>
        <v>0</v>
      </c>
      <c r="AF54" s="191"/>
      <c r="AG54" s="192">
        <f t="shared" ref="AG54" ca="1" si="2190">AF54-AC54</f>
        <v>0</v>
      </c>
      <c r="AH54" s="106">
        <f ca="1">IF(AF54="",AC54,IF(AF54&lt;&gt;0,AF54,0))</f>
        <v>0</v>
      </c>
      <c r="AI54" s="202"/>
      <c r="AJ54" s="202"/>
      <c r="AK54" s="202"/>
      <c r="AL54" s="202"/>
      <c r="AM54" s="202"/>
      <c r="AN54" s="202"/>
      <c r="AO54" s="202"/>
      <c r="AP54" s="202"/>
      <c r="AQ54" s="203"/>
      <c r="AR54" s="204"/>
      <c r="AS54" s="107">
        <f>(AR54*F54)/H54</f>
        <v>0</v>
      </c>
      <c r="AT54" s="102">
        <f ca="1">IF(E54=0,0,SUMIF('Cocktail (December 2025)'!$F$6:$DB$1547,E54,'Cocktail (December 2025)'!$R$6:$R$1547))</f>
        <v>0</v>
      </c>
      <c r="AU54" s="108">
        <f ca="1">AT54/H54</f>
        <v>0</v>
      </c>
      <c r="AV54" s="104">
        <f t="shared" ref="AV54" ca="1" si="2191">AH54+AI54+AJ54+AK54-AL54-AM54-AN54-AO54-AP54-AQ54-AS54-AU54</f>
        <v>0</v>
      </c>
      <c r="AW54" s="104">
        <f ca="1">AV54*H54</f>
        <v>0</v>
      </c>
      <c r="AX54" s="105">
        <f ca="1">(AM54+AN54+AO54+AP54+(AQ54+((AR54*$F54)/$H54)+AU54))*$L54</f>
        <v>0</v>
      </c>
      <c r="AY54" s="191"/>
      <c r="AZ54" s="192">
        <f t="shared" ref="AZ54" ca="1" si="2192">AY54-AV54</f>
        <v>0</v>
      </c>
      <c r="BA54" s="106">
        <f ca="1">AV54</f>
        <v>0</v>
      </c>
      <c r="BB54" s="202"/>
      <c r="BC54" s="202"/>
      <c r="BD54" s="202"/>
      <c r="BE54" s="202"/>
      <c r="BF54" s="202"/>
      <c r="BG54" s="202"/>
      <c r="BH54" s="202"/>
      <c r="BI54" s="202"/>
      <c r="BJ54" s="203"/>
      <c r="BK54" s="204"/>
      <c r="BL54" s="108">
        <f>(BK54*F54)/H54</f>
        <v>0</v>
      </c>
      <c r="BM54" s="102">
        <f ca="1">IF(E54=0,0,SUMIF('Cocktail (December 2025)'!$F$6:$DB$1547,E54,'Cocktail (December 2025)'!$U$6:$U$1547))</f>
        <v>0</v>
      </c>
      <c r="BN54" s="108">
        <f ca="1">BM54/H54</f>
        <v>0</v>
      </c>
      <c r="BO54" s="109">
        <f t="shared" ref="BO54" ca="1" si="2193">BA54+BB54+BC54+BD54-BE54-BF54-BG54-BH54-BI54-BJ54-BL54-BN54</f>
        <v>0</v>
      </c>
      <c r="BP54" s="104">
        <f ca="1">BO54*H54</f>
        <v>0</v>
      </c>
      <c r="BQ54" s="105">
        <f ca="1">(BF54+BG54+BH54+BI54+(BJ54+((BK54*$F54)/$H54)+BN54))*$L54</f>
        <v>0</v>
      </c>
      <c r="BR54" s="191"/>
      <c r="BS54" s="192">
        <f t="shared" ref="BS54" ca="1" si="2194">BR54-BO54</f>
        <v>0</v>
      </c>
      <c r="BT54" s="106">
        <f t="shared" ref="BT54" ca="1" si="2195">BO54</f>
        <v>0</v>
      </c>
      <c r="BU54" s="202"/>
      <c r="BV54" s="202"/>
      <c r="BW54" s="202"/>
      <c r="BX54" s="202"/>
      <c r="BY54" s="202"/>
      <c r="BZ54" s="202"/>
      <c r="CA54" s="202"/>
      <c r="CB54" s="202"/>
      <c r="CC54" s="203"/>
      <c r="CD54" s="204"/>
      <c r="CE54" s="108">
        <f>(CD54*F54)/H54</f>
        <v>0</v>
      </c>
      <c r="CF54" s="102">
        <f ca="1">IF(E54=0,0,SUMIF('Cocktail (December 2025)'!$F$6:$DB$1547,E54,'Cocktail (December 2025)'!$X$6:$X$1547))</f>
        <v>0</v>
      </c>
      <c r="CG54" s="108">
        <f ca="1">CF54/H54</f>
        <v>0</v>
      </c>
      <c r="CH54" s="109">
        <f t="shared" ref="CH54" ca="1" si="2196">BT54+BU54+BV54+BW54-BX54-BY54-BZ54-CA54-CB54-CC54-CE54-CG54</f>
        <v>0</v>
      </c>
      <c r="CI54" s="104">
        <f ca="1">CH54*H54</f>
        <v>0</v>
      </c>
      <c r="CJ54" s="105">
        <f ca="1">(BY54+BZ54+CA54+CB54+(CC54+((CD54*$F54)/$H54)+CG54))*$L54</f>
        <v>0</v>
      </c>
      <c r="CK54" s="191"/>
      <c r="CL54" s="192">
        <f t="shared" ref="CL54" ca="1" si="2197">CK54-CH54</f>
        <v>0</v>
      </c>
      <c r="CM54" s="106">
        <f t="shared" ref="CM54" ca="1" si="2198">CH54</f>
        <v>0</v>
      </c>
      <c r="CN54" s="202"/>
      <c r="CO54" s="202"/>
      <c r="CP54" s="202"/>
      <c r="CQ54" s="202"/>
      <c r="CR54" s="202"/>
      <c r="CS54" s="202"/>
      <c r="CT54" s="202"/>
      <c r="CU54" s="202"/>
      <c r="CV54" s="203"/>
      <c r="CW54" s="204"/>
      <c r="CX54" s="108">
        <f>(CW54*F54)/H54</f>
        <v>0</v>
      </c>
      <c r="CY54" s="102">
        <f ca="1">IF(E54=0,0,SUMIF('Cocktail (December 2025)'!$F$6:$DB$1547,E54,'Cocktail (December 2025)'!$AA$6:$AA$1547))</f>
        <v>0</v>
      </c>
      <c r="CZ54" s="108">
        <f ca="1">CY54/H54</f>
        <v>0</v>
      </c>
      <c r="DA54" s="109">
        <f t="shared" ref="DA54" ca="1" si="2199">CM54+CN54+CO54+CP54-CQ54-CR54-CS54-CT54-CU54-CV54-CX54-CZ54</f>
        <v>0</v>
      </c>
      <c r="DB54" s="104">
        <f ca="1">DA54*H54</f>
        <v>0</v>
      </c>
      <c r="DC54" s="105">
        <f ca="1">(CR54+CS54+CT54+CU54+(CV54+((CW54*$F54)/$H54)+CZ54))*$L54</f>
        <v>0</v>
      </c>
      <c r="DD54" s="191"/>
      <c r="DE54" s="192">
        <f t="shared" ref="DE54" ca="1" si="2200">DD54-DA54</f>
        <v>0</v>
      </c>
      <c r="DF54" s="106">
        <f t="shared" ref="DF54" ca="1" si="2201">DA54</f>
        <v>0</v>
      </c>
      <c r="DG54" s="202"/>
      <c r="DH54" s="202"/>
      <c r="DI54" s="202"/>
      <c r="DJ54" s="202"/>
      <c r="DK54" s="202"/>
      <c r="DL54" s="202"/>
      <c r="DM54" s="202"/>
      <c r="DN54" s="202"/>
      <c r="DO54" s="203"/>
      <c r="DP54" s="204"/>
      <c r="DQ54" s="108">
        <f>(DP54*F54)/H54</f>
        <v>0</v>
      </c>
      <c r="DR54" s="102">
        <f ca="1">IF(E54=0,0,SUMIF('Cocktail (December 2025)'!$F$6:$DB$1547,E54,'Cocktail (December 2025)'!$AD$6:$AD$1547))</f>
        <v>0</v>
      </c>
      <c r="DS54" s="108">
        <f ca="1">DR54/H54</f>
        <v>0</v>
      </c>
      <c r="DT54" s="109">
        <f t="shared" ref="DT54" ca="1" si="2202">DF54+DG54+DH54+DI54-DJ54-DK54-DL54-DM54-DN54-DO54-DQ54-DS54</f>
        <v>0</v>
      </c>
      <c r="DU54" s="104">
        <f ca="1">DT54*H54</f>
        <v>0</v>
      </c>
      <c r="DV54" s="105">
        <f ca="1">(DK54+DL54+DM54+DN54+(DO54+((DP54*$F54)/$H54)+DS54))*$L54</f>
        <v>0</v>
      </c>
      <c r="DW54" s="191"/>
      <c r="DX54" s="192">
        <f t="shared" ref="DX54" ca="1" si="2203">DW54-DT54</f>
        <v>0</v>
      </c>
      <c r="DY54" s="106">
        <f t="shared" ref="DY54" ca="1" si="2204">DT54</f>
        <v>0</v>
      </c>
      <c r="DZ54" s="202"/>
      <c r="EA54" s="202"/>
      <c r="EB54" s="202"/>
      <c r="EC54" s="202"/>
      <c r="ED54" s="202"/>
      <c r="EE54" s="202"/>
      <c r="EF54" s="202"/>
      <c r="EG54" s="202"/>
      <c r="EH54" s="203"/>
      <c r="EI54" s="204"/>
      <c r="EJ54" s="108">
        <f>(EI54*F54)/H54</f>
        <v>0</v>
      </c>
      <c r="EK54" s="102">
        <f ca="1">IF(E54=0,0,SUMIF('Cocktail (December 2025)'!$F$6:$DB$1547,E54,'Cocktail (December 2025)'!$AG$6:$AG$1547))</f>
        <v>0</v>
      </c>
      <c r="EL54" s="108">
        <f ca="1">EK54/H54</f>
        <v>0</v>
      </c>
      <c r="EM54" s="109">
        <f t="shared" ref="EM54" ca="1" si="2205">DY54+DZ54+EA54+EB54-EC54-ED54-EE54-EF54-EG54-EH54-EJ54-EL54</f>
        <v>0</v>
      </c>
      <c r="EN54" s="104">
        <f ca="1">EM54*H54</f>
        <v>0</v>
      </c>
      <c r="EO54" s="105">
        <f ca="1">(ED54+EE54+EF54+EG54+(EH54+((EI54*$F54)/$H54)+EL54))*$L54</f>
        <v>0</v>
      </c>
      <c r="EP54" s="191"/>
      <c r="EQ54" s="199">
        <f t="shared" ref="EQ54" ca="1" si="2206">EP54-EM54</f>
        <v>0</v>
      </c>
      <c r="ER54" s="185">
        <f ca="1">EM54</f>
        <v>0</v>
      </c>
      <c r="ES54" s="202"/>
      <c r="ET54" s="202"/>
      <c r="EU54" s="202"/>
      <c r="EV54" s="202"/>
      <c r="EW54" s="202"/>
      <c r="EX54" s="202"/>
      <c r="EY54" s="202"/>
      <c r="EZ54" s="202"/>
      <c r="FA54" s="203"/>
      <c r="FB54" s="204"/>
      <c r="FC54" s="108">
        <f>(FB54*F54)/H54</f>
        <v>0</v>
      </c>
      <c r="FD54" s="102">
        <f ca="1">IF(E54=0,0,SUMIF('Cocktail (December 2025)'!$F$6:$DB$1547,E54,'Cocktail (December 2025)'!$AJ$6:$AJ$1547))</f>
        <v>0</v>
      </c>
      <c r="FE54" s="108">
        <f ca="1">FD54/H54</f>
        <v>0</v>
      </c>
      <c r="FF54" s="109">
        <f t="shared" ref="FF54" ca="1" si="2207">ER54+ES54+ET54+EU54-EV54-EW54-EX54-EY54-EZ54-FA54-FC54-FE54</f>
        <v>0</v>
      </c>
      <c r="FG54" s="104">
        <f ca="1">FF54*H54</f>
        <v>0</v>
      </c>
      <c r="FH54" s="105">
        <f ca="1">(EW54+EX54+EY54+EZ54+(FA54+((FB54*$F54)/$H54)+FE54))*$L54</f>
        <v>0</v>
      </c>
      <c r="FI54" s="191"/>
      <c r="FJ54" s="192">
        <f t="shared" ref="FJ54" ca="1" si="2208">FI54-FF54</f>
        <v>0</v>
      </c>
      <c r="FK54" s="110">
        <f t="shared" ref="FK54" ca="1" si="2209">FF54</f>
        <v>0</v>
      </c>
      <c r="FL54" s="202"/>
      <c r="FM54" s="202"/>
      <c r="FN54" s="202"/>
      <c r="FO54" s="202"/>
      <c r="FP54" s="202"/>
      <c r="FQ54" s="202"/>
      <c r="FR54" s="202"/>
      <c r="FS54" s="202"/>
      <c r="FT54" s="203"/>
      <c r="FU54" s="204"/>
      <c r="FV54" s="108">
        <f>(FU54*F54)/H54</f>
        <v>0</v>
      </c>
      <c r="FW54" s="102">
        <f ca="1">IF(E54=0,0,SUMIF('Cocktail (December 2025)'!$F$6:$DB$1547,E54,'Cocktail (December 2025)'!$AM$6:$AM$1547))</f>
        <v>0</v>
      </c>
      <c r="FX54" s="108">
        <f ca="1">FW54/H54</f>
        <v>0</v>
      </c>
      <c r="FY54" s="109">
        <f t="shared" ref="FY54" ca="1" si="2210">FK54+FL54+FM54+FN54-FO54-FP54-FQ54-FR54-FS54-FT54-FV54-FX54</f>
        <v>0</v>
      </c>
      <c r="FZ54" s="104">
        <f ca="1">FY54*H54</f>
        <v>0</v>
      </c>
      <c r="GA54" s="105">
        <f ca="1">(FP54+FQ54+FR54+FS54+(FT54+((FU54*$F54)/$H54)+FX54))*$L54</f>
        <v>0</v>
      </c>
      <c r="GB54" s="191"/>
      <c r="GC54" s="192">
        <f t="shared" ref="GC54" ca="1" si="2211">GB54-FY54</f>
        <v>0</v>
      </c>
      <c r="GD54" s="106">
        <f t="shared" ref="GD54" ca="1" si="2212">FY54</f>
        <v>0</v>
      </c>
      <c r="GE54" s="202"/>
      <c r="GF54" s="202"/>
      <c r="GG54" s="202"/>
      <c r="GH54" s="202"/>
      <c r="GI54" s="202"/>
      <c r="GJ54" s="202"/>
      <c r="GK54" s="202"/>
      <c r="GL54" s="202"/>
      <c r="GM54" s="203"/>
      <c r="GN54" s="204"/>
      <c r="GO54" s="108">
        <f>(GN54*F54)/H54</f>
        <v>0</v>
      </c>
      <c r="GP54" s="102">
        <f ca="1">IF(E54=0,0,SUMIF('Cocktail (December 2025)'!$F$6:$DB$1547,E54,'Cocktail (December 2025)'!$AP$6:$AP$1547))</f>
        <v>0</v>
      </c>
      <c r="GQ54" s="108">
        <f ca="1">GP54/H54</f>
        <v>0</v>
      </c>
      <c r="GR54" s="109">
        <f t="shared" ref="GR54" ca="1" si="2213">GD54+GE54+GF54+GG54-GH54-GI54-GJ54-GK54-GL54-GM54-GO54-GQ54</f>
        <v>0</v>
      </c>
      <c r="GS54" s="104">
        <f ca="1">GR54*H54</f>
        <v>0</v>
      </c>
      <c r="GT54" s="105">
        <f ca="1">(GI54+GJ54+GK54+GL54+(GM54+((GN54*$F54)/$H54)+GQ54))*$L54</f>
        <v>0</v>
      </c>
      <c r="GU54" s="191"/>
      <c r="GV54" s="192">
        <f t="shared" ref="GV54" ca="1" si="2214">GU54-GR54</f>
        <v>0</v>
      </c>
      <c r="GW54" s="106">
        <f t="shared" ref="GW54" ca="1" si="2215">GR54</f>
        <v>0</v>
      </c>
      <c r="GX54" s="202"/>
      <c r="GY54" s="202"/>
      <c r="GZ54" s="202"/>
      <c r="HA54" s="202"/>
      <c r="HB54" s="202"/>
      <c r="HC54" s="202"/>
      <c r="HD54" s="202"/>
      <c r="HE54" s="202"/>
      <c r="HF54" s="203"/>
      <c r="HG54" s="204"/>
      <c r="HH54" s="108">
        <f>(HG54*F54)/H54</f>
        <v>0</v>
      </c>
      <c r="HI54" s="102">
        <f ca="1">IF(E54=0,0,SUMIF('Cocktail (December 2025)'!$F$6:$DB$1547,E54,'Cocktail (December 2025)'!$AS$6:$AS$1547))</f>
        <v>0</v>
      </c>
      <c r="HJ54" s="108">
        <f ca="1">HI54/H54</f>
        <v>0</v>
      </c>
      <c r="HK54" s="109">
        <f t="shared" ref="HK54" ca="1" si="2216">GW54+GX54+GY54+GZ54-HA54-HB54-HC54-HD54-HE54-HF54-HH54-HJ54</f>
        <v>0</v>
      </c>
      <c r="HL54" s="104">
        <f ca="1">HK54*H54</f>
        <v>0</v>
      </c>
      <c r="HM54" s="105">
        <f ca="1">(HB54+HC54+HD54+HE54+(HF54+((HG54*$F54)/$H54)+HJ54))*$L54</f>
        <v>0</v>
      </c>
      <c r="HN54" s="191"/>
      <c r="HO54" s="192">
        <f t="shared" ref="HO54" ca="1" si="2217">HN54-HK54</f>
        <v>0</v>
      </c>
      <c r="HP54" s="106">
        <f t="shared" ref="HP54" ca="1" si="2218">HK54</f>
        <v>0</v>
      </c>
      <c r="HQ54" s="202"/>
      <c r="HR54" s="202"/>
      <c r="HS54" s="202"/>
      <c r="HT54" s="202"/>
      <c r="HU54" s="202"/>
      <c r="HV54" s="202"/>
      <c r="HW54" s="202"/>
      <c r="HX54" s="202"/>
      <c r="HY54" s="203"/>
      <c r="HZ54" s="204"/>
      <c r="IA54" s="108">
        <f>(HZ54*F54)/H54</f>
        <v>0</v>
      </c>
      <c r="IB54" s="102">
        <f ca="1">IF(E54=0,0,SUMIF('Cocktail (December 2025)'!$F$6:$DB$1547,E54,'Cocktail (December 2025)'!$AV$6:$AV$1547))</f>
        <v>0</v>
      </c>
      <c r="IC54" s="108">
        <f ca="1">IB54/H54</f>
        <v>0</v>
      </c>
      <c r="ID54" s="109">
        <f t="shared" ref="ID54" ca="1" si="2219">HP54+HQ54+HR54+HS54-HT54-HU54-HV54-HW54-HX54-HY54-IA54-IC54</f>
        <v>0</v>
      </c>
      <c r="IE54" s="104">
        <f ca="1">ID54*H54</f>
        <v>0</v>
      </c>
      <c r="IF54" s="105">
        <f ca="1">(HU54+HV54+HW54+HX54+(HY54+((HZ54*$F54)/$H54)+IC54))*$L54</f>
        <v>0</v>
      </c>
      <c r="IG54" s="191"/>
      <c r="IH54" s="192">
        <f t="shared" ref="IH54" ca="1" si="2220">IG54-ID54</f>
        <v>0</v>
      </c>
      <c r="II54" s="106">
        <f t="shared" ref="II54" ca="1" si="2221">ID54</f>
        <v>0</v>
      </c>
      <c r="IJ54" s="202"/>
      <c r="IK54" s="202"/>
      <c r="IL54" s="202"/>
      <c r="IM54" s="202"/>
      <c r="IN54" s="202"/>
      <c r="IO54" s="202"/>
      <c r="IP54" s="202"/>
      <c r="IQ54" s="202"/>
      <c r="IR54" s="203"/>
      <c r="IS54" s="204"/>
      <c r="IT54" s="108">
        <f>(IS54*F54)/H54</f>
        <v>0</v>
      </c>
      <c r="IU54" s="102">
        <f ca="1">IF(E54=0,0,SUMIF('Cocktail (December 2025)'!$F$6:$DB$1547,E54,'Cocktail (December 2025)'!$AY$6:$AY$1547))</f>
        <v>0</v>
      </c>
      <c r="IV54" s="108">
        <f ca="1">IU54/H54</f>
        <v>0</v>
      </c>
      <c r="IW54" s="109">
        <f t="shared" ref="IW54" ca="1" si="2222">II54+IJ54+IK54+IL54-IM54-IN54-IO54-IP54-IQ54-IR54-IT54-IV54</f>
        <v>0</v>
      </c>
      <c r="IX54" s="104">
        <f ca="1">IW54*H54</f>
        <v>0</v>
      </c>
      <c r="IY54" s="105">
        <f ca="1">(IN54+IO54+IP54+IQ54+(IR54+((IS54*$F54)/$H54)+IV54))*$L54</f>
        <v>0</v>
      </c>
      <c r="IZ54" s="191"/>
      <c r="JA54" s="192">
        <f t="shared" ref="JA54" ca="1" si="2223">IZ54-IW54</f>
        <v>0</v>
      </c>
      <c r="JB54" s="106">
        <f t="shared" ref="JB54" ca="1" si="2224">IW54</f>
        <v>0</v>
      </c>
      <c r="JC54" s="202"/>
      <c r="JD54" s="202"/>
      <c r="JE54" s="202"/>
      <c r="JF54" s="202"/>
      <c r="JG54" s="202"/>
      <c r="JH54" s="202"/>
      <c r="JI54" s="202"/>
      <c r="JJ54" s="202"/>
      <c r="JK54" s="203"/>
      <c r="JL54" s="204"/>
      <c r="JM54" s="108">
        <f>(JL54*F54)/H54</f>
        <v>0</v>
      </c>
      <c r="JN54" s="102">
        <f ca="1">IF(E54=0,0,SUMIF('Cocktail (December 2025)'!$F$6:$DB$1547,E54,'Cocktail (December 2025)'!$BB$6:$BB$1547))</f>
        <v>0</v>
      </c>
      <c r="JO54" s="108">
        <f ca="1">JN54/H54</f>
        <v>0</v>
      </c>
      <c r="JP54" s="109">
        <f t="shared" ref="JP54" ca="1" si="2225">JB54+JC54+JD54+JE54-JF54-JG54-JH54-JI54-JJ54-JK54-JM54-JO54</f>
        <v>0</v>
      </c>
      <c r="JQ54" s="104">
        <f ca="1">JP54*H54</f>
        <v>0</v>
      </c>
      <c r="JR54" s="105">
        <f ca="1">(JG54+JH54+JI54+JJ54+(JK54+((JL54*$F54)/$H54)+JO54))*$L54</f>
        <v>0</v>
      </c>
      <c r="JS54" s="191"/>
      <c r="JT54" s="192">
        <f t="shared" ref="JT54" ca="1" si="2226">JS54-JP54</f>
        <v>0</v>
      </c>
      <c r="JU54" s="106">
        <f ca="1">JP54</f>
        <v>0</v>
      </c>
      <c r="JV54" s="202"/>
      <c r="JW54" s="202"/>
      <c r="JX54" s="202"/>
      <c r="JY54" s="202"/>
      <c r="JZ54" s="202"/>
      <c r="KA54" s="202"/>
      <c r="KB54" s="202"/>
      <c r="KC54" s="202"/>
      <c r="KD54" s="203"/>
      <c r="KE54" s="204"/>
      <c r="KF54" s="108">
        <f>(KE54*F54)/H54</f>
        <v>0</v>
      </c>
      <c r="KG54" s="102">
        <f ca="1">IF(E54=0,0,SUMIF('Cocktail (December 2025)'!$F$6:$DB$1547,E54,'Cocktail (December 2025)'!$BE$6:$BE$1547))</f>
        <v>0</v>
      </c>
      <c r="KH54" s="108">
        <f ca="1">KG54/H54</f>
        <v>0</v>
      </c>
      <c r="KI54" s="109">
        <f t="shared" ref="KI54" ca="1" si="2227">JU54+JV54+JW54+JX54-JY54-JZ54-KA54-KB54-KC54-KD54-KF54-KH54</f>
        <v>0</v>
      </c>
      <c r="KJ54" s="104">
        <f ca="1">KI54*H54</f>
        <v>0</v>
      </c>
      <c r="KK54" s="105">
        <f ca="1">(JZ54+KA54+KB54+KC54+(KD54+((KE54*$F54)/$H54)+KH54))*$L54</f>
        <v>0</v>
      </c>
      <c r="KL54" s="191"/>
      <c r="KM54" s="192">
        <f t="shared" ref="KM54" ca="1" si="2228">KL54-KI54</f>
        <v>0</v>
      </c>
      <c r="KN54" s="106">
        <f t="shared" ref="KN54" ca="1" si="2229">KI54</f>
        <v>0</v>
      </c>
      <c r="KO54" s="202"/>
      <c r="KP54" s="202"/>
      <c r="KQ54" s="202"/>
      <c r="KR54" s="202"/>
      <c r="KS54" s="202"/>
      <c r="KT54" s="202"/>
      <c r="KU54" s="202"/>
      <c r="KV54" s="202"/>
      <c r="KW54" s="203"/>
      <c r="KX54" s="204"/>
      <c r="KY54" s="108">
        <f>(KX54*F54)/H54</f>
        <v>0</v>
      </c>
      <c r="KZ54" s="102">
        <f ca="1">IF(E54=0,0,SUMIF('Cocktail (December 2025)'!$F$6:$DB$1547,E54,'Cocktail (December 2025)'!$BH$6:$BH$1547))</f>
        <v>0</v>
      </c>
      <c r="LA54" s="108">
        <f ca="1">KZ54/H54</f>
        <v>0</v>
      </c>
      <c r="LB54" s="109">
        <f t="shared" ref="LB54" ca="1" si="2230">KN54+KO54+KP54+KQ54-KR54-KS54-KT54-KU54-KV54-KW54-KY54-LA54</f>
        <v>0</v>
      </c>
      <c r="LC54" s="104">
        <f ca="1">LB54*H54</f>
        <v>0</v>
      </c>
      <c r="LD54" s="105">
        <f ca="1">(KS54+KT54+KU54+KV54+(KW54+((KX54*$F54)/$H54)+LA54))*$L54</f>
        <v>0</v>
      </c>
      <c r="LE54" s="191"/>
      <c r="LF54" s="192">
        <f t="shared" ref="LF54" ca="1" si="2231">LE54-LB54</f>
        <v>0</v>
      </c>
      <c r="LG54" s="106">
        <f t="shared" ref="LG54" ca="1" si="2232">LB54</f>
        <v>0</v>
      </c>
      <c r="LH54" s="202"/>
      <c r="LI54" s="202"/>
      <c r="LJ54" s="202"/>
      <c r="LK54" s="202"/>
      <c r="LL54" s="202"/>
      <c r="LM54" s="202"/>
      <c r="LN54" s="202"/>
      <c r="LO54" s="202"/>
      <c r="LP54" s="203"/>
      <c r="LQ54" s="204"/>
      <c r="LR54" s="108">
        <f>(LQ54*F54)/H54</f>
        <v>0</v>
      </c>
      <c r="LS54" s="102">
        <f ca="1">IF(E54=0,0,SUMIF('Cocktail (December 2025)'!$F$6:$DB$1547,E54,'Cocktail (December 2025)'!$BK$6:$BK$1547))</f>
        <v>0</v>
      </c>
      <c r="LT54" s="108">
        <f ca="1">LS54/H54</f>
        <v>0</v>
      </c>
      <c r="LU54" s="109">
        <f t="shared" ref="LU54" ca="1" si="2233">LG54+LH54+LI54+LJ54-LK54-LL54-LM54-LN54-LO54-LP54-LR54-LT54</f>
        <v>0</v>
      </c>
      <c r="LV54" s="104">
        <f ca="1">LU54*H54</f>
        <v>0</v>
      </c>
      <c r="LW54" s="105">
        <f ca="1">(LL54+LM54+LN54+LO54+(LP54+((LQ54*$F54)/$H54)+LT54))*$L54</f>
        <v>0</v>
      </c>
      <c r="LX54" s="191"/>
      <c r="LY54" s="192">
        <f t="shared" ref="LY54" ca="1" si="2234">LX54-LU54</f>
        <v>0</v>
      </c>
      <c r="LZ54" s="106">
        <f t="shared" ref="LZ54" ca="1" si="2235">LU54</f>
        <v>0</v>
      </c>
      <c r="MA54" s="202"/>
      <c r="MB54" s="202"/>
      <c r="MC54" s="202"/>
      <c r="MD54" s="202"/>
      <c r="ME54" s="202"/>
      <c r="MF54" s="202"/>
      <c r="MG54" s="202"/>
      <c r="MH54" s="202"/>
      <c r="MI54" s="203"/>
      <c r="MJ54" s="204"/>
      <c r="MK54" s="108">
        <f>(MJ54*F54)/H54</f>
        <v>0</v>
      </c>
      <c r="ML54" s="102">
        <f ca="1">IF(E54=0,0,SUMIF('Cocktail (December 2025)'!$F$6:$DB$1547,E54,'Cocktail (December 2025)'!$BN$6:$BN$1547))</f>
        <v>0</v>
      </c>
      <c r="MM54" s="108">
        <f ca="1">ML54/H54</f>
        <v>0</v>
      </c>
      <c r="MN54" s="109">
        <f t="shared" ref="MN54" ca="1" si="2236">LZ54+MA54+MB54+MC54-MD54-ME54-MF54-MG54-MH54-MI54-MK54-MM54</f>
        <v>0</v>
      </c>
      <c r="MO54" s="104">
        <f ca="1">MN54*H54</f>
        <v>0</v>
      </c>
      <c r="MP54" s="105">
        <f ca="1">(ME54+MF54+MG54+MH54+(MI54+((MJ54*$F54)/$H54)+MM54))*$L54</f>
        <v>0</v>
      </c>
      <c r="MQ54" s="191"/>
      <c r="MR54" s="192">
        <f t="shared" ref="MR54" ca="1" si="2237">MQ54-MN54</f>
        <v>0</v>
      </c>
      <c r="MS54" s="106">
        <f t="shared" ref="MS54" ca="1" si="2238">MN54</f>
        <v>0</v>
      </c>
      <c r="MT54" s="202"/>
      <c r="MU54" s="202"/>
      <c r="MV54" s="202"/>
      <c r="MW54" s="202"/>
      <c r="MX54" s="202"/>
      <c r="MY54" s="202"/>
      <c r="MZ54" s="202"/>
      <c r="NA54" s="202"/>
      <c r="NB54" s="203"/>
      <c r="NC54" s="204"/>
      <c r="ND54" s="108">
        <f>(NC54*F54)/H54</f>
        <v>0</v>
      </c>
      <c r="NE54" s="102">
        <f ca="1">IF(E54=0,0,SUMIF('Cocktail (December 2025)'!$F$6:$DB$1547,E54,'Cocktail (December 2025)'!$BQ$6:$BQ$1547))</f>
        <v>0</v>
      </c>
      <c r="NF54" s="108">
        <f ca="1">NE54/H54</f>
        <v>0</v>
      </c>
      <c r="NG54" s="109">
        <f t="shared" ref="NG54" ca="1" si="2239">MS54+MT54+MU54+MV54-MW54-MX54-MY54-MZ54-NA54-NB54-ND54-NF54</f>
        <v>0</v>
      </c>
      <c r="NH54" s="104">
        <f ca="1">NG54*H54</f>
        <v>0</v>
      </c>
      <c r="NI54" s="105">
        <f ca="1">(MX54+MY54+MZ54+NA54+(NB54+((NC54*$F54)/$H54)+NF54))*$L54</f>
        <v>0</v>
      </c>
      <c r="NJ54" s="191"/>
      <c r="NK54" s="192">
        <f t="shared" ref="NK54" ca="1" si="2240">NJ54-NG54</f>
        <v>0</v>
      </c>
      <c r="NL54" s="106">
        <f t="shared" ref="NL54" ca="1" si="2241">NG54</f>
        <v>0</v>
      </c>
      <c r="NM54" s="202"/>
      <c r="NN54" s="202"/>
      <c r="NO54" s="202"/>
      <c r="NP54" s="202"/>
      <c r="NQ54" s="202"/>
      <c r="NR54" s="202"/>
      <c r="NS54" s="202"/>
      <c r="NT54" s="202"/>
      <c r="NU54" s="203"/>
      <c r="NV54" s="204"/>
      <c r="NW54" s="108">
        <f>(NV54*F54)/H54</f>
        <v>0</v>
      </c>
      <c r="NX54" s="102">
        <f ca="1">IF(E54=0,0,SUMIF('Cocktail (December 2025)'!$F$6:$DB$1547,E54,'Cocktail (December 2025)'!$BT$6:$BT$1547))</f>
        <v>0</v>
      </c>
      <c r="NY54" s="108">
        <f ca="1">NX54/H54</f>
        <v>0</v>
      </c>
      <c r="NZ54" s="109">
        <f t="shared" ref="NZ54" ca="1" si="2242">NL54+NM54+NN54+NO54-NP54-NQ54-NR54-NS54-NT54-NU54-NW54-NY54</f>
        <v>0</v>
      </c>
      <c r="OA54" s="104">
        <f ca="1">NZ54*H54</f>
        <v>0</v>
      </c>
      <c r="OB54" s="105">
        <f ca="1">(NQ54+NR54+NS54+NT54+(NU54+((NV54*$F54)/$H54)+NY54))*$L54</f>
        <v>0</v>
      </c>
      <c r="OC54" s="191"/>
      <c r="OD54" s="192">
        <f t="shared" ref="OD54" ca="1" si="2243">OC54-NZ54</f>
        <v>0</v>
      </c>
      <c r="OE54" s="106">
        <f t="shared" ref="OE54" ca="1" si="2244">NZ54</f>
        <v>0</v>
      </c>
      <c r="OF54" s="202"/>
      <c r="OG54" s="202"/>
      <c r="OH54" s="202"/>
      <c r="OI54" s="202"/>
      <c r="OJ54" s="202"/>
      <c r="OK54" s="202"/>
      <c r="OL54" s="202"/>
      <c r="OM54" s="202"/>
      <c r="ON54" s="203"/>
      <c r="OO54" s="204"/>
      <c r="OP54" s="108">
        <f>(OO54*F54)/H54</f>
        <v>0</v>
      </c>
      <c r="OQ54" s="102">
        <f ca="1">IF(E54=0,0,SUMIF('Cocktail (December 2025)'!$F$6:$DB$1547,E54,'Cocktail (December 2025)'!$BW$6:$BW$1547))</f>
        <v>0</v>
      </c>
      <c r="OR54" s="108">
        <f ca="1">OQ54/H54</f>
        <v>0</v>
      </c>
      <c r="OS54" s="109">
        <f t="shared" ref="OS54" ca="1" si="2245">OE54+OF54+OG54+OH54-OI54-OJ54-OK54-OL54-OM54-ON54-OP54-OR54</f>
        <v>0</v>
      </c>
      <c r="OT54" s="104">
        <f ca="1">OS54*H54</f>
        <v>0</v>
      </c>
      <c r="OU54" s="105">
        <f ca="1">(OJ54+OK54+OL54+OM54+(ON54+((OO54*$F54)/$H54)+OR54))*$L54</f>
        <v>0</v>
      </c>
      <c r="OV54" s="191"/>
      <c r="OW54" s="192">
        <f t="shared" ref="OW54" ca="1" si="2246">OV54-OS54</f>
        <v>0</v>
      </c>
      <c r="OX54" s="106">
        <f ca="1">OS54</f>
        <v>0</v>
      </c>
      <c r="OY54" s="202"/>
      <c r="OZ54" s="202"/>
      <c r="PA54" s="202"/>
      <c r="PB54" s="202"/>
      <c r="PC54" s="202"/>
      <c r="PD54" s="202"/>
      <c r="PE54" s="202"/>
      <c r="PF54" s="202"/>
      <c r="PG54" s="203"/>
      <c r="PH54" s="204"/>
      <c r="PI54" s="108">
        <f>(PH54*F54)/H54</f>
        <v>0</v>
      </c>
      <c r="PJ54" s="102">
        <f ca="1">IF(E54=0,0,SUMIF('Cocktail (December 2025)'!$F$6:$DB$1547,E54,'Cocktail (December 2025)'!$BZ$6:$BZ$1547))</f>
        <v>0</v>
      </c>
      <c r="PK54" s="108">
        <f ca="1">PJ54/H54</f>
        <v>0</v>
      </c>
      <c r="PL54" s="109">
        <f t="shared" ref="PL54" ca="1" si="2247">OX54+OY54+OZ54+PA54-PB54-PC54-PD54-PE54-PF54-PG54-PI54-PK54</f>
        <v>0</v>
      </c>
      <c r="PM54" s="104">
        <f ca="1">PL54*H54</f>
        <v>0</v>
      </c>
      <c r="PN54" s="105">
        <f ca="1">(PC54+PD54+PE54+PF54+(PG54+((PH54*$F54)/$H54)+PK54))*$L54</f>
        <v>0</v>
      </c>
      <c r="PO54" s="191"/>
      <c r="PP54" s="192">
        <f t="shared" ref="PP54" ca="1" si="2248">PO54-PL54</f>
        <v>0</v>
      </c>
      <c r="PQ54" s="106">
        <f t="shared" ref="PQ54" ca="1" si="2249">PL54</f>
        <v>0</v>
      </c>
      <c r="PR54" s="202"/>
      <c r="PS54" s="202"/>
      <c r="PT54" s="202"/>
      <c r="PU54" s="202"/>
      <c r="PV54" s="202"/>
      <c r="PW54" s="202"/>
      <c r="PX54" s="202"/>
      <c r="PY54" s="202"/>
      <c r="PZ54" s="203"/>
      <c r="QA54" s="204"/>
      <c r="QB54" s="108">
        <f>(QA54*F54)/H54</f>
        <v>0</v>
      </c>
      <c r="QC54" s="102">
        <f ca="1">IF(E54=0,0,SUMIF('Cocktail (December 2025)'!$F$6:$DB$1547,E54,'Cocktail (December 2025)'!$CC$6:$CC$1547))</f>
        <v>0</v>
      </c>
      <c r="QD54" s="108">
        <f ca="1">QC54/H54</f>
        <v>0</v>
      </c>
      <c r="QE54" s="109">
        <f t="shared" ref="QE54" ca="1" si="2250">PQ54+PR54+PS54+PT54-PU54-PV54-PW54-PX54-PY54-PZ54-QB54-QD54</f>
        <v>0</v>
      </c>
      <c r="QF54" s="104">
        <f ca="1">QE54*H54</f>
        <v>0</v>
      </c>
      <c r="QG54" s="105">
        <f ca="1">(PV54+PW54+PX54+PY54+(PZ54+((QA54*$F54)/$H54)+QD54))*$L54</f>
        <v>0</v>
      </c>
      <c r="QH54" s="191"/>
      <c r="QI54" s="192">
        <f t="shared" ref="QI54" ca="1" si="2251">QH54-QE54</f>
        <v>0</v>
      </c>
      <c r="QJ54" s="106">
        <f t="shared" ref="QJ54" ca="1" si="2252">QE54</f>
        <v>0</v>
      </c>
      <c r="QK54" s="202"/>
      <c r="QL54" s="202"/>
      <c r="QM54" s="202"/>
      <c r="QN54" s="202"/>
      <c r="QO54" s="202"/>
      <c r="QP54" s="202"/>
      <c r="QQ54" s="202"/>
      <c r="QR54" s="202"/>
      <c r="QS54" s="203"/>
      <c r="QT54" s="204"/>
      <c r="QU54" s="108">
        <f>(QT54*F54)/H54</f>
        <v>0</v>
      </c>
      <c r="QV54" s="102">
        <f ca="1">IF(E54=0,0,SUMIF('Cocktail (December 2025)'!$F$6:$DB$1547,E54,'Cocktail (December 2025)'!$CF$6:$CF$1547))</f>
        <v>0</v>
      </c>
      <c r="QW54" s="108">
        <f ca="1">QV54/H54</f>
        <v>0</v>
      </c>
      <c r="QX54" s="109">
        <f t="shared" ref="QX54" ca="1" si="2253">QJ54+QK54+QL54+QM54-QN54-QO54-QP54-QQ54-QR54-QS54-QU54-QW54</f>
        <v>0</v>
      </c>
      <c r="QY54" s="104">
        <f ca="1">QX54*H54</f>
        <v>0</v>
      </c>
      <c r="QZ54" s="105">
        <f ca="1">(QO54+QP54+QQ54+QR54+(QS54+((QT54*$F54)/$H54)+QW54))*$L54</f>
        <v>0</v>
      </c>
      <c r="RA54" s="191"/>
      <c r="RB54" s="192">
        <f t="shared" ref="RB54" ca="1" si="2254">RA54-QX54</f>
        <v>0</v>
      </c>
      <c r="RC54" s="106">
        <f ca="1">QX54</f>
        <v>0</v>
      </c>
      <c r="RD54" s="202"/>
      <c r="RE54" s="202"/>
      <c r="RF54" s="202"/>
      <c r="RG54" s="202"/>
      <c r="RH54" s="202"/>
      <c r="RI54" s="202"/>
      <c r="RJ54" s="202"/>
      <c r="RK54" s="202"/>
      <c r="RL54" s="203"/>
      <c r="RM54" s="204"/>
      <c r="RN54" s="108">
        <f>(RM54*F54)/H54</f>
        <v>0</v>
      </c>
      <c r="RO54" s="102">
        <f ca="1">IF(E54=0,0,SUMIF('Cocktail (December 2025)'!$F$6:$DB$1547,E54,'Cocktail (December 2025)'!$CI$6:$CI$1547))</f>
        <v>0</v>
      </c>
      <c r="RP54" s="108">
        <f ca="1">RO54/H54</f>
        <v>0</v>
      </c>
      <c r="RQ54" s="109">
        <f t="shared" ref="RQ54" ca="1" si="2255">RC54+RD54+RE54+RF54-RG54-RH54-RI54-RJ54-RK54-RL54-RN54-RP54</f>
        <v>0</v>
      </c>
      <c r="RR54" s="104">
        <f ca="1">RQ54*H54</f>
        <v>0</v>
      </c>
      <c r="RS54" s="105">
        <f ca="1">(RH54+RI54+RJ54+RK54+(RL54+((RM54*$F54)/$H54)+RP54))*$L54</f>
        <v>0</v>
      </c>
      <c r="RT54" s="191"/>
      <c r="RU54" s="192">
        <f t="shared" ref="RU54" ca="1" si="2256">RT54-RQ54</f>
        <v>0</v>
      </c>
      <c r="RV54" s="106">
        <f t="shared" ref="RV54" ca="1" si="2257">RQ54</f>
        <v>0</v>
      </c>
      <c r="RW54" s="202"/>
      <c r="RX54" s="202"/>
      <c r="RY54" s="202"/>
      <c r="RZ54" s="202"/>
      <c r="SA54" s="202"/>
      <c r="SB54" s="202"/>
      <c r="SC54" s="202"/>
      <c r="SD54" s="202"/>
      <c r="SE54" s="203"/>
      <c r="SF54" s="204"/>
      <c r="SG54" s="108">
        <f>(SF54*F54)/H54</f>
        <v>0</v>
      </c>
      <c r="SH54" s="102">
        <f ca="1">IF(E54=0,0,SUMIF('Cocktail (December 2025)'!$F$6:$DB$1547,E54,'Cocktail (December 2025)'!$CL$6:$CL$1547))</f>
        <v>0</v>
      </c>
      <c r="SI54" s="108">
        <f ca="1">SH54/H54</f>
        <v>0</v>
      </c>
      <c r="SJ54" s="109">
        <f t="shared" ref="SJ54" ca="1" si="2258">RV54+RW54+RX54+RY54-RZ54-SA54-SB54-SC54-SD54-SE54-SG54-SI54</f>
        <v>0</v>
      </c>
      <c r="SK54" s="104">
        <f ca="1">SJ54*H54</f>
        <v>0</v>
      </c>
      <c r="SL54" s="105">
        <f ca="1">(SA54+SB54+SC54+SD54+(SE54+((SF54*$F54)/$H54)+SI54))*$L54</f>
        <v>0</v>
      </c>
      <c r="SM54" s="191"/>
      <c r="SN54" s="192">
        <f t="shared" ref="SN54" ca="1" si="2259">SM54-SJ54</f>
        <v>0</v>
      </c>
      <c r="SO54" s="106">
        <f t="shared" ref="SO54" ca="1" si="2260">SJ54</f>
        <v>0</v>
      </c>
      <c r="SP54" s="202"/>
      <c r="SQ54" s="202"/>
      <c r="SR54" s="202"/>
      <c r="SS54" s="202"/>
      <c r="ST54" s="202"/>
      <c r="SU54" s="202"/>
      <c r="SV54" s="202"/>
      <c r="SW54" s="202"/>
      <c r="SX54" s="203"/>
      <c r="SY54" s="204"/>
      <c r="SZ54" s="108">
        <f>(SY54*F54)/H54</f>
        <v>0</v>
      </c>
      <c r="TA54" s="102">
        <f ca="1">IF(E54=0,0,SUMIF('Cocktail (December 2025)'!$F$6:$DB$1547,E54,'Cocktail (December 2025)'!$CO$6:$CO$1547))</f>
        <v>0</v>
      </c>
      <c r="TB54" s="108">
        <f ca="1">TA54/H54</f>
        <v>0</v>
      </c>
      <c r="TC54" s="109">
        <f t="shared" ref="TC54" ca="1" si="2261">SO54+SP54+SQ54+SR54-SS54-ST54-SU54-SV54-SW54-SX54-SZ54-TB54</f>
        <v>0</v>
      </c>
      <c r="TD54" s="104">
        <f ca="1">TC54*H54</f>
        <v>0</v>
      </c>
      <c r="TE54" s="105">
        <f ca="1">(ST54+SU54+SV54+SW54+(SX54+((SY54*$F54)/$H54)+TB54))*$L54</f>
        <v>0</v>
      </c>
      <c r="TF54" s="191"/>
      <c r="TG54" s="192">
        <f t="shared" ref="TG54" ca="1" si="2262">TF54-TC54</f>
        <v>0</v>
      </c>
      <c r="TH54" s="106">
        <f t="shared" ref="TH54" ca="1" si="2263">TC54</f>
        <v>0</v>
      </c>
      <c r="TI54" s="202"/>
      <c r="TJ54" s="202"/>
      <c r="TK54" s="202"/>
      <c r="TL54" s="202"/>
      <c r="TM54" s="202"/>
      <c r="TN54" s="202"/>
      <c r="TO54" s="202"/>
      <c r="TP54" s="202"/>
      <c r="TQ54" s="203"/>
      <c r="TR54" s="204"/>
      <c r="TS54" s="108">
        <f>(TR54*F54)/H54</f>
        <v>0</v>
      </c>
      <c r="TT54" s="102">
        <f ca="1">IF(E54=0,0,SUMIF('Cocktail (December 2025)'!$F$6:$DB$1547,E54,'Cocktail (December 2025)'!$CR$6:$CR$1547))</f>
        <v>0</v>
      </c>
      <c r="TU54" s="108">
        <f ca="1">TT54/H54</f>
        <v>0</v>
      </c>
      <c r="TV54" s="109">
        <f t="shared" ref="TV54" ca="1" si="2264">TH54+TI54+TJ54+TK54-TL54-TM54-TN54-TO54-TP54-TQ54-TS54-TU54</f>
        <v>0</v>
      </c>
      <c r="TW54" s="104">
        <f ca="1">TV54*H54</f>
        <v>0</v>
      </c>
      <c r="TX54" s="105">
        <f ca="1">(TM54+TN54+TO54+TP54+(TQ54+((TR54*$F54)/$H54)+TU54))*$L54</f>
        <v>0</v>
      </c>
      <c r="TY54" s="191"/>
      <c r="TZ54" s="192">
        <f t="shared" ref="TZ54" ca="1" si="2265">TY54-TV54</f>
        <v>0</v>
      </c>
      <c r="UA54" s="106">
        <f t="shared" ref="UA54" ca="1" si="2266">TV54</f>
        <v>0</v>
      </c>
      <c r="UB54" s="202"/>
      <c r="UC54" s="202"/>
      <c r="UD54" s="202"/>
      <c r="UE54" s="202"/>
      <c r="UF54" s="202"/>
      <c r="UG54" s="202"/>
      <c r="UH54" s="202"/>
      <c r="UI54" s="202"/>
      <c r="UJ54" s="203"/>
      <c r="UK54" s="204"/>
      <c r="UL54" s="108">
        <f>(UK54*F54)/H54</f>
        <v>0</v>
      </c>
      <c r="UM54" s="102">
        <f ca="1">IF(E54=0,0,SUMIF('Cocktail (December 2025)'!$F$6:$DB$1547,E54,'Cocktail (December 2025)'!$CU$6:$CU$1547))</f>
        <v>0</v>
      </c>
      <c r="UN54" s="108">
        <f ca="1">UM54/H54</f>
        <v>0</v>
      </c>
      <c r="UO54" s="109">
        <f t="shared" ref="UO54" ca="1" si="2267">UA54+UB54+UC54+UD54-UE54-UF54-UG54-UH54-UI54-UJ54-UL54-UN54</f>
        <v>0</v>
      </c>
      <c r="UP54" s="104">
        <f ca="1">UO54*H54</f>
        <v>0</v>
      </c>
      <c r="UQ54" s="105">
        <f ca="1">(UF54+UG54+UH54+UI54+(UJ54+((UK54*$F54)/$H54)+UN54))*$L54</f>
        <v>0</v>
      </c>
      <c r="UR54" s="191"/>
      <c r="US54" s="192">
        <f t="shared" ref="US54" ca="1" si="2268">UR54-UO54</f>
        <v>0</v>
      </c>
      <c r="UT54" s="106">
        <f t="shared" ref="UT54" ca="1" si="2269">UO54</f>
        <v>0</v>
      </c>
      <c r="UU54" s="202"/>
      <c r="UV54" s="202"/>
      <c r="UW54" s="202"/>
      <c r="UX54" s="202"/>
      <c r="UY54" s="202"/>
      <c r="UZ54" s="202"/>
      <c r="VA54" s="202"/>
      <c r="VB54" s="202"/>
      <c r="VC54" s="203"/>
      <c r="VD54" s="204"/>
      <c r="VE54" s="108">
        <f>(VD54*F54)/H54</f>
        <v>0</v>
      </c>
      <c r="VF54" s="102">
        <f ca="1">IF(E54=0,0,SUMIF('Cocktail (December 2025)'!$F$6:$DB$1547,E54,'Cocktail (December 2025)'!$CX$6:$CX$1547))</f>
        <v>0</v>
      </c>
      <c r="VG54" s="108">
        <f ca="1">VF54/H54</f>
        <v>0</v>
      </c>
      <c r="VH54" s="109">
        <f t="shared" ref="VH54" ca="1" si="2270">UT54+UU54+UV54+UW54-UX54-UY54-UZ54-VA54-VB54-VC54-VE54-VG54</f>
        <v>0</v>
      </c>
      <c r="VI54" s="104">
        <f ca="1">VH54*H54</f>
        <v>0</v>
      </c>
      <c r="VJ54" s="105">
        <f ca="1">(UY54+UZ54+VA54+VB54+(VC54+((VD54*$F54)/$H54)+VG54))*$L54</f>
        <v>0</v>
      </c>
      <c r="VK54" s="191"/>
      <c r="VL54" s="192">
        <f t="shared" ref="VL54" ca="1" si="2271">VK54-VH54</f>
        <v>0</v>
      </c>
      <c r="VM54" s="106">
        <f t="shared" ref="VM54" ca="1" si="2272">VH54</f>
        <v>0</v>
      </c>
      <c r="VN54" s="202"/>
      <c r="VO54" s="202"/>
      <c r="VP54" s="202"/>
      <c r="VQ54" s="202"/>
      <c r="VR54" s="202"/>
      <c r="VS54" s="202"/>
      <c r="VT54" s="202"/>
      <c r="VU54" s="202"/>
      <c r="VV54" s="203"/>
      <c r="VW54" s="204"/>
      <c r="VX54" s="108">
        <f>(VW54*F54)/H54</f>
        <v>0</v>
      </c>
      <c r="VY54" s="102">
        <f ca="1">IF(E54=0,0,SUMIF('Cocktail (December 2025)'!$F$6:$DB$1547,E54,'Cocktail (December 2025)'!$DA$6:$DA$1547))</f>
        <v>0</v>
      </c>
      <c r="VZ54" s="108">
        <f ca="1">VY54/H54</f>
        <v>0</v>
      </c>
      <c r="WA54" s="109">
        <f t="shared" ref="WA54" ca="1" si="2273">VM54+VN54+VO54+VP54-VQ54-VR54-VS54-VT54-VU54-VV54-VX54-VZ54</f>
        <v>0</v>
      </c>
      <c r="WB54" s="104">
        <f ca="1">WA54*H54</f>
        <v>0</v>
      </c>
      <c r="WC54" s="105">
        <f ca="1">(VR54+VS54+VT54+VU54+(VV54+((VW54*$F54)/$H54)+VZ54))*$L54</f>
        <v>0</v>
      </c>
      <c r="WD54" s="191"/>
      <c r="WE54" s="192">
        <f t="shared" ref="WE54" ca="1" si="2274">WD54-WA54</f>
        <v>0</v>
      </c>
      <c r="WF54" s="14" t="s">
        <v>81</v>
      </c>
      <c r="WG54" s="62">
        <f>O54</f>
        <v>0</v>
      </c>
      <c r="WH54" s="13">
        <f t="shared" si="2183"/>
        <v>0</v>
      </c>
      <c r="WI54" s="13">
        <f t="shared" si="2183"/>
        <v>0</v>
      </c>
      <c r="WJ54" s="13">
        <f t="shared" si="2183"/>
        <v>0</v>
      </c>
      <c r="WK54" s="13">
        <f t="shared" si="2183"/>
        <v>0</v>
      </c>
      <c r="WL54" s="13">
        <f t="shared" si="2183"/>
        <v>0</v>
      </c>
      <c r="WM54" s="13">
        <f>U54+AN54+BG54+BZ54+CS54+DL54+EE54++EX54+FQ54+GJ54+HC54+HV54+IO54+JH54+KA54+KT54+LM54+MF54+MY54+NR54+OK54+PD54+PW54+QP54+RI54+SB54+SU54+TN54+UG54+UZ54+VS54</f>
        <v>0</v>
      </c>
      <c r="WN54" s="13">
        <f t="shared" si="2184"/>
        <v>0</v>
      </c>
      <c r="WO54" s="13">
        <f t="shared" si="2184"/>
        <v>0</v>
      </c>
      <c r="WP54" s="63">
        <f t="shared" si="2184"/>
        <v>0</v>
      </c>
      <c r="WQ54" s="63">
        <f t="shared" si="2184"/>
        <v>0</v>
      </c>
      <c r="WR54" s="63">
        <f t="shared" si="2184"/>
        <v>0</v>
      </c>
      <c r="WS54" s="63">
        <f ca="1">AB54+AU54+BN54+CG54+CZ54+DS54+EL54+FE54+FX54+GQ54+HJ54+IC54+IV54+JO54+KH54+LA54+LT54+MM54+NF54+NY54+OR54+PK54+QD54+QW54+RP54+SI54+TB54+TU54+UN54+VG54+VZ54</f>
        <v>0</v>
      </c>
      <c r="WT54" s="54">
        <f t="shared" ref="WT54" ca="1" si="2275">WA54</f>
        <v>0</v>
      </c>
      <c r="WU54" s="64">
        <f t="shared" ref="WU54" ca="1" si="2276">WB54</f>
        <v>0</v>
      </c>
      <c r="WV54" s="196"/>
      <c r="WW54" s="197">
        <f t="shared" ref="WW54" ca="1" si="2277">WV54-WT54</f>
        <v>0</v>
      </c>
      <c r="WX54" s="12">
        <f>WV54/F54</f>
        <v>0</v>
      </c>
      <c r="WY54" s="61"/>
    </row>
    <row r="55" spans="1:623" ht="15" customHeight="1" x14ac:dyDescent="0.3">
      <c r="A55" s="114" t="str">
        <f t="shared" ref="A55:A80" si="2278">IFERROR(IF(WU55=0,"-","Y"),"-")</f>
        <v>-</v>
      </c>
      <c r="B55" s="175"/>
      <c r="C55" s="173">
        <v>303</v>
      </c>
      <c r="D55" s="174">
        <v>316</v>
      </c>
      <c r="E55" s="139" t="s">
        <v>117</v>
      </c>
      <c r="F55" s="98"/>
      <c r="G55" s="98"/>
      <c r="H55" s="90"/>
      <c r="I55" s="98"/>
      <c r="J55" s="90"/>
      <c r="K55" s="99"/>
      <c r="L55" s="215"/>
      <c r="M55" s="215"/>
      <c r="N55" s="208"/>
      <c r="O55" s="100"/>
      <c r="P55" s="202"/>
      <c r="Q55" s="202"/>
      <c r="R55" s="202"/>
      <c r="S55" s="202"/>
      <c r="T55" s="202"/>
      <c r="U55" s="202"/>
      <c r="V55" s="202"/>
      <c r="W55" s="202"/>
      <c r="X55" s="203"/>
      <c r="Y55" s="204"/>
      <c r="Z55" s="101"/>
      <c r="AA55" s="102"/>
      <c r="AB55" s="103"/>
      <c r="AC55" s="104"/>
      <c r="AD55" s="104"/>
      <c r="AE55" s="105"/>
      <c r="AF55" s="191"/>
      <c r="AG55" s="192"/>
      <c r="AH55" s="106">
        <f t="shared" ref="AH55:AH92" si="2279">IF(AF55="",AC55,IF(AF55&lt;&gt;0,AF55,0))</f>
        <v>0</v>
      </c>
      <c r="AI55" s="202"/>
      <c r="AJ55" s="202"/>
      <c r="AK55" s="202"/>
      <c r="AL55" s="202"/>
      <c r="AM55" s="202"/>
      <c r="AN55" s="202"/>
      <c r="AO55" s="202"/>
      <c r="AP55" s="202"/>
      <c r="AQ55" s="203"/>
      <c r="AR55" s="204"/>
      <c r="AS55" s="107"/>
      <c r="AT55" s="102"/>
      <c r="AU55" s="108"/>
      <c r="AV55" s="104"/>
      <c r="AW55" s="104"/>
      <c r="AX55" s="105"/>
      <c r="AY55" s="191"/>
      <c r="AZ55" s="192"/>
      <c r="BA55" s="106"/>
      <c r="BB55" s="202"/>
      <c r="BC55" s="202"/>
      <c r="BD55" s="202"/>
      <c r="BE55" s="202"/>
      <c r="BF55" s="202"/>
      <c r="BG55" s="202"/>
      <c r="BH55" s="202"/>
      <c r="BI55" s="202"/>
      <c r="BJ55" s="203"/>
      <c r="BK55" s="204"/>
      <c r="BL55" s="108"/>
      <c r="BM55" s="102"/>
      <c r="BN55" s="108"/>
      <c r="BO55" s="109"/>
      <c r="BP55" s="104"/>
      <c r="BQ55" s="105"/>
      <c r="BR55" s="191"/>
      <c r="BS55" s="192"/>
      <c r="BT55" s="106"/>
      <c r="BU55" s="202"/>
      <c r="BV55" s="202"/>
      <c r="BW55" s="202"/>
      <c r="BX55" s="202"/>
      <c r="BY55" s="202"/>
      <c r="BZ55" s="202"/>
      <c r="CA55" s="202"/>
      <c r="CB55" s="202"/>
      <c r="CC55" s="203"/>
      <c r="CD55" s="204"/>
      <c r="CE55" s="108"/>
      <c r="CF55" s="102"/>
      <c r="CG55" s="108"/>
      <c r="CH55" s="109"/>
      <c r="CI55" s="104"/>
      <c r="CJ55" s="105"/>
      <c r="CK55" s="191"/>
      <c r="CL55" s="192"/>
      <c r="CM55" s="106"/>
      <c r="CN55" s="202"/>
      <c r="CO55" s="202"/>
      <c r="CP55" s="202"/>
      <c r="CQ55" s="202"/>
      <c r="CR55" s="202"/>
      <c r="CS55" s="202"/>
      <c r="CT55" s="202"/>
      <c r="CU55" s="202"/>
      <c r="CV55" s="203"/>
      <c r="CW55" s="204"/>
      <c r="CX55" s="108"/>
      <c r="CY55" s="102"/>
      <c r="CZ55" s="108"/>
      <c r="DA55" s="109"/>
      <c r="DB55" s="104"/>
      <c r="DC55" s="105"/>
      <c r="DD55" s="191"/>
      <c r="DE55" s="192"/>
      <c r="DF55" s="106"/>
      <c r="DG55" s="202"/>
      <c r="DH55" s="202"/>
      <c r="DI55" s="202"/>
      <c r="DJ55" s="202"/>
      <c r="DK55" s="202"/>
      <c r="DL55" s="202"/>
      <c r="DM55" s="202"/>
      <c r="DN55" s="202"/>
      <c r="DO55" s="203"/>
      <c r="DP55" s="204"/>
      <c r="DQ55" s="108"/>
      <c r="DR55" s="102"/>
      <c r="DS55" s="108"/>
      <c r="DT55" s="109"/>
      <c r="DU55" s="104"/>
      <c r="DV55" s="105"/>
      <c r="DW55" s="191"/>
      <c r="DX55" s="192"/>
      <c r="DY55" s="106"/>
      <c r="DZ55" s="202"/>
      <c r="EA55" s="202"/>
      <c r="EB55" s="202"/>
      <c r="EC55" s="202"/>
      <c r="ED55" s="202"/>
      <c r="EE55" s="202"/>
      <c r="EF55" s="202"/>
      <c r="EG55" s="202"/>
      <c r="EH55" s="203"/>
      <c r="EI55" s="204"/>
      <c r="EJ55" s="108"/>
      <c r="EK55" s="102"/>
      <c r="EL55" s="108"/>
      <c r="EM55" s="109"/>
      <c r="EN55" s="104"/>
      <c r="EO55" s="105"/>
      <c r="EP55" s="191"/>
      <c r="EQ55" s="199"/>
      <c r="ER55" s="185"/>
      <c r="ES55" s="202"/>
      <c r="ET55" s="202"/>
      <c r="EU55" s="202"/>
      <c r="EV55" s="202"/>
      <c r="EW55" s="202"/>
      <c r="EX55" s="202"/>
      <c r="EY55" s="202"/>
      <c r="EZ55" s="202"/>
      <c r="FA55" s="203"/>
      <c r="FB55" s="204"/>
      <c r="FC55" s="108"/>
      <c r="FD55" s="102"/>
      <c r="FE55" s="108"/>
      <c r="FF55" s="109"/>
      <c r="FG55" s="104"/>
      <c r="FH55" s="105"/>
      <c r="FI55" s="191"/>
      <c r="FJ55" s="192"/>
      <c r="FK55" s="110"/>
      <c r="FL55" s="202"/>
      <c r="FM55" s="202"/>
      <c r="FN55" s="202"/>
      <c r="FO55" s="202"/>
      <c r="FP55" s="202"/>
      <c r="FQ55" s="202"/>
      <c r="FR55" s="202"/>
      <c r="FS55" s="202"/>
      <c r="FT55" s="203"/>
      <c r="FU55" s="204"/>
      <c r="FV55" s="108"/>
      <c r="FW55" s="102"/>
      <c r="FX55" s="108"/>
      <c r="FY55" s="109"/>
      <c r="FZ55" s="104"/>
      <c r="GA55" s="105"/>
      <c r="GB55" s="191"/>
      <c r="GC55" s="192"/>
      <c r="GD55" s="106"/>
      <c r="GE55" s="202"/>
      <c r="GF55" s="202"/>
      <c r="GG55" s="202"/>
      <c r="GH55" s="202"/>
      <c r="GI55" s="202"/>
      <c r="GJ55" s="202"/>
      <c r="GK55" s="202"/>
      <c r="GL55" s="202"/>
      <c r="GM55" s="203"/>
      <c r="GN55" s="204"/>
      <c r="GO55" s="108"/>
      <c r="GP55" s="102"/>
      <c r="GQ55" s="108"/>
      <c r="GR55" s="109"/>
      <c r="GS55" s="104"/>
      <c r="GT55" s="105"/>
      <c r="GU55" s="191"/>
      <c r="GV55" s="192"/>
      <c r="GW55" s="106"/>
      <c r="GX55" s="202"/>
      <c r="GY55" s="202"/>
      <c r="GZ55" s="202"/>
      <c r="HA55" s="202"/>
      <c r="HB55" s="202"/>
      <c r="HC55" s="202"/>
      <c r="HD55" s="202"/>
      <c r="HE55" s="202"/>
      <c r="HF55" s="203"/>
      <c r="HG55" s="204"/>
      <c r="HH55" s="108"/>
      <c r="HI55" s="102"/>
      <c r="HJ55" s="108"/>
      <c r="HK55" s="109"/>
      <c r="HL55" s="104"/>
      <c r="HM55" s="105"/>
      <c r="HN55" s="191"/>
      <c r="HO55" s="192"/>
      <c r="HP55" s="106"/>
      <c r="HQ55" s="202"/>
      <c r="HR55" s="202"/>
      <c r="HS55" s="202"/>
      <c r="HT55" s="202"/>
      <c r="HU55" s="202"/>
      <c r="HV55" s="202"/>
      <c r="HW55" s="202"/>
      <c r="HX55" s="202"/>
      <c r="HY55" s="203"/>
      <c r="HZ55" s="204"/>
      <c r="IA55" s="108"/>
      <c r="IB55" s="102"/>
      <c r="IC55" s="108"/>
      <c r="ID55" s="109"/>
      <c r="IE55" s="104"/>
      <c r="IF55" s="105"/>
      <c r="IG55" s="191"/>
      <c r="IH55" s="192"/>
      <c r="II55" s="106"/>
      <c r="IJ55" s="202"/>
      <c r="IK55" s="202"/>
      <c r="IL55" s="202"/>
      <c r="IM55" s="202"/>
      <c r="IN55" s="202"/>
      <c r="IO55" s="202"/>
      <c r="IP55" s="202"/>
      <c r="IQ55" s="202"/>
      <c r="IR55" s="203"/>
      <c r="IS55" s="204"/>
      <c r="IT55" s="108"/>
      <c r="IU55" s="102"/>
      <c r="IV55" s="108"/>
      <c r="IW55" s="109"/>
      <c r="IX55" s="104"/>
      <c r="IY55" s="105"/>
      <c r="IZ55" s="191"/>
      <c r="JA55" s="192"/>
      <c r="JB55" s="106"/>
      <c r="JC55" s="202"/>
      <c r="JD55" s="202"/>
      <c r="JE55" s="202"/>
      <c r="JF55" s="202"/>
      <c r="JG55" s="202"/>
      <c r="JH55" s="202"/>
      <c r="JI55" s="202"/>
      <c r="JJ55" s="202"/>
      <c r="JK55" s="203"/>
      <c r="JL55" s="204"/>
      <c r="JM55" s="108"/>
      <c r="JN55" s="102"/>
      <c r="JO55" s="108"/>
      <c r="JP55" s="109"/>
      <c r="JQ55" s="104"/>
      <c r="JR55" s="105"/>
      <c r="JS55" s="191"/>
      <c r="JT55" s="192"/>
      <c r="JU55" s="106"/>
      <c r="JV55" s="202"/>
      <c r="JW55" s="202"/>
      <c r="JX55" s="202"/>
      <c r="JY55" s="202"/>
      <c r="JZ55" s="202"/>
      <c r="KA55" s="202"/>
      <c r="KB55" s="202"/>
      <c r="KC55" s="202"/>
      <c r="KD55" s="203"/>
      <c r="KE55" s="204"/>
      <c r="KF55" s="108"/>
      <c r="KG55" s="102"/>
      <c r="KH55" s="108"/>
      <c r="KI55" s="109"/>
      <c r="KJ55" s="104"/>
      <c r="KK55" s="105"/>
      <c r="KL55" s="191"/>
      <c r="KM55" s="192"/>
      <c r="KN55" s="106"/>
      <c r="KO55" s="202"/>
      <c r="KP55" s="202"/>
      <c r="KQ55" s="202"/>
      <c r="KR55" s="202"/>
      <c r="KS55" s="202"/>
      <c r="KT55" s="202"/>
      <c r="KU55" s="202"/>
      <c r="KV55" s="202"/>
      <c r="KW55" s="203"/>
      <c r="KX55" s="204"/>
      <c r="KY55" s="108"/>
      <c r="KZ55" s="102"/>
      <c r="LA55" s="108"/>
      <c r="LB55" s="109"/>
      <c r="LC55" s="104"/>
      <c r="LD55" s="105"/>
      <c r="LE55" s="191"/>
      <c r="LF55" s="192"/>
      <c r="LG55" s="106"/>
      <c r="LH55" s="202"/>
      <c r="LI55" s="202"/>
      <c r="LJ55" s="202"/>
      <c r="LK55" s="202"/>
      <c r="LL55" s="202"/>
      <c r="LM55" s="202"/>
      <c r="LN55" s="202"/>
      <c r="LO55" s="202"/>
      <c r="LP55" s="203"/>
      <c r="LQ55" s="204"/>
      <c r="LR55" s="108"/>
      <c r="LS55" s="102"/>
      <c r="LT55" s="108"/>
      <c r="LU55" s="109"/>
      <c r="LV55" s="104"/>
      <c r="LW55" s="105"/>
      <c r="LX55" s="191"/>
      <c r="LY55" s="192"/>
      <c r="LZ55" s="106"/>
      <c r="MA55" s="202"/>
      <c r="MB55" s="202"/>
      <c r="MC55" s="202"/>
      <c r="MD55" s="202"/>
      <c r="ME55" s="202"/>
      <c r="MF55" s="202"/>
      <c r="MG55" s="202"/>
      <c r="MH55" s="202"/>
      <c r="MI55" s="203"/>
      <c r="MJ55" s="204"/>
      <c r="MK55" s="108"/>
      <c r="ML55" s="102"/>
      <c r="MM55" s="108"/>
      <c r="MN55" s="109"/>
      <c r="MO55" s="104"/>
      <c r="MP55" s="105"/>
      <c r="MQ55" s="191"/>
      <c r="MR55" s="192"/>
      <c r="MS55" s="106"/>
      <c r="MT55" s="202"/>
      <c r="MU55" s="202"/>
      <c r="MV55" s="202"/>
      <c r="MW55" s="202"/>
      <c r="MX55" s="202"/>
      <c r="MY55" s="202"/>
      <c r="MZ55" s="202"/>
      <c r="NA55" s="202"/>
      <c r="NB55" s="203"/>
      <c r="NC55" s="204"/>
      <c r="ND55" s="108"/>
      <c r="NE55" s="102"/>
      <c r="NF55" s="108"/>
      <c r="NG55" s="109"/>
      <c r="NH55" s="104"/>
      <c r="NI55" s="105"/>
      <c r="NJ55" s="191"/>
      <c r="NK55" s="192"/>
      <c r="NL55" s="106"/>
      <c r="NM55" s="202"/>
      <c r="NN55" s="202"/>
      <c r="NO55" s="202"/>
      <c r="NP55" s="202"/>
      <c r="NQ55" s="202"/>
      <c r="NR55" s="202"/>
      <c r="NS55" s="202"/>
      <c r="NT55" s="202"/>
      <c r="NU55" s="203"/>
      <c r="NV55" s="204"/>
      <c r="NW55" s="108"/>
      <c r="NX55" s="102"/>
      <c r="NY55" s="108"/>
      <c r="NZ55" s="109"/>
      <c r="OA55" s="104"/>
      <c r="OB55" s="105"/>
      <c r="OC55" s="191"/>
      <c r="OD55" s="192"/>
      <c r="OE55" s="106"/>
      <c r="OF55" s="202"/>
      <c r="OG55" s="202"/>
      <c r="OH55" s="202"/>
      <c r="OI55" s="202"/>
      <c r="OJ55" s="202"/>
      <c r="OK55" s="202"/>
      <c r="OL55" s="202"/>
      <c r="OM55" s="202"/>
      <c r="ON55" s="203"/>
      <c r="OO55" s="204"/>
      <c r="OP55" s="108"/>
      <c r="OQ55" s="102"/>
      <c r="OR55" s="108"/>
      <c r="OS55" s="109"/>
      <c r="OT55" s="104"/>
      <c r="OU55" s="105"/>
      <c r="OV55" s="191"/>
      <c r="OW55" s="192"/>
      <c r="OX55" s="106"/>
      <c r="OY55" s="202"/>
      <c r="OZ55" s="202"/>
      <c r="PA55" s="202"/>
      <c r="PB55" s="202"/>
      <c r="PC55" s="202"/>
      <c r="PD55" s="202"/>
      <c r="PE55" s="202"/>
      <c r="PF55" s="202"/>
      <c r="PG55" s="203"/>
      <c r="PH55" s="204"/>
      <c r="PI55" s="108"/>
      <c r="PJ55" s="102"/>
      <c r="PK55" s="108"/>
      <c r="PL55" s="109"/>
      <c r="PM55" s="104"/>
      <c r="PN55" s="105"/>
      <c r="PO55" s="191"/>
      <c r="PP55" s="192"/>
      <c r="PQ55" s="106"/>
      <c r="PR55" s="202"/>
      <c r="PS55" s="202"/>
      <c r="PT55" s="202"/>
      <c r="PU55" s="202"/>
      <c r="PV55" s="202"/>
      <c r="PW55" s="202"/>
      <c r="PX55" s="202"/>
      <c r="PY55" s="202"/>
      <c r="PZ55" s="203"/>
      <c r="QA55" s="204"/>
      <c r="QB55" s="108"/>
      <c r="QC55" s="102"/>
      <c r="QD55" s="108"/>
      <c r="QE55" s="109"/>
      <c r="QF55" s="104"/>
      <c r="QG55" s="105"/>
      <c r="QH55" s="191"/>
      <c r="QI55" s="192"/>
      <c r="QJ55" s="106"/>
      <c r="QK55" s="202"/>
      <c r="QL55" s="202"/>
      <c r="QM55" s="202"/>
      <c r="QN55" s="202"/>
      <c r="QO55" s="202"/>
      <c r="QP55" s="202"/>
      <c r="QQ55" s="202"/>
      <c r="QR55" s="202"/>
      <c r="QS55" s="203"/>
      <c r="QT55" s="204"/>
      <c r="QU55" s="108"/>
      <c r="QV55" s="102"/>
      <c r="QW55" s="108"/>
      <c r="QX55" s="109"/>
      <c r="QY55" s="104"/>
      <c r="QZ55" s="105"/>
      <c r="RA55" s="191"/>
      <c r="RB55" s="192"/>
      <c r="RC55" s="106"/>
      <c r="RD55" s="202"/>
      <c r="RE55" s="202"/>
      <c r="RF55" s="202"/>
      <c r="RG55" s="202"/>
      <c r="RH55" s="202"/>
      <c r="RI55" s="202"/>
      <c r="RJ55" s="202"/>
      <c r="RK55" s="202"/>
      <c r="RL55" s="203"/>
      <c r="RM55" s="204"/>
      <c r="RN55" s="108"/>
      <c r="RO55" s="102"/>
      <c r="RP55" s="108"/>
      <c r="RQ55" s="109"/>
      <c r="RR55" s="104"/>
      <c r="RS55" s="105"/>
      <c r="RT55" s="191"/>
      <c r="RU55" s="192"/>
      <c r="RV55" s="106"/>
      <c r="RW55" s="202"/>
      <c r="RX55" s="202"/>
      <c r="RY55" s="202"/>
      <c r="RZ55" s="202"/>
      <c r="SA55" s="202"/>
      <c r="SB55" s="202"/>
      <c r="SC55" s="202"/>
      <c r="SD55" s="202"/>
      <c r="SE55" s="203"/>
      <c r="SF55" s="204"/>
      <c r="SG55" s="108"/>
      <c r="SH55" s="102"/>
      <c r="SI55" s="108"/>
      <c r="SJ55" s="109"/>
      <c r="SK55" s="104"/>
      <c r="SL55" s="105"/>
      <c r="SM55" s="191"/>
      <c r="SN55" s="192"/>
      <c r="SO55" s="106"/>
      <c r="SP55" s="202"/>
      <c r="SQ55" s="202"/>
      <c r="SR55" s="202"/>
      <c r="SS55" s="202"/>
      <c r="ST55" s="202"/>
      <c r="SU55" s="202"/>
      <c r="SV55" s="202"/>
      <c r="SW55" s="202"/>
      <c r="SX55" s="203"/>
      <c r="SY55" s="204"/>
      <c r="SZ55" s="108"/>
      <c r="TA55" s="102"/>
      <c r="TB55" s="108"/>
      <c r="TC55" s="109"/>
      <c r="TD55" s="104"/>
      <c r="TE55" s="105"/>
      <c r="TF55" s="191"/>
      <c r="TG55" s="192"/>
      <c r="TH55" s="106"/>
      <c r="TI55" s="202"/>
      <c r="TJ55" s="202"/>
      <c r="TK55" s="202"/>
      <c r="TL55" s="202"/>
      <c r="TM55" s="202"/>
      <c r="TN55" s="202"/>
      <c r="TO55" s="202"/>
      <c r="TP55" s="202"/>
      <c r="TQ55" s="203"/>
      <c r="TR55" s="204"/>
      <c r="TS55" s="108"/>
      <c r="TT55" s="102"/>
      <c r="TU55" s="108"/>
      <c r="TV55" s="109"/>
      <c r="TW55" s="104"/>
      <c r="TX55" s="105"/>
      <c r="TY55" s="191"/>
      <c r="TZ55" s="192"/>
      <c r="UA55" s="106"/>
      <c r="UB55" s="202"/>
      <c r="UC55" s="202"/>
      <c r="UD55" s="202"/>
      <c r="UE55" s="202"/>
      <c r="UF55" s="202"/>
      <c r="UG55" s="202"/>
      <c r="UH55" s="202"/>
      <c r="UI55" s="202"/>
      <c r="UJ55" s="203"/>
      <c r="UK55" s="204"/>
      <c r="UL55" s="108"/>
      <c r="UM55" s="102"/>
      <c r="UN55" s="108"/>
      <c r="UO55" s="109"/>
      <c r="UP55" s="104"/>
      <c r="UQ55" s="105"/>
      <c r="UR55" s="191"/>
      <c r="US55" s="192"/>
      <c r="UT55" s="106"/>
      <c r="UU55" s="202"/>
      <c r="UV55" s="202"/>
      <c r="UW55" s="202"/>
      <c r="UX55" s="202"/>
      <c r="UY55" s="202"/>
      <c r="UZ55" s="202"/>
      <c r="VA55" s="202"/>
      <c r="VB55" s="202"/>
      <c r="VC55" s="203"/>
      <c r="VD55" s="204"/>
      <c r="VE55" s="108"/>
      <c r="VF55" s="102"/>
      <c r="VG55" s="108"/>
      <c r="VH55" s="109"/>
      <c r="VI55" s="104"/>
      <c r="VJ55" s="105"/>
      <c r="VK55" s="191"/>
      <c r="VL55" s="192"/>
      <c r="VM55" s="106"/>
      <c r="VN55" s="202"/>
      <c r="VO55" s="202"/>
      <c r="VP55" s="202"/>
      <c r="VQ55" s="202"/>
      <c r="VR55" s="202"/>
      <c r="VS55" s="202"/>
      <c r="VT55" s="202"/>
      <c r="VU55" s="202"/>
      <c r="VV55" s="203"/>
      <c r="VW55" s="204"/>
      <c r="VX55" s="108"/>
      <c r="VY55" s="102"/>
      <c r="VZ55" s="108"/>
      <c r="WA55" s="109"/>
      <c r="WB55" s="104"/>
      <c r="WC55" s="105"/>
      <c r="WD55" s="191"/>
      <c r="WE55" s="192"/>
      <c r="WF55" s="14"/>
      <c r="WG55" s="62"/>
      <c r="WH55" s="13"/>
      <c r="WI55" s="13"/>
      <c r="WJ55" s="13"/>
      <c r="WK55" s="13"/>
      <c r="WL55" s="13"/>
      <c r="WM55" s="13"/>
      <c r="WN55" s="13"/>
      <c r="WO55" s="13"/>
      <c r="WP55" s="63"/>
      <c r="WQ55" s="63"/>
      <c r="WR55" s="63"/>
      <c r="WS55" s="63"/>
      <c r="WT55" s="54"/>
      <c r="WU55" s="64"/>
      <c r="WV55" s="196"/>
      <c r="WW55" s="197"/>
      <c r="WX55" s="12"/>
      <c r="WY55" s="61"/>
    </row>
    <row r="56" spans="1:623" ht="15" x14ac:dyDescent="0.3">
      <c r="A56" s="114" t="str">
        <f t="shared" ca="1" si="2278"/>
        <v>-</v>
      </c>
      <c r="B56" s="149"/>
      <c r="C56" s="173">
        <v>339</v>
      </c>
      <c r="D56" s="174">
        <v>317</v>
      </c>
      <c r="E56" s="138" t="s">
        <v>188</v>
      </c>
      <c r="F56" s="98">
        <f>IF(E56="","",IF(VLOOKUP(E56,'Master Data (December 2025)'!$B$10:$N$857,1)=E56,VLOOKUP(E56,'Master Data (December 2025)'!$B$10:$N$857,6),"XX"))</f>
        <v>1</v>
      </c>
      <c r="G56" s="98"/>
      <c r="H56" s="90">
        <f>IF(E56="","",IF(VLOOKUP(E56,'Master Data (December 2025)'!$B$10:$N$857,1)=E56,VLOOKUP(E56,'Master Data (December 2025)'!$B$10:$N$857,8),"XX"))</f>
        <v>1</v>
      </c>
      <c r="I56" s="98"/>
      <c r="J56" s="90" t="str">
        <f>IF(E56="","",IF(VLOOKUP(E56,'Master Data (December 2025)'!$B$10:$N$857,1)=E56,VLOOKUP(E56,'Master Data (December 2025)'!$B$10:$N$857,3),"XX"))</f>
        <v>สมภพ</v>
      </c>
      <c r="K56" s="99" t="str">
        <f>IF(E56="","",IF(VLOOKUP(E56,'Master Data (December 2025)'!$B$10:$N$857,1)=E56,VLOOKUP(E56,'Master Data (December 2025)'!$B$10:$N$857,5),"XX"))</f>
        <v>Btl 296 ml</v>
      </c>
      <c r="L56" s="215">
        <f>IF(E56="","",IF(VLOOKUP(E56,'Master Data (December 2025)'!$B$10:$N$857,1)=E56,VLOOKUP(E56,'Master Data (December 2025)'!$B$10:$N$857,11),"XX"))</f>
        <v>1045</v>
      </c>
      <c r="M56" s="215">
        <f>IF(E56="","",IF(VLOOKUP(E56,'Master Data (December 2025)'!$B$10:$N$857,1)=E56,VLOOKUP(E56,'Master Data (December 2025)'!$B$10:$N$857,13),"XX"))</f>
        <v>1045</v>
      </c>
      <c r="N56" s="208"/>
      <c r="O56" s="100">
        <f t="shared" ref="O56:O67" si="2280">N56</f>
        <v>0</v>
      </c>
      <c r="P56" s="202"/>
      <c r="Q56" s="202"/>
      <c r="R56" s="202"/>
      <c r="S56" s="202"/>
      <c r="T56" s="202"/>
      <c r="U56" s="202"/>
      <c r="V56" s="202"/>
      <c r="W56" s="202"/>
      <c r="X56" s="203"/>
      <c r="Y56" s="204"/>
      <c r="Z56" s="101">
        <f t="shared" ref="Z56:Z64" si="2281">(Y56*F56)/H56</f>
        <v>0</v>
      </c>
      <c r="AA56" s="102">
        <f ca="1">IF(E56=0,0,SUMIF('Cocktail (December 2025)'!$F$6:$DB$1547,E56,'Cocktail (December 2025)'!$O$6:$O$1547))</f>
        <v>0</v>
      </c>
      <c r="AB56" s="103">
        <f t="shared" ref="AB56:AB64" ca="1" si="2282">AA56/H56</f>
        <v>0</v>
      </c>
      <c r="AC56" s="104">
        <f t="shared" ref="AC56:AC64" ca="1" si="2283">O56+P56+Q56+R56-S56-T56-U56-V56-W56-X56-Z56-AB56</f>
        <v>0</v>
      </c>
      <c r="AD56" s="104">
        <f t="shared" ref="AD56:AD64" ca="1" si="2284">AC56*H56</f>
        <v>0</v>
      </c>
      <c r="AE56" s="105">
        <f t="shared" ref="AE56:AE58" ca="1" si="2285">(T56+U56+V56+W56+(X56+((Y56*$F56)/$H56)+AB56))*$L56</f>
        <v>0</v>
      </c>
      <c r="AF56" s="191"/>
      <c r="AG56" s="192">
        <f t="shared" ref="AG56:AG67" ca="1" si="2286">AF56-AC56</f>
        <v>0</v>
      </c>
      <c r="AH56" s="106">
        <f t="shared" ca="1" si="2279"/>
        <v>0</v>
      </c>
      <c r="AI56" s="202"/>
      <c r="AJ56" s="202"/>
      <c r="AK56" s="202"/>
      <c r="AL56" s="202"/>
      <c r="AM56" s="202"/>
      <c r="AN56" s="202"/>
      <c r="AO56" s="202"/>
      <c r="AP56" s="202"/>
      <c r="AQ56" s="203"/>
      <c r="AR56" s="204"/>
      <c r="AS56" s="107">
        <f t="shared" ref="AS56:AS80" si="2287">(AR56*F56)/H56</f>
        <v>0</v>
      </c>
      <c r="AT56" s="102">
        <f ca="1">IF(E56=0,0,SUMIF('Cocktail (December 2025)'!$F$6:$DB$1547,E56,'Cocktail (December 2025)'!$R$6:$R$1547))</f>
        <v>0</v>
      </c>
      <c r="AU56" s="108">
        <f t="shared" ref="AU56:AU80" ca="1" si="2288">AT56/H56</f>
        <v>0</v>
      </c>
      <c r="AV56" s="104">
        <f t="shared" ref="AV56:AV64" ca="1" si="2289">AH56+AI56+AJ56+AK56-AL56-AM56-AN56-AO56-AP56-AQ56-AS56-AU56</f>
        <v>0</v>
      </c>
      <c r="AW56" s="104">
        <f t="shared" ref="AW56:AW80" ca="1" si="2290">AV56*H56</f>
        <v>0</v>
      </c>
      <c r="AX56" s="105">
        <f t="shared" ref="AX56:AX58" ca="1" si="2291">(AM56+AN56+AO56+AP56+(AQ56+((AR56*$F56)/$H56)+AU56))*$L56</f>
        <v>0</v>
      </c>
      <c r="AY56" s="191"/>
      <c r="AZ56" s="192">
        <f t="shared" ref="AZ56:AZ67" ca="1" si="2292">AY56-AV56</f>
        <v>0</v>
      </c>
      <c r="BA56" s="106">
        <f t="shared" ref="BA56:BA80" ca="1" si="2293">AV56</f>
        <v>0</v>
      </c>
      <c r="BB56" s="202"/>
      <c r="BC56" s="202"/>
      <c r="BD56" s="202"/>
      <c r="BE56" s="202"/>
      <c r="BF56" s="202"/>
      <c r="BG56" s="202"/>
      <c r="BH56" s="202"/>
      <c r="BI56" s="202"/>
      <c r="BJ56" s="203"/>
      <c r="BK56" s="204"/>
      <c r="BL56" s="108">
        <f t="shared" ref="BL56:BL80" si="2294">(BK56*F56)/H56</f>
        <v>0</v>
      </c>
      <c r="BM56" s="102">
        <f ca="1">IF(E56=0,0,SUMIF('Cocktail (December 2025)'!$F$6:$DB$1547,E56,'Cocktail (December 2025)'!$U$6:$U$1547))</f>
        <v>0</v>
      </c>
      <c r="BN56" s="108">
        <f t="shared" ref="BN56:BN80" ca="1" si="2295">BM56/H56</f>
        <v>0</v>
      </c>
      <c r="BO56" s="109">
        <f t="shared" ref="BO56:BO64" ca="1" si="2296">BA56+BB56+BC56+BD56-BE56-BF56-BG56-BH56-BI56-BJ56-BL56-BN56</f>
        <v>0</v>
      </c>
      <c r="BP56" s="104">
        <f t="shared" ref="BP56:BP80" ca="1" si="2297">BO56*H56</f>
        <v>0</v>
      </c>
      <c r="BQ56" s="105">
        <f t="shared" ref="BQ56:BQ58" ca="1" si="2298">(BF56+BG56+BH56+BI56+(BJ56+((BK56*$F56)/$H56)+BN56))*$L56</f>
        <v>0</v>
      </c>
      <c r="BR56" s="191"/>
      <c r="BS56" s="192">
        <f t="shared" ref="BS56:BS67" ca="1" si="2299">BR56-BO56</f>
        <v>0</v>
      </c>
      <c r="BT56" s="106">
        <f t="shared" ref="BT56:BT67" ca="1" si="2300">BO56</f>
        <v>0</v>
      </c>
      <c r="BU56" s="202"/>
      <c r="BV56" s="202"/>
      <c r="BW56" s="202"/>
      <c r="BX56" s="202"/>
      <c r="BY56" s="202"/>
      <c r="BZ56" s="202"/>
      <c r="CA56" s="202"/>
      <c r="CB56" s="202"/>
      <c r="CC56" s="203"/>
      <c r="CD56" s="204"/>
      <c r="CE56" s="108">
        <f t="shared" ref="CE56:CE80" si="2301">(CD56*F56)/H56</f>
        <v>0</v>
      </c>
      <c r="CF56" s="102">
        <f ca="1">IF(E56=0,0,SUMIF('Cocktail (December 2025)'!$F$6:$DB$1547,E56,'Cocktail (December 2025)'!$X$6:$X$1547))</f>
        <v>0</v>
      </c>
      <c r="CG56" s="108">
        <f t="shared" ref="CG56:CG80" ca="1" si="2302">CF56/H56</f>
        <v>0</v>
      </c>
      <c r="CH56" s="109">
        <f t="shared" ref="CH56:CH64" ca="1" si="2303">BT56+BU56+BV56+BW56-BX56-BY56-BZ56-CA56-CB56-CC56-CE56-CG56</f>
        <v>0</v>
      </c>
      <c r="CI56" s="104">
        <f t="shared" ref="CI56:CI80" ca="1" si="2304">CH56*H56</f>
        <v>0</v>
      </c>
      <c r="CJ56" s="105">
        <f t="shared" ref="CJ56:CJ58" ca="1" si="2305">(BY56+BZ56+CA56+CB56+(CC56+((CD56*$F56)/$H56)+CG56))*$L56</f>
        <v>0</v>
      </c>
      <c r="CK56" s="191"/>
      <c r="CL56" s="192">
        <f t="shared" ref="CL56:CL67" ca="1" si="2306">CK56-CH56</f>
        <v>0</v>
      </c>
      <c r="CM56" s="106">
        <f t="shared" ref="CM56:CM67" ca="1" si="2307">CH56</f>
        <v>0</v>
      </c>
      <c r="CN56" s="202"/>
      <c r="CO56" s="202"/>
      <c r="CP56" s="202"/>
      <c r="CQ56" s="202"/>
      <c r="CR56" s="202"/>
      <c r="CS56" s="202"/>
      <c r="CT56" s="202"/>
      <c r="CU56" s="202"/>
      <c r="CV56" s="203"/>
      <c r="CW56" s="204"/>
      <c r="CX56" s="108">
        <f t="shared" ref="CX56:CX80" si="2308">(CW56*F56)/H56</f>
        <v>0</v>
      </c>
      <c r="CY56" s="102">
        <f ca="1">IF(E56=0,0,SUMIF('Cocktail (December 2025)'!$F$6:$DB$1547,E56,'Cocktail (December 2025)'!$AA$6:$AA$1547))</f>
        <v>0</v>
      </c>
      <c r="CZ56" s="108">
        <f t="shared" ref="CZ56:CZ80" ca="1" si="2309">CY56/H56</f>
        <v>0</v>
      </c>
      <c r="DA56" s="109">
        <f t="shared" ref="DA56:DA64" ca="1" si="2310">CM56+CN56+CO56+CP56-CQ56-CR56-CS56-CT56-CU56-CV56-CX56-CZ56</f>
        <v>0</v>
      </c>
      <c r="DB56" s="104">
        <f t="shared" ref="DB56:DB80" ca="1" si="2311">DA56*H56</f>
        <v>0</v>
      </c>
      <c r="DC56" s="105">
        <f t="shared" ref="DC56:DC58" ca="1" si="2312">(CR56+CS56+CT56+CU56+(CV56+((CW56*$F56)/$H56)+CZ56))*$L56</f>
        <v>0</v>
      </c>
      <c r="DD56" s="191"/>
      <c r="DE56" s="192">
        <f t="shared" ref="DE56:DE67" ca="1" si="2313">DD56-DA56</f>
        <v>0</v>
      </c>
      <c r="DF56" s="106">
        <f t="shared" ref="DF56:DF67" ca="1" si="2314">DA56</f>
        <v>0</v>
      </c>
      <c r="DG56" s="202"/>
      <c r="DH56" s="202"/>
      <c r="DI56" s="202"/>
      <c r="DJ56" s="202"/>
      <c r="DK56" s="202"/>
      <c r="DL56" s="202"/>
      <c r="DM56" s="202"/>
      <c r="DN56" s="202"/>
      <c r="DO56" s="203"/>
      <c r="DP56" s="204"/>
      <c r="DQ56" s="108">
        <f t="shared" ref="DQ56:DQ80" si="2315">(DP56*F56)/H56</f>
        <v>0</v>
      </c>
      <c r="DR56" s="102">
        <f ca="1">IF(E56=0,0,SUMIF('Cocktail (December 2025)'!$F$6:$DB$1547,E56,'Cocktail (December 2025)'!$AD$6:$AD$1547))</f>
        <v>0</v>
      </c>
      <c r="DS56" s="108">
        <f t="shared" ref="DS56:DS80" ca="1" si="2316">DR56/H56</f>
        <v>0</v>
      </c>
      <c r="DT56" s="109">
        <f t="shared" ref="DT56:DT64" ca="1" si="2317">DF56+DG56+DH56+DI56-DJ56-DK56-DL56-DM56-DN56-DO56-DQ56-DS56</f>
        <v>0</v>
      </c>
      <c r="DU56" s="104">
        <f t="shared" ref="DU56:DU80" ca="1" si="2318">DT56*H56</f>
        <v>0</v>
      </c>
      <c r="DV56" s="105">
        <f t="shared" ref="DV56:DV58" ca="1" si="2319">(DK56+DL56+DM56+DN56+(DO56+((DP56*$F56)/$H56)+DS56))*$L56</f>
        <v>0</v>
      </c>
      <c r="DW56" s="191"/>
      <c r="DX56" s="192">
        <f t="shared" ref="DX56:DX67" ca="1" si="2320">DW56-DT56</f>
        <v>0</v>
      </c>
      <c r="DY56" s="106">
        <f t="shared" ref="DY56:DY67" ca="1" si="2321">DT56</f>
        <v>0</v>
      </c>
      <c r="DZ56" s="202"/>
      <c r="EA56" s="202"/>
      <c r="EB56" s="202"/>
      <c r="EC56" s="202"/>
      <c r="ED56" s="202"/>
      <c r="EE56" s="202"/>
      <c r="EF56" s="202"/>
      <c r="EG56" s="202"/>
      <c r="EH56" s="203"/>
      <c r="EI56" s="204"/>
      <c r="EJ56" s="108">
        <f t="shared" ref="EJ56:EJ80" si="2322">(EI56*F56)/H56</f>
        <v>0</v>
      </c>
      <c r="EK56" s="102">
        <f ca="1">IF(E56=0,0,SUMIF('Cocktail (December 2025)'!$F$6:$DB$1547,E56,'Cocktail (December 2025)'!$AG$6:$AG$1547))</f>
        <v>0</v>
      </c>
      <c r="EL56" s="108">
        <f t="shared" ref="EL56:EL80" ca="1" si="2323">EK56/H56</f>
        <v>0</v>
      </c>
      <c r="EM56" s="109">
        <f t="shared" ref="EM56:EM64" ca="1" si="2324">DY56+DZ56+EA56+EB56-EC56-ED56-EE56-EF56-EG56-EH56-EJ56-EL56</f>
        <v>0</v>
      </c>
      <c r="EN56" s="104">
        <f t="shared" ref="EN56:EN80" ca="1" si="2325">EM56*H56</f>
        <v>0</v>
      </c>
      <c r="EO56" s="105">
        <f t="shared" ref="EO56:EO58" ca="1" si="2326">(ED56+EE56+EF56+EG56+(EH56+((EI56*$F56)/$H56)+EL56))*$L56</f>
        <v>0</v>
      </c>
      <c r="EP56" s="191"/>
      <c r="EQ56" s="199">
        <f t="shared" ref="EQ56:EQ67" ca="1" si="2327">EP56-EM56</f>
        <v>0</v>
      </c>
      <c r="ER56" s="185">
        <f t="shared" ref="ER56:ER80" ca="1" si="2328">EM56</f>
        <v>0</v>
      </c>
      <c r="ES56" s="202"/>
      <c r="ET56" s="202"/>
      <c r="EU56" s="202"/>
      <c r="EV56" s="202"/>
      <c r="EW56" s="202"/>
      <c r="EX56" s="202"/>
      <c r="EY56" s="202"/>
      <c r="EZ56" s="202"/>
      <c r="FA56" s="203"/>
      <c r="FB56" s="204"/>
      <c r="FC56" s="108">
        <f t="shared" ref="FC56:FC80" si="2329">(FB56*F56)/H56</f>
        <v>0</v>
      </c>
      <c r="FD56" s="102">
        <f ca="1">IF(E56=0,0,SUMIF('Cocktail (December 2025)'!$F$6:$DB$1547,E56,'Cocktail (December 2025)'!$AJ$6:$AJ$1547))</f>
        <v>0</v>
      </c>
      <c r="FE56" s="108">
        <f t="shared" ref="FE56:FE80" ca="1" si="2330">FD56/H56</f>
        <v>0</v>
      </c>
      <c r="FF56" s="109">
        <f t="shared" ref="FF56:FF64" ca="1" si="2331">ER56+ES56+ET56+EU56-EV56-EW56-EX56-EY56-EZ56-FA56-FC56-FE56</f>
        <v>0</v>
      </c>
      <c r="FG56" s="104">
        <f t="shared" ref="FG56:FG80" ca="1" si="2332">FF56*H56</f>
        <v>0</v>
      </c>
      <c r="FH56" s="105">
        <f t="shared" ref="FH56:FH58" ca="1" si="2333">(EW56+EX56+EY56+EZ56+(FA56+((FB56*$F56)/$H56)+FE56))*$L56</f>
        <v>0</v>
      </c>
      <c r="FI56" s="191"/>
      <c r="FJ56" s="192">
        <f t="shared" ref="FJ56:FJ67" ca="1" si="2334">FI56-FF56</f>
        <v>0</v>
      </c>
      <c r="FK56" s="110">
        <f t="shared" ref="FK56:FK64" ca="1" si="2335">FF56</f>
        <v>0</v>
      </c>
      <c r="FL56" s="202"/>
      <c r="FM56" s="202"/>
      <c r="FN56" s="202"/>
      <c r="FO56" s="202"/>
      <c r="FP56" s="202"/>
      <c r="FQ56" s="202"/>
      <c r="FR56" s="202"/>
      <c r="FS56" s="202"/>
      <c r="FT56" s="203"/>
      <c r="FU56" s="204"/>
      <c r="FV56" s="108">
        <f t="shared" ref="FV56:FV80" si="2336">(FU56*F56)/H56</f>
        <v>0</v>
      </c>
      <c r="FW56" s="102">
        <f ca="1">IF(E56=0,0,SUMIF('Cocktail (December 2025)'!$F$6:$DB$1547,E56,'Cocktail (December 2025)'!$AM$6:$AM$1547))</f>
        <v>0</v>
      </c>
      <c r="FX56" s="108">
        <f t="shared" ref="FX56:FX80" ca="1" si="2337">FW56/H56</f>
        <v>0</v>
      </c>
      <c r="FY56" s="109">
        <f t="shared" ref="FY56:FY64" ca="1" si="2338">FK56+FL56+FM56+FN56-FO56-FP56-FQ56-FR56-FS56-FT56-FV56-FX56</f>
        <v>0</v>
      </c>
      <c r="FZ56" s="104">
        <f t="shared" ref="FZ56:FZ80" ca="1" si="2339">FY56*H56</f>
        <v>0</v>
      </c>
      <c r="GA56" s="105">
        <f t="shared" ref="GA56:GA58" ca="1" si="2340">(FP56+FQ56+FR56+FS56+(FT56+((FU56*$F56)/$H56)+FX56))*$L56</f>
        <v>0</v>
      </c>
      <c r="GB56" s="191"/>
      <c r="GC56" s="192">
        <f t="shared" ref="GC56:GC67" ca="1" si="2341">GB56-FY56</f>
        <v>0</v>
      </c>
      <c r="GD56" s="106">
        <f t="shared" ref="GD56:GD67" ca="1" si="2342">FY56</f>
        <v>0</v>
      </c>
      <c r="GE56" s="202"/>
      <c r="GF56" s="202"/>
      <c r="GG56" s="202"/>
      <c r="GH56" s="202"/>
      <c r="GI56" s="202"/>
      <c r="GJ56" s="202"/>
      <c r="GK56" s="202"/>
      <c r="GL56" s="202"/>
      <c r="GM56" s="203"/>
      <c r="GN56" s="204"/>
      <c r="GO56" s="108">
        <f t="shared" ref="GO56:GO80" si="2343">(GN56*F56)/H56</f>
        <v>0</v>
      </c>
      <c r="GP56" s="102">
        <f ca="1">IF(E56=0,0,SUMIF('Cocktail (December 2025)'!$F$6:$DB$1547,E56,'Cocktail (December 2025)'!$AP$6:$AP$1547))</f>
        <v>0</v>
      </c>
      <c r="GQ56" s="108">
        <f t="shared" ref="GQ56:GQ80" ca="1" si="2344">GP56/H56</f>
        <v>0</v>
      </c>
      <c r="GR56" s="109">
        <f t="shared" ref="GR56:GR64" ca="1" si="2345">GD56+GE56+GF56+GG56-GH56-GI56-GJ56-GK56-GL56-GM56-GO56-GQ56</f>
        <v>0</v>
      </c>
      <c r="GS56" s="104">
        <f t="shared" ref="GS56:GS80" ca="1" si="2346">GR56*H56</f>
        <v>0</v>
      </c>
      <c r="GT56" s="105">
        <f t="shared" ref="GT56:GT58" ca="1" si="2347">(GI56+GJ56+GK56+GL56+(GM56+((GN56*$F56)/$H56)+GQ56))*$L56</f>
        <v>0</v>
      </c>
      <c r="GU56" s="191"/>
      <c r="GV56" s="192">
        <f t="shared" ref="GV56:GV67" ca="1" si="2348">GU56-GR56</f>
        <v>0</v>
      </c>
      <c r="GW56" s="106">
        <f t="shared" ref="GW56:GW67" ca="1" si="2349">GR56</f>
        <v>0</v>
      </c>
      <c r="GX56" s="202"/>
      <c r="GY56" s="202"/>
      <c r="GZ56" s="202"/>
      <c r="HA56" s="202"/>
      <c r="HB56" s="202"/>
      <c r="HC56" s="202"/>
      <c r="HD56" s="202"/>
      <c r="HE56" s="202"/>
      <c r="HF56" s="203"/>
      <c r="HG56" s="204"/>
      <c r="HH56" s="108">
        <f t="shared" ref="HH56:HH80" si="2350">(HG56*F56)/H56</f>
        <v>0</v>
      </c>
      <c r="HI56" s="102">
        <f ca="1">IF(E56=0,0,SUMIF('Cocktail (December 2025)'!$F$6:$DB$1547,E56,'Cocktail (December 2025)'!$AS$6:$AS$1547))</f>
        <v>0</v>
      </c>
      <c r="HJ56" s="108">
        <f t="shared" ref="HJ56:HJ80" ca="1" si="2351">HI56/H56</f>
        <v>0</v>
      </c>
      <c r="HK56" s="109">
        <f t="shared" ref="HK56:HK64" ca="1" si="2352">GW56+GX56+GY56+GZ56-HA56-HB56-HC56-HD56-HE56-HF56-HH56-HJ56</f>
        <v>0</v>
      </c>
      <c r="HL56" s="104">
        <f t="shared" ref="HL56:HL80" ca="1" si="2353">HK56*H56</f>
        <v>0</v>
      </c>
      <c r="HM56" s="105">
        <f t="shared" ref="HM56:HM58" ca="1" si="2354">(HB56+HC56+HD56+HE56+(HF56+((HG56*$F56)/$H56)+HJ56))*$L56</f>
        <v>0</v>
      </c>
      <c r="HN56" s="191"/>
      <c r="HO56" s="192">
        <f t="shared" ref="HO56:HO67" ca="1" si="2355">HN56-HK56</f>
        <v>0</v>
      </c>
      <c r="HP56" s="106">
        <f t="shared" ref="HP56:HP67" ca="1" si="2356">HK56</f>
        <v>0</v>
      </c>
      <c r="HQ56" s="202"/>
      <c r="HR56" s="202"/>
      <c r="HS56" s="202"/>
      <c r="HT56" s="202"/>
      <c r="HU56" s="202"/>
      <c r="HV56" s="202"/>
      <c r="HW56" s="202"/>
      <c r="HX56" s="202"/>
      <c r="HY56" s="203"/>
      <c r="HZ56" s="204"/>
      <c r="IA56" s="108">
        <f t="shared" ref="IA56:IA80" si="2357">(HZ56*F56)/H56</f>
        <v>0</v>
      </c>
      <c r="IB56" s="102">
        <f ca="1">IF(E56=0,0,SUMIF('Cocktail (December 2025)'!$F$6:$DB$1547,E56,'Cocktail (December 2025)'!$AV$6:$AV$1547))</f>
        <v>0</v>
      </c>
      <c r="IC56" s="108">
        <f t="shared" ref="IC56:IC80" ca="1" si="2358">IB56/H56</f>
        <v>0</v>
      </c>
      <c r="ID56" s="109">
        <f t="shared" ref="ID56:ID64" ca="1" si="2359">HP56+HQ56+HR56+HS56-HT56-HU56-HV56-HW56-HX56-HY56-IA56-IC56</f>
        <v>0</v>
      </c>
      <c r="IE56" s="104">
        <f t="shared" ref="IE56:IE80" ca="1" si="2360">ID56*H56</f>
        <v>0</v>
      </c>
      <c r="IF56" s="105">
        <f t="shared" ref="IF56:IF58" ca="1" si="2361">(HU56+HV56+HW56+HX56+(HY56+((HZ56*$F56)/$H56)+IC56))*$L56</f>
        <v>0</v>
      </c>
      <c r="IG56" s="191"/>
      <c r="IH56" s="192">
        <f t="shared" ref="IH56:IH67" ca="1" si="2362">IG56-ID56</f>
        <v>0</v>
      </c>
      <c r="II56" s="106">
        <f t="shared" ref="II56:II67" ca="1" si="2363">ID56</f>
        <v>0</v>
      </c>
      <c r="IJ56" s="202"/>
      <c r="IK56" s="202"/>
      <c r="IL56" s="202"/>
      <c r="IM56" s="202"/>
      <c r="IN56" s="202"/>
      <c r="IO56" s="202"/>
      <c r="IP56" s="202"/>
      <c r="IQ56" s="202"/>
      <c r="IR56" s="203"/>
      <c r="IS56" s="204"/>
      <c r="IT56" s="108">
        <f t="shared" ref="IT56:IT80" si="2364">(IS56*F56)/H56</f>
        <v>0</v>
      </c>
      <c r="IU56" s="102">
        <f ca="1">IF(E56=0,0,SUMIF('Cocktail (December 2025)'!$F$6:$DB$1547,E56,'Cocktail (December 2025)'!$AY$6:$AY$1547))</f>
        <v>0</v>
      </c>
      <c r="IV56" s="108">
        <f t="shared" ref="IV56:IV80" ca="1" si="2365">IU56/H56</f>
        <v>0</v>
      </c>
      <c r="IW56" s="109">
        <f t="shared" ref="IW56:IW64" ca="1" si="2366">II56+IJ56+IK56+IL56-IM56-IN56-IO56-IP56-IQ56-IR56-IT56-IV56</f>
        <v>0</v>
      </c>
      <c r="IX56" s="104">
        <f t="shared" ref="IX56:IX80" ca="1" si="2367">IW56*H56</f>
        <v>0</v>
      </c>
      <c r="IY56" s="105">
        <f t="shared" ref="IY56:IY58" ca="1" si="2368">(IN56+IO56+IP56+IQ56+(IR56+((IS56*$F56)/$H56)+IV56))*$L56</f>
        <v>0</v>
      </c>
      <c r="IZ56" s="191"/>
      <c r="JA56" s="192">
        <f t="shared" ref="JA56:JA67" ca="1" si="2369">IZ56-IW56</f>
        <v>0</v>
      </c>
      <c r="JB56" s="106">
        <f t="shared" ref="JB56:JB67" ca="1" si="2370">IW56</f>
        <v>0</v>
      </c>
      <c r="JC56" s="202"/>
      <c r="JD56" s="202"/>
      <c r="JE56" s="202"/>
      <c r="JF56" s="202"/>
      <c r="JG56" s="202"/>
      <c r="JH56" s="202"/>
      <c r="JI56" s="202"/>
      <c r="JJ56" s="202"/>
      <c r="JK56" s="203"/>
      <c r="JL56" s="204"/>
      <c r="JM56" s="108">
        <f t="shared" ref="JM56:JM80" si="2371">(JL56*F56)/H56</f>
        <v>0</v>
      </c>
      <c r="JN56" s="102">
        <f ca="1">IF(E56=0,0,SUMIF('Cocktail (December 2025)'!$F$6:$DB$1547,E56,'Cocktail (December 2025)'!$BB$6:$BB$1547))</f>
        <v>0</v>
      </c>
      <c r="JO56" s="108">
        <f t="shared" ref="JO56:JO80" ca="1" si="2372">JN56/H56</f>
        <v>0</v>
      </c>
      <c r="JP56" s="109">
        <f t="shared" ref="JP56:JP64" ca="1" si="2373">JB56+JC56+JD56+JE56-JF56-JG56-JH56-JI56-JJ56-JK56-JM56-JO56</f>
        <v>0</v>
      </c>
      <c r="JQ56" s="104">
        <f t="shared" ref="JQ56:JQ80" ca="1" si="2374">JP56*H56</f>
        <v>0</v>
      </c>
      <c r="JR56" s="105">
        <f t="shared" ref="JR56:JR58" ca="1" si="2375">(JG56+JH56+JI56+JJ56+(JK56+((JL56*$F56)/$H56)+JO56))*$L56</f>
        <v>0</v>
      </c>
      <c r="JS56" s="191"/>
      <c r="JT56" s="192">
        <f t="shared" ref="JT56:JT67" ca="1" si="2376">JS56-JP56</f>
        <v>0</v>
      </c>
      <c r="JU56" s="106">
        <f t="shared" ref="JU56:JU80" ca="1" si="2377">JP56</f>
        <v>0</v>
      </c>
      <c r="JV56" s="202"/>
      <c r="JW56" s="202"/>
      <c r="JX56" s="202"/>
      <c r="JY56" s="202"/>
      <c r="JZ56" s="202"/>
      <c r="KA56" s="202"/>
      <c r="KB56" s="202"/>
      <c r="KC56" s="202"/>
      <c r="KD56" s="203"/>
      <c r="KE56" s="204"/>
      <c r="KF56" s="108">
        <f t="shared" ref="KF56:KF80" si="2378">(KE56*F56)/H56</f>
        <v>0</v>
      </c>
      <c r="KG56" s="102">
        <f ca="1">IF(E56=0,0,SUMIF('Cocktail (December 2025)'!$F$6:$DB$1547,E56,'Cocktail (December 2025)'!$BE$6:$BE$1547))</f>
        <v>0</v>
      </c>
      <c r="KH56" s="108">
        <f t="shared" ref="KH56:KH80" ca="1" si="2379">KG56/H56</f>
        <v>0</v>
      </c>
      <c r="KI56" s="109">
        <f t="shared" ref="KI56:KI64" ca="1" si="2380">JU56+JV56+JW56+JX56-JY56-JZ56-KA56-KB56-KC56-KD56-KF56-KH56</f>
        <v>0</v>
      </c>
      <c r="KJ56" s="104">
        <f t="shared" ref="KJ56:KJ80" ca="1" si="2381">KI56*H56</f>
        <v>0</v>
      </c>
      <c r="KK56" s="105">
        <f t="shared" ref="KK56:KK58" ca="1" si="2382">(JZ56+KA56+KB56+KC56+(KD56+((KE56*$F56)/$H56)+KH56))*$L56</f>
        <v>0</v>
      </c>
      <c r="KL56" s="191"/>
      <c r="KM56" s="192">
        <f t="shared" ref="KM56:KM67" ca="1" si="2383">KL56-KI56</f>
        <v>0</v>
      </c>
      <c r="KN56" s="106">
        <f t="shared" ref="KN56:KN67" ca="1" si="2384">KI56</f>
        <v>0</v>
      </c>
      <c r="KO56" s="202"/>
      <c r="KP56" s="202"/>
      <c r="KQ56" s="202"/>
      <c r="KR56" s="202"/>
      <c r="KS56" s="202"/>
      <c r="KT56" s="202"/>
      <c r="KU56" s="202"/>
      <c r="KV56" s="202"/>
      <c r="KW56" s="203"/>
      <c r="KX56" s="204"/>
      <c r="KY56" s="108">
        <f t="shared" ref="KY56:KY80" si="2385">(KX56*F56)/H56</f>
        <v>0</v>
      </c>
      <c r="KZ56" s="102">
        <f ca="1">IF(E56=0,0,SUMIF('Cocktail (December 2025)'!$F$6:$DB$1547,E56,'Cocktail (December 2025)'!$BH$6:$BH$1547))</f>
        <v>0</v>
      </c>
      <c r="LA56" s="108">
        <f t="shared" ref="LA56:LA80" ca="1" si="2386">KZ56/H56</f>
        <v>0</v>
      </c>
      <c r="LB56" s="109">
        <f t="shared" ref="LB56:LB64" ca="1" si="2387">KN56+KO56+KP56+KQ56-KR56-KS56-KT56-KU56-KV56-KW56-KY56-LA56</f>
        <v>0</v>
      </c>
      <c r="LC56" s="104">
        <f t="shared" ref="LC56:LC80" ca="1" si="2388">LB56*H56</f>
        <v>0</v>
      </c>
      <c r="LD56" s="105">
        <f t="shared" ref="LD56:LD58" ca="1" si="2389">(KS56+KT56+KU56+KV56+(KW56+((KX56*$F56)/$H56)+LA56))*$L56</f>
        <v>0</v>
      </c>
      <c r="LE56" s="191"/>
      <c r="LF56" s="192">
        <f t="shared" ref="LF56:LF67" ca="1" si="2390">LE56-LB56</f>
        <v>0</v>
      </c>
      <c r="LG56" s="106">
        <f t="shared" ref="LG56:LG67" ca="1" si="2391">LB56</f>
        <v>0</v>
      </c>
      <c r="LH56" s="202"/>
      <c r="LI56" s="202"/>
      <c r="LJ56" s="202"/>
      <c r="LK56" s="202"/>
      <c r="LL56" s="202"/>
      <c r="LM56" s="202"/>
      <c r="LN56" s="202"/>
      <c r="LO56" s="202"/>
      <c r="LP56" s="203"/>
      <c r="LQ56" s="204"/>
      <c r="LR56" s="108">
        <f t="shared" ref="LR56:LR80" si="2392">(LQ56*F56)/H56</f>
        <v>0</v>
      </c>
      <c r="LS56" s="102">
        <f ca="1">IF(E56=0,0,SUMIF('Cocktail (December 2025)'!$F$6:$DB$1547,E56,'Cocktail (December 2025)'!$BK$6:$BK$1547))</f>
        <v>0</v>
      </c>
      <c r="LT56" s="108">
        <f t="shared" ref="LT56:LT80" ca="1" si="2393">LS56/H56</f>
        <v>0</v>
      </c>
      <c r="LU56" s="109">
        <f t="shared" ref="LU56:LU64" ca="1" si="2394">LG56+LH56+LI56+LJ56-LK56-LL56-LM56-LN56-LO56-LP56-LR56-LT56</f>
        <v>0</v>
      </c>
      <c r="LV56" s="104">
        <f t="shared" ref="LV56:LV80" ca="1" si="2395">LU56*H56</f>
        <v>0</v>
      </c>
      <c r="LW56" s="105">
        <f t="shared" ref="LW56:LW58" ca="1" si="2396">(LL56+LM56+LN56+LO56+(LP56+((LQ56*$F56)/$H56)+LT56))*$L56</f>
        <v>0</v>
      </c>
      <c r="LX56" s="191"/>
      <c r="LY56" s="192">
        <f t="shared" ref="LY56:LY67" ca="1" si="2397">LX56-LU56</f>
        <v>0</v>
      </c>
      <c r="LZ56" s="106">
        <f t="shared" ref="LZ56:LZ67" ca="1" si="2398">LU56</f>
        <v>0</v>
      </c>
      <c r="MA56" s="202"/>
      <c r="MB56" s="202"/>
      <c r="MC56" s="202"/>
      <c r="MD56" s="202"/>
      <c r="ME56" s="202"/>
      <c r="MF56" s="202"/>
      <c r="MG56" s="202"/>
      <c r="MH56" s="202"/>
      <c r="MI56" s="203"/>
      <c r="MJ56" s="204"/>
      <c r="MK56" s="108">
        <f t="shared" ref="MK56:MK80" si="2399">(MJ56*F56)/H56</f>
        <v>0</v>
      </c>
      <c r="ML56" s="102">
        <f ca="1">IF(E56=0,0,SUMIF('Cocktail (December 2025)'!$F$6:$DB$1547,E56,'Cocktail (December 2025)'!$BN$6:$BN$1547))</f>
        <v>0</v>
      </c>
      <c r="MM56" s="108">
        <f t="shared" ref="MM56:MM80" ca="1" si="2400">ML56/H56</f>
        <v>0</v>
      </c>
      <c r="MN56" s="109">
        <f t="shared" ref="MN56:MN64" ca="1" si="2401">LZ56+MA56+MB56+MC56-MD56-ME56-MF56-MG56-MH56-MI56-MK56-MM56</f>
        <v>0</v>
      </c>
      <c r="MO56" s="104">
        <f t="shared" ref="MO56:MO80" ca="1" si="2402">MN56*H56</f>
        <v>0</v>
      </c>
      <c r="MP56" s="105">
        <f t="shared" ref="MP56:MP58" ca="1" si="2403">(ME56+MF56+MG56+MH56+(MI56+((MJ56*$F56)/$H56)+MM56))*$L56</f>
        <v>0</v>
      </c>
      <c r="MQ56" s="191"/>
      <c r="MR56" s="192">
        <f t="shared" ref="MR56:MR67" ca="1" si="2404">MQ56-MN56</f>
        <v>0</v>
      </c>
      <c r="MS56" s="106">
        <f t="shared" ref="MS56:MS67" ca="1" si="2405">MN56</f>
        <v>0</v>
      </c>
      <c r="MT56" s="202"/>
      <c r="MU56" s="202"/>
      <c r="MV56" s="202"/>
      <c r="MW56" s="202"/>
      <c r="MX56" s="202"/>
      <c r="MY56" s="202"/>
      <c r="MZ56" s="202"/>
      <c r="NA56" s="202"/>
      <c r="NB56" s="203"/>
      <c r="NC56" s="204"/>
      <c r="ND56" s="108">
        <f t="shared" ref="ND56:ND80" si="2406">(NC56*F56)/H56</f>
        <v>0</v>
      </c>
      <c r="NE56" s="102">
        <f ca="1">IF(E56=0,0,SUMIF('Cocktail (December 2025)'!$F$6:$DB$1547,E56,'Cocktail (December 2025)'!$BQ$6:$BQ$1547))</f>
        <v>0</v>
      </c>
      <c r="NF56" s="108">
        <f t="shared" ref="NF56:NF80" ca="1" si="2407">NE56/H56</f>
        <v>0</v>
      </c>
      <c r="NG56" s="109">
        <f t="shared" ref="NG56:NG64" ca="1" si="2408">MS56+MT56+MU56+MV56-MW56-MX56-MY56-MZ56-NA56-NB56-ND56-NF56</f>
        <v>0</v>
      </c>
      <c r="NH56" s="104">
        <f t="shared" ref="NH56:NH80" ca="1" si="2409">NG56*H56</f>
        <v>0</v>
      </c>
      <c r="NI56" s="105">
        <f t="shared" ref="NI56:NI58" ca="1" si="2410">(MX56+MY56+MZ56+NA56+(NB56+((NC56*$F56)/$H56)+NF56))*$L56</f>
        <v>0</v>
      </c>
      <c r="NJ56" s="191"/>
      <c r="NK56" s="192">
        <f t="shared" ref="NK56:NK67" ca="1" si="2411">NJ56-NG56</f>
        <v>0</v>
      </c>
      <c r="NL56" s="106">
        <f t="shared" ref="NL56:NL67" ca="1" si="2412">NG56</f>
        <v>0</v>
      </c>
      <c r="NM56" s="202"/>
      <c r="NN56" s="202"/>
      <c r="NO56" s="202"/>
      <c r="NP56" s="202"/>
      <c r="NQ56" s="202"/>
      <c r="NR56" s="202"/>
      <c r="NS56" s="202"/>
      <c r="NT56" s="202"/>
      <c r="NU56" s="203"/>
      <c r="NV56" s="204"/>
      <c r="NW56" s="108">
        <f t="shared" ref="NW56:NW80" si="2413">(NV56*F56)/H56</f>
        <v>0</v>
      </c>
      <c r="NX56" s="102">
        <f ca="1">IF(E56=0,0,SUMIF('Cocktail (December 2025)'!$F$6:$DB$1547,E56,'Cocktail (December 2025)'!$BT$6:$BT$1547))</f>
        <v>0</v>
      </c>
      <c r="NY56" s="108">
        <f t="shared" ref="NY56:NY80" ca="1" si="2414">NX56/H56</f>
        <v>0</v>
      </c>
      <c r="NZ56" s="109">
        <f t="shared" ref="NZ56:NZ64" ca="1" si="2415">NL56+NM56+NN56+NO56-NP56-NQ56-NR56-NS56-NT56-NU56-NW56-NY56</f>
        <v>0</v>
      </c>
      <c r="OA56" s="104">
        <f t="shared" ref="OA56:OA80" ca="1" si="2416">NZ56*H56</f>
        <v>0</v>
      </c>
      <c r="OB56" s="105">
        <f t="shared" ref="OB56:OB58" ca="1" si="2417">(NQ56+NR56+NS56+NT56+(NU56+((NV56*$F56)/$H56)+NY56))*$L56</f>
        <v>0</v>
      </c>
      <c r="OC56" s="191"/>
      <c r="OD56" s="192">
        <f t="shared" ref="OD56:OD67" ca="1" si="2418">OC56-NZ56</f>
        <v>0</v>
      </c>
      <c r="OE56" s="106">
        <f t="shared" ref="OE56:OE67" ca="1" si="2419">NZ56</f>
        <v>0</v>
      </c>
      <c r="OF56" s="202"/>
      <c r="OG56" s="202"/>
      <c r="OH56" s="202"/>
      <c r="OI56" s="202"/>
      <c r="OJ56" s="202"/>
      <c r="OK56" s="202"/>
      <c r="OL56" s="202"/>
      <c r="OM56" s="202"/>
      <c r="ON56" s="203"/>
      <c r="OO56" s="204"/>
      <c r="OP56" s="108">
        <f t="shared" ref="OP56:OP80" si="2420">(OO56*F56)/H56</f>
        <v>0</v>
      </c>
      <c r="OQ56" s="102">
        <f ca="1">IF(E56=0,0,SUMIF('Cocktail (December 2025)'!$F$6:$DB$1547,E56,'Cocktail (December 2025)'!$BW$6:$BW$1547))</f>
        <v>0</v>
      </c>
      <c r="OR56" s="108">
        <f t="shared" ref="OR56:OR80" ca="1" si="2421">OQ56/H56</f>
        <v>0</v>
      </c>
      <c r="OS56" s="109">
        <f t="shared" ref="OS56:OS64" ca="1" si="2422">OE56+OF56+OG56+OH56-OI56-OJ56-OK56-OL56-OM56-ON56-OP56-OR56</f>
        <v>0</v>
      </c>
      <c r="OT56" s="104">
        <f t="shared" ref="OT56:OT80" ca="1" si="2423">OS56*H56</f>
        <v>0</v>
      </c>
      <c r="OU56" s="105">
        <f t="shared" ref="OU56:OU58" ca="1" si="2424">(OJ56+OK56+OL56+OM56+(ON56+((OO56*$F56)/$H56)+OR56))*$L56</f>
        <v>0</v>
      </c>
      <c r="OV56" s="191"/>
      <c r="OW56" s="192">
        <f t="shared" ref="OW56:OW67" ca="1" si="2425">OV56-OS56</f>
        <v>0</v>
      </c>
      <c r="OX56" s="106">
        <f t="shared" ref="OX56:OX80" ca="1" si="2426">OS56</f>
        <v>0</v>
      </c>
      <c r="OY56" s="202"/>
      <c r="OZ56" s="202"/>
      <c r="PA56" s="202"/>
      <c r="PB56" s="202"/>
      <c r="PC56" s="202"/>
      <c r="PD56" s="202"/>
      <c r="PE56" s="202"/>
      <c r="PF56" s="202"/>
      <c r="PG56" s="203"/>
      <c r="PH56" s="204"/>
      <c r="PI56" s="108">
        <f t="shared" ref="PI56:PI80" si="2427">(PH56*F56)/H56</f>
        <v>0</v>
      </c>
      <c r="PJ56" s="102">
        <f ca="1">IF(E56=0,0,SUMIF('Cocktail (December 2025)'!$F$6:$DB$1547,E56,'Cocktail (December 2025)'!$BZ$6:$BZ$1547))</f>
        <v>0</v>
      </c>
      <c r="PK56" s="108">
        <f t="shared" ref="PK56:PK80" ca="1" si="2428">PJ56/H56</f>
        <v>0</v>
      </c>
      <c r="PL56" s="109">
        <f t="shared" ref="PL56:PL64" ca="1" si="2429">OX56+OY56+OZ56+PA56-PB56-PC56-PD56-PE56-PF56-PG56-PI56-PK56</f>
        <v>0</v>
      </c>
      <c r="PM56" s="104">
        <f t="shared" ref="PM56:PM80" ca="1" si="2430">PL56*H56</f>
        <v>0</v>
      </c>
      <c r="PN56" s="105">
        <f t="shared" ref="PN56:PN58" ca="1" si="2431">(PC56+PD56+PE56+PF56+(PG56+((PH56*$F56)/$H56)+PK56))*$L56</f>
        <v>0</v>
      </c>
      <c r="PO56" s="191"/>
      <c r="PP56" s="192">
        <f t="shared" ref="PP56:PP67" ca="1" si="2432">PO56-PL56</f>
        <v>0</v>
      </c>
      <c r="PQ56" s="106">
        <f t="shared" ref="PQ56:PQ67" ca="1" si="2433">PL56</f>
        <v>0</v>
      </c>
      <c r="PR56" s="202"/>
      <c r="PS56" s="202"/>
      <c r="PT56" s="202"/>
      <c r="PU56" s="202"/>
      <c r="PV56" s="202"/>
      <c r="PW56" s="202"/>
      <c r="PX56" s="202"/>
      <c r="PY56" s="202"/>
      <c r="PZ56" s="203"/>
      <c r="QA56" s="204"/>
      <c r="QB56" s="108">
        <f t="shared" ref="QB56:QB80" si="2434">(QA56*F56)/H56</f>
        <v>0</v>
      </c>
      <c r="QC56" s="102">
        <f ca="1">IF(E56=0,0,SUMIF('Cocktail (December 2025)'!$F$6:$DB$1547,E56,'Cocktail (December 2025)'!$CC$6:$CC$1547))</f>
        <v>0</v>
      </c>
      <c r="QD56" s="108">
        <f t="shared" ref="QD56:QD80" ca="1" si="2435">QC56/H56</f>
        <v>0</v>
      </c>
      <c r="QE56" s="109">
        <f t="shared" ref="QE56:QE64" ca="1" si="2436">PQ56+PR56+PS56+PT56-PU56-PV56-PW56-PX56-PY56-PZ56-QB56-QD56</f>
        <v>0</v>
      </c>
      <c r="QF56" s="104">
        <f t="shared" ref="QF56:QF80" ca="1" si="2437">QE56*H56</f>
        <v>0</v>
      </c>
      <c r="QG56" s="105">
        <f t="shared" ref="QG56:QG58" ca="1" si="2438">(PV56+PW56+PX56+PY56+(PZ56+((QA56*$F56)/$H56)+QD56))*$L56</f>
        <v>0</v>
      </c>
      <c r="QH56" s="191"/>
      <c r="QI56" s="192">
        <f t="shared" ref="QI56:QI67" ca="1" si="2439">QH56-QE56</f>
        <v>0</v>
      </c>
      <c r="QJ56" s="106">
        <f t="shared" ref="QJ56:QJ67" ca="1" si="2440">QE56</f>
        <v>0</v>
      </c>
      <c r="QK56" s="202"/>
      <c r="QL56" s="202"/>
      <c r="QM56" s="202"/>
      <c r="QN56" s="202"/>
      <c r="QO56" s="202"/>
      <c r="QP56" s="202"/>
      <c r="QQ56" s="202"/>
      <c r="QR56" s="202"/>
      <c r="QS56" s="203"/>
      <c r="QT56" s="204"/>
      <c r="QU56" s="108">
        <f t="shared" ref="QU56:QU80" si="2441">(QT56*F56)/H56</f>
        <v>0</v>
      </c>
      <c r="QV56" s="102">
        <f ca="1">IF(E56=0,0,SUMIF('Cocktail (December 2025)'!$F$6:$DB$1547,E56,'Cocktail (December 2025)'!$CF$6:$CF$1547))</f>
        <v>0</v>
      </c>
      <c r="QW56" s="108">
        <f t="shared" ref="QW56:QW80" ca="1" si="2442">QV56/H56</f>
        <v>0</v>
      </c>
      <c r="QX56" s="109">
        <f t="shared" ref="QX56:QX64" ca="1" si="2443">QJ56+QK56+QL56+QM56-QN56-QO56-QP56-QQ56-QR56-QS56-QU56-QW56</f>
        <v>0</v>
      </c>
      <c r="QY56" s="104">
        <f t="shared" ref="QY56:QY80" ca="1" si="2444">QX56*H56</f>
        <v>0</v>
      </c>
      <c r="QZ56" s="105">
        <f t="shared" ref="QZ56:QZ58" ca="1" si="2445">(QO56+QP56+QQ56+QR56+(QS56+((QT56*$F56)/$H56)+QW56))*$L56</f>
        <v>0</v>
      </c>
      <c r="RA56" s="191"/>
      <c r="RB56" s="192">
        <f t="shared" ref="RB56:RB67" ca="1" si="2446">RA56-QX56</f>
        <v>0</v>
      </c>
      <c r="RC56" s="106">
        <f t="shared" ref="RC56:RC92" ca="1" si="2447">QX56</f>
        <v>0</v>
      </c>
      <c r="RD56" s="202"/>
      <c r="RE56" s="202"/>
      <c r="RF56" s="202"/>
      <c r="RG56" s="202"/>
      <c r="RH56" s="202"/>
      <c r="RI56" s="202"/>
      <c r="RJ56" s="202"/>
      <c r="RK56" s="202"/>
      <c r="RL56" s="203"/>
      <c r="RM56" s="204"/>
      <c r="RN56" s="108">
        <f t="shared" ref="RN56:RN80" si="2448">(RM56*F56)/H56</f>
        <v>0</v>
      </c>
      <c r="RO56" s="102">
        <f ca="1">IF(E56=0,0,SUMIF('Cocktail (December 2025)'!$F$6:$DB$1547,E56,'Cocktail (December 2025)'!$CI$6:$CI$1547))</f>
        <v>0</v>
      </c>
      <c r="RP56" s="108">
        <f t="shared" ref="RP56:RP80" ca="1" si="2449">RO56/H56</f>
        <v>0</v>
      </c>
      <c r="RQ56" s="109">
        <f t="shared" ref="RQ56:RQ64" ca="1" si="2450">RC56+RD56+RE56+RF56-RG56-RH56-RI56-RJ56-RK56-RL56-RN56-RP56</f>
        <v>0</v>
      </c>
      <c r="RR56" s="104">
        <f t="shared" ref="RR56:RR80" ca="1" si="2451">RQ56*H56</f>
        <v>0</v>
      </c>
      <c r="RS56" s="105">
        <f t="shared" ref="RS56:RS58" ca="1" si="2452">(RH56+RI56+RJ56+RK56+(RL56+((RM56*$F56)/$H56)+RP56))*$L56</f>
        <v>0</v>
      </c>
      <c r="RT56" s="191"/>
      <c r="RU56" s="192">
        <f t="shared" ref="RU56:RU67" ca="1" si="2453">RT56-RQ56</f>
        <v>0</v>
      </c>
      <c r="RV56" s="106">
        <f t="shared" ref="RV56:RV67" ca="1" si="2454">RQ56</f>
        <v>0</v>
      </c>
      <c r="RW56" s="202"/>
      <c r="RX56" s="202"/>
      <c r="RY56" s="202"/>
      <c r="RZ56" s="202"/>
      <c r="SA56" s="202"/>
      <c r="SB56" s="202"/>
      <c r="SC56" s="202"/>
      <c r="SD56" s="202"/>
      <c r="SE56" s="203"/>
      <c r="SF56" s="204"/>
      <c r="SG56" s="108">
        <f t="shared" ref="SG56:SG80" si="2455">(SF56*F56)/H56</f>
        <v>0</v>
      </c>
      <c r="SH56" s="102">
        <f ca="1">IF(E56=0,0,SUMIF('Cocktail (December 2025)'!$F$6:$DB$1547,E56,'Cocktail (December 2025)'!$CL$6:$CL$1547))</f>
        <v>0</v>
      </c>
      <c r="SI56" s="108">
        <f t="shared" ref="SI56:SI80" ca="1" si="2456">SH56/H56</f>
        <v>0</v>
      </c>
      <c r="SJ56" s="109">
        <f t="shared" ref="SJ56:SJ64" ca="1" si="2457">RV56+RW56+RX56+RY56-RZ56-SA56-SB56-SC56-SD56-SE56-SG56-SI56</f>
        <v>0</v>
      </c>
      <c r="SK56" s="104">
        <f t="shared" ref="SK56:SK80" ca="1" si="2458">SJ56*H56</f>
        <v>0</v>
      </c>
      <c r="SL56" s="105">
        <f t="shared" ref="SL56:SL58" ca="1" si="2459">(SA56+SB56+SC56+SD56+(SE56+((SF56*$F56)/$H56)+SI56))*$L56</f>
        <v>0</v>
      </c>
      <c r="SM56" s="191"/>
      <c r="SN56" s="192">
        <f t="shared" ref="SN56:SN67" ca="1" si="2460">SM56-SJ56</f>
        <v>0</v>
      </c>
      <c r="SO56" s="106">
        <f t="shared" ref="SO56:SO67" ca="1" si="2461">SJ56</f>
        <v>0</v>
      </c>
      <c r="SP56" s="202"/>
      <c r="SQ56" s="202"/>
      <c r="SR56" s="202"/>
      <c r="SS56" s="202"/>
      <c r="ST56" s="202"/>
      <c r="SU56" s="202"/>
      <c r="SV56" s="202"/>
      <c r="SW56" s="202"/>
      <c r="SX56" s="203"/>
      <c r="SY56" s="204"/>
      <c r="SZ56" s="108">
        <f t="shared" ref="SZ56:SZ80" si="2462">(SY56*F56)/H56</f>
        <v>0</v>
      </c>
      <c r="TA56" s="102">
        <f ca="1">IF(E56=0,0,SUMIF('Cocktail (December 2025)'!$F$6:$DB$1547,E56,'Cocktail (December 2025)'!$CO$6:$CO$1547))</f>
        <v>0</v>
      </c>
      <c r="TB56" s="108">
        <f t="shared" ref="TB56:TB80" ca="1" si="2463">TA56/H56</f>
        <v>0</v>
      </c>
      <c r="TC56" s="109">
        <f t="shared" ref="TC56:TC64" ca="1" si="2464">SO56+SP56+SQ56+SR56-SS56-ST56-SU56-SV56-SW56-SX56-SZ56-TB56</f>
        <v>0</v>
      </c>
      <c r="TD56" s="104">
        <f t="shared" ref="TD56:TD80" ca="1" si="2465">TC56*H56</f>
        <v>0</v>
      </c>
      <c r="TE56" s="105">
        <f t="shared" ref="TE56:TE58" ca="1" si="2466">(ST56+SU56+SV56+SW56+(SX56+((SY56*$F56)/$H56)+TB56))*$L56</f>
        <v>0</v>
      </c>
      <c r="TF56" s="191"/>
      <c r="TG56" s="192">
        <f t="shared" ref="TG56:TG67" ca="1" si="2467">TF56-TC56</f>
        <v>0</v>
      </c>
      <c r="TH56" s="106">
        <f t="shared" ref="TH56:TH67" ca="1" si="2468">TC56</f>
        <v>0</v>
      </c>
      <c r="TI56" s="202"/>
      <c r="TJ56" s="202"/>
      <c r="TK56" s="202"/>
      <c r="TL56" s="202"/>
      <c r="TM56" s="202"/>
      <c r="TN56" s="202"/>
      <c r="TO56" s="202"/>
      <c r="TP56" s="202"/>
      <c r="TQ56" s="203"/>
      <c r="TR56" s="204"/>
      <c r="TS56" s="108">
        <f t="shared" ref="TS56:TS80" si="2469">(TR56*F56)/H56</f>
        <v>0</v>
      </c>
      <c r="TT56" s="102">
        <f ca="1">IF(E56=0,0,SUMIF('Cocktail (December 2025)'!$F$6:$DB$1547,E56,'Cocktail (December 2025)'!$CR$6:$CR$1547))</f>
        <v>0</v>
      </c>
      <c r="TU56" s="108">
        <f t="shared" ref="TU56:TU80" ca="1" si="2470">TT56/H56</f>
        <v>0</v>
      </c>
      <c r="TV56" s="109">
        <f t="shared" ref="TV56:TV64" ca="1" si="2471">TH56+TI56+TJ56+TK56-TL56-TM56-TN56-TO56-TP56-TQ56-TS56-TU56</f>
        <v>0</v>
      </c>
      <c r="TW56" s="104">
        <f t="shared" ref="TW56:TW80" ca="1" si="2472">TV56*H56</f>
        <v>0</v>
      </c>
      <c r="TX56" s="105">
        <f t="shared" ref="TX56:TX58" ca="1" si="2473">(TM56+TN56+TO56+TP56+(TQ56+((TR56*$F56)/$H56)+TU56))*$L56</f>
        <v>0</v>
      </c>
      <c r="TY56" s="191"/>
      <c r="TZ56" s="192">
        <f t="shared" ref="TZ56:TZ67" ca="1" si="2474">TY56-TV56</f>
        <v>0</v>
      </c>
      <c r="UA56" s="106">
        <f t="shared" ref="UA56:UA67" ca="1" si="2475">TV56</f>
        <v>0</v>
      </c>
      <c r="UB56" s="202"/>
      <c r="UC56" s="202"/>
      <c r="UD56" s="202"/>
      <c r="UE56" s="202"/>
      <c r="UF56" s="202"/>
      <c r="UG56" s="202"/>
      <c r="UH56" s="202"/>
      <c r="UI56" s="202"/>
      <c r="UJ56" s="203"/>
      <c r="UK56" s="204"/>
      <c r="UL56" s="108">
        <f t="shared" ref="UL56:UL80" si="2476">(UK56*F56)/H56</f>
        <v>0</v>
      </c>
      <c r="UM56" s="102">
        <f ca="1">IF(E56=0,0,SUMIF('Cocktail (December 2025)'!$F$6:$DB$1547,E56,'Cocktail (December 2025)'!$CU$6:$CU$1547))</f>
        <v>0</v>
      </c>
      <c r="UN56" s="108">
        <f t="shared" ref="UN56:UN80" ca="1" si="2477">UM56/H56</f>
        <v>0</v>
      </c>
      <c r="UO56" s="109">
        <f t="shared" ref="UO56:UO64" ca="1" si="2478">UA56+UB56+UC56+UD56-UE56-UF56-UG56-UH56-UI56-UJ56-UL56-UN56</f>
        <v>0</v>
      </c>
      <c r="UP56" s="104">
        <f t="shared" ref="UP56:UP80" ca="1" si="2479">UO56*H56</f>
        <v>0</v>
      </c>
      <c r="UQ56" s="105">
        <f t="shared" ref="UQ56:UQ58" ca="1" si="2480">(UF56+UG56+UH56+UI56+(UJ56+((UK56*$F56)/$H56)+UN56))*$L56</f>
        <v>0</v>
      </c>
      <c r="UR56" s="191"/>
      <c r="US56" s="192">
        <f t="shared" ref="US56:US67" ca="1" si="2481">UR56-UO56</f>
        <v>0</v>
      </c>
      <c r="UT56" s="106">
        <f t="shared" ref="UT56:UT67" ca="1" si="2482">UO56</f>
        <v>0</v>
      </c>
      <c r="UU56" s="202"/>
      <c r="UV56" s="202"/>
      <c r="UW56" s="202"/>
      <c r="UX56" s="202"/>
      <c r="UY56" s="202"/>
      <c r="UZ56" s="202"/>
      <c r="VA56" s="202"/>
      <c r="VB56" s="202"/>
      <c r="VC56" s="203"/>
      <c r="VD56" s="204"/>
      <c r="VE56" s="108">
        <f t="shared" ref="VE56:VE80" si="2483">(VD56*F56)/H56</f>
        <v>0</v>
      </c>
      <c r="VF56" s="102">
        <f ca="1">IF(E56=0,0,SUMIF('Cocktail (December 2025)'!$F$6:$DB$1547,E56,'Cocktail (December 2025)'!$CX$6:$CX$1547))</f>
        <v>0</v>
      </c>
      <c r="VG56" s="108">
        <f t="shared" ref="VG56:VG80" ca="1" si="2484">VF56/H56</f>
        <v>0</v>
      </c>
      <c r="VH56" s="109">
        <f t="shared" ref="VH56:VH64" ca="1" si="2485">UT56+UU56+UV56+UW56-UX56-UY56-UZ56-VA56-VB56-VC56-VE56-VG56</f>
        <v>0</v>
      </c>
      <c r="VI56" s="104">
        <f t="shared" ref="VI56:VI80" ca="1" si="2486">VH56*H56</f>
        <v>0</v>
      </c>
      <c r="VJ56" s="105">
        <f t="shared" ref="VJ56:VJ58" ca="1" si="2487">(UY56+UZ56+VA56+VB56+(VC56+((VD56*$F56)/$H56)+VG56))*$L56</f>
        <v>0</v>
      </c>
      <c r="VK56" s="191"/>
      <c r="VL56" s="192">
        <f t="shared" ref="VL56:VL67" ca="1" si="2488">VK56-VH56</f>
        <v>0</v>
      </c>
      <c r="VM56" s="106">
        <f t="shared" ref="VM56:VM67" ca="1" si="2489">VH56</f>
        <v>0</v>
      </c>
      <c r="VN56" s="202"/>
      <c r="VO56" s="202"/>
      <c r="VP56" s="202"/>
      <c r="VQ56" s="202"/>
      <c r="VR56" s="202"/>
      <c r="VS56" s="202"/>
      <c r="VT56" s="202"/>
      <c r="VU56" s="202"/>
      <c r="VV56" s="203"/>
      <c r="VW56" s="204"/>
      <c r="VX56" s="108">
        <f t="shared" ref="VX56:VX80" si="2490">(VW56*F56)/H56</f>
        <v>0</v>
      </c>
      <c r="VY56" s="102">
        <f ca="1">IF(E56=0,0,SUMIF('Cocktail (December 2025)'!$F$6:$DB$1547,E56,'Cocktail (December 2025)'!$DA$6:$DA$1547))</f>
        <v>0</v>
      </c>
      <c r="VZ56" s="108">
        <f t="shared" ref="VZ56:VZ80" ca="1" si="2491">VY56/H56</f>
        <v>0</v>
      </c>
      <c r="WA56" s="109">
        <f t="shared" ref="WA56:WA64" ca="1" si="2492">VM56+VN56+VO56+VP56-VQ56-VR56-VS56-VT56-VU56-VV56-VX56-VZ56</f>
        <v>0</v>
      </c>
      <c r="WB56" s="104">
        <f t="shared" ref="WB56:WB80" ca="1" si="2493">WA56*H56</f>
        <v>0</v>
      </c>
      <c r="WC56" s="105">
        <f t="shared" ref="WC56:WC58" ca="1" si="2494">(VR56+VS56+VT56+VU56+(VV56+((VW56*$F56)/$H56)+VZ56))*$L56</f>
        <v>0</v>
      </c>
      <c r="WD56" s="191"/>
      <c r="WE56" s="192">
        <f t="shared" ref="WE56:WE67" ca="1" si="2495">WD56-WA56</f>
        <v>0</v>
      </c>
      <c r="WF56" s="14" t="s">
        <v>81</v>
      </c>
      <c r="WG56" s="62">
        <f t="shared" ref="WG56:WG80" si="2496">O56</f>
        <v>0</v>
      </c>
      <c r="WH56" s="13">
        <f t="shared" ref="WH56:WH80" si="2497">P56+AI56+BB56+BU56+CN56+DG56+DZ56+ES56+FL56+GE56+GX56+HQ56+IJ56+JC56+JV56+KO56+LH56+MA56+MT56+NM56+OF56+OY56+PR56+QK56+RD56+RW56+SP56+TI56+UB56+UU56+VN56</f>
        <v>0</v>
      </c>
      <c r="WI56" s="13">
        <f t="shared" ref="WI56:WI80" si="2498">Q56+AJ56+BC56+BV56+CO56+DH56+EA56+ET56+FM56+GF56+GY56+HR56+IK56+JD56+JW56+KP56+LI56+MB56+MU56+NN56+OG56+OZ56+PS56+QL56+RE56+RX56+SQ56+TJ56+UC56+UV56+VO56</f>
        <v>0</v>
      </c>
      <c r="WJ56" s="13">
        <f t="shared" ref="WJ56:WJ80" si="2499">R56+AK56+BD56+BW56+CP56+DI56+EB56+EU56+FN56+GG56+GZ56+HS56+IL56+JE56+JX56+KQ56+LJ56+MC56+MV56+NO56+OH56+PA56+PT56+QM56+RF56+RY56+SR56+TK56+UD56+UW56+VP56</f>
        <v>0</v>
      </c>
      <c r="WK56" s="13">
        <f t="shared" ref="WK56:WK80" si="2500">S56+AL56+BE56+BX56+CQ56+DJ56+EC56+EV56+FO56+GH56+HA56+HT56+IM56+JF56+JY56+KR56+LK56+MD56+MW56+NP56+OI56+PB56+PU56+QN56+RG56+RZ56+SS56+TL56+UE56+UX56+VQ56</f>
        <v>0</v>
      </c>
      <c r="WL56" s="13">
        <f t="shared" ref="WL56:WL80" si="2501">T56+AM56+BF56+BY56+CR56+DK56+ED56+EW56+FP56+GI56+HB56+HU56+IN56+JG56+JZ56+KS56+LL56+ME56+MX56+NQ56+OJ56+PC56+PV56+QO56+RH56+SA56+ST56+TM56+UF56+UY56+VR56</f>
        <v>0</v>
      </c>
      <c r="WM56" s="13">
        <f t="shared" ref="WM56:WM80" si="2502">U56+AN56+BG56+BZ56+CS56+DL56+EE56++EX56+FQ56+GJ56+HC56+HV56+IO56+JH56+KA56+KT56+LM56+MF56+MY56+NR56+OK56+PD56+PW56+QP56+RI56+SB56+SU56+TN56+UG56+UZ56+VS56</f>
        <v>0</v>
      </c>
      <c r="WN56" s="13">
        <f t="shared" ref="WN56:WN80" si="2503">V56+AO56+BH56+CA56+CT56+DM56+EF56+EY56+FR56+GK56+HD56+HW56+IP56+JI56+KB56+KU56+LN56+MG56+MZ56+NS56+OL56+PE56+PX56+QQ56+RJ56+SC56+SV56+TO56+UH56+VA56+VT56</f>
        <v>0</v>
      </c>
      <c r="WO56" s="13">
        <f t="shared" ref="WO56:WO80" si="2504">W56+AP56+BI56+CB56+CU56+DN56+EG56+EZ56+FS56+GL56+HE56+HX56+IQ56+JJ56+KC56+KV56+LO56+MH56+NA56+NT56+OM56+PF56+PY56+QR56+RK56+SD56+SW56+TP56+UI56+VB56+VU56</f>
        <v>0</v>
      </c>
      <c r="WP56" s="63">
        <f t="shared" ref="WP56:WP80" si="2505">X56+AQ56+BJ56+CC56+CV56+DO56+EH56+FA56+FT56+GM56+HF56+HY56+IR56+JK56+KD56+KW56+LP56+MI56+NB56+NU56+ON56+PG56+PZ56+QS56+RL56+SE56+SX56+TQ56+UJ56+VC56+VV56</f>
        <v>0</v>
      </c>
      <c r="WQ56" s="63">
        <f t="shared" ref="WQ56:WQ80" si="2506">Y56+AR56+BK56+CD56+CW56+DP56+EI56+FB56+FU56+GN56+HG56+HZ56+IS56+JL56+KE56+KX56+LQ56+MJ56+NC56+NV56+OO56+PH56+QA56+QT56+RM56+SF56+SY56+TR56+UK56+VD56+VW56</f>
        <v>0</v>
      </c>
      <c r="WR56" s="63">
        <f t="shared" ref="WR56:WR80" si="2507">Z56+AS56+BL56+CE56+CX56+DQ56+EJ56+FC56+FV56+GO56+HH56+IA56+IT56+JM56+KF56+KY56+LR56+MK56+ND56+NW56+OP56+PI56+QB56+QU56+RN56+SG56+SZ56+TS56+UL56+VE56+VX56</f>
        <v>0</v>
      </c>
      <c r="WS56" s="63">
        <f t="shared" ref="WS56:WS80" ca="1" si="2508">AB56+AU56+BN56+CG56+CZ56+DS56+EL56+FE56+FX56+GQ56+HJ56+IC56+IV56+JO56+KH56+LA56+LT56+MM56+NF56+NY56+OR56+PK56+QD56+QW56+RP56+SI56+TB56+TU56+UN56+VG56+VZ56</f>
        <v>0</v>
      </c>
      <c r="WT56" s="54">
        <f t="shared" ref="WT56:WT67" ca="1" si="2509">WA56</f>
        <v>0</v>
      </c>
      <c r="WU56" s="64">
        <f t="shared" ref="WU56:WU67" ca="1" si="2510">WB56</f>
        <v>0</v>
      </c>
      <c r="WV56" s="196"/>
      <c r="WW56" s="197">
        <f t="shared" ref="WW56:WW67" ca="1" si="2511">WV56-WT56</f>
        <v>0</v>
      </c>
      <c r="WX56" s="12">
        <f t="shared" ref="WX56:WX80" si="2512">WV56/F56</f>
        <v>0</v>
      </c>
      <c r="WY56" s="61"/>
    </row>
    <row r="57" spans="1:623" ht="15" x14ac:dyDescent="0.3">
      <c r="A57" s="114" t="str">
        <f ca="1">IFERROR(IF(WU57=0,"-","Y"),"-")</f>
        <v>-</v>
      </c>
      <c r="B57" s="149"/>
      <c r="C57" s="173">
        <v>305</v>
      </c>
      <c r="D57" s="174">
        <v>319</v>
      </c>
      <c r="E57" s="138" t="s">
        <v>190</v>
      </c>
      <c r="F57" s="98">
        <f>IF(E57="","",IF(VLOOKUP(E57,'Master Data (December 2025)'!$B$10:$N$857,1)=E57,VLOOKUP(E57,'Master Data (December 2025)'!$B$10:$N$857,6),"XX"))</f>
        <v>1</v>
      </c>
      <c r="G57" s="98"/>
      <c r="H57" s="90">
        <f>IF(E57="","",IF(VLOOKUP(E57,'Master Data (December 2025)'!$B$10:$N$857,1)=E57,VLOOKUP(E57,'Master Data (December 2025)'!$B$10:$N$857,8),"XX"))</f>
        <v>1</v>
      </c>
      <c r="I57" s="98"/>
      <c r="J57" s="90" t="str">
        <f>IF(E57="","",IF(VLOOKUP(E57,'Master Data (December 2025)'!$B$10:$N$857,1)=E57,VLOOKUP(E57,'Master Data (December 2025)'!$B$10:$N$857,3),"XX"))</f>
        <v>สมภพ</v>
      </c>
      <c r="K57" s="99" t="str">
        <f>IF(E57="","",IF(VLOOKUP(E57,'Master Data (December 2025)'!$B$10:$N$857,1)=E57,VLOOKUP(E57,'Master Data (December 2025)'!$B$10:$N$857,5),"XX"))</f>
        <v>Btl 200 ml</v>
      </c>
      <c r="L57" s="215">
        <f>IF(E57="","",IF(VLOOKUP(E57,'Master Data (December 2025)'!$B$10:$N$857,1)=E57,VLOOKUP(E57,'Master Data (December 2025)'!$B$10:$N$857,11),"XX"))</f>
        <v>1017</v>
      </c>
      <c r="M57" s="215">
        <f>IF(E57="","",IF(VLOOKUP(E57,'Master Data (December 2025)'!$B$10:$N$857,1)=E57,VLOOKUP(E57,'Master Data (December 2025)'!$B$10:$N$857,13),"XX"))</f>
        <v>1017</v>
      </c>
      <c r="N57" s="208"/>
      <c r="O57" s="100">
        <f>N57</f>
        <v>0</v>
      </c>
      <c r="P57" s="202"/>
      <c r="Q57" s="202"/>
      <c r="R57" s="202"/>
      <c r="S57" s="202"/>
      <c r="T57" s="202"/>
      <c r="U57" s="202"/>
      <c r="V57" s="202"/>
      <c r="W57" s="202"/>
      <c r="X57" s="203"/>
      <c r="Y57" s="204"/>
      <c r="Z57" s="101">
        <f>(Y57*F57)/H57</f>
        <v>0</v>
      </c>
      <c r="AA57" s="102">
        <f>IF(E1061=0,0,SUMIF('Cocktail (December 2025)'!$F$6:$DB$1547,E1061,'Cocktail (December 2025)'!$O$6:$O$1547))</f>
        <v>0</v>
      </c>
      <c r="AB57" s="103">
        <f>AA57/H57</f>
        <v>0</v>
      </c>
      <c r="AC57" s="104">
        <f>O57+P57+Q57+R57-S57-T57-U57-V57-W57-X57-Z57-AB57</f>
        <v>0</v>
      </c>
      <c r="AD57" s="104">
        <f>AC57*H57</f>
        <v>0</v>
      </c>
      <c r="AE57" s="105">
        <f>(T57+U57+V57+W57+(X57+((Y57*$F57)/$H57)+AB57))*$L57</f>
        <v>0</v>
      </c>
      <c r="AF57" s="191"/>
      <c r="AG57" s="192">
        <f>AF57-AC57</f>
        <v>0</v>
      </c>
      <c r="AH57" s="106">
        <f>IF(AF57="",AC57,IF(AF57&lt;&gt;0,AF57,0))</f>
        <v>0</v>
      </c>
      <c r="AI57" s="202"/>
      <c r="AJ57" s="202"/>
      <c r="AK57" s="202"/>
      <c r="AL57" s="202"/>
      <c r="AM57" s="202"/>
      <c r="AN57" s="202"/>
      <c r="AO57" s="202"/>
      <c r="AP57" s="202"/>
      <c r="AQ57" s="203"/>
      <c r="AR57" s="204"/>
      <c r="AS57" s="107">
        <f>(AR57*F57)/H57</f>
        <v>0</v>
      </c>
      <c r="AT57" s="102">
        <f>IF(E1061=0,0,SUMIF('Cocktail (December 2025)'!$F$6:$DB$1547,E1061,'Cocktail (December 2025)'!$R$6:$R$1547))</f>
        <v>0</v>
      </c>
      <c r="AU57" s="108">
        <f>AT57/H57</f>
        <v>0</v>
      </c>
      <c r="AV57" s="104">
        <f>AH57+AI57+AJ57+AK57-AL57-AM57-AN57-AO57-AP57-AQ57-AS57-AU57</f>
        <v>0</v>
      </c>
      <c r="AW57" s="104">
        <f>AV57*H57</f>
        <v>0</v>
      </c>
      <c r="AX57" s="105">
        <f>(AM57+AN57+AO57+AP57+(AQ57+((AR57*$F57)/$H57)+AU57))*$L57</f>
        <v>0</v>
      </c>
      <c r="AY57" s="191"/>
      <c r="AZ57" s="192">
        <f>AY57-AV57</f>
        <v>0</v>
      </c>
      <c r="BA57" s="106">
        <f>AV57</f>
        <v>0</v>
      </c>
      <c r="BB57" s="202"/>
      <c r="BC57" s="202"/>
      <c r="BD57" s="202"/>
      <c r="BE57" s="202"/>
      <c r="BF57" s="202"/>
      <c r="BG57" s="202"/>
      <c r="BH57" s="202"/>
      <c r="BI57" s="202"/>
      <c r="BJ57" s="203"/>
      <c r="BK57" s="204"/>
      <c r="BL57" s="108">
        <f>(BK57*F57)/H57</f>
        <v>0</v>
      </c>
      <c r="BM57" s="102">
        <f>IF(E1061=0,0,SUMIF('Cocktail (December 2025)'!$F$6:$DB$1547,E1061,'Cocktail (December 2025)'!$U$6:$U$1547))</f>
        <v>0</v>
      </c>
      <c r="BN57" s="108">
        <f>BM57/H57</f>
        <v>0</v>
      </c>
      <c r="BO57" s="109">
        <f>BA57+BB57+BC57+BD57-BE57-BF57-BG57-BH57-BI57-BJ57-BL57-BN57</f>
        <v>0</v>
      </c>
      <c r="BP57" s="104">
        <f>BO57*H57</f>
        <v>0</v>
      </c>
      <c r="BQ57" s="105">
        <f>(BF57+BG57+BH57+BI57+(BJ57+((BK57*$F57)/$H57)+BN57))*$L57</f>
        <v>0</v>
      </c>
      <c r="BR57" s="191"/>
      <c r="BS57" s="192">
        <f>BR57-BO57</f>
        <v>0</v>
      </c>
      <c r="BT57" s="106">
        <f>BO57</f>
        <v>0</v>
      </c>
      <c r="BU57" s="202"/>
      <c r="BV57" s="202"/>
      <c r="BW57" s="202"/>
      <c r="BX57" s="202"/>
      <c r="BY57" s="202"/>
      <c r="BZ57" s="202"/>
      <c r="CA57" s="202"/>
      <c r="CB57" s="202"/>
      <c r="CC57" s="203"/>
      <c r="CD57" s="204"/>
      <c r="CE57" s="108">
        <f>(CD57*F57)/H57</f>
        <v>0</v>
      </c>
      <c r="CF57" s="102">
        <f ca="1">IF(E57=0,0,SUMIF('Cocktail (December 2025)'!$F$6:$DB$1547,E57,'Cocktail (December 2025)'!$X$6:$X$1547))</f>
        <v>0</v>
      </c>
      <c r="CG57" s="108">
        <f ca="1">CF57/H57</f>
        <v>0</v>
      </c>
      <c r="CH57" s="109">
        <f ca="1">BT57+BU57+BV57+BW57-BX57-BY57-BZ57-CA57-CB57-CC57-CE57-CG57</f>
        <v>0</v>
      </c>
      <c r="CI57" s="104">
        <f ca="1">CH57*H57</f>
        <v>0</v>
      </c>
      <c r="CJ57" s="105">
        <f ca="1">(BY57+BZ57+CA57+CB57+(CC57+((CD57*$F57)/$H57)+CG57))*$L57</f>
        <v>0</v>
      </c>
      <c r="CK57" s="191"/>
      <c r="CL57" s="192">
        <f ca="1">CK57-CH57</f>
        <v>0</v>
      </c>
      <c r="CM57" s="106">
        <f ca="1">CH57</f>
        <v>0</v>
      </c>
      <c r="CN57" s="202"/>
      <c r="CO57" s="202"/>
      <c r="CP57" s="202"/>
      <c r="CQ57" s="202"/>
      <c r="CR57" s="202"/>
      <c r="CS57" s="202"/>
      <c r="CT57" s="202"/>
      <c r="CU57" s="202"/>
      <c r="CV57" s="203"/>
      <c r="CW57" s="204"/>
      <c r="CX57" s="108">
        <f>(CW57*F57)/H57</f>
        <v>0</v>
      </c>
      <c r="CY57" s="102">
        <f>IF(E1061=0,0,SUMIF('Cocktail (December 2025)'!$F$6:$DB$1547,E1061,'Cocktail (December 2025)'!$AA$6:$AA$1547))</f>
        <v>0</v>
      </c>
      <c r="CZ57" s="108">
        <f>CY57/H57</f>
        <v>0</v>
      </c>
      <c r="DA57" s="109">
        <f ca="1">CM57+CN57+CO57+CP57-CQ57-CR57-CS57-CT57-CU57-CV57-CX57-CZ57</f>
        <v>0</v>
      </c>
      <c r="DB57" s="104">
        <f ca="1">DA57*H57</f>
        <v>0</v>
      </c>
      <c r="DC57" s="105">
        <f>(CR57+CS57+CT57+CU57+(CV57+((CW57*$F57)/$H57)+CZ57))*$L57</f>
        <v>0</v>
      </c>
      <c r="DD57" s="191"/>
      <c r="DE57" s="192">
        <f ca="1">DD57-DA57</f>
        <v>0</v>
      </c>
      <c r="DF57" s="106">
        <f ca="1">DA57</f>
        <v>0</v>
      </c>
      <c r="DG57" s="202"/>
      <c r="DH57" s="202"/>
      <c r="DI57" s="202"/>
      <c r="DJ57" s="202"/>
      <c r="DK57" s="202"/>
      <c r="DL57" s="202"/>
      <c r="DM57" s="202"/>
      <c r="DN57" s="202"/>
      <c r="DO57" s="203"/>
      <c r="DP57" s="204"/>
      <c r="DQ57" s="108">
        <f>(DP57*F57)/H57</f>
        <v>0</v>
      </c>
      <c r="DR57" s="102">
        <f>IF(E1061=0,0,SUMIF('Cocktail (December 2025)'!$F$6:$DB$1547,E1061,'Cocktail (December 2025)'!$AD$6:$AD$1547))</f>
        <v>0</v>
      </c>
      <c r="DS57" s="108">
        <f>DR57/H57</f>
        <v>0</v>
      </c>
      <c r="DT57" s="109">
        <f ca="1">DF57+DG57+DH57+DI57-DJ57-DK57-DL57-DM57-DN57-DO57-DQ57-DS57</f>
        <v>0</v>
      </c>
      <c r="DU57" s="104">
        <f ca="1">DT57*H57</f>
        <v>0</v>
      </c>
      <c r="DV57" s="105">
        <f>(DK57+DL57+DM57+DN57+(DO57+((DP57*$F57)/$H57)+DS57))*$L57</f>
        <v>0</v>
      </c>
      <c r="DW57" s="191"/>
      <c r="DX57" s="192">
        <f ca="1">DW57-DT57</f>
        <v>0</v>
      </c>
      <c r="DY57" s="106">
        <f ca="1">DT57</f>
        <v>0</v>
      </c>
      <c r="DZ57" s="202"/>
      <c r="EA57" s="202"/>
      <c r="EB57" s="202"/>
      <c r="EC57" s="202"/>
      <c r="ED57" s="202"/>
      <c r="EE57" s="202"/>
      <c r="EF57" s="202"/>
      <c r="EG57" s="202"/>
      <c r="EH57" s="203"/>
      <c r="EI57" s="204"/>
      <c r="EJ57" s="108">
        <f>(EI57*F57)/H57</f>
        <v>0</v>
      </c>
      <c r="EK57" s="102">
        <f>IF(E1061=0,0,SUMIF('Cocktail (December 2025)'!$F$6:$DB$1547,E1061,'Cocktail (December 2025)'!$AG$6:$AG$1547))</f>
        <v>0</v>
      </c>
      <c r="EL57" s="108">
        <f>EK57/H57</f>
        <v>0</v>
      </c>
      <c r="EM57" s="109">
        <f ca="1">DY57+DZ57+EA57+EB57-EC57-ED57-EE57-EF57-EG57-EH57-EJ57-EL57</f>
        <v>0</v>
      </c>
      <c r="EN57" s="104">
        <f ca="1">EM57*H57</f>
        <v>0</v>
      </c>
      <c r="EO57" s="105">
        <f>(ED57+EE57+EF57+EG57+(EH57+((EI57*$F57)/$H57)+EL57))*$L57</f>
        <v>0</v>
      </c>
      <c r="EP57" s="191"/>
      <c r="EQ57" s="199">
        <f ca="1">EP57-EM57</f>
        <v>0</v>
      </c>
      <c r="ER57" s="185">
        <f ca="1">EM57</f>
        <v>0</v>
      </c>
      <c r="ES57" s="202"/>
      <c r="ET57" s="202"/>
      <c r="EU57" s="202"/>
      <c r="EV57" s="202"/>
      <c r="EW57" s="202"/>
      <c r="EX57" s="202"/>
      <c r="EY57" s="202"/>
      <c r="EZ57" s="202"/>
      <c r="FA57" s="203"/>
      <c r="FB57" s="204"/>
      <c r="FC57" s="108">
        <f>(FB57*F57)/H57</f>
        <v>0</v>
      </c>
      <c r="FD57" s="102">
        <f>IF(E1061=0,0,SUMIF('Cocktail (December 2025)'!$F$6:$DB$1547,E1061,'Cocktail (December 2025)'!$AJ$6:$AJ$1547))</f>
        <v>0</v>
      </c>
      <c r="FE57" s="108">
        <f>FD57/H57</f>
        <v>0</v>
      </c>
      <c r="FF57" s="109">
        <f ca="1">ER57+ES57+ET57+EU57-EV57-EW57-EX57-EY57-EZ57-FA57-FC57-FE57</f>
        <v>0</v>
      </c>
      <c r="FG57" s="104">
        <f ca="1">FF57*H57</f>
        <v>0</v>
      </c>
      <c r="FH57" s="105">
        <f>(EW57+EX57+EY57+EZ57+(FA57+((FB57*$F57)/$H57)+FE57))*$L57</f>
        <v>0</v>
      </c>
      <c r="FI57" s="191"/>
      <c r="FJ57" s="192">
        <f ca="1">FI57-FF57</f>
        <v>0</v>
      </c>
      <c r="FK57" s="110">
        <f ca="1">FF57</f>
        <v>0</v>
      </c>
      <c r="FL57" s="202"/>
      <c r="FM57" s="202"/>
      <c r="FN57" s="202"/>
      <c r="FO57" s="202"/>
      <c r="FP57" s="202"/>
      <c r="FQ57" s="202"/>
      <c r="FR57" s="202"/>
      <c r="FS57" s="202"/>
      <c r="FT57" s="203"/>
      <c r="FU57" s="204"/>
      <c r="FV57" s="108">
        <f>(FU57*F57)/H57</f>
        <v>0</v>
      </c>
      <c r="FW57" s="102">
        <f>IF(E1061=0,0,SUMIF('Cocktail (December 2025)'!$F$6:$DB$1547,E1061,'Cocktail (December 2025)'!$AM$6:$AM$1547))</f>
        <v>0</v>
      </c>
      <c r="FX57" s="108">
        <f>FW57/H57</f>
        <v>0</v>
      </c>
      <c r="FY57" s="109">
        <f ca="1">FK57+FL57+FM57+FN57-FO57-FP57-FQ57-FR57-FS57-FT57-FV57-FX57</f>
        <v>0</v>
      </c>
      <c r="FZ57" s="104">
        <f ca="1">FY57*H57</f>
        <v>0</v>
      </c>
      <c r="GA57" s="105">
        <f>(FP57+FQ57+FR57+FS57+(FT57+((FU57*$F57)/$H57)+FX57))*$L57</f>
        <v>0</v>
      </c>
      <c r="GB57" s="191"/>
      <c r="GC57" s="192">
        <f ca="1">GB57-FY57</f>
        <v>0</v>
      </c>
      <c r="GD57" s="106">
        <f ca="1">FY57</f>
        <v>0</v>
      </c>
      <c r="GE57" s="202"/>
      <c r="GF57" s="202"/>
      <c r="GG57" s="202"/>
      <c r="GH57" s="202"/>
      <c r="GI57" s="202"/>
      <c r="GJ57" s="202"/>
      <c r="GK57" s="202"/>
      <c r="GL57" s="202"/>
      <c r="GM57" s="203"/>
      <c r="GN57" s="204"/>
      <c r="GO57" s="108">
        <f>(GN57*F57)/H57</f>
        <v>0</v>
      </c>
      <c r="GP57" s="102">
        <f>IF(E1061=0,0,SUMIF('Cocktail (December 2025)'!$F$6:$DB$1547,E1061,'Cocktail (December 2025)'!$AP$6:$AP$1547))</f>
        <v>0</v>
      </c>
      <c r="GQ57" s="108">
        <f>GP57/H57</f>
        <v>0</v>
      </c>
      <c r="GR57" s="109">
        <f ca="1">GD57+GE57+GF57+GG57-GH57-GI57-GJ57-GK57-GL57-GM57-GO57-GQ57</f>
        <v>0</v>
      </c>
      <c r="GS57" s="104">
        <f ca="1">GR57*H57</f>
        <v>0</v>
      </c>
      <c r="GT57" s="105">
        <f>(GI57+GJ57+GK57+GL57+(GM57+((GN57*$F57)/$H57)+GQ57))*$L57</f>
        <v>0</v>
      </c>
      <c r="GU57" s="191"/>
      <c r="GV57" s="192">
        <f ca="1">GU57-GR57</f>
        <v>0</v>
      </c>
      <c r="GW57" s="106">
        <f ca="1">GR57</f>
        <v>0</v>
      </c>
      <c r="GX57" s="202"/>
      <c r="GY57" s="202"/>
      <c r="GZ57" s="202"/>
      <c r="HA57" s="202"/>
      <c r="HB57" s="202"/>
      <c r="HC57" s="202"/>
      <c r="HD57" s="202"/>
      <c r="HE57" s="202"/>
      <c r="HF57" s="203"/>
      <c r="HG57" s="204"/>
      <c r="HH57" s="108">
        <f>(HG57*F57)/H57</f>
        <v>0</v>
      </c>
      <c r="HI57" s="102">
        <f>IF(E1061=0,0,SUMIF('Cocktail (December 2025)'!$F$6:$DB$1547,E1061,'Cocktail (December 2025)'!$AS$6:$AS$1547))</f>
        <v>0</v>
      </c>
      <c r="HJ57" s="108">
        <f>HI57/H57</f>
        <v>0</v>
      </c>
      <c r="HK57" s="109">
        <f ca="1">GW57+GX57+GY57+GZ57-HA57-HB57-HC57-HD57-HE57-HF57-HH57-HJ57</f>
        <v>0</v>
      </c>
      <c r="HL57" s="104">
        <f ca="1">HK57*H57</f>
        <v>0</v>
      </c>
      <c r="HM57" s="105">
        <f>(HB57+HC57+HD57+HE57+(HF57+((HG57*$F57)/$H57)+HJ57))*$L57</f>
        <v>0</v>
      </c>
      <c r="HN57" s="191"/>
      <c r="HO57" s="192">
        <f ca="1">HN57-HK57</f>
        <v>0</v>
      </c>
      <c r="HP57" s="106">
        <f ca="1">HK57</f>
        <v>0</v>
      </c>
      <c r="HQ57" s="202"/>
      <c r="HR57" s="202"/>
      <c r="HS57" s="202"/>
      <c r="HT57" s="202"/>
      <c r="HU57" s="202"/>
      <c r="HV57" s="202"/>
      <c r="HW57" s="202"/>
      <c r="HX57" s="202"/>
      <c r="HY57" s="203"/>
      <c r="HZ57" s="204"/>
      <c r="IA57" s="108">
        <f>(HZ57*F57)/H57</f>
        <v>0</v>
      </c>
      <c r="IB57" s="102">
        <f>IF(E1061=0,0,SUMIF('Cocktail (December 2025)'!$F$6:$DB$1547,E1061,'Cocktail (December 2025)'!$AV$6:$AV$1547))</f>
        <v>0</v>
      </c>
      <c r="IC57" s="108">
        <f>IB57/H57</f>
        <v>0</v>
      </c>
      <c r="ID57" s="109">
        <f ca="1">HP57+HQ57+HR57+HS57-HT57-HU57-HV57-HW57-HX57-HY57-IA57-IC57</f>
        <v>0</v>
      </c>
      <c r="IE57" s="104">
        <f ca="1">ID57*H57</f>
        <v>0</v>
      </c>
      <c r="IF57" s="105">
        <f>(HU57+HV57+HW57+HX57+(HY57+((HZ57*$F57)/$H57)+IC57))*$L57</f>
        <v>0</v>
      </c>
      <c r="IG57" s="191"/>
      <c r="IH57" s="192">
        <f ca="1">IG57-ID57</f>
        <v>0</v>
      </c>
      <c r="II57" s="106">
        <f ca="1">ID57</f>
        <v>0</v>
      </c>
      <c r="IJ57" s="202"/>
      <c r="IK57" s="202"/>
      <c r="IL57" s="202"/>
      <c r="IM57" s="202"/>
      <c r="IN57" s="202"/>
      <c r="IO57" s="202"/>
      <c r="IP57" s="202"/>
      <c r="IQ57" s="202"/>
      <c r="IR57" s="203"/>
      <c r="IS57" s="204"/>
      <c r="IT57" s="108">
        <f>(IS57*F57)/H57</f>
        <v>0</v>
      </c>
      <c r="IU57" s="102">
        <f>IF(E1061=0,0,SUMIF('Cocktail (December 2025)'!$F$6:$DB$1547,E1061,'Cocktail (December 2025)'!$AY$6:$AY$1547))</f>
        <v>0</v>
      </c>
      <c r="IV57" s="108">
        <f>IU57/H57</f>
        <v>0</v>
      </c>
      <c r="IW57" s="109">
        <f ca="1">II57+IJ57+IK57+IL57-IM57-IN57-IO57-IP57-IQ57-IR57-IT57-IV57</f>
        <v>0</v>
      </c>
      <c r="IX57" s="104">
        <f ca="1">IW57*H57</f>
        <v>0</v>
      </c>
      <c r="IY57" s="105">
        <f>(IN57+IO57+IP57+IQ57+(IR57+((IS57*$F57)/$H57)+IV57))*$L57</f>
        <v>0</v>
      </c>
      <c r="IZ57" s="191"/>
      <c r="JA57" s="192">
        <f ca="1">IZ57-IW57</f>
        <v>0</v>
      </c>
      <c r="JB57" s="106">
        <f ca="1">IW57</f>
        <v>0</v>
      </c>
      <c r="JC57" s="202"/>
      <c r="JD57" s="202"/>
      <c r="JE57" s="202"/>
      <c r="JF57" s="202"/>
      <c r="JG57" s="202"/>
      <c r="JH57" s="202"/>
      <c r="JI57" s="202"/>
      <c r="JJ57" s="202"/>
      <c r="JK57" s="203"/>
      <c r="JL57" s="204"/>
      <c r="JM57" s="108">
        <f>(JL57*F57)/H57</f>
        <v>0</v>
      </c>
      <c r="JN57" s="102">
        <f>IF(E1061=0,0,SUMIF('Cocktail (December 2025)'!$F$6:$DB$1547,E1061,'Cocktail (December 2025)'!$BB$6:$BB$1547))</f>
        <v>0</v>
      </c>
      <c r="JO57" s="108">
        <f>JN57/H57</f>
        <v>0</v>
      </c>
      <c r="JP57" s="109">
        <f ca="1">JB57+JC57+JD57+JE57-JF57-JG57-JH57-JI57-JJ57-JK57-JM57-JO57</f>
        <v>0</v>
      </c>
      <c r="JQ57" s="104">
        <f ca="1">JP57*H57</f>
        <v>0</v>
      </c>
      <c r="JR57" s="105">
        <f>(JG57+JH57+JI57+JJ57+(JK57+((JL57*$F57)/$H57)+JO57))*$L57</f>
        <v>0</v>
      </c>
      <c r="JS57" s="191"/>
      <c r="JT57" s="192">
        <f ca="1">JS57-JP57</f>
        <v>0</v>
      </c>
      <c r="JU57" s="106">
        <f ca="1">JP57</f>
        <v>0</v>
      </c>
      <c r="JV57" s="202"/>
      <c r="JW57" s="202"/>
      <c r="JX57" s="202"/>
      <c r="JY57" s="202"/>
      <c r="JZ57" s="202"/>
      <c r="KA57" s="202"/>
      <c r="KB57" s="202"/>
      <c r="KC57" s="202"/>
      <c r="KD57" s="203"/>
      <c r="KE57" s="204"/>
      <c r="KF57" s="108">
        <f>(KE57*F57)/H57</f>
        <v>0</v>
      </c>
      <c r="KG57" s="102">
        <f>IF(E1061=0,0,SUMIF('Cocktail (December 2025)'!$F$6:$DB$1547,E1061,'Cocktail (December 2025)'!$BE$6:$BE$1547))</f>
        <v>0</v>
      </c>
      <c r="KH57" s="108">
        <f>KG57/H57</f>
        <v>0</v>
      </c>
      <c r="KI57" s="109">
        <f ca="1">JU57+JV57+JW57+JX57-JY57-JZ57-KA57-KB57-KC57-KD57-KF57-KH57</f>
        <v>0</v>
      </c>
      <c r="KJ57" s="104">
        <f ca="1">KI57*H57</f>
        <v>0</v>
      </c>
      <c r="KK57" s="105">
        <f>(JZ57+KA57+KB57+KC57+(KD57+((KE57*$F57)/$H57)+KH57))*$L57</f>
        <v>0</v>
      </c>
      <c r="KL57" s="191"/>
      <c r="KM57" s="192">
        <f ca="1">KL57-KI57</f>
        <v>0</v>
      </c>
      <c r="KN57" s="106">
        <f ca="1">KI57</f>
        <v>0</v>
      </c>
      <c r="KO57" s="202"/>
      <c r="KP57" s="202"/>
      <c r="KQ57" s="202"/>
      <c r="KR57" s="202"/>
      <c r="KS57" s="202"/>
      <c r="KT57" s="202"/>
      <c r="KU57" s="202"/>
      <c r="KV57" s="202"/>
      <c r="KW57" s="203"/>
      <c r="KX57" s="204"/>
      <c r="KY57" s="108">
        <f>(KX57*F57)/H57</f>
        <v>0</v>
      </c>
      <c r="KZ57" s="102">
        <f ca="1">IF(E57=0,0,SUMIF('Cocktail (December 2025)'!$F$6:$DB$1547,E57,'Cocktail (December 2025)'!$BH$6:$BH$1547))</f>
        <v>0</v>
      </c>
      <c r="LA57" s="108">
        <f ca="1">KZ57/H57</f>
        <v>0</v>
      </c>
      <c r="LB57" s="109">
        <f ca="1">KN57+KO57+KP57+KQ57-KR57-KS57-KT57-KU57-KV57-KW57-KY57-LA57</f>
        <v>0</v>
      </c>
      <c r="LC57" s="104">
        <f ca="1">LB57*H57</f>
        <v>0</v>
      </c>
      <c r="LD57" s="105">
        <f ca="1">(KS57+KT57+KU57+KV57+(KW57+((KX57*$F57)/$H57)+LA57))*$L57</f>
        <v>0</v>
      </c>
      <c r="LE57" s="191"/>
      <c r="LF57" s="192">
        <f ca="1">LE57-LB57</f>
        <v>0</v>
      </c>
      <c r="LG57" s="106">
        <f ca="1">LB57</f>
        <v>0</v>
      </c>
      <c r="LH57" s="202"/>
      <c r="LI57" s="202"/>
      <c r="LJ57" s="202"/>
      <c r="LK57" s="202"/>
      <c r="LL57" s="202"/>
      <c r="LM57" s="202"/>
      <c r="LN57" s="202"/>
      <c r="LO57" s="202"/>
      <c r="LP57" s="203"/>
      <c r="LQ57" s="204"/>
      <c r="LR57" s="108">
        <f>(LQ57*F57)/H57</f>
        <v>0</v>
      </c>
      <c r="LS57" s="102">
        <f ca="1">IF(E57=0,0,SUMIF('Cocktail (December 2025)'!$F$6:$DB$1547,E57,'Cocktail (December 2025)'!$BK$6:$BK$1547))</f>
        <v>0</v>
      </c>
      <c r="LT57" s="108">
        <f ca="1">LS57/H57</f>
        <v>0</v>
      </c>
      <c r="LU57" s="109">
        <f ca="1">LG57+LH57+LI57+LJ57-LK57-LL57-LM57-LN57-LO57-LP57-LR57-LT57</f>
        <v>0</v>
      </c>
      <c r="LV57" s="104">
        <f ca="1">LU57*H57</f>
        <v>0</v>
      </c>
      <c r="LW57" s="105">
        <f ca="1">(LL57+LM57+LN57+LO57+(LP57+((LQ57*$F57)/$H57)+LT57))*$L57</f>
        <v>0</v>
      </c>
      <c r="LX57" s="191"/>
      <c r="LY57" s="192">
        <f ca="1">LX57-LU57</f>
        <v>0</v>
      </c>
      <c r="LZ57" s="106">
        <f ca="1">LU57</f>
        <v>0</v>
      </c>
      <c r="MA57" s="202"/>
      <c r="MB57" s="202"/>
      <c r="MC57" s="202"/>
      <c r="MD57" s="202"/>
      <c r="ME57" s="202"/>
      <c r="MF57" s="202"/>
      <c r="MG57" s="202"/>
      <c r="MH57" s="202"/>
      <c r="MI57" s="203"/>
      <c r="MJ57" s="204"/>
      <c r="MK57" s="108">
        <f>(MJ57*F57)/H57</f>
        <v>0</v>
      </c>
      <c r="ML57" s="102">
        <f ca="1">IF(E57=0,0,SUMIF('Cocktail (December 2025)'!$F$6:$DB$1547,E57,'Cocktail (December 2025)'!$BN$6:$BN$1547))</f>
        <v>0</v>
      </c>
      <c r="MM57" s="108">
        <f ca="1">ML57/H57</f>
        <v>0</v>
      </c>
      <c r="MN57" s="109">
        <f ca="1">LZ57+MA57+MB57+MC57-MD57-ME57-MF57-MG57-MH57-MI57-MK57-MM57</f>
        <v>0</v>
      </c>
      <c r="MO57" s="104">
        <f ca="1">MN57*H57</f>
        <v>0</v>
      </c>
      <c r="MP57" s="105">
        <f ca="1">(ME57+MF57+MG57+MH57+(MI57+((MJ57*$F57)/$H57)+MM57))*$L57</f>
        <v>0</v>
      </c>
      <c r="MQ57" s="191"/>
      <c r="MR57" s="192">
        <f ca="1">MQ57-MN57</f>
        <v>0</v>
      </c>
      <c r="MS57" s="106">
        <f ca="1">MN57</f>
        <v>0</v>
      </c>
      <c r="MT57" s="202"/>
      <c r="MU57" s="202"/>
      <c r="MV57" s="202"/>
      <c r="MW57" s="202"/>
      <c r="MX57" s="202"/>
      <c r="MY57" s="202"/>
      <c r="MZ57" s="202"/>
      <c r="NA57" s="202"/>
      <c r="NB57" s="203"/>
      <c r="NC57" s="204"/>
      <c r="ND57" s="108">
        <f>(NC57*F57)/H57</f>
        <v>0</v>
      </c>
      <c r="NE57" s="102">
        <f ca="1">IF(E57=0,0,SUMIF('Cocktail (December 2025)'!$F$6:$DB$1547,E57,'Cocktail (December 2025)'!$BQ$6:$BQ$1547))</f>
        <v>0</v>
      </c>
      <c r="NF57" s="108">
        <f ca="1">NE57/H57</f>
        <v>0</v>
      </c>
      <c r="NG57" s="109">
        <f ca="1">MS57+MT57+MU57+MV57-MW57-MX57-MY57-MZ57-NA57-NB57-ND57-NF57</f>
        <v>0</v>
      </c>
      <c r="NH57" s="104">
        <f ca="1">NG57*H57</f>
        <v>0</v>
      </c>
      <c r="NI57" s="105">
        <f ca="1">(MX57+MY57+MZ57+NA57+(NB57+((NC57*$F57)/$H57)+NF57))*$L57</f>
        <v>0</v>
      </c>
      <c r="NJ57" s="191"/>
      <c r="NK57" s="192">
        <f ca="1">NJ57-NG57</f>
        <v>0</v>
      </c>
      <c r="NL57" s="106">
        <f ca="1">NG57</f>
        <v>0</v>
      </c>
      <c r="NM57" s="202"/>
      <c r="NN57" s="202"/>
      <c r="NO57" s="202"/>
      <c r="NP57" s="202"/>
      <c r="NQ57" s="202"/>
      <c r="NR57" s="202"/>
      <c r="NS57" s="202"/>
      <c r="NT57" s="202"/>
      <c r="NU57" s="203"/>
      <c r="NV57" s="204"/>
      <c r="NW57" s="108">
        <f>(NV57*F57)/H57</f>
        <v>0</v>
      </c>
      <c r="NX57" s="102">
        <f ca="1">IF(E57=0,0,SUMIF('Cocktail (December 2025)'!$F$6:$DB$1547,E57,'Cocktail (December 2025)'!$BT$6:$BT$1547))</f>
        <v>0</v>
      </c>
      <c r="NY57" s="108">
        <f ca="1">NX57/H57</f>
        <v>0</v>
      </c>
      <c r="NZ57" s="109">
        <f ca="1">NL57+NM57+NN57+NO57-NP57-NQ57-NR57-NS57-NT57-NU57-NW57-NY57</f>
        <v>0</v>
      </c>
      <c r="OA57" s="104">
        <f ca="1">NZ57*H57</f>
        <v>0</v>
      </c>
      <c r="OB57" s="105">
        <f ca="1">(NQ57+NR57+NS57+NT57+(NU57+((NV57*$F57)/$H57)+NY57))*$L57</f>
        <v>0</v>
      </c>
      <c r="OC57" s="191"/>
      <c r="OD57" s="192">
        <f ca="1">OC57-NZ57</f>
        <v>0</v>
      </c>
      <c r="OE57" s="106">
        <f ca="1">NZ57</f>
        <v>0</v>
      </c>
      <c r="OF57" s="202"/>
      <c r="OG57" s="202"/>
      <c r="OH57" s="202"/>
      <c r="OI57" s="202"/>
      <c r="OJ57" s="202"/>
      <c r="OK57" s="202"/>
      <c r="OL57" s="202"/>
      <c r="OM57" s="202"/>
      <c r="ON57" s="203"/>
      <c r="OO57" s="204"/>
      <c r="OP57" s="108">
        <f>(OO57*F57)/H57</f>
        <v>0</v>
      </c>
      <c r="OQ57" s="102">
        <f ca="1">IF(E57=0,0,SUMIF('Cocktail (December 2025)'!$F$6:$DB$1547,E57,'Cocktail (December 2025)'!$BW$6:$BW$1547))</f>
        <v>0</v>
      </c>
      <c r="OR57" s="108">
        <f ca="1">OQ57/H57</f>
        <v>0</v>
      </c>
      <c r="OS57" s="109">
        <f ca="1">OE57+OF57+OG57+OH57-OI57-OJ57-OK57-OL57-OM57-ON57-OP57-OR57</f>
        <v>0</v>
      </c>
      <c r="OT57" s="104">
        <f ca="1">OS57*H57</f>
        <v>0</v>
      </c>
      <c r="OU57" s="105">
        <f ca="1">(OJ57+OK57+OL57+OM57+(ON57+((OO57*$F57)/$H57)+OR57))*$L57</f>
        <v>0</v>
      </c>
      <c r="OV57" s="191"/>
      <c r="OW57" s="192">
        <f ca="1">OV57-OS57</f>
        <v>0</v>
      </c>
      <c r="OX57" s="106">
        <f ca="1">OS57</f>
        <v>0</v>
      </c>
      <c r="OY57" s="202"/>
      <c r="OZ57" s="202"/>
      <c r="PA57" s="202"/>
      <c r="PB57" s="202"/>
      <c r="PC57" s="202"/>
      <c r="PD57" s="202"/>
      <c r="PE57" s="202"/>
      <c r="PF57" s="202"/>
      <c r="PG57" s="203"/>
      <c r="PH57" s="204"/>
      <c r="PI57" s="108">
        <f>(PH57*F57)/H57</f>
        <v>0</v>
      </c>
      <c r="PJ57" s="102">
        <f ca="1">IF(E57=0,0,SUMIF('Cocktail (December 2025)'!$F$6:$DB$1547,E57,'Cocktail (December 2025)'!$BZ$6:$BZ$1547))</f>
        <v>0</v>
      </c>
      <c r="PK57" s="108">
        <f ca="1">PJ57/H57</f>
        <v>0</v>
      </c>
      <c r="PL57" s="109">
        <f ca="1">OX57+OY57+OZ57+PA57-PB57-PC57-PD57-PE57-PF57-PG57-PI57-PK57</f>
        <v>0</v>
      </c>
      <c r="PM57" s="104">
        <f ca="1">PL57*H57</f>
        <v>0</v>
      </c>
      <c r="PN57" s="105">
        <f ca="1">(PC57+PD57+PE57+PF57+(PG57+((PH57*$F57)/$H57)+PK57))*$L57</f>
        <v>0</v>
      </c>
      <c r="PO57" s="191"/>
      <c r="PP57" s="192">
        <f ca="1">PO57-PL57</f>
        <v>0</v>
      </c>
      <c r="PQ57" s="106">
        <f ca="1">PL57</f>
        <v>0</v>
      </c>
      <c r="PR57" s="202"/>
      <c r="PS57" s="202"/>
      <c r="PT57" s="202"/>
      <c r="PU57" s="202"/>
      <c r="PV57" s="202"/>
      <c r="PW57" s="202"/>
      <c r="PX57" s="202"/>
      <c r="PY57" s="202"/>
      <c r="PZ57" s="203"/>
      <c r="QA57" s="204"/>
      <c r="QB57" s="108">
        <f>(QA57*F57)/H57</f>
        <v>0</v>
      </c>
      <c r="QC57" s="102">
        <f ca="1">IF(E57=0,0,SUMIF('Cocktail (December 2025)'!$F$6:$DB$1547,E57,'Cocktail (December 2025)'!$CC$6:$CC$1547))</f>
        <v>0</v>
      </c>
      <c r="QD57" s="108">
        <f ca="1">QC57/H57</f>
        <v>0</v>
      </c>
      <c r="QE57" s="109">
        <f ca="1">PQ57+PR57+PS57+PT57-PU57-PV57-PW57-PX57-PY57-PZ57-QB57-QD57</f>
        <v>0</v>
      </c>
      <c r="QF57" s="104">
        <f ca="1">QE57*H57</f>
        <v>0</v>
      </c>
      <c r="QG57" s="105">
        <f ca="1">(PV57+PW57+PX57+PY57+(PZ57+((QA57*$F57)/$H57)+QD57))*$L57</f>
        <v>0</v>
      </c>
      <c r="QH57" s="191"/>
      <c r="QI57" s="192">
        <f ca="1">QH57-QE57</f>
        <v>0</v>
      </c>
      <c r="QJ57" s="106">
        <f ca="1">QE57</f>
        <v>0</v>
      </c>
      <c r="QK57" s="202"/>
      <c r="QL57" s="202"/>
      <c r="QM57" s="202"/>
      <c r="QN57" s="202"/>
      <c r="QO57" s="202"/>
      <c r="QP57" s="202"/>
      <c r="QQ57" s="202"/>
      <c r="QR57" s="202"/>
      <c r="QS57" s="203"/>
      <c r="QT57" s="204"/>
      <c r="QU57" s="108">
        <f>(QT57*F57)/H57</f>
        <v>0</v>
      </c>
      <c r="QV57" s="102">
        <f ca="1">IF(E57=0,0,SUMIF('Cocktail (December 2025)'!$F$6:$DB$1547,E57,'Cocktail (December 2025)'!$CF$6:$CF$1547))</f>
        <v>0</v>
      </c>
      <c r="QW57" s="108">
        <f ca="1">QV57/H57</f>
        <v>0</v>
      </c>
      <c r="QX57" s="109">
        <f ca="1">QJ57+QK57+QL57+QM57-QN57-QO57-QP57-QQ57-QR57-QS57-QU57-QW57</f>
        <v>0</v>
      </c>
      <c r="QY57" s="104">
        <f ca="1">QX57*H57</f>
        <v>0</v>
      </c>
      <c r="QZ57" s="105">
        <f ca="1">(QO57+QP57+QQ57+QR57+(QS57+((QT57*$F57)/$H57)+QW57))*$L57</f>
        <v>0</v>
      </c>
      <c r="RA57" s="191"/>
      <c r="RB57" s="192">
        <f ca="1">RA57-QX57</f>
        <v>0</v>
      </c>
      <c r="RC57" s="106">
        <f ca="1">QX57</f>
        <v>0</v>
      </c>
      <c r="RD57" s="202"/>
      <c r="RE57" s="202"/>
      <c r="RF57" s="202"/>
      <c r="RG57" s="202"/>
      <c r="RH57" s="202"/>
      <c r="RI57" s="202"/>
      <c r="RJ57" s="202"/>
      <c r="RK57" s="202"/>
      <c r="RL57" s="203"/>
      <c r="RM57" s="204"/>
      <c r="RN57" s="108">
        <f>(RM57*F57)/H57</f>
        <v>0</v>
      </c>
      <c r="RO57" s="102">
        <f ca="1">IF(E57=0,0,SUMIF('Cocktail (December 2025)'!$F$6:$DB$1547,E57,'Cocktail (December 2025)'!$CI$6:$CI$1547))</f>
        <v>0</v>
      </c>
      <c r="RP57" s="108">
        <f ca="1">RO57/H57</f>
        <v>0</v>
      </c>
      <c r="RQ57" s="109">
        <f ca="1">RC57+RD57+RE57+RF57-RG57-RH57-RI57-RJ57-RK57-RL57-RN57-RP57</f>
        <v>0</v>
      </c>
      <c r="RR57" s="104">
        <f ca="1">RQ57*H57</f>
        <v>0</v>
      </c>
      <c r="RS57" s="105">
        <f ca="1">(RH57+RI57+RJ57+RK57+(RL57+((RM57*$F57)/$H57)+RP57))*$L57</f>
        <v>0</v>
      </c>
      <c r="RT57" s="191"/>
      <c r="RU57" s="192">
        <f ca="1">RT57-RQ57</f>
        <v>0</v>
      </c>
      <c r="RV57" s="106">
        <f ca="1">RQ57</f>
        <v>0</v>
      </c>
      <c r="RW57" s="202"/>
      <c r="RX57" s="202"/>
      <c r="RY57" s="202"/>
      <c r="RZ57" s="202"/>
      <c r="SA57" s="202"/>
      <c r="SB57" s="202"/>
      <c r="SC57" s="202"/>
      <c r="SD57" s="202"/>
      <c r="SE57" s="203"/>
      <c r="SF57" s="204"/>
      <c r="SG57" s="108">
        <f>(SF57*F57)/H57</f>
        <v>0</v>
      </c>
      <c r="SH57" s="102">
        <f ca="1">IF(E57=0,0,SUMIF('Cocktail (December 2025)'!$F$6:$DB$1547,E57,'Cocktail (December 2025)'!$CL$6:$CL$1547))</f>
        <v>0</v>
      </c>
      <c r="SI57" s="108">
        <f ca="1">SH57/H57</f>
        <v>0</v>
      </c>
      <c r="SJ57" s="109">
        <f ca="1">RV57+RW57+RX57+RY57-RZ57-SA57-SB57-SC57-SD57-SE57-SG57-SI57</f>
        <v>0</v>
      </c>
      <c r="SK57" s="104">
        <f ca="1">SJ57*H57</f>
        <v>0</v>
      </c>
      <c r="SL57" s="105">
        <f ca="1">(SA57+SB57+SC57+SD57+(SE57+((SF57*$F57)/$H57)+SI57))*$L57</f>
        <v>0</v>
      </c>
      <c r="SM57" s="191"/>
      <c r="SN57" s="192">
        <f ca="1">SM57-SJ57</f>
        <v>0</v>
      </c>
      <c r="SO57" s="106">
        <f ca="1">SJ57</f>
        <v>0</v>
      </c>
      <c r="SP57" s="202"/>
      <c r="SQ57" s="202"/>
      <c r="SR57" s="202"/>
      <c r="SS57" s="202"/>
      <c r="ST57" s="202"/>
      <c r="SU57" s="202"/>
      <c r="SV57" s="202"/>
      <c r="SW57" s="202"/>
      <c r="SX57" s="203"/>
      <c r="SY57" s="204"/>
      <c r="SZ57" s="108">
        <f>(SY57*F57)/H57</f>
        <v>0</v>
      </c>
      <c r="TA57" s="102">
        <f ca="1">IF(E57=0,0,SUMIF('Cocktail (December 2025)'!$F$6:$DB$1547,E57,'Cocktail (December 2025)'!$CO$6:$CO$1547))</f>
        <v>0</v>
      </c>
      <c r="TB57" s="108">
        <f ca="1">TA57/H57</f>
        <v>0</v>
      </c>
      <c r="TC57" s="109">
        <f ca="1">SO57+SP57+SQ57+SR57-SS57-ST57-SU57-SV57-SW57-SX57-SZ57-TB57</f>
        <v>0</v>
      </c>
      <c r="TD57" s="104">
        <f ca="1">TC57*H57</f>
        <v>0</v>
      </c>
      <c r="TE57" s="105">
        <f ca="1">(ST57+SU57+SV57+SW57+(SX57+((SY57*$F57)/$H57)+TB57))*$L57</f>
        <v>0</v>
      </c>
      <c r="TF57" s="191"/>
      <c r="TG57" s="192">
        <f ca="1">TF57-TC57</f>
        <v>0</v>
      </c>
      <c r="TH57" s="106">
        <f ca="1">TC57</f>
        <v>0</v>
      </c>
      <c r="TI57" s="202"/>
      <c r="TJ57" s="202"/>
      <c r="TK57" s="202"/>
      <c r="TL57" s="202"/>
      <c r="TM57" s="202"/>
      <c r="TN57" s="202"/>
      <c r="TO57" s="202"/>
      <c r="TP57" s="202"/>
      <c r="TQ57" s="203"/>
      <c r="TR57" s="204"/>
      <c r="TS57" s="108">
        <f>(TR57*F57)/H57</f>
        <v>0</v>
      </c>
      <c r="TT57" s="102">
        <f ca="1">IF(E57=0,0,SUMIF('Cocktail (December 2025)'!$F$6:$DB$1547,E57,'Cocktail (December 2025)'!$CR$6:$CR$1547))</f>
        <v>0</v>
      </c>
      <c r="TU57" s="108">
        <f ca="1">TT57/H57</f>
        <v>0</v>
      </c>
      <c r="TV57" s="109">
        <f ca="1">TH57+TI57+TJ57+TK57-TL57-TM57-TN57-TO57-TP57-TQ57-TS57-TU57</f>
        <v>0</v>
      </c>
      <c r="TW57" s="104">
        <f ca="1">TV57*H57</f>
        <v>0</v>
      </c>
      <c r="TX57" s="105">
        <f ca="1">(TM57+TN57+TO57+TP57+(TQ57+((TR57*$F57)/$H57)+TU57))*$L57</f>
        <v>0</v>
      </c>
      <c r="TY57" s="191"/>
      <c r="TZ57" s="192">
        <f ca="1">TY57-TV57</f>
        <v>0</v>
      </c>
      <c r="UA57" s="106">
        <f ca="1">TV57</f>
        <v>0</v>
      </c>
      <c r="UB57" s="202"/>
      <c r="UC57" s="202"/>
      <c r="UD57" s="202"/>
      <c r="UE57" s="202"/>
      <c r="UF57" s="202"/>
      <c r="UG57" s="202"/>
      <c r="UH57" s="202"/>
      <c r="UI57" s="202"/>
      <c r="UJ57" s="203"/>
      <c r="UK57" s="204"/>
      <c r="UL57" s="108">
        <f>(UK57*F57)/H57</f>
        <v>0</v>
      </c>
      <c r="UM57" s="102">
        <f ca="1">IF(E57=0,0,SUMIF('Cocktail (December 2025)'!$F$6:$DB$1547,E57,'Cocktail (December 2025)'!$CU$6:$CU$1547))</f>
        <v>0</v>
      </c>
      <c r="UN57" s="108">
        <f ca="1">UM57/H57</f>
        <v>0</v>
      </c>
      <c r="UO57" s="109">
        <f ca="1">UA57+UB57+UC57+UD57-UE57-UF57-UG57-UH57-UI57-UJ57-UL57-UN57</f>
        <v>0</v>
      </c>
      <c r="UP57" s="104">
        <f ca="1">UO57*H57</f>
        <v>0</v>
      </c>
      <c r="UQ57" s="105">
        <f ca="1">(UF57+UG57+UH57+UI57+(UJ57+((UK57*$F57)/$H57)+UN57))*$L57</f>
        <v>0</v>
      </c>
      <c r="UR57" s="191"/>
      <c r="US57" s="192">
        <f ca="1">UR57-UO57</f>
        <v>0</v>
      </c>
      <c r="UT57" s="106">
        <f ca="1">UO57</f>
        <v>0</v>
      </c>
      <c r="UU57" s="202"/>
      <c r="UV57" s="202"/>
      <c r="UW57" s="202"/>
      <c r="UX57" s="202"/>
      <c r="UY57" s="202"/>
      <c r="UZ57" s="202"/>
      <c r="VA57" s="202"/>
      <c r="VB57" s="202"/>
      <c r="VC57" s="203"/>
      <c r="VD57" s="204"/>
      <c r="VE57" s="108">
        <f>(VD57*F57)/H57</f>
        <v>0</v>
      </c>
      <c r="VF57" s="102">
        <f ca="1">IF(E57=0,0,SUMIF('Cocktail (December 2025)'!$F$6:$DB$1547,E57,'Cocktail (December 2025)'!$CX$6:$CX$1547))</f>
        <v>0</v>
      </c>
      <c r="VG57" s="108">
        <f ca="1">VF57/H57</f>
        <v>0</v>
      </c>
      <c r="VH57" s="109">
        <f ca="1">UT57+UU57+UV57+UW57-UX57-UY57-UZ57-VA57-VB57-VC57-VE57-VG57</f>
        <v>0</v>
      </c>
      <c r="VI57" s="104">
        <f ca="1">VH57*H57</f>
        <v>0</v>
      </c>
      <c r="VJ57" s="105">
        <f ca="1">(UY57+UZ57+VA57+VB57+(VC57+((VD57*$F57)/$H57)+VG57))*$L57</f>
        <v>0</v>
      </c>
      <c r="VK57" s="191"/>
      <c r="VL57" s="192">
        <f ca="1">VK57-VH57</f>
        <v>0</v>
      </c>
      <c r="VM57" s="106">
        <f ca="1">VH57</f>
        <v>0</v>
      </c>
      <c r="VN57" s="202"/>
      <c r="VO57" s="202"/>
      <c r="VP57" s="202"/>
      <c r="VQ57" s="202"/>
      <c r="VR57" s="202"/>
      <c r="VS57" s="202"/>
      <c r="VT57" s="202"/>
      <c r="VU57" s="202"/>
      <c r="VV57" s="203"/>
      <c r="VW57" s="204"/>
      <c r="VX57" s="108">
        <f>(VW57*F57)/H57</f>
        <v>0</v>
      </c>
      <c r="VY57" s="102">
        <f ca="1">IF(E57=0,0,SUMIF('Cocktail (December 2025)'!$F$6:$DB$1547,E57,'Cocktail (December 2025)'!$DA$6:$DA$1547))</f>
        <v>0</v>
      </c>
      <c r="VZ57" s="108">
        <f ca="1">VY57/H57</f>
        <v>0</v>
      </c>
      <c r="WA57" s="109">
        <f ca="1">VM57+VN57+VO57+VP57-VQ57-VR57-VS57-VT57-VU57-VV57-VX57-VZ57</f>
        <v>0</v>
      </c>
      <c r="WB57" s="104">
        <f ca="1">WA57*H57</f>
        <v>0</v>
      </c>
      <c r="WC57" s="105">
        <f ca="1">(VR57+VS57+VT57+VU57+(VV57+((VW57*$F57)/$H57)+VZ57))*$L57</f>
        <v>0</v>
      </c>
      <c r="WD57" s="191"/>
      <c r="WE57" s="192">
        <f ca="1">WD57-WA57</f>
        <v>0</v>
      </c>
      <c r="WF57" s="14" t="s">
        <v>81</v>
      </c>
      <c r="WG57" s="62">
        <f>O57</f>
        <v>0</v>
      </c>
      <c r="WH57" s="13">
        <f>P57+AI57+BB57+BU57+CN57+DG57+DZ57+ES57+FL57+GE57+GX57+HQ57+IJ57+JC57+JV57+KO57+LH57+MA57+MT57+NM57+OF57+OY57+PR57+QK57+RD57+RW57+SP57+TI57+UB57+UU57+VN57</f>
        <v>0</v>
      </c>
      <c r="WI57" s="13">
        <f>Q57+AJ57+BC57+BV57+CO57+DH57+EA57+ET57+FM57+GF57+GY57+HR57+IK57+JD57+JW57+KP57+LI57+MB57+MU57+NN57+OG57+OZ57+PS57+QL57+RE57+RX57+SQ57+TJ57+UC57+UV57+VO57</f>
        <v>0</v>
      </c>
      <c r="WJ57" s="13">
        <f>R57+AK57+BD57+BW57+CP57+DI57+EB57+EU57+FN57+GG57+GZ57+HS57+IL57+JE57+JX57+KQ57+LJ57+MC57+MV57+NO57+OH57+PA57+PT57+QM57+RF57+RY57+SR57+TK57+UD57+UW57+VP57</f>
        <v>0</v>
      </c>
      <c r="WK57" s="13">
        <f>S57+AL57+BE57+BX57+CQ57+DJ57+EC57+EV57+FO57+GH57+HA57+HT57+IM57+JF57+JY57+KR57+LK57+MD57+MW57+NP57+OI57+PB57+PU57+QN57+RG57+RZ57+SS57+TL57+UE57+UX57+VQ57</f>
        <v>0</v>
      </c>
      <c r="WL57" s="13">
        <f>T57+AM57+BF57+BY57+CR57+DK57+ED57+EW57+FP57+GI57+HB57+HU57+IN57+JG57+JZ57+KS57+LL57+ME57+MX57+NQ57+OJ57+PC57+PV57+QO57+RH57+SA57+ST57+TM57+UF57+UY57+VR57</f>
        <v>0</v>
      </c>
      <c r="WM57" s="13">
        <f>U57+AN57+BG57+BZ57+CS57+DL57+EE57++EX57+FQ57+GJ57+HC57+HV57+IO57+JH57+KA57+KT57+LM57+MF57+MY57+NR57+OK57+PD57+PW57+QP57+RI57+SB57+SU57+TN57+UG57+UZ57+VS57</f>
        <v>0</v>
      </c>
      <c r="WN57" s="13">
        <f>V57+AO57+BH57+CA57+CT57+DM57+EF57+EY57+FR57+GK57+HD57+HW57+IP57+JI57+KB57+KU57+LN57+MG57+MZ57+NS57+OL57+PE57+PX57+QQ57+RJ57+SC57+SV57+TO57+UH57+VA57+VT57</f>
        <v>0</v>
      </c>
      <c r="WO57" s="13">
        <f>W57+AP57+BI57+CB57+CU57+DN57+EG57+EZ57+FS57+GL57+HE57+HX57+IQ57+JJ57+KC57+KV57+LO57+MH57+NA57+NT57+OM57+PF57+PY57+QR57+RK57+SD57+SW57+TP57+UI57+VB57+VU57</f>
        <v>0</v>
      </c>
      <c r="WP57" s="63">
        <f>X57+AQ57+BJ57+CC57+CV57+DO57+EH57+FA57+FT57+GM57+HF57+HY57+IR57+JK57+KD57+KW57+LP57+MI57+NB57+NU57+ON57+PG57+PZ57+QS57+RL57+SE57+SX57+TQ57+UJ57+VC57+VV57</f>
        <v>0</v>
      </c>
      <c r="WQ57" s="63">
        <f>Y57+AR57+BK57+CD57+CW57+DP57+EI57+FB57+FU57+GN57+HG57+HZ57+IS57+JL57+KE57+KX57+LQ57+MJ57+NC57+NV57+OO57+PH57+QA57+QT57+RM57+SF57+SY57+TR57+UK57+VD57+VW57</f>
        <v>0</v>
      </c>
      <c r="WR57" s="63">
        <f>Z57+AS57+BL57+CE57+CX57+DQ57+EJ57+FC57+FV57+GO57+HH57+IA57+IT57+JM57+KF57+KY57+LR57+MK57+ND57+NW57+OP57+PI57+QB57+QU57+RN57+SG57+SZ57+TS57+UL57+VE57+VX57</f>
        <v>0</v>
      </c>
      <c r="WS57" s="63">
        <f ca="1">AB57+AU57+BN57+CG57+CZ57+DS57+EL57+FE57+FX57+GQ57+HJ57+IC57+IV57+JO57+KH57+LA57+LT57+MM57+NF57+NY57+OR57+PK57+QD57+QW57+RP57+SI57+TB57+TU57+UN57+VG57+VZ57</f>
        <v>0</v>
      </c>
      <c r="WT57" s="54">
        <f ca="1">WA57</f>
        <v>0</v>
      </c>
      <c r="WU57" s="64">
        <f ca="1">WB57</f>
        <v>0</v>
      </c>
      <c r="WV57" s="196"/>
      <c r="WW57" s="197">
        <f ca="1">WV57-WT57</f>
        <v>0</v>
      </c>
      <c r="WX57" s="12">
        <f>WV57/F57</f>
        <v>0</v>
      </c>
      <c r="WY57" s="61"/>
    </row>
    <row r="58" spans="1:623" ht="15" x14ac:dyDescent="0.3">
      <c r="A58" s="114" t="str">
        <f t="shared" ca="1" si="2278"/>
        <v>-</v>
      </c>
      <c r="B58" s="149"/>
      <c r="C58" s="173">
        <v>304</v>
      </c>
      <c r="D58" s="174">
        <v>318</v>
      </c>
      <c r="E58" s="138" t="s">
        <v>189</v>
      </c>
      <c r="F58" s="98">
        <f>IF(E58="","",IF(VLOOKUP(E58,'Master Data (December 2025)'!$B$10:$N$857,1)=E58,VLOOKUP(E58,'Master Data (December 2025)'!$B$10:$N$857,6),"XX"))</f>
        <v>1</v>
      </c>
      <c r="G58" s="98"/>
      <c r="H58" s="90">
        <f>IF(E58="","",IF(VLOOKUP(E58,'Master Data (December 2025)'!$B$10:$N$857,1)=E58,VLOOKUP(E58,'Master Data (December 2025)'!$B$10:$N$857,8),"XX"))</f>
        <v>1</v>
      </c>
      <c r="I58" s="98"/>
      <c r="J58" s="90" t="str">
        <f>IF(E58="","",IF(VLOOKUP(E58,'Master Data (December 2025)'!$B$10:$N$857,1)=E58,VLOOKUP(E58,'Master Data (December 2025)'!$B$10:$N$857,3),"XX"))</f>
        <v>สมภพ</v>
      </c>
      <c r="K58" s="99" t="str">
        <f>IF(E58="","",IF(VLOOKUP(E58,'Master Data (December 2025)'!$B$10:$N$857,1)=E58,VLOOKUP(E58,'Master Data (December 2025)'!$B$10:$N$857,5),"XX"))</f>
        <v>Btl 296 ml</v>
      </c>
      <c r="L58" s="215">
        <f>IF(E58="","",IF(VLOOKUP(E58,'Master Data (December 2025)'!$B$10:$N$857,1)=E58,VLOOKUP(E58,'Master Data (December 2025)'!$B$10:$N$857,11),"XX"))</f>
        <v>850</v>
      </c>
      <c r="M58" s="215">
        <f>IF(E58="","",IF(VLOOKUP(E58,'Master Data (December 2025)'!$B$10:$N$857,1)=E58,VLOOKUP(E58,'Master Data (December 2025)'!$B$10:$N$857,13),"XX"))</f>
        <v>850</v>
      </c>
      <c r="N58" s="208"/>
      <c r="O58" s="100">
        <f t="shared" si="2280"/>
        <v>0</v>
      </c>
      <c r="P58" s="202"/>
      <c r="Q58" s="202"/>
      <c r="R58" s="202"/>
      <c r="S58" s="202"/>
      <c r="T58" s="202"/>
      <c r="U58" s="202"/>
      <c r="V58" s="202"/>
      <c r="W58" s="202"/>
      <c r="X58" s="203"/>
      <c r="Y58" s="204"/>
      <c r="Z58" s="101">
        <f t="shared" si="2281"/>
        <v>0</v>
      </c>
      <c r="AA58" s="102">
        <f ca="1">IF(E58=0,0,SUMIF('Cocktail (December 2025)'!$F$6:$DB$1547,E58,'Cocktail (December 2025)'!$O$6:$O$1547))</f>
        <v>0</v>
      </c>
      <c r="AB58" s="103">
        <f t="shared" ca="1" si="2282"/>
        <v>0</v>
      </c>
      <c r="AC58" s="104">
        <f t="shared" ca="1" si="2283"/>
        <v>0</v>
      </c>
      <c r="AD58" s="104">
        <f t="shared" ca="1" si="2284"/>
        <v>0</v>
      </c>
      <c r="AE58" s="105">
        <f t="shared" ca="1" si="2285"/>
        <v>0</v>
      </c>
      <c r="AF58" s="191"/>
      <c r="AG58" s="192">
        <f t="shared" ca="1" si="2286"/>
        <v>0</v>
      </c>
      <c r="AH58" s="106">
        <f t="shared" ca="1" si="2279"/>
        <v>0</v>
      </c>
      <c r="AI58" s="202"/>
      <c r="AJ58" s="202"/>
      <c r="AK58" s="202"/>
      <c r="AL58" s="202"/>
      <c r="AM58" s="202"/>
      <c r="AN58" s="202"/>
      <c r="AO58" s="202"/>
      <c r="AP58" s="202"/>
      <c r="AQ58" s="203"/>
      <c r="AR58" s="204"/>
      <c r="AS58" s="107">
        <f t="shared" si="2287"/>
        <v>0</v>
      </c>
      <c r="AT58" s="102">
        <f ca="1">IF(E58=0,0,SUMIF('Cocktail (December 2025)'!$F$6:$DB$1547,E58,'Cocktail (December 2025)'!$R$6:$R$1547))</f>
        <v>0</v>
      </c>
      <c r="AU58" s="108">
        <f t="shared" ca="1" si="2288"/>
        <v>0</v>
      </c>
      <c r="AV58" s="104">
        <f t="shared" ca="1" si="2289"/>
        <v>0</v>
      </c>
      <c r="AW58" s="104">
        <f t="shared" ca="1" si="2290"/>
        <v>0</v>
      </c>
      <c r="AX58" s="105">
        <f t="shared" ca="1" si="2291"/>
        <v>0</v>
      </c>
      <c r="AY58" s="191"/>
      <c r="AZ58" s="192">
        <f t="shared" ca="1" si="2292"/>
        <v>0</v>
      </c>
      <c r="BA58" s="106">
        <f t="shared" ca="1" si="2293"/>
        <v>0</v>
      </c>
      <c r="BB58" s="202"/>
      <c r="BC58" s="202"/>
      <c r="BD58" s="202"/>
      <c r="BE58" s="202"/>
      <c r="BF58" s="202"/>
      <c r="BG58" s="202"/>
      <c r="BH58" s="202"/>
      <c r="BI58" s="202"/>
      <c r="BJ58" s="203"/>
      <c r="BK58" s="204"/>
      <c r="BL58" s="108">
        <f t="shared" si="2294"/>
        <v>0</v>
      </c>
      <c r="BM58" s="102">
        <f ca="1">IF(E58=0,0,SUMIF('Cocktail (December 2025)'!$F$6:$DB$1547,E58,'Cocktail (December 2025)'!$U$6:$U$1547))</f>
        <v>0</v>
      </c>
      <c r="BN58" s="108">
        <f t="shared" ca="1" si="2295"/>
        <v>0</v>
      </c>
      <c r="BO58" s="109">
        <f t="shared" ca="1" si="2296"/>
        <v>0</v>
      </c>
      <c r="BP58" s="104">
        <f t="shared" ca="1" si="2297"/>
        <v>0</v>
      </c>
      <c r="BQ58" s="105">
        <f t="shared" ca="1" si="2298"/>
        <v>0</v>
      </c>
      <c r="BR58" s="191"/>
      <c r="BS58" s="192">
        <f t="shared" ca="1" si="2299"/>
        <v>0</v>
      </c>
      <c r="BT58" s="106">
        <f t="shared" ca="1" si="2300"/>
        <v>0</v>
      </c>
      <c r="BU58" s="202"/>
      <c r="BV58" s="202"/>
      <c r="BW58" s="202"/>
      <c r="BX58" s="202"/>
      <c r="BY58" s="202"/>
      <c r="BZ58" s="202"/>
      <c r="CA58" s="202"/>
      <c r="CB58" s="202"/>
      <c r="CC58" s="203"/>
      <c r="CD58" s="204"/>
      <c r="CE58" s="108">
        <f t="shared" si="2301"/>
        <v>0</v>
      </c>
      <c r="CF58" s="102">
        <f ca="1">IF(E58=0,0,SUMIF('Cocktail (December 2025)'!$F$6:$DB$1547,E58,'Cocktail (December 2025)'!$X$6:$X$1547))</f>
        <v>0</v>
      </c>
      <c r="CG58" s="108">
        <f t="shared" ca="1" si="2302"/>
        <v>0</v>
      </c>
      <c r="CH58" s="109">
        <f t="shared" ca="1" si="2303"/>
        <v>0</v>
      </c>
      <c r="CI58" s="104">
        <f t="shared" ca="1" si="2304"/>
        <v>0</v>
      </c>
      <c r="CJ58" s="105">
        <f t="shared" ca="1" si="2305"/>
        <v>0</v>
      </c>
      <c r="CK58" s="191"/>
      <c r="CL58" s="192">
        <f t="shared" ca="1" si="2306"/>
        <v>0</v>
      </c>
      <c r="CM58" s="106">
        <f t="shared" ca="1" si="2307"/>
        <v>0</v>
      </c>
      <c r="CN58" s="202"/>
      <c r="CO58" s="202"/>
      <c r="CP58" s="202"/>
      <c r="CQ58" s="202"/>
      <c r="CR58" s="202"/>
      <c r="CS58" s="202"/>
      <c r="CT58" s="202"/>
      <c r="CU58" s="202"/>
      <c r="CV58" s="203"/>
      <c r="CW58" s="204"/>
      <c r="CX58" s="108">
        <f t="shared" si="2308"/>
        <v>0</v>
      </c>
      <c r="CY58" s="102">
        <f ca="1">IF(E58=0,0,SUMIF('Cocktail (December 2025)'!$F$6:$DB$1547,E58,'Cocktail (December 2025)'!$AA$6:$AA$1547))</f>
        <v>0</v>
      </c>
      <c r="CZ58" s="108">
        <f t="shared" ca="1" si="2309"/>
        <v>0</v>
      </c>
      <c r="DA58" s="109">
        <f t="shared" ca="1" si="2310"/>
        <v>0</v>
      </c>
      <c r="DB58" s="104">
        <f t="shared" ca="1" si="2311"/>
        <v>0</v>
      </c>
      <c r="DC58" s="105">
        <f t="shared" ca="1" si="2312"/>
        <v>0</v>
      </c>
      <c r="DD58" s="191"/>
      <c r="DE58" s="192">
        <f t="shared" ca="1" si="2313"/>
        <v>0</v>
      </c>
      <c r="DF58" s="106">
        <f t="shared" ca="1" si="2314"/>
        <v>0</v>
      </c>
      <c r="DG58" s="202"/>
      <c r="DH58" s="202"/>
      <c r="DI58" s="202"/>
      <c r="DJ58" s="202"/>
      <c r="DK58" s="202"/>
      <c r="DL58" s="202"/>
      <c r="DM58" s="202"/>
      <c r="DN58" s="202"/>
      <c r="DO58" s="203"/>
      <c r="DP58" s="204"/>
      <c r="DQ58" s="108">
        <f t="shared" si="2315"/>
        <v>0</v>
      </c>
      <c r="DR58" s="102">
        <f ca="1">IF(E58=0,0,SUMIF('Cocktail (December 2025)'!$F$6:$DB$1547,E58,'Cocktail (December 2025)'!$AD$6:$AD$1547))</f>
        <v>0</v>
      </c>
      <c r="DS58" s="108">
        <f t="shared" ca="1" si="2316"/>
        <v>0</v>
      </c>
      <c r="DT58" s="109">
        <f t="shared" ca="1" si="2317"/>
        <v>0</v>
      </c>
      <c r="DU58" s="104">
        <f t="shared" ca="1" si="2318"/>
        <v>0</v>
      </c>
      <c r="DV58" s="105">
        <f t="shared" ca="1" si="2319"/>
        <v>0</v>
      </c>
      <c r="DW58" s="191"/>
      <c r="DX58" s="192">
        <f t="shared" ca="1" si="2320"/>
        <v>0</v>
      </c>
      <c r="DY58" s="106">
        <f t="shared" ca="1" si="2321"/>
        <v>0</v>
      </c>
      <c r="DZ58" s="202"/>
      <c r="EA58" s="202"/>
      <c r="EB58" s="202"/>
      <c r="EC58" s="202"/>
      <c r="ED58" s="202"/>
      <c r="EE58" s="202"/>
      <c r="EF58" s="202"/>
      <c r="EG58" s="202"/>
      <c r="EH58" s="203"/>
      <c r="EI58" s="204"/>
      <c r="EJ58" s="108">
        <f t="shared" si="2322"/>
        <v>0</v>
      </c>
      <c r="EK58" s="102">
        <f ca="1">IF(E58=0,0,SUMIF('Cocktail (December 2025)'!$F$6:$DB$1547,E58,'Cocktail (December 2025)'!$AG$6:$AG$1547))</f>
        <v>0</v>
      </c>
      <c r="EL58" s="108">
        <f t="shared" ca="1" si="2323"/>
        <v>0</v>
      </c>
      <c r="EM58" s="109">
        <f t="shared" ca="1" si="2324"/>
        <v>0</v>
      </c>
      <c r="EN58" s="104">
        <f t="shared" ca="1" si="2325"/>
        <v>0</v>
      </c>
      <c r="EO58" s="105">
        <f t="shared" ca="1" si="2326"/>
        <v>0</v>
      </c>
      <c r="EP58" s="191"/>
      <c r="EQ58" s="199">
        <f t="shared" ca="1" si="2327"/>
        <v>0</v>
      </c>
      <c r="ER58" s="185">
        <f t="shared" ca="1" si="2328"/>
        <v>0</v>
      </c>
      <c r="ES58" s="202"/>
      <c r="ET58" s="202"/>
      <c r="EU58" s="202"/>
      <c r="EV58" s="202"/>
      <c r="EW58" s="202"/>
      <c r="EX58" s="202"/>
      <c r="EY58" s="202"/>
      <c r="EZ58" s="202"/>
      <c r="FA58" s="203"/>
      <c r="FB58" s="204"/>
      <c r="FC58" s="108">
        <f t="shared" si="2329"/>
        <v>0</v>
      </c>
      <c r="FD58" s="102">
        <f ca="1">IF(E58=0,0,SUMIF('Cocktail (December 2025)'!$F$6:$DB$1547,E58,'Cocktail (December 2025)'!$AJ$6:$AJ$1547))</f>
        <v>0</v>
      </c>
      <c r="FE58" s="108">
        <f t="shared" ca="1" si="2330"/>
        <v>0</v>
      </c>
      <c r="FF58" s="109">
        <f t="shared" ca="1" si="2331"/>
        <v>0</v>
      </c>
      <c r="FG58" s="104">
        <f t="shared" ca="1" si="2332"/>
        <v>0</v>
      </c>
      <c r="FH58" s="105">
        <f t="shared" ca="1" si="2333"/>
        <v>0</v>
      </c>
      <c r="FI58" s="191"/>
      <c r="FJ58" s="192">
        <f t="shared" ca="1" si="2334"/>
        <v>0</v>
      </c>
      <c r="FK58" s="110">
        <f t="shared" ca="1" si="2335"/>
        <v>0</v>
      </c>
      <c r="FL58" s="202"/>
      <c r="FM58" s="202"/>
      <c r="FN58" s="202"/>
      <c r="FO58" s="202"/>
      <c r="FP58" s="202"/>
      <c r="FQ58" s="202"/>
      <c r="FR58" s="202"/>
      <c r="FS58" s="202"/>
      <c r="FT58" s="203"/>
      <c r="FU58" s="204"/>
      <c r="FV58" s="108">
        <f t="shared" si="2336"/>
        <v>0</v>
      </c>
      <c r="FW58" s="102">
        <f ca="1">IF(E58=0,0,SUMIF('Cocktail (December 2025)'!$F$6:$DB$1547,E58,'Cocktail (December 2025)'!$AM$6:$AM$1547))</f>
        <v>0</v>
      </c>
      <c r="FX58" s="108">
        <f t="shared" ca="1" si="2337"/>
        <v>0</v>
      </c>
      <c r="FY58" s="109">
        <f t="shared" ca="1" si="2338"/>
        <v>0</v>
      </c>
      <c r="FZ58" s="104">
        <f t="shared" ca="1" si="2339"/>
        <v>0</v>
      </c>
      <c r="GA58" s="105">
        <f t="shared" ca="1" si="2340"/>
        <v>0</v>
      </c>
      <c r="GB58" s="191"/>
      <c r="GC58" s="192">
        <f t="shared" ca="1" si="2341"/>
        <v>0</v>
      </c>
      <c r="GD58" s="106">
        <f t="shared" ca="1" si="2342"/>
        <v>0</v>
      </c>
      <c r="GE58" s="202"/>
      <c r="GF58" s="202"/>
      <c r="GG58" s="202"/>
      <c r="GH58" s="202"/>
      <c r="GI58" s="202"/>
      <c r="GJ58" s="202"/>
      <c r="GK58" s="202"/>
      <c r="GL58" s="202"/>
      <c r="GM58" s="203"/>
      <c r="GN58" s="204"/>
      <c r="GO58" s="108">
        <f t="shared" si="2343"/>
        <v>0</v>
      </c>
      <c r="GP58" s="102">
        <f ca="1">IF(E58=0,0,SUMIF('Cocktail (December 2025)'!$F$6:$DB$1547,E58,'Cocktail (December 2025)'!$AP$6:$AP$1547))</f>
        <v>0</v>
      </c>
      <c r="GQ58" s="108">
        <f t="shared" ca="1" si="2344"/>
        <v>0</v>
      </c>
      <c r="GR58" s="109">
        <f t="shared" ca="1" si="2345"/>
        <v>0</v>
      </c>
      <c r="GS58" s="104">
        <f t="shared" ca="1" si="2346"/>
        <v>0</v>
      </c>
      <c r="GT58" s="105">
        <f t="shared" ca="1" si="2347"/>
        <v>0</v>
      </c>
      <c r="GU58" s="191"/>
      <c r="GV58" s="192">
        <f t="shared" ca="1" si="2348"/>
        <v>0</v>
      </c>
      <c r="GW58" s="106">
        <f t="shared" ca="1" si="2349"/>
        <v>0</v>
      </c>
      <c r="GX58" s="202"/>
      <c r="GY58" s="202"/>
      <c r="GZ58" s="202"/>
      <c r="HA58" s="202"/>
      <c r="HB58" s="202"/>
      <c r="HC58" s="202"/>
      <c r="HD58" s="202"/>
      <c r="HE58" s="202"/>
      <c r="HF58" s="203"/>
      <c r="HG58" s="204"/>
      <c r="HH58" s="108">
        <f t="shared" si="2350"/>
        <v>0</v>
      </c>
      <c r="HI58" s="102">
        <f ca="1">IF(E58=0,0,SUMIF('Cocktail (December 2025)'!$F$6:$DB$1547,E58,'Cocktail (December 2025)'!$AS$6:$AS$1547))</f>
        <v>0</v>
      </c>
      <c r="HJ58" s="108">
        <f t="shared" ca="1" si="2351"/>
        <v>0</v>
      </c>
      <c r="HK58" s="109">
        <f t="shared" ca="1" si="2352"/>
        <v>0</v>
      </c>
      <c r="HL58" s="104">
        <f t="shared" ca="1" si="2353"/>
        <v>0</v>
      </c>
      <c r="HM58" s="105">
        <f t="shared" ca="1" si="2354"/>
        <v>0</v>
      </c>
      <c r="HN58" s="191"/>
      <c r="HO58" s="192">
        <f t="shared" ca="1" si="2355"/>
        <v>0</v>
      </c>
      <c r="HP58" s="106">
        <f t="shared" ca="1" si="2356"/>
        <v>0</v>
      </c>
      <c r="HQ58" s="202"/>
      <c r="HR58" s="202"/>
      <c r="HS58" s="202"/>
      <c r="HT58" s="202"/>
      <c r="HU58" s="202"/>
      <c r="HV58" s="202"/>
      <c r="HW58" s="202"/>
      <c r="HX58" s="202"/>
      <c r="HY58" s="203"/>
      <c r="HZ58" s="204"/>
      <c r="IA58" s="108">
        <f t="shared" si="2357"/>
        <v>0</v>
      </c>
      <c r="IB58" s="102">
        <f ca="1">IF(E58=0,0,SUMIF('Cocktail (December 2025)'!$F$6:$DB$1547,E58,'Cocktail (December 2025)'!$AV$6:$AV$1547))</f>
        <v>0</v>
      </c>
      <c r="IC58" s="108">
        <f t="shared" ca="1" si="2358"/>
        <v>0</v>
      </c>
      <c r="ID58" s="109">
        <f t="shared" ca="1" si="2359"/>
        <v>0</v>
      </c>
      <c r="IE58" s="104">
        <f t="shared" ca="1" si="2360"/>
        <v>0</v>
      </c>
      <c r="IF58" s="105">
        <f t="shared" ca="1" si="2361"/>
        <v>0</v>
      </c>
      <c r="IG58" s="191"/>
      <c r="IH58" s="192">
        <f t="shared" ca="1" si="2362"/>
        <v>0</v>
      </c>
      <c r="II58" s="106">
        <f t="shared" ca="1" si="2363"/>
        <v>0</v>
      </c>
      <c r="IJ58" s="202"/>
      <c r="IK58" s="202"/>
      <c r="IL58" s="202"/>
      <c r="IM58" s="202"/>
      <c r="IN58" s="202"/>
      <c r="IO58" s="202"/>
      <c r="IP58" s="202"/>
      <c r="IQ58" s="202"/>
      <c r="IR58" s="203"/>
      <c r="IS58" s="204"/>
      <c r="IT58" s="108">
        <f t="shared" si="2364"/>
        <v>0</v>
      </c>
      <c r="IU58" s="102">
        <f ca="1">IF(E58=0,0,SUMIF('Cocktail (December 2025)'!$F$6:$DB$1547,E58,'Cocktail (December 2025)'!$AY$6:$AY$1547))</f>
        <v>0</v>
      </c>
      <c r="IV58" s="108">
        <f t="shared" ca="1" si="2365"/>
        <v>0</v>
      </c>
      <c r="IW58" s="109">
        <f t="shared" ca="1" si="2366"/>
        <v>0</v>
      </c>
      <c r="IX58" s="104">
        <f t="shared" ca="1" si="2367"/>
        <v>0</v>
      </c>
      <c r="IY58" s="105">
        <f t="shared" ca="1" si="2368"/>
        <v>0</v>
      </c>
      <c r="IZ58" s="191"/>
      <c r="JA58" s="192">
        <f t="shared" ca="1" si="2369"/>
        <v>0</v>
      </c>
      <c r="JB58" s="106">
        <f t="shared" ca="1" si="2370"/>
        <v>0</v>
      </c>
      <c r="JC58" s="202"/>
      <c r="JD58" s="202"/>
      <c r="JE58" s="202"/>
      <c r="JF58" s="202"/>
      <c r="JG58" s="202"/>
      <c r="JH58" s="202"/>
      <c r="JI58" s="202"/>
      <c r="JJ58" s="202"/>
      <c r="JK58" s="203"/>
      <c r="JL58" s="204"/>
      <c r="JM58" s="108">
        <f t="shared" si="2371"/>
        <v>0</v>
      </c>
      <c r="JN58" s="102">
        <f ca="1">IF(E58=0,0,SUMIF('Cocktail (December 2025)'!$F$6:$DB$1547,E58,'Cocktail (December 2025)'!$BB$6:$BB$1547))</f>
        <v>0</v>
      </c>
      <c r="JO58" s="108">
        <f t="shared" ca="1" si="2372"/>
        <v>0</v>
      </c>
      <c r="JP58" s="109">
        <f t="shared" ca="1" si="2373"/>
        <v>0</v>
      </c>
      <c r="JQ58" s="104">
        <f t="shared" ca="1" si="2374"/>
        <v>0</v>
      </c>
      <c r="JR58" s="105">
        <f t="shared" ca="1" si="2375"/>
        <v>0</v>
      </c>
      <c r="JS58" s="191"/>
      <c r="JT58" s="192">
        <f t="shared" ca="1" si="2376"/>
        <v>0</v>
      </c>
      <c r="JU58" s="106">
        <f t="shared" ca="1" si="2377"/>
        <v>0</v>
      </c>
      <c r="JV58" s="202"/>
      <c r="JW58" s="202"/>
      <c r="JX58" s="202"/>
      <c r="JY58" s="202"/>
      <c r="JZ58" s="202"/>
      <c r="KA58" s="202"/>
      <c r="KB58" s="202"/>
      <c r="KC58" s="202"/>
      <c r="KD58" s="203"/>
      <c r="KE58" s="204"/>
      <c r="KF58" s="108">
        <f t="shared" si="2378"/>
        <v>0</v>
      </c>
      <c r="KG58" s="102">
        <f ca="1">IF(E58=0,0,SUMIF('Cocktail (December 2025)'!$F$6:$DB$1547,E58,'Cocktail (December 2025)'!$BE$6:$BE$1547))</f>
        <v>0</v>
      </c>
      <c r="KH58" s="108">
        <f t="shared" ca="1" si="2379"/>
        <v>0</v>
      </c>
      <c r="KI58" s="109">
        <f t="shared" ca="1" si="2380"/>
        <v>0</v>
      </c>
      <c r="KJ58" s="104">
        <f t="shared" ca="1" si="2381"/>
        <v>0</v>
      </c>
      <c r="KK58" s="105">
        <f t="shared" ca="1" si="2382"/>
        <v>0</v>
      </c>
      <c r="KL58" s="191"/>
      <c r="KM58" s="192">
        <f t="shared" ca="1" si="2383"/>
        <v>0</v>
      </c>
      <c r="KN58" s="106">
        <f t="shared" ca="1" si="2384"/>
        <v>0</v>
      </c>
      <c r="KO58" s="202"/>
      <c r="KP58" s="202"/>
      <c r="KQ58" s="202"/>
      <c r="KR58" s="202"/>
      <c r="KS58" s="202"/>
      <c r="KT58" s="202"/>
      <c r="KU58" s="202"/>
      <c r="KV58" s="202"/>
      <c r="KW58" s="203"/>
      <c r="KX58" s="204"/>
      <c r="KY58" s="108">
        <f t="shared" si="2385"/>
        <v>0</v>
      </c>
      <c r="KZ58" s="102">
        <f ca="1">IF(E58=0,0,SUMIF('Cocktail (December 2025)'!$F$6:$DB$1547,E58,'Cocktail (December 2025)'!$BH$6:$BH$1547))</f>
        <v>0</v>
      </c>
      <c r="LA58" s="108">
        <f t="shared" ca="1" si="2386"/>
        <v>0</v>
      </c>
      <c r="LB58" s="109">
        <f t="shared" ca="1" si="2387"/>
        <v>0</v>
      </c>
      <c r="LC58" s="104">
        <f t="shared" ca="1" si="2388"/>
        <v>0</v>
      </c>
      <c r="LD58" s="105">
        <f t="shared" ca="1" si="2389"/>
        <v>0</v>
      </c>
      <c r="LE58" s="191"/>
      <c r="LF58" s="192">
        <f t="shared" ca="1" si="2390"/>
        <v>0</v>
      </c>
      <c r="LG58" s="106">
        <f t="shared" ca="1" si="2391"/>
        <v>0</v>
      </c>
      <c r="LH58" s="202"/>
      <c r="LI58" s="202"/>
      <c r="LJ58" s="202"/>
      <c r="LK58" s="202"/>
      <c r="LL58" s="202"/>
      <c r="LM58" s="202"/>
      <c r="LN58" s="202"/>
      <c r="LO58" s="202"/>
      <c r="LP58" s="203"/>
      <c r="LQ58" s="204"/>
      <c r="LR58" s="108">
        <f t="shared" si="2392"/>
        <v>0</v>
      </c>
      <c r="LS58" s="102">
        <f ca="1">IF(E58=0,0,SUMIF('Cocktail (December 2025)'!$F$6:$DB$1547,E58,'Cocktail (December 2025)'!$BK$6:$BK$1547))</f>
        <v>0</v>
      </c>
      <c r="LT58" s="108">
        <f t="shared" ca="1" si="2393"/>
        <v>0</v>
      </c>
      <c r="LU58" s="109">
        <f t="shared" ca="1" si="2394"/>
        <v>0</v>
      </c>
      <c r="LV58" s="104">
        <f t="shared" ca="1" si="2395"/>
        <v>0</v>
      </c>
      <c r="LW58" s="105">
        <f t="shared" ca="1" si="2396"/>
        <v>0</v>
      </c>
      <c r="LX58" s="191"/>
      <c r="LY58" s="192">
        <f t="shared" ca="1" si="2397"/>
        <v>0</v>
      </c>
      <c r="LZ58" s="106">
        <f t="shared" ca="1" si="2398"/>
        <v>0</v>
      </c>
      <c r="MA58" s="202"/>
      <c r="MB58" s="202"/>
      <c r="MC58" s="202"/>
      <c r="MD58" s="202"/>
      <c r="ME58" s="202"/>
      <c r="MF58" s="202"/>
      <c r="MG58" s="202"/>
      <c r="MH58" s="202"/>
      <c r="MI58" s="203"/>
      <c r="MJ58" s="204"/>
      <c r="MK58" s="108">
        <f t="shared" si="2399"/>
        <v>0</v>
      </c>
      <c r="ML58" s="102">
        <f ca="1">IF(E58=0,0,SUMIF('Cocktail (December 2025)'!$F$6:$DB$1547,E58,'Cocktail (December 2025)'!$BN$6:$BN$1547))</f>
        <v>0</v>
      </c>
      <c r="MM58" s="108">
        <f t="shared" ca="1" si="2400"/>
        <v>0</v>
      </c>
      <c r="MN58" s="109">
        <f t="shared" ca="1" si="2401"/>
        <v>0</v>
      </c>
      <c r="MO58" s="104">
        <f t="shared" ca="1" si="2402"/>
        <v>0</v>
      </c>
      <c r="MP58" s="105">
        <f t="shared" ca="1" si="2403"/>
        <v>0</v>
      </c>
      <c r="MQ58" s="191"/>
      <c r="MR58" s="192">
        <f t="shared" ca="1" si="2404"/>
        <v>0</v>
      </c>
      <c r="MS58" s="106">
        <f t="shared" ca="1" si="2405"/>
        <v>0</v>
      </c>
      <c r="MT58" s="202"/>
      <c r="MU58" s="202"/>
      <c r="MV58" s="202"/>
      <c r="MW58" s="202"/>
      <c r="MX58" s="202"/>
      <c r="MY58" s="202"/>
      <c r="MZ58" s="202"/>
      <c r="NA58" s="202"/>
      <c r="NB58" s="203"/>
      <c r="NC58" s="204"/>
      <c r="ND58" s="108">
        <f t="shared" si="2406"/>
        <v>0</v>
      </c>
      <c r="NE58" s="102">
        <f ca="1">IF(E58=0,0,SUMIF('Cocktail (December 2025)'!$F$6:$DB$1547,E58,'Cocktail (December 2025)'!$BQ$6:$BQ$1547))</f>
        <v>0</v>
      </c>
      <c r="NF58" s="108">
        <f t="shared" ca="1" si="2407"/>
        <v>0</v>
      </c>
      <c r="NG58" s="109">
        <f t="shared" ca="1" si="2408"/>
        <v>0</v>
      </c>
      <c r="NH58" s="104">
        <f t="shared" ca="1" si="2409"/>
        <v>0</v>
      </c>
      <c r="NI58" s="105">
        <f t="shared" ca="1" si="2410"/>
        <v>0</v>
      </c>
      <c r="NJ58" s="191"/>
      <c r="NK58" s="192">
        <f t="shared" ca="1" si="2411"/>
        <v>0</v>
      </c>
      <c r="NL58" s="106">
        <f t="shared" ca="1" si="2412"/>
        <v>0</v>
      </c>
      <c r="NM58" s="202"/>
      <c r="NN58" s="202"/>
      <c r="NO58" s="202"/>
      <c r="NP58" s="202"/>
      <c r="NQ58" s="202"/>
      <c r="NR58" s="202"/>
      <c r="NS58" s="202"/>
      <c r="NT58" s="202"/>
      <c r="NU58" s="203"/>
      <c r="NV58" s="204"/>
      <c r="NW58" s="108">
        <f t="shared" si="2413"/>
        <v>0</v>
      </c>
      <c r="NX58" s="102">
        <f ca="1">IF(E58=0,0,SUMIF('Cocktail (December 2025)'!$F$6:$DB$1547,E58,'Cocktail (December 2025)'!$BT$6:$BT$1547))</f>
        <v>0</v>
      </c>
      <c r="NY58" s="108">
        <f t="shared" ca="1" si="2414"/>
        <v>0</v>
      </c>
      <c r="NZ58" s="109">
        <f t="shared" ca="1" si="2415"/>
        <v>0</v>
      </c>
      <c r="OA58" s="104">
        <f t="shared" ca="1" si="2416"/>
        <v>0</v>
      </c>
      <c r="OB58" s="105">
        <f t="shared" ca="1" si="2417"/>
        <v>0</v>
      </c>
      <c r="OC58" s="191"/>
      <c r="OD58" s="192">
        <f t="shared" ca="1" si="2418"/>
        <v>0</v>
      </c>
      <c r="OE58" s="106">
        <f t="shared" ca="1" si="2419"/>
        <v>0</v>
      </c>
      <c r="OF58" s="202"/>
      <c r="OG58" s="202"/>
      <c r="OH58" s="202"/>
      <c r="OI58" s="202"/>
      <c r="OJ58" s="202"/>
      <c r="OK58" s="202"/>
      <c r="OL58" s="202"/>
      <c r="OM58" s="202"/>
      <c r="ON58" s="203"/>
      <c r="OO58" s="204"/>
      <c r="OP58" s="108">
        <f t="shared" si="2420"/>
        <v>0</v>
      </c>
      <c r="OQ58" s="102">
        <f ca="1">IF(E58=0,0,SUMIF('Cocktail (December 2025)'!$F$6:$DB$1547,E58,'Cocktail (December 2025)'!$BW$6:$BW$1547))</f>
        <v>0</v>
      </c>
      <c r="OR58" s="108">
        <f t="shared" ca="1" si="2421"/>
        <v>0</v>
      </c>
      <c r="OS58" s="109">
        <f t="shared" ca="1" si="2422"/>
        <v>0</v>
      </c>
      <c r="OT58" s="104">
        <f t="shared" ca="1" si="2423"/>
        <v>0</v>
      </c>
      <c r="OU58" s="105">
        <f t="shared" ca="1" si="2424"/>
        <v>0</v>
      </c>
      <c r="OV58" s="191"/>
      <c r="OW58" s="192">
        <f t="shared" ca="1" si="2425"/>
        <v>0</v>
      </c>
      <c r="OX58" s="106">
        <f t="shared" ca="1" si="2426"/>
        <v>0</v>
      </c>
      <c r="OY58" s="202"/>
      <c r="OZ58" s="202"/>
      <c r="PA58" s="202"/>
      <c r="PB58" s="202"/>
      <c r="PC58" s="202"/>
      <c r="PD58" s="202"/>
      <c r="PE58" s="202"/>
      <c r="PF58" s="202"/>
      <c r="PG58" s="203"/>
      <c r="PH58" s="204"/>
      <c r="PI58" s="108">
        <f t="shared" si="2427"/>
        <v>0</v>
      </c>
      <c r="PJ58" s="102">
        <f ca="1">IF(E58=0,0,SUMIF('Cocktail (December 2025)'!$F$6:$DB$1547,E58,'Cocktail (December 2025)'!$BZ$6:$BZ$1547))</f>
        <v>0</v>
      </c>
      <c r="PK58" s="108">
        <f t="shared" ca="1" si="2428"/>
        <v>0</v>
      </c>
      <c r="PL58" s="109">
        <f t="shared" ca="1" si="2429"/>
        <v>0</v>
      </c>
      <c r="PM58" s="104">
        <f t="shared" ca="1" si="2430"/>
        <v>0</v>
      </c>
      <c r="PN58" s="105">
        <f t="shared" ca="1" si="2431"/>
        <v>0</v>
      </c>
      <c r="PO58" s="191"/>
      <c r="PP58" s="192">
        <f t="shared" ca="1" si="2432"/>
        <v>0</v>
      </c>
      <c r="PQ58" s="106">
        <f t="shared" ca="1" si="2433"/>
        <v>0</v>
      </c>
      <c r="PR58" s="202"/>
      <c r="PS58" s="202"/>
      <c r="PT58" s="202"/>
      <c r="PU58" s="202"/>
      <c r="PV58" s="202"/>
      <c r="PW58" s="202"/>
      <c r="PX58" s="202"/>
      <c r="PY58" s="202"/>
      <c r="PZ58" s="203"/>
      <c r="QA58" s="204"/>
      <c r="QB58" s="108">
        <f t="shared" si="2434"/>
        <v>0</v>
      </c>
      <c r="QC58" s="102">
        <f ca="1">IF(E58=0,0,SUMIF('Cocktail (December 2025)'!$F$6:$DB$1547,E58,'Cocktail (December 2025)'!$CC$6:$CC$1547))</f>
        <v>0</v>
      </c>
      <c r="QD58" s="108">
        <f t="shared" ca="1" si="2435"/>
        <v>0</v>
      </c>
      <c r="QE58" s="109">
        <f t="shared" ca="1" si="2436"/>
        <v>0</v>
      </c>
      <c r="QF58" s="104">
        <f t="shared" ca="1" si="2437"/>
        <v>0</v>
      </c>
      <c r="QG58" s="105">
        <f t="shared" ca="1" si="2438"/>
        <v>0</v>
      </c>
      <c r="QH58" s="191"/>
      <c r="QI58" s="192">
        <f t="shared" ca="1" si="2439"/>
        <v>0</v>
      </c>
      <c r="QJ58" s="106">
        <f t="shared" ca="1" si="2440"/>
        <v>0</v>
      </c>
      <c r="QK58" s="202"/>
      <c r="QL58" s="202"/>
      <c r="QM58" s="202"/>
      <c r="QN58" s="202"/>
      <c r="QO58" s="202"/>
      <c r="QP58" s="202"/>
      <c r="QQ58" s="202"/>
      <c r="QR58" s="202"/>
      <c r="QS58" s="203"/>
      <c r="QT58" s="204"/>
      <c r="QU58" s="108">
        <f t="shared" si="2441"/>
        <v>0</v>
      </c>
      <c r="QV58" s="102">
        <f ca="1">IF(E58=0,0,SUMIF('Cocktail (December 2025)'!$F$6:$DB$1547,E58,'Cocktail (December 2025)'!$CF$6:$CF$1547))</f>
        <v>0</v>
      </c>
      <c r="QW58" s="108">
        <f t="shared" ca="1" si="2442"/>
        <v>0</v>
      </c>
      <c r="QX58" s="109">
        <f t="shared" ca="1" si="2443"/>
        <v>0</v>
      </c>
      <c r="QY58" s="104">
        <f t="shared" ca="1" si="2444"/>
        <v>0</v>
      </c>
      <c r="QZ58" s="105">
        <f t="shared" ca="1" si="2445"/>
        <v>0</v>
      </c>
      <c r="RA58" s="191"/>
      <c r="RB58" s="192">
        <f t="shared" ca="1" si="2446"/>
        <v>0</v>
      </c>
      <c r="RC58" s="106">
        <f t="shared" ca="1" si="2447"/>
        <v>0</v>
      </c>
      <c r="RD58" s="202"/>
      <c r="RE58" s="202"/>
      <c r="RF58" s="202"/>
      <c r="RG58" s="202"/>
      <c r="RH58" s="202"/>
      <c r="RI58" s="202"/>
      <c r="RJ58" s="202"/>
      <c r="RK58" s="202"/>
      <c r="RL58" s="203"/>
      <c r="RM58" s="204"/>
      <c r="RN58" s="108">
        <f t="shared" si="2448"/>
        <v>0</v>
      </c>
      <c r="RO58" s="102">
        <f ca="1">IF(E58=0,0,SUMIF('Cocktail (December 2025)'!$F$6:$DB$1547,E58,'Cocktail (December 2025)'!$CI$6:$CI$1547))</f>
        <v>0</v>
      </c>
      <c r="RP58" s="108">
        <f t="shared" ca="1" si="2449"/>
        <v>0</v>
      </c>
      <c r="RQ58" s="109">
        <f t="shared" ca="1" si="2450"/>
        <v>0</v>
      </c>
      <c r="RR58" s="104">
        <f t="shared" ca="1" si="2451"/>
        <v>0</v>
      </c>
      <c r="RS58" s="105">
        <f t="shared" ca="1" si="2452"/>
        <v>0</v>
      </c>
      <c r="RT58" s="191"/>
      <c r="RU58" s="192">
        <f t="shared" ca="1" si="2453"/>
        <v>0</v>
      </c>
      <c r="RV58" s="106">
        <f t="shared" ca="1" si="2454"/>
        <v>0</v>
      </c>
      <c r="RW58" s="202"/>
      <c r="RX58" s="202"/>
      <c r="RY58" s="202"/>
      <c r="RZ58" s="202"/>
      <c r="SA58" s="202"/>
      <c r="SB58" s="202"/>
      <c r="SC58" s="202"/>
      <c r="SD58" s="202"/>
      <c r="SE58" s="203"/>
      <c r="SF58" s="204"/>
      <c r="SG58" s="108">
        <f t="shared" si="2455"/>
        <v>0</v>
      </c>
      <c r="SH58" s="102">
        <f ca="1">IF(E58=0,0,SUMIF('Cocktail (December 2025)'!$F$6:$DB$1547,E58,'Cocktail (December 2025)'!$CL$6:$CL$1547))</f>
        <v>0</v>
      </c>
      <c r="SI58" s="108">
        <f t="shared" ca="1" si="2456"/>
        <v>0</v>
      </c>
      <c r="SJ58" s="109">
        <f t="shared" ca="1" si="2457"/>
        <v>0</v>
      </c>
      <c r="SK58" s="104">
        <f t="shared" ca="1" si="2458"/>
        <v>0</v>
      </c>
      <c r="SL58" s="105">
        <f t="shared" ca="1" si="2459"/>
        <v>0</v>
      </c>
      <c r="SM58" s="191"/>
      <c r="SN58" s="192">
        <f t="shared" ca="1" si="2460"/>
        <v>0</v>
      </c>
      <c r="SO58" s="106">
        <f t="shared" ca="1" si="2461"/>
        <v>0</v>
      </c>
      <c r="SP58" s="202"/>
      <c r="SQ58" s="202"/>
      <c r="SR58" s="202"/>
      <c r="SS58" s="202"/>
      <c r="ST58" s="202"/>
      <c r="SU58" s="202"/>
      <c r="SV58" s="202"/>
      <c r="SW58" s="202"/>
      <c r="SX58" s="203"/>
      <c r="SY58" s="204"/>
      <c r="SZ58" s="108">
        <f t="shared" si="2462"/>
        <v>0</v>
      </c>
      <c r="TA58" s="102">
        <f ca="1">IF(E58=0,0,SUMIF('Cocktail (December 2025)'!$F$6:$DB$1547,E58,'Cocktail (December 2025)'!$CO$6:$CO$1547))</f>
        <v>0</v>
      </c>
      <c r="TB58" s="108">
        <f t="shared" ca="1" si="2463"/>
        <v>0</v>
      </c>
      <c r="TC58" s="109">
        <f t="shared" ca="1" si="2464"/>
        <v>0</v>
      </c>
      <c r="TD58" s="104">
        <f t="shared" ca="1" si="2465"/>
        <v>0</v>
      </c>
      <c r="TE58" s="105">
        <f t="shared" ca="1" si="2466"/>
        <v>0</v>
      </c>
      <c r="TF58" s="191"/>
      <c r="TG58" s="192">
        <f t="shared" ca="1" si="2467"/>
        <v>0</v>
      </c>
      <c r="TH58" s="106">
        <f t="shared" ca="1" si="2468"/>
        <v>0</v>
      </c>
      <c r="TI58" s="202"/>
      <c r="TJ58" s="202"/>
      <c r="TK58" s="202"/>
      <c r="TL58" s="202"/>
      <c r="TM58" s="202"/>
      <c r="TN58" s="202"/>
      <c r="TO58" s="202"/>
      <c r="TP58" s="202"/>
      <c r="TQ58" s="203"/>
      <c r="TR58" s="204"/>
      <c r="TS58" s="108">
        <f t="shared" si="2469"/>
        <v>0</v>
      </c>
      <c r="TT58" s="102">
        <f ca="1">IF(E58=0,0,SUMIF('Cocktail (December 2025)'!$F$6:$DB$1547,E58,'Cocktail (December 2025)'!$CR$6:$CR$1547))</f>
        <v>0</v>
      </c>
      <c r="TU58" s="108">
        <f t="shared" ca="1" si="2470"/>
        <v>0</v>
      </c>
      <c r="TV58" s="109">
        <f t="shared" ca="1" si="2471"/>
        <v>0</v>
      </c>
      <c r="TW58" s="104">
        <f t="shared" ca="1" si="2472"/>
        <v>0</v>
      </c>
      <c r="TX58" s="105">
        <f t="shared" ca="1" si="2473"/>
        <v>0</v>
      </c>
      <c r="TY58" s="191"/>
      <c r="TZ58" s="192">
        <f t="shared" ca="1" si="2474"/>
        <v>0</v>
      </c>
      <c r="UA58" s="106">
        <f t="shared" ca="1" si="2475"/>
        <v>0</v>
      </c>
      <c r="UB58" s="202"/>
      <c r="UC58" s="202"/>
      <c r="UD58" s="202"/>
      <c r="UE58" s="202"/>
      <c r="UF58" s="202"/>
      <c r="UG58" s="202"/>
      <c r="UH58" s="202"/>
      <c r="UI58" s="202"/>
      <c r="UJ58" s="203"/>
      <c r="UK58" s="204"/>
      <c r="UL58" s="108">
        <f t="shared" si="2476"/>
        <v>0</v>
      </c>
      <c r="UM58" s="102">
        <f ca="1">IF(E58=0,0,SUMIF('Cocktail (December 2025)'!$F$6:$DB$1547,E58,'Cocktail (December 2025)'!$CU$6:$CU$1547))</f>
        <v>0</v>
      </c>
      <c r="UN58" s="108">
        <f t="shared" ca="1" si="2477"/>
        <v>0</v>
      </c>
      <c r="UO58" s="109">
        <f t="shared" ca="1" si="2478"/>
        <v>0</v>
      </c>
      <c r="UP58" s="104">
        <f t="shared" ca="1" si="2479"/>
        <v>0</v>
      </c>
      <c r="UQ58" s="105">
        <f t="shared" ca="1" si="2480"/>
        <v>0</v>
      </c>
      <c r="UR58" s="191"/>
      <c r="US58" s="192">
        <f t="shared" ca="1" si="2481"/>
        <v>0</v>
      </c>
      <c r="UT58" s="106">
        <f t="shared" ca="1" si="2482"/>
        <v>0</v>
      </c>
      <c r="UU58" s="202"/>
      <c r="UV58" s="202"/>
      <c r="UW58" s="202"/>
      <c r="UX58" s="202"/>
      <c r="UY58" s="202"/>
      <c r="UZ58" s="202"/>
      <c r="VA58" s="202"/>
      <c r="VB58" s="202"/>
      <c r="VC58" s="203"/>
      <c r="VD58" s="204"/>
      <c r="VE58" s="108">
        <f t="shared" si="2483"/>
        <v>0</v>
      </c>
      <c r="VF58" s="102">
        <f ca="1">IF(E58=0,0,SUMIF('Cocktail (December 2025)'!$F$6:$DB$1547,E58,'Cocktail (December 2025)'!$CX$6:$CX$1547))</f>
        <v>0</v>
      </c>
      <c r="VG58" s="108">
        <f t="shared" ca="1" si="2484"/>
        <v>0</v>
      </c>
      <c r="VH58" s="109">
        <f t="shared" ca="1" si="2485"/>
        <v>0</v>
      </c>
      <c r="VI58" s="104">
        <f t="shared" ca="1" si="2486"/>
        <v>0</v>
      </c>
      <c r="VJ58" s="105">
        <f t="shared" ca="1" si="2487"/>
        <v>0</v>
      </c>
      <c r="VK58" s="191"/>
      <c r="VL58" s="192">
        <f t="shared" ca="1" si="2488"/>
        <v>0</v>
      </c>
      <c r="VM58" s="106">
        <f t="shared" ca="1" si="2489"/>
        <v>0</v>
      </c>
      <c r="VN58" s="202"/>
      <c r="VO58" s="202"/>
      <c r="VP58" s="202"/>
      <c r="VQ58" s="202"/>
      <c r="VR58" s="202"/>
      <c r="VS58" s="202"/>
      <c r="VT58" s="202"/>
      <c r="VU58" s="202"/>
      <c r="VV58" s="203"/>
      <c r="VW58" s="204"/>
      <c r="VX58" s="108">
        <f t="shared" si="2490"/>
        <v>0</v>
      </c>
      <c r="VY58" s="102">
        <f ca="1">IF(E58=0,0,SUMIF('Cocktail (December 2025)'!$F$6:$DB$1547,E58,'Cocktail (December 2025)'!$DA$6:$DA$1547))</f>
        <v>0</v>
      </c>
      <c r="VZ58" s="108">
        <f t="shared" ca="1" si="2491"/>
        <v>0</v>
      </c>
      <c r="WA58" s="109">
        <f t="shared" ca="1" si="2492"/>
        <v>0</v>
      </c>
      <c r="WB58" s="104">
        <f t="shared" ca="1" si="2493"/>
        <v>0</v>
      </c>
      <c r="WC58" s="105">
        <f t="shared" ca="1" si="2494"/>
        <v>0</v>
      </c>
      <c r="WD58" s="191"/>
      <c r="WE58" s="192">
        <f t="shared" ca="1" si="2495"/>
        <v>0</v>
      </c>
      <c r="WF58" s="14" t="s">
        <v>81</v>
      </c>
      <c r="WG58" s="62">
        <f t="shared" si="2496"/>
        <v>0</v>
      </c>
      <c r="WH58" s="13">
        <f t="shared" si="2497"/>
        <v>0</v>
      </c>
      <c r="WI58" s="13">
        <f t="shared" si="2498"/>
        <v>0</v>
      </c>
      <c r="WJ58" s="13">
        <f t="shared" si="2499"/>
        <v>0</v>
      </c>
      <c r="WK58" s="13">
        <f t="shared" si="2500"/>
        <v>0</v>
      </c>
      <c r="WL58" s="13">
        <f t="shared" si="2501"/>
        <v>0</v>
      </c>
      <c r="WM58" s="13">
        <f t="shared" si="2502"/>
        <v>0</v>
      </c>
      <c r="WN58" s="13">
        <f t="shared" si="2503"/>
        <v>0</v>
      </c>
      <c r="WO58" s="13">
        <f t="shared" si="2504"/>
        <v>0</v>
      </c>
      <c r="WP58" s="63">
        <f t="shared" si="2505"/>
        <v>0</v>
      </c>
      <c r="WQ58" s="63">
        <f t="shared" si="2506"/>
        <v>0</v>
      </c>
      <c r="WR58" s="63">
        <f t="shared" si="2507"/>
        <v>0</v>
      </c>
      <c r="WS58" s="63">
        <f t="shared" ca="1" si="2508"/>
        <v>0</v>
      </c>
      <c r="WT58" s="54">
        <f t="shared" ca="1" si="2509"/>
        <v>0</v>
      </c>
      <c r="WU58" s="64">
        <f t="shared" ca="1" si="2510"/>
        <v>0</v>
      </c>
      <c r="WV58" s="196"/>
      <c r="WW58" s="197">
        <f t="shared" ca="1" si="2511"/>
        <v>0</v>
      </c>
      <c r="WX58" s="12">
        <f t="shared" si="2512"/>
        <v>0</v>
      </c>
      <c r="WY58" s="61"/>
    </row>
    <row r="59" spans="1:623" ht="15" x14ac:dyDescent="0.3">
      <c r="A59" s="114" t="str">
        <f t="shared" si="2278"/>
        <v>-</v>
      </c>
      <c r="B59" s="175"/>
      <c r="C59" s="173">
        <v>543</v>
      </c>
      <c r="D59" s="174">
        <v>366</v>
      </c>
      <c r="E59" s="139" t="s">
        <v>120</v>
      </c>
      <c r="F59" s="98"/>
      <c r="G59" s="98"/>
      <c r="H59" s="90"/>
      <c r="I59" s="98"/>
      <c r="J59" s="90"/>
      <c r="K59" s="99"/>
      <c r="L59" s="215"/>
      <c r="M59" s="215"/>
      <c r="N59" s="208"/>
      <c r="O59" s="100"/>
      <c r="P59" s="202"/>
      <c r="Q59" s="202"/>
      <c r="R59" s="202"/>
      <c r="S59" s="202"/>
      <c r="T59" s="202"/>
      <c r="U59" s="202"/>
      <c r="V59" s="202"/>
      <c r="W59" s="202"/>
      <c r="X59" s="203"/>
      <c r="Y59" s="204"/>
      <c r="Z59" s="101"/>
      <c r="AA59" s="102"/>
      <c r="AB59" s="103"/>
      <c r="AC59" s="104"/>
      <c r="AD59" s="104"/>
      <c r="AE59" s="105"/>
      <c r="AF59" s="191"/>
      <c r="AG59" s="192"/>
      <c r="AH59" s="106">
        <f t="shared" ref="AH59" si="2513">IF(AF59="",AC59,IF(AF59&lt;&gt;0,AF59,0))</f>
        <v>0</v>
      </c>
      <c r="AI59" s="202"/>
      <c r="AJ59" s="202"/>
      <c r="AK59" s="202"/>
      <c r="AL59" s="202"/>
      <c r="AM59" s="202"/>
      <c r="AN59" s="202"/>
      <c r="AO59" s="202"/>
      <c r="AP59" s="202"/>
      <c r="AQ59" s="203"/>
      <c r="AR59" s="204"/>
      <c r="AS59" s="107"/>
      <c r="AT59" s="102"/>
      <c r="AU59" s="108"/>
      <c r="AV59" s="104"/>
      <c r="AW59" s="104"/>
      <c r="AX59" s="105"/>
      <c r="AY59" s="191"/>
      <c r="AZ59" s="192"/>
      <c r="BA59" s="106"/>
      <c r="BB59" s="202"/>
      <c r="BC59" s="202"/>
      <c r="BD59" s="202"/>
      <c r="BE59" s="202"/>
      <c r="BF59" s="202"/>
      <c r="BG59" s="202"/>
      <c r="BH59" s="202"/>
      <c r="BI59" s="202"/>
      <c r="BJ59" s="203"/>
      <c r="BK59" s="204"/>
      <c r="BL59" s="108"/>
      <c r="BM59" s="102"/>
      <c r="BN59" s="108"/>
      <c r="BO59" s="109"/>
      <c r="BP59" s="104"/>
      <c r="BQ59" s="105"/>
      <c r="BR59" s="191"/>
      <c r="BS59" s="192"/>
      <c r="BT59" s="106"/>
      <c r="BU59" s="202"/>
      <c r="BV59" s="202"/>
      <c r="BW59" s="202"/>
      <c r="BX59" s="202"/>
      <c r="BY59" s="202"/>
      <c r="BZ59" s="202"/>
      <c r="CA59" s="202"/>
      <c r="CB59" s="202"/>
      <c r="CC59" s="203"/>
      <c r="CD59" s="204"/>
      <c r="CE59" s="108"/>
      <c r="CF59" s="102"/>
      <c r="CG59" s="108"/>
      <c r="CH59" s="109"/>
      <c r="CI59" s="104"/>
      <c r="CJ59" s="105"/>
      <c r="CK59" s="191"/>
      <c r="CL59" s="192"/>
      <c r="CM59" s="106"/>
      <c r="CN59" s="202"/>
      <c r="CO59" s="202"/>
      <c r="CP59" s="202"/>
      <c r="CQ59" s="202"/>
      <c r="CR59" s="202"/>
      <c r="CS59" s="202"/>
      <c r="CT59" s="202"/>
      <c r="CU59" s="202"/>
      <c r="CV59" s="203"/>
      <c r="CW59" s="204"/>
      <c r="CX59" s="108"/>
      <c r="CY59" s="102"/>
      <c r="CZ59" s="108"/>
      <c r="DA59" s="109"/>
      <c r="DB59" s="104"/>
      <c r="DC59" s="105"/>
      <c r="DD59" s="191"/>
      <c r="DE59" s="192"/>
      <c r="DF59" s="106"/>
      <c r="DG59" s="202"/>
      <c r="DH59" s="202"/>
      <c r="DI59" s="202"/>
      <c r="DJ59" s="202"/>
      <c r="DK59" s="202"/>
      <c r="DL59" s="202"/>
      <c r="DM59" s="202"/>
      <c r="DN59" s="202"/>
      <c r="DO59" s="203"/>
      <c r="DP59" s="204"/>
      <c r="DQ59" s="108"/>
      <c r="DR59" s="102"/>
      <c r="DS59" s="108"/>
      <c r="DT59" s="109"/>
      <c r="DU59" s="104"/>
      <c r="DV59" s="105"/>
      <c r="DW59" s="191"/>
      <c r="DX59" s="192"/>
      <c r="DY59" s="106"/>
      <c r="DZ59" s="202"/>
      <c r="EA59" s="202"/>
      <c r="EB59" s="202"/>
      <c r="EC59" s="202"/>
      <c r="ED59" s="202"/>
      <c r="EE59" s="202"/>
      <c r="EF59" s="202"/>
      <c r="EG59" s="202"/>
      <c r="EH59" s="203"/>
      <c r="EI59" s="204"/>
      <c r="EJ59" s="108"/>
      <c r="EK59" s="102"/>
      <c r="EL59" s="108"/>
      <c r="EM59" s="109"/>
      <c r="EN59" s="104"/>
      <c r="EO59" s="105"/>
      <c r="EP59" s="191"/>
      <c r="EQ59" s="199"/>
      <c r="ER59" s="185"/>
      <c r="ES59" s="202"/>
      <c r="ET59" s="202"/>
      <c r="EU59" s="202"/>
      <c r="EV59" s="202"/>
      <c r="EW59" s="202"/>
      <c r="EX59" s="202"/>
      <c r="EY59" s="202"/>
      <c r="EZ59" s="202"/>
      <c r="FA59" s="203"/>
      <c r="FB59" s="204"/>
      <c r="FC59" s="108"/>
      <c r="FD59" s="102"/>
      <c r="FE59" s="108"/>
      <c r="FF59" s="109"/>
      <c r="FG59" s="104"/>
      <c r="FH59" s="105"/>
      <c r="FI59" s="191"/>
      <c r="FJ59" s="192"/>
      <c r="FK59" s="110"/>
      <c r="FL59" s="202"/>
      <c r="FM59" s="202"/>
      <c r="FN59" s="202"/>
      <c r="FO59" s="202"/>
      <c r="FP59" s="202"/>
      <c r="FQ59" s="202"/>
      <c r="FR59" s="202"/>
      <c r="FS59" s="202"/>
      <c r="FT59" s="203"/>
      <c r="FU59" s="204"/>
      <c r="FV59" s="108"/>
      <c r="FW59" s="102"/>
      <c r="FX59" s="108"/>
      <c r="FY59" s="109"/>
      <c r="FZ59" s="104"/>
      <c r="GA59" s="105"/>
      <c r="GB59" s="191"/>
      <c r="GC59" s="192"/>
      <c r="GD59" s="106"/>
      <c r="GE59" s="202"/>
      <c r="GF59" s="202"/>
      <c r="GG59" s="202"/>
      <c r="GH59" s="202"/>
      <c r="GI59" s="202"/>
      <c r="GJ59" s="202"/>
      <c r="GK59" s="202"/>
      <c r="GL59" s="202"/>
      <c r="GM59" s="203"/>
      <c r="GN59" s="204"/>
      <c r="GO59" s="108"/>
      <c r="GP59" s="102"/>
      <c r="GQ59" s="108"/>
      <c r="GR59" s="109"/>
      <c r="GS59" s="104"/>
      <c r="GT59" s="105"/>
      <c r="GU59" s="191"/>
      <c r="GV59" s="192"/>
      <c r="GW59" s="106"/>
      <c r="GX59" s="202"/>
      <c r="GY59" s="202"/>
      <c r="GZ59" s="202"/>
      <c r="HA59" s="202"/>
      <c r="HB59" s="202"/>
      <c r="HC59" s="202"/>
      <c r="HD59" s="202"/>
      <c r="HE59" s="202"/>
      <c r="HF59" s="203"/>
      <c r="HG59" s="204"/>
      <c r="HH59" s="108"/>
      <c r="HI59" s="102"/>
      <c r="HJ59" s="108"/>
      <c r="HK59" s="109"/>
      <c r="HL59" s="104"/>
      <c r="HM59" s="105"/>
      <c r="HN59" s="191"/>
      <c r="HO59" s="192"/>
      <c r="HP59" s="106"/>
      <c r="HQ59" s="202"/>
      <c r="HR59" s="202"/>
      <c r="HS59" s="202"/>
      <c r="HT59" s="202"/>
      <c r="HU59" s="202"/>
      <c r="HV59" s="202"/>
      <c r="HW59" s="202"/>
      <c r="HX59" s="202"/>
      <c r="HY59" s="203"/>
      <c r="HZ59" s="204"/>
      <c r="IA59" s="108"/>
      <c r="IB59" s="102"/>
      <c r="IC59" s="108"/>
      <c r="ID59" s="109"/>
      <c r="IE59" s="104"/>
      <c r="IF59" s="105"/>
      <c r="IG59" s="191"/>
      <c r="IH59" s="192"/>
      <c r="II59" s="106"/>
      <c r="IJ59" s="202"/>
      <c r="IK59" s="202"/>
      <c r="IL59" s="202"/>
      <c r="IM59" s="202"/>
      <c r="IN59" s="202"/>
      <c r="IO59" s="202"/>
      <c r="IP59" s="202"/>
      <c r="IQ59" s="202"/>
      <c r="IR59" s="203"/>
      <c r="IS59" s="204"/>
      <c r="IT59" s="108"/>
      <c r="IU59" s="102"/>
      <c r="IV59" s="108"/>
      <c r="IW59" s="109"/>
      <c r="IX59" s="104"/>
      <c r="IY59" s="105"/>
      <c r="IZ59" s="191"/>
      <c r="JA59" s="192"/>
      <c r="JB59" s="106"/>
      <c r="JC59" s="202"/>
      <c r="JD59" s="202"/>
      <c r="JE59" s="202"/>
      <c r="JF59" s="202"/>
      <c r="JG59" s="202"/>
      <c r="JH59" s="202"/>
      <c r="JI59" s="202"/>
      <c r="JJ59" s="202"/>
      <c r="JK59" s="203"/>
      <c r="JL59" s="204"/>
      <c r="JM59" s="108"/>
      <c r="JN59" s="102"/>
      <c r="JO59" s="108"/>
      <c r="JP59" s="109"/>
      <c r="JQ59" s="104"/>
      <c r="JR59" s="105"/>
      <c r="JS59" s="191"/>
      <c r="JT59" s="192"/>
      <c r="JU59" s="106"/>
      <c r="JV59" s="202"/>
      <c r="JW59" s="202"/>
      <c r="JX59" s="202"/>
      <c r="JY59" s="202"/>
      <c r="JZ59" s="202"/>
      <c r="KA59" s="202"/>
      <c r="KB59" s="202"/>
      <c r="KC59" s="202"/>
      <c r="KD59" s="203"/>
      <c r="KE59" s="204"/>
      <c r="KF59" s="108"/>
      <c r="KG59" s="102"/>
      <c r="KH59" s="108"/>
      <c r="KI59" s="109"/>
      <c r="KJ59" s="104"/>
      <c r="KK59" s="105"/>
      <c r="KL59" s="191"/>
      <c r="KM59" s="192"/>
      <c r="KN59" s="106"/>
      <c r="KO59" s="202"/>
      <c r="KP59" s="202"/>
      <c r="KQ59" s="202"/>
      <c r="KR59" s="202"/>
      <c r="KS59" s="202"/>
      <c r="KT59" s="202"/>
      <c r="KU59" s="202"/>
      <c r="KV59" s="202"/>
      <c r="KW59" s="203"/>
      <c r="KX59" s="204"/>
      <c r="KY59" s="108"/>
      <c r="KZ59" s="102"/>
      <c r="LA59" s="108"/>
      <c r="LB59" s="109"/>
      <c r="LC59" s="104"/>
      <c r="LD59" s="105"/>
      <c r="LE59" s="191"/>
      <c r="LF59" s="192"/>
      <c r="LG59" s="106"/>
      <c r="LH59" s="202"/>
      <c r="LI59" s="202"/>
      <c r="LJ59" s="202"/>
      <c r="LK59" s="202"/>
      <c r="LL59" s="202"/>
      <c r="LM59" s="202"/>
      <c r="LN59" s="202"/>
      <c r="LO59" s="202"/>
      <c r="LP59" s="203"/>
      <c r="LQ59" s="204"/>
      <c r="LR59" s="108"/>
      <c r="LS59" s="102"/>
      <c r="LT59" s="108"/>
      <c r="LU59" s="109"/>
      <c r="LV59" s="104"/>
      <c r="LW59" s="105"/>
      <c r="LX59" s="191"/>
      <c r="LY59" s="192"/>
      <c r="LZ59" s="106"/>
      <c r="MA59" s="202"/>
      <c r="MB59" s="202"/>
      <c r="MC59" s="202"/>
      <c r="MD59" s="202"/>
      <c r="ME59" s="202"/>
      <c r="MF59" s="202"/>
      <c r="MG59" s="202"/>
      <c r="MH59" s="202"/>
      <c r="MI59" s="203"/>
      <c r="MJ59" s="204"/>
      <c r="MK59" s="108"/>
      <c r="ML59" s="102"/>
      <c r="MM59" s="108"/>
      <c r="MN59" s="109"/>
      <c r="MO59" s="104"/>
      <c r="MP59" s="105"/>
      <c r="MQ59" s="191"/>
      <c r="MR59" s="192"/>
      <c r="MS59" s="106"/>
      <c r="MT59" s="202"/>
      <c r="MU59" s="202"/>
      <c r="MV59" s="202"/>
      <c r="MW59" s="202"/>
      <c r="MX59" s="202"/>
      <c r="MY59" s="202"/>
      <c r="MZ59" s="202"/>
      <c r="NA59" s="202"/>
      <c r="NB59" s="203"/>
      <c r="NC59" s="204"/>
      <c r="ND59" s="108"/>
      <c r="NE59" s="102"/>
      <c r="NF59" s="108"/>
      <c r="NG59" s="109"/>
      <c r="NH59" s="104"/>
      <c r="NI59" s="105"/>
      <c r="NJ59" s="191"/>
      <c r="NK59" s="192"/>
      <c r="NL59" s="106"/>
      <c r="NM59" s="202"/>
      <c r="NN59" s="202"/>
      <c r="NO59" s="202"/>
      <c r="NP59" s="202"/>
      <c r="NQ59" s="202"/>
      <c r="NR59" s="202"/>
      <c r="NS59" s="202"/>
      <c r="NT59" s="202"/>
      <c r="NU59" s="203"/>
      <c r="NV59" s="204"/>
      <c r="NW59" s="108"/>
      <c r="NX59" s="102"/>
      <c r="NY59" s="108"/>
      <c r="NZ59" s="109"/>
      <c r="OA59" s="104"/>
      <c r="OB59" s="105"/>
      <c r="OC59" s="191"/>
      <c r="OD59" s="192"/>
      <c r="OE59" s="106"/>
      <c r="OF59" s="202"/>
      <c r="OG59" s="202"/>
      <c r="OH59" s="202"/>
      <c r="OI59" s="202"/>
      <c r="OJ59" s="202"/>
      <c r="OK59" s="202"/>
      <c r="OL59" s="202"/>
      <c r="OM59" s="202"/>
      <c r="ON59" s="203"/>
      <c r="OO59" s="204"/>
      <c r="OP59" s="108"/>
      <c r="OQ59" s="102"/>
      <c r="OR59" s="108"/>
      <c r="OS59" s="109"/>
      <c r="OT59" s="104"/>
      <c r="OU59" s="105"/>
      <c r="OV59" s="191"/>
      <c r="OW59" s="192"/>
      <c r="OX59" s="106"/>
      <c r="OY59" s="202"/>
      <c r="OZ59" s="202"/>
      <c r="PA59" s="202"/>
      <c r="PB59" s="202"/>
      <c r="PC59" s="202"/>
      <c r="PD59" s="202"/>
      <c r="PE59" s="202"/>
      <c r="PF59" s="202"/>
      <c r="PG59" s="203"/>
      <c r="PH59" s="204"/>
      <c r="PI59" s="108"/>
      <c r="PJ59" s="102"/>
      <c r="PK59" s="108"/>
      <c r="PL59" s="109"/>
      <c r="PM59" s="104"/>
      <c r="PN59" s="105"/>
      <c r="PO59" s="191"/>
      <c r="PP59" s="192"/>
      <c r="PQ59" s="106"/>
      <c r="PR59" s="202"/>
      <c r="PS59" s="202"/>
      <c r="PT59" s="202"/>
      <c r="PU59" s="202"/>
      <c r="PV59" s="202"/>
      <c r="PW59" s="202"/>
      <c r="PX59" s="202"/>
      <c r="PY59" s="202"/>
      <c r="PZ59" s="203"/>
      <c r="QA59" s="204"/>
      <c r="QB59" s="108"/>
      <c r="QC59" s="102"/>
      <c r="QD59" s="108"/>
      <c r="QE59" s="109"/>
      <c r="QF59" s="104"/>
      <c r="QG59" s="105"/>
      <c r="QH59" s="191"/>
      <c r="QI59" s="192"/>
      <c r="QJ59" s="106"/>
      <c r="QK59" s="202"/>
      <c r="QL59" s="202"/>
      <c r="QM59" s="202"/>
      <c r="QN59" s="202"/>
      <c r="QO59" s="202"/>
      <c r="QP59" s="202"/>
      <c r="QQ59" s="202"/>
      <c r="QR59" s="202"/>
      <c r="QS59" s="203"/>
      <c r="QT59" s="204"/>
      <c r="QU59" s="108"/>
      <c r="QV59" s="102"/>
      <c r="QW59" s="108"/>
      <c r="QX59" s="109"/>
      <c r="QY59" s="104"/>
      <c r="QZ59" s="105"/>
      <c r="RA59" s="191"/>
      <c r="RB59" s="192"/>
      <c r="RC59" s="106"/>
      <c r="RD59" s="202"/>
      <c r="RE59" s="202"/>
      <c r="RF59" s="202"/>
      <c r="RG59" s="202"/>
      <c r="RH59" s="202"/>
      <c r="RI59" s="202"/>
      <c r="RJ59" s="202"/>
      <c r="RK59" s="202"/>
      <c r="RL59" s="203"/>
      <c r="RM59" s="204"/>
      <c r="RN59" s="108"/>
      <c r="RO59" s="102"/>
      <c r="RP59" s="108"/>
      <c r="RQ59" s="109"/>
      <c r="RR59" s="104"/>
      <c r="RS59" s="105"/>
      <c r="RT59" s="191"/>
      <c r="RU59" s="192"/>
      <c r="RV59" s="106"/>
      <c r="RW59" s="202"/>
      <c r="RX59" s="202"/>
      <c r="RY59" s="202"/>
      <c r="RZ59" s="202"/>
      <c r="SA59" s="202"/>
      <c r="SB59" s="202"/>
      <c r="SC59" s="202"/>
      <c r="SD59" s="202"/>
      <c r="SE59" s="203"/>
      <c r="SF59" s="204"/>
      <c r="SG59" s="108"/>
      <c r="SH59" s="102"/>
      <c r="SI59" s="108"/>
      <c r="SJ59" s="109"/>
      <c r="SK59" s="104"/>
      <c r="SL59" s="105"/>
      <c r="SM59" s="191"/>
      <c r="SN59" s="192"/>
      <c r="SO59" s="106"/>
      <c r="SP59" s="202"/>
      <c r="SQ59" s="202"/>
      <c r="SR59" s="202"/>
      <c r="SS59" s="202"/>
      <c r="ST59" s="202"/>
      <c r="SU59" s="202"/>
      <c r="SV59" s="202"/>
      <c r="SW59" s="202"/>
      <c r="SX59" s="203"/>
      <c r="SY59" s="204"/>
      <c r="SZ59" s="108"/>
      <c r="TA59" s="102"/>
      <c r="TB59" s="108"/>
      <c r="TC59" s="109"/>
      <c r="TD59" s="104"/>
      <c r="TE59" s="105"/>
      <c r="TF59" s="191"/>
      <c r="TG59" s="192"/>
      <c r="TH59" s="106"/>
      <c r="TI59" s="202"/>
      <c r="TJ59" s="202"/>
      <c r="TK59" s="202"/>
      <c r="TL59" s="202"/>
      <c r="TM59" s="202"/>
      <c r="TN59" s="202"/>
      <c r="TO59" s="202"/>
      <c r="TP59" s="202"/>
      <c r="TQ59" s="203"/>
      <c r="TR59" s="204"/>
      <c r="TS59" s="108"/>
      <c r="TT59" s="102"/>
      <c r="TU59" s="108"/>
      <c r="TV59" s="109"/>
      <c r="TW59" s="104"/>
      <c r="TX59" s="105"/>
      <c r="TY59" s="191"/>
      <c r="TZ59" s="192"/>
      <c r="UA59" s="106"/>
      <c r="UB59" s="202"/>
      <c r="UC59" s="202"/>
      <c r="UD59" s="202"/>
      <c r="UE59" s="202"/>
      <c r="UF59" s="202"/>
      <c r="UG59" s="202"/>
      <c r="UH59" s="202"/>
      <c r="UI59" s="202"/>
      <c r="UJ59" s="203"/>
      <c r="UK59" s="204"/>
      <c r="UL59" s="108"/>
      <c r="UM59" s="102"/>
      <c r="UN59" s="108"/>
      <c r="UO59" s="109"/>
      <c r="UP59" s="104"/>
      <c r="UQ59" s="105"/>
      <c r="UR59" s="191"/>
      <c r="US59" s="192"/>
      <c r="UT59" s="106"/>
      <c r="UU59" s="202"/>
      <c r="UV59" s="202"/>
      <c r="UW59" s="202"/>
      <c r="UX59" s="202"/>
      <c r="UY59" s="202"/>
      <c r="UZ59" s="202"/>
      <c r="VA59" s="202"/>
      <c r="VB59" s="202"/>
      <c r="VC59" s="203"/>
      <c r="VD59" s="204"/>
      <c r="VE59" s="108"/>
      <c r="VF59" s="102"/>
      <c r="VG59" s="108"/>
      <c r="VH59" s="109"/>
      <c r="VI59" s="104"/>
      <c r="VJ59" s="105"/>
      <c r="VK59" s="191"/>
      <c r="VL59" s="192"/>
      <c r="VM59" s="106"/>
      <c r="VN59" s="202"/>
      <c r="VO59" s="202"/>
      <c r="VP59" s="202"/>
      <c r="VQ59" s="202"/>
      <c r="VR59" s="202"/>
      <c r="VS59" s="202"/>
      <c r="VT59" s="202"/>
      <c r="VU59" s="202"/>
      <c r="VV59" s="203"/>
      <c r="VW59" s="204"/>
      <c r="VX59" s="108"/>
      <c r="VY59" s="102"/>
      <c r="VZ59" s="108"/>
      <c r="WA59" s="109"/>
      <c r="WB59" s="104"/>
      <c r="WC59" s="105"/>
      <c r="WD59" s="191"/>
      <c r="WE59" s="192"/>
      <c r="WF59" s="14"/>
      <c r="WG59" s="62"/>
      <c r="WH59" s="13"/>
      <c r="WI59" s="13"/>
      <c r="WJ59" s="13"/>
      <c r="WK59" s="13"/>
      <c r="WL59" s="13"/>
      <c r="WM59" s="13"/>
      <c r="WN59" s="13"/>
      <c r="WO59" s="13"/>
      <c r="WP59" s="63"/>
      <c r="WQ59" s="63"/>
      <c r="WR59" s="63"/>
      <c r="WS59" s="63"/>
      <c r="WT59" s="54"/>
      <c r="WU59" s="64"/>
      <c r="WV59" s="196"/>
      <c r="WW59" s="197"/>
      <c r="WX59" s="12"/>
      <c r="WY59" s="61"/>
    </row>
    <row r="60" spans="1:623" ht="15" x14ac:dyDescent="0.3">
      <c r="A60" s="114" t="str">
        <f t="shared" ca="1" si="2278"/>
        <v>-</v>
      </c>
      <c r="B60" s="149"/>
      <c r="C60" s="173">
        <v>306</v>
      </c>
      <c r="D60" s="174">
        <v>320</v>
      </c>
      <c r="E60" s="138" t="s">
        <v>191</v>
      </c>
      <c r="F60" s="98">
        <f>IF(E60="","",IF(VLOOKUP(E60,'Master Data (December 2025)'!$B$10:$N$857,1)=E60,VLOOKUP(E60,'Master Data (December 2025)'!$B$10:$N$857,6),"XX"))</f>
        <v>1</v>
      </c>
      <c r="G60" s="98"/>
      <c r="H60" s="90">
        <f>IF(E60="","",IF(VLOOKUP(E60,'Master Data (December 2025)'!$B$10:$N$857,1)=E60,VLOOKUP(E60,'Master Data (December 2025)'!$B$10:$N$857,8),"XX"))</f>
        <v>22</v>
      </c>
      <c r="I60" s="98"/>
      <c r="J60" s="90" t="str">
        <f>IF(E60="","",IF(VLOOKUP(E60,'Master Data (December 2025)'!$B$10:$N$857,1)=E60,VLOOKUP(E60,'Master Data (December 2025)'!$B$10:$N$857,3),"XX"))</f>
        <v>สมภพ</v>
      </c>
      <c r="K60" s="99" t="str">
        <f>IF(E60="","",IF(VLOOKUP(E60,'Master Data (December 2025)'!$B$10:$N$857,1)=E60,VLOOKUP(E60,'Master Data (December 2025)'!$B$10:$N$857,5),"XX"))</f>
        <v>Btl 700 ml</v>
      </c>
      <c r="L60" s="215">
        <f>IF(E60="","",IF(VLOOKUP(E60,'Master Data (December 2025)'!$B$10:$N$857,1)=E60,VLOOKUP(E60,'Master Data (December 2025)'!$B$10:$N$857,11),"XX"))</f>
        <v>1145</v>
      </c>
      <c r="M60" s="215">
        <f>IF(E60="","",IF(VLOOKUP(E60,'Master Data (December 2025)'!$B$10:$N$857,1)=E60,VLOOKUP(E60,'Master Data (December 2025)'!$B$10:$N$857,13),"XX"))</f>
        <v>52.045454545454547</v>
      </c>
      <c r="N60" s="208"/>
      <c r="O60" s="100">
        <f t="shared" si="2280"/>
        <v>0</v>
      </c>
      <c r="P60" s="202"/>
      <c r="Q60" s="202"/>
      <c r="R60" s="202"/>
      <c r="S60" s="202"/>
      <c r="T60" s="202"/>
      <c r="U60" s="202"/>
      <c r="V60" s="202"/>
      <c r="W60" s="202"/>
      <c r="X60" s="203"/>
      <c r="Y60" s="204"/>
      <c r="Z60" s="101">
        <f t="shared" si="2281"/>
        <v>0</v>
      </c>
      <c r="AA60" s="102">
        <f ca="1">IF(E60=0,0,SUMIF('Cocktail (December 2025)'!$F$6:$DB$1547,E60,'Cocktail (December 2025)'!$O$6:$O$1547))</f>
        <v>0</v>
      </c>
      <c r="AB60" s="103">
        <f t="shared" ca="1" si="2282"/>
        <v>0</v>
      </c>
      <c r="AC60" s="104">
        <f t="shared" ca="1" si="2283"/>
        <v>0</v>
      </c>
      <c r="AD60" s="104">
        <f t="shared" ca="1" si="2284"/>
        <v>0</v>
      </c>
      <c r="AE60" s="105">
        <f t="shared" ref="AE60:AE80" ca="1" si="2514">(T60+U60+V60+W60+(X60+((Y60*$F60)/$H60)+AB60))*$L60</f>
        <v>0</v>
      </c>
      <c r="AF60" s="191"/>
      <c r="AG60" s="192">
        <f t="shared" ca="1" si="2286"/>
        <v>0</v>
      </c>
      <c r="AH60" s="106">
        <f t="shared" ca="1" si="2279"/>
        <v>0</v>
      </c>
      <c r="AI60" s="202"/>
      <c r="AJ60" s="202"/>
      <c r="AK60" s="202"/>
      <c r="AL60" s="202"/>
      <c r="AM60" s="202"/>
      <c r="AN60" s="202"/>
      <c r="AO60" s="202"/>
      <c r="AP60" s="202"/>
      <c r="AQ60" s="203"/>
      <c r="AR60" s="204"/>
      <c r="AS60" s="107">
        <f t="shared" si="2287"/>
        <v>0</v>
      </c>
      <c r="AT60" s="102">
        <f ca="1">IF(E60=0,0,SUMIF('Cocktail (December 2025)'!$F$6:$DB$1547,E60,'Cocktail (December 2025)'!$R$6:$R$1547))</f>
        <v>0</v>
      </c>
      <c r="AU60" s="108">
        <f t="shared" ca="1" si="2288"/>
        <v>0</v>
      </c>
      <c r="AV60" s="104">
        <f t="shared" ca="1" si="2289"/>
        <v>0</v>
      </c>
      <c r="AW60" s="104">
        <f t="shared" ca="1" si="2290"/>
        <v>0</v>
      </c>
      <c r="AX60" s="105">
        <f t="shared" ref="AX60:AX80" ca="1" si="2515">(AM60+AN60+AO60+AP60+(AQ60+((AR60*$F60)/$H60)+AU60))*$L60</f>
        <v>0</v>
      </c>
      <c r="AY60" s="191"/>
      <c r="AZ60" s="192">
        <f t="shared" ca="1" si="2292"/>
        <v>0</v>
      </c>
      <c r="BA60" s="106">
        <f t="shared" ca="1" si="2293"/>
        <v>0</v>
      </c>
      <c r="BB60" s="202"/>
      <c r="BC60" s="202"/>
      <c r="BD60" s="202"/>
      <c r="BE60" s="202"/>
      <c r="BF60" s="202"/>
      <c r="BG60" s="202"/>
      <c r="BH60" s="202"/>
      <c r="BI60" s="202"/>
      <c r="BJ60" s="203"/>
      <c r="BK60" s="204"/>
      <c r="BL60" s="108">
        <f t="shared" si="2294"/>
        <v>0</v>
      </c>
      <c r="BM60" s="102">
        <f ca="1">IF(E60=0,0,SUMIF('Cocktail (December 2025)'!$F$6:$DB$1547,E60,'Cocktail (December 2025)'!$U$6:$U$1547))</f>
        <v>0</v>
      </c>
      <c r="BN60" s="108">
        <f t="shared" ca="1" si="2295"/>
        <v>0</v>
      </c>
      <c r="BO60" s="109">
        <f t="shared" ca="1" si="2296"/>
        <v>0</v>
      </c>
      <c r="BP60" s="104">
        <f t="shared" ca="1" si="2297"/>
        <v>0</v>
      </c>
      <c r="BQ60" s="105">
        <f t="shared" ref="BQ60:BQ80" ca="1" si="2516">(BF60+BG60+BH60+BI60+(BJ60+((BK60*$F60)/$H60)+BN60))*$L60</f>
        <v>0</v>
      </c>
      <c r="BR60" s="191"/>
      <c r="BS60" s="192">
        <f t="shared" ca="1" si="2299"/>
        <v>0</v>
      </c>
      <c r="BT60" s="106">
        <f t="shared" ca="1" si="2300"/>
        <v>0</v>
      </c>
      <c r="BU60" s="202"/>
      <c r="BV60" s="202"/>
      <c r="BW60" s="202"/>
      <c r="BX60" s="202"/>
      <c r="BY60" s="202"/>
      <c r="BZ60" s="202"/>
      <c r="CA60" s="202"/>
      <c r="CB60" s="202"/>
      <c r="CC60" s="203"/>
      <c r="CD60" s="204"/>
      <c r="CE60" s="108">
        <f t="shared" si="2301"/>
        <v>0</v>
      </c>
      <c r="CF60" s="102">
        <f ca="1">IF(E60=0,0,SUMIF('Cocktail (December 2025)'!$F$6:$DB$1547,E60,'Cocktail (December 2025)'!$X$6:$X$1547))</f>
        <v>0</v>
      </c>
      <c r="CG60" s="108">
        <f t="shared" ca="1" si="2302"/>
        <v>0</v>
      </c>
      <c r="CH60" s="109">
        <f t="shared" ca="1" si="2303"/>
        <v>0</v>
      </c>
      <c r="CI60" s="104">
        <f t="shared" ca="1" si="2304"/>
        <v>0</v>
      </c>
      <c r="CJ60" s="105">
        <f t="shared" ref="CJ60:CJ80" ca="1" si="2517">(BY60+BZ60+CA60+CB60+(CC60+((CD60*$F60)/$H60)+CG60))*$L60</f>
        <v>0</v>
      </c>
      <c r="CK60" s="191"/>
      <c r="CL60" s="192">
        <f t="shared" ca="1" si="2306"/>
        <v>0</v>
      </c>
      <c r="CM60" s="106">
        <f t="shared" ca="1" si="2307"/>
        <v>0</v>
      </c>
      <c r="CN60" s="202"/>
      <c r="CO60" s="202"/>
      <c r="CP60" s="202"/>
      <c r="CQ60" s="202"/>
      <c r="CR60" s="202"/>
      <c r="CS60" s="202"/>
      <c r="CT60" s="202"/>
      <c r="CU60" s="202"/>
      <c r="CV60" s="203"/>
      <c r="CW60" s="204"/>
      <c r="CX60" s="108">
        <f t="shared" si="2308"/>
        <v>0</v>
      </c>
      <c r="CY60" s="102">
        <f ca="1">IF(E60=0,0,SUMIF('Cocktail (December 2025)'!$F$6:$DB$1547,E60,'Cocktail (December 2025)'!$AA$6:$AA$1547))</f>
        <v>0</v>
      </c>
      <c r="CZ60" s="108">
        <f t="shared" ca="1" si="2309"/>
        <v>0</v>
      </c>
      <c r="DA60" s="109">
        <f t="shared" ca="1" si="2310"/>
        <v>0</v>
      </c>
      <c r="DB60" s="104">
        <f t="shared" ca="1" si="2311"/>
        <v>0</v>
      </c>
      <c r="DC60" s="105">
        <f t="shared" ref="DC60:DC80" ca="1" si="2518">(CR60+CS60+CT60+CU60+(CV60+((CW60*$F60)/$H60)+CZ60))*$L60</f>
        <v>0</v>
      </c>
      <c r="DD60" s="191"/>
      <c r="DE60" s="192">
        <f t="shared" ca="1" si="2313"/>
        <v>0</v>
      </c>
      <c r="DF60" s="106">
        <f t="shared" ca="1" si="2314"/>
        <v>0</v>
      </c>
      <c r="DG60" s="202"/>
      <c r="DH60" s="202"/>
      <c r="DI60" s="202"/>
      <c r="DJ60" s="202"/>
      <c r="DK60" s="202"/>
      <c r="DL60" s="202"/>
      <c r="DM60" s="202"/>
      <c r="DN60" s="202"/>
      <c r="DO60" s="203"/>
      <c r="DP60" s="204"/>
      <c r="DQ60" s="108">
        <f t="shared" si="2315"/>
        <v>0</v>
      </c>
      <c r="DR60" s="102">
        <f ca="1">IF(E60=0,0,SUMIF('Cocktail (December 2025)'!$F$6:$DB$1547,E60,'Cocktail (December 2025)'!$AD$6:$AD$1547))</f>
        <v>0</v>
      </c>
      <c r="DS60" s="108">
        <f t="shared" ca="1" si="2316"/>
        <v>0</v>
      </c>
      <c r="DT60" s="109">
        <f t="shared" ca="1" si="2317"/>
        <v>0</v>
      </c>
      <c r="DU60" s="104">
        <f t="shared" ca="1" si="2318"/>
        <v>0</v>
      </c>
      <c r="DV60" s="105">
        <f t="shared" ref="DV60:DV80" ca="1" si="2519">(DK60+DL60+DM60+DN60+(DO60+((DP60*$F60)/$H60)+DS60))*$L60</f>
        <v>0</v>
      </c>
      <c r="DW60" s="191"/>
      <c r="DX60" s="192">
        <f t="shared" ca="1" si="2320"/>
        <v>0</v>
      </c>
      <c r="DY60" s="106">
        <f t="shared" ca="1" si="2321"/>
        <v>0</v>
      </c>
      <c r="DZ60" s="202"/>
      <c r="EA60" s="202"/>
      <c r="EB60" s="202"/>
      <c r="EC60" s="202"/>
      <c r="ED60" s="202"/>
      <c r="EE60" s="202"/>
      <c r="EF60" s="202"/>
      <c r="EG60" s="202"/>
      <c r="EH60" s="203"/>
      <c r="EI60" s="204"/>
      <c r="EJ60" s="108">
        <f t="shared" si="2322"/>
        <v>0</v>
      </c>
      <c r="EK60" s="102">
        <f ca="1">IF(E60=0,0,SUMIF('Cocktail (December 2025)'!$F$6:$DB$1547,E60,'Cocktail (December 2025)'!$AG$6:$AG$1547))</f>
        <v>0</v>
      </c>
      <c r="EL60" s="108">
        <f t="shared" ca="1" si="2323"/>
        <v>0</v>
      </c>
      <c r="EM60" s="109">
        <f t="shared" ca="1" si="2324"/>
        <v>0</v>
      </c>
      <c r="EN60" s="104">
        <f t="shared" ca="1" si="2325"/>
        <v>0</v>
      </c>
      <c r="EO60" s="105">
        <f t="shared" ref="EO60:EO80" ca="1" si="2520">(ED60+EE60+EF60+EG60+(EH60+((EI60*$F60)/$H60)+EL60))*$L60</f>
        <v>0</v>
      </c>
      <c r="EP60" s="191"/>
      <c r="EQ60" s="199">
        <f t="shared" ca="1" si="2327"/>
        <v>0</v>
      </c>
      <c r="ER60" s="185">
        <f t="shared" ca="1" si="2328"/>
        <v>0</v>
      </c>
      <c r="ES60" s="202"/>
      <c r="ET60" s="202"/>
      <c r="EU60" s="202"/>
      <c r="EV60" s="202"/>
      <c r="EW60" s="202"/>
      <c r="EX60" s="202"/>
      <c r="EY60" s="202"/>
      <c r="EZ60" s="202"/>
      <c r="FA60" s="203"/>
      <c r="FB60" s="204"/>
      <c r="FC60" s="108">
        <f t="shared" si="2329"/>
        <v>0</v>
      </c>
      <c r="FD60" s="102">
        <f ca="1">IF(E60=0,0,SUMIF('Cocktail (December 2025)'!$F$6:$DB$1547,E60,'Cocktail (December 2025)'!$AJ$6:$AJ$1547))</f>
        <v>0</v>
      </c>
      <c r="FE60" s="108">
        <f t="shared" ca="1" si="2330"/>
        <v>0</v>
      </c>
      <c r="FF60" s="109">
        <f t="shared" ca="1" si="2331"/>
        <v>0</v>
      </c>
      <c r="FG60" s="104">
        <f t="shared" ca="1" si="2332"/>
        <v>0</v>
      </c>
      <c r="FH60" s="105">
        <f t="shared" ref="FH60:FH80" ca="1" si="2521">(EW60+EX60+EY60+EZ60+(FA60+((FB60*$F60)/$H60)+FE60))*$L60</f>
        <v>0</v>
      </c>
      <c r="FI60" s="191"/>
      <c r="FJ60" s="192">
        <f t="shared" ca="1" si="2334"/>
        <v>0</v>
      </c>
      <c r="FK60" s="110">
        <f t="shared" ca="1" si="2335"/>
        <v>0</v>
      </c>
      <c r="FL60" s="202"/>
      <c r="FM60" s="202"/>
      <c r="FN60" s="202"/>
      <c r="FO60" s="202"/>
      <c r="FP60" s="202"/>
      <c r="FQ60" s="202"/>
      <c r="FR60" s="202"/>
      <c r="FS60" s="202"/>
      <c r="FT60" s="203"/>
      <c r="FU60" s="204"/>
      <c r="FV60" s="108">
        <f t="shared" si="2336"/>
        <v>0</v>
      </c>
      <c r="FW60" s="102">
        <f ca="1">IF(E60=0,0,SUMIF('Cocktail (December 2025)'!$F$6:$DB$1547,E60,'Cocktail (December 2025)'!$AM$6:$AM$1547))</f>
        <v>0</v>
      </c>
      <c r="FX60" s="108">
        <f t="shared" ca="1" si="2337"/>
        <v>0</v>
      </c>
      <c r="FY60" s="109">
        <f t="shared" ca="1" si="2338"/>
        <v>0</v>
      </c>
      <c r="FZ60" s="104">
        <f t="shared" ca="1" si="2339"/>
        <v>0</v>
      </c>
      <c r="GA60" s="105">
        <f t="shared" ref="GA60:GA80" ca="1" si="2522">(FP60+FQ60+FR60+FS60+(FT60+((FU60*$F60)/$H60)+FX60))*$L60</f>
        <v>0</v>
      </c>
      <c r="GB60" s="191"/>
      <c r="GC60" s="192">
        <f t="shared" ca="1" si="2341"/>
        <v>0</v>
      </c>
      <c r="GD60" s="106">
        <f t="shared" ca="1" si="2342"/>
        <v>0</v>
      </c>
      <c r="GE60" s="202"/>
      <c r="GF60" s="202"/>
      <c r="GG60" s="202"/>
      <c r="GH60" s="202"/>
      <c r="GI60" s="202"/>
      <c r="GJ60" s="202"/>
      <c r="GK60" s="202"/>
      <c r="GL60" s="202"/>
      <c r="GM60" s="203"/>
      <c r="GN60" s="204"/>
      <c r="GO60" s="108">
        <f t="shared" si="2343"/>
        <v>0</v>
      </c>
      <c r="GP60" s="102">
        <f ca="1">IF(E60=0,0,SUMIF('Cocktail (December 2025)'!$F$6:$DB$1547,E60,'Cocktail (December 2025)'!$AP$6:$AP$1547))</f>
        <v>0</v>
      </c>
      <c r="GQ60" s="108">
        <f t="shared" ca="1" si="2344"/>
        <v>0</v>
      </c>
      <c r="GR60" s="109">
        <f t="shared" ca="1" si="2345"/>
        <v>0</v>
      </c>
      <c r="GS60" s="104">
        <f t="shared" ca="1" si="2346"/>
        <v>0</v>
      </c>
      <c r="GT60" s="105">
        <f t="shared" ref="GT60:GT80" ca="1" si="2523">(GI60+GJ60+GK60+GL60+(GM60+((GN60*$F60)/$H60)+GQ60))*$L60</f>
        <v>0</v>
      </c>
      <c r="GU60" s="191"/>
      <c r="GV60" s="192">
        <f t="shared" ca="1" si="2348"/>
        <v>0</v>
      </c>
      <c r="GW60" s="106">
        <f t="shared" ca="1" si="2349"/>
        <v>0</v>
      </c>
      <c r="GX60" s="202"/>
      <c r="GY60" s="202"/>
      <c r="GZ60" s="202"/>
      <c r="HA60" s="202"/>
      <c r="HB60" s="202"/>
      <c r="HC60" s="202"/>
      <c r="HD60" s="202"/>
      <c r="HE60" s="202"/>
      <c r="HF60" s="203"/>
      <c r="HG60" s="204"/>
      <c r="HH60" s="108">
        <f t="shared" si="2350"/>
        <v>0</v>
      </c>
      <c r="HI60" s="102">
        <f ca="1">IF(E60=0,0,SUMIF('Cocktail (December 2025)'!$F$6:$DB$1547,E60,'Cocktail (December 2025)'!$AS$6:$AS$1547))</f>
        <v>0</v>
      </c>
      <c r="HJ60" s="108">
        <f t="shared" ca="1" si="2351"/>
        <v>0</v>
      </c>
      <c r="HK60" s="109">
        <f t="shared" ca="1" si="2352"/>
        <v>0</v>
      </c>
      <c r="HL60" s="104">
        <f t="shared" ca="1" si="2353"/>
        <v>0</v>
      </c>
      <c r="HM60" s="105">
        <f t="shared" ref="HM60:HM80" ca="1" si="2524">(HB60+HC60+HD60+HE60+(HF60+((HG60*$F60)/$H60)+HJ60))*$L60</f>
        <v>0</v>
      </c>
      <c r="HN60" s="191"/>
      <c r="HO60" s="192">
        <f t="shared" ca="1" si="2355"/>
        <v>0</v>
      </c>
      <c r="HP60" s="106">
        <f t="shared" ca="1" si="2356"/>
        <v>0</v>
      </c>
      <c r="HQ60" s="202"/>
      <c r="HR60" s="202"/>
      <c r="HS60" s="202"/>
      <c r="HT60" s="202"/>
      <c r="HU60" s="202"/>
      <c r="HV60" s="202"/>
      <c r="HW60" s="202"/>
      <c r="HX60" s="202"/>
      <c r="HY60" s="203"/>
      <c r="HZ60" s="204"/>
      <c r="IA60" s="108">
        <f t="shared" si="2357"/>
        <v>0</v>
      </c>
      <c r="IB60" s="102">
        <f ca="1">IF(E60=0,0,SUMIF('Cocktail (December 2025)'!$F$6:$DB$1547,E60,'Cocktail (December 2025)'!$AV$6:$AV$1547))</f>
        <v>0</v>
      </c>
      <c r="IC60" s="108">
        <f t="shared" ca="1" si="2358"/>
        <v>0</v>
      </c>
      <c r="ID60" s="109">
        <f t="shared" ca="1" si="2359"/>
        <v>0</v>
      </c>
      <c r="IE60" s="104">
        <f t="shared" ca="1" si="2360"/>
        <v>0</v>
      </c>
      <c r="IF60" s="105">
        <f t="shared" ref="IF60:IF80" ca="1" si="2525">(HU60+HV60+HW60+HX60+(HY60+((HZ60*$F60)/$H60)+IC60))*$L60</f>
        <v>0</v>
      </c>
      <c r="IG60" s="191"/>
      <c r="IH60" s="192">
        <f t="shared" ca="1" si="2362"/>
        <v>0</v>
      </c>
      <c r="II60" s="106">
        <f t="shared" ca="1" si="2363"/>
        <v>0</v>
      </c>
      <c r="IJ60" s="202"/>
      <c r="IK60" s="202"/>
      <c r="IL60" s="202"/>
      <c r="IM60" s="202"/>
      <c r="IN60" s="202"/>
      <c r="IO60" s="202"/>
      <c r="IP60" s="202"/>
      <c r="IQ60" s="202"/>
      <c r="IR60" s="203"/>
      <c r="IS60" s="204"/>
      <c r="IT60" s="108">
        <f t="shared" si="2364"/>
        <v>0</v>
      </c>
      <c r="IU60" s="102">
        <f ca="1">IF(E60=0,0,SUMIF('Cocktail (December 2025)'!$F$6:$DB$1547,E60,'Cocktail (December 2025)'!$AY$6:$AY$1547))</f>
        <v>0</v>
      </c>
      <c r="IV60" s="108">
        <f t="shared" ca="1" si="2365"/>
        <v>0</v>
      </c>
      <c r="IW60" s="109">
        <f t="shared" ca="1" si="2366"/>
        <v>0</v>
      </c>
      <c r="IX60" s="104">
        <f t="shared" ca="1" si="2367"/>
        <v>0</v>
      </c>
      <c r="IY60" s="105">
        <f t="shared" ref="IY60:IY80" ca="1" si="2526">(IN60+IO60+IP60+IQ60+(IR60+((IS60*$F60)/$H60)+IV60))*$L60</f>
        <v>0</v>
      </c>
      <c r="IZ60" s="191"/>
      <c r="JA60" s="192">
        <f t="shared" ca="1" si="2369"/>
        <v>0</v>
      </c>
      <c r="JB60" s="106">
        <f t="shared" ca="1" si="2370"/>
        <v>0</v>
      </c>
      <c r="JC60" s="202"/>
      <c r="JD60" s="202"/>
      <c r="JE60" s="202"/>
      <c r="JF60" s="202"/>
      <c r="JG60" s="202"/>
      <c r="JH60" s="202"/>
      <c r="JI60" s="202"/>
      <c r="JJ60" s="202"/>
      <c r="JK60" s="203"/>
      <c r="JL60" s="204"/>
      <c r="JM60" s="108">
        <f t="shared" si="2371"/>
        <v>0</v>
      </c>
      <c r="JN60" s="102">
        <f ca="1">IF(E60=0,0,SUMIF('Cocktail (December 2025)'!$F$6:$DB$1547,E60,'Cocktail (December 2025)'!$BB$6:$BB$1547))</f>
        <v>0</v>
      </c>
      <c r="JO60" s="108">
        <f t="shared" ca="1" si="2372"/>
        <v>0</v>
      </c>
      <c r="JP60" s="109">
        <f t="shared" ca="1" si="2373"/>
        <v>0</v>
      </c>
      <c r="JQ60" s="104">
        <f t="shared" ca="1" si="2374"/>
        <v>0</v>
      </c>
      <c r="JR60" s="105">
        <f t="shared" ref="JR60:JR80" ca="1" si="2527">(JG60+JH60+JI60+JJ60+(JK60+((JL60*$F60)/$H60)+JO60))*$L60</f>
        <v>0</v>
      </c>
      <c r="JS60" s="191"/>
      <c r="JT60" s="192">
        <f t="shared" ca="1" si="2376"/>
        <v>0</v>
      </c>
      <c r="JU60" s="106">
        <f t="shared" ca="1" si="2377"/>
        <v>0</v>
      </c>
      <c r="JV60" s="202"/>
      <c r="JW60" s="202"/>
      <c r="JX60" s="202"/>
      <c r="JY60" s="202"/>
      <c r="JZ60" s="202"/>
      <c r="KA60" s="202"/>
      <c r="KB60" s="202"/>
      <c r="KC60" s="202"/>
      <c r="KD60" s="203"/>
      <c r="KE60" s="204"/>
      <c r="KF60" s="108">
        <f t="shared" si="2378"/>
        <v>0</v>
      </c>
      <c r="KG60" s="102">
        <f ca="1">IF(E60=0,0,SUMIF('Cocktail (December 2025)'!$F$6:$DB$1547,E60,'Cocktail (December 2025)'!$BE$6:$BE$1547))</f>
        <v>0</v>
      </c>
      <c r="KH60" s="108">
        <f t="shared" ca="1" si="2379"/>
        <v>0</v>
      </c>
      <c r="KI60" s="109">
        <f t="shared" ca="1" si="2380"/>
        <v>0</v>
      </c>
      <c r="KJ60" s="104">
        <f t="shared" ca="1" si="2381"/>
        <v>0</v>
      </c>
      <c r="KK60" s="105">
        <f t="shared" ref="KK60:KK80" ca="1" si="2528">(JZ60+KA60+KB60+KC60+(KD60+((KE60*$F60)/$H60)+KH60))*$L60</f>
        <v>0</v>
      </c>
      <c r="KL60" s="191"/>
      <c r="KM60" s="192">
        <f t="shared" ca="1" si="2383"/>
        <v>0</v>
      </c>
      <c r="KN60" s="106">
        <f t="shared" ca="1" si="2384"/>
        <v>0</v>
      </c>
      <c r="KO60" s="202"/>
      <c r="KP60" s="202"/>
      <c r="KQ60" s="202"/>
      <c r="KR60" s="202"/>
      <c r="KS60" s="202"/>
      <c r="KT60" s="202"/>
      <c r="KU60" s="202"/>
      <c r="KV60" s="202"/>
      <c r="KW60" s="203"/>
      <c r="KX60" s="204"/>
      <c r="KY60" s="108">
        <f t="shared" si="2385"/>
        <v>0</v>
      </c>
      <c r="KZ60" s="102">
        <f ca="1">IF(E60=0,0,SUMIF('Cocktail (December 2025)'!$F$6:$DB$1547,E60,'Cocktail (December 2025)'!$BH$6:$BH$1547))</f>
        <v>0</v>
      </c>
      <c r="LA60" s="108">
        <f t="shared" ca="1" si="2386"/>
        <v>0</v>
      </c>
      <c r="LB60" s="109">
        <f t="shared" ca="1" si="2387"/>
        <v>0</v>
      </c>
      <c r="LC60" s="104">
        <f t="shared" ca="1" si="2388"/>
        <v>0</v>
      </c>
      <c r="LD60" s="105">
        <f t="shared" ref="LD60:LD80" ca="1" si="2529">(KS60+KT60+KU60+KV60+(KW60+((KX60*$F60)/$H60)+LA60))*$L60</f>
        <v>0</v>
      </c>
      <c r="LE60" s="191"/>
      <c r="LF60" s="192">
        <f t="shared" ca="1" si="2390"/>
        <v>0</v>
      </c>
      <c r="LG60" s="106">
        <f t="shared" ca="1" si="2391"/>
        <v>0</v>
      </c>
      <c r="LH60" s="202"/>
      <c r="LI60" s="202"/>
      <c r="LJ60" s="202"/>
      <c r="LK60" s="202"/>
      <c r="LL60" s="202"/>
      <c r="LM60" s="202"/>
      <c r="LN60" s="202"/>
      <c r="LO60" s="202"/>
      <c r="LP60" s="203"/>
      <c r="LQ60" s="204"/>
      <c r="LR60" s="108">
        <f t="shared" si="2392"/>
        <v>0</v>
      </c>
      <c r="LS60" s="102">
        <f ca="1">IF(E60=0,0,SUMIF('Cocktail (December 2025)'!$F$6:$DB$1547,E60,'Cocktail (December 2025)'!$BK$6:$BK$1547))</f>
        <v>0</v>
      </c>
      <c r="LT60" s="108">
        <f t="shared" ca="1" si="2393"/>
        <v>0</v>
      </c>
      <c r="LU60" s="109">
        <f t="shared" ca="1" si="2394"/>
        <v>0</v>
      </c>
      <c r="LV60" s="104">
        <f t="shared" ca="1" si="2395"/>
        <v>0</v>
      </c>
      <c r="LW60" s="105">
        <f t="shared" ref="LW60:LW80" ca="1" si="2530">(LL60+LM60+LN60+LO60+(LP60+((LQ60*$F60)/$H60)+LT60))*$L60</f>
        <v>0</v>
      </c>
      <c r="LX60" s="191"/>
      <c r="LY60" s="192">
        <f t="shared" ca="1" si="2397"/>
        <v>0</v>
      </c>
      <c r="LZ60" s="106">
        <f t="shared" ca="1" si="2398"/>
        <v>0</v>
      </c>
      <c r="MA60" s="202"/>
      <c r="MB60" s="202"/>
      <c r="MC60" s="202"/>
      <c r="MD60" s="202"/>
      <c r="ME60" s="202"/>
      <c r="MF60" s="202"/>
      <c r="MG60" s="202"/>
      <c r="MH60" s="202"/>
      <c r="MI60" s="203"/>
      <c r="MJ60" s="204"/>
      <c r="MK60" s="108">
        <f t="shared" si="2399"/>
        <v>0</v>
      </c>
      <c r="ML60" s="102">
        <f ca="1">IF(E60=0,0,SUMIF('Cocktail (December 2025)'!$F$6:$DB$1547,E60,'Cocktail (December 2025)'!$BN$6:$BN$1547))</f>
        <v>0</v>
      </c>
      <c r="MM60" s="108">
        <f t="shared" ca="1" si="2400"/>
        <v>0</v>
      </c>
      <c r="MN60" s="109">
        <f t="shared" ca="1" si="2401"/>
        <v>0</v>
      </c>
      <c r="MO60" s="104">
        <f t="shared" ca="1" si="2402"/>
        <v>0</v>
      </c>
      <c r="MP60" s="105">
        <f t="shared" ref="MP60:MP80" ca="1" si="2531">(ME60+MF60+MG60+MH60+(MI60+((MJ60*$F60)/$H60)+MM60))*$L60</f>
        <v>0</v>
      </c>
      <c r="MQ60" s="191"/>
      <c r="MR60" s="192">
        <f t="shared" ca="1" si="2404"/>
        <v>0</v>
      </c>
      <c r="MS60" s="106">
        <f t="shared" ca="1" si="2405"/>
        <v>0</v>
      </c>
      <c r="MT60" s="202"/>
      <c r="MU60" s="202"/>
      <c r="MV60" s="202"/>
      <c r="MW60" s="202"/>
      <c r="MX60" s="202"/>
      <c r="MY60" s="202"/>
      <c r="MZ60" s="202"/>
      <c r="NA60" s="202"/>
      <c r="NB60" s="203"/>
      <c r="NC60" s="204"/>
      <c r="ND60" s="108">
        <f t="shared" si="2406"/>
        <v>0</v>
      </c>
      <c r="NE60" s="102">
        <f ca="1">IF(E60=0,0,SUMIF('Cocktail (December 2025)'!$F$6:$DB$1547,E60,'Cocktail (December 2025)'!$BQ$6:$BQ$1547))</f>
        <v>0</v>
      </c>
      <c r="NF60" s="108">
        <f t="shared" ca="1" si="2407"/>
        <v>0</v>
      </c>
      <c r="NG60" s="109">
        <f t="shared" ca="1" si="2408"/>
        <v>0</v>
      </c>
      <c r="NH60" s="104">
        <f t="shared" ca="1" si="2409"/>
        <v>0</v>
      </c>
      <c r="NI60" s="105">
        <f t="shared" ref="NI60:NI80" ca="1" si="2532">(MX60+MY60+MZ60+NA60+(NB60+((NC60*$F60)/$H60)+NF60))*$L60</f>
        <v>0</v>
      </c>
      <c r="NJ60" s="191"/>
      <c r="NK60" s="192">
        <f t="shared" ca="1" si="2411"/>
        <v>0</v>
      </c>
      <c r="NL60" s="106">
        <f t="shared" ca="1" si="2412"/>
        <v>0</v>
      </c>
      <c r="NM60" s="202"/>
      <c r="NN60" s="202"/>
      <c r="NO60" s="202"/>
      <c r="NP60" s="202"/>
      <c r="NQ60" s="202"/>
      <c r="NR60" s="202"/>
      <c r="NS60" s="202"/>
      <c r="NT60" s="202"/>
      <c r="NU60" s="203"/>
      <c r="NV60" s="204"/>
      <c r="NW60" s="108">
        <f t="shared" si="2413"/>
        <v>0</v>
      </c>
      <c r="NX60" s="102">
        <f ca="1">IF(E60=0,0,SUMIF('Cocktail (December 2025)'!$F$6:$DB$1547,E60,'Cocktail (December 2025)'!$BT$6:$BT$1547))</f>
        <v>0</v>
      </c>
      <c r="NY60" s="108">
        <f t="shared" ca="1" si="2414"/>
        <v>0</v>
      </c>
      <c r="NZ60" s="109">
        <f t="shared" ca="1" si="2415"/>
        <v>0</v>
      </c>
      <c r="OA60" s="104">
        <f t="shared" ca="1" si="2416"/>
        <v>0</v>
      </c>
      <c r="OB60" s="105">
        <f t="shared" ref="OB60:OB80" ca="1" si="2533">(NQ60+NR60+NS60+NT60+(NU60+((NV60*$F60)/$H60)+NY60))*$L60</f>
        <v>0</v>
      </c>
      <c r="OC60" s="191"/>
      <c r="OD60" s="192">
        <f t="shared" ca="1" si="2418"/>
        <v>0</v>
      </c>
      <c r="OE60" s="106">
        <f t="shared" ca="1" si="2419"/>
        <v>0</v>
      </c>
      <c r="OF60" s="202"/>
      <c r="OG60" s="202"/>
      <c r="OH60" s="202"/>
      <c r="OI60" s="202"/>
      <c r="OJ60" s="202"/>
      <c r="OK60" s="202"/>
      <c r="OL60" s="202"/>
      <c r="OM60" s="202"/>
      <c r="ON60" s="203"/>
      <c r="OO60" s="204"/>
      <c r="OP60" s="108">
        <f t="shared" si="2420"/>
        <v>0</v>
      </c>
      <c r="OQ60" s="102">
        <f ca="1">IF(E60=0,0,SUMIF('Cocktail (December 2025)'!$F$6:$DB$1547,E60,'Cocktail (December 2025)'!$BW$6:$BW$1547))</f>
        <v>0</v>
      </c>
      <c r="OR60" s="108">
        <f t="shared" ca="1" si="2421"/>
        <v>0</v>
      </c>
      <c r="OS60" s="109">
        <f t="shared" ca="1" si="2422"/>
        <v>0</v>
      </c>
      <c r="OT60" s="104">
        <f t="shared" ca="1" si="2423"/>
        <v>0</v>
      </c>
      <c r="OU60" s="105">
        <f t="shared" ref="OU60:OU80" ca="1" si="2534">(OJ60+OK60+OL60+OM60+(ON60+((OO60*$F60)/$H60)+OR60))*$L60</f>
        <v>0</v>
      </c>
      <c r="OV60" s="191"/>
      <c r="OW60" s="192">
        <f t="shared" ca="1" si="2425"/>
        <v>0</v>
      </c>
      <c r="OX60" s="106">
        <f t="shared" ca="1" si="2426"/>
        <v>0</v>
      </c>
      <c r="OY60" s="202"/>
      <c r="OZ60" s="202"/>
      <c r="PA60" s="202"/>
      <c r="PB60" s="202"/>
      <c r="PC60" s="202"/>
      <c r="PD60" s="202"/>
      <c r="PE60" s="202"/>
      <c r="PF60" s="202"/>
      <c r="PG60" s="203"/>
      <c r="PH60" s="204"/>
      <c r="PI60" s="108">
        <f t="shared" si="2427"/>
        <v>0</v>
      </c>
      <c r="PJ60" s="102">
        <f ca="1">IF(E60=0,0,SUMIF('Cocktail (December 2025)'!$F$6:$DB$1547,E60,'Cocktail (December 2025)'!$BZ$6:$BZ$1547))</f>
        <v>0</v>
      </c>
      <c r="PK60" s="108">
        <f t="shared" ca="1" si="2428"/>
        <v>0</v>
      </c>
      <c r="PL60" s="109">
        <f t="shared" ca="1" si="2429"/>
        <v>0</v>
      </c>
      <c r="PM60" s="104">
        <f t="shared" ca="1" si="2430"/>
        <v>0</v>
      </c>
      <c r="PN60" s="105">
        <f t="shared" ref="PN60:PN80" ca="1" si="2535">(PC60+PD60+PE60+PF60+(PG60+((PH60*$F60)/$H60)+PK60))*$L60</f>
        <v>0</v>
      </c>
      <c r="PO60" s="191"/>
      <c r="PP60" s="192">
        <f t="shared" ca="1" si="2432"/>
        <v>0</v>
      </c>
      <c r="PQ60" s="106">
        <f t="shared" ca="1" si="2433"/>
        <v>0</v>
      </c>
      <c r="PR60" s="202"/>
      <c r="PS60" s="202"/>
      <c r="PT60" s="202"/>
      <c r="PU60" s="202"/>
      <c r="PV60" s="202"/>
      <c r="PW60" s="202"/>
      <c r="PX60" s="202"/>
      <c r="PY60" s="202"/>
      <c r="PZ60" s="203"/>
      <c r="QA60" s="204"/>
      <c r="QB60" s="108">
        <f t="shared" si="2434"/>
        <v>0</v>
      </c>
      <c r="QC60" s="102">
        <f ca="1">IF(E60=0,0,SUMIF('Cocktail (December 2025)'!$F$6:$DB$1547,E60,'Cocktail (December 2025)'!$CC$6:$CC$1547))</f>
        <v>0</v>
      </c>
      <c r="QD60" s="108">
        <f t="shared" ca="1" si="2435"/>
        <v>0</v>
      </c>
      <c r="QE60" s="109">
        <f t="shared" ca="1" si="2436"/>
        <v>0</v>
      </c>
      <c r="QF60" s="104">
        <f t="shared" ca="1" si="2437"/>
        <v>0</v>
      </c>
      <c r="QG60" s="105">
        <f t="shared" ref="QG60:QG80" ca="1" si="2536">(PV60+PW60+PX60+PY60+(PZ60+((QA60*$F60)/$H60)+QD60))*$L60</f>
        <v>0</v>
      </c>
      <c r="QH60" s="191"/>
      <c r="QI60" s="192">
        <f t="shared" ca="1" si="2439"/>
        <v>0</v>
      </c>
      <c r="QJ60" s="106">
        <f t="shared" ca="1" si="2440"/>
        <v>0</v>
      </c>
      <c r="QK60" s="202"/>
      <c r="QL60" s="202"/>
      <c r="QM60" s="202"/>
      <c r="QN60" s="202"/>
      <c r="QO60" s="202"/>
      <c r="QP60" s="202"/>
      <c r="QQ60" s="202"/>
      <c r="QR60" s="202"/>
      <c r="QS60" s="203"/>
      <c r="QT60" s="204"/>
      <c r="QU60" s="108">
        <f t="shared" si="2441"/>
        <v>0</v>
      </c>
      <c r="QV60" s="102">
        <f ca="1">IF(E60=0,0,SUMIF('Cocktail (December 2025)'!$F$6:$DB$1547,E60,'Cocktail (December 2025)'!$CF$6:$CF$1547))</f>
        <v>0</v>
      </c>
      <c r="QW60" s="108">
        <f t="shared" ca="1" si="2442"/>
        <v>0</v>
      </c>
      <c r="QX60" s="109">
        <f t="shared" ca="1" si="2443"/>
        <v>0</v>
      </c>
      <c r="QY60" s="104">
        <f t="shared" ca="1" si="2444"/>
        <v>0</v>
      </c>
      <c r="QZ60" s="105">
        <f t="shared" ref="QZ60:QZ80" ca="1" si="2537">(QO60+QP60+QQ60+QR60+(QS60+((QT60*$F60)/$H60)+QW60))*$L60</f>
        <v>0</v>
      </c>
      <c r="RA60" s="191"/>
      <c r="RB60" s="192">
        <f t="shared" ca="1" si="2446"/>
        <v>0</v>
      </c>
      <c r="RC60" s="106">
        <f t="shared" ca="1" si="2447"/>
        <v>0</v>
      </c>
      <c r="RD60" s="202"/>
      <c r="RE60" s="202"/>
      <c r="RF60" s="202"/>
      <c r="RG60" s="202"/>
      <c r="RH60" s="202"/>
      <c r="RI60" s="202"/>
      <c r="RJ60" s="202"/>
      <c r="RK60" s="202"/>
      <c r="RL60" s="203"/>
      <c r="RM60" s="204"/>
      <c r="RN60" s="108">
        <f t="shared" si="2448"/>
        <v>0</v>
      </c>
      <c r="RO60" s="102">
        <f ca="1">IF(E60=0,0,SUMIF('Cocktail (December 2025)'!$F$6:$DB$1547,E60,'Cocktail (December 2025)'!$CI$6:$CI$1547))</f>
        <v>0</v>
      </c>
      <c r="RP60" s="108">
        <f t="shared" ca="1" si="2449"/>
        <v>0</v>
      </c>
      <c r="RQ60" s="109">
        <f t="shared" ca="1" si="2450"/>
        <v>0</v>
      </c>
      <c r="RR60" s="104">
        <f t="shared" ca="1" si="2451"/>
        <v>0</v>
      </c>
      <c r="RS60" s="105">
        <f t="shared" ref="RS60:RS80" ca="1" si="2538">(RH60+RI60+RJ60+RK60+(RL60+((RM60*$F60)/$H60)+RP60))*$L60</f>
        <v>0</v>
      </c>
      <c r="RT60" s="191"/>
      <c r="RU60" s="192">
        <f t="shared" ca="1" si="2453"/>
        <v>0</v>
      </c>
      <c r="RV60" s="106">
        <f t="shared" ca="1" si="2454"/>
        <v>0</v>
      </c>
      <c r="RW60" s="202"/>
      <c r="RX60" s="202"/>
      <c r="RY60" s="202"/>
      <c r="RZ60" s="202"/>
      <c r="SA60" s="202"/>
      <c r="SB60" s="202"/>
      <c r="SC60" s="202"/>
      <c r="SD60" s="202"/>
      <c r="SE60" s="203"/>
      <c r="SF60" s="204"/>
      <c r="SG60" s="108">
        <f t="shared" si="2455"/>
        <v>0</v>
      </c>
      <c r="SH60" s="102">
        <f ca="1">IF(E60=0,0,SUMIF('Cocktail (December 2025)'!$F$6:$DB$1547,E60,'Cocktail (December 2025)'!$CL$6:$CL$1547))</f>
        <v>0</v>
      </c>
      <c r="SI60" s="108">
        <f t="shared" ca="1" si="2456"/>
        <v>0</v>
      </c>
      <c r="SJ60" s="109">
        <f t="shared" ca="1" si="2457"/>
        <v>0</v>
      </c>
      <c r="SK60" s="104">
        <f t="shared" ca="1" si="2458"/>
        <v>0</v>
      </c>
      <c r="SL60" s="105">
        <f t="shared" ref="SL60:SL80" ca="1" si="2539">(SA60+SB60+SC60+SD60+(SE60+((SF60*$F60)/$H60)+SI60))*$L60</f>
        <v>0</v>
      </c>
      <c r="SM60" s="191"/>
      <c r="SN60" s="192">
        <f t="shared" ca="1" si="2460"/>
        <v>0</v>
      </c>
      <c r="SO60" s="106">
        <f t="shared" ca="1" si="2461"/>
        <v>0</v>
      </c>
      <c r="SP60" s="202"/>
      <c r="SQ60" s="202"/>
      <c r="SR60" s="202"/>
      <c r="SS60" s="202"/>
      <c r="ST60" s="202"/>
      <c r="SU60" s="202"/>
      <c r="SV60" s="202"/>
      <c r="SW60" s="202"/>
      <c r="SX60" s="203"/>
      <c r="SY60" s="204"/>
      <c r="SZ60" s="108">
        <f t="shared" si="2462"/>
        <v>0</v>
      </c>
      <c r="TA60" s="102">
        <f ca="1">IF(E60=0,0,SUMIF('Cocktail (December 2025)'!$F$6:$DB$1547,E60,'Cocktail (December 2025)'!$CO$6:$CO$1547))</f>
        <v>0</v>
      </c>
      <c r="TB60" s="108">
        <f t="shared" ca="1" si="2463"/>
        <v>0</v>
      </c>
      <c r="TC60" s="109">
        <f t="shared" ca="1" si="2464"/>
        <v>0</v>
      </c>
      <c r="TD60" s="104">
        <f t="shared" ca="1" si="2465"/>
        <v>0</v>
      </c>
      <c r="TE60" s="105">
        <f t="shared" ref="TE60:TE80" ca="1" si="2540">(ST60+SU60+SV60+SW60+(SX60+((SY60*$F60)/$H60)+TB60))*$L60</f>
        <v>0</v>
      </c>
      <c r="TF60" s="191"/>
      <c r="TG60" s="192">
        <f t="shared" ca="1" si="2467"/>
        <v>0</v>
      </c>
      <c r="TH60" s="106">
        <f t="shared" ca="1" si="2468"/>
        <v>0</v>
      </c>
      <c r="TI60" s="202"/>
      <c r="TJ60" s="202"/>
      <c r="TK60" s="202"/>
      <c r="TL60" s="202"/>
      <c r="TM60" s="202"/>
      <c r="TN60" s="202"/>
      <c r="TO60" s="202"/>
      <c r="TP60" s="202"/>
      <c r="TQ60" s="203"/>
      <c r="TR60" s="204"/>
      <c r="TS60" s="108">
        <f t="shared" si="2469"/>
        <v>0</v>
      </c>
      <c r="TT60" s="102">
        <f ca="1">IF(E60=0,0,SUMIF('Cocktail (December 2025)'!$F$6:$DB$1547,E60,'Cocktail (December 2025)'!$CR$6:$CR$1547))</f>
        <v>0</v>
      </c>
      <c r="TU60" s="108">
        <f t="shared" ca="1" si="2470"/>
        <v>0</v>
      </c>
      <c r="TV60" s="109">
        <f t="shared" ca="1" si="2471"/>
        <v>0</v>
      </c>
      <c r="TW60" s="104">
        <f t="shared" ca="1" si="2472"/>
        <v>0</v>
      </c>
      <c r="TX60" s="105">
        <f t="shared" ref="TX60:TX80" ca="1" si="2541">(TM60+TN60+TO60+TP60+(TQ60+((TR60*$F60)/$H60)+TU60))*$L60</f>
        <v>0</v>
      </c>
      <c r="TY60" s="191"/>
      <c r="TZ60" s="192">
        <f t="shared" ca="1" si="2474"/>
        <v>0</v>
      </c>
      <c r="UA60" s="106">
        <f t="shared" ca="1" si="2475"/>
        <v>0</v>
      </c>
      <c r="UB60" s="202"/>
      <c r="UC60" s="202"/>
      <c r="UD60" s="202"/>
      <c r="UE60" s="202"/>
      <c r="UF60" s="202"/>
      <c r="UG60" s="202"/>
      <c r="UH60" s="202"/>
      <c r="UI60" s="202"/>
      <c r="UJ60" s="203"/>
      <c r="UK60" s="204"/>
      <c r="UL60" s="108">
        <f t="shared" si="2476"/>
        <v>0</v>
      </c>
      <c r="UM60" s="102">
        <f ca="1">IF(E60=0,0,SUMIF('Cocktail (December 2025)'!$F$6:$DB$1547,E60,'Cocktail (December 2025)'!$CU$6:$CU$1547))</f>
        <v>0</v>
      </c>
      <c r="UN60" s="108">
        <f t="shared" ca="1" si="2477"/>
        <v>0</v>
      </c>
      <c r="UO60" s="109">
        <f t="shared" ca="1" si="2478"/>
        <v>0</v>
      </c>
      <c r="UP60" s="104">
        <f t="shared" ca="1" si="2479"/>
        <v>0</v>
      </c>
      <c r="UQ60" s="105">
        <f t="shared" ref="UQ60:UQ80" ca="1" si="2542">(UF60+UG60+UH60+UI60+(UJ60+((UK60*$F60)/$H60)+UN60))*$L60</f>
        <v>0</v>
      </c>
      <c r="UR60" s="191"/>
      <c r="US60" s="192">
        <f t="shared" ca="1" si="2481"/>
        <v>0</v>
      </c>
      <c r="UT60" s="106">
        <f t="shared" ca="1" si="2482"/>
        <v>0</v>
      </c>
      <c r="UU60" s="202"/>
      <c r="UV60" s="202"/>
      <c r="UW60" s="202"/>
      <c r="UX60" s="202"/>
      <c r="UY60" s="202"/>
      <c r="UZ60" s="202"/>
      <c r="VA60" s="202"/>
      <c r="VB60" s="202"/>
      <c r="VC60" s="203"/>
      <c r="VD60" s="204"/>
      <c r="VE60" s="108">
        <f t="shared" si="2483"/>
        <v>0</v>
      </c>
      <c r="VF60" s="102">
        <f ca="1">IF(E60=0,0,SUMIF('Cocktail (December 2025)'!$F$6:$DB$1547,E60,'Cocktail (December 2025)'!$CX$6:$CX$1547))</f>
        <v>0</v>
      </c>
      <c r="VG60" s="108">
        <f t="shared" ca="1" si="2484"/>
        <v>0</v>
      </c>
      <c r="VH60" s="109">
        <f t="shared" ca="1" si="2485"/>
        <v>0</v>
      </c>
      <c r="VI60" s="104">
        <f t="shared" ca="1" si="2486"/>
        <v>0</v>
      </c>
      <c r="VJ60" s="105">
        <f t="shared" ref="VJ60:VJ80" ca="1" si="2543">(UY60+UZ60+VA60+VB60+(VC60+((VD60*$F60)/$H60)+VG60))*$L60</f>
        <v>0</v>
      </c>
      <c r="VK60" s="191"/>
      <c r="VL60" s="192">
        <f t="shared" ca="1" si="2488"/>
        <v>0</v>
      </c>
      <c r="VM60" s="106">
        <f t="shared" ca="1" si="2489"/>
        <v>0</v>
      </c>
      <c r="VN60" s="202"/>
      <c r="VO60" s="202"/>
      <c r="VP60" s="202"/>
      <c r="VQ60" s="202"/>
      <c r="VR60" s="202"/>
      <c r="VS60" s="202"/>
      <c r="VT60" s="202"/>
      <c r="VU60" s="202"/>
      <c r="VV60" s="203"/>
      <c r="VW60" s="204"/>
      <c r="VX60" s="108">
        <f t="shared" si="2490"/>
        <v>0</v>
      </c>
      <c r="VY60" s="102">
        <f ca="1">IF(E60=0,0,SUMIF('Cocktail (December 2025)'!$F$6:$DB$1547,E60,'Cocktail (December 2025)'!$DA$6:$DA$1547))</f>
        <v>0</v>
      </c>
      <c r="VZ60" s="108">
        <f t="shared" ca="1" si="2491"/>
        <v>0</v>
      </c>
      <c r="WA60" s="109">
        <f t="shared" ca="1" si="2492"/>
        <v>0</v>
      </c>
      <c r="WB60" s="104">
        <f t="shared" ca="1" si="2493"/>
        <v>0</v>
      </c>
      <c r="WC60" s="105">
        <f t="shared" ref="WC60:WC80" ca="1" si="2544">(VR60+VS60+VT60+VU60+(VV60+((VW60*$F60)/$H60)+VZ60))*$L60</f>
        <v>0</v>
      </c>
      <c r="WD60" s="191"/>
      <c r="WE60" s="192">
        <f t="shared" ca="1" si="2495"/>
        <v>0</v>
      </c>
      <c r="WF60" s="14" t="s">
        <v>81</v>
      </c>
      <c r="WG60" s="62">
        <f t="shared" si="2496"/>
        <v>0</v>
      </c>
      <c r="WH60" s="13">
        <f t="shared" si="2497"/>
        <v>0</v>
      </c>
      <c r="WI60" s="13">
        <f t="shared" si="2498"/>
        <v>0</v>
      </c>
      <c r="WJ60" s="13">
        <f t="shared" si="2499"/>
        <v>0</v>
      </c>
      <c r="WK60" s="13">
        <f t="shared" si="2500"/>
        <v>0</v>
      </c>
      <c r="WL60" s="13">
        <f t="shared" si="2501"/>
        <v>0</v>
      </c>
      <c r="WM60" s="13">
        <f t="shared" si="2502"/>
        <v>0</v>
      </c>
      <c r="WN60" s="13">
        <f t="shared" si="2503"/>
        <v>0</v>
      </c>
      <c r="WO60" s="13">
        <f t="shared" si="2504"/>
        <v>0</v>
      </c>
      <c r="WP60" s="63">
        <f t="shared" si="2505"/>
        <v>0</v>
      </c>
      <c r="WQ60" s="63">
        <f t="shared" si="2506"/>
        <v>0</v>
      </c>
      <c r="WR60" s="63">
        <f t="shared" si="2507"/>
        <v>0</v>
      </c>
      <c r="WS60" s="63">
        <f t="shared" ca="1" si="2508"/>
        <v>0</v>
      </c>
      <c r="WT60" s="54">
        <f t="shared" ca="1" si="2509"/>
        <v>0</v>
      </c>
      <c r="WU60" s="64">
        <f t="shared" ca="1" si="2510"/>
        <v>0</v>
      </c>
      <c r="WV60" s="196"/>
      <c r="WW60" s="197">
        <f t="shared" ca="1" si="2511"/>
        <v>0</v>
      </c>
      <c r="WX60" s="12">
        <f t="shared" si="2512"/>
        <v>0</v>
      </c>
      <c r="WY60" s="61"/>
    </row>
    <row r="61" spans="1:623" ht="15" x14ac:dyDescent="0.3">
      <c r="A61" s="114" t="str">
        <f t="shared" ca="1" si="2278"/>
        <v>-</v>
      </c>
      <c r="B61" s="149"/>
      <c r="C61" s="173">
        <v>1161</v>
      </c>
      <c r="D61" s="174">
        <v>321</v>
      </c>
      <c r="E61" s="138" t="s">
        <v>192</v>
      </c>
      <c r="F61" s="98">
        <f>IF(E61="","",IF(VLOOKUP(E61,'Master Data (December 2025)'!$B$10:$N$857,1)=E61,VLOOKUP(E61,'Master Data (December 2025)'!$B$10:$N$857,6),"XX"))</f>
        <v>1</v>
      </c>
      <c r="G61" s="98"/>
      <c r="H61" s="90">
        <f>IF(E61="","",IF(VLOOKUP(E61,'Master Data (December 2025)'!$B$10:$N$857,1)=E61,VLOOKUP(E61,'Master Data (December 2025)'!$B$10:$N$857,8),"XX"))</f>
        <v>22</v>
      </c>
      <c r="I61" s="98"/>
      <c r="J61" s="90" t="str">
        <f>IF(E61="","",IF(VLOOKUP(E61,'Master Data (December 2025)'!$B$10:$N$857,1)=E61,VLOOKUP(E61,'Master Data (December 2025)'!$B$10:$N$857,3),"XX"))</f>
        <v>สมภพ</v>
      </c>
      <c r="K61" s="99" t="str">
        <f>IF(E61="","",IF(VLOOKUP(E61,'Master Data (December 2025)'!$B$10:$N$857,1)=E61,VLOOKUP(E61,'Master Data (December 2025)'!$B$10:$N$857,5),"XX"))</f>
        <v>Btl 700 ml</v>
      </c>
      <c r="L61" s="215">
        <f>IF(E61="","",IF(VLOOKUP(E61,'Master Data (December 2025)'!$B$10:$N$857,1)=E61,VLOOKUP(E61,'Master Data (December 2025)'!$B$10:$N$857,11),"XX"))</f>
        <v>1809</v>
      </c>
      <c r="M61" s="215">
        <f>IF(E61="","",IF(VLOOKUP(E61,'Master Data (December 2025)'!$B$10:$N$857,1)=E61,VLOOKUP(E61,'Master Data (December 2025)'!$B$10:$N$857,13),"XX"))</f>
        <v>82.227272727272734</v>
      </c>
      <c r="N61" s="208"/>
      <c r="O61" s="100">
        <f t="shared" si="2280"/>
        <v>0</v>
      </c>
      <c r="P61" s="202"/>
      <c r="Q61" s="202"/>
      <c r="R61" s="202"/>
      <c r="S61" s="202"/>
      <c r="T61" s="202"/>
      <c r="U61" s="202"/>
      <c r="V61" s="202"/>
      <c r="W61" s="202"/>
      <c r="X61" s="203"/>
      <c r="Y61" s="204"/>
      <c r="Z61" s="101">
        <f t="shared" si="2281"/>
        <v>0</v>
      </c>
      <c r="AA61" s="102">
        <f ca="1">IF(E61=0,0,SUMIF('Cocktail (December 2025)'!$F$6:$DB$1547,E61,'Cocktail (December 2025)'!$O$6:$O$1547))</f>
        <v>0</v>
      </c>
      <c r="AB61" s="103">
        <f t="shared" ca="1" si="2282"/>
        <v>0</v>
      </c>
      <c r="AC61" s="104">
        <f t="shared" ca="1" si="2283"/>
        <v>0</v>
      </c>
      <c r="AD61" s="104">
        <f t="shared" ca="1" si="2284"/>
        <v>0</v>
      </c>
      <c r="AE61" s="105">
        <f t="shared" ca="1" si="2514"/>
        <v>0</v>
      </c>
      <c r="AF61" s="191"/>
      <c r="AG61" s="192">
        <f t="shared" ca="1" si="2286"/>
        <v>0</v>
      </c>
      <c r="AH61" s="106">
        <f t="shared" ca="1" si="2279"/>
        <v>0</v>
      </c>
      <c r="AI61" s="202"/>
      <c r="AJ61" s="202"/>
      <c r="AK61" s="202"/>
      <c r="AL61" s="202"/>
      <c r="AM61" s="202"/>
      <c r="AN61" s="202"/>
      <c r="AO61" s="202"/>
      <c r="AP61" s="202"/>
      <c r="AQ61" s="203"/>
      <c r="AR61" s="204"/>
      <c r="AS61" s="107">
        <f t="shared" si="2287"/>
        <v>0</v>
      </c>
      <c r="AT61" s="102">
        <f ca="1">IF(E61=0,0,SUMIF('Cocktail (December 2025)'!$F$6:$DB$1547,E61,'Cocktail (December 2025)'!$R$6:$R$1547))</f>
        <v>0</v>
      </c>
      <c r="AU61" s="108">
        <f t="shared" ca="1" si="2288"/>
        <v>0</v>
      </c>
      <c r="AV61" s="104">
        <f t="shared" ca="1" si="2289"/>
        <v>0</v>
      </c>
      <c r="AW61" s="104">
        <f t="shared" ca="1" si="2290"/>
        <v>0</v>
      </c>
      <c r="AX61" s="105">
        <f t="shared" ca="1" si="2515"/>
        <v>0</v>
      </c>
      <c r="AY61" s="191"/>
      <c r="AZ61" s="192">
        <f t="shared" ca="1" si="2292"/>
        <v>0</v>
      </c>
      <c r="BA61" s="106">
        <f t="shared" ca="1" si="2293"/>
        <v>0</v>
      </c>
      <c r="BB61" s="202"/>
      <c r="BC61" s="202"/>
      <c r="BD61" s="202"/>
      <c r="BE61" s="202"/>
      <c r="BF61" s="202"/>
      <c r="BG61" s="202"/>
      <c r="BH61" s="202"/>
      <c r="BI61" s="202"/>
      <c r="BJ61" s="203"/>
      <c r="BK61" s="204"/>
      <c r="BL61" s="108">
        <f t="shared" si="2294"/>
        <v>0</v>
      </c>
      <c r="BM61" s="102">
        <f ca="1">IF(E61=0,0,SUMIF('Cocktail (December 2025)'!$F$6:$DB$1547,E61,'Cocktail (December 2025)'!$U$6:$U$1547))</f>
        <v>0</v>
      </c>
      <c r="BN61" s="108">
        <f t="shared" ca="1" si="2295"/>
        <v>0</v>
      </c>
      <c r="BO61" s="109">
        <f t="shared" ca="1" si="2296"/>
        <v>0</v>
      </c>
      <c r="BP61" s="104">
        <f t="shared" ca="1" si="2297"/>
        <v>0</v>
      </c>
      <c r="BQ61" s="105">
        <f t="shared" ca="1" si="2516"/>
        <v>0</v>
      </c>
      <c r="BR61" s="191"/>
      <c r="BS61" s="192">
        <f t="shared" ca="1" si="2299"/>
        <v>0</v>
      </c>
      <c r="BT61" s="106">
        <f t="shared" ca="1" si="2300"/>
        <v>0</v>
      </c>
      <c r="BU61" s="202"/>
      <c r="BV61" s="202"/>
      <c r="BW61" s="202"/>
      <c r="BX61" s="202"/>
      <c r="BY61" s="202"/>
      <c r="BZ61" s="202"/>
      <c r="CA61" s="202"/>
      <c r="CB61" s="202"/>
      <c r="CC61" s="203"/>
      <c r="CD61" s="204"/>
      <c r="CE61" s="108">
        <f t="shared" si="2301"/>
        <v>0</v>
      </c>
      <c r="CF61" s="102">
        <f ca="1">IF(E61=0,0,SUMIF('Cocktail (December 2025)'!$F$6:$DB$1547,E61,'Cocktail (December 2025)'!$X$6:$X$1547))</f>
        <v>0</v>
      </c>
      <c r="CG61" s="108">
        <f t="shared" ca="1" si="2302"/>
        <v>0</v>
      </c>
      <c r="CH61" s="109">
        <f t="shared" ca="1" si="2303"/>
        <v>0</v>
      </c>
      <c r="CI61" s="104">
        <f t="shared" ca="1" si="2304"/>
        <v>0</v>
      </c>
      <c r="CJ61" s="105">
        <f t="shared" ca="1" si="2517"/>
        <v>0</v>
      </c>
      <c r="CK61" s="191"/>
      <c r="CL61" s="192">
        <f t="shared" ca="1" si="2306"/>
        <v>0</v>
      </c>
      <c r="CM61" s="106">
        <f t="shared" ca="1" si="2307"/>
        <v>0</v>
      </c>
      <c r="CN61" s="202"/>
      <c r="CO61" s="202"/>
      <c r="CP61" s="202"/>
      <c r="CQ61" s="202"/>
      <c r="CR61" s="202"/>
      <c r="CS61" s="202"/>
      <c r="CT61" s="202"/>
      <c r="CU61" s="202"/>
      <c r="CV61" s="203"/>
      <c r="CW61" s="204"/>
      <c r="CX61" s="108">
        <f t="shared" si="2308"/>
        <v>0</v>
      </c>
      <c r="CY61" s="102">
        <f ca="1">IF(E61=0,0,SUMIF('Cocktail (December 2025)'!$F$6:$DB$1547,E61,'Cocktail (December 2025)'!$AA$6:$AA$1547))</f>
        <v>0</v>
      </c>
      <c r="CZ61" s="108">
        <f t="shared" ca="1" si="2309"/>
        <v>0</v>
      </c>
      <c r="DA61" s="109">
        <f t="shared" ca="1" si="2310"/>
        <v>0</v>
      </c>
      <c r="DB61" s="104">
        <f t="shared" ca="1" si="2311"/>
        <v>0</v>
      </c>
      <c r="DC61" s="105">
        <f t="shared" ca="1" si="2518"/>
        <v>0</v>
      </c>
      <c r="DD61" s="191"/>
      <c r="DE61" s="192">
        <f t="shared" ca="1" si="2313"/>
        <v>0</v>
      </c>
      <c r="DF61" s="106">
        <f t="shared" ca="1" si="2314"/>
        <v>0</v>
      </c>
      <c r="DG61" s="202"/>
      <c r="DH61" s="202"/>
      <c r="DI61" s="202"/>
      <c r="DJ61" s="202"/>
      <c r="DK61" s="202"/>
      <c r="DL61" s="202"/>
      <c r="DM61" s="202"/>
      <c r="DN61" s="202"/>
      <c r="DO61" s="203"/>
      <c r="DP61" s="204"/>
      <c r="DQ61" s="108">
        <f t="shared" si="2315"/>
        <v>0</v>
      </c>
      <c r="DR61" s="102">
        <f ca="1">IF(E61=0,0,SUMIF('Cocktail (December 2025)'!$F$6:$DB$1547,E61,'Cocktail (December 2025)'!$AD$6:$AD$1547))</f>
        <v>0</v>
      </c>
      <c r="DS61" s="108">
        <f t="shared" ca="1" si="2316"/>
        <v>0</v>
      </c>
      <c r="DT61" s="109">
        <f t="shared" ca="1" si="2317"/>
        <v>0</v>
      </c>
      <c r="DU61" s="104">
        <f t="shared" ca="1" si="2318"/>
        <v>0</v>
      </c>
      <c r="DV61" s="105">
        <f t="shared" ca="1" si="2519"/>
        <v>0</v>
      </c>
      <c r="DW61" s="191"/>
      <c r="DX61" s="192">
        <f t="shared" ca="1" si="2320"/>
        <v>0</v>
      </c>
      <c r="DY61" s="106">
        <f t="shared" ca="1" si="2321"/>
        <v>0</v>
      </c>
      <c r="DZ61" s="202"/>
      <c r="EA61" s="202"/>
      <c r="EB61" s="202"/>
      <c r="EC61" s="202"/>
      <c r="ED61" s="202"/>
      <c r="EE61" s="202"/>
      <c r="EF61" s="202"/>
      <c r="EG61" s="202"/>
      <c r="EH61" s="203"/>
      <c r="EI61" s="204"/>
      <c r="EJ61" s="108">
        <f t="shared" si="2322"/>
        <v>0</v>
      </c>
      <c r="EK61" s="102">
        <f ca="1">IF(E61=0,0,SUMIF('Cocktail (December 2025)'!$F$6:$DB$1547,E61,'Cocktail (December 2025)'!$AG$6:$AG$1547))</f>
        <v>0</v>
      </c>
      <c r="EL61" s="108">
        <f t="shared" ca="1" si="2323"/>
        <v>0</v>
      </c>
      <c r="EM61" s="109">
        <f t="shared" ca="1" si="2324"/>
        <v>0</v>
      </c>
      <c r="EN61" s="104">
        <f t="shared" ca="1" si="2325"/>
        <v>0</v>
      </c>
      <c r="EO61" s="105">
        <f t="shared" ca="1" si="2520"/>
        <v>0</v>
      </c>
      <c r="EP61" s="191"/>
      <c r="EQ61" s="199">
        <f t="shared" ca="1" si="2327"/>
        <v>0</v>
      </c>
      <c r="ER61" s="185">
        <f t="shared" ca="1" si="2328"/>
        <v>0</v>
      </c>
      <c r="ES61" s="202"/>
      <c r="ET61" s="202"/>
      <c r="EU61" s="202"/>
      <c r="EV61" s="202"/>
      <c r="EW61" s="202"/>
      <c r="EX61" s="202"/>
      <c r="EY61" s="202"/>
      <c r="EZ61" s="202"/>
      <c r="FA61" s="203"/>
      <c r="FB61" s="204"/>
      <c r="FC61" s="108">
        <f t="shared" si="2329"/>
        <v>0</v>
      </c>
      <c r="FD61" s="102">
        <f ca="1">IF(E61=0,0,SUMIF('Cocktail (December 2025)'!$F$6:$DB$1547,E61,'Cocktail (December 2025)'!$AJ$6:$AJ$1547))</f>
        <v>0</v>
      </c>
      <c r="FE61" s="108">
        <f t="shared" ca="1" si="2330"/>
        <v>0</v>
      </c>
      <c r="FF61" s="109">
        <f t="shared" ca="1" si="2331"/>
        <v>0</v>
      </c>
      <c r="FG61" s="104">
        <f t="shared" ca="1" si="2332"/>
        <v>0</v>
      </c>
      <c r="FH61" s="105">
        <f t="shared" ca="1" si="2521"/>
        <v>0</v>
      </c>
      <c r="FI61" s="191"/>
      <c r="FJ61" s="192">
        <f t="shared" ca="1" si="2334"/>
        <v>0</v>
      </c>
      <c r="FK61" s="110">
        <f t="shared" ca="1" si="2335"/>
        <v>0</v>
      </c>
      <c r="FL61" s="202"/>
      <c r="FM61" s="202"/>
      <c r="FN61" s="202"/>
      <c r="FO61" s="202"/>
      <c r="FP61" s="202"/>
      <c r="FQ61" s="202"/>
      <c r="FR61" s="202"/>
      <c r="FS61" s="202"/>
      <c r="FT61" s="203"/>
      <c r="FU61" s="204"/>
      <c r="FV61" s="108">
        <f t="shared" si="2336"/>
        <v>0</v>
      </c>
      <c r="FW61" s="102">
        <f ca="1">IF(E61=0,0,SUMIF('Cocktail (December 2025)'!$F$6:$DB$1547,E61,'Cocktail (December 2025)'!$AM$6:$AM$1547))</f>
        <v>0</v>
      </c>
      <c r="FX61" s="108">
        <f t="shared" ca="1" si="2337"/>
        <v>0</v>
      </c>
      <c r="FY61" s="109">
        <f t="shared" ca="1" si="2338"/>
        <v>0</v>
      </c>
      <c r="FZ61" s="104">
        <f t="shared" ca="1" si="2339"/>
        <v>0</v>
      </c>
      <c r="GA61" s="105">
        <f t="shared" ca="1" si="2522"/>
        <v>0</v>
      </c>
      <c r="GB61" s="191"/>
      <c r="GC61" s="192">
        <f t="shared" ca="1" si="2341"/>
        <v>0</v>
      </c>
      <c r="GD61" s="106">
        <f t="shared" ca="1" si="2342"/>
        <v>0</v>
      </c>
      <c r="GE61" s="202"/>
      <c r="GF61" s="202"/>
      <c r="GG61" s="202"/>
      <c r="GH61" s="202"/>
      <c r="GI61" s="202"/>
      <c r="GJ61" s="202"/>
      <c r="GK61" s="202"/>
      <c r="GL61" s="202"/>
      <c r="GM61" s="203"/>
      <c r="GN61" s="204"/>
      <c r="GO61" s="108">
        <f t="shared" si="2343"/>
        <v>0</v>
      </c>
      <c r="GP61" s="102">
        <f ca="1">IF(E61=0,0,SUMIF('Cocktail (December 2025)'!$F$6:$DB$1547,E61,'Cocktail (December 2025)'!$AP$6:$AP$1547))</f>
        <v>0</v>
      </c>
      <c r="GQ61" s="108">
        <f t="shared" ca="1" si="2344"/>
        <v>0</v>
      </c>
      <c r="GR61" s="109">
        <f t="shared" ca="1" si="2345"/>
        <v>0</v>
      </c>
      <c r="GS61" s="104">
        <f t="shared" ca="1" si="2346"/>
        <v>0</v>
      </c>
      <c r="GT61" s="105">
        <f t="shared" ca="1" si="2523"/>
        <v>0</v>
      </c>
      <c r="GU61" s="191"/>
      <c r="GV61" s="192">
        <f t="shared" ca="1" si="2348"/>
        <v>0</v>
      </c>
      <c r="GW61" s="106">
        <f t="shared" ca="1" si="2349"/>
        <v>0</v>
      </c>
      <c r="GX61" s="202"/>
      <c r="GY61" s="202"/>
      <c r="GZ61" s="202"/>
      <c r="HA61" s="202"/>
      <c r="HB61" s="202"/>
      <c r="HC61" s="202"/>
      <c r="HD61" s="202"/>
      <c r="HE61" s="202"/>
      <c r="HF61" s="203"/>
      <c r="HG61" s="204"/>
      <c r="HH61" s="108">
        <f t="shared" si="2350"/>
        <v>0</v>
      </c>
      <c r="HI61" s="102">
        <f ca="1">IF(E61=0,0,SUMIF('Cocktail (December 2025)'!$F$6:$DB$1547,E61,'Cocktail (December 2025)'!$AS$6:$AS$1547))</f>
        <v>0</v>
      </c>
      <c r="HJ61" s="108">
        <f t="shared" ca="1" si="2351"/>
        <v>0</v>
      </c>
      <c r="HK61" s="109">
        <f t="shared" ca="1" si="2352"/>
        <v>0</v>
      </c>
      <c r="HL61" s="104">
        <f t="shared" ca="1" si="2353"/>
        <v>0</v>
      </c>
      <c r="HM61" s="105">
        <f t="shared" ca="1" si="2524"/>
        <v>0</v>
      </c>
      <c r="HN61" s="191"/>
      <c r="HO61" s="192">
        <f t="shared" ca="1" si="2355"/>
        <v>0</v>
      </c>
      <c r="HP61" s="106">
        <f t="shared" ca="1" si="2356"/>
        <v>0</v>
      </c>
      <c r="HQ61" s="202"/>
      <c r="HR61" s="202"/>
      <c r="HS61" s="202"/>
      <c r="HT61" s="202"/>
      <c r="HU61" s="202"/>
      <c r="HV61" s="202"/>
      <c r="HW61" s="202"/>
      <c r="HX61" s="202"/>
      <c r="HY61" s="203"/>
      <c r="HZ61" s="204"/>
      <c r="IA61" s="108">
        <f t="shared" si="2357"/>
        <v>0</v>
      </c>
      <c r="IB61" s="102">
        <f ca="1">IF(E61=0,0,SUMIF('Cocktail (December 2025)'!$F$6:$DB$1547,E61,'Cocktail (December 2025)'!$AV$6:$AV$1547))</f>
        <v>0</v>
      </c>
      <c r="IC61" s="108">
        <f t="shared" ca="1" si="2358"/>
        <v>0</v>
      </c>
      <c r="ID61" s="109">
        <f t="shared" ca="1" si="2359"/>
        <v>0</v>
      </c>
      <c r="IE61" s="104">
        <f t="shared" ca="1" si="2360"/>
        <v>0</v>
      </c>
      <c r="IF61" s="105">
        <f t="shared" ca="1" si="2525"/>
        <v>0</v>
      </c>
      <c r="IG61" s="191"/>
      <c r="IH61" s="192">
        <f t="shared" ca="1" si="2362"/>
        <v>0</v>
      </c>
      <c r="II61" s="106">
        <f t="shared" ca="1" si="2363"/>
        <v>0</v>
      </c>
      <c r="IJ61" s="202"/>
      <c r="IK61" s="202"/>
      <c r="IL61" s="202"/>
      <c r="IM61" s="202"/>
      <c r="IN61" s="202"/>
      <c r="IO61" s="202"/>
      <c r="IP61" s="202"/>
      <c r="IQ61" s="202"/>
      <c r="IR61" s="203"/>
      <c r="IS61" s="204"/>
      <c r="IT61" s="108">
        <f t="shared" si="2364"/>
        <v>0</v>
      </c>
      <c r="IU61" s="102">
        <f ca="1">IF(E61=0,0,SUMIF('Cocktail (December 2025)'!$F$6:$DB$1547,E61,'Cocktail (December 2025)'!$AY$6:$AY$1547))</f>
        <v>0</v>
      </c>
      <c r="IV61" s="108">
        <f t="shared" ca="1" si="2365"/>
        <v>0</v>
      </c>
      <c r="IW61" s="109">
        <f t="shared" ca="1" si="2366"/>
        <v>0</v>
      </c>
      <c r="IX61" s="104">
        <f t="shared" ca="1" si="2367"/>
        <v>0</v>
      </c>
      <c r="IY61" s="105">
        <f t="shared" ca="1" si="2526"/>
        <v>0</v>
      </c>
      <c r="IZ61" s="191"/>
      <c r="JA61" s="192">
        <f t="shared" ca="1" si="2369"/>
        <v>0</v>
      </c>
      <c r="JB61" s="106">
        <f t="shared" ca="1" si="2370"/>
        <v>0</v>
      </c>
      <c r="JC61" s="202"/>
      <c r="JD61" s="202"/>
      <c r="JE61" s="202"/>
      <c r="JF61" s="202"/>
      <c r="JG61" s="202"/>
      <c r="JH61" s="202"/>
      <c r="JI61" s="202"/>
      <c r="JJ61" s="202"/>
      <c r="JK61" s="203"/>
      <c r="JL61" s="204"/>
      <c r="JM61" s="108">
        <f t="shared" si="2371"/>
        <v>0</v>
      </c>
      <c r="JN61" s="102">
        <f ca="1">IF(E61=0,0,SUMIF('Cocktail (December 2025)'!$F$6:$DB$1547,E61,'Cocktail (December 2025)'!$BB$6:$BB$1547))</f>
        <v>0</v>
      </c>
      <c r="JO61" s="108">
        <f t="shared" ca="1" si="2372"/>
        <v>0</v>
      </c>
      <c r="JP61" s="109">
        <f t="shared" ca="1" si="2373"/>
        <v>0</v>
      </c>
      <c r="JQ61" s="104">
        <f t="shared" ca="1" si="2374"/>
        <v>0</v>
      </c>
      <c r="JR61" s="105">
        <f t="shared" ca="1" si="2527"/>
        <v>0</v>
      </c>
      <c r="JS61" s="191"/>
      <c r="JT61" s="192">
        <f t="shared" ca="1" si="2376"/>
        <v>0</v>
      </c>
      <c r="JU61" s="106">
        <f t="shared" ca="1" si="2377"/>
        <v>0</v>
      </c>
      <c r="JV61" s="202"/>
      <c r="JW61" s="202"/>
      <c r="JX61" s="202"/>
      <c r="JY61" s="202"/>
      <c r="JZ61" s="202"/>
      <c r="KA61" s="202"/>
      <c r="KB61" s="202"/>
      <c r="KC61" s="202"/>
      <c r="KD61" s="203"/>
      <c r="KE61" s="204"/>
      <c r="KF61" s="108">
        <f t="shared" si="2378"/>
        <v>0</v>
      </c>
      <c r="KG61" s="102">
        <f ca="1">IF(E61=0,0,SUMIF('Cocktail (December 2025)'!$F$6:$DB$1547,E61,'Cocktail (December 2025)'!$BE$6:$BE$1547))</f>
        <v>0</v>
      </c>
      <c r="KH61" s="108">
        <f t="shared" ca="1" si="2379"/>
        <v>0</v>
      </c>
      <c r="KI61" s="109">
        <f t="shared" ca="1" si="2380"/>
        <v>0</v>
      </c>
      <c r="KJ61" s="104">
        <f t="shared" ca="1" si="2381"/>
        <v>0</v>
      </c>
      <c r="KK61" s="105">
        <f t="shared" ca="1" si="2528"/>
        <v>0</v>
      </c>
      <c r="KL61" s="191"/>
      <c r="KM61" s="192">
        <f t="shared" ca="1" si="2383"/>
        <v>0</v>
      </c>
      <c r="KN61" s="106">
        <f t="shared" ca="1" si="2384"/>
        <v>0</v>
      </c>
      <c r="KO61" s="202"/>
      <c r="KP61" s="202"/>
      <c r="KQ61" s="202"/>
      <c r="KR61" s="202"/>
      <c r="KS61" s="202"/>
      <c r="KT61" s="202"/>
      <c r="KU61" s="202"/>
      <c r="KV61" s="202"/>
      <c r="KW61" s="203"/>
      <c r="KX61" s="204"/>
      <c r="KY61" s="108">
        <f t="shared" si="2385"/>
        <v>0</v>
      </c>
      <c r="KZ61" s="102">
        <f ca="1">IF(E61=0,0,SUMIF('Cocktail (December 2025)'!$F$6:$DB$1547,E61,'Cocktail (December 2025)'!$BH$6:$BH$1547))</f>
        <v>0</v>
      </c>
      <c r="LA61" s="108">
        <f t="shared" ca="1" si="2386"/>
        <v>0</v>
      </c>
      <c r="LB61" s="109">
        <f t="shared" ca="1" si="2387"/>
        <v>0</v>
      </c>
      <c r="LC61" s="104">
        <f t="shared" ca="1" si="2388"/>
        <v>0</v>
      </c>
      <c r="LD61" s="105">
        <f t="shared" ca="1" si="2529"/>
        <v>0</v>
      </c>
      <c r="LE61" s="191"/>
      <c r="LF61" s="192">
        <f t="shared" ca="1" si="2390"/>
        <v>0</v>
      </c>
      <c r="LG61" s="106">
        <f t="shared" ca="1" si="2391"/>
        <v>0</v>
      </c>
      <c r="LH61" s="202"/>
      <c r="LI61" s="202"/>
      <c r="LJ61" s="202"/>
      <c r="LK61" s="202"/>
      <c r="LL61" s="202"/>
      <c r="LM61" s="202"/>
      <c r="LN61" s="202"/>
      <c r="LO61" s="202"/>
      <c r="LP61" s="203"/>
      <c r="LQ61" s="204"/>
      <c r="LR61" s="108">
        <f t="shared" si="2392"/>
        <v>0</v>
      </c>
      <c r="LS61" s="102">
        <f ca="1">IF(E61=0,0,SUMIF('Cocktail (December 2025)'!$F$6:$DB$1547,E61,'Cocktail (December 2025)'!$BK$6:$BK$1547))</f>
        <v>0</v>
      </c>
      <c r="LT61" s="108">
        <f t="shared" ca="1" si="2393"/>
        <v>0</v>
      </c>
      <c r="LU61" s="109">
        <f t="shared" ca="1" si="2394"/>
        <v>0</v>
      </c>
      <c r="LV61" s="104">
        <f t="shared" ca="1" si="2395"/>
        <v>0</v>
      </c>
      <c r="LW61" s="105">
        <f t="shared" ca="1" si="2530"/>
        <v>0</v>
      </c>
      <c r="LX61" s="191"/>
      <c r="LY61" s="192">
        <f t="shared" ca="1" si="2397"/>
        <v>0</v>
      </c>
      <c r="LZ61" s="106">
        <f t="shared" ca="1" si="2398"/>
        <v>0</v>
      </c>
      <c r="MA61" s="202"/>
      <c r="MB61" s="202"/>
      <c r="MC61" s="202"/>
      <c r="MD61" s="202"/>
      <c r="ME61" s="202"/>
      <c r="MF61" s="202"/>
      <c r="MG61" s="202"/>
      <c r="MH61" s="202"/>
      <c r="MI61" s="203"/>
      <c r="MJ61" s="204"/>
      <c r="MK61" s="108">
        <f t="shared" si="2399"/>
        <v>0</v>
      </c>
      <c r="ML61" s="102">
        <f ca="1">IF(E61=0,0,SUMIF('Cocktail (December 2025)'!$F$6:$DB$1547,E61,'Cocktail (December 2025)'!$BN$6:$BN$1547))</f>
        <v>0</v>
      </c>
      <c r="MM61" s="108">
        <f t="shared" ca="1" si="2400"/>
        <v>0</v>
      </c>
      <c r="MN61" s="109">
        <f t="shared" ca="1" si="2401"/>
        <v>0</v>
      </c>
      <c r="MO61" s="104">
        <f t="shared" ca="1" si="2402"/>
        <v>0</v>
      </c>
      <c r="MP61" s="105">
        <f t="shared" ca="1" si="2531"/>
        <v>0</v>
      </c>
      <c r="MQ61" s="191"/>
      <c r="MR61" s="192">
        <f t="shared" ca="1" si="2404"/>
        <v>0</v>
      </c>
      <c r="MS61" s="106">
        <f t="shared" ca="1" si="2405"/>
        <v>0</v>
      </c>
      <c r="MT61" s="202"/>
      <c r="MU61" s="202"/>
      <c r="MV61" s="202"/>
      <c r="MW61" s="202"/>
      <c r="MX61" s="202"/>
      <c r="MY61" s="202"/>
      <c r="MZ61" s="202"/>
      <c r="NA61" s="202"/>
      <c r="NB61" s="203"/>
      <c r="NC61" s="204"/>
      <c r="ND61" s="108">
        <f t="shared" si="2406"/>
        <v>0</v>
      </c>
      <c r="NE61" s="102">
        <f ca="1">IF(E61=0,0,SUMIF('Cocktail (December 2025)'!$F$6:$DB$1547,E61,'Cocktail (December 2025)'!$BQ$6:$BQ$1547))</f>
        <v>0</v>
      </c>
      <c r="NF61" s="108">
        <f t="shared" ca="1" si="2407"/>
        <v>0</v>
      </c>
      <c r="NG61" s="109">
        <f t="shared" ca="1" si="2408"/>
        <v>0</v>
      </c>
      <c r="NH61" s="104">
        <f t="shared" ca="1" si="2409"/>
        <v>0</v>
      </c>
      <c r="NI61" s="105">
        <f t="shared" ca="1" si="2532"/>
        <v>0</v>
      </c>
      <c r="NJ61" s="191"/>
      <c r="NK61" s="192">
        <f t="shared" ca="1" si="2411"/>
        <v>0</v>
      </c>
      <c r="NL61" s="106">
        <f t="shared" ca="1" si="2412"/>
        <v>0</v>
      </c>
      <c r="NM61" s="202"/>
      <c r="NN61" s="202"/>
      <c r="NO61" s="202"/>
      <c r="NP61" s="202"/>
      <c r="NQ61" s="202"/>
      <c r="NR61" s="202"/>
      <c r="NS61" s="202"/>
      <c r="NT61" s="202"/>
      <c r="NU61" s="203"/>
      <c r="NV61" s="204"/>
      <c r="NW61" s="108">
        <f t="shared" si="2413"/>
        <v>0</v>
      </c>
      <c r="NX61" s="102">
        <f ca="1">IF(E61=0,0,SUMIF('Cocktail (December 2025)'!$F$6:$DB$1547,E61,'Cocktail (December 2025)'!$BT$6:$BT$1547))</f>
        <v>0</v>
      </c>
      <c r="NY61" s="108">
        <f t="shared" ca="1" si="2414"/>
        <v>0</v>
      </c>
      <c r="NZ61" s="109">
        <f t="shared" ca="1" si="2415"/>
        <v>0</v>
      </c>
      <c r="OA61" s="104">
        <f t="shared" ca="1" si="2416"/>
        <v>0</v>
      </c>
      <c r="OB61" s="105">
        <f t="shared" ca="1" si="2533"/>
        <v>0</v>
      </c>
      <c r="OC61" s="191"/>
      <c r="OD61" s="192">
        <f t="shared" ca="1" si="2418"/>
        <v>0</v>
      </c>
      <c r="OE61" s="106">
        <f t="shared" ca="1" si="2419"/>
        <v>0</v>
      </c>
      <c r="OF61" s="202"/>
      <c r="OG61" s="202"/>
      <c r="OH61" s="202"/>
      <c r="OI61" s="202"/>
      <c r="OJ61" s="202"/>
      <c r="OK61" s="202"/>
      <c r="OL61" s="202"/>
      <c r="OM61" s="202"/>
      <c r="ON61" s="203"/>
      <c r="OO61" s="204"/>
      <c r="OP61" s="108">
        <f t="shared" si="2420"/>
        <v>0</v>
      </c>
      <c r="OQ61" s="102">
        <f ca="1">IF(E61=0,0,SUMIF('Cocktail (December 2025)'!$F$6:$DB$1547,E61,'Cocktail (December 2025)'!$BW$6:$BW$1547))</f>
        <v>0</v>
      </c>
      <c r="OR61" s="108">
        <f t="shared" ca="1" si="2421"/>
        <v>0</v>
      </c>
      <c r="OS61" s="109">
        <f t="shared" ca="1" si="2422"/>
        <v>0</v>
      </c>
      <c r="OT61" s="104">
        <f t="shared" ca="1" si="2423"/>
        <v>0</v>
      </c>
      <c r="OU61" s="105">
        <f t="shared" ca="1" si="2534"/>
        <v>0</v>
      </c>
      <c r="OV61" s="191"/>
      <c r="OW61" s="192">
        <f t="shared" ca="1" si="2425"/>
        <v>0</v>
      </c>
      <c r="OX61" s="106">
        <f t="shared" ca="1" si="2426"/>
        <v>0</v>
      </c>
      <c r="OY61" s="202"/>
      <c r="OZ61" s="202"/>
      <c r="PA61" s="202"/>
      <c r="PB61" s="202"/>
      <c r="PC61" s="202"/>
      <c r="PD61" s="202"/>
      <c r="PE61" s="202"/>
      <c r="PF61" s="202"/>
      <c r="PG61" s="203"/>
      <c r="PH61" s="204"/>
      <c r="PI61" s="108">
        <f t="shared" si="2427"/>
        <v>0</v>
      </c>
      <c r="PJ61" s="102">
        <f ca="1">IF(E61=0,0,SUMIF('Cocktail (December 2025)'!$F$6:$DB$1547,E61,'Cocktail (December 2025)'!$BZ$6:$BZ$1547))</f>
        <v>0</v>
      </c>
      <c r="PK61" s="108">
        <f t="shared" ca="1" si="2428"/>
        <v>0</v>
      </c>
      <c r="PL61" s="109">
        <f t="shared" ca="1" si="2429"/>
        <v>0</v>
      </c>
      <c r="PM61" s="104">
        <f t="shared" ca="1" si="2430"/>
        <v>0</v>
      </c>
      <c r="PN61" s="105">
        <f t="shared" ca="1" si="2535"/>
        <v>0</v>
      </c>
      <c r="PO61" s="191"/>
      <c r="PP61" s="192">
        <f t="shared" ca="1" si="2432"/>
        <v>0</v>
      </c>
      <c r="PQ61" s="106">
        <f t="shared" ca="1" si="2433"/>
        <v>0</v>
      </c>
      <c r="PR61" s="202"/>
      <c r="PS61" s="202"/>
      <c r="PT61" s="202"/>
      <c r="PU61" s="202"/>
      <c r="PV61" s="202"/>
      <c r="PW61" s="202"/>
      <c r="PX61" s="202"/>
      <c r="PY61" s="202"/>
      <c r="PZ61" s="203"/>
      <c r="QA61" s="204"/>
      <c r="QB61" s="108">
        <f t="shared" si="2434"/>
        <v>0</v>
      </c>
      <c r="QC61" s="102">
        <f ca="1">IF(E61=0,0,SUMIF('Cocktail (December 2025)'!$F$6:$DB$1547,E61,'Cocktail (December 2025)'!$CC$6:$CC$1547))</f>
        <v>0</v>
      </c>
      <c r="QD61" s="108">
        <f t="shared" ca="1" si="2435"/>
        <v>0</v>
      </c>
      <c r="QE61" s="109">
        <f t="shared" ca="1" si="2436"/>
        <v>0</v>
      </c>
      <c r="QF61" s="104">
        <f t="shared" ca="1" si="2437"/>
        <v>0</v>
      </c>
      <c r="QG61" s="105">
        <f t="shared" ca="1" si="2536"/>
        <v>0</v>
      </c>
      <c r="QH61" s="191"/>
      <c r="QI61" s="192">
        <f t="shared" ca="1" si="2439"/>
        <v>0</v>
      </c>
      <c r="QJ61" s="106">
        <f t="shared" ca="1" si="2440"/>
        <v>0</v>
      </c>
      <c r="QK61" s="202"/>
      <c r="QL61" s="202"/>
      <c r="QM61" s="202"/>
      <c r="QN61" s="202"/>
      <c r="QO61" s="202"/>
      <c r="QP61" s="202"/>
      <c r="QQ61" s="202"/>
      <c r="QR61" s="202"/>
      <c r="QS61" s="203"/>
      <c r="QT61" s="204"/>
      <c r="QU61" s="108">
        <f t="shared" si="2441"/>
        <v>0</v>
      </c>
      <c r="QV61" s="102">
        <f ca="1">IF(E61=0,0,SUMIF('Cocktail (December 2025)'!$F$6:$DB$1547,E61,'Cocktail (December 2025)'!$CF$6:$CF$1547))</f>
        <v>0</v>
      </c>
      <c r="QW61" s="108">
        <f t="shared" ca="1" si="2442"/>
        <v>0</v>
      </c>
      <c r="QX61" s="109">
        <f t="shared" ca="1" si="2443"/>
        <v>0</v>
      </c>
      <c r="QY61" s="104">
        <f t="shared" ca="1" si="2444"/>
        <v>0</v>
      </c>
      <c r="QZ61" s="105">
        <f t="shared" ca="1" si="2537"/>
        <v>0</v>
      </c>
      <c r="RA61" s="191"/>
      <c r="RB61" s="192">
        <f t="shared" ca="1" si="2446"/>
        <v>0</v>
      </c>
      <c r="RC61" s="106">
        <f t="shared" ca="1" si="2447"/>
        <v>0</v>
      </c>
      <c r="RD61" s="202"/>
      <c r="RE61" s="202"/>
      <c r="RF61" s="202"/>
      <c r="RG61" s="202"/>
      <c r="RH61" s="202"/>
      <c r="RI61" s="202"/>
      <c r="RJ61" s="202"/>
      <c r="RK61" s="202"/>
      <c r="RL61" s="203"/>
      <c r="RM61" s="204"/>
      <c r="RN61" s="108">
        <f t="shared" si="2448"/>
        <v>0</v>
      </c>
      <c r="RO61" s="102">
        <f ca="1">IF(E61=0,0,SUMIF('Cocktail (December 2025)'!$F$6:$DB$1547,E61,'Cocktail (December 2025)'!$CI$6:$CI$1547))</f>
        <v>0</v>
      </c>
      <c r="RP61" s="108">
        <f t="shared" ca="1" si="2449"/>
        <v>0</v>
      </c>
      <c r="RQ61" s="109">
        <f t="shared" ca="1" si="2450"/>
        <v>0</v>
      </c>
      <c r="RR61" s="104">
        <f t="shared" ca="1" si="2451"/>
        <v>0</v>
      </c>
      <c r="RS61" s="105">
        <f t="shared" ca="1" si="2538"/>
        <v>0</v>
      </c>
      <c r="RT61" s="191"/>
      <c r="RU61" s="192">
        <f t="shared" ca="1" si="2453"/>
        <v>0</v>
      </c>
      <c r="RV61" s="106">
        <f t="shared" ca="1" si="2454"/>
        <v>0</v>
      </c>
      <c r="RW61" s="202"/>
      <c r="RX61" s="202"/>
      <c r="RY61" s="202"/>
      <c r="RZ61" s="202"/>
      <c r="SA61" s="202"/>
      <c r="SB61" s="202"/>
      <c r="SC61" s="202"/>
      <c r="SD61" s="202"/>
      <c r="SE61" s="203"/>
      <c r="SF61" s="204"/>
      <c r="SG61" s="108">
        <f t="shared" si="2455"/>
        <v>0</v>
      </c>
      <c r="SH61" s="102">
        <f ca="1">IF(E61=0,0,SUMIF('Cocktail (December 2025)'!$F$6:$DB$1547,E61,'Cocktail (December 2025)'!$CL$6:$CL$1547))</f>
        <v>0</v>
      </c>
      <c r="SI61" s="108">
        <f t="shared" ca="1" si="2456"/>
        <v>0</v>
      </c>
      <c r="SJ61" s="109">
        <f t="shared" ca="1" si="2457"/>
        <v>0</v>
      </c>
      <c r="SK61" s="104">
        <f t="shared" ca="1" si="2458"/>
        <v>0</v>
      </c>
      <c r="SL61" s="105">
        <f t="shared" ca="1" si="2539"/>
        <v>0</v>
      </c>
      <c r="SM61" s="191"/>
      <c r="SN61" s="192">
        <f t="shared" ca="1" si="2460"/>
        <v>0</v>
      </c>
      <c r="SO61" s="106">
        <f t="shared" ca="1" si="2461"/>
        <v>0</v>
      </c>
      <c r="SP61" s="202"/>
      <c r="SQ61" s="202"/>
      <c r="SR61" s="202"/>
      <c r="SS61" s="202"/>
      <c r="ST61" s="202"/>
      <c r="SU61" s="202"/>
      <c r="SV61" s="202"/>
      <c r="SW61" s="202"/>
      <c r="SX61" s="203"/>
      <c r="SY61" s="204"/>
      <c r="SZ61" s="108">
        <f t="shared" si="2462"/>
        <v>0</v>
      </c>
      <c r="TA61" s="102">
        <f ca="1">IF(E61=0,0,SUMIF('Cocktail (December 2025)'!$F$6:$DB$1547,E61,'Cocktail (December 2025)'!$CO$6:$CO$1547))</f>
        <v>0</v>
      </c>
      <c r="TB61" s="108">
        <f t="shared" ca="1" si="2463"/>
        <v>0</v>
      </c>
      <c r="TC61" s="109">
        <f t="shared" ca="1" si="2464"/>
        <v>0</v>
      </c>
      <c r="TD61" s="104">
        <f t="shared" ca="1" si="2465"/>
        <v>0</v>
      </c>
      <c r="TE61" s="105">
        <f t="shared" ca="1" si="2540"/>
        <v>0</v>
      </c>
      <c r="TF61" s="191"/>
      <c r="TG61" s="192">
        <f t="shared" ca="1" si="2467"/>
        <v>0</v>
      </c>
      <c r="TH61" s="106">
        <f t="shared" ca="1" si="2468"/>
        <v>0</v>
      </c>
      <c r="TI61" s="202"/>
      <c r="TJ61" s="202"/>
      <c r="TK61" s="202"/>
      <c r="TL61" s="202"/>
      <c r="TM61" s="202"/>
      <c r="TN61" s="202"/>
      <c r="TO61" s="202"/>
      <c r="TP61" s="202"/>
      <c r="TQ61" s="203"/>
      <c r="TR61" s="204"/>
      <c r="TS61" s="108">
        <f t="shared" si="2469"/>
        <v>0</v>
      </c>
      <c r="TT61" s="102">
        <f ca="1">IF(E61=0,0,SUMIF('Cocktail (December 2025)'!$F$6:$DB$1547,E61,'Cocktail (December 2025)'!$CR$6:$CR$1547))</f>
        <v>0</v>
      </c>
      <c r="TU61" s="108">
        <f t="shared" ca="1" si="2470"/>
        <v>0</v>
      </c>
      <c r="TV61" s="109">
        <f t="shared" ca="1" si="2471"/>
        <v>0</v>
      </c>
      <c r="TW61" s="104">
        <f t="shared" ca="1" si="2472"/>
        <v>0</v>
      </c>
      <c r="TX61" s="105">
        <f t="shared" ca="1" si="2541"/>
        <v>0</v>
      </c>
      <c r="TY61" s="191"/>
      <c r="TZ61" s="192">
        <f t="shared" ca="1" si="2474"/>
        <v>0</v>
      </c>
      <c r="UA61" s="106">
        <f t="shared" ca="1" si="2475"/>
        <v>0</v>
      </c>
      <c r="UB61" s="202"/>
      <c r="UC61" s="202"/>
      <c r="UD61" s="202"/>
      <c r="UE61" s="202"/>
      <c r="UF61" s="202"/>
      <c r="UG61" s="202"/>
      <c r="UH61" s="202"/>
      <c r="UI61" s="202"/>
      <c r="UJ61" s="203"/>
      <c r="UK61" s="204"/>
      <c r="UL61" s="108">
        <f t="shared" si="2476"/>
        <v>0</v>
      </c>
      <c r="UM61" s="102">
        <f ca="1">IF(E61=0,0,SUMIF('Cocktail (December 2025)'!$F$6:$DB$1547,E61,'Cocktail (December 2025)'!$CU$6:$CU$1547))</f>
        <v>0</v>
      </c>
      <c r="UN61" s="108">
        <f t="shared" ca="1" si="2477"/>
        <v>0</v>
      </c>
      <c r="UO61" s="109">
        <f t="shared" ca="1" si="2478"/>
        <v>0</v>
      </c>
      <c r="UP61" s="104">
        <f t="shared" ca="1" si="2479"/>
        <v>0</v>
      </c>
      <c r="UQ61" s="105">
        <f t="shared" ca="1" si="2542"/>
        <v>0</v>
      </c>
      <c r="UR61" s="191"/>
      <c r="US61" s="192">
        <f t="shared" ca="1" si="2481"/>
        <v>0</v>
      </c>
      <c r="UT61" s="106">
        <f t="shared" ca="1" si="2482"/>
        <v>0</v>
      </c>
      <c r="UU61" s="202"/>
      <c r="UV61" s="202"/>
      <c r="UW61" s="202"/>
      <c r="UX61" s="202"/>
      <c r="UY61" s="202"/>
      <c r="UZ61" s="202"/>
      <c r="VA61" s="202"/>
      <c r="VB61" s="202"/>
      <c r="VC61" s="203"/>
      <c r="VD61" s="204"/>
      <c r="VE61" s="108">
        <f t="shared" si="2483"/>
        <v>0</v>
      </c>
      <c r="VF61" s="102">
        <f ca="1">IF(E61=0,0,SUMIF('Cocktail (December 2025)'!$F$6:$DB$1547,E61,'Cocktail (December 2025)'!$CX$6:$CX$1547))</f>
        <v>0</v>
      </c>
      <c r="VG61" s="108">
        <f t="shared" ca="1" si="2484"/>
        <v>0</v>
      </c>
      <c r="VH61" s="109">
        <f t="shared" ca="1" si="2485"/>
        <v>0</v>
      </c>
      <c r="VI61" s="104">
        <f t="shared" ca="1" si="2486"/>
        <v>0</v>
      </c>
      <c r="VJ61" s="105">
        <f t="shared" ca="1" si="2543"/>
        <v>0</v>
      </c>
      <c r="VK61" s="191"/>
      <c r="VL61" s="192">
        <f t="shared" ca="1" si="2488"/>
        <v>0</v>
      </c>
      <c r="VM61" s="106">
        <f t="shared" ca="1" si="2489"/>
        <v>0</v>
      </c>
      <c r="VN61" s="202"/>
      <c r="VO61" s="202"/>
      <c r="VP61" s="202"/>
      <c r="VQ61" s="202"/>
      <c r="VR61" s="202"/>
      <c r="VS61" s="202"/>
      <c r="VT61" s="202"/>
      <c r="VU61" s="202"/>
      <c r="VV61" s="203"/>
      <c r="VW61" s="204"/>
      <c r="VX61" s="108">
        <f t="shared" si="2490"/>
        <v>0</v>
      </c>
      <c r="VY61" s="102">
        <f ca="1">IF(E61=0,0,SUMIF('Cocktail (December 2025)'!$F$6:$DB$1547,E61,'Cocktail (December 2025)'!$DA$6:$DA$1547))</f>
        <v>0</v>
      </c>
      <c r="VZ61" s="108">
        <f t="shared" ca="1" si="2491"/>
        <v>0</v>
      </c>
      <c r="WA61" s="109">
        <f t="shared" ca="1" si="2492"/>
        <v>0</v>
      </c>
      <c r="WB61" s="104">
        <f t="shared" ca="1" si="2493"/>
        <v>0</v>
      </c>
      <c r="WC61" s="105">
        <f t="shared" ca="1" si="2544"/>
        <v>0</v>
      </c>
      <c r="WD61" s="191"/>
      <c r="WE61" s="192">
        <f t="shared" ca="1" si="2495"/>
        <v>0</v>
      </c>
      <c r="WF61" s="14" t="s">
        <v>81</v>
      </c>
      <c r="WG61" s="62">
        <f t="shared" si="2496"/>
        <v>0</v>
      </c>
      <c r="WH61" s="13">
        <f t="shared" si="2497"/>
        <v>0</v>
      </c>
      <c r="WI61" s="13">
        <f t="shared" si="2498"/>
        <v>0</v>
      </c>
      <c r="WJ61" s="13">
        <f t="shared" si="2499"/>
        <v>0</v>
      </c>
      <c r="WK61" s="13">
        <f t="shared" si="2500"/>
        <v>0</v>
      </c>
      <c r="WL61" s="13">
        <f t="shared" si="2501"/>
        <v>0</v>
      </c>
      <c r="WM61" s="13">
        <f t="shared" si="2502"/>
        <v>0</v>
      </c>
      <c r="WN61" s="13">
        <f t="shared" si="2503"/>
        <v>0</v>
      </c>
      <c r="WO61" s="13">
        <f t="shared" si="2504"/>
        <v>0</v>
      </c>
      <c r="WP61" s="63">
        <f t="shared" si="2505"/>
        <v>0</v>
      </c>
      <c r="WQ61" s="63">
        <f t="shared" si="2506"/>
        <v>0</v>
      </c>
      <c r="WR61" s="63">
        <f t="shared" si="2507"/>
        <v>0</v>
      </c>
      <c r="WS61" s="63">
        <f t="shared" ca="1" si="2508"/>
        <v>0</v>
      </c>
      <c r="WT61" s="54">
        <f t="shared" ca="1" si="2509"/>
        <v>0</v>
      </c>
      <c r="WU61" s="64">
        <f t="shared" ca="1" si="2510"/>
        <v>0</v>
      </c>
      <c r="WV61" s="196"/>
      <c r="WW61" s="197">
        <f t="shared" ca="1" si="2511"/>
        <v>0</v>
      </c>
      <c r="WX61" s="12">
        <f t="shared" si="2512"/>
        <v>0</v>
      </c>
      <c r="WY61" s="61"/>
    </row>
    <row r="62" spans="1:623" ht="15" x14ac:dyDescent="0.3">
      <c r="A62" s="114" t="str">
        <f t="shared" ca="1" si="2278"/>
        <v>-</v>
      </c>
      <c r="B62" s="149"/>
      <c r="C62" s="173">
        <v>307</v>
      </c>
      <c r="D62" s="174">
        <v>322</v>
      </c>
      <c r="E62" s="138" t="s">
        <v>203</v>
      </c>
      <c r="F62" s="98">
        <f>IF(E62="","",IF(VLOOKUP(E62,'Master Data (December 2025)'!$B$10:$N$857,1)=E62,VLOOKUP(E62,'Master Data (December 2025)'!$B$10:$N$857,6),"XX"))</f>
        <v>1</v>
      </c>
      <c r="G62" s="98"/>
      <c r="H62" s="90">
        <f>IF(E62="","",IF(VLOOKUP(E62,'Master Data (December 2025)'!$B$10:$N$857,1)=E62,VLOOKUP(E62,'Master Data (December 2025)'!$B$10:$N$857,8),"XX"))</f>
        <v>32</v>
      </c>
      <c r="I62" s="98"/>
      <c r="J62" s="90" t="str">
        <f>IF(E62="","",IF(VLOOKUP(E62,'Master Data (December 2025)'!$B$10:$N$857,1)=E62,VLOOKUP(E62,'Master Data (December 2025)'!$B$10:$N$857,3),"XX"))</f>
        <v>สมภพ</v>
      </c>
      <c r="K62" s="99" t="str">
        <f>IF(E62="","",IF(VLOOKUP(E62,'Master Data (December 2025)'!$B$10:$N$857,1)=E62,VLOOKUP(E62,'Master Data (December 2025)'!$B$10:$N$857,5),"XX"))</f>
        <v>Btl 1000 ml</v>
      </c>
      <c r="L62" s="215">
        <f>IF(E62="","",IF(VLOOKUP(E62,'Master Data (December 2025)'!$B$10:$N$857,1)=E62,VLOOKUP(E62,'Master Data (December 2025)'!$B$10:$N$857,11),"XX"))</f>
        <v>1290</v>
      </c>
      <c r="M62" s="215">
        <f>IF(E62="","",IF(VLOOKUP(E62,'Master Data (December 2025)'!$B$10:$N$857,1)=E62,VLOOKUP(E62,'Master Data (December 2025)'!$B$10:$N$857,13),"XX"))</f>
        <v>40.3125</v>
      </c>
      <c r="N62" s="208"/>
      <c r="O62" s="100">
        <f t="shared" si="2280"/>
        <v>0</v>
      </c>
      <c r="P62" s="202"/>
      <c r="Q62" s="202"/>
      <c r="R62" s="202"/>
      <c r="S62" s="202"/>
      <c r="T62" s="202"/>
      <c r="U62" s="202"/>
      <c r="V62" s="202"/>
      <c r="W62" s="202"/>
      <c r="X62" s="203"/>
      <c r="Y62" s="204"/>
      <c r="Z62" s="101">
        <f t="shared" si="2281"/>
        <v>0</v>
      </c>
      <c r="AA62" s="102">
        <f ca="1">IF(E62=0,0,SUMIF('Cocktail (December 2025)'!$F$6:$DB$1547,E62,'Cocktail (December 2025)'!$O$6:$O$1547))</f>
        <v>0</v>
      </c>
      <c r="AB62" s="103">
        <f t="shared" ca="1" si="2282"/>
        <v>0</v>
      </c>
      <c r="AC62" s="104">
        <f t="shared" ca="1" si="2283"/>
        <v>0</v>
      </c>
      <c r="AD62" s="104">
        <f t="shared" ca="1" si="2284"/>
        <v>0</v>
      </c>
      <c r="AE62" s="105">
        <f t="shared" ca="1" si="2514"/>
        <v>0</v>
      </c>
      <c r="AF62" s="191"/>
      <c r="AG62" s="192">
        <f t="shared" ca="1" si="2286"/>
        <v>0</v>
      </c>
      <c r="AH62" s="106">
        <f t="shared" ca="1" si="2279"/>
        <v>0</v>
      </c>
      <c r="AI62" s="202"/>
      <c r="AJ62" s="202"/>
      <c r="AK62" s="202"/>
      <c r="AL62" s="202"/>
      <c r="AM62" s="202"/>
      <c r="AN62" s="202"/>
      <c r="AO62" s="202"/>
      <c r="AP62" s="202"/>
      <c r="AQ62" s="203"/>
      <c r="AR62" s="204"/>
      <c r="AS62" s="107">
        <f t="shared" si="2287"/>
        <v>0</v>
      </c>
      <c r="AT62" s="102">
        <f ca="1">IF(E62=0,0,SUMIF('Cocktail (December 2025)'!$F$6:$DB$1547,E62,'Cocktail (December 2025)'!$R$6:$R$1547))</f>
        <v>0</v>
      </c>
      <c r="AU62" s="108">
        <f t="shared" ca="1" si="2288"/>
        <v>0</v>
      </c>
      <c r="AV62" s="104">
        <f t="shared" ca="1" si="2289"/>
        <v>0</v>
      </c>
      <c r="AW62" s="104">
        <f t="shared" ca="1" si="2290"/>
        <v>0</v>
      </c>
      <c r="AX62" s="105">
        <f t="shared" ca="1" si="2515"/>
        <v>0</v>
      </c>
      <c r="AY62" s="191"/>
      <c r="AZ62" s="192">
        <f t="shared" ca="1" si="2292"/>
        <v>0</v>
      </c>
      <c r="BA62" s="106">
        <f t="shared" ca="1" si="2293"/>
        <v>0</v>
      </c>
      <c r="BB62" s="202"/>
      <c r="BC62" s="202"/>
      <c r="BD62" s="202"/>
      <c r="BE62" s="202"/>
      <c r="BF62" s="202"/>
      <c r="BG62" s="202"/>
      <c r="BH62" s="202"/>
      <c r="BI62" s="202"/>
      <c r="BJ62" s="203"/>
      <c r="BK62" s="204"/>
      <c r="BL62" s="108">
        <f t="shared" si="2294"/>
        <v>0</v>
      </c>
      <c r="BM62" s="102">
        <f ca="1">IF(E62=0,0,SUMIF('Cocktail (December 2025)'!$F$6:$DB$1547,E62,'Cocktail (December 2025)'!$U$6:$U$1547))</f>
        <v>0</v>
      </c>
      <c r="BN62" s="108">
        <f t="shared" ca="1" si="2295"/>
        <v>0</v>
      </c>
      <c r="BO62" s="109">
        <f t="shared" ca="1" si="2296"/>
        <v>0</v>
      </c>
      <c r="BP62" s="104">
        <f t="shared" ca="1" si="2297"/>
        <v>0</v>
      </c>
      <c r="BQ62" s="105">
        <f t="shared" ca="1" si="2516"/>
        <v>0</v>
      </c>
      <c r="BR62" s="191"/>
      <c r="BS62" s="192">
        <f t="shared" ca="1" si="2299"/>
        <v>0</v>
      </c>
      <c r="BT62" s="106">
        <f t="shared" ca="1" si="2300"/>
        <v>0</v>
      </c>
      <c r="BU62" s="202"/>
      <c r="BV62" s="202"/>
      <c r="BW62" s="202"/>
      <c r="BX62" s="202"/>
      <c r="BY62" s="202"/>
      <c r="BZ62" s="202"/>
      <c r="CA62" s="202"/>
      <c r="CB62" s="202"/>
      <c r="CC62" s="203"/>
      <c r="CD62" s="204"/>
      <c r="CE62" s="108">
        <f t="shared" si="2301"/>
        <v>0</v>
      </c>
      <c r="CF62" s="102">
        <f ca="1">IF(E62=0,0,SUMIF('Cocktail (December 2025)'!$F$6:$DB$1547,E62,'Cocktail (December 2025)'!$X$6:$X$1547))</f>
        <v>0</v>
      </c>
      <c r="CG62" s="108">
        <f t="shared" ca="1" si="2302"/>
        <v>0</v>
      </c>
      <c r="CH62" s="109">
        <f t="shared" ca="1" si="2303"/>
        <v>0</v>
      </c>
      <c r="CI62" s="104">
        <f t="shared" ca="1" si="2304"/>
        <v>0</v>
      </c>
      <c r="CJ62" s="105">
        <f t="shared" ca="1" si="2517"/>
        <v>0</v>
      </c>
      <c r="CK62" s="191"/>
      <c r="CL62" s="192">
        <f t="shared" ca="1" si="2306"/>
        <v>0</v>
      </c>
      <c r="CM62" s="106">
        <f t="shared" ca="1" si="2307"/>
        <v>0</v>
      </c>
      <c r="CN62" s="202"/>
      <c r="CO62" s="202"/>
      <c r="CP62" s="202"/>
      <c r="CQ62" s="202"/>
      <c r="CR62" s="202"/>
      <c r="CS62" s="202"/>
      <c r="CT62" s="202"/>
      <c r="CU62" s="202"/>
      <c r="CV62" s="203"/>
      <c r="CW62" s="204"/>
      <c r="CX62" s="108">
        <f t="shared" si="2308"/>
        <v>0</v>
      </c>
      <c r="CY62" s="102">
        <f ca="1">IF(E62=0,0,SUMIF('Cocktail (December 2025)'!$F$6:$DB$1547,E62,'Cocktail (December 2025)'!$AA$6:$AA$1547))</f>
        <v>0</v>
      </c>
      <c r="CZ62" s="108">
        <f t="shared" ca="1" si="2309"/>
        <v>0</v>
      </c>
      <c r="DA62" s="109">
        <f t="shared" ca="1" si="2310"/>
        <v>0</v>
      </c>
      <c r="DB62" s="104">
        <f t="shared" ca="1" si="2311"/>
        <v>0</v>
      </c>
      <c r="DC62" s="105">
        <f t="shared" ca="1" si="2518"/>
        <v>0</v>
      </c>
      <c r="DD62" s="191"/>
      <c r="DE62" s="192">
        <f t="shared" ca="1" si="2313"/>
        <v>0</v>
      </c>
      <c r="DF62" s="106">
        <f t="shared" ca="1" si="2314"/>
        <v>0</v>
      </c>
      <c r="DG62" s="202"/>
      <c r="DH62" s="202"/>
      <c r="DI62" s="202"/>
      <c r="DJ62" s="202"/>
      <c r="DK62" s="202"/>
      <c r="DL62" s="202"/>
      <c r="DM62" s="202"/>
      <c r="DN62" s="202"/>
      <c r="DO62" s="203"/>
      <c r="DP62" s="204"/>
      <c r="DQ62" s="108">
        <f t="shared" si="2315"/>
        <v>0</v>
      </c>
      <c r="DR62" s="102">
        <f ca="1">IF(E62=0,0,SUMIF('Cocktail (December 2025)'!$F$6:$DB$1547,E62,'Cocktail (December 2025)'!$AD$6:$AD$1547))</f>
        <v>0</v>
      </c>
      <c r="DS62" s="108">
        <f t="shared" ca="1" si="2316"/>
        <v>0</v>
      </c>
      <c r="DT62" s="109">
        <f t="shared" ca="1" si="2317"/>
        <v>0</v>
      </c>
      <c r="DU62" s="104">
        <f t="shared" ca="1" si="2318"/>
        <v>0</v>
      </c>
      <c r="DV62" s="105">
        <f t="shared" ca="1" si="2519"/>
        <v>0</v>
      </c>
      <c r="DW62" s="191"/>
      <c r="DX62" s="192">
        <f t="shared" ca="1" si="2320"/>
        <v>0</v>
      </c>
      <c r="DY62" s="106">
        <f t="shared" ca="1" si="2321"/>
        <v>0</v>
      </c>
      <c r="DZ62" s="202"/>
      <c r="EA62" s="202"/>
      <c r="EB62" s="202"/>
      <c r="EC62" s="202"/>
      <c r="ED62" s="202"/>
      <c r="EE62" s="202"/>
      <c r="EF62" s="202"/>
      <c r="EG62" s="202"/>
      <c r="EH62" s="203"/>
      <c r="EI62" s="204"/>
      <c r="EJ62" s="108">
        <f t="shared" si="2322"/>
        <v>0</v>
      </c>
      <c r="EK62" s="102">
        <f ca="1">IF(E62=0,0,SUMIF('Cocktail (December 2025)'!$F$6:$DB$1547,E62,'Cocktail (December 2025)'!$AG$6:$AG$1547))</f>
        <v>0</v>
      </c>
      <c r="EL62" s="108">
        <f t="shared" ca="1" si="2323"/>
        <v>0</v>
      </c>
      <c r="EM62" s="109">
        <f t="shared" ca="1" si="2324"/>
        <v>0</v>
      </c>
      <c r="EN62" s="104">
        <f t="shared" ca="1" si="2325"/>
        <v>0</v>
      </c>
      <c r="EO62" s="105">
        <f t="shared" ca="1" si="2520"/>
        <v>0</v>
      </c>
      <c r="EP62" s="191"/>
      <c r="EQ62" s="199">
        <f t="shared" ca="1" si="2327"/>
        <v>0</v>
      </c>
      <c r="ER62" s="185">
        <f t="shared" ca="1" si="2328"/>
        <v>0</v>
      </c>
      <c r="ES62" s="202"/>
      <c r="ET62" s="202"/>
      <c r="EU62" s="202"/>
      <c r="EV62" s="202"/>
      <c r="EW62" s="202"/>
      <c r="EX62" s="202"/>
      <c r="EY62" s="202"/>
      <c r="EZ62" s="202"/>
      <c r="FA62" s="203"/>
      <c r="FB62" s="204"/>
      <c r="FC62" s="108">
        <f t="shared" si="2329"/>
        <v>0</v>
      </c>
      <c r="FD62" s="102">
        <f ca="1">IF(E62=0,0,SUMIF('Cocktail (December 2025)'!$F$6:$DB$1547,E62,'Cocktail (December 2025)'!$AJ$6:$AJ$1547))</f>
        <v>0</v>
      </c>
      <c r="FE62" s="108">
        <f t="shared" ca="1" si="2330"/>
        <v>0</v>
      </c>
      <c r="FF62" s="109">
        <f t="shared" ca="1" si="2331"/>
        <v>0</v>
      </c>
      <c r="FG62" s="104">
        <f t="shared" ca="1" si="2332"/>
        <v>0</v>
      </c>
      <c r="FH62" s="105">
        <f t="shared" ca="1" si="2521"/>
        <v>0</v>
      </c>
      <c r="FI62" s="191"/>
      <c r="FJ62" s="192">
        <f t="shared" ca="1" si="2334"/>
        <v>0</v>
      </c>
      <c r="FK62" s="110">
        <f t="shared" ca="1" si="2335"/>
        <v>0</v>
      </c>
      <c r="FL62" s="202"/>
      <c r="FM62" s="202"/>
      <c r="FN62" s="202"/>
      <c r="FO62" s="202"/>
      <c r="FP62" s="202"/>
      <c r="FQ62" s="202"/>
      <c r="FR62" s="202"/>
      <c r="FS62" s="202"/>
      <c r="FT62" s="203"/>
      <c r="FU62" s="204"/>
      <c r="FV62" s="108">
        <f t="shared" si="2336"/>
        <v>0</v>
      </c>
      <c r="FW62" s="102">
        <f ca="1">IF(E62=0,0,SUMIF('Cocktail (December 2025)'!$F$6:$DB$1547,E62,'Cocktail (December 2025)'!$AM$6:$AM$1547))</f>
        <v>0</v>
      </c>
      <c r="FX62" s="108">
        <f t="shared" ca="1" si="2337"/>
        <v>0</v>
      </c>
      <c r="FY62" s="109">
        <f t="shared" ca="1" si="2338"/>
        <v>0</v>
      </c>
      <c r="FZ62" s="104">
        <f t="shared" ca="1" si="2339"/>
        <v>0</v>
      </c>
      <c r="GA62" s="105">
        <f t="shared" ca="1" si="2522"/>
        <v>0</v>
      </c>
      <c r="GB62" s="191"/>
      <c r="GC62" s="192">
        <f t="shared" ca="1" si="2341"/>
        <v>0</v>
      </c>
      <c r="GD62" s="106">
        <f t="shared" ca="1" si="2342"/>
        <v>0</v>
      </c>
      <c r="GE62" s="202"/>
      <c r="GF62" s="202"/>
      <c r="GG62" s="202"/>
      <c r="GH62" s="202"/>
      <c r="GI62" s="202"/>
      <c r="GJ62" s="202"/>
      <c r="GK62" s="202"/>
      <c r="GL62" s="202"/>
      <c r="GM62" s="203"/>
      <c r="GN62" s="204"/>
      <c r="GO62" s="108">
        <f t="shared" si="2343"/>
        <v>0</v>
      </c>
      <c r="GP62" s="102">
        <f ca="1">IF(E62=0,0,SUMIF('Cocktail (December 2025)'!$F$6:$DB$1547,E62,'Cocktail (December 2025)'!$AP$6:$AP$1547))</f>
        <v>0</v>
      </c>
      <c r="GQ62" s="108">
        <f t="shared" ca="1" si="2344"/>
        <v>0</v>
      </c>
      <c r="GR62" s="109">
        <f t="shared" ca="1" si="2345"/>
        <v>0</v>
      </c>
      <c r="GS62" s="104">
        <f t="shared" ca="1" si="2346"/>
        <v>0</v>
      </c>
      <c r="GT62" s="105">
        <f t="shared" ca="1" si="2523"/>
        <v>0</v>
      </c>
      <c r="GU62" s="191"/>
      <c r="GV62" s="192">
        <f t="shared" ca="1" si="2348"/>
        <v>0</v>
      </c>
      <c r="GW62" s="106">
        <f t="shared" ca="1" si="2349"/>
        <v>0</v>
      </c>
      <c r="GX62" s="202"/>
      <c r="GY62" s="202"/>
      <c r="GZ62" s="202"/>
      <c r="HA62" s="202"/>
      <c r="HB62" s="202"/>
      <c r="HC62" s="202"/>
      <c r="HD62" s="202"/>
      <c r="HE62" s="202"/>
      <c r="HF62" s="203"/>
      <c r="HG62" s="204"/>
      <c r="HH62" s="108">
        <f t="shared" si="2350"/>
        <v>0</v>
      </c>
      <c r="HI62" s="102">
        <f ca="1">IF(E62=0,0,SUMIF('Cocktail (December 2025)'!$F$6:$DB$1547,E62,'Cocktail (December 2025)'!$AS$6:$AS$1547))</f>
        <v>0</v>
      </c>
      <c r="HJ62" s="108">
        <f t="shared" ca="1" si="2351"/>
        <v>0</v>
      </c>
      <c r="HK62" s="109">
        <f t="shared" ca="1" si="2352"/>
        <v>0</v>
      </c>
      <c r="HL62" s="104">
        <f t="shared" ca="1" si="2353"/>
        <v>0</v>
      </c>
      <c r="HM62" s="105">
        <f t="shared" ca="1" si="2524"/>
        <v>0</v>
      </c>
      <c r="HN62" s="191"/>
      <c r="HO62" s="192">
        <f t="shared" ca="1" si="2355"/>
        <v>0</v>
      </c>
      <c r="HP62" s="106">
        <f t="shared" ca="1" si="2356"/>
        <v>0</v>
      </c>
      <c r="HQ62" s="202"/>
      <c r="HR62" s="202"/>
      <c r="HS62" s="202"/>
      <c r="HT62" s="202"/>
      <c r="HU62" s="202"/>
      <c r="HV62" s="202"/>
      <c r="HW62" s="202"/>
      <c r="HX62" s="202"/>
      <c r="HY62" s="203"/>
      <c r="HZ62" s="204"/>
      <c r="IA62" s="108">
        <f t="shared" si="2357"/>
        <v>0</v>
      </c>
      <c r="IB62" s="102">
        <f ca="1">IF(E62=0,0,SUMIF('Cocktail (December 2025)'!$F$6:$DB$1547,E62,'Cocktail (December 2025)'!$AV$6:$AV$1547))</f>
        <v>0</v>
      </c>
      <c r="IC62" s="108">
        <f t="shared" ca="1" si="2358"/>
        <v>0</v>
      </c>
      <c r="ID62" s="109">
        <f t="shared" ca="1" si="2359"/>
        <v>0</v>
      </c>
      <c r="IE62" s="104">
        <f t="shared" ca="1" si="2360"/>
        <v>0</v>
      </c>
      <c r="IF62" s="105">
        <f t="shared" ca="1" si="2525"/>
        <v>0</v>
      </c>
      <c r="IG62" s="191"/>
      <c r="IH62" s="192">
        <f t="shared" ca="1" si="2362"/>
        <v>0</v>
      </c>
      <c r="II62" s="106">
        <f t="shared" ca="1" si="2363"/>
        <v>0</v>
      </c>
      <c r="IJ62" s="202"/>
      <c r="IK62" s="202"/>
      <c r="IL62" s="202"/>
      <c r="IM62" s="202"/>
      <c r="IN62" s="202"/>
      <c r="IO62" s="202"/>
      <c r="IP62" s="202"/>
      <c r="IQ62" s="202"/>
      <c r="IR62" s="203"/>
      <c r="IS62" s="204"/>
      <c r="IT62" s="108">
        <f t="shared" si="2364"/>
        <v>0</v>
      </c>
      <c r="IU62" s="102">
        <f ca="1">IF(E62=0,0,SUMIF('Cocktail (December 2025)'!$F$6:$DB$1547,E62,'Cocktail (December 2025)'!$AY$6:$AY$1547))</f>
        <v>0</v>
      </c>
      <c r="IV62" s="108">
        <f t="shared" ca="1" si="2365"/>
        <v>0</v>
      </c>
      <c r="IW62" s="109">
        <f t="shared" ca="1" si="2366"/>
        <v>0</v>
      </c>
      <c r="IX62" s="104">
        <f t="shared" ca="1" si="2367"/>
        <v>0</v>
      </c>
      <c r="IY62" s="105">
        <f t="shared" ca="1" si="2526"/>
        <v>0</v>
      </c>
      <c r="IZ62" s="191"/>
      <c r="JA62" s="192">
        <f t="shared" ca="1" si="2369"/>
        <v>0</v>
      </c>
      <c r="JB62" s="106">
        <f t="shared" ca="1" si="2370"/>
        <v>0</v>
      </c>
      <c r="JC62" s="202"/>
      <c r="JD62" s="202"/>
      <c r="JE62" s="202"/>
      <c r="JF62" s="202"/>
      <c r="JG62" s="202"/>
      <c r="JH62" s="202"/>
      <c r="JI62" s="202"/>
      <c r="JJ62" s="202"/>
      <c r="JK62" s="203"/>
      <c r="JL62" s="204"/>
      <c r="JM62" s="108">
        <f t="shared" si="2371"/>
        <v>0</v>
      </c>
      <c r="JN62" s="102">
        <f ca="1">IF(E62=0,0,SUMIF('Cocktail (December 2025)'!$F$6:$DB$1547,E62,'Cocktail (December 2025)'!$BB$6:$BB$1547))</f>
        <v>0</v>
      </c>
      <c r="JO62" s="108">
        <f t="shared" ca="1" si="2372"/>
        <v>0</v>
      </c>
      <c r="JP62" s="109">
        <f t="shared" ca="1" si="2373"/>
        <v>0</v>
      </c>
      <c r="JQ62" s="104">
        <f t="shared" ca="1" si="2374"/>
        <v>0</v>
      </c>
      <c r="JR62" s="105">
        <f t="shared" ca="1" si="2527"/>
        <v>0</v>
      </c>
      <c r="JS62" s="191"/>
      <c r="JT62" s="192">
        <f t="shared" ca="1" si="2376"/>
        <v>0</v>
      </c>
      <c r="JU62" s="106">
        <f t="shared" ca="1" si="2377"/>
        <v>0</v>
      </c>
      <c r="JV62" s="202"/>
      <c r="JW62" s="202"/>
      <c r="JX62" s="202"/>
      <c r="JY62" s="202"/>
      <c r="JZ62" s="202"/>
      <c r="KA62" s="202"/>
      <c r="KB62" s="202"/>
      <c r="KC62" s="202"/>
      <c r="KD62" s="203"/>
      <c r="KE62" s="204"/>
      <c r="KF62" s="108">
        <f t="shared" si="2378"/>
        <v>0</v>
      </c>
      <c r="KG62" s="102">
        <f ca="1">IF(E62=0,0,SUMIF('Cocktail (December 2025)'!$F$6:$DB$1547,E62,'Cocktail (December 2025)'!$BE$6:$BE$1547))</f>
        <v>0</v>
      </c>
      <c r="KH62" s="108">
        <f t="shared" ca="1" si="2379"/>
        <v>0</v>
      </c>
      <c r="KI62" s="109">
        <f t="shared" ca="1" si="2380"/>
        <v>0</v>
      </c>
      <c r="KJ62" s="104">
        <f t="shared" ca="1" si="2381"/>
        <v>0</v>
      </c>
      <c r="KK62" s="105">
        <f t="shared" ca="1" si="2528"/>
        <v>0</v>
      </c>
      <c r="KL62" s="191"/>
      <c r="KM62" s="192">
        <f t="shared" ca="1" si="2383"/>
        <v>0</v>
      </c>
      <c r="KN62" s="106">
        <f t="shared" ca="1" si="2384"/>
        <v>0</v>
      </c>
      <c r="KO62" s="202"/>
      <c r="KP62" s="202"/>
      <c r="KQ62" s="202"/>
      <c r="KR62" s="202"/>
      <c r="KS62" s="202"/>
      <c r="KT62" s="202"/>
      <c r="KU62" s="202"/>
      <c r="KV62" s="202"/>
      <c r="KW62" s="203"/>
      <c r="KX62" s="204"/>
      <c r="KY62" s="108">
        <f t="shared" si="2385"/>
        <v>0</v>
      </c>
      <c r="KZ62" s="102">
        <f ca="1">IF(E62=0,0,SUMIF('Cocktail (December 2025)'!$F$6:$DB$1547,E62,'Cocktail (December 2025)'!$BH$6:$BH$1547))</f>
        <v>0</v>
      </c>
      <c r="LA62" s="108">
        <f t="shared" ca="1" si="2386"/>
        <v>0</v>
      </c>
      <c r="LB62" s="109">
        <f t="shared" ca="1" si="2387"/>
        <v>0</v>
      </c>
      <c r="LC62" s="104">
        <f t="shared" ca="1" si="2388"/>
        <v>0</v>
      </c>
      <c r="LD62" s="105">
        <f t="shared" ca="1" si="2529"/>
        <v>0</v>
      </c>
      <c r="LE62" s="191"/>
      <c r="LF62" s="192">
        <f t="shared" ca="1" si="2390"/>
        <v>0</v>
      </c>
      <c r="LG62" s="106">
        <f t="shared" ca="1" si="2391"/>
        <v>0</v>
      </c>
      <c r="LH62" s="202"/>
      <c r="LI62" s="202"/>
      <c r="LJ62" s="202"/>
      <c r="LK62" s="202"/>
      <c r="LL62" s="202"/>
      <c r="LM62" s="202"/>
      <c r="LN62" s="202"/>
      <c r="LO62" s="202"/>
      <c r="LP62" s="203"/>
      <c r="LQ62" s="204"/>
      <c r="LR62" s="108">
        <f t="shared" si="2392"/>
        <v>0</v>
      </c>
      <c r="LS62" s="102">
        <f ca="1">IF(E62=0,0,SUMIF('Cocktail (December 2025)'!$F$6:$DB$1547,E62,'Cocktail (December 2025)'!$BK$6:$BK$1547))</f>
        <v>0</v>
      </c>
      <c r="LT62" s="108">
        <f t="shared" ca="1" si="2393"/>
        <v>0</v>
      </c>
      <c r="LU62" s="109">
        <f t="shared" ca="1" si="2394"/>
        <v>0</v>
      </c>
      <c r="LV62" s="104">
        <f t="shared" ca="1" si="2395"/>
        <v>0</v>
      </c>
      <c r="LW62" s="105">
        <f t="shared" ca="1" si="2530"/>
        <v>0</v>
      </c>
      <c r="LX62" s="191"/>
      <c r="LY62" s="192">
        <f t="shared" ca="1" si="2397"/>
        <v>0</v>
      </c>
      <c r="LZ62" s="106">
        <f t="shared" ca="1" si="2398"/>
        <v>0</v>
      </c>
      <c r="MA62" s="202"/>
      <c r="MB62" s="202"/>
      <c r="MC62" s="202"/>
      <c r="MD62" s="202"/>
      <c r="ME62" s="202"/>
      <c r="MF62" s="202"/>
      <c r="MG62" s="202"/>
      <c r="MH62" s="202"/>
      <c r="MI62" s="203"/>
      <c r="MJ62" s="204"/>
      <c r="MK62" s="108">
        <f t="shared" si="2399"/>
        <v>0</v>
      </c>
      <c r="ML62" s="102">
        <f ca="1">IF(E62=0,0,SUMIF('Cocktail (December 2025)'!$F$6:$DB$1547,E62,'Cocktail (December 2025)'!$BN$6:$BN$1547))</f>
        <v>0</v>
      </c>
      <c r="MM62" s="108">
        <f t="shared" ca="1" si="2400"/>
        <v>0</v>
      </c>
      <c r="MN62" s="109">
        <f t="shared" ca="1" si="2401"/>
        <v>0</v>
      </c>
      <c r="MO62" s="104">
        <f t="shared" ca="1" si="2402"/>
        <v>0</v>
      </c>
      <c r="MP62" s="105">
        <f t="shared" ca="1" si="2531"/>
        <v>0</v>
      </c>
      <c r="MQ62" s="191"/>
      <c r="MR62" s="192">
        <f t="shared" ca="1" si="2404"/>
        <v>0</v>
      </c>
      <c r="MS62" s="106">
        <f t="shared" ca="1" si="2405"/>
        <v>0</v>
      </c>
      <c r="MT62" s="202"/>
      <c r="MU62" s="202"/>
      <c r="MV62" s="202"/>
      <c r="MW62" s="202"/>
      <c r="MX62" s="202"/>
      <c r="MY62" s="202"/>
      <c r="MZ62" s="202"/>
      <c r="NA62" s="202"/>
      <c r="NB62" s="203"/>
      <c r="NC62" s="204"/>
      <c r="ND62" s="108">
        <f t="shared" si="2406"/>
        <v>0</v>
      </c>
      <c r="NE62" s="102">
        <f ca="1">IF(E62=0,0,SUMIF('Cocktail (December 2025)'!$F$6:$DB$1547,E62,'Cocktail (December 2025)'!$BQ$6:$BQ$1547))</f>
        <v>0</v>
      </c>
      <c r="NF62" s="108">
        <f t="shared" ca="1" si="2407"/>
        <v>0</v>
      </c>
      <c r="NG62" s="109">
        <f t="shared" ca="1" si="2408"/>
        <v>0</v>
      </c>
      <c r="NH62" s="104">
        <f t="shared" ca="1" si="2409"/>
        <v>0</v>
      </c>
      <c r="NI62" s="105">
        <f t="shared" ca="1" si="2532"/>
        <v>0</v>
      </c>
      <c r="NJ62" s="191"/>
      <c r="NK62" s="192">
        <f t="shared" ca="1" si="2411"/>
        <v>0</v>
      </c>
      <c r="NL62" s="106">
        <f t="shared" ca="1" si="2412"/>
        <v>0</v>
      </c>
      <c r="NM62" s="202"/>
      <c r="NN62" s="202"/>
      <c r="NO62" s="202"/>
      <c r="NP62" s="202"/>
      <c r="NQ62" s="202"/>
      <c r="NR62" s="202"/>
      <c r="NS62" s="202"/>
      <c r="NT62" s="202"/>
      <c r="NU62" s="203"/>
      <c r="NV62" s="204"/>
      <c r="NW62" s="108">
        <f t="shared" si="2413"/>
        <v>0</v>
      </c>
      <c r="NX62" s="102">
        <f ca="1">IF(E62=0,0,SUMIF('Cocktail (December 2025)'!$F$6:$DB$1547,E62,'Cocktail (December 2025)'!$BT$6:$BT$1547))</f>
        <v>0</v>
      </c>
      <c r="NY62" s="108">
        <f t="shared" ca="1" si="2414"/>
        <v>0</v>
      </c>
      <c r="NZ62" s="109">
        <f t="shared" ca="1" si="2415"/>
        <v>0</v>
      </c>
      <c r="OA62" s="104">
        <f t="shared" ca="1" si="2416"/>
        <v>0</v>
      </c>
      <c r="OB62" s="105">
        <f t="shared" ca="1" si="2533"/>
        <v>0</v>
      </c>
      <c r="OC62" s="191"/>
      <c r="OD62" s="192">
        <f t="shared" ca="1" si="2418"/>
        <v>0</v>
      </c>
      <c r="OE62" s="106">
        <f t="shared" ca="1" si="2419"/>
        <v>0</v>
      </c>
      <c r="OF62" s="202"/>
      <c r="OG62" s="202"/>
      <c r="OH62" s="202"/>
      <c r="OI62" s="202"/>
      <c r="OJ62" s="202"/>
      <c r="OK62" s="202"/>
      <c r="OL62" s="202"/>
      <c r="OM62" s="202"/>
      <c r="ON62" s="203"/>
      <c r="OO62" s="204"/>
      <c r="OP62" s="108">
        <f t="shared" si="2420"/>
        <v>0</v>
      </c>
      <c r="OQ62" s="102">
        <f ca="1">IF(E62=0,0,SUMIF('Cocktail (December 2025)'!$F$6:$DB$1547,E62,'Cocktail (December 2025)'!$BW$6:$BW$1547))</f>
        <v>0</v>
      </c>
      <c r="OR62" s="108">
        <f t="shared" ca="1" si="2421"/>
        <v>0</v>
      </c>
      <c r="OS62" s="109">
        <f t="shared" ca="1" si="2422"/>
        <v>0</v>
      </c>
      <c r="OT62" s="104">
        <f t="shared" ca="1" si="2423"/>
        <v>0</v>
      </c>
      <c r="OU62" s="105">
        <f t="shared" ca="1" si="2534"/>
        <v>0</v>
      </c>
      <c r="OV62" s="191"/>
      <c r="OW62" s="192">
        <f t="shared" ca="1" si="2425"/>
        <v>0</v>
      </c>
      <c r="OX62" s="106">
        <f t="shared" ca="1" si="2426"/>
        <v>0</v>
      </c>
      <c r="OY62" s="202"/>
      <c r="OZ62" s="202"/>
      <c r="PA62" s="202"/>
      <c r="PB62" s="202"/>
      <c r="PC62" s="202"/>
      <c r="PD62" s="202"/>
      <c r="PE62" s="202"/>
      <c r="PF62" s="202"/>
      <c r="PG62" s="203"/>
      <c r="PH62" s="204"/>
      <c r="PI62" s="108">
        <f t="shared" si="2427"/>
        <v>0</v>
      </c>
      <c r="PJ62" s="102">
        <f ca="1">IF(E62=0,0,SUMIF('Cocktail (December 2025)'!$F$6:$DB$1547,E62,'Cocktail (December 2025)'!$BZ$6:$BZ$1547))</f>
        <v>0</v>
      </c>
      <c r="PK62" s="108">
        <f t="shared" ca="1" si="2428"/>
        <v>0</v>
      </c>
      <c r="PL62" s="109">
        <f t="shared" ca="1" si="2429"/>
        <v>0</v>
      </c>
      <c r="PM62" s="104">
        <f t="shared" ca="1" si="2430"/>
        <v>0</v>
      </c>
      <c r="PN62" s="105">
        <f t="shared" ca="1" si="2535"/>
        <v>0</v>
      </c>
      <c r="PO62" s="191"/>
      <c r="PP62" s="192">
        <f t="shared" ca="1" si="2432"/>
        <v>0</v>
      </c>
      <c r="PQ62" s="106">
        <f t="shared" ca="1" si="2433"/>
        <v>0</v>
      </c>
      <c r="PR62" s="202"/>
      <c r="PS62" s="202"/>
      <c r="PT62" s="202"/>
      <c r="PU62" s="202"/>
      <c r="PV62" s="202"/>
      <c r="PW62" s="202"/>
      <c r="PX62" s="202"/>
      <c r="PY62" s="202"/>
      <c r="PZ62" s="203"/>
      <c r="QA62" s="204"/>
      <c r="QB62" s="108">
        <f t="shared" si="2434"/>
        <v>0</v>
      </c>
      <c r="QC62" s="102">
        <f ca="1">IF(E62=0,0,SUMIF('Cocktail (December 2025)'!$F$6:$DB$1547,E62,'Cocktail (December 2025)'!$CC$6:$CC$1547))</f>
        <v>0</v>
      </c>
      <c r="QD62" s="108">
        <f t="shared" ca="1" si="2435"/>
        <v>0</v>
      </c>
      <c r="QE62" s="109">
        <f t="shared" ca="1" si="2436"/>
        <v>0</v>
      </c>
      <c r="QF62" s="104">
        <f t="shared" ca="1" si="2437"/>
        <v>0</v>
      </c>
      <c r="QG62" s="105">
        <f t="shared" ca="1" si="2536"/>
        <v>0</v>
      </c>
      <c r="QH62" s="191"/>
      <c r="QI62" s="192">
        <f t="shared" ca="1" si="2439"/>
        <v>0</v>
      </c>
      <c r="QJ62" s="106">
        <f t="shared" ca="1" si="2440"/>
        <v>0</v>
      </c>
      <c r="QK62" s="202"/>
      <c r="QL62" s="202"/>
      <c r="QM62" s="202"/>
      <c r="QN62" s="202"/>
      <c r="QO62" s="202"/>
      <c r="QP62" s="202"/>
      <c r="QQ62" s="202"/>
      <c r="QR62" s="202"/>
      <c r="QS62" s="203"/>
      <c r="QT62" s="204"/>
      <c r="QU62" s="108">
        <f t="shared" si="2441"/>
        <v>0</v>
      </c>
      <c r="QV62" s="102">
        <f ca="1">IF(E62=0,0,SUMIF('Cocktail (December 2025)'!$F$6:$DB$1547,E62,'Cocktail (December 2025)'!$CF$6:$CF$1547))</f>
        <v>0</v>
      </c>
      <c r="QW62" s="108">
        <f t="shared" ca="1" si="2442"/>
        <v>0</v>
      </c>
      <c r="QX62" s="109">
        <f t="shared" ca="1" si="2443"/>
        <v>0</v>
      </c>
      <c r="QY62" s="104">
        <f t="shared" ca="1" si="2444"/>
        <v>0</v>
      </c>
      <c r="QZ62" s="105">
        <f t="shared" ca="1" si="2537"/>
        <v>0</v>
      </c>
      <c r="RA62" s="191"/>
      <c r="RB62" s="192">
        <f t="shared" ca="1" si="2446"/>
        <v>0</v>
      </c>
      <c r="RC62" s="106">
        <f t="shared" ca="1" si="2447"/>
        <v>0</v>
      </c>
      <c r="RD62" s="202"/>
      <c r="RE62" s="202"/>
      <c r="RF62" s="202"/>
      <c r="RG62" s="202"/>
      <c r="RH62" s="202"/>
      <c r="RI62" s="202"/>
      <c r="RJ62" s="202"/>
      <c r="RK62" s="202"/>
      <c r="RL62" s="203"/>
      <c r="RM62" s="204"/>
      <c r="RN62" s="108">
        <f t="shared" si="2448"/>
        <v>0</v>
      </c>
      <c r="RO62" s="102">
        <f ca="1">IF(E62=0,0,SUMIF('Cocktail (December 2025)'!$F$6:$DB$1547,E62,'Cocktail (December 2025)'!$CI$6:$CI$1547))</f>
        <v>0</v>
      </c>
      <c r="RP62" s="108">
        <f t="shared" ca="1" si="2449"/>
        <v>0</v>
      </c>
      <c r="RQ62" s="109">
        <f t="shared" ca="1" si="2450"/>
        <v>0</v>
      </c>
      <c r="RR62" s="104">
        <f t="shared" ca="1" si="2451"/>
        <v>0</v>
      </c>
      <c r="RS62" s="105">
        <f t="shared" ca="1" si="2538"/>
        <v>0</v>
      </c>
      <c r="RT62" s="191"/>
      <c r="RU62" s="192">
        <f t="shared" ca="1" si="2453"/>
        <v>0</v>
      </c>
      <c r="RV62" s="106">
        <f t="shared" ca="1" si="2454"/>
        <v>0</v>
      </c>
      <c r="RW62" s="202"/>
      <c r="RX62" s="202"/>
      <c r="RY62" s="202"/>
      <c r="RZ62" s="202"/>
      <c r="SA62" s="202"/>
      <c r="SB62" s="202"/>
      <c r="SC62" s="202"/>
      <c r="SD62" s="202"/>
      <c r="SE62" s="203"/>
      <c r="SF62" s="204"/>
      <c r="SG62" s="108">
        <f t="shared" si="2455"/>
        <v>0</v>
      </c>
      <c r="SH62" s="102">
        <f ca="1">IF(E62=0,0,SUMIF('Cocktail (December 2025)'!$F$6:$DB$1547,E62,'Cocktail (December 2025)'!$CL$6:$CL$1547))</f>
        <v>0</v>
      </c>
      <c r="SI62" s="108">
        <f t="shared" ca="1" si="2456"/>
        <v>0</v>
      </c>
      <c r="SJ62" s="109">
        <f t="shared" ca="1" si="2457"/>
        <v>0</v>
      </c>
      <c r="SK62" s="104">
        <f t="shared" ca="1" si="2458"/>
        <v>0</v>
      </c>
      <c r="SL62" s="105">
        <f t="shared" ca="1" si="2539"/>
        <v>0</v>
      </c>
      <c r="SM62" s="191"/>
      <c r="SN62" s="192">
        <f t="shared" ca="1" si="2460"/>
        <v>0</v>
      </c>
      <c r="SO62" s="106">
        <f t="shared" ca="1" si="2461"/>
        <v>0</v>
      </c>
      <c r="SP62" s="202"/>
      <c r="SQ62" s="202"/>
      <c r="SR62" s="202"/>
      <c r="SS62" s="202"/>
      <c r="ST62" s="202"/>
      <c r="SU62" s="202"/>
      <c r="SV62" s="202"/>
      <c r="SW62" s="202"/>
      <c r="SX62" s="203"/>
      <c r="SY62" s="204"/>
      <c r="SZ62" s="108">
        <f t="shared" si="2462"/>
        <v>0</v>
      </c>
      <c r="TA62" s="102">
        <f ca="1">IF(E62=0,0,SUMIF('Cocktail (December 2025)'!$F$6:$DB$1547,E62,'Cocktail (December 2025)'!$CO$6:$CO$1547))</f>
        <v>0</v>
      </c>
      <c r="TB62" s="108">
        <f t="shared" ca="1" si="2463"/>
        <v>0</v>
      </c>
      <c r="TC62" s="109">
        <f t="shared" ca="1" si="2464"/>
        <v>0</v>
      </c>
      <c r="TD62" s="104">
        <f t="shared" ca="1" si="2465"/>
        <v>0</v>
      </c>
      <c r="TE62" s="105">
        <f t="shared" ca="1" si="2540"/>
        <v>0</v>
      </c>
      <c r="TF62" s="191"/>
      <c r="TG62" s="192">
        <f t="shared" ca="1" si="2467"/>
        <v>0</v>
      </c>
      <c r="TH62" s="106">
        <f t="shared" ca="1" si="2468"/>
        <v>0</v>
      </c>
      <c r="TI62" s="202"/>
      <c r="TJ62" s="202"/>
      <c r="TK62" s="202"/>
      <c r="TL62" s="202"/>
      <c r="TM62" s="202"/>
      <c r="TN62" s="202"/>
      <c r="TO62" s="202"/>
      <c r="TP62" s="202"/>
      <c r="TQ62" s="203"/>
      <c r="TR62" s="204"/>
      <c r="TS62" s="108">
        <f t="shared" si="2469"/>
        <v>0</v>
      </c>
      <c r="TT62" s="102">
        <f ca="1">IF(E62=0,0,SUMIF('Cocktail (December 2025)'!$F$6:$DB$1547,E62,'Cocktail (December 2025)'!$CR$6:$CR$1547))</f>
        <v>0</v>
      </c>
      <c r="TU62" s="108">
        <f t="shared" ca="1" si="2470"/>
        <v>0</v>
      </c>
      <c r="TV62" s="109">
        <f t="shared" ca="1" si="2471"/>
        <v>0</v>
      </c>
      <c r="TW62" s="104">
        <f t="shared" ca="1" si="2472"/>
        <v>0</v>
      </c>
      <c r="TX62" s="105">
        <f t="shared" ca="1" si="2541"/>
        <v>0</v>
      </c>
      <c r="TY62" s="191"/>
      <c r="TZ62" s="192">
        <f t="shared" ca="1" si="2474"/>
        <v>0</v>
      </c>
      <c r="UA62" s="106">
        <f t="shared" ca="1" si="2475"/>
        <v>0</v>
      </c>
      <c r="UB62" s="202"/>
      <c r="UC62" s="202"/>
      <c r="UD62" s="202"/>
      <c r="UE62" s="202"/>
      <c r="UF62" s="202"/>
      <c r="UG62" s="202"/>
      <c r="UH62" s="202"/>
      <c r="UI62" s="202"/>
      <c r="UJ62" s="203"/>
      <c r="UK62" s="204"/>
      <c r="UL62" s="108">
        <f t="shared" si="2476"/>
        <v>0</v>
      </c>
      <c r="UM62" s="102">
        <f ca="1">IF(E62=0,0,SUMIF('Cocktail (December 2025)'!$F$6:$DB$1547,E62,'Cocktail (December 2025)'!$CU$6:$CU$1547))</f>
        <v>0</v>
      </c>
      <c r="UN62" s="108">
        <f t="shared" ca="1" si="2477"/>
        <v>0</v>
      </c>
      <c r="UO62" s="109">
        <f t="shared" ca="1" si="2478"/>
        <v>0</v>
      </c>
      <c r="UP62" s="104">
        <f t="shared" ca="1" si="2479"/>
        <v>0</v>
      </c>
      <c r="UQ62" s="105">
        <f t="shared" ca="1" si="2542"/>
        <v>0</v>
      </c>
      <c r="UR62" s="191"/>
      <c r="US62" s="192">
        <f t="shared" ca="1" si="2481"/>
        <v>0</v>
      </c>
      <c r="UT62" s="106">
        <f t="shared" ca="1" si="2482"/>
        <v>0</v>
      </c>
      <c r="UU62" s="202"/>
      <c r="UV62" s="202"/>
      <c r="UW62" s="202"/>
      <c r="UX62" s="202"/>
      <c r="UY62" s="202"/>
      <c r="UZ62" s="202"/>
      <c r="VA62" s="202"/>
      <c r="VB62" s="202"/>
      <c r="VC62" s="203"/>
      <c r="VD62" s="204"/>
      <c r="VE62" s="108">
        <f t="shared" si="2483"/>
        <v>0</v>
      </c>
      <c r="VF62" s="102">
        <f ca="1">IF(E62=0,0,SUMIF('Cocktail (December 2025)'!$F$6:$DB$1547,E62,'Cocktail (December 2025)'!$CX$6:$CX$1547))</f>
        <v>0</v>
      </c>
      <c r="VG62" s="108">
        <f t="shared" ca="1" si="2484"/>
        <v>0</v>
      </c>
      <c r="VH62" s="109">
        <f t="shared" ca="1" si="2485"/>
        <v>0</v>
      </c>
      <c r="VI62" s="104">
        <f t="shared" ca="1" si="2486"/>
        <v>0</v>
      </c>
      <c r="VJ62" s="105">
        <f t="shared" ca="1" si="2543"/>
        <v>0</v>
      </c>
      <c r="VK62" s="191"/>
      <c r="VL62" s="192">
        <f t="shared" ca="1" si="2488"/>
        <v>0</v>
      </c>
      <c r="VM62" s="106">
        <f t="shared" ca="1" si="2489"/>
        <v>0</v>
      </c>
      <c r="VN62" s="202"/>
      <c r="VO62" s="202"/>
      <c r="VP62" s="202"/>
      <c r="VQ62" s="202"/>
      <c r="VR62" s="202"/>
      <c r="VS62" s="202"/>
      <c r="VT62" s="202"/>
      <c r="VU62" s="202"/>
      <c r="VV62" s="203"/>
      <c r="VW62" s="204"/>
      <c r="VX62" s="108">
        <f t="shared" si="2490"/>
        <v>0</v>
      </c>
      <c r="VY62" s="102">
        <f ca="1">IF(E62=0,0,SUMIF('Cocktail (December 2025)'!$F$6:$DB$1547,E62,'Cocktail (December 2025)'!$DA$6:$DA$1547))</f>
        <v>0</v>
      </c>
      <c r="VZ62" s="108">
        <f t="shared" ca="1" si="2491"/>
        <v>0</v>
      </c>
      <c r="WA62" s="109">
        <f t="shared" ca="1" si="2492"/>
        <v>0</v>
      </c>
      <c r="WB62" s="104">
        <f t="shared" ca="1" si="2493"/>
        <v>0</v>
      </c>
      <c r="WC62" s="105">
        <f t="shared" ca="1" si="2544"/>
        <v>0</v>
      </c>
      <c r="WD62" s="191"/>
      <c r="WE62" s="192">
        <f t="shared" ca="1" si="2495"/>
        <v>0</v>
      </c>
      <c r="WF62" s="14" t="s">
        <v>81</v>
      </c>
      <c r="WG62" s="62">
        <f t="shared" si="2496"/>
        <v>0</v>
      </c>
      <c r="WH62" s="13">
        <f t="shared" si="2497"/>
        <v>0</v>
      </c>
      <c r="WI62" s="13">
        <f t="shared" si="2498"/>
        <v>0</v>
      </c>
      <c r="WJ62" s="13">
        <f t="shared" si="2499"/>
        <v>0</v>
      </c>
      <c r="WK62" s="13">
        <f t="shared" si="2500"/>
        <v>0</v>
      </c>
      <c r="WL62" s="13">
        <f t="shared" si="2501"/>
        <v>0</v>
      </c>
      <c r="WM62" s="13">
        <f t="shared" si="2502"/>
        <v>0</v>
      </c>
      <c r="WN62" s="13">
        <f t="shared" si="2503"/>
        <v>0</v>
      </c>
      <c r="WO62" s="13">
        <f t="shared" si="2504"/>
        <v>0</v>
      </c>
      <c r="WP62" s="63">
        <f t="shared" si="2505"/>
        <v>0</v>
      </c>
      <c r="WQ62" s="63">
        <f t="shared" si="2506"/>
        <v>0</v>
      </c>
      <c r="WR62" s="63">
        <f t="shared" si="2507"/>
        <v>0</v>
      </c>
      <c r="WS62" s="63">
        <f t="shared" ca="1" si="2508"/>
        <v>0</v>
      </c>
      <c r="WT62" s="54">
        <f t="shared" ca="1" si="2509"/>
        <v>0</v>
      </c>
      <c r="WU62" s="64">
        <f t="shared" ca="1" si="2510"/>
        <v>0</v>
      </c>
      <c r="WV62" s="196"/>
      <c r="WW62" s="197">
        <f t="shared" ca="1" si="2511"/>
        <v>0</v>
      </c>
      <c r="WX62" s="12">
        <f t="shared" si="2512"/>
        <v>0</v>
      </c>
      <c r="WY62" s="61"/>
    </row>
    <row r="63" spans="1:623" ht="15" x14ac:dyDescent="0.3">
      <c r="A63" s="114" t="str">
        <f ca="1">IFERROR(IF(WU63=0,"-","Y"),"-")</f>
        <v>-</v>
      </c>
      <c r="B63" s="149"/>
      <c r="C63" s="173">
        <v>345</v>
      </c>
      <c r="D63" s="174">
        <v>348</v>
      </c>
      <c r="E63" s="138" t="s">
        <v>325</v>
      </c>
      <c r="F63" s="98">
        <f>IF(E63="","",IF(VLOOKUP(E63,'Master Data (December 2025)'!$B$10:$N$857,1)=E63,VLOOKUP(E63,'Master Data (December 2025)'!$B$10:$N$857,6),"XX"))</f>
        <v>1</v>
      </c>
      <c r="G63" s="98"/>
      <c r="H63" s="90">
        <f>IF(E63="","",IF(VLOOKUP(E63,'Master Data (December 2025)'!$B$10:$N$857,1)=E63,VLOOKUP(E63,'Master Data (December 2025)'!$B$10:$N$857,8),"XX"))</f>
        <v>22</v>
      </c>
      <c r="I63" s="98"/>
      <c r="J63" s="90" t="str">
        <f>IF(E63="","",IF(VLOOKUP(E63,'Master Data (December 2025)'!$B$10:$N$857,1)=E63,VLOOKUP(E63,'Master Data (December 2025)'!$B$10:$N$857,3),"XX"))</f>
        <v>สมภพ</v>
      </c>
      <c r="K63" s="99" t="str">
        <f>IF(E63="","",IF(VLOOKUP(E63,'Master Data (December 2025)'!$B$10:$N$857,1)=E63,VLOOKUP(E63,'Master Data (December 2025)'!$B$10:$N$857,5),"XX"))</f>
        <v>Btl 700 ml</v>
      </c>
      <c r="L63" s="215">
        <f>IF(E63="","",IF(VLOOKUP(E63,'Master Data (December 2025)'!$B$10:$N$857,1)=E63,VLOOKUP(E63,'Master Data (December 2025)'!$B$10:$N$857,11),"XX"))</f>
        <v>1431</v>
      </c>
      <c r="M63" s="215">
        <f>IF(E63="","",IF(VLOOKUP(E63,'Master Data (December 2025)'!$B$10:$N$857,1)=E63,VLOOKUP(E63,'Master Data (December 2025)'!$B$10:$N$857,13),"XX"))</f>
        <v>65.045454545454547</v>
      </c>
      <c r="N63" s="208"/>
      <c r="O63" s="100">
        <f>N63</f>
        <v>0</v>
      </c>
      <c r="P63" s="202"/>
      <c r="Q63" s="202"/>
      <c r="R63" s="202"/>
      <c r="S63" s="202"/>
      <c r="T63" s="202"/>
      <c r="U63" s="202"/>
      <c r="V63" s="202"/>
      <c r="W63" s="202"/>
      <c r="X63" s="203"/>
      <c r="Y63" s="204"/>
      <c r="Z63" s="101">
        <f>(Y63*F63)/H63</f>
        <v>0</v>
      </c>
      <c r="AA63" s="102">
        <f ca="1">IF(E63=0,0,SUMIF('Cocktail (December 2025)'!$F$6:$DB$1547,E63,'Cocktail (December 2025)'!$O$6:$O$1547))</f>
        <v>0</v>
      </c>
      <c r="AB63" s="103">
        <f ca="1">AA63/H63</f>
        <v>0</v>
      </c>
      <c r="AC63" s="104">
        <f ca="1">O63+P63+Q63+R63-S63-T63-U63-V63-W63-X63-Z63-AB63</f>
        <v>0</v>
      </c>
      <c r="AD63" s="104">
        <f ca="1">AC63*H63</f>
        <v>0</v>
      </c>
      <c r="AE63" s="105">
        <f ca="1">(T63+U63+V63+W63+(X63+((Y63*$F63)/$H63)+AB63))*$L63</f>
        <v>0</v>
      </c>
      <c r="AF63" s="191"/>
      <c r="AG63" s="192">
        <f ca="1">AF63-AC63</f>
        <v>0</v>
      </c>
      <c r="AH63" s="106">
        <f ca="1">IF(AF63="",AC63,IF(AF63&lt;&gt;0,AF63,0))</f>
        <v>0</v>
      </c>
      <c r="AI63" s="202"/>
      <c r="AJ63" s="202"/>
      <c r="AK63" s="202"/>
      <c r="AL63" s="202"/>
      <c r="AM63" s="202"/>
      <c r="AN63" s="202"/>
      <c r="AO63" s="202"/>
      <c r="AP63" s="202"/>
      <c r="AQ63" s="203"/>
      <c r="AR63" s="204"/>
      <c r="AS63" s="107">
        <f>(AR63*F63)/H63</f>
        <v>0</v>
      </c>
      <c r="AT63" s="102">
        <f ca="1">IF(E63=0,0,SUMIF('Cocktail (December 2025)'!$F$6:$DB$1547,E63,'Cocktail (December 2025)'!$R$6:$R$1547))</f>
        <v>0</v>
      </c>
      <c r="AU63" s="108">
        <f ca="1">AT63/H63</f>
        <v>0</v>
      </c>
      <c r="AV63" s="104">
        <f ca="1">AH63+AI63+AJ63+AK63-AL63-AM63-AN63-AO63-AP63-AQ63-AS63-AU63</f>
        <v>0</v>
      </c>
      <c r="AW63" s="104">
        <f ca="1">AV63*H63</f>
        <v>0</v>
      </c>
      <c r="AX63" s="105">
        <f ca="1">(AM63+AN63+AO63+AP63+(AQ63+((AR63*$F63)/$H63)+AU63))*$L63</f>
        <v>0</v>
      </c>
      <c r="AY63" s="191"/>
      <c r="AZ63" s="192">
        <f ca="1">AY63-AV63</f>
        <v>0</v>
      </c>
      <c r="BA63" s="106">
        <f ca="1">AV63</f>
        <v>0</v>
      </c>
      <c r="BB63" s="202"/>
      <c r="BC63" s="202"/>
      <c r="BD63" s="202"/>
      <c r="BE63" s="202"/>
      <c r="BF63" s="202"/>
      <c r="BG63" s="202"/>
      <c r="BH63" s="202"/>
      <c r="BI63" s="202"/>
      <c r="BJ63" s="203"/>
      <c r="BK63" s="204"/>
      <c r="BL63" s="108">
        <f>(BK63*F63)/H63</f>
        <v>0</v>
      </c>
      <c r="BM63" s="102">
        <f ca="1">IF(E63=0,0,SUMIF('Cocktail (December 2025)'!$F$6:$DB$1547,E63,'Cocktail (December 2025)'!$U$6:$U$1547))</f>
        <v>0</v>
      </c>
      <c r="BN63" s="108">
        <f ca="1">BM63/H63</f>
        <v>0</v>
      </c>
      <c r="BO63" s="109">
        <f ca="1">BA63+BB63+BC63+BD63-BE63-BF63-BG63-BH63-BI63-BJ63-BL63-BN63</f>
        <v>0</v>
      </c>
      <c r="BP63" s="104">
        <f ca="1">BO63*H63</f>
        <v>0</v>
      </c>
      <c r="BQ63" s="105">
        <f ca="1">(BF63+BG63+BH63+BI63+(BJ63+((BK63*$F63)/$H63)+BN63))*$L63</f>
        <v>0</v>
      </c>
      <c r="BR63" s="191"/>
      <c r="BS63" s="192">
        <f ca="1">BR63-BO63</f>
        <v>0</v>
      </c>
      <c r="BT63" s="106">
        <f ca="1">BO63</f>
        <v>0</v>
      </c>
      <c r="BU63" s="202"/>
      <c r="BV63" s="202"/>
      <c r="BW63" s="202"/>
      <c r="BX63" s="202"/>
      <c r="BY63" s="202"/>
      <c r="BZ63" s="202"/>
      <c r="CA63" s="202"/>
      <c r="CB63" s="202"/>
      <c r="CC63" s="203"/>
      <c r="CD63" s="204"/>
      <c r="CE63" s="108">
        <f>(CD63*F63)/H63</f>
        <v>0</v>
      </c>
      <c r="CF63" s="102">
        <f ca="1">IF(E63=0,0,SUMIF('Cocktail (December 2025)'!$F$6:$DB$1547,E63,'Cocktail (December 2025)'!$X$6:$X$1547))</f>
        <v>0</v>
      </c>
      <c r="CG63" s="108">
        <f ca="1">CF63/H63</f>
        <v>0</v>
      </c>
      <c r="CH63" s="109">
        <f ca="1">BT63+BU63+BV63+BW63-BX63-BY63-BZ63-CA63-CB63-CC63-CE63-CG63</f>
        <v>0</v>
      </c>
      <c r="CI63" s="104">
        <f ca="1">CH63*H63</f>
        <v>0</v>
      </c>
      <c r="CJ63" s="105">
        <f ca="1">(BY63+BZ63+CA63+CB63+(CC63+((CD63*$F63)/$H63)+CG63))*$L63</f>
        <v>0</v>
      </c>
      <c r="CK63" s="191"/>
      <c r="CL63" s="192">
        <f ca="1">CK63-CH63</f>
        <v>0</v>
      </c>
      <c r="CM63" s="106">
        <f ca="1">CH63</f>
        <v>0</v>
      </c>
      <c r="CN63" s="202"/>
      <c r="CO63" s="202"/>
      <c r="CP63" s="202"/>
      <c r="CQ63" s="202"/>
      <c r="CR63" s="202"/>
      <c r="CS63" s="202"/>
      <c r="CT63" s="202"/>
      <c r="CU63" s="202"/>
      <c r="CV63" s="203"/>
      <c r="CW63" s="204"/>
      <c r="CX63" s="108">
        <f>(CW63*F63)/H63</f>
        <v>0</v>
      </c>
      <c r="CY63" s="102">
        <f ca="1">IF(E63=0,0,SUMIF('Cocktail (December 2025)'!$F$6:$DB$1547,E63,'Cocktail (December 2025)'!$AA$6:$AA$1547))</f>
        <v>0</v>
      </c>
      <c r="CZ63" s="108">
        <f ca="1">CY63/H63</f>
        <v>0</v>
      </c>
      <c r="DA63" s="109">
        <f ca="1">CM63+CN63+CO63+CP63-CQ63-CR63-CS63-CT63-CU63-CV63-CX63-CZ63</f>
        <v>0</v>
      </c>
      <c r="DB63" s="104">
        <f ca="1">DA63*H63</f>
        <v>0</v>
      </c>
      <c r="DC63" s="105">
        <f ca="1">(CR63+CS63+CT63+CU63+(CV63+((CW63*$F63)/$H63)+CZ63))*$L63</f>
        <v>0</v>
      </c>
      <c r="DD63" s="191"/>
      <c r="DE63" s="192">
        <f ca="1">DD63-DA63</f>
        <v>0</v>
      </c>
      <c r="DF63" s="106">
        <f ca="1">DA63</f>
        <v>0</v>
      </c>
      <c r="DG63" s="202"/>
      <c r="DH63" s="202"/>
      <c r="DI63" s="202"/>
      <c r="DJ63" s="202"/>
      <c r="DK63" s="202"/>
      <c r="DL63" s="202"/>
      <c r="DM63" s="202"/>
      <c r="DN63" s="202"/>
      <c r="DO63" s="203"/>
      <c r="DP63" s="204"/>
      <c r="DQ63" s="108">
        <f>(DP63*F63)/H63</f>
        <v>0</v>
      </c>
      <c r="DR63" s="102">
        <f ca="1">IF(E63=0,0,SUMIF('Cocktail (December 2025)'!$F$6:$DB$1547,E63,'Cocktail (December 2025)'!$AD$6:$AD$1547))</f>
        <v>0</v>
      </c>
      <c r="DS63" s="108">
        <f ca="1">DR63/H63</f>
        <v>0</v>
      </c>
      <c r="DT63" s="109">
        <f ca="1">DF63+DG63+DH63+DI63-DJ63-DK63-DL63-DM63-DN63-DO63-DQ63-DS63</f>
        <v>0</v>
      </c>
      <c r="DU63" s="104">
        <f ca="1">DT63*H63</f>
        <v>0</v>
      </c>
      <c r="DV63" s="105">
        <f ca="1">(DK63+DL63+DM63+DN63+(DO63+((DP63*$F63)/$H63)+DS63))*$L63</f>
        <v>0</v>
      </c>
      <c r="DW63" s="191"/>
      <c r="DX63" s="192">
        <f ca="1">DW63-DT63</f>
        <v>0</v>
      </c>
      <c r="DY63" s="106">
        <f ca="1">DT63</f>
        <v>0</v>
      </c>
      <c r="DZ63" s="202"/>
      <c r="EA63" s="202"/>
      <c r="EB63" s="202"/>
      <c r="EC63" s="202"/>
      <c r="ED63" s="202"/>
      <c r="EE63" s="202"/>
      <c r="EF63" s="202"/>
      <c r="EG63" s="202"/>
      <c r="EH63" s="203"/>
      <c r="EI63" s="204"/>
      <c r="EJ63" s="108">
        <f>(EI63*F63)/H63</f>
        <v>0</v>
      </c>
      <c r="EK63" s="102">
        <f ca="1">IF(E63=0,0,SUMIF('Cocktail (December 2025)'!$F$6:$DB$1547,E63,'Cocktail (December 2025)'!$AG$6:$AG$1547))</f>
        <v>0</v>
      </c>
      <c r="EL63" s="108">
        <f ca="1">EK63/H63</f>
        <v>0</v>
      </c>
      <c r="EM63" s="109">
        <f ca="1">DY63+DZ63+EA63+EB63-EC63-ED63-EE63-EF63-EG63-EH63-EJ63-EL63</f>
        <v>0</v>
      </c>
      <c r="EN63" s="104">
        <f ca="1">EM63*H63</f>
        <v>0</v>
      </c>
      <c r="EO63" s="105">
        <f ca="1">(ED63+EE63+EF63+EG63+(EH63+((EI63*$F63)/$H63)+EL63))*$L63</f>
        <v>0</v>
      </c>
      <c r="EP63" s="191"/>
      <c r="EQ63" s="199">
        <f ca="1">EP63-EM63</f>
        <v>0</v>
      </c>
      <c r="ER63" s="185">
        <f ca="1">EM63</f>
        <v>0</v>
      </c>
      <c r="ES63" s="202"/>
      <c r="ET63" s="202"/>
      <c r="EU63" s="202"/>
      <c r="EV63" s="202"/>
      <c r="EW63" s="202"/>
      <c r="EX63" s="202"/>
      <c r="EY63" s="202"/>
      <c r="EZ63" s="202"/>
      <c r="FA63" s="203"/>
      <c r="FB63" s="204"/>
      <c r="FC63" s="108">
        <f>(FB63*F63)/H63</f>
        <v>0</v>
      </c>
      <c r="FD63" s="102">
        <f ca="1">IF(E63=0,0,SUMIF('Cocktail (December 2025)'!$F$6:$DB$1547,E63,'Cocktail (December 2025)'!$AJ$6:$AJ$1547))</f>
        <v>0</v>
      </c>
      <c r="FE63" s="108">
        <f ca="1">FD63/H63</f>
        <v>0</v>
      </c>
      <c r="FF63" s="109">
        <f ca="1">ER63+ES63+ET63+EU63-EV63-EW63-EX63-EY63-EZ63-FA63-FC63-FE63</f>
        <v>0</v>
      </c>
      <c r="FG63" s="104">
        <f ca="1">FF63*H63</f>
        <v>0</v>
      </c>
      <c r="FH63" s="105">
        <f ca="1">(EW63+EX63+EY63+EZ63+(FA63+((FB63*$F63)/$H63)+FE63))*$L63</f>
        <v>0</v>
      </c>
      <c r="FI63" s="191"/>
      <c r="FJ63" s="192">
        <f ca="1">FI63-FF63</f>
        <v>0</v>
      </c>
      <c r="FK63" s="110">
        <f ca="1">FF63</f>
        <v>0</v>
      </c>
      <c r="FL63" s="202"/>
      <c r="FM63" s="202"/>
      <c r="FN63" s="202"/>
      <c r="FO63" s="202"/>
      <c r="FP63" s="202"/>
      <c r="FQ63" s="202"/>
      <c r="FR63" s="202"/>
      <c r="FS63" s="202"/>
      <c r="FT63" s="203"/>
      <c r="FU63" s="204"/>
      <c r="FV63" s="108">
        <f>(FU63*F63)/H63</f>
        <v>0</v>
      </c>
      <c r="FW63" s="102">
        <f ca="1">IF(E63=0,0,SUMIF('Cocktail (December 2025)'!$F$6:$DB$1547,E63,'Cocktail (December 2025)'!$AM$6:$AM$1547))</f>
        <v>0</v>
      </c>
      <c r="FX63" s="108">
        <f ca="1">FW63/H63</f>
        <v>0</v>
      </c>
      <c r="FY63" s="109">
        <f ca="1">FK63+FL63+FM63+FN63-FO63-FP63-FQ63-FR63-FS63-FT63-FV63-FX63</f>
        <v>0</v>
      </c>
      <c r="FZ63" s="104">
        <f ca="1">FY63*H63</f>
        <v>0</v>
      </c>
      <c r="GA63" s="105">
        <f ca="1">(FP63+FQ63+FR63+FS63+(FT63+((FU63*$F63)/$H63)+FX63))*$L63</f>
        <v>0</v>
      </c>
      <c r="GB63" s="191"/>
      <c r="GC63" s="192">
        <f ca="1">GB63-FY63</f>
        <v>0</v>
      </c>
      <c r="GD63" s="106">
        <f ca="1">FY63</f>
        <v>0</v>
      </c>
      <c r="GE63" s="202"/>
      <c r="GF63" s="202"/>
      <c r="GG63" s="202"/>
      <c r="GH63" s="202"/>
      <c r="GI63" s="202"/>
      <c r="GJ63" s="202"/>
      <c r="GK63" s="202"/>
      <c r="GL63" s="202"/>
      <c r="GM63" s="203"/>
      <c r="GN63" s="204"/>
      <c r="GO63" s="108">
        <f>(GN63*F63)/H63</f>
        <v>0</v>
      </c>
      <c r="GP63" s="102">
        <f ca="1">IF(E63=0,0,SUMIF('Cocktail (December 2025)'!$F$6:$DB$1547,E63,'Cocktail (December 2025)'!$AP$6:$AP$1547))</f>
        <v>0</v>
      </c>
      <c r="GQ63" s="108">
        <f ca="1">GP63/H63</f>
        <v>0</v>
      </c>
      <c r="GR63" s="109">
        <f ca="1">GD63+GE63+GF63+GG63-GH63-GI63-GJ63-GK63-GL63-GM63-GO63-GQ63</f>
        <v>0</v>
      </c>
      <c r="GS63" s="104">
        <f ca="1">GR63*H63</f>
        <v>0</v>
      </c>
      <c r="GT63" s="105">
        <f ca="1">(GI63+GJ63+GK63+GL63+(GM63+((GN63*$F63)/$H63)+GQ63))*$L63</f>
        <v>0</v>
      </c>
      <c r="GU63" s="191"/>
      <c r="GV63" s="192">
        <f ca="1">GU63-GR63</f>
        <v>0</v>
      </c>
      <c r="GW63" s="106">
        <f ca="1">GR63</f>
        <v>0</v>
      </c>
      <c r="GX63" s="202"/>
      <c r="GY63" s="202"/>
      <c r="GZ63" s="202"/>
      <c r="HA63" s="202"/>
      <c r="HB63" s="202"/>
      <c r="HC63" s="202"/>
      <c r="HD63" s="202"/>
      <c r="HE63" s="202"/>
      <c r="HF63" s="203"/>
      <c r="HG63" s="204"/>
      <c r="HH63" s="108">
        <f>(HG63*F63)/H63</f>
        <v>0</v>
      </c>
      <c r="HI63" s="102">
        <f ca="1">IF(E63=0,0,SUMIF('Cocktail (December 2025)'!$F$6:$DB$1547,E63,'Cocktail (December 2025)'!$AS$6:$AS$1547))</f>
        <v>0</v>
      </c>
      <c r="HJ63" s="108">
        <f ca="1">HI63/H63</f>
        <v>0</v>
      </c>
      <c r="HK63" s="109">
        <f ca="1">GW63+GX63+GY63+GZ63-HA63-HB63-HC63-HD63-HE63-HF63-HH63-HJ63</f>
        <v>0</v>
      </c>
      <c r="HL63" s="104">
        <f ca="1">HK63*H63</f>
        <v>0</v>
      </c>
      <c r="HM63" s="105">
        <f ca="1">(HB63+HC63+HD63+HE63+(HF63+((HG63*$F63)/$H63)+HJ63))*$L63</f>
        <v>0</v>
      </c>
      <c r="HN63" s="191"/>
      <c r="HO63" s="192">
        <f ca="1">HN63-HK63</f>
        <v>0</v>
      </c>
      <c r="HP63" s="106">
        <f ca="1">HK63</f>
        <v>0</v>
      </c>
      <c r="HQ63" s="202"/>
      <c r="HR63" s="202"/>
      <c r="HS63" s="202"/>
      <c r="HT63" s="202"/>
      <c r="HU63" s="202"/>
      <c r="HV63" s="202"/>
      <c r="HW63" s="202"/>
      <c r="HX63" s="202"/>
      <c r="HY63" s="203"/>
      <c r="HZ63" s="204"/>
      <c r="IA63" s="108">
        <f>(HZ63*F63)/H63</f>
        <v>0</v>
      </c>
      <c r="IB63" s="102">
        <f ca="1">IF(E63=0,0,SUMIF('Cocktail (December 2025)'!$F$6:$DB$1547,E63,'Cocktail (December 2025)'!$AV$6:$AV$1547))</f>
        <v>0</v>
      </c>
      <c r="IC63" s="108">
        <f ca="1">IB63/H63</f>
        <v>0</v>
      </c>
      <c r="ID63" s="109">
        <f ca="1">HP63+HQ63+HR63+HS63-HT63-HU63-HV63-HW63-HX63-HY63-IA63-IC63</f>
        <v>0</v>
      </c>
      <c r="IE63" s="104">
        <f ca="1">ID63*H63</f>
        <v>0</v>
      </c>
      <c r="IF63" s="105">
        <f ca="1">(HU63+HV63+HW63+HX63+(HY63+((HZ63*$F63)/$H63)+IC63))*$L63</f>
        <v>0</v>
      </c>
      <c r="IG63" s="191"/>
      <c r="IH63" s="192">
        <f ca="1">IG63-ID63</f>
        <v>0</v>
      </c>
      <c r="II63" s="106">
        <f ca="1">ID63</f>
        <v>0</v>
      </c>
      <c r="IJ63" s="202"/>
      <c r="IK63" s="202"/>
      <c r="IL63" s="202"/>
      <c r="IM63" s="202"/>
      <c r="IN63" s="202"/>
      <c r="IO63" s="202"/>
      <c r="IP63" s="202"/>
      <c r="IQ63" s="202"/>
      <c r="IR63" s="203"/>
      <c r="IS63" s="204"/>
      <c r="IT63" s="108">
        <f>(IS63*F63)/H63</f>
        <v>0</v>
      </c>
      <c r="IU63" s="102">
        <f ca="1">IF(E63=0,0,SUMIF('Cocktail (December 2025)'!$F$6:$DB$1547,E63,'Cocktail (December 2025)'!$AY$6:$AY$1547))</f>
        <v>0</v>
      </c>
      <c r="IV63" s="108">
        <f ca="1">IU63/H63</f>
        <v>0</v>
      </c>
      <c r="IW63" s="109">
        <f ca="1">II63+IJ63+IK63+IL63-IM63-IN63-IO63-IP63-IQ63-IR63-IT63-IV63</f>
        <v>0</v>
      </c>
      <c r="IX63" s="104">
        <f ca="1">IW63*H63</f>
        <v>0</v>
      </c>
      <c r="IY63" s="105">
        <f ca="1">(IN63+IO63+IP63+IQ63+(IR63+((IS63*$F63)/$H63)+IV63))*$L63</f>
        <v>0</v>
      </c>
      <c r="IZ63" s="191"/>
      <c r="JA63" s="192">
        <f ca="1">IZ63-IW63</f>
        <v>0</v>
      </c>
      <c r="JB63" s="106">
        <f ca="1">IW63</f>
        <v>0</v>
      </c>
      <c r="JC63" s="202"/>
      <c r="JD63" s="202"/>
      <c r="JE63" s="202"/>
      <c r="JF63" s="202"/>
      <c r="JG63" s="202"/>
      <c r="JH63" s="202"/>
      <c r="JI63" s="202"/>
      <c r="JJ63" s="202"/>
      <c r="JK63" s="203"/>
      <c r="JL63" s="204"/>
      <c r="JM63" s="108">
        <f>(JL63*F63)/H63</f>
        <v>0</v>
      </c>
      <c r="JN63" s="102">
        <f ca="1">IF(E63=0,0,SUMIF('Cocktail (December 2025)'!$F$6:$DB$1547,E63,'Cocktail (December 2025)'!$BB$6:$BB$1547))</f>
        <v>0</v>
      </c>
      <c r="JO63" s="108">
        <f ca="1">JN63/H63</f>
        <v>0</v>
      </c>
      <c r="JP63" s="109">
        <f ca="1">JB63+JC63+JD63+JE63-JF63-JG63-JH63-JI63-JJ63-JK63-JM63-JO63</f>
        <v>0</v>
      </c>
      <c r="JQ63" s="104">
        <f ca="1">JP63*H63</f>
        <v>0</v>
      </c>
      <c r="JR63" s="105">
        <f ca="1">(JG63+JH63+JI63+JJ63+(JK63+((JL63*$F63)/$H63)+JO63))*$L63</f>
        <v>0</v>
      </c>
      <c r="JS63" s="191"/>
      <c r="JT63" s="192">
        <f ca="1">JS63-JP63</f>
        <v>0</v>
      </c>
      <c r="JU63" s="106">
        <f ca="1">JP63</f>
        <v>0</v>
      </c>
      <c r="JV63" s="202"/>
      <c r="JW63" s="202"/>
      <c r="JX63" s="202"/>
      <c r="JY63" s="202"/>
      <c r="JZ63" s="202"/>
      <c r="KA63" s="202"/>
      <c r="KB63" s="202"/>
      <c r="KC63" s="202"/>
      <c r="KD63" s="203"/>
      <c r="KE63" s="204"/>
      <c r="KF63" s="108">
        <f>(KE63*F63)/H63</f>
        <v>0</v>
      </c>
      <c r="KG63" s="102">
        <f ca="1">IF(E63=0,0,SUMIF('Cocktail (December 2025)'!$F$6:$DB$1547,E63,'Cocktail (December 2025)'!$BE$6:$BE$1547))</f>
        <v>0</v>
      </c>
      <c r="KH63" s="108">
        <f ca="1">KG63/H63</f>
        <v>0</v>
      </c>
      <c r="KI63" s="109">
        <f ca="1">JU63+JV63+JW63+JX63-JY63-JZ63-KA63-KB63-KC63-KD63-KF63-KH63</f>
        <v>0</v>
      </c>
      <c r="KJ63" s="104">
        <f ca="1">KI63*H63</f>
        <v>0</v>
      </c>
      <c r="KK63" s="105">
        <f ca="1">(JZ63+KA63+KB63+KC63+(KD63+((KE63*$F63)/$H63)+KH63))*$L63</f>
        <v>0</v>
      </c>
      <c r="KL63" s="191"/>
      <c r="KM63" s="192">
        <f ca="1">KL63-KI63</f>
        <v>0</v>
      </c>
      <c r="KN63" s="106">
        <f ca="1">KI63</f>
        <v>0</v>
      </c>
      <c r="KO63" s="202"/>
      <c r="KP63" s="202"/>
      <c r="KQ63" s="202"/>
      <c r="KR63" s="202"/>
      <c r="KS63" s="202"/>
      <c r="KT63" s="202"/>
      <c r="KU63" s="202"/>
      <c r="KV63" s="202"/>
      <c r="KW63" s="203"/>
      <c r="KX63" s="204"/>
      <c r="KY63" s="108">
        <f>(KX63*F63)/H63</f>
        <v>0</v>
      </c>
      <c r="KZ63" s="102">
        <f ca="1">IF(E63=0,0,SUMIF('Cocktail (December 2025)'!$F$6:$DB$1547,E63,'Cocktail (December 2025)'!$BH$6:$BH$1547))</f>
        <v>0</v>
      </c>
      <c r="LA63" s="108">
        <f ca="1">KZ63/H63</f>
        <v>0</v>
      </c>
      <c r="LB63" s="109">
        <f ca="1">KN63+KO63+KP63+KQ63-KR63-KS63-KT63-KU63-KV63-KW63-KY63-LA63</f>
        <v>0</v>
      </c>
      <c r="LC63" s="104">
        <f ca="1">LB63*H63</f>
        <v>0</v>
      </c>
      <c r="LD63" s="105">
        <f ca="1">(KS63+KT63+KU63+KV63+(KW63+((KX63*$F63)/$H63)+LA63))*$L63</f>
        <v>0</v>
      </c>
      <c r="LE63" s="191"/>
      <c r="LF63" s="192">
        <f ca="1">LE63-LB63</f>
        <v>0</v>
      </c>
      <c r="LG63" s="106">
        <f ca="1">LB63</f>
        <v>0</v>
      </c>
      <c r="LH63" s="202"/>
      <c r="LI63" s="202"/>
      <c r="LJ63" s="202"/>
      <c r="LK63" s="202"/>
      <c r="LL63" s="202"/>
      <c r="LM63" s="202"/>
      <c r="LN63" s="202"/>
      <c r="LO63" s="202"/>
      <c r="LP63" s="203"/>
      <c r="LQ63" s="204"/>
      <c r="LR63" s="108">
        <f>(LQ63*F63)/H63</f>
        <v>0</v>
      </c>
      <c r="LS63" s="102">
        <f ca="1">IF(E63=0,0,SUMIF('Cocktail (December 2025)'!$F$6:$DB$1547,E63,'Cocktail (December 2025)'!$BK$6:$BK$1547))</f>
        <v>0</v>
      </c>
      <c r="LT63" s="108">
        <f ca="1">LS63/H63</f>
        <v>0</v>
      </c>
      <c r="LU63" s="109">
        <f ca="1">LG63+LH63+LI63+LJ63-LK63-LL63-LM63-LN63-LO63-LP63-LR63-LT63</f>
        <v>0</v>
      </c>
      <c r="LV63" s="104">
        <f ca="1">LU63*H63</f>
        <v>0</v>
      </c>
      <c r="LW63" s="105">
        <f ca="1">(LL63+LM63+LN63+LO63+(LP63+((LQ63*$F63)/$H63)+LT63))*$L63</f>
        <v>0</v>
      </c>
      <c r="LX63" s="191"/>
      <c r="LY63" s="192">
        <f ca="1">LX63-LU63</f>
        <v>0</v>
      </c>
      <c r="LZ63" s="106">
        <f ca="1">LU63</f>
        <v>0</v>
      </c>
      <c r="MA63" s="202"/>
      <c r="MB63" s="202"/>
      <c r="MC63" s="202"/>
      <c r="MD63" s="202"/>
      <c r="ME63" s="202"/>
      <c r="MF63" s="202"/>
      <c r="MG63" s="202"/>
      <c r="MH63" s="202"/>
      <c r="MI63" s="203"/>
      <c r="MJ63" s="204"/>
      <c r="MK63" s="108">
        <f>(MJ63*F63)/H63</f>
        <v>0</v>
      </c>
      <c r="ML63" s="102">
        <f ca="1">IF(E63=0,0,SUMIF('Cocktail (December 2025)'!$F$6:$DB$1547,E63,'Cocktail (December 2025)'!$BN$6:$BN$1547))</f>
        <v>0</v>
      </c>
      <c r="MM63" s="108">
        <f ca="1">ML63/H63</f>
        <v>0</v>
      </c>
      <c r="MN63" s="109">
        <f ca="1">LZ63+MA63+MB63+MC63-MD63-ME63-MF63-MG63-MH63-MI63-MK63-MM63</f>
        <v>0</v>
      </c>
      <c r="MO63" s="104">
        <f ca="1">MN63*H63</f>
        <v>0</v>
      </c>
      <c r="MP63" s="105">
        <f ca="1">(ME63+MF63+MG63+MH63+(MI63+((MJ63*$F63)/$H63)+MM63))*$L63</f>
        <v>0</v>
      </c>
      <c r="MQ63" s="191"/>
      <c r="MR63" s="192">
        <f ca="1">MQ63-MN63</f>
        <v>0</v>
      </c>
      <c r="MS63" s="106">
        <f ca="1">MN63</f>
        <v>0</v>
      </c>
      <c r="MT63" s="202"/>
      <c r="MU63" s="202"/>
      <c r="MV63" s="202"/>
      <c r="MW63" s="202"/>
      <c r="MX63" s="202"/>
      <c r="MY63" s="202"/>
      <c r="MZ63" s="202"/>
      <c r="NA63" s="202"/>
      <c r="NB63" s="203"/>
      <c r="NC63" s="204"/>
      <c r="ND63" s="108">
        <f>(NC63*F63)/H63</f>
        <v>0</v>
      </c>
      <c r="NE63" s="102">
        <f ca="1">IF(E63=0,0,SUMIF('Cocktail (December 2025)'!$F$6:$DB$1547,E63,'Cocktail (December 2025)'!$BQ$6:$BQ$1547))</f>
        <v>0</v>
      </c>
      <c r="NF63" s="108">
        <f ca="1">NE63/H63</f>
        <v>0</v>
      </c>
      <c r="NG63" s="109">
        <f ca="1">MS63+MT63+MU63+MV63-MW63-MX63-MY63-MZ63-NA63-NB63-ND63-NF63</f>
        <v>0</v>
      </c>
      <c r="NH63" s="104">
        <f ca="1">NG63*H63</f>
        <v>0</v>
      </c>
      <c r="NI63" s="105">
        <f ca="1">(MX63+MY63+MZ63+NA63+(NB63+((NC63*$F63)/$H63)+NF63))*$L63</f>
        <v>0</v>
      </c>
      <c r="NJ63" s="191"/>
      <c r="NK63" s="192">
        <f ca="1">NJ63-NG63</f>
        <v>0</v>
      </c>
      <c r="NL63" s="106">
        <f ca="1">NG63</f>
        <v>0</v>
      </c>
      <c r="NM63" s="202"/>
      <c r="NN63" s="202"/>
      <c r="NO63" s="202"/>
      <c r="NP63" s="202"/>
      <c r="NQ63" s="202"/>
      <c r="NR63" s="202"/>
      <c r="NS63" s="202"/>
      <c r="NT63" s="202"/>
      <c r="NU63" s="203"/>
      <c r="NV63" s="204"/>
      <c r="NW63" s="108">
        <f>(NV63*F63)/H63</f>
        <v>0</v>
      </c>
      <c r="NX63" s="102">
        <f ca="1">IF(E63=0,0,SUMIF('Cocktail (December 2025)'!$F$6:$DB$1547,E63,'Cocktail (December 2025)'!$BT$6:$BT$1547))</f>
        <v>0</v>
      </c>
      <c r="NY63" s="108">
        <f ca="1">NX63/H63</f>
        <v>0</v>
      </c>
      <c r="NZ63" s="109">
        <f ca="1">NL63+NM63+NN63+NO63-NP63-NQ63-NR63-NS63-NT63-NU63-NW63-NY63</f>
        <v>0</v>
      </c>
      <c r="OA63" s="104">
        <f ca="1">NZ63*H63</f>
        <v>0</v>
      </c>
      <c r="OB63" s="105">
        <f ca="1">(NQ63+NR63+NS63+NT63+(NU63+((NV63*$F63)/$H63)+NY63))*$L63</f>
        <v>0</v>
      </c>
      <c r="OC63" s="191"/>
      <c r="OD63" s="192">
        <f ca="1">OC63-NZ63</f>
        <v>0</v>
      </c>
      <c r="OE63" s="106">
        <f ca="1">NZ63</f>
        <v>0</v>
      </c>
      <c r="OF63" s="202"/>
      <c r="OG63" s="202"/>
      <c r="OH63" s="202"/>
      <c r="OI63" s="202"/>
      <c r="OJ63" s="202"/>
      <c r="OK63" s="202"/>
      <c r="OL63" s="202"/>
      <c r="OM63" s="202"/>
      <c r="ON63" s="203"/>
      <c r="OO63" s="204"/>
      <c r="OP63" s="108">
        <f>(OO63*F63)/H63</f>
        <v>0</v>
      </c>
      <c r="OQ63" s="102">
        <f ca="1">IF(E63=0,0,SUMIF('Cocktail (December 2025)'!$F$6:$DB$1547,E63,'Cocktail (December 2025)'!$BW$6:$BW$1547))</f>
        <v>0</v>
      </c>
      <c r="OR63" s="108">
        <f ca="1">OQ63/H63</f>
        <v>0</v>
      </c>
      <c r="OS63" s="109">
        <f ca="1">OE63+OF63+OG63+OH63-OI63-OJ63-OK63-OL63-OM63-ON63-OP63-OR63</f>
        <v>0</v>
      </c>
      <c r="OT63" s="104">
        <f ca="1">OS63*H63</f>
        <v>0</v>
      </c>
      <c r="OU63" s="105">
        <f ca="1">(OJ63+OK63+OL63+OM63+(ON63+((OO63*$F63)/$H63)+OR63))*$L63</f>
        <v>0</v>
      </c>
      <c r="OV63" s="191"/>
      <c r="OW63" s="192">
        <f ca="1">OV63-OS63</f>
        <v>0</v>
      </c>
      <c r="OX63" s="106">
        <f ca="1">OS63</f>
        <v>0</v>
      </c>
      <c r="OY63" s="202"/>
      <c r="OZ63" s="202"/>
      <c r="PA63" s="202"/>
      <c r="PB63" s="202"/>
      <c r="PC63" s="202"/>
      <c r="PD63" s="202"/>
      <c r="PE63" s="202"/>
      <c r="PF63" s="202"/>
      <c r="PG63" s="203"/>
      <c r="PH63" s="204"/>
      <c r="PI63" s="108">
        <f>(PH63*F63)/H63</f>
        <v>0</v>
      </c>
      <c r="PJ63" s="102">
        <f ca="1">IF(E63=0,0,SUMIF('Cocktail (December 2025)'!$F$6:$DB$1547,E63,'Cocktail (December 2025)'!$BZ$6:$BZ$1547))</f>
        <v>0</v>
      </c>
      <c r="PK63" s="108">
        <f ca="1">PJ63/H63</f>
        <v>0</v>
      </c>
      <c r="PL63" s="109">
        <f ca="1">OX63+OY63+OZ63+PA63-PB63-PC63-PD63-PE63-PF63-PG63-PI63-PK63</f>
        <v>0</v>
      </c>
      <c r="PM63" s="104">
        <f ca="1">PL63*H63</f>
        <v>0</v>
      </c>
      <c r="PN63" s="105">
        <f ca="1">(PC63+PD63+PE63+PF63+(PG63+((PH63*$F63)/$H63)+PK63))*$L63</f>
        <v>0</v>
      </c>
      <c r="PO63" s="191"/>
      <c r="PP63" s="192">
        <f ca="1">PO63-PL63</f>
        <v>0</v>
      </c>
      <c r="PQ63" s="106">
        <f ca="1">PL63</f>
        <v>0</v>
      </c>
      <c r="PR63" s="202"/>
      <c r="PS63" s="202"/>
      <c r="PT63" s="202"/>
      <c r="PU63" s="202"/>
      <c r="PV63" s="202"/>
      <c r="PW63" s="202"/>
      <c r="PX63" s="202"/>
      <c r="PY63" s="202"/>
      <c r="PZ63" s="203"/>
      <c r="QA63" s="204"/>
      <c r="QB63" s="108">
        <f>(QA63*F63)/H63</f>
        <v>0</v>
      </c>
      <c r="QC63" s="102">
        <f ca="1">IF(E63=0,0,SUMIF('Cocktail (December 2025)'!$F$6:$DB$1547,E63,'Cocktail (December 2025)'!$CC$6:$CC$1547))</f>
        <v>0</v>
      </c>
      <c r="QD63" s="108">
        <f ca="1">QC63/H63</f>
        <v>0</v>
      </c>
      <c r="QE63" s="109">
        <f ca="1">PQ63+PR63+PS63+PT63-PU63-PV63-PW63-PX63-PY63-PZ63-QB63-QD63</f>
        <v>0</v>
      </c>
      <c r="QF63" s="104">
        <f ca="1">QE63*H63</f>
        <v>0</v>
      </c>
      <c r="QG63" s="105">
        <f ca="1">(PV63+PW63+PX63+PY63+(PZ63+((QA63*$F63)/$H63)+QD63))*$L63</f>
        <v>0</v>
      </c>
      <c r="QH63" s="191"/>
      <c r="QI63" s="192">
        <f ca="1">QH63-QE63</f>
        <v>0</v>
      </c>
      <c r="QJ63" s="106">
        <f ca="1">QE63</f>
        <v>0</v>
      </c>
      <c r="QK63" s="202"/>
      <c r="QL63" s="202"/>
      <c r="QM63" s="202"/>
      <c r="QN63" s="202"/>
      <c r="QO63" s="202"/>
      <c r="QP63" s="202"/>
      <c r="QQ63" s="202"/>
      <c r="QR63" s="202"/>
      <c r="QS63" s="203"/>
      <c r="QT63" s="204"/>
      <c r="QU63" s="108">
        <f>(QT63*F63)/H63</f>
        <v>0</v>
      </c>
      <c r="QV63" s="102">
        <f ca="1">IF(E63=0,0,SUMIF('Cocktail (December 2025)'!$F$6:$DB$1547,E63,'Cocktail (December 2025)'!$CF$6:$CF$1547))</f>
        <v>0</v>
      </c>
      <c r="QW63" s="108">
        <f ca="1">QV63/H63</f>
        <v>0</v>
      </c>
      <c r="QX63" s="109">
        <f ca="1">QJ63+QK63+QL63+QM63-QN63-QO63-QP63-QQ63-QR63-QS63-QU63-QW63</f>
        <v>0</v>
      </c>
      <c r="QY63" s="104">
        <f ca="1">QX63*H63</f>
        <v>0</v>
      </c>
      <c r="QZ63" s="105">
        <f ca="1">(QO63+QP63+QQ63+QR63+(QS63+((QT63*$F63)/$H63)+QW63))*$L63</f>
        <v>0</v>
      </c>
      <c r="RA63" s="191"/>
      <c r="RB63" s="192">
        <f ca="1">RA63-QX63</f>
        <v>0</v>
      </c>
      <c r="RC63" s="106">
        <f ca="1">QX63</f>
        <v>0</v>
      </c>
      <c r="RD63" s="202"/>
      <c r="RE63" s="202"/>
      <c r="RF63" s="202"/>
      <c r="RG63" s="202"/>
      <c r="RH63" s="202"/>
      <c r="RI63" s="202"/>
      <c r="RJ63" s="202"/>
      <c r="RK63" s="202"/>
      <c r="RL63" s="203"/>
      <c r="RM63" s="204"/>
      <c r="RN63" s="108">
        <f>(RM63*F63)/H63</f>
        <v>0</v>
      </c>
      <c r="RO63" s="102">
        <f ca="1">IF(E63=0,0,SUMIF('Cocktail (December 2025)'!$F$6:$DB$1547,E63,'Cocktail (December 2025)'!$CI$6:$CI$1547))</f>
        <v>0</v>
      </c>
      <c r="RP63" s="108">
        <f ca="1">RO63/H63</f>
        <v>0</v>
      </c>
      <c r="RQ63" s="109">
        <f ca="1">RC63+RD63+RE63+RF63-RG63-RH63-RI63-RJ63-RK63-RL63-RN63-RP63</f>
        <v>0</v>
      </c>
      <c r="RR63" s="104">
        <f ca="1">RQ63*H63</f>
        <v>0</v>
      </c>
      <c r="RS63" s="105">
        <f ca="1">(RH63+RI63+RJ63+RK63+(RL63+((RM63*$F63)/$H63)+RP63))*$L63</f>
        <v>0</v>
      </c>
      <c r="RT63" s="191"/>
      <c r="RU63" s="192">
        <f ca="1">RT63-RQ63</f>
        <v>0</v>
      </c>
      <c r="RV63" s="106">
        <f ca="1">RQ63</f>
        <v>0</v>
      </c>
      <c r="RW63" s="202"/>
      <c r="RX63" s="202"/>
      <c r="RY63" s="202"/>
      <c r="RZ63" s="202"/>
      <c r="SA63" s="202"/>
      <c r="SB63" s="202"/>
      <c r="SC63" s="202"/>
      <c r="SD63" s="202"/>
      <c r="SE63" s="203"/>
      <c r="SF63" s="204"/>
      <c r="SG63" s="108">
        <f>(SF63*F63)/H63</f>
        <v>0</v>
      </c>
      <c r="SH63" s="102">
        <f ca="1">IF(E63=0,0,SUMIF('Cocktail (December 2025)'!$F$6:$DB$1547,E63,'Cocktail (December 2025)'!$CL$6:$CL$1547))</f>
        <v>0</v>
      </c>
      <c r="SI63" s="108">
        <f ca="1">SH63/H63</f>
        <v>0</v>
      </c>
      <c r="SJ63" s="109">
        <f ca="1">RV63+RW63+RX63+RY63-RZ63-SA63-SB63-SC63-SD63-SE63-SG63-SI63</f>
        <v>0</v>
      </c>
      <c r="SK63" s="104">
        <f ca="1">SJ63*H63</f>
        <v>0</v>
      </c>
      <c r="SL63" s="105">
        <f ca="1">(SA63+SB63+SC63+SD63+(SE63+((SF63*$F63)/$H63)+SI63))*$L63</f>
        <v>0</v>
      </c>
      <c r="SM63" s="191"/>
      <c r="SN63" s="192">
        <f ca="1">SM63-SJ63</f>
        <v>0</v>
      </c>
      <c r="SO63" s="106">
        <f ca="1">SJ63</f>
        <v>0</v>
      </c>
      <c r="SP63" s="202"/>
      <c r="SQ63" s="202"/>
      <c r="SR63" s="202"/>
      <c r="SS63" s="202"/>
      <c r="ST63" s="202"/>
      <c r="SU63" s="202"/>
      <c r="SV63" s="202"/>
      <c r="SW63" s="202"/>
      <c r="SX63" s="203"/>
      <c r="SY63" s="204"/>
      <c r="SZ63" s="108">
        <f>(SY63*F63)/H63</f>
        <v>0</v>
      </c>
      <c r="TA63" s="102">
        <f ca="1">IF(E63=0,0,SUMIF('Cocktail (December 2025)'!$F$6:$DB$1547,E63,'Cocktail (December 2025)'!$CO$6:$CO$1547))</f>
        <v>0</v>
      </c>
      <c r="TB63" s="108">
        <f ca="1">TA63/H63</f>
        <v>0</v>
      </c>
      <c r="TC63" s="109">
        <f ca="1">SO63+SP63+SQ63+SR63-SS63-ST63-SU63-SV63-SW63-SX63-SZ63-TB63</f>
        <v>0</v>
      </c>
      <c r="TD63" s="104">
        <f ca="1">TC63*H63</f>
        <v>0</v>
      </c>
      <c r="TE63" s="105">
        <f ca="1">(ST63+SU63+SV63+SW63+(SX63+((SY63*$F63)/$H63)+TB63))*$L63</f>
        <v>0</v>
      </c>
      <c r="TF63" s="191"/>
      <c r="TG63" s="192">
        <f ca="1">TF63-TC63</f>
        <v>0</v>
      </c>
      <c r="TH63" s="106">
        <f ca="1">TC63</f>
        <v>0</v>
      </c>
      <c r="TI63" s="202"/>
      <c r="TJ63" s="202"/>
      <c r="TK63" s="202"/>
      <c r="TL63" s="202"/>
      <c r="TM63" s="202"/>
      <c r="TN63" s="202"/>
      <c r="TO63" s="202"/>
      <c r="TP63" s="202"/>
      <c r="TQ63" s="203"/>
      <c r="TR63" s="204"/>
      <c r="TS63" s="108">
        <f>(TR63*F63)/H63</f>
        <v>0</v>
      </c>
      <c r="TT63" s="102">
        <f ca="1">IF(E63=0,0,SUMIF('Cocktail (December 2025)'!$F$6:$DB$1547,E63,'Cocktail (December 2025)'!$CR$6:$CR$1547))</f>
        <v>0</v>
      </c>
      <c r="TU63" s="108">
        <f ca="1">TT63/H63</f>
        <v>0</v>
      </c>
      <c r="TV63" s="109">
        <f ca="1">TH63+TI63+TJ63+TK63-TL63-TM63-TN63-TO63-TP63-TQ63-TS63-TU63</f>
        <v>0</v>
      </c>
      <c r="TW63" s="104">
        <f ca="1">TV63*H63</f>
        <v>0</v>
      </c>
      <c r="TX63" s="105">
        <f ca="1">(TM63+TN63+TO63+TP63+(TQ63+((TR63*$F63)/$H63)+TU63))*$L63</f>
        <v>0</v>
      </c>
      <c r="TY63" s="191"/>
      <c r="TZ63" s="192">
        <f ca="1">TY63-TV63</f>
        <v>0</v>
      </c>
      <c r="UA63" s="106">
        <f ca="1">TV63</f>
        <v>0</v>
      </c>
      <c r="UB63" s="202"/>
      <c r="UC63" s="202"/>
      <c r="UD63" s="202"/>
      <c r="UE63" s="202"/>
      <c r="UF63" s="202"/>
      <c r="UG63" s="202"/>
      <c r="UH63" s="202"/>
      <c r="UI63" s="202"/>
      <c r="UJ63" s="203"/>
      <c r="UK63" s="204"/>
      <c r="UL63" s="108">
        <f>(UK63*F63)/H63</f>
        <v>0</v>
      </c>
      <c r="UM63" s="102">
        <f ca="1">IF(E63=0,0,SUMIF('Cocktail (December 2025)'!$F$6:$DB$1547,E63,'Cocktail (December 2025)'!$CU$6:$CU$1547))</f>
        <v>0</v>
      </c>
      <c r="UN63" s="108">
        <f ca="1">UM63/H63</f>
        <v>0</v>
      </c>
      <c r="UO63" s="109">
        <f ca="1">UA63+UB63+UC63+UD63-UE63-UF63-UG63-UH63-UI63-UJ63-UL63-UN63</f>
        <v>0</v>
      </c>
      <c r="UP63" s="104">
        <f ca="1">UO63*H63</f>
        <v>0</v>
      </c>
      <c r="UQ63" s="105">
        <f ca="1">(UF63+UG63+UH63+UI63+(UJ63+((UK63*$F63)/$H63)+UN63))*$L63</f>
        <v>0</v>
      </c>
      <c r="UR63" s="191"/>
      <c r="US63" s="192">
        <f ca="1">UR63-UO63</f>
        <v>0</v>
      </c>
      <c r="UT63" s="106">
        <f ca="1">UO63</f>
        <v>0</v>
      </c>
      <c r="UU63" s="202"/>
      <c r="UV63" s="202"/>
      <c r="UW63" s="202"/>
      <c r="UX63" s="202"/>
      <c r="UY63" s="202"/>
      <c r="UZ63" s="202"/>
      <c r="VA63" s="202"/>
      <c r="VB63" s="202"/>
      <c r="VC63" s="203"/>
      <c r="VD63" s="204"/>
      <c r="VE63" s="108">
        <f>(VD63*F63)/H63</f>
        <v>0</v>
      </c>
      <c r="VF63" s="102">
        <f ca="1">IF(E63=0,0,SUMIF('Cocktail (December 2025)'!$F$6:$DB$1547,E63,'Cocktail (December 2025)'!$CX$6:$CX$1547))</f>
        <v>0</v>
      </c>
      <c r="VG63" s="108">
        <f ca="1">VF63/H63</f>
        <v>0</v>
      </c>
      <c r="VH63" s="109">
        <f ca="1">UT63+UU63+UV63+UW63-UX63-UY63-UZ63-VA63-VB63-VC63-VE63-VG63</f>
        <v>0</v>
      </c>
      <c r="VI63" s="104">
        <f ca="1">VH63*H63</f>
        <v>0</v>
      </c>
      <c r="VJ63" s="105">
        <f ca="1">(UY63+UZ63+VA63+VB63+(VC63+((VD63*$F63)/$H63)+VG63))*$L63</f>
        <v>0</v>
      </c>
      <c r="VK63" s="191"/>
      <c r="VL63" s="192">
        <f ca="1">VK63-VH63</f>
        <v>0</v>
      </c>
      <c r="VM63" s="106">
        <f ca="1">VH63</f>
        <v>0</v>
      </c>
      <c r="VN63" s="202"/>
      <c r="VO63" s="202"/>
      <c r="VP63" s="202"/>
      <c r="VQ63" s="202"/>
      <c r="VR63" s="202"/>
      <c r="VS63" s="202"/>
      <c r="VT63" s="202"/>
      <c r="VU63" s="202"/>
      <c r="VV63" s="203"/>
      <c r="VW63" s="204"/>
      <c r="VX63" s="108">
        <f>(VW63*F63)/H63</f>
        <v>0</v>
      </c>
      <c r="VY63" s="102">
        <f ca="1">IF(E63=0,0,SUMIF('Cocktail (December 2025)'!$F$6:$DB$1547,E63,'Cocktail (December 2025)'!$DA$6:$DA$1547))</f>
        <v>0</v>
      </c>
      <c r="VZ63" s="108">
        <f ca="1">VY63/H63</f>
        <v>0</v>
      </c>
      <c r="WA63" s="109">
        <f ca="1">VM63+VN63+VO63+VP63-VQ63-VR63-VS63-VT63-VU63-VV63-VX63-VZ63</f>
        <v>0</v>
      </c>
      <c r="WB63" s="104">
        <f ca="1">WA63*H63</f>
        <v>0</v>
      </c>
      <c r="WC63" s="105">
        <f ca="1">(VR63+VS63+VT63+VU63+(VV63+((VW63*$F63)/$H63)+VZ63))*$L63</f>
        <v>0</v>
      </c>
      <c r="WD63" s="191"/>
      <c r="WE63" s="192">
        <f ca="1">WD63-WA63</f>
        <v>0</v>
      </c>
      <c r="WF63" s="14" t="s">
        <v>81</v>
      </c>
      <c r="WG63" s="62">
        <f>O63</f>
        <v>0</v>
      </c>
      <c r="WH63" s="13">
        <f>P63+AI63+BB63+BU63+CN63+DG63+DZ63+ES63+FL63+GE63+GX63+HQ63+IJ63+JC63+JV63+KO63+LH63+MA63+MT63+NM63+OF63+OY63+PR63+QK63+RD63+RW63+SP63+TI63+UB63+UU63+VN63</f>
        <v>0</v>
      </c>
      <c r="WI63" s="13">
        <f>Q63+AJ63+BC63+BV63+CO63+DH63+EA63+ET63+FM63+GF63+GY63+HR63+IK63+JD63+JW63+KP63+LI63+MB63+MU63+NN63+OG63+OZ63+PS63+QL63+RE63+RX63+SQ63+TJ63+UC63+UV63+VO63</f>
        <v>0</v>
      </c>
      <c r="WJ63" s="13">
        <f>R63+AK63+BD63+BW63+CP63+DI63+EB63+EU63+FN63+GG63+GZ63+HS63+IL63+JE63+JX63+KQ63+LJ63+MC63+MV63+NO63+OH63+PA63+PT63+QM63+RF63+RY63+SR63+TK63+UD63+UW63+VP63</f>
        <v>0</v>
      </c>
      <c r="WK63" s="13">
        <f>S63+AL63+BE63+BX63+CQ63+DJ63+EC63+EV63+FO63+GH63+HA63+HT63+IM63+JF63+JY63+KR63+LK63+MD63+MW63+NP63+OI63+PB63+PU63+QN63+RG63+RZ63+SS63+TL63+UE63+UX63+VQ63</f>
        <v>0</v>
      </c>
      <c r="WL63" s="13">
        <f>T63+AM63+BF63+BY63+CR63+DK63+ED63+EW63+FP63+GI63+HB63+HU63+IN63+JG63+JZ63+KS63+LL63+ME63+MX63+NQ63+OJ63+PC63+PV63+QO63+RH63+SA63+ST63+TM63+UF63+UY63+VR63</f>
        <v>0</v>
      </c>
      <c r="WM63" s="13">
        <f>U63+AN63+BG63+BZ63+CS63+DL63+EE63++EX63+FQ63+GJ63+HC63+HV63+IO63+JH63+KA63+KT63+LM63+MF63+MY63+NR63+OK63+PD63+PW63+QP63+RI63+SB63+SU63+TN63+UG63+UZ63+VS63</f>
        <v>0</v>
      </c>
      <c r="WN63" s="13">
        <f>V63+AO63+BH63+CA63+CT63+DM63+EF63+EY63+FR63+GK63+HD63+HW63+IP63+JI63+KB63+KU63+LN63+MG63+MZ63+NS63+OL63+PE63+PX63+QQ63+RJ63+SC63+SV63+TO63+UH63+VA63+VT63</f>
        <v>0</v>
      </c>
      <c r="WO63" s="13">
        <f>W63+AP63+BI63+CB63+CU63+DN63+EG63+EZ63+FS63+GL63+HE63+HX63+IQ63+JJ63+KC63+KV63+LO63+MH63+NA63+NT63+OM63+PF63+PY63+QR63+RK63+SD63+SW63+TP63+UI63+VB63+VU63</f>
        <v>0</v>
      </c>
      <c r="WP63" s="63">
        <f>X63+AQ63+BJ63+CC63+CV63+DO63+EH63+FA63+FT63+GM63+HF63+HY63+IR63+JK63+KD63+KW63+LP63+MI63+NB63+NU63+ON63+PG63+PZ63+QS63+RL63+SE63+SX63+TQ63+UJ63+VC63+VV63</f>
        <v>0</v>
      </c>
      <c r="WQ63" s="63">
        <f>Y63+AR63+BK63+CD63+CW63+DP63+EI63+FB63+FU63+GN63+HG63+HZ63+IS63+JL63+KE63+KX63+LQ63+MJ63+NC63+NV63+OO63+PH63+QA63+QT63+RM63+SF63+SY63+TR63+UK63+VD63+VW63</f>
        <v>0</v>
      </c>
      <c r="WR63" s="63">
        <f>Z63+AS63+BL63+CE63+CX63+DQ63+EJ63+FC63+FV63+GO63+HH63+IA63+IT63+JM63+KF63+KY63+LR63+MK63+ND63+NW63+OP63+PI63+QB63+QU63+RN63+SG63+SZ63+TS63+UL63+VE63+VX63</f>
        <v>0</v>
      </c>
      <c r="WS63" s="63">
        <f ca="1">AB63+AU63+BN63+CG63+CZ63+DS63+EL63+FE63+FX63+GQ63+HJ63+IC63+IV63+JO63+KH63+LA63+LT63+MM63+NF63+NY63+OR63+PK63+QD63+QW63+RP63+SI63+TB63+TU63+UN63+VG63+VZ63</f>
        <v>0</v>
      </c>
      <c r="WT63" s="54">
        <f ca="1">WA63</f>
        <v>0</v>
      </c>
      <c r="WU63" s="64">
        <f ca="1">WB63</f>
        <v>0</v>
      </c>
      <c r="WV63" s="196"/>
      <c r="WW63" s="197">
        <f ca="1">WV63-WT63</f>
        <v>0</v>
      </c>
      <c r="WX63" s="12">
        <f>WV63/F63</f>
        <v>0</v>
      </c>
      <c r="WY63" s="61"/>
    </row>
    <row r="64" spans="1:623" ht="15" x14ac:dyDescent="0.3">
      <c r="A64" s="114" t="str">
        <f t="shared" ca="1" si="2278"/>
        <v>-</v>
      </c>
      <c r="B64" s="149"/>
      <c r="C64" s="173">
        <v>308</v>
      </c>
      <c r="D64" s="174">
        <v>323</v>
      </c>
      <c r="E64" s="138" t="s">
        <v>193</v>
      </c>
      <c r="F64" s="98">
        <f>IF(E64="","",IF(VLOOKUP(E64,'Master Data (December 2025)'!$B$10:$N$857,1)=E64,VLOOKUP(E64,'Master Data (December 2025)'!$B$10:$N$857,6),"XX"))</f>
        <v>1</v>
      </c>
      <c r="G64" s="98"/>
      <c r="H64" s="90">
        <f>IF(E64="","",IF(VLOOKUP(E64,'Master Data (December 2025)'!$B$10:$N$857,1)=E64,VLOOKUP(E64,'Master Data (December 2025)'!$B$10:$N$857,8),"XX"))</f>
        <v>22</v>
      </c>
      <c r="I64" s="98"/>
      <c r="J64" s="90" t="str">
        <f>IF(E64="","",IF(VLOOKUP(E64,'Master Data (December 2025)'!$B$10:$N$857,1)=E64,VLOOKUP(E64,'Master Data (December 2025)'!$B$10:$N$857,3),"XX"))</f>
        <v>สมภพ</v>
      </c>
      <c r="K64" s="99" t="str">
        <f>IF(E64="","",IF(VLOOKUP(E64,'Master Data (December 2025)'!$B$10:$N$857,1)=E64,VLOOKUP(E64,'Master Data (December 2025)'!$B$10:$N$857,5),"XX"))</f>
        <v>Btl 700 ml</v>
      </c>
      <c r="L64" s="215">
        <f>IF(E64="","",IF(VLOOKUP(E64,'Master Data (December 2025)'!$B$10:$N$857,1)=E64,VLOOKUP(E64,'Master Data (December 2025)'!$B$10:$N$857,11),"XX"))</f>
        <v>1275</v>
      </c>
      <c r="M64" s="215">
        <f>IF(E64="","",IF(VLOOKUP(E64,'Master Data (December 2025)'!$B$10:$N$857,1)=E64,VLOOKUP(E64,'Master Data (December 2025)'!$B$10:$N$857,13),"XX"))</f>
        <v>57.954545454545453</v>
      </c>
      <c r="N64" s="209"/>
      <c r="O64" s="100">
        <f t="shared" si="2280"/>
        <v>0</v>
      </c>
      <c r="P64" s="202"/>
      <c r="Q64" s="202"/>
      <c r="R64" s="202"/>
      <c r="S64" s="202"/>
      <c r="T64" s="202"/>
      <c r="U64" s="202"/>
      <c r="V64" s="202"/>
      <c r="W64" s="202"/>
      <c r="X64" s="203"/>
      <c r="Y64" s="204"/>
      <c r="Z64" s="101">
        <f t="shared" si="2281"/>
        <v>0</v>
      </c>
      <c r="AA64" s="102">
        <f ca="1">IF(E64=0,0,SUMIF('Cocktail (December 2025)'!$F$6:$DB$1547,E64,'Cocktail (December 2025)'!$O$6:$O$1547))</f>
        <v>0</v>
      </c>
      <c r="AB64" s="103">
        <f t="shared" ca="1" si="2282"/>
        <v>0</v>
      </c>
      <c r="AC64" s="104">
        <f t="shared" ca="1" si="2283"/>
        <v>0</v>
      </c>
      <c r="AD64" s="104">
        <f t="shared" ca="1" si="2284"/>
        <v>0</v>
      </c>
      <c r="AE64" s="105">
        <f t="shared" ca="1" si="2514"/>
        <v>0</v>
      </c>
      <c r="AF64" s="191"/>
      <c r="AG64" s="192">
        <f t="shared" ca="1" si="2286"/>
        <v>0</v>
      </c>
      <c r="AH64" s="106">
        <f t="shared" ca="1" si="2279"/>
        <v>0</v>
      </c>
      <c r="AI64" s="202"/>
      <c r="AJ64" s="202"/>
      <c r="AK64" s="202"/>
      <c r="AL64" s="202"/>
      <c r="AM64" s="202"/>
      <c r="AN64" s="202"/>
      <c r="AO64" s="202"/>
      <c r="AP64" s="202"/>
      <c r="AQ64" s="203"/>
      <c r="AR64" s="204"/>
      <c r="AS64" s="107">
        <f t="shared" si="2287"/>
        <v>0</v>
      </c>
      <c r="AT64" s="102">
        <f ca="1">IF(E64=0,0,SUMIF('Cocktail (December 2025)'!$F$6:$DB$1547,E64,'Cocktail (December 2025)'!$R$6:$R$1547))</f>
        <v>0</v>
      </c>
      <c r="AU64" s="108">
        <f t="shared" ca="1" si="2288"/>
        <v>0</v>
      </c>
      <c r="AV64" s="104">
        <f t="shared" ca="1" si="2289"/>
        <v>0</v>
      </c>
      <c r="AW64" s="104">
        <f t="shared" ca="1" si="2290"/>
        <v>0</v>
      </c>
      <c r="AX64" s="105">
        <f t="shared" ca="1" si="2515"/>
        <v>0</v>
      </c>
      <c r="AY64" s="191"/>
      <c r="AZ64" s="192">
        <f t="shared" ca="1" si="2292"/>
        <v>0</v>
      </c>
      <c r="BA64" s="106">
        <f t="shared" ca="1" si="2293"/>
        <v>0</v>
      </c>
      <c r="BB64" s="202"/>
      <c r="BC64" s="202"/>
      <c r="BD64" s="202"/>
      <c r="BE64" s="202"/>
      <c r="BF64" s="202"/>
      <c r="BG64" s="202"/>
      <c r="BH64" s="202"/>
      <c r="BI64" s="202"/>
      <c r="BJ64" s="203"/>
      <c r="BK64" s="204"/>
      <c r="BL64" s="108">
        <f t="shared" si="2294"/>
        <v>0</v>
      </c>
      <c r="BM64" s="102">
        <f ca="1">IF(E64=0,0,SUMIF('Cocktail (December 2025)'!$F$6:$DB$1547,E64,'Cocktail (December 2025)'!$U$6:$U$1547))</f>
        <v>0</v>
      </c>
      <c r="BN64" s="108">
        <f t="shared" ca="1" si="2295"/>
        <v>0</v>
      </c>
      <c r="BO64" s="109">
        <f t="shared" ca="1" si="2296"/>
        <v>0</v>
      </c>
      <c r="BP64" s="104">
        <f t="shared" ca="1" si="2297"/>
        <v>0</v>
      </c>
      <c r="BQ64" s="105">
        <f t="shared" ca="1" si="2516"/>
        <v>0</v>
      </c>
      <c r="BR64" s="191"/>
      <c r="BS64" s="192">
        <f t="shared" ca="1" si="2299"/>
        <v>0</v>
      </c>
      <c r="BT64" s="106">
        <f t="shared" ca="1" si="2300"/>
        <v>0</v>
      </c>
      <c r="BU64" s="202"/>
      <c r="BV64" s="202"/>
      <c r="BW64" s="202"/>
      <c r="BX64" s="202"/>
      <c r="BY64" s="202"/>
      <c r="BZ64" s="202"/>
      <c r="CA64" s="202"/>
      <c r="CB64" s="202"/>
      <c r="CC64" s="203"/>
      <c r="CD64" s="204"/>
      <c r="CE64" s="108">
        <f t="shared" si="2301"/>
        <v>0</v>
      </c>
      <c r="CF64" s="102">
        <f ca="1">IF(E64=0,0,SUMIF('Cocktail (December 2025)'!$F$6:$DB$1547,E64,'Cocktail (December 2025)'!$X$6:$X$1547))</f>
        <v>0</v>
      </c>
      <c r="CG64" s="108">
        <f t="shared" ca="1" si="2302"/>
        <v>0</v>
      </c>
      <c r="CH64" s="109">
        <f t="shared" ca="1" si="2303"/>
        <v>0</v>
      </c>
      <c r="CI64" s="104">
        <f t="shared" ca="1" si="2304"/>
        <v>0</v>
      </c>
      <c r="CJ64" s="105">
        <f t="shared" ca="1" si="2517"/>
        <v>0</v>
      </c>
      <c r="CK64" s="191"/>
      <c r="CL64" s="192">
        <f t="shared" ca="1" si="2306"/>
        <v>0</v>
      </c>
      <c r="CM64" s="106">
        <f t="shared" ca="1" si="2307"/>
        <v>0</v>
      </c>
      <c r="CN64" s="202"/>
      <c r="CO64" s="202"/>
      <c r="CP64" s="202"/>
      <c r="CQ64" s="202"/>
      <c r="CR64" s="202"/>
      <c r="CS64" s="202"/>
      <c r="CT64" s="202"/>
      <c r="CU64" s="202"/>
      <c r="CV64" s="203"/>
      <c r="CW64" s="204"/>
      <c r="CX64" s="108">
        <f t="shared" si="2308"/>
        <v>0</v>
      </c>
      <c r="CY64" s="102">
        <f ca="1">IF(E64=0,0,SUMIF('Cocktail (December 2025)'!$F$6:$DB$1547,E64,'Cocktail (December 2025)'!$AA$6:$AA$1547))</f>
        <v>0</v>
      </c>
      <c r="CZ64" s="108">
        <f t="shared" ca="1" si="2309"/>
        <v>0</v>
      </c>
      <c r="DA64" s="109">
        <f t="shared" ca="1" si="2310"/>
        <v>0</v>
      </c>
      <c r="DB64" s="104">
        <f t="shared" ca="1" si="2311"/>
        <v>0</v>
      </c>
      <c r="DC64" s="105">
        <f t="shared" ca="1" si="2518"/>
        <v>0</v>
      </c>
      <c r="DD64" s="191"/>
      <c r="DE64" s="192">
        <f t="shared" ca="1" si="2313"/>
        <v>0</v>
      </c>
      <c r="DF64" s="106">
        <f t="shared" ca="1" si="2314"/>
        <v>0</v>
      </c>
      <c r="DG64" s="202"/>
      <c r="DH64" s="202"/>
      <c r="DI64" s="202"/>
      <c r="DJ64" s="202"/>
      <c r="DK64" s="202"/>
      <c r="DL64" s="202"/>
      <c r="DM64" s="202"/>
      <c r="DN64" s="202"/>
      <c r="DO64" s="203"/>
      <c r="DP64" s="204"/>
      <c r="DQ64" s="108">
        <f t="shared" si="2315"/>
        <v>0</v>
      </c>
      <c r="DR64" s="102">
        <f ca="1">IF(E64=0,0,SUMIF('Cocktail (December 2025)'!$F$6:$DB$1547,E64,'Cocktail (December 2025)'!$AD$6:$AD$1547))</f>
        <v>0</v>
      </c>
      <c r="DS64" s="108">
        <f t="shared" ca="1" si="2316"/>
        <v>0</v>
      </c>
      <c r="DT64" s="109">
        <f t="shared" ca="1" si="2317"/>
        <v>0</v>
      </c>
      <c r="DU64" s="104">
        <f t="shared" ca="1" si="2318"/>
        <v>0</v>
      </c>
      <c r="DV64" s="105">
        <f t="shared" ca="1" si="2519"/>
        <v>0</v>
      </c>
      <c r="DW64" s="191"/>
      <c r="DX64" s="192">
        <f t="shared" ca="1" si="2320"/>
        <v>0</v>
      </c>
      <c r="DY64" s="106">
        <f t="shared" ca="1" si="2321"/>
        <v>0</v>
      </c>
      <c r="DZ64" s="202"/>
      <c r="EA64" s="202"/>
      <c r="EB64" s="202"/>
      <c r="EC64" s="202"/>
      <c r="ED64" s="202"/>
      <c r="EE64" s="202"/>
      <c r="EF64" s="202"/>
      <c r="EG64" s="202"/>
      <c r="EH64" s="203"/>
      <c r="EI64" s="204"/>
      <c r="EJ64" s="108">
        <f t="shared" si="2322"/>
        <v>0</v>
      </c>
      <c r="EK64" s="102">
        <f ca="1">IF(E64=0,0,SUMIF('Cocktail (December 2025)'!$F$6:$DB$1547,E64,'Cocktail (December 2025)'!$AG$6:$AG$1547))</f>
        <v>0</v>
      </c>
      <c r="EL64" s="108">
        <f t="shared" ca="1" si="2323"/>
        <v>0</v>
      </c>
      <c r="EM64" s="109">
        <f t="shared" ca="1" si="2324"/>
        <v>0</v>
      </c>
      <c r="EN64" s="104">
        <f t="shared" ca="1" si="2325"/>
        <v>0</v>
      </c>
      <c r="EO64" s="105">
        <f t="shared" ca="1" si="2520"/>
        <v>0</v>
      </c>
      <c r="EP64" s="191"/>
      <c r="EQ64" s="199">
        <f t="shared" ca="1" si="2327"/>
        <v>0</v>
      </c>
      <c r="ER64" s="185">
        <f t="shared" ca="1" si="2328"/>
        <v>0</v>
      </c>
      <c r="ES64" s="202"/>
      <c r="ET64" s="202"/>
      <c r="EU64" s="202"/>
      <c r="EV64" s="202"/>
      <c r="EW64" s="202"/>
      <c r="EX64" s="202"/>
      <c r="EY64" s="202"/>
      <c r="EZ64" s="202"/>
      <c r="FA64" s="203"/>
      <c r="FB64" s="204"/>
      <c r="FC64" s="108">
        <f t="shared" si="2329"/>
        <v>0</v>
      </c>
      <c r="FD64" s="102">
        <f ca="1">IF(E64=0,0,SUMIF('Cocktail (December 2025)'!$F$6:$DB$1547,E64,'Cocktail (December 2025)'!$AJ$6:$AJ$1547))</f>
        <v>0</v>
      </c>
      <c r="FE64" s="108">
        <f t="shared" ca="1" si="2330"/>
        <v>0</v>
      </c>
      <c r="FF64" s="109">
        <f t="shared" ca="1" si="2331"/>
        <v>0</v>
      </c>
      <c r="FG64" s="104">
        <f t="shared" ca="1" si="2332"/>
        <v>0</v>
      </c>
      <c r="FH64" s="105">
        <f t="shared" ca="1" si="2521"/>
        <v>0</v>
      </c>
      <c r="FI64" s="191"/>
      <c r="FJ64" s="192">
        <f t="shared" ca="1" si="2334"/>
        <v>0</v>
      </c>
      <c r="FK64" s="110">
        <f t="shared" ca="1" si="2335"/>
        <v>0</v>
      </c>
      <c r="FL64" s="202"/>
      <c r="FM64" s="202"/>
      <c r="FN64" s="202"/>
      <c r="FO64" s="202"/>
      <c r="FP64" s="202"/>
      <c r="FQ64" s="202"/>
      <c r="FR64" s="202"/>
      <c r="FS64" s="202"/>
      <c r="FT64" s="203"/>
      <c r="FU64" s="204"/>
      <c r="FV64" s="108">
        <f t="shared" si="2336"/>
        <v>0</v>
      </c>
      <c r="FW64" s="102">
        <f ca="1">IF(E64=0,0,SUMIF('Cocktail (December 2025)'!$F$6:$DB$1547,E64,'Cocktail (December 2025)'!$AM$6:$AM$1547))</f>
        <v>0</v>
      </c>
      <c r="FX64" s="108">
        <f t="shared" ca="1" si="2337"/>
        <v>0</v>
      </c>
      <c r="FY64" s="109">
        <f t="shared" ca="1" si="2338"/>
        <v>0</v>
      </c>
      <c r="FZ64" s="104">
        <f t="shared" ca="1" si="2339"/>
        <v>0</v>
      </c>
      <c r="GA64" s="105">
        <f t="shared" ca="1" si="2522"/>
        <v>0</v>
      </c>
      <c r="GB64" s="191"/>
      <c r="GC64" s="192">
        <f t="shared" ca="1" si="2341"/>
        <v>0</v>
      </c>
      <c r="GD64" s="106">
        <f t="shared" ca="1" si="2342"/>
        <v>0</v>
      </c>
      <c r="GE64" s="202"/>
      <c r="GF64" s="202"/>
      <c r="GG64" s="202"/>
      <c r="GH64" s="202"/>
      <c r="GI64" s="202"/>
      <c r="GJ64" s="202"/>
      <c r="GK64" s="202"/>
      <c r="GL64" s="202"/>
      <c r="GM64" s="203"/>
      <c r="GN64" s="204"/>
      <c r="GO64" s="108">
        <f t="shared" si="2343"/>
        <v>0</v>
      </c>
      <c r="GP64" s="102">
        <f ca="1">IF(E64=0,0,SUMIF('Cocktail (December 2025)'!$F$6:$DB$1547,E64,'Cocktail (December 2025)'!$AP$6:$AP$1547))</f>
        <v>0</v>
      </c>
      <c r="GQ64" s="108">
        <f t="shared" ca="1" si="2344"/>
        <v>0</v>
      </c>
      <c r="GR64" s="109">
        <f t="shared" ca="1" si="2345"/>
        <v>0</v>
      </c>
      <c r="GS64" s="104">
        <f t="shared" ca="1" si="2346"/>
        <v>0</v>
      </c>
      <c r="GT64" s="105">
        <f t="shared" ca="1" si="2523"/>
        <v>0</v>
      </c>
      <c r="GU64" s="191"/>
      <c r="GV64" s="192">
        <f t="shared" ca="1" si="2348"/>
        <v>0</v>
      </c>
      <c r="GW64" s="106">
        <f t="shared" ca="1" si="2349"/>
        <v>0</v>
      </c>
      <c r="GX64" s="202"/>
      <c r="GY64" s="202"/>
      <c r="GZ64" s="202"/>
      <c r="HA64" s="202"/>
      <c r="HB64" s="202"/>
      <c r="HC64" s="202"/>
      <c r="HD64" s="202"/>
      <c r="HE64" s="202"/>
      <c r="HF64" s="203"/>
      <c r="HG64" s="204"/>
      <c r="HH64" s="108">
        <f t="shared" si="2350"/>
        <v>0</v>
      </c>
      <c r="HI64" s="102">
        <f ca="1">IF(E64=0,0,SUMIF('Cocktail (December 2025)'!$F$6:$DB$1547,E64,'Cocktail (December 2025)'!$AS$6:$AS$1547))</f>
        <v>0</v>
      </c>
      <c r="HJ64" s="108">
        <f t="shared" ca="1" si="2351"/>
        <v>0</v>
      </c>
      <c r="HK64" s="109">
        <f t="shared" ca="1" si="2352"/>
        <v>0</v>
      </c>
      <c r="HL64" s="104">
        <f t="shared" ca="1" si="2353"/>
        <v>0</v>
      </c>
      <c r="HM64" s="105">
        <f t="shared" ca="1" si="2524"/>
        <v>0</v>
      </c>
      <c r="HN64" s="191"/>
      <c r="HO64" s="192">
        <f t="shared" ca="1" si="2355"/>
        <v>0</v>
      </c>
      <c r="HP64" s="106">
        <f t="shared" ca="1" si="2356"/>
        <v>0</v>
      </c>
      <c r="HQ64" s="202"/>
      <c r="HR64" s="202"/>
      <c r="HS64" s="202"/>
      <c r="HT64" s="202"/>
      <c r="HU64" s="202"/>
      <c r="HV64" s="202"/>
      <c r="HW64" s="202"/>
      <c r="HX64" s="202"/>
      <c r="HY64" s="203"/>
      <c r="HZ64" s="204"/>
      <c r="IA64" s="108">
        <f t="shared" si="2357"/>
        <v>0</v>
      </c>
      <c r="IB64" s="102">
        <f ca="1">IF(E64=0,0,SUMIF('Cocktail (December 2025)'!$F$6:$DB$1547,E64,'Cocktail (December 2025)'!$AV$6:$AV$1547))</f>
        <v>0</v>
      </c>
      <c r="IC64" s="108">
        <f t="shared" ca="1" si="2358"/>
        <v>0</v>
      </c>
      <c r="ID64" s="109">
        <f t="shared" ca="1" si="2359"/>
        <v>0</v>
      </c>
      <c r="IE64" s="104">
        <f t="shared" ca="1" si="2360"/>
        <v>0</v>
      </c>
      <c r="IF64" s="105">
        <f t="shared" ca="1" si="2525"/>
        <v>0</v>
      </c>
      <c r="IG64" s="191"/>
      <c r="IH64" s="192">
        <f t="shared" ca="1" si="2362"/>
        <v>0</v>
      </c>
      <c r="II64" s="106">
        <f t="shared" ca="1" si="2363"/>
        <v>0</v>
      </c>
      <c r="IJ64" s="202"/>
      <c r="IK64" s="202"/>
      <c r="IL64" s="202"/>
      <c r="IM64" s="202"/>
      <c r="IN64" s="202"/>
      <c r="IO64" s="202"/>
      <c r="IP64" s="202"/>
      <c r="IQ64" s="202"/>
      <c r="IR64" s="203"/>
      <c r="IS64" s="204"/>
      <c r="IT64" s="108">
        <f t="shared" si="2364"/>
        <v>0</v>
      </c>
      <c r="IU64" s="102">
        <f ca="1">IF(E64=0,0,SUMIF('Cocktail (December 2025)'!$F$6:$DB$1547,E64,'Cocktail (December 2025)'!$AY$6:$AY$1547))</f>
        <v>0</v>
      </c>
      <c r="IV64" s="108">
        <f t="shared" ca="1" si="2365"/>
        <v>0</v>
      </c>
      <c r="IW64" s="109">
        <f t="shared" ca="1" si="2366"/>
        <v>0</v>
      </c>
      <c r="IX64" s="104">
        <f t="shared" ca="1" si="2367"/>
        <v>0</v>
      </c>
      <c r="IY64" s="105">
        <f t="shared" ca="1" si="2526"/>
        <v>0</v>
      </c>
      <c r="IZ64" s="191"/>
      <c r="JA64" s="192">
        <f t="shared" ca="1" si="2369"/>
        <v>0</v>
      </c>
      <c r="JB64" s="106">
        <f t="shared" ca="1" si="2370"/>
        <v>0</v>
      </c>
      <c r="JC64" s="202"/>
      <c r="JD64" s="202"/>
      <c r="JE64" s="202"/>
      <c r="JF64" s="202"/>
      <c r="JG64" s="202"/>
      <c r="JH64" s="202"/>
      <c r="JI64" s="202"/>
      <c r="JJ64" s="202"/>
      <c r="JK64" s="203"/>
      <c r="JL64" s="204"/>
      <c r="JM64" s="108">
        <f t="shared" si="2371"/>
        <v>0</v>
      </c>
      <c r="JN64" s="102">
        <f ca="1">IF(E64=0,0,SUMIF('Cocktail (December 2025)'!$F$6:$DB$1547,E64,'Cocktail (December 2025)'!$BB$6:$BB$1547))</f>
        <v>0</v>
      </c>
      <c r="JO64" s="108">
        <f t="shared" ca="1" si="2372"/>
        <v>0</v>
      </c>
      <c r="JP64" s="109">
        <f t="shared" ca="1" si="2373"/>
        <v>0</v>
      </c>
      <c r="JQ64" s="104">
        <f t="shared" ca="1" si="2374"/>
        <v>0</v>
      </c>
      <c r="JR64" s="105">
        <f t="shared" ca="1" si="2527"/>
        <v>0</v>
      </c>
      <c r="JS64" s="191"/>
      <c r="JT64" s="192">
        <f t="shared" ca="1" si="2376"/>
        <v>0</v>
      </c>
      <c r="JU64" s="106">
        <f t="shared" ca="1" si="2377"/>
        <v>0</v>
      </c>
      <c r="JV64" s="202"/>
      <c r="JW64" s="202"/>
      <c r="JX64" s="202"/>
      <c r="JY64" s="202"/>
      <c r="JZ64" s="202"/>
      <c r="KA64" s="202"/>
      <c r="KB64" s="202"/>
      <c r="KC64" s="202"/>
      <c r="KD64" s="203"/>
      <c r="KE64" s="204"/>
      <c r="KF64" s="108">
        <f t="shared" si="2378"/>
        <v>0</v>
      </c>
      <c r="KG64" s="102">
        <f ca="1">IF(E64=0,0,SUMIF('Cocktail (December 2025)'!$F$6:$DB$1547,E64,'Cocktail (December 2025)'!$BE$6:$BE$1547))</f>
        <v>0</v>
      </c>
      <c r="KH64" s="108">
        <f t="shared" ca="1" si="2379"/>
        <v>0</v>
      </c>
      <c r="KI64" s="109">
        <f t="shared" ca="1" si="2380"/>
        <v>0</v>
      </c>
      <c r="KJ64" s="104">
        <f t="shared" ca="1" si="2381"/>
        <v>0</v>
      </c>
      <c r="KK64" s="105">
        <f t="shared" ca="1" si="2528"/>
        <v>0</v>
      </c>
      <c r="KL64" s="191"/>
      <c r="KM64" s="192">
        <f t="shared" ca="1" si="2383"/>
        <v>0</v>
      </c>
      <c r="KN64" s="106">
        <f t="shared" ca="1" si="2384"/>
        <v>0</v>
      </c>
      <c r="KO64" s="202"/>
      <c r="KP64" s="202"/>
      <c r="KQ64" s="202"/>
      <c r="KR64" s="202"/>
      <c r="KS64" s="202"/>
      <c r="KT64" s="202"/>
      <c r="KU64" s="202"/>
      <c r="KV64" s="202"/>
      <c r="KW64" s="203"/>
      <c r="KX64" s="204"/>
      <c r="KY64" s="108">
        <f t="shared" si="2385"/>
        <v>0</v>
      </c>
      <c r="KZ64" s="102">
        <f ca="1">IF(E64=0,0,SUMIF('Cocktail (December 2025)'!$F$6:$DB$1547,E64,'Cocktail (December 2025)'!$BH$6:$BH$1547))</f>
        <v>0</v>
      </c>
      <c r="LA64" s="108">
        <f t="shared" ca="1" si="2386"/>
        <v>0</v>
      </c>
      <c r="LB64" s="109">
        <f t="shared" ca="1" si="2387"/>
        <v>0</v>
      </c>
      <c r="LC64" s="104">
        <f t="shared" ca="1" si="2388"/>
        <v>0</v>
      </c>
      <c r="LD64" s="105">
        <f t="shared" ca="1" si="2529"/>
        <v>0</v>
      </c>
      <c r="LE64" s="191"/>
      <c r="LF64" s="192">
        <f t="shared" ca="1" si="2390"/>
        <v>0</v>
      </c>
      <c r="LG64" s="106">
        <f t="shared" ca="1" si="2391"/>
        <v>0</v>
      </c>
      <c r="LH64" s="202"/>
      <c r="LI64" s="202"/>
      <c r="LJ64" s="202"/>
      <c r="LK64" s="202"/>
      <c r="LL64" s="202"/>
      <c r="LM64" s="202"/>
      <c r="LN64" s="202"/>
      <c r="LO64" s="202"/>
      <c r="LP64" s="203"/>
      <c r="LQ64" s="204"/>
      <c r="LR64" s="108">
        <f t="shared" si="2392"/>
        <v>0</v>
      </c>
      <c r="LS64" s="102">
        <f ca="1">IF(E64=0,0,SUMIF('Cocktail (December 2025)'!$F$6:$DB$1547,E64,'Cocktail (December 2025)'!$BK$6:$BK$1547))</f>
        <v>0</v>
      </c>
      <c r="LT64" s="108">
        <f t="shared" ca="1" si="2393"/>
        <v>0</v>
      </c>
      <c r="LU64" s="109">
        <f t="shared" ca="1" si="2394"/>
        <v>0</v>
      </c>
      <c r="LV64" s="104">
        <f t="shared" ca="1" si="2395"/>
        <v>0</v>
      </c>
      <c r="LW64" s="105">
        <f t="shared" ca="1" si="2530"/>
        <v>0</v>
      </c>
      <c r="LX64" s="191"/>
      <c r="LY64" s="192">
        <f t="shared" ca="1" si="2397"/>
        <v>0</v>
      </c>
      <c r="LZ64" s="106">
        <f t="shared" ca="1" si="2398"/>
        <v>0</v>
      </c>
      <c r="MA64" s="202"/>
      <c r="MB64" s="202"/>
      <c r="MC64" s="202"/>
      <c r="MD64" s="202"/>
      <c r="ME64" s="202"/>
      <c r="MF64" s="202"/>
      <c r="MG64" s="202"/>
      <c r="MH64" s="202"/>
      <c r="MI64" s="203"/>
      <c r="MJ64" s="204"/>
      <c r="MK64" s="108">
        <f t="shared" si="2399"/>
        <v>0</v>
      </c>
      <c r="ML64" s="102">
        <f ca="1">IF(E64=0,0,SUMIF('Cocktail (December 2025)'!$F$6:$DB$1547,E64,'Cocktail (December 2025)'!$BN$6:$BN$1547))</f>
        <v>0</v>
      </c>
      <c r="MM64" s="108">
        <f t="shared" ca="1" si="2400"/>
        <v>0</v>
      </c>
      <c r="MN64" s="109">
        <f t="shared" ca="1" si="2401"/>
        <v>0</v>
      </c>
      <c r="MO64" s="104">
        <f t="shared" ca="1" si="2402"/>
        <v>0</v>
      </c>
      <c r="MP64" s="105">
        <f t="shared" ca="1" si="2531"/>
        <v>0</v>
      </c>
      <c r="MQ64" s="191"/>
      <c r="MR64" s="192">
        <f t="shared" ca="1" si="2404"/>
        <v>0</v>
      </c>
      <c r="MS64" s="106">
        <f t="shared" ca="1" si="2405"/>
        <v>0</v>
      </c>
      <c r="MT64" s="202"/>
      <c r="MU64" s="202"/>
      <c r="MV64" s="202"/>
      <c r="MW64" s="202"/>
      <c r="MX64" s="202"/>
      <c r="MY64" s="202"/>
      <c r="MZ64" s="202"/>
      <c r="NA64" s="202"/>
      <c r="NB64" s="203"/>
      <c r="NC64" s="204"/>
      <c r="ND64" s="108">
        <f t="shared" si="2406"/>
        <v>0</v>
      </c>
      <c r="NE64" s="102">
        <f ca="1">IF(E64=0,0,SUMIF('Cocktail (December 2025)'!$F$6:$DB$1547,E64,'Cocktail (December 2025)'!$BQ$6:$BQ$1547))</f>
        <v>0</v>
      </c>
      <c r="NF64" s="108">
        <f t="shared" ca="1" si="2407"/>
        <v>0</v>
      </c>
      <c r="NG64" s="109">
        <f t="shared" ca="1" si="2408"/>
        <v>0</v>
      </c>
      <c r="NH64" s="104">
        <f t="shared" ca="1" si="2409"/>
        <v>0</v>
      </c>
      <c r="NI64" s="105">
        <f t="shared" ca="1" si="2532"/>
        <v>0</v>
      </c>
      <c r="NJ64" s="191"/>
      <c r="NK64" s="192">
        <f t="shared" ca="1" si="2411"/>
        <v>0</v>
      </c>
      <c r="NL64" s="106">
        <f t="shared" ca="1" si="2412"/>
        <v>0</v>
      </c>
      <c r="NM64" s="202"/>
      <c r="NN64" s="202"/>
      <c r="NO64" s="202"/>
      <c r="NP64" s="202"/>
      <c r="NQ64" s="202"/>
      <c r="NR64" s="202"/>
      <c r="NS64" s="202"/>
      <c r="NT64" s="202"/>
      <c r="NU64" s="203"/>
      <c r="NV64" s="204"/>
      <c r="NW64" s="108">
        <f t="shared" si="2413"/>
        <v>0</v>
      </c>
      <c r="NX64" s="102">
        <f ca="1">IF(E64=0,0,SUMIF('Cocktail (December 2025)'!$F$6:$DB$1547,E64,'Cocktail (December 2025)'!$BT$6:$BT$1547))</f>
        <v>0</v>
      </c>
      <c r="NY64" s="108">
        <f t="shared" ca="1" si="2414"/>
        <v>0</v>
      </c>
      <c r="NZ64" s="109">
        <f t="shared" ca="1" si="2415"/>
        <v>0</v>
      </c>
      <c r="OA64" s="104">
        <f t="shared" ca="1" si="2416"/>
        <v>0</v>
      </c>
      <c r="OB64" s="105">
        <f t="shared" ca="1" si="2533"/>
        <v>0</v>
      </c>
      <c r="OC64" s="191"/>
      <c r="OD64" s="192">
        <f t="shared" ca="1" si="2418"/>
        <v>0</v>
      </c>
      <c r="OE64" s="106">
        <f t="shared" ca="1" si="2419"/>
        <v>0</v>
      </c>
      <c r="OF64" s="202"/>
      <c r="OG64" s="202"/>
      <c r="OH64" s="202"/>
      <c r="OI64" s="202"/>
      <c r="OJ64" s="202"/>
      <c r="OK64" s="202"/>
      <c r="OL64" s="202"/>
      <c r="OM64" s="202"/>
      <c r="ON64" s="203"/>
      <c r="OO64" s="204"/>
      <c r="OP64" s="108">
        <f t="shared" si="2420"/>
        <v>0</v>
      </c>
      <c r="OQ64" s="102">
        <f ca="1">IF(E64=0,0,SUMIF('Cocktail (December 2025)'!$F$6:$DB$1547,E64,'Cocktail (December 2025)'!$BW$6:$BW$1547))</f>
        <v>0</v>
      </c>
      <c r="OR64" s="108">
        <f t="shared" ca="1" si="2421"/>
        <v>0</v>
      </c>
      <c r="OS64" s="109">
        <f t="shared" ca="1" si="2422"/>
        <v>0</v>
      </c>
      <c r="OT64" s="104">
        <f t="shared" ca="1" si="2423"/>
        <v>0</v>
      </c>
      <c r="OU64" s="105">
        <f t="shared" ca="1" si="2534"/>
        <v>0</v>
      </c>
      <c r="OV64" s="191"/>
      <c r="OW64" s="192">
        <f t="shared" ca="1" si="2425"/>
        <v>0</v>
      </c>
      <c r="OX64" s="106">
        <f t="shared" ca="1" si="2426"/>
        <v>0</v>
      </c>
      <c r="OY64" s="202"/>
      <c r="OZ64" s="202"/>
      <c r="PA64" s="202"/>
      <c r="PB64" s="202"/>
      <c r="PC64" s="202"/>
      <c r="PD64" s="202"/>
      <c r="PE64" s="202"/>
      <c r="PF64" s="202"/>
      <c r="PG64" s="203"/>
      <c r="PH64" s="204"/>
      <c r="PI64" s="108">
        <f t="shared" si="2427"/>
        <v>0</v>
      </c>
      <c r="PJ64" s="102">
        <f ca="1">IF(E64=0,0,SUMIF('Cocktail (December 2025)'!$F$6:$DB$1547,E64,'Cocktail (December 2025)'!$BZ$6:$BZ$1547))</f>
        <v>0</v>
      </c>
      <c r="PK64" s="108">
        <f t="shared" ca="1" si="2428"/>
        <v>0</v>
      </c>
      <c r="PL64" s="109">
        <f t="shared" ca="1" si="2429"/>
        <v>0</v>
      </c>
      <c r="PM64" s="104">
        <f t="shared" ca="1" si="2430"/>
        <v>0</v>
      </c>
      <c r="PN64" s="105">
        <f t="shared" ca="1" si="2535"/>
        <v>0</v>
      </c>
      <c r="PO64" s="191"/>
      <c r="PP64" s="192">
        <f t="shared" ca="1" si="2432"/>
        <v>0</v>
      </c>
      <c r="PQ64" s="106">
        <f t="shared" ca="1" si="2433"/>
        <v>0</v>
      </c>
      <c r="PR64" s="202"/>
      <c r="PS64" s="202"/>
      <c r="PT64" s="202"/>
      <c r="PU64" s="202"/>
      <c r="PV64" s="202"/>
      <c r="PW64" s="202"/>
      <c r="PX64" s="202"/>
      <c r="PY64" s="202"/>
      <c r="PZ64" s="203"/>
      <c r="QA64" s="204"/>
      <c r="QB64" s="108">
        <f t="shared" si="2434"/>
        <v>0</v>
      </c>
      <c r="QC64" s="102">
        <f ca="1">IF(E64=0,0,SUMIF('Cocktail (December 2025)'!$F$6:$DB$1547,E64,'Cocktail (December 2025)'!$CC$6:$CC$1547))</f>
        <v>0</v>
      </c>
      <c r="QD64" s="108">
        <f t="shared" ca="1" si="2435"/>
        <v>0</v>
      </c>
      <c r="QE64" s="109">
        <f t="shared" ca="1" si="2436"/>
        <v>0</v>
      </c>
      <c r="QF64" s="104">
        <f t="shared" ca="1" si="2437"/>
        <v>0</v>
      </c>
      <c r="QG64" s="105">
        <f t="shared" ca="1" si="2536"/>
        <v>0</v>
      </c>
      <c r="QH64" s="191"/>
      <c r="QI64" s="192">
        <f t="shared" ca="1" si="2439"/>
        <v>0</v>
      </c>
      <c r="QJ64" s="106">
        <f t="shared" ca="1" si="2440"/>
        <v>0</v>
      </c>
      <c r="QK64" s="202"/>
      <c r="QL64" s="202"/>
      <c r="QM64" s="202"/>
      <c r="QN64" s="202"/>
      <c r="QO64" s="202"/>
      <c r="QP64" s="202"/>
      <c r="QQ64" s="202"/>
      <c r="QR64" s="202"/>
      <c r="QS64" s="203"/>
      <c r="QT64" s="204"/>
      <c r="QU64" s="108">
        <f t="shared" si="2441"/>
        <v>0</v>
      </c>
      <c r="QV64" s="102">
        <f ca="1">IF(E64=0,0,SUMIF('Cocktail (December 2025)'!$F$6:$DB$1547,E64,'Cocktail (December 2025)'!$CF$6:$CF$1547))</f>
        <v>0</v>
      </c>
      <c r="QW64" s="108">
        <f t="shared" ca="1" si="2442"/>
        <v>0</v>
      </c>
      <c r="QX64" s="109">
        <f t="shared" ca="1" si="2443"/>
        <v>0</v>
      </c>
      <c r="QY64" s="104">
        <f t="shared" ca="1" si="2444"/>
        <v>0</v>
      </c>
      <c r="QZ64" s="105">
        <f t="shared" ca="1" si="2537"/>
        <v>0</v>
      </c>
      <c r="RA64" s="191"/>
      <c r="RB64" s="192">
        <f t="shared" ca="1" si="2446"/>
        <v>0</v>
      </c>
      <c r="RC64" s="106">
        <f t="shared" ca="1" si="2447"/>
        <v>0</v>
      </c>
      <c r="RD64" s="202"/>
      <c r="RE64" s="202"/>
      <c r="RF64" s="202"/>
      <c r="RG64" s="202"/>
      <c r="RH64" s="202"/>
      <c r="RI64" s="202"/>
      <c r="RJ64" s="202"/>
      <c r="RK64" s="202"/>
      <c r="RL64" s="203"/>
      <c r="RM64" s="204"/>
      <c r="RN64" s="108">
        <f t="shared" si="2448"/>
        <v>0</v>
      </c>
      <c r="RO64" s="102">
        <f ca="1">IF(E64=0,0,SUMIF('Cocktail (December 2025)'!$F$6:$DB$1547,E64,'Cocktail (December 2025)'!$CI$6:$CI$1547))</f>
        <v>0</v>
      </c>
      <c r="RP64" s="108">
        <f t="shared" ca="1" si="2449"/>
        <v>0</v>
      </c>
      <c r="RQ64" s="109">
        <f t="shared" ca="1" si="2450"/>
        <v>0</v>
      </c>
      <c r="RR64" s="104">
        <f t="shared" ca="1" si="2451"/>
        <v>0</v>
      </c>
      <c r="RS64" s="105">
        <f t="shared" ca="1" si="2538"/>
        <v>0</v>
      </c>
      <c r="RT64" s="191"/>
      <c r="RU64" s="192">
        <f t="shared" ca="1" si="2453"/>
        <v>0</v>
      </c>
      <c r="RV64" s="106">
        <f t="shared" ca="1" si="2454"/>
        <v>0</v>
      </c>
      <c r="RW64" s="202"/>
      <c r="RX64" s="202"/>
      <c r="RY64" s="202"/>
      <c r="RZ64" s="202"/>
      <c r="SA64" s="202"/>
      <c r="SB64" s="202"/>
      <c r="SC64" s="202"/>
      <c r="SD64" s="202"/>
      <c r="SE64" s="203"/>
      <c r="SF64" s="204"/>
      <c r="SG64" s="108">
        <f t="shared" si="2455"/>
        <v>0</v>
      </c>
      <c r="SH64" s="102">
        <f ca="1">IF(E64=0,0,SUMIF('Cocktail (December 2025)'!$F$6:$DB$1547,E64,'Cocktail (December 2025)'!$CL$6:$CL$1547))</f>
        <v>0</v>
      </c>
      <c r="SI64" s="108">
        <f t="shared" ca="1" si="2456"/>
        <v>0</v>
      </c>
      <c r="SJ64" s="109">
        <f t="shared" ca="1" si="2457"/>
        <v>0</v>
      </c>
      <c r="SK64" s="104">
        <f t="shared" ca="1" si="2458"/>
        <v>0</v>
      </c>
      <c r="SL64" s="105">
        <f t="shared" ca="1" si="2539"/>
        <v>0</v>
      </c>
      <c r="SM64" s="191"/>
      <c r="SN64" s="192">
        <f t="shared" ca="1" si="2460"/>
        <v>0</v>
      </c>
      <c r="SO64" s="106">
        <f t="shared" ca="1" si="2461"/>
        <v>0</v>
      </c>
      <c r="SP64" s="202"/>
      <c r="SQ64" s="202"/>
      <c r="SR64" s="202"/>
      <c r="SS64" s="202"/>
      <c r="ST64" s="202"/>
      <c r="SU64" s="202"/>
      <c r="SV64" s="202"/>
      <c r="SW64" s="202"/>
      <c r="SX64" s="203"/>
      <c r="SY64" s="204"/>
      <c r="SZ64" s="108">
        <f t="shared" si="2462"/>
        <v>0</v>
      </c>
      <c r="TA64" s="102">
        <f ca="1">IF(E64=0,0,SUMIF('Cocktail (December 2025)'!$F$6:$DB$1547,E64,'Cocktail (December 2025)'!$CO$6:$CO$1547))</f>
        <v>0</v>
      </c>
      <c r="TB64" s="108">
        <f t="shared" ca="1" si="2463"/>
        <v>0</v>
      </c>
      <c r="TC64" s="109">
        <f t="shared" ca="1" si="2464"/>
        <v>0</v>
      </c>
      <c r="TD64" s="104">
        <f t="shared" ca="1" si="2465"/>
        <v>0</v>
      </c>
      <c r="TE64" s="105">
        <f t="shared" ca="1" si="2540"/>
        <v>0</v>
      </c>
      <c r="TF64" s="191"/>
      <c r="TG64" s="192">
        <f t="shared" ca="1" si="2467"/>
        <v>0</v>
      </c>
      <c r="TH64" s="106">
        <f t="shared" ca="1" si="2468"/>
        <v>0</v>
      </c>
      <c r="TI64" s="202"/>
      <c r="TJ64" s="202"/>
      <c r="TK64" s="202"/>
      <c r="TL64" s="202"/>
      <c r="TM64" s="202"/>
      <c r="TN64" s="202"/>
      <c r="TO64" s="202"/>
      <c r="TP64" s="202"/>
      <c r="TQ64" s="203"/>
      <c r="TR64" s="204"/>
      <c r="TS64" s="108">
        <f t="shared" si="2469"/>
        <v>0</v>
      </c>
      <c r="TT64" s="102">
        <f ca="1">IF(E64=0,0,SUMIF('Cocktail (December 2025)'!$F$6:$DB$1547,E64,'Cocktail (December 2025)'!$CR$6:$CR$1547))</f>
        <v>0</v>
      </c>
      <c r="TU64" s="108">
        <f t="shared" ca="1" si="2470"/>
        <v>0</v>
      </c>
      <c r="TV64" s="109">
        <f t="shared" ca="1" si="2471"/>
        <v>0</v>
      </c>
      <c r="TW64" s="104">
        <f t="shared" ca="1" si="2472"/>
        <v>0</v>
      </c>
      <c r="TX64" s="105">
        <f t="shared" ca="1" si="2541"/>
        <v>0</v>
      </c>
      <c r="TY64" s="191"/>
      <c r="TZ64" s="192">
        <f t="shared" ca="1" si="2474"/>
        <v>0</v>
      </c>
      <c r="UA64" s="106">
        <f t="shared" ca="1" si="2475"/>
        <v>0</v>
      </c>
      <c r="UB64" s="202"/>
      <c r="UC64" s="202"/>
      <c r="UD64" s="202"/>
      <c r="UE64" s="202"/>
      <c r="UF64" s="202"/>
      <c r="UG64" s="202"/>
      <c r="UH64" s="202"/>
      <c r="UI64" s="202"/>
      <c r="UJ64" s="203"/>
      <c r="UK64" s="204"/>
      <c r="UL64" s="108">
        <f t="shared" si="2476"/>
        <v>0</v>
      </c>
      <c r="UM64" s="102">
        <f ca="1">IF(E64=0,0,SUMIF('Cocktail (December 2025)'!$F$6:$DB$1547,E64,'Cocktail (December 2025)'!$CU$6:$CU$1547))</f>
        <v>0</v>
      </c>
      <c r="UN64" s="108">
        <f t="shared" ca="1" si="2477"/>
        <v>0</v>
      </c>
      <c r="UO64" s="109">
        <f t="shared" ca="1" si="2478"/>
        <v>0</v>
      </c>
      <c r="UP64" s="104">
        <f t="shared" ca="1" si="2479"/>
        <v>0</v>
      </c>
      <c r="UQ64" s="105">
        <f t="shared" ca="1" si="2542"/>
        <v>0</v>
      </c>
      <c r="UR64" s="191"/>
      <c r="US64" s="192">
        <f t="shared" ca="1" si="2481"/>
        <v>0</v>
      </c>
      <c r="UT64" s="106">
        <f t="shared" ca="1" si="2482"/>
        <v>0</v>
      </c>
      <c r="UU64" s="202"/>
      <c r="UV64" s="202"/>
      <c r="UW64" s="202"/>
      <c r="UX64" s="202"/>
      <c r="UY64" s="202"/>
      <c r="UZ64" s="202"/>
      <c r="VA64" s="202"/>
      <c r="VB64" s="202"/>
      <c r="VC64" s="203"/>
      <c r="VD64" s="204"/>
      <c r="VE64" s="108">
        <f t="shared" si="2483"/>
        <v>0</v>
      </c>
      <c r="VF64" s="102">
        <f ca="1">IF(E64=0,0,SUMIF('Cocktail (December 2025)'!$F$6:$DB$1547,E64,'Cocktail (December 2025)'!$CX$6:$CX$1547))</f>
        <v>0</v>
      </c>
      <c r="VG64" s="108">
        <f t="shared" ca="1" si="2484"/>
        <v>0</v>
      </c>
      <c r="VH64" s="109">
        <f t="shared" ca="1" si="2485"/>
        <v>0</v>
      </c>
      <c r="VI64" s="104">
        <f t="shared" ca="1" si="2486"/>
        <v>0</v>
      </c>
      <c r="VJ64" s="105">
        <f t="shared" ca="1" si="2543"/>
        <v>0</v>
      </c>
      <c r="VK64" s="191"/>
      <c r="VL64" s="192">
        <f t="shared" ca="1" si="2488"/>
        <v>0</v>
      </c>
      <c r="VM64" s="106">
        <f t="shared" ca="1" si="2489"/>
        <v>0</v>
      </c>
      <c r="VN64" s="202"/>
      <c r="VO64" s="202"/>
      <c r="VP64" s="202"/>
      <c r="VQ64" s="202"/>
      <c r="VR64" s="202"/>
      <c r="VS64" s="202"/>
      <c r="VT64" s="202"/>
      <c r="VU64" s="202"/>
      <c r="VV64" s="203"/>
      <c r="VW64" s="204"/>
      <c r="VX64" s="108">
        <f t="shared" si="2490"/>
        <v>0</v>
      </c>
      <c r="VY64" s="102">
        <f ca="1">IF(E64=0,0,SUMIF('Cocktail (December 2025)'!$F$6:$DB$1547,E64,'Cocktail (December 2025)'!$DA$6:$DA$1547))</f>
        <v>0</v>
      </c>
      <c r="VZ64" s="108">
        <f t="shared" ca="1" si="2491"/>
        <v>0</v>
      </c>
      <c r="WA64" s="109">
        <f t="shared" ca="1" si="2492"/>
        <v>0</v>
      </c>
      <c r="WB64" s="104">
        <f t="shared" ca="1" si="2493"/>
        <v>0</v>
      </c>
      <c r="WC64" s="105">
        <f t="shared" ca="1" si="2544"/>
        <v>0</v>
      </c>
      <c r="WD64" s="191"/>
      <c r="WE64" s="192">
        <f t="shared" ca="1" si="2495"/>
        <v>0</v>
      </c>
      <c r="WF64" s="14" t="s">
        <v>81</v>
      </c>
      <c r="WG64" s="62">
        <f t="shared" si="2496"/>
        <v>0</v>
      </c>
      <c r="WH64" s="13">
        <f t="shared" si="2497"/>
        <v>0</v>
      </c>
      <c r="WI64" s="13">
        <f t="shared" si="2498"/>
        <v>0</v>
      </c>
      <c r="WJ64" s="13">
        <f t="shared" si="2499"/>
        <v>0</v>
      </c>
      <c r="WK64" s="13">
        <f t="shared" si="2500"/>
        <v>0</v>
      </c>
      <c r="WL64" s="13">
        <f t="shared" si="2501"/>
        <v>0</v>
      </c>
      <c r="WM64" s="13">
        <f t="shared" si="2502"/>
        <v>0</v>
      </c>
      <c r="WN64" s="13">
        <f t="shared" si="2503"/>
        <v>0</v>
      </c>
      <c r="WO64" s="13">
        <f t="shared" si="2504"/>
        <v>0</v>
      </c>
      <c r="WP64" s="63">
        <f t="shared" si="2505"/>
        <v>0</v>
      </c>
      <c r="WQ64" s="63">
        <f t="shared" si="2506"/>
        <v>0</v>
      </c>
      <c r="WR64" s="63">
        <f t="shared" si="2507"/>
        <v>0</v>
      </c>
      <c r="WS64" s="63">
        <f t="shared" ca="1" si="2508"/>
        <v>0</v>
      </c>
      <c r="WT64" s="54">
        <f t="shared" ca="1" si="2509"/>
        <v>0</v>
      </c>
      <c r="WU64" s="64">
        <f t="shared" ca="1" si="2510"/>
        <v>0</v>
      </c>
      <c r="WV64" s="196"/>
      <c r="WW64" s="197">
        <f t="shared" ca="1" si="2511"/>
        <v>0</v>
      </c>
      <c r="WX64" s="12">
        <f t="shared" si="2512"/>
        <v>0</v>
      </c>
      <c r="WY64" s="61"/>
    </row>
    <row r="65" spans="1:623" ht="15" customHeight="1" x14ac:dyDescent="0.3">
      <c r="A65" s="114" t="str">
        <f t="shared" ca="1" si="2278"/>
        <v>-</v>
      </c>
      <c r="B65" s="149"/>
      <c r="C65" s="173">
        <v>328</v>
      </c>
      <c r="D65" s="174">
        <v>324</v>
      </c>
      <c r="E65" s="138" t="s">
        <v>194</v>
      </c>
      <c r="F65" s="98">
        <f>IF(E65="","",IF(VLOOKUP(E65,'Master Data (December 2025)'!$B$10:$N$857,1)=E65,VLOOKUP(E65,'Master Data (December 2025)'!$B$10:$N$857,6),"XX"))</f>
        <v>1</v>
      </c>
      <c r="G65" s="98"/>
      <c r="H65" s="90">
        <f>IF(E65="","",IF(VLOOKUP(E65,'Master Data (December 2025)'!$B$10:$N$857,1)=E65,VLOOKUP(E65,'Master Data (December 2025)'!$B$10:$N$857,8),"XX"))</f>
        <v>22</v>
      </c>
      <c r="I65" s="98"/>
      <c r="J65" s="90" t="str">
        <f>IF(E65="","",IF(VLOOKUP(E65,'Master Data (December 2025)'!$B$10:$N$857,1)=E65,VLOOKUP(E65,'Master Data (December 2025)'!$B$10:$N$857,3),"XX"))</f>
        <v>สมภพ</v>
      </c>
      <c r="K65" s="99" t="str">
        <f>IF(E65="","",IF(VLOOKUP(E65,'Master Data (December 2025)'!$B$10:$N$857,1)=E65,VLOOKUP(E65,'Master Data (December 2025)'!$B$10:$N$857,5),"XX"))</f>
        <v>Btl 700 ml</v>
      </c>
      <c r="L65" s="215">
        <f>IF(E65="","",IF(VLOOKUP(E65,'Master Data (December 2025)'!$B$10:$N$857,1)=E65,VLOOKUP(E65,'Master Data (December 2025)'!$B$10:$N$857,11),"XX"))</f>
        <v>608</v>
      </c>
      <c r="M65" s="215">
        <f>IF(E65="","",IF(VLOOKUP(E65,'Master Data (December 2025)'!$B$10:$N$857,1)=E65,VLOOKUP(E65,'Master Data (December 2025)'!$B$10:$N$857,13),"XX"))</f>
        <v>27.636363636363637</v>
      </c>
      <c r="N65" s="208"/>
      <c r="O65" s="100">
        <f t="shared" si="2280"/>
        <v>0</v>
      </c>
      <c r="P65" s="202"/>
      <c r="Q65" s="202"/>
      <c r="R65" s="202"/>
      <c r="S65" s="202"/>
      <c r="T65" s="202"/>
      <c r="U65" s="202"/>
      <c r="V65" s="202"/>
      <c r="W65" s="202"/>
      <c r="X65" s="203"/>
      <c r="Y65" s="204"/>
      <c r="Z65" s="101">
        <f t="shared" ref="Z65:Z67" si="2545">(Y65*F65)/H65</f>
        <v>0</v>
      </c>
      <c r="AA65" s="102">
        <f ca="1">IF(E65=0,0,SUMIF('Cocktail (December 2025)'!$F$6:$DB$1547,E65,'Cocktail (December 2025)'!$O$6:$O$1547))</f>
        <v>0</v>
      </c>
      <c r="AB65" s="103">
        <f t="shared" ref="AB65:AB67" ca="1" si="2546">AA65/H65</f>
        <v>0</v>
      </c>
      <c r="AC65" s="104">
        <f t="shared" ref="AC65:AC80" ca="1" si="2547">O65+P65+Q65+R65-S65-T65-U65-V65-W65-X65-Z65-AB65</f>
        <v>0</v>
      </c>
      <c r="AD65" s="104">
        <f t="shared" ref="AD65:AD67" ca="1" si="2548">AC65*H65</f>
        <v>0</v>
      </c>
      <c r="AE65" s="105">
        <f t="shared" ca="1" si="2514"/>
        <v>0</v>
      </c>
      <c r="AF65" s="191"/>
      <c r="AG65" s="192">
        <f t="shared" ca="1" si="2286"/>
        <v>0</v>
      </c>
      <c r="AH65" s="106">
        <f t="shared" ca="1" si="2279"/>
        <v>0</v>
      </c>
      <c r="AI65" s="202"/>
      <c r="AJ65" s="202"/>
      <c r="AK65" s="202"/>
      <c r="AL65" s="202"/>
      <c r="AM65" s="202"/>
      <c r="AN65" s="202"/>
      <c r="AO65" s="202"/>
      <c r="AP65" s="202"/>
      <c r="AQ65" s="203"/>
      <c r="AR65" s="204"/>
      <c r="AS65" s="107">
        <f t="shared" si="2287"/>
        <v>0</v>
      </c>
      <c r="AT65" s="102">
        <f ca="1">IF(E65=0,0,SUMIF('Cocktail (December 2025)'!$F$6:$DB$1547,E65,'Cocktail (December 2025)'!$R$6:$R$1547))</f>
        <v>0</v>
      </c>
      <c r="AU65" s="108">
        <f t="shared" ca="1" si="2288"/>
        <v>0</v>
      </c>
      <c r="AV65" s="104">
        <f t="shared" ref="AV65:AV80" ca="1" si="2549">AH65+AI65+AJ65+AK65-AL65-AM65-AN65-AO65-AP65-AQ65-AS65-AU65</f>
        <v>0</v>
      </c>
      <c r="AW65" s="104">
        <f t="shared" ca="1" si="2290"/>
        <v>0</v>
      </c>
      <c r="AX65" s="105">
        <f t="shared" ca="1" si="2515"/>
        <v>0</v>
      </c>
      <c r="AY65" s="191"/>
      <c r="AZ65" s="192">
        <f t="shared" ca="1" si="2292"/>
        <v>0</v>
      </c>
      <c r="BA65" s="106">
        <f t="shared" ca="1" si="2293"/>
        <v>0</v>
      </c>
      <c r="BB65" s="202"/>
      <c r="BC65" s="202"/>
      <c r="BD65" s="202"/>
      <c r="BE65" s="202"/>
      <c r="BF65" s="202"/>
      <c r="BG65" s="202"/>
      <c r="BH65" s="202"/>
      <c r="BI65" s="202"/>
      <c r="BJ65" s="203"/>
      <c r="BK65" s="204"/>
      <c r="BL65" s="108">
        <f t="shared" si="2294"/>
        <v>0</v>
      </c>
      <c r="BM65" s="102">
        <f ca="1">IF(E65=0,0,SUMIF('Cocktail (December 2025)'!$F$6:$DB$1547,E65,'Cocktail (December 2025)'!$U$6:$U$1547))</f>
        <v>0</v>
      </c>
      <c r="BN65" s="108">
        <f t="shared" ca="1" si="2295"/>
        <v>0</v>
      </c>
      <c r="BO65" s="109">
        <f t="shared" ref="BO65:BO80" ca="1" si="2550">BA65+BB65+BC65+BD65-BE65-BF65-BG65-BH65-BI65-BJ65-BL65-BN65</f>
        <v>0</v>
      </c>
      <c r="BP65" s="104">
        <f t="shared" ca="1" si="2297"/>
        <v>0</v>
      </c>
      <c r="BQ65" s="105">
        <f t="shared" ca="1" si="2516"/>
        <v>0</v>
      </c>
      <c r="BR65" s="191"/>
      <c r="BS65" s="192">
        <f t="shared" ca="1" si="2299"/>
        <v>0</v>
      </c>
      <c r="BT65" s="106">
        <f t="shared" ca="1" si="2300"/>
        <v>0</v>
      </c>
      <c r="BU65" s="202"/>
      <c r="BV65" s="202"/>
      <c r="BW65" s="202"/>
      <c r="BX65" s="202"/>
      <c r="BY65" s="202"/>
      <c r="BZ65" s="202"/>
      <c r="CA65" s="202"/>
      <c r="CB65" s="202"/>
      <c r="CC65" s="203"/>
      <c r="CD65" s="204"/>
      <c r="CE65" s="108">
        <f t="shared" si="2301"/>
        <v>0</v>
      </c>
      <c r="CF65" s="102">
        <f ca="1">IF(E65=0,0,SUMIF('Cocktail (December 2025)'!$F$6:$DB$1547,E65,'Cocktail (December 2025)'!$X$6:$X$1547))</f>
        <v>0</v>
      </c>
      <c r="CG65" s="108">
        <f t="shared" ca="1" si="2302"/>
        <v>0</v>
      </c>
      <c r="CH65" s="109">
        <f t="shared" ref="CH65:CH80" ca="1" si="2551">BT65+BU65+BV65+BW65-BX65-BY65-BZ65-CA65-CB65-CC65-CE65-CG65</f>
        <v>0</v>
      </c>
      <c r="CI65" s="104">
        <f t="shared" ca="1" si="2304"/>
        <v>0</v>
      </c>
      <c r="CJ65" s="105">
        <f t="shared" ca="1" si="2517"/>
        <v>0</v>
      </c>
      <c r="CK65" s="191"/>
      <c r="CL65" s="192">
        <f t="shared" ca="1" si="2306"/>
        <v>0</v>
      </c>
      <c r="CM65" s="106">
        <f t="shared" ca="1" si="2307"/>
        <v>0</v>
      </c>
      <c r="CN65" s="202"/>
      <c r="CO65" s="202"/>
      <c r="CP65" s="202"/>
      <c r="CQ65" s="202"/>
      <c r="CR65" s="202"/>
      <c r="CS65" s="202"/>
      <c r="CT65" s="202"/>
      <c r="CU65" s="202"/>
      <c r="CV65" s="203"/>
      <c r="CW65" s="204"/>
      <c r="CX65" s="108">
        <f t="shared" si="2308"/>
        <v>0</v>
      </c>
      <c r="CY65" s="102">
        <f ca="1">IF(E65=0,0,SUMIF('Cocktail (December 2025)'!$F$6:$DB$1547,E65,'Cocktail (December 2025)'!$AA$6:$AA$1547))</f>
        <v>0</v>
      </c>
      <c r="CZ65" s="108">
        <f t="shared" ca="1" si="2309"/>
        <v>0</v>
      </c>
      <c r="DA65" s="109">
        <f t="shared" ref="DA65:DA80" ca="1" si="2552">CM65+CN65+CO65+CP65-CQ65-CR65-CS65-CT65-CU65-CV65-CX65-CZ65</f>
        <v>0</v>
      </c>
      <c r="DB65" s="104">
        <f t="shared" ca="1" si="2311"/>
        <v>0</v>
      </c>
      <c r="DC65" s="105">
        <f t="shared" ca="1" si="2518"/>
        <v>0</v>
      </c>
      <c r="DD65" s="191"/>
      <c r="DE65" s="192">
        <f t="shared" ca="1" si="2313"/>
        <v>0</v>
      </c>
      <c r="DF65" s="106">
        <f t="shared" ca="1" si="2314"/>
        <v>0</v>
      </c>
      <c r="DG65" s="202"/>
      <c r="DH65" s="202"/>
      <c r="DI65" s="202"/>
      <c r="DJ65" s="202"/>
      <c r="DK65" s="202"/>
      <c r="DL65" s="202"/>
      <c r="DM65" s="202"/>
      <c r="DN65" s="202"/>
      <c r="DO65" s="203"/>
      <c r="DP65" s="204"/>
      <c r="DQ65" s="108">
        <f t="shared" si="2315"/>
        <v>0</v>
      </c>
      <c r="DR65" s="102">
        <f ca="1">IF(E65=0,0,SUMIF('Cocktail (December 2025)'!$F$6:$DB$1547,E65,'Cocktail (December 2025)'!$AD$6:$AD$1547))</f>
        <v>0</v>
      </c>
      <c r="DS65" s="108">
        <f t="shared" ca="1" si="2316"/>
        <v>0</v>
      </c>
      <c r="DT65" s="109">
        <f t="shared" ref="DT65:DT80" ca="1" si="2553">DF65+DG65+DH65+DI65-DJ65-DK65-DL65-DM65-DN65-DO65-DQ65-DS65</f>
        <v>0</v>
      </c>
      <c r="DU65" s="104">
        <f t="shared" ca="1" si="2318"/>
        <v>0</v>
      </c>
      <c r="DV65" s="105">
        <f t="shared" ca="1" si="2519"/>
        <v>0</v>
      </c>
      <c r="DW65" s="191"/>
      <c r="DX65" s="192">
        <f t="shared" ca="1" si="2320"/>
        <v>0</v>
      </c>
      <c r="DY65" s="106">
        <f t="shared" ca="1" si="2321"/>
        <v>0</v>
      </c>
      <c r="DZ65" s="202"/>
      <c r="EA65" s="202"/>
      <c r="EB65" s="202"/>
      <c r="EC65" s="202"/>
      <c r="ED65" s="202"/>
      <c r="EE65" s="202"/>
      <c r="EF65" s="202"/>
      <c r="EG65" s="202"/>
      <c r="EH65" s="203"/>
      <c r="EI65" s="204"/>
      <c r="EJ65" s="108">
        <f t="shared" si="2322"/>
        <v>0</v>
      </c>
      <c r="EK65" s="102">
        <f ca="1">IF(E65=0,0,SUMIF('Cocktail (December 2025)'!$F$6:$DB$1547,E65,'Cocktail (December 2025)'!$AG$6:$AG$1547))</f>
        <v>0</v>
      </c>
      <c r="EL65" s="108">
        <f t="shared" ca="1" si="2323"/>
        <v>0</v>
      </c>
      <c r="EM65" s="109">
        <f t="shared" ref="EM65:EM80" ca="1" si="2554">DY65+DZ65+EA65+EB65-EC65-ED65-EE65-EF65-EG65-EH65-EJ65-EL65</f>
        <v>0</v>
      </c>
      <c r="EN65" s="104">
        <f t="shared" ca="1" si="2325"/>
        <v>0</v>
      </c>
      <c r="EO65" s="105">
        <f t="shared" ca="1" si="2520"/>
        <v>0</v>
      </c>
      <c r="EP65" s="191"/>
      <c r="EQ65" s="199">
        <f t="shared" ca="1" si="2327"/>
        <v>0</v>
      </c>
      <c r="ER65" s="185">
        <f t="shared" ca="1" si="2328"/>
        <v>0</v>
      </c>
      <c r="ES65" s="202"/>
      <c r="ET65" s="202"/>
      <c r="EU65" s="202"/>
      <c r="EV65" s="202"/>
      <c r="EW65" s="202"/>
      <c r="EX65" s="202"/>
      <c r="EY65" s="202"/>
      <c r="EZ65" s="202"/>
      <c r="FA65" s="203"/>
      <c r="FB65" s="204"/>
      <c r="FC65" s="108">
        <f t="shared" si="2329"/>
        <v>0</v>
      </c>
      <c r="FD65" s="102">
        <f ca="1">IF(E65=0,0,SUMIF('Cocktail (December 2025)'!$F$6:$DB$1547,E65,'Cocktail (December 2025)'!$AJ$6:$AJ$1547))</f>
        <v>0</v>
      </c>
      <c r="FE65" s="108">
        <f t="shared" ca="1" si="2330"/>
        <v>0</v>
      </c>
      <c r="FF65" s="109">
        <f t="shared" ref="FF65:FF80" ca="1" si="2555">ER65+ES65+ET65+EU65-EV65-EW65-EX65-EY65-EZ65-FA65-FC65-FE65</f>
        <v>0</v>
      </c>
      <c r="FG65" s="104">
        <f t="shared" ca="1" si="2332"/>
        <v>0</v>
      </c>
      <c r="FH65" s="105">
        <f t="shared" ca="1" si="2521"/>
        <v>0</v>
      </c>
      <c r="FI65" s="191"/>
      <c r="FJ65" s="192">
        <f t="shared" ca="1" si="2334"/>
        <v>0</v>
      </c>
      <c r="FK65" s="110">
        <f t="shared" ref="FK65:FK80" ca="1" si="2556">FF65</f>
        <v>0</v>
      </c>
      <c r="FL65" s="202"/>
      <c r="FM65" s="202"/>
      <c r="FN65" s="202"/>
      <c r="FO65" s="202"/>
      <c r="FP65" s="202"/>
      <c r="FQ65" s="202"/>
      <c r="FR65" s="202"/>
      <c r="FS65" s="202"/>
      <c r="FT65" s="203"/>
      <c r="FU65" s="204"/>
      <c r="FV65" s="108">
        <f t="shared" si="2336"/>
        <v>0</v>
      </c>
      <c r="FW65" s="102">
        <f ca="1">IF(E65=0,0,SUMIF('Cocktail (December 2025)'!$F$6:$DB$1547,E65,'Cocktail (December 2025)'!$AM$6:$AM$1547))</f>
        <v>0</v>
      </c>
      <c r="FX65" s="108">
        <f t="shared" ca="1" si="2337"/>
        <v>0</v>
      </c>
      <c r="FY65" s="109">
        <f t="shared" ref="FY65:FY80" ca="1" si="2557">FK65+FL65+FM65+FN65-FO65-FP65-FQ65-FR65-FS65-FT65-FV65-FX65</f>
        <v>0</v>
      </c>
      <c r="FZ65" s="104">
        <f t="shared" ca="1" si="2339"/>
        <v>0</v>
      </c>
      <c r="GA65" s="105">
        <f t="shared" ca="1" si="2522"/>
        <v>0</v>
      </c>
      <c r="GB65" s="191"/>
      <c r="GC65" s="192">
        <f t="shared" ca="1" si="2341"/>
        <v>0</v>
      </c>
      <c r="GD65" s="106">
        <f t="shared" ca="1" si="2342"/>
        <v>0</v>
      </c>
      <c r="GE65" s="202"/>
      <c r="GF65" s="202"/>
      <c r="GG65" s="202"/>
      <c r="GH65" s="202"/>
      <c r="GI65" s="202"/>
      <c r="GJ65" s="202"/>
      <c r="GK65" s="202"/>
      <c r="GL65" s="202"/>
      <c r="GM65" s="203"/>
      <c r="GN65" s="204"/>
      <c r="GO65" s="108">
        <f t="shared" si="2343"/>
        <v>0</v>
      </c>
      <c r="GP65" s="102">
        <f ca="1">IF(E65=0,0,SUMIF('Cocktail (December 2025)'!$F$6:$DB$1547,E65,'Cocktail (December 2025)'!$AP$6:$AP$1547))</f>
        <v>0</v>
      </c>
      <c r="GQ65" s="108">
        <f t="shared" ca="1" si="2344"/>
        <v>0</v>
      </c>
      <c r="GR65" s="109">
        <f t="shared" ref="GR65:GR80" ca="1" si="2558">GD65+GE65+GF65+GG65-GH65-GI65-GJ65-GK65-GL65-GM65-GO65-GQ65</f>
        <v>0</v>
      </c>
      <c r="GS65" s="104">
        <f t="shared" ca="1" si="2346"/>
        <v>0</v>
      </c>
      <c r="GT65" s="105">
        <f t="shared" ca="1" si="2523"/>
        <v>0</v>
      </c>
      <c r="GU65" s="191"/>
      <c r="GV65" s="192">
        <f t="shared" ca="1" si="2348"/>
        <v>0</v>
      </c>
      <c r="GW65" s="106">
        <f t="shared" ca="1" si="2349"/>
        <v>0</v>
      </c>
      <c r="GX65" s="202"/>
      <c r="GY65" s="202"/>
      <c r="GZ65" s="202"/>
      <c r="HA65" s="202"/>
      <c r="HB65" s="202"/>
      <c r="HC65" s="202"/>
      <c r="HD65" s="202"/>
      <c r="HE65" s="202"/>
      <c r="HF65" s="203"/>
      <c r="HG65" s="204"/>
      <c r="HH65" s="108">
        <f t="shared" si="2350"/>
        <v>0</v>
      </c>
      <c r="HI65" s="102">
        <f ca="1">IF(E65=0,0,SUMIF('Cocktail (December 2025)'!$F$6:$DB$1547,E65,'Cocktail (December 2025)'!$AS$6:$AS$1547))</f>
        <v>0</v>
      </c>
      <c r="HJ65" s="108">
        <f t="shared" ca="1" si="2351"/>
        <v>0</v>
      </c>
      <c r="HK65" s="109">
        <f t="shared" ref="HK65:HK80" ca="1" si="2559">GW65+GX65+GY65+GZ65-HA65-HB65-HC65-HD65-HE65-HF65-HH65-HJ65</f>
        <v>0</v>
      </c>
      <c r="HL65" s="104">
        <f t="shared" ca="1" si="2353"/>
        <v>0</v>
      </c>
      <c r="HM65" s="105">
        <f t="shared" ca="1" si="2524"/>
        <v>0</v>
      </c>
      <c r="HN65" s="191"/>
      <c r="HO65" s="192">
        <f t="shared" ca="1" si="2355"/>
        <v>0</v>
      </c>
      <c r="HP65" s="106">
        <f t="shared" ca="1" si="2356"/>
        <v>0</v>
      </c>
      <c r="HQ65" s="202"/>
      <c r="HR65" s="202"/>
      <c r="HS65" s="202"/>
      <c r="HT65" s="202"/>
      <c r="HU65" s="202"/>
      <c r="HV65" s="202"/>
      <c r="HW65" s="202"/>
      <c r="HX65" s="202"/>
      <c r="HY65" s="203"/>
      <c r="HZ65" s="204"/>
      <c r="IA65" s="108">
        <f t="shared" si="2357"/>
        <v>0</v>
      </c>
      <c r="IB65" s="102">
        <f ca="1">IF(E65=0,0,SUMIF('Cocktail (December 2025)'!$F$6:$DB$1547,E65,'Cocktail (December 2025)'!$AV$6:$AV$1547))</f>
        <v>0</v>
      </c>
      <c r="IC65" s="108">
        <f t="shared" ca="1" si="2358"/>
        <v>0</v>
      </c>
      <c r="ID65" s="109">
        <f t="shared" ref="ID65:ID80" ca="1" si="2560">HP65+HQ65+HR65+HS65-HT65-HU65-HV65-HW65-HX65-HY65-IA65-IC65</f>
        <v>0</v>
      </c>
      <c r="IE65" s="104">
        <f t="shared" ca="1" si="2360"/>
        <v>0</v>
      </c>
      <c r="IF65" s="105">
        <f t="shared" ca="1" si="2525"/>
        <v>0</v>
      </c>
      <c r="IG65" s="191"/>
      <c r="IH65" s="192">
        <f t="shared" ca="1" si="2362"/>
        <v>0</v>
      </c>
      <c r="II65" s="106">
        <f t="shared" ca="1" si="2363"/>
        <v>0</v>
      </c>
      <c r="IJ65" s="202"/>
      <c r="IK65" s="202"/>
      <c r="IL65" s="202"/>
      <c r="IM65" s="202"/>
      <c r="IN65" s="202"/>
      <c r="IO65" s="202"/>
      <c r="IP65" s="202"/>
      <c r="IQ65" s="202"/>
      <c r="IR65" s="203"/>
      <c r="IS65" s="204"/>
      <c r="IT65" s="108">
        <f t="shared" si="2364"/>
        <v>0</v>
      </c>
      <c r="IU65" s="102">
        <f ca="1">IF(E65=0,0,SUMIF('Cocktail (December 2025)'!$F$6:$DB$1547,E65,'Cocktail (December 2025)'!$AY$6:$AY$1547))</f>
        <v>0</v>
      </c>
      <c r="IV65" s="108">
        <f t="shared" ca="1" si="2365"/>
        <v>0</v>
      </c>
      <c r="IW65" s="109">
        <f t="shared" ref="IW65:IW80" ca="1" si="2561">II65+IJ65+IK65+IL65-IM65-IN65-IO65-IP65-IQ65-IR65-IT65-IV65</f>
        <v>0</v>
      </c>
      <c r="IX65" s="104">
        <f t="shared" ca="1" si="2367"/>
        <v>0</v>
      </c>
      <c r="IY65" s="105">
        <f t="shared" ca="1" si="2526"/>
        <v>0</v>
      </c>
      <c r="IZ65" s="191"/>
      <c r="JA65" s="192">
        <f t="shared" ca="1" si="2369"/>
        <v>0</v>
      </c>
      <c r="JB65" s="106">
        <f t="shared" ca="1" si="2370"/>
        <v>0</v>
      </c>
      <c r="JC65" s="202"/>
      <c r="JD65" s="202"/>
      <c r="JE65" s="202"/>
      <c r="JF65" s="202"/>
      <c r="JG65" s="202"/>
      <c r="JH65" s="202"/>
      <c r="JI65" s="202"/>
      <c r="JJ65" s="202"/>
      <c r="JK65" s="203"/>
      <c r="JL65" s="204"/>
      <c r="JM65" s="108">
        <f t="shared" si="2371"/>
        <v>0</v>
      </c>
      <c r="JN65" s="102">
        <f ca="1">IF(E65=0,0,SUMIF('Cocktail (December 2025)'!$F$6:$DB$1547,E65,'Cocktail (December 2025)'!$BB$6:$BB$1547))</f>
        <v>0</v>
      </c>
      <c r="JO65" s="108">
        <f t="shared" ca="1" si="2372"/>
        <v>0</v>
      </c>
      <c r="JP65" s="109">
        <f t="shared" ref="JP65:JP80" ca="1" si="2562">JB65+JC65+JD65+JE65-JF65-JG65-JH65-JI65-JJ65-JK65-JM65-JO65</f>
        <v>0</v>
      </c>
      <c r="JQ65" s="104">
        <f t="shared" ca="1" si="2374"/>
        <v>0</v>
      </c>
      <c r="JR65" s="105">
        <f t="shared" ca="1" si="2527"/>
        <v>0</v>
      </c>
      <c r="JS65" s="191"/>
      <c r="JT65" s="192">
        <f t="shared" ca="1" si="2376"/>
        <v>0</v>
      </c>
      <c r="JU65" s="106">
        <f t="shared" ca="1" si="2377"/>
        <v>0</v>
      </c>
      <c r="JV65" s="202"/>
      <c r="JW65" s="202"/>
      <c r="JX65" s="202"/>
      <c r="JY65" s="202"/>
      <c r="JZ65" s="202"/>
      <c r="KA65" s="202"/>
      <c r="KB65" s="202"/>
      <c r="KC65" s="202"/>
      <c r="KD65" s="203"/>
      <c r="KE65" s="204"/>
      <c r="KF65" s="108">
        <f t="shared" si="2378"/>
        <v>0</v>
      </c>
      <c r="KG65" s="102">
        <f ca="1">IF(E65=0,0,SUMIF('Cocktail (December 2025)'!$F$6:$DB$1547,E65,'Cocktail (December 2025)'!$BE$6:$BE$1547))</f>
        <v>0</v>
      </c>
      <c r="KH65" s="108">
        <f t="shared" ca="1" si="2379"/>
        <v>0</v>
      </c>
      <c r="KI65" s="109">
        <f t="shared" ref="KI65:KI80" ca="1" si="2563">JU65+JV65+JW65+JX65-JY65-JZ65-KA65-KB65-KC65-KD65-KF65-KH65</f>
        <v>0</v>
      </c>
      <c r="KJ65" s="104">
        <f t="shared" ca="1" si="2381"/>
        <v>0</v>
      </c>
      <c r="KK65" s="105">
        <f t="shared" ca="1" si="2528"/>
        <v>0</v>
      </c>
      <c r="KL65" s="191"/>
      <c r="KM65" s="192">
        <f t="shared" ca="1" si="2383"/>
        <v>0</v>
      </c>
      <c r="KN65" s="106">
        <f t="shared" ca="1" si="2384"/>
        <v>0</v>
      </c>
      <c r="KO65" s="202"/>
      <c r="KP65" s="202"/>
      <c r="KQ65" s="202"/>
      <c r="KR65" s="202"/>
      <c r="KS65" s="202"/>
      <c r="KT65" s="202"/>
      <c r="KU65" s="202"/>
      <c r="KV65" s="202"/>
      <c r="KW65" s="203"/>
      <c r="KX65" s="204"/>
      <c r="KY65" s="108">
        <f t="shared" si="2385"/>
        <v>0</v>
      </c>
      <c r="KZ65" s="102">
        <f ca="1">IF(E65=0,0,SUMIF('Cocktail (December 2025)'!$F$6:$DB$1547,E65,'Cocktail (December 2025)'!$BH$6:$BH$1547))</f>
        <v>0</v>
      </c>
      <c r="LA65" s="108">
        <f t="shared" ca="1" si="2386"/>
        <v>0</v>
      </c>
      <c r="LB65" s="109">
        <f t="shared" ref="LB65:LB80" ca="1" si="2564">KN65+KO65+KP65+KQ65-KR65-KS65-KT65-KU65-KV65-KW65-KY65-LA65</f>
        <v>0</v>
      </c>
      <c r="LC65" s="104">
        <f t="shared" ca="1" si="2388"/>
        <v>0</v>
      </c>
      <c r="LD65" s="105">
        <f t="shared" ca="1" si="2529"/>
        <v>0</v>
      </c>
      <c r="LE65" s="191"/>
      <c r="LF65" s="192">
        <f t="shared" ca="1" si="2390"/>
        <v>0</v>
      </c>
      <c r="LG65" s="106">
        <f t="shared" ca="1" si="2391"/>
        <v>0</v>
      </c>
      <c r="LH65" s="202"/>
      <c r="LI65" s="202"/>
      <c r="LJ65" s="202"/>
      <c r="LK65" s="202"/>
      <c r="LL65" s="202"/>
      <c r="LM65" s="202"/>
      <c r="LN65" s="202"/>
      <c r="LO65" s="202"/>
      <c r="LP65" s="203"/>
      <c r="LQ65" s="204"/>
      <c r="LR65" s="108">
        <f t="shared" si="2392"/>
        <v>0</v>
      </c>
      <c r="LS65" s="102">
        <f ca="1">IF(E65=0,0,SUMIF('Cocktail (December 2025)'!$F$6:$DB$1547,E65,'Cocktail (December 2025)'!$BK$6:$BK$1547))</f>
        <v>0</v>
      </c>
      <c r="LT65" s="108">
        <f t="shared" ca="1" si="2393"/>
        <v>0</v>
      </c>
      <c r="LU65" s="109">
        <f t="shared" ref="LU65:LU80" ca="1" si="2565">LG65+LH65+LI65+LJ65-LK65-LL65-LM65-LN65-LO65-LP65-LR65-LT65</f>
        <v>0</v>
      </c>
      <c r="LV65" s="104">
        <f t="shared" ca="1" si="2395"/>
        <v>0</v>
      </c>
      <c r="LW65" s="105">
        <f t="shared" ca="1" si="2530"/>
        <v>0</v>
      </c>
      <c r="LX65" s="191"/>
      <c r="LY65" s="192">
        <f t="shared" ca="1" si="2397"/>
        <v>0</v>
      </c>
      <c r="LZ65" s="106">
        <f t="shared" ca="1" si="2398"/>
        <v>0</v>
      </c>
      <c r="MA65" s="202"/>
      <c r="MB65" s="202"/>
      <c r="MC65" s="202"/>
      <c r="MD65" s="202"/>
      <c r="ME65" s="202"/>
      <c r="MF65" s="202"/>
      <c r="MG65" s="202"/>
      <c r="MH65" s="202"/>
      <c r="MI65" s="203"/>
      <c r="MJ65" s="204"/>
      <c r="MK65" s="108">
        <f t="shared" si="2399"/>
        <v>0</v>
      </c>
      <c r="ML65" s="102">
        <f ca="1">IF(E65=0,0,SUMIF('Cocktail (December 2025)'!$F$6:$DB$1547,E65,'Cocktail (December 2025)'!$BN$6:$BN$1547))</f>
        <v>0</v>
      </c>
      <c r="MM65" s="108">
        <f t="shared" ca="1" si="2400"/>
        <v>0</v>
      </c>
      <c r="MN65" s="109">
        <f t="shared" ref="MN65:MN80" ca="1" si="2566">LZ65+MA65+MB65+MC65-MD65-ME65-MF65-MG65-MH65-MI65-MK65-MM65</f>
        <v>0</v>
      </c>
      <c r="MO65" s="104">
        <f t="shared" ca="1" si="2402"/>
        <v>0</v>
      </c>
      <c r="MP65" s="105">
        <f t="shared" ca="1" si="2531"/>
        <v>0</v>
      </c>
      <c r="MQ65" s="191"/>
      <c r="MR65" s="192">
        <f t="shared" ca="1" si="2404"/>
        <v>0</v>
      </c>
      <c r="MS65" s="106">
        <f t="shared" ca="1" si="2405"/>
        <v>0</v>
      </c>
      <c r="MT65" s="202"/>
      <c r="MU65" s="202"/>
      <c r="MV65" s="202"/>
      <c r="MW65" s="202"/>
      <c r="MX65" s="202"/>
      <c r="MY65" s="202"/>
      <c r="MZ65" s="202"/>
      <c r="NA65" s="202"/>
      <c r="NB65" s="203"/>
      <c r="NC65" s="204"/>
      <c r="ND65" s="108">
        <f t="shared" si="2406"/>
        <v>0</v>
      </c>
      <c r="NE65" s="102">
        <f ca="1">IF(E65=0,0,SUMIF('Cocktail (December 2025)'!$F$6:$DB$1547,E65,'Cocktail (December 2025)'!$BQ$6:$BQ$1547))</f>
        <v>0</v>
      </c>
      <c r="NF65" s="108">
        <f t="shared" ca="1" si="2407"/>
        <v>0</v>
      </c>
      <c r="NG65" s="109">
        <f t="shared" ref="NG65:NG80" ca="1" si="2567">MS65+MT65+MU65+MV65-MW65-MX65-MY65-MZ65-NA65-NB65-ND65-NF65</f>
        <v>0</v>
      </c>
      <c r="NH65" s="104">
        <f t="shared" ca="1" si="2409"/>
        <v>0</v>
      </c>
      <c r="NI65" s="105">
        <f t="shared" ca="1" si="2532"/>
        <v>0</v>
      </c>
      <c r="NJ65" s="191"/>
      <c r="NK65" s="192">
        <f t="shared" ca="1" si="2411"/>
        <v>0</v>
      </c>
      <c r="NL65" s="106">
        <f t="shared" ca="1" si="2412"/>
        <v>0</v>
      </c>
      <c r="NM65" s="202"/>
      <c r="NN65" s="202"/>
      <c r="NO65" s="202"/>
      <c r="NP65" s="202"/>
      <c r="NQ65" s="202"/>
      <c r="NR65" s="202"/>
      <c r="NS65" s="202"/>
      <c r="NT65" s="202"/>
      <c r="NU65" s="203"/>
      <c r="NV65" s="204"/>
      <c r="NW65" s="108">
        <f t="shared" si="2413"/>
        <v>0</v>
      </c>
      <c r="NX65" s="102">
        <f ca="1">IF(E65=0,0,SUMIF('Cocktail (December 2025)'!$F$6:$DB$1547,E65,'Cocktail (December 2025)'!$BT$6:$BT$1547))</f>
        <v>0</v>
      </c>
      <c r="NY65" s="108">
        <f t="shared" ca="1" si="2414"/>
        <v>0</v>
      </c>
      <c r="NZ65" s="109">
        <f t="shared" ref="NZ65:NZ80" ca="1" si="2568">NL65+NM65+NN65+NO65-NP65-NQ65-NR65-NS65-NT65-NU65-NW65-NY65</f>
        <v>0</v>
      </c>
      <c r="OA65" s="104">
        <f t="shared" ca="1" si="2416"/>
        <v>0</v>
      </c>
      <c r="OB65" s="105">
        <f t="shared" ca="1" si="2533"/>
        <v>0</v>
      </c>
      <c r="OC65" s="191"/>
      <c r="OD65" s="192">
        <f t="shared" ca="1" si="2418"/>
        <v>0</v>
      </c>
      <c r="OE65" s="106">
        <f t="shared" ca="1" si="2419"/>
        <v>0</v>
      </c>
      <c r="OF65" s="202"/>
      <c r="OG65" s="202"/>
      <c r="OH65" s="202"/>
      <c r="OI65" s="202"/>
      <c r="OJ65" s="202"/>
      <c r="OK65" s="202"/>
      <c r="OL65" s="202"/>
      <c r="OM65" s="202"/>
      <c r="ON65" s="203"/>
      <c r="OO65" s="204"/>
      <c r="OP65" s="108">
        <f t="shared" si="2420"/>
        <v>0</v>
      </c>
      <c r="OQ65" s="102">
        <f ca="1">IF(E65=0,0,SUMIF('Cocktail (December 2025)'!$F$6:$DB$1547,E65,'Cocktail (December 2025)'!$BW$6:$BW$1547))</f>
        <v>0</v>
      </c>
      <c r="OR65" s="108">
        <f t="shared" ca="1" si="2421"/>
        <v>0</v>
      </c>
      <c r="OS65" s="109">
        <f t="shared" ref="OS65:OS80" ca="1" si="2569">OE65+OF65+OG65+OH65-OI65-OJ65-OK65-OL65-OM65-ON65-OP65-OR65</f>
        <v>0</v>
      </c>
      <c r="OT65" s="104">
        <f t="shared" ca="1" si="2423"/>
        <v>0</v>
      </c>
      <c r="OU65" s="105">
        <f t="shared" ca="1" si="2534"/>
        <v>0</v>
      </c>
      <c r="OV65" s="191"/>
      <c r="OW65" s="192">
        <f t="shared" ca="1" si="2425"/>
        <v>0</v>
      </c>
      <c r="OX65" s="106">
        <f t="shared" ca="1" si="2426"/>
        <v>0</v>
      </c>
      <c r="OY65" s="202"/>
      <c r="OZ65" s="202"/>
      <c r="PA65" s="202"/>
      <c r="PB65" s="202"/>
      <c r="PC65" s="202"/>
      <c r="PD65" s="202"/>
      <c r="PE65" s="202"/>
      <c r="PF65" s="202"/>
      <c r="PG65" s="203"/>
      <c r="PH65" s="204"/>
      <c r="PI65" s="108">
        <f t="shared" si="2427"/>
        <v>0</v>
      </c>
      <c r="PJ65" s="102">
        <f ca="1">IF(E65=0,0,SUMIF('Cocktail (December 2025)'!$F$6:$DB$1547,E65,'Cocktail (December 2025)'!$BZ$6:$BZ$1547))</f>
        <v>0</v>
      </c>
      <c r="PK65" s="108">
        <f t="shared" ca="1" si="2428"/>
        <v>0</v>
      </c>
      <c r="PL65" s="109">
        <f t="shared" ref="PL65:PL80" ca="1" si="2570">OX65+OY65+OZ65+PA65-PB65-PC65-PD65-PE65-PF65-PG65-PI65-PK65</f>
        <v>0</v>
      </c>
      <c r="PM65" s="104">
        <f t="shared" ca="1" si="2430"/>
        <v>0</v>
      </c>
      <c r="PN65" s="105">
        <f t="shared" ca="1" si="2535"/>
        <v>0</v>
      </c>
      <c r="PO65" s="191"/>
      <c r="PP65" s="192">
        <f t="shared" ca="1" si="2432"/>
        <v>0</v>
      </c>
      <c r="PQ65" s="106">
        <f t="shared" ca="1" si="2433"/>
        <v>0</v>
      </c>
      <c r="PR65" s="202"/>
      <c r="PS65" s="202"/>
      <c r="PT65" s="202"/>
      <c r="PU65" s="202"/>
      <c r="PV65" s="202"/>
      <c r="PW65" s="202"/>
      <c r="PX65" s="202"/>
      <c r="PY65" s="202"/>
      <c r="PZ65" s="203"/>
      <c r="QA65" s="204"/>
      <c r="QB65" s="108">
        <f t="shared" si="2434"/>
        <v>0</v>
      </c>
      <c r="QC65" s="102">
        <f ca="1">IF(E65=0,0,SUMIF('Cocktail (December 2025)'!$F$6:$DB$1547,E65,'Cocktail (December 2025)'!$CC$6:$CC$1547))</f>
        <v>0</v>
      </c>
      <c r="QD65" s="108">
        <f t="shared" ca="1" si="2435"/>
        <v>0</v>
      </c>
      <c r="QE65" s="109">
        <f t="shared" ref="QE65:QE80" ca="1" si="2571">PQ65+PR65+PS65+PT65-PU65-PV65-PW65-PX65-PY65-PZ65-QB65-QD65</f>
        <v>0</v>
      </c>
      <c r="QF65" s="104">
        <f t="shared" ca="1" si="2437"/>
        <v>0</v>
      </c>
      <c r="QG65" s="105">
        <f t="shared" ca="1" si="2536"/>
        <v>0</v>
      </c>
      <c r="QH65" s="191"/>
      <c r="QI65" s="192">
        <f t="shared" ca="1" si="2439"/>
        <v>0</v>
      </c>
      <c r="QJ65" s="106">
        <f t="shared" ca="1" si="2440"/>
        <v>0</v>
      </c>
      <c r="QK65" s="202"/>
      <c r="QL65" s="202"/>
      <c r="QM65" s="202"/>
      <c r="QN65" s="202"/>
      <c r="QO65" s="202"/>
      <c r="QP65" s="202"/>
      <c r="QQ65" s="202"/>
      <c r="QR65" s="202"/>
      <c r="QS65" s="203"/>
      <c r="QT65" s="204"/>
      <c r="QU65" s="108">
        <f t="shared" si="2441"/>
        <v>0</v>
      </c>
      <c r="QV65" s="102">
        <f ca="1">IF(E65=0,0,SUMIF('Cocktail (December 2025)'!$F$6:$DB$1547,E65,'Cocktail (December 2025)'!$CF$6:$CF$1547))</f>
        <v>0</v>
      </c>
      <c r="QW65" s="108">
        <f t="shared" ca="1" si="2442"/>
        <v>0</v>
      </c>
      <c r="QX65" s="109">
        <f t="shared" ref="QX65:QX80" ca="1" si="2572">QJ65+QK65+QL65+QM65-QN65-QO65-QP65-QQ65-QR65-QS65-QU65-QW65</f>
        <v>0</v>
      </c>
      <c r="QY65" s="104">
        <f t="shared" ca="1" si="2444"/>
        <v>0</v>
      </c>
      <c r="QZ65" s="105">
        <f t="shared" ca="1" si="2537"/>
        <v>0</v>
      </c>
      <c r="RA65" s="191"/>
      <c r="RB65" s="192">
        <f t="shared" ca="1" si="2446"/>
        <v>0</v>
      </c>
      <c r="RC65" s="106">
        <f t="shared" ca="1" si="2447"/>
        <v>0</v>
      </c>
      <c r="RD65" s="202"/>
      <c r="RE65" s="202"/>
      <c r="RF65" s="202"/>
      <c r="RG65" s="202"/>
      <c r="RH65" s="202"/>
      <c r="RI65" s="202"/>
      <c r="RJ65" s="202"/>
      <c r="RK65" s="202"/>
      <c r="RL65" s="203"/>
      <c r="RM65" s="204"/>
      <c r="RN65" s="108">
        <f t="shared" si="2448"/>
        <v>0</v>
      </c>
      <c r="RO65" s="102">
        <f ca="1">IF(E65=0,0,SUMIF('Cocktail (December 2025)'!$F$6:$DB$1547,E65,'Cocktail (December 2025)'!$CI$6:$CI$1547))</f>
        <v>0</v>
      </c>
      <c r="RP65" s="108">
        <f t="shared" ca="1" si="2449"/>
        <v>0</v>
      </c>
      <c r="RQ65" s="109">
        <f t="shared" ref="RQ65:RQ80" ca="1" si="2573">RC65+RD65+RE65+RF65-RG65-RH65-RI65-RJ65-RK65-RL65-RN65-RP65</f>
        <v>0</v>
      </c>
      <c r="RR65" s="104">
        <f t="shared" ca="1" si="2451"/>
        <v>0</v>
      </c>
      <c r="RS65" s="105">
        <f t="shared" ca="1" si="2538"/>
        <v>0</v>
      </c>
      <c r="RT65" s="191"/>
      <c r="RU65" s="192">
        <f t="shared" ca="1" si="2453"/>
        <v>0</v>
      </c>
      <c r="RV65" s="106">
        <f t="shared" ca="1" si="2454"/>
        <v>0</v>
      </c>
      <c r="RW65" s="202"/>
      <c r="RX65" s="202"/>
      <c r="RY65" s="202"/>
      <c r="RZ65" s="202"/>
      <c r="SA65" s="202"/>
      <c r="SB65" s="202"/>
      <c r="SC65" s="202"/>
      <c r="SD65" s="202"/>
      <c r="SE65" s="203"/>
      <c r="SF65" s="204"/>
      <c r="SG65" s="108">
        <f t="shared" si="2455"/>
        <v>0</v>
      </c>
      <c r="SH65" s="102">
        <f ca="1">IF(E65=0,0,SUMIF('Cocktail (December 2025)'!$F$6:$DB$1547,E65,'Cocktail (December 2025)'!$CL$6:$CL$1547))</f>
        <v>0</v>
      </c>
      <c r="SI65" s="108">
        <f t="shared" ca="1" si="2456"/>
        <v>0</v>
      </c>
      <c r="SJ65" s="109">
        <f t="shared" ref="SJ65:SJ80" ca="1" si="2574">RV65+RW65+RX65+RY65-RZ65-SA65-SB65-SC65-SD65-SE65-SG65-SI65</f>
        <v>0</v>
      </c>
      <c r="SK65" s="104">
        <f t="shared" ca="1" si="2458"/>
        <v>0</v>
      </c>
      <c r="SL65" s="105">
        <f t="shared" ca="1" si="2539"/>
        <v>0</v>
      </c>
      <c r="SM65" s="191"/>
      <c r="SN65" s="192">
        <f t="shared" ca="1" si="2460"/>
        <v>0</v>
      </c>
      <c r="SO65" s="106">
        <f t="shared" ca="1" si="2461"/>
        <v>0</v>
      </c>
      <c r="SP65" s="202"/>
      <c r="SQ65" s="202"/>
      <c r="SR65" s="202"/>
      <c r="SS65" s="202"/>
      <c r="ST65" s="202"/>
      <c r="SU65" s="202"/>
      <c r="SV65" s="202"/>
      <c r="SW65" s="202"/>
      <c r="SX65" s="203"/>
      <c r="SY65" s="204"/>
      <c r="SZ65" s="108">
        <f t="shared" si="2462"/>
        <v>0</v>
      </c>
      <c r="TA65" s="102">
        <f ca="1">IF(E65=0,0,SUMIF('Cocktail (December 2025)'!$F$6:$DB$1547,E65,'Cocktail (December 2025)'!$CO$6:$CO$1547))</f>
        <v>0</v>
      </c>
      <c r="TB65" s="108">
        <f t="shared" ca="1" si="2463"/>
        <v>0</v>
      </c>
      <c r="TC65" s="109">
        <f t="shared" ref="TC65:TC80" ca="1" si="2575">SO65+SP65+SQ65+SR65-SS65-ST65-SU65-SV65-SW65-SX65-SZ65-TB65</f>
        <v>0</v>
      </c>
      <c r="TD65" s="104">
        <f t="shared" ca="1" si="2465"/>
        <v>0</v>
      </c>
      <c r="TE65" s="105">
        <f t="shared" ca="1" si="2540"/>
        <v>0</v>
      </c>
      <c r="TF65" s="191"/>
      <c r="TG65" s="192">
        <f t="shared" ca="1" si="2467"/>
        <v>0</v>
      </c>
      <c r="TH65" s="106">
        <f t="shared" ca="1" si="2468"/>
        <v>0</v>
      </c>
      <c r="TI65" s="202"/>
      <c r="TJ65" s="202"/>
      <c r="TK65" s="202"/>
      <c r="TL65" s="202"/>
      <c r="TM65" s="202"/>
      <c r="TN65" s="202"/>
      <c r="TO65" s="202"/>
      <c r="TP65" s="202"/>
      <c r="TQ65" s="203"/>
      <c r="TR65" s="204"/>
      <c r="TS65" s="108">
        <f t="shared" si="2469"/>
        <v>0</v>
      </c>
      <c r="TT65" s="102">
        <f ca="1">IF(E65=0,0,SUMIF('Cocktail (December 2025)'!$F$6:$DB$1547,E65,'Cocktail (December 2025)'!$CR$6:$CR$1547))</f>
        <v>0</v>
      </c>
      <c r="TU65" s="108">
        <f t="shared" ca="1" si="2470"/>
        <v>0</v>
      </c>
      <c r="TV65" s="109">
        <f t="shared" ref="TV65:TV80" ca="1" si="2576">TH65+TI65+TJ65+TK65-TL65-TM65-TN65-TO65-TP65-TQ65-TS65-TU65</f>
        <v>0</v>
      </c>
      <c r="TW65" s="104">
        <f t="shared" ca="1" si="2472"/>
        <v>0</v>
      </c>
      <c r="TX65" s="105">
        <f t="shared" ca="1" si="2541"/>
        <v>0</v>
      </c>
      <c r="TY65" s="191"/>
      <c r="TZ65" s="192">
        <f t="shared" ca="1" si="2474"/>
        <v>0</v>
      </c>
      <c r="UA65" s="106">
        <f t="shared" ca="1" si="2475"/>
        <v>0</v>
      </c>
      <c r="UB65" s="202"/>
      <c r="UC65" s="202"/>
      <c r="UD65" s="202"/>
      <c r="UE65" s="202"/>
      <c r="UF65" s="202"/>
      <c r="UG65" s="202"/>
      <c r="UH65" s="202"/>
      <c r="UI65" s="202"/>
      <c r="UJ65" s="203"/>
      <c r="UK65" s="204"/>
      <c r="UL65" s="108">
        <f t="shared" si="2476"/>
        <v>0</v>
      </c>
      <c r="UM65" s="102">
        <f ca="1">IF(E65=0,0,SUMIF('Cocktail (December 2025)'!$F$6:$DB$1547,E65,'Cocktail (December 2025)'!$CU$6:$CU$1547))</f>
        <v>0</v>
      </c>
      <c r="UN65" s="108">
        <f t="shared" ca="1" si="2477"/>
        <v>0</v>
      </c>
      <c r="UO65" s="109">
        <f t="shared" ref="UO65:UO80" ca="1" si="2577">UA65+UB65+UC65+UD65-UE65-UF65-UG65-UH65-UI65-UJ65-UL65-UN65</f>
        <v>0</v>
      </c>
      <c r="UP65" s="104">
        <f t="shared" ca="1" si="2479"/>
        <v>0</v>
      </c>
      <c r="UQ65" s="105">
        <f t="shared" ca="1" si="2542"/>
        <v>0</v>
      </c>
      <c r="UR65" s="191"/>
      <c r="US65" s="192">
        <f t="shared" ca="1" si="2481"/>
        <v>0</v>
      </c>
      <c r="UT65" s="106">
        <f t="shared" ca="1" si="2482"/>
        <v>0</v>
      </c>
      <c r="UU65" s="202"/>
      <c r="UV65" s="202"/>
      <c r="UW65" s="202"/>
      <c r="UX65" s="202"/>
      <c r="UY65" s="202"/>
      <c r="UZ65" s="202"/>
      <c r="VA65" s="202"/>
      <c r="VB65" s="202"/>
      <c r="VC65" s="203"/>
      <c r="VD65" s="204"/>
      <c r="VE65" s="108">
        <f t="shared" si="2483"/>
        <v>0</v>
      </c>
      <c r="VF65" s="102">
        <f ca="1">IF(E65=0,0,SUMIF('Cocktail (December 2025)'!$F$6:$DB$1547,E65,'Cocktail (December 2025)'!$CX$6:$CX$1547))</f>
        <v>0</v>
      </c>
      <c r="VG65" s="108">
        <f t="shared" ca="1" si="2484"/>
        <v>0</v>
      </c>
      <c r="VH65" s="109">
        <f t="shared" ref="VH65:VH80" ca="1" si="2578">UT65+UU65+UV65+UW65-UX65-UY65-UZ65-VA65-VB65-VC65-VE65-VG65</f>
        <v>0</v>
      </c>
      <c r="VI65" s="104">
        <f t="shared" ca="1" si="2486"/>
        <v>0</v>
      </c>
      <c r="VJ65" s="105">
        <f t="shared" ca="1" si="2543"/>
        <v>0</v>
      </c>
      <c r="VK65" s="191"/>
      <c r="VL65" s="192">
        <f t="shared" ca="1" si="2488"/>
        <v>0</v>
      </c>
      <c r="VM65" s="106">
        <f t="shared" ca="1" si="2489"/>
        <v>0</v>
      </c>
      <c r="VN65" s="202"/>
      <c r="VO65" s="202"/>
      <c r="VP65" s="202"/>
      <c r="VQ65" s="202"/>
      <c r="VR65" s="202"/>
      <c r="VS65" s="202"/>
      <c r="VT65" s="202"/>
      <c r="VU65" s="202"/>
      <c r="VV65" s="203"/>
      <c r="VW65" s="204"/>
      <c r="VX65" s="108">
        <f t="shared" si="2490"/>
        <v>0</v>
      </c>
      <c r="VY65" s="102">
        <f ca="1">IF(E65=0,0,SUMIF('Cocktail (December 2025)'!$F$6:$DB$1547,E65,'Cocktail (December 2025)'!$DA$6:$DA$1547))</f>
        <v>0</v>
      </c>
      <c r="VZ65" s="108">
        <f t="shared" ca="1" si="2491"/>
        <v>0</v>
      </c>
      <c r="WA65" s="109">
        <f t="shared" ref="WA65:WA80" ca="1" si="2579">VM65+VN65+VO65+VP65-VQ65-VR65-VS65-VT65-VU65-VV65-VX65-VZ65</f>
        <v>0</v>
      </c>
      <c r="WB65" s="104">
        <f t="shared" ca="1" si="2493"/>
        <v>0</v>
      </c>
      <c r="WC65" s="105">
        <f t="shared" ca="1" si="2544"/>
        <v>0</v>
      </c>
      <c r="WD65" s="191"/>
      <c r="WE65" s="192">
        <f t="shared" ca="1" si="2495"/>
        <v>0</v>
      </c>
      <c r="WF65" s="14" t="s">
        <v>81</v>
      </c>
      <c r="WG65" s="62">
        <f t="shared" si="2496"/>
        <v>0</v>
      </c>
      <c r="WH65" s="13">
        <f t="shared" si="2497"/>
        <v>0</v>
      </c>
      <c r="WI65" s="13">
        <f t="shared" si="2498"/>
        <v>0</v>
      </c>
      <c r="WJ65" s="13">
        <f t="shared" si="2499"/>
        <v>0</v>
      </c>
      <c r="WK65" s="13">
        <f t="shared" si="2500"/>
        <v>0</v>
      </c>
      <c r="WL65" s="13">
        <f t="shared" si="2501"/>
        <v>0</v>
      </c>
      <c r="WM65" s="13">
        <f t="shared" si="2502"/>
        <v>0</v>
      </c>
      <c r="WN65" s="13">
        <f t="shared" si="2503"/>
        <v>0</v>
      </c>
      <c r="WO65" s="13">
        <f t="shared" si="2504"/>
        <v>0</v>
      </c>
      <c r="WP65" s="63">
        <f t="shared" si="2505"/>
        <v>0</v>
      </c>
      <c r="WQ65" s="63">
        <f t="shared" si="2506"/>
        <v>0</v>
      </c>
      <c r="WR65" s="63">
        <f t="shared" si="2507"/>
        <v>0</v>
      </c>
      <c r="WS65" s="63">
        <f t="shared" ca="1" si="2508"/>
        <v>0</v>
      </c>
      <c r="WT65" s="54">
        <f t="shared" ca="1" si="2509"/>
        <v>0</v>
      </c>
      <c r="WU65" s="64">
        <f t="shared" ca="1" si="2510"/>
        <v>0</v>
      </c>
      <c r="WV65" s="196"/>
      <c r="WW65" s="197">
        <f t="shared" ca="1" si="2511"/>
        <v>0</v>
      </c>
      <c r="WX65" s="12">
        <f t="shared" si="2512"/>
        <v>0</v>
      </c>
      <c r="WY65" s="61"/>
    </row>
    <row r="66" spans="1:623" ht="15" customHeight="1" x14ac:dyDescent="0.3">
      <c r="A66" s="114" t="str">
        <f ca="1">IFERROR(IF(WU66=0,"-","Y"),"-")</f>
        <v>-</v>
      </c>
      <c r="B66" s="175"/>
      <c r="C66" s="173">
        <v>310</v>
      </c>
      <c r="D66" s="174">
        <v>326</v>
      </c>
      <c r="E66" s="138" t="s">
        <v>196</v>
      </c>
      <c r="F66" s="98">
        <f>IF(E66="","",IF(VLOOKUP(E66,'Master Data (December 2025)'!$B$10:$N$857,1)=E66,VLOOKUP(E66,'Master Data (December 2025)'!$B$10:$N$857,6),"XX"))</f>
        <v>1</v>
      </c>
      <c r="G66" s="98"/>
      <c r="H66" s="90">
        <f>IF(E66="","",IF(VLOOKUP(E66,'Master Data (December 2025)'!$B$10:$N$857,1)=E66,VLOOKUP(E66,'Master Data (December 2025)'!$B$10:$N$857,8),"XX"))</f>
        <v>22</v>
      </c>
      <c r="I66" s="98"/>
      <c r="J66" s="90" t="str">
        <f>IF(E66="","",IF(VLOOKUP(E66,'Master Data (December 2025)'!$B$10:$N$857,1)=E66,VLOOKUP(E66,'Master Data (December 2025)'!$B$10:$N$857,3),"XX"))</f>
        <v>สมภพ</v>
      </c>
      <c r="K66" s="99" t="str">
        <f>IF(E66="","",IF(VLOOKUP(E66,'Master Data (December 2025)'!$B$10:$N$857,1)=E66,VLOOKUP(E66,'Master Data (December 2025)'!$B$10:$N$857,5),"XX"))</f>
        <v>Btl 700 ml</v>
      </c>
      <c r="L66" s="215">
        <f>IF(E66="","",IF(VLOOKUP(E66,'Master Data (December 2025)'!$B$10:$N$857,1)=E66,VLOOKUP(E66,'Master Data (December 2025)'!$B$10:$N$857,11),"XX"))</f>
        <v>760</v>
      </c>
      <c r="M66" s="215">
        <f>IF(E66="","",IF(VLOOKUP(E66,'Master Data (December 2025)'!$B$10:$N$857,1)=E66,VLOOKUP(E66,'Master Data (December 2025)'!$B$10:$N$857,13),"XX"))</f>
        <v>34.545454545454547</v>
      </c>
      <c r="N66" s="208"/>
      <c r="O66" s="100">
        <f>N66</f>
        <v>0</v>
      </c>
      <c r="P66" s="202"/>
      <c r="Q66" s="202"/>
      <c r="R66" s="202"/>
      <c r="S66" s="202"/>
      <c r="T66" s="202"/>
      <c r="U66" s="202"/>
      <c r="V66" s="202"/>
      <c r="W66" s="202"/>
      <c r="X66" s="203"/>
      <c r="Y66" s="204"/>
      <c r="Z66" s="101">
        <f>(Y66*F66)/H66</f>
        <v>0</v>
      </c>
      <c r="AA66" s="102">
        <f ca="1">IF(E66=0,0,SUMIF('Cocktail (December 2025)'!$F$6:$DB$1547,E66,'Cocktail (December 2025)'!$O$6:$O$1547))</f>
        <v>0</v>
      </c>
      <c r="AB66" s="103">
        <f ca="1">AA66/H66</f>
        <v>0</v>
      </c>
      <c r="AC66" s="104">
        <f ca="1">O66+P66+Q66+R66-S66-T66-U66-V66-W66-X66-Z66-AB66</f>
        <v>0</v>
      </c>
      <c r="AD66" s="104">
        <f ca="1">AC66*H66</f>
        <v>0</v>
      </c>
      <c r="AE66" s="105">
        <f ca="1">(T66+U66+V66+W66+(X66+((Y66*$F66)/$H66)+AB66))*$L66</f>
        <v>0</v>
      </c>
      <c r="AF66" s="191"/>
      <c r="AG66" s="192">
        <f ca="1">AF66-AC66</f>
        <v>0</v>
      </c>
      <c r="AH66" s="106">
        <f ca="1">IF(AF66="",AC66,IF(AF66&lt;&gt;0,AF66,0))</f>
        <v>0</v>
      </c>
      <c r="AI66" s="202"/>
      <c r="AJ66" s="202"/>
      <c r="AK66" s="202"/>
      <c r="AL66" s="202"/>
      <c r="AM66" s="202"/>
      <c r="AN66" s="202"/>
      <c r="AO66" s="202"/>
      <c r="AP66" s="202"/>
      <c r="AQ66" s="203"/>
      <c r="AR66" s="204"/>
      <c r="AS66" s="107">
        <f>(AR66*F66)/H66</f>
        <v>0</v>
      </c>
      <c r="AT66" s="102">
        <f ca="1">IF(E66=0,0,SUMIF('Cocktail (December 2025)'!$F$6:$DB$1547,E66,'Cocktail (December 2025)'!$R$6:$R$1547))</f>
        <v>0</v>
      </c>
      <c r="AU66" s="108">
        <f ca="1">AT66/H66</f>
        <v>0</v>
      </c>
      <c r="AV66" s="104">
        <f ca="1">AH66+AI66+AJ66+AK66-AL66-AM66-AN66-AO66-AP66-AQ66-AS66-AU66</f>
        <v>0</v>
      </c>
      <c r="AW66" s="104">
        <f ca="1">AV66*H66</f>
        <v>0</v>
      </c>
      <c r="AX66" s="105">
        <f ca="1">(AM66+AN66+AO66+AP66+(AQ66+((AR66*$F66)/$H66)+AU66))*$L66</f>
        <v>0</v>
      </c>
      <c r="AY66" s="191"/>
      <c r="AZ66" s="192">
        <f ca="1">AY66-AV66</f>
        <v>0</v>
      </c>
      <c r="BA66" s="106">
        <f ca="1">AV66</f>
        <v>0</v>
      </c>
      <c r="BB66" s="202"/>
      <c r="BC66" s="202"/>
      <c r="BD66" s="202"/>
      <c r="BE66" s="202"/>
      <c r="BF66" s="202"/>
      <c r="BG66" s="202"/>
      <c r="BH66" s="202"/>
      <c r="BI66" s="202"/>
      <c r="BJ66" s="203"/>
      <c r="BK66" s="204"/>
      <c r="BL66" s="108">
        <f>(BK66*F66)/H66</f>
        <v>0</v>
      </c>
      <c r="BM66" s="102">
        <f ca="1">IF(E66=0,0,SUMIF('Cocktail (December 2025)'!$F$6:$DB$1547,E66,'Cocktail (December 2025)'!$U$6:$U$1547))</f>
        <v>0</v>
      </c>
      <c r="BN66" s="108">
        <f ca="1">BM66/H66</f>
        <v>0</v>
      </c>
      <c r="BO66" s="109">
        <f ca="1">BA66+BB66+BC66+BD66-BE66-BF66-BG66-BH66-BI66-BJ66-BL66-BN66</f>
        <v>0</v>
      </c>
      <c r="BP66" s="104">
        <f ca="1">BO66*H66</f>
        <v>0</v>
      </c>
      <c r="BQ66" s="105">
        <f ca="1">(BF66+BG66+BH66+BI66+(BJ66+((BK66*$F66)/$H66)+BN66))*$L66</f>
        <v>0</v>
      </c>
      <c r="BR66" s="191"/>
      <c r="BS66" s="192">
        <f ca="1">BR66-BO66</f>
        <v>0</v>
      </c>
      <c r="BT66" s="106">
        <f ca="1">BO66</f>
        <v>0</v>
      </c>
      <c r="BU66" s="202"/>
      <c r="BV66" s="202"/>
      <c r="BW66" s="202"/>
      <c r="BX66" s="202"/>
      <c r="BY66" s="202"/>
      <c r="BZ66" s="202"/>
      <c r="CA66" s="202"/>
      <c r="CB66" s="202"/>
      <c r="CC66" s="203"/>
      <c r="CD66" s="204"/>
      <c r="CE66" s="108">
        <f>(CD66*F66)/H66</f>
        <v>0</v>
      </c>
      <c r="CF66" s="102">
        <f ca="1">IF(E66=0,0,SUMIF('Cocktail (December 2025)'!$F$6:$DB$1547,E66,'Cocktail (December 2025)'!$X$6:$X$1547))</f>
        <v>0</v>
      </c>
      <c r="CG66" s="108">
        <f ca="1">CF66/H66</f>
        <v>0</v>
      </c>
      <c r="CH66" s="109">
        <f ca="1">BT66+BU66+BV66+BW66-BX66-BY66-BZ66-CA66-CB66-CC66-CE66-CG66</f>
        <v>0</v>
      </c>
      <c r="CI66" s="104">
        <f ca="1">CH66*H66</f>
        <v>0</v>
      </c>
      <c r="CJ66" s="105">
        <f ca="1">(BY66+BZ66+CA66+CB66+(CC66+((CD66*$F66)/$H66)+CG66))*$L66</f>
        <v>0</v>
      </c>
      <c r="CK66" s="191"/>
      <c r="CL66" s="192">
        <f ca="1">CK66-CH66</f>
        <v>0</v>
      </c>
      <c r="CM66" s="106">
        <f ca="1">CH66</f>
        <v>0</v>
      </c>
      <c r="CN66" s="202"/>
      <c r="CO66" s="202"/>
      <c r="CP66" s="202"/>
      <c r="CQ66" s="202"/>
      <c r="CR66" s="202"/>
      <c r="CS66" s="202"/>
      <c r="CT66" s="202"/>
      <c r="CU66" s="202"/>
      <c r="CV66" s="203"/>
      <c r="CW66" s="204"/>
      <c r="CX66" s="108">
        <f>(CW66*F66)/H66</f>
        <v>0</v>
      </c>
      <c r="CY66" s="102">
        <f ca="1">IF(E66=0,0,SUMIF('Cocktail (December 2025)'!$F$6:$DB$1547,E66,'Cocktail (December 2025)'!$AA$6:$AA$1547))</f>
        <v>0</v>
      </c>
      <c r="CZ66" s="108">
        <f ca="1">CY66/H66</f>
        <v>0</v>
      </c>
      <c r="DA66" s="109">
        <f ca="1">CM66+CN66+CO66+CP66-CQ66-CR66-CS66-CT66-CU66-CV66-CX66-CZ66</f>
        <v>0</v>
      </c>
      <c r="DB66" s="104">
        <f ca="1">DA66*H66</f>
        <v>0</v>
      </c>
      <c r="DC66" s="105">
        <f ca="1">(CR66+CS66+CT66+CU66+(CV66+((CW66*$F66)/$H66)+CZ66))*$L66</f>
        <v>0</v>
      </c>
      <c r="DD66" s="191"/>
      <c r="DE66" s="192">
        <f ca="1">DD66-DA66</f>
        <v>0</v>
      </c>
      <c r="DF66" s="106">
        <f ca="1">DA66</f>
        <v>0</v>
      </c>
      <c r="DG66" s="202"/>
      <c r="DH66" s="202"/>
      <c r="DI66" s="202"/>
      <c r="DJ66" s="202"/>
      <c r="DK66" s="202"/>
      <c r="DL66" s="202"/>
      <c r="DM66" s="202"/>
      <c r="DN66" s="202"/>
      <c r="DO66" s="203"/>
      <c r="DP66" s="204"/>
      <c r="DQ66" s="108">
        <f>(DP66*F66)/H66</f>
        <v>0</v>
      </c>
      <c r="DR66" s="102">
        <f ca="1">IF(E66=0,0,SUMIF('Cocktail (December 2025)'!$F$6:$DB$1547,E66,'Cocktail (December 2025)'!$AD$6:$AD$1547))</f>
        <v>0</v>
      </c>
      <c r="DS66" s="108">
        <f ca="1">DR66/H66</f>
        <v>0</v>
      </c>
      <c r="DT66" s="109">
        <f ca="1">DF66+DG66+DH66+DI66-DJ66-DK66-DL66-DM66-DN66-DO66-DQ66-DS66</f>
        <v>0</v>
      </c>
      <c r="DU66" s="104">
        <f ca="1">DT66*H66</f>
        <v>0</v>
      </c>
      <c r="DV66" s="105">
        <f ca="1">(DK66+DL66+DM66+DN66+(DO66+((DP66*$F66)/$H66)+DS66))*$L66</f>
        <v>0</v>
      </c>
      <c r="DW66" s="191"/>
      <c r="DX66" s="192">
        <f ca="1">DW66-DT66</f>
        <v>0</v>
      </c>
      <c r="DY66" s="106">
        <f ca="1">DT66</f>
        <v>0</v>
      </c>
      <c r="DZ66" s="202"/>
      <c r="EA66" s="202"/>
      <c r="EB66" s="202"/>
      <c r="EC66" s="202"/>
      <c r="ED66" s="202"/>
      <c r="EE66" s="202"/>
      <c r="EF66" s="202"/>
      <c r="EG66" s="202"/>
      <c r="EH66" s="203"/>
      <c r="EI66" s="204"/>
      <c r="EJ66" s="108">
        <f>(EI66*F66)/H66</f>
        <v>0</v>
      </c>
      <c r="EK66" s="102">
        <f ca="1">IF(E66=0,0,SUMIF('Cocktail (December 2025)'!$F$6:$DB$1547,E66,'Cocktail (December 2025)'!$AG$6:$AG$1547))</f>
        <v>0</v>
      </c>
      <c r="EL66" s="108">
        <f ca="1">EK66/H66</f>
        <v>0</v>
      </c>
      <c r="EM66" s="109">
        <f ca="1">DY66+DZ66+EA66+EB66-EC66-ED66-EE66-EF66-EG66-EH66-EJ66-EL66</f>
        <v>0</v>
      </c>
      <c r="EN66" s="104">
        <f ca="1">EM66*H66</f>
        <v>0</v>
      </c>
      <c r="EO66" s="105">
        <f ca="1">(ED66+EE66+EF66+EG66+(EH66+((EI66*$F66)/$H66)+EL66))*$L66</f>
        <v>0</v>
      </c>
      <c r="EP66" s="191"/>
      <c r="EQ66" s="199">
        <f ca="1">EP66-EM66</f>
        <v>0</v>
      </c>
      <c r="ER66" s="185">
        <f ca="1">EM66</f>
        <v>0</v>
      </c>
      <c r="ES66" s="202"/>
      <c r="ET66" s="202"/>
      <c r="EU66" s="202"/>
      <c r="EV66" s="202"/>
      <c r="EW66" s="202"/>
      <c r="EX66" s="202"/>
      <c r="EY66" s="202"/>
      <c r="EZ66" s="202"/>
      <c r="FA66" s="203"/>
      <c r="FB66" s="204"/>
      <c r="FC66" s="108">
        <f>(FB66*F66)/H66</f>
        <v>0</v>
      </c>
      <c r="FD66" s="102">
        <f ca="1">IF(E66=0,0,SUMIF('Cocktail (December 2025)'!$F$6:$DB$1547,E66,'Cocktail (December 2025)'!$AJ$6:$AJ$1547))</f>
        <v>0</v>
      </c>
      <c r="FE66" s="108">
        <f ca="1">FD66/H66</f>
        <v>0</v>
      </c>
      <c r="FF66" s="109">
        <f ca="1">ER66+ES66+ET66+EU66-EV66-EW66-EX66-EY66-EZ66-FA66-FC66-FE66</f>
        <v>0</v>
      </c>
      <c r="FG66" s="104">
        <f ca="1">FF66*H66</f>
        <v>0</v>
      </c>
      <c r="FH66" s="105">
        <f ca="1">(EW66+EX66+EY66+EZ66+(FA66+((FB66*$F66)/$H66)+FE66))*$L66</f>
        <v>0</v>
      </c>
      <c r="FI66" s="191"/>
      <c r="FJ66" s="192">
        <f ca="1">FI66-FF66</f>
        <v>0</v>
      </c>
      <c r="FK66" s="110">
        <f ca="1">FF66</f>
        <v>0</v>
      </c>
      <c r="FL66" s="202"/>
      <c r="FM66" s="202"/>
      <c r="FN66" s="202"/>
      <c r="FO66" s="202"/>
      <c r="FP66" s="202"/>
      <c r="FQ66" s="202"/>
      <c r="FR66" s="202"/>
      <c r="FS66" s="202"/>
      <c r="FT66" s="203"/>
      <c r="FU66" s="204"/>
      <c r="FV66" s="108">
        <f>(FU66*F66)/H66</f>
        <v>0</v>
      </c>
      <c r="FW66" s="102">
        <f ca="1">IF(E66=0,0,SUMIF('Cocktail (December 2025)'!$F$6:$DB$1547,E66,'Cocktail (December 2025)'!$AM$6:$AM$1547))</f>
        <v>0</v>
      </c>
      <c r="FX66" s="108">
        <f ca="1">FW66/H66</f>
        <v>0</v>
      </c>
      <c r="FY66" s="109">
        <f ca="1">FK66+FL66+FM66+FN66-FO66-FP66-FQ66-FR66-FS66-FT66-FV66-FX66</f>
        <v>0</v>
      </c>
      <c r="FZ66" s="104">
        <f ca="1">FY66*H66</f>
        <v>0</v>
      </c>
      <c r="GA66" s="105">
        <f ca="1">(FP66+FQ66+FR66+FS66+(FT66+((FU66*$F66)/$H66)+FX66))*$L66</f>
        <v>0</v>
      </c>
      <c r="GB66" s="191"/>
      <c r="GC66" s="192">
        <f ca="1">GB66-FY66</f>
        <v>0</v>
      </c>
      <c r="GD66" s="106">
        <f ca="1">FY66</f>
        <v>0</v>
      </c>
      <c r="GE66" s="202"/>
      <c r="GF66" s="202"/>
      <c r="GG66" s="202"/>
      <c r="GH66" s="202"/>
      <c r="GI66" s="202"/>
      <c r="GJ66" s="202"/>
      <c r="GK66" s="202"/>
      <c r="GL66" s="202"/>
      <c r="GM66" s="203"/>
      <c r="GN66" s="204"/>
      <c r="GO66" s="108">
        <f>(GN66*F66)/H66</f>
        <v>0</v>
      </c>
      <c r="GP66" s="102">
        <f ca="1">IF(E66=0,0,SUMIF('Cocktail (December 2025)'!$F$6:$DB$1547,E66,'Cocktail (December 2025)'!$AP$6:$AP$1547))</f>
        <v>0</v>
      </c>
      <c r="GQ66" s="108">
        <f ca="1">GP66/H66</f>
        <v>0</v>
      </c>
      <c r="GR66" s="109">
        <f ca="1">GD66+GE66+GF66+GG66-GH66-GI66-GJ66-GK66-GL66-GM66-GO66-GQ66</f>
        <v>0</v>
      </c>
      <c r="GS66" s="104">
        <f ca="1">GR66*H66</f>
        <v>0</v>
      </c>
      <c r="GT66" s="105">
        <f ca="1">(GI66+GJ66+GK66+GL66+(GM66+((GN66*$F66)/$H66)+GQ66))*$L66</f>
        <v>0</v>
      </c>
      <c r="GU66" s="191"/>
      <c r="GV66" s="192">
        <f ca="1">GU66-GR66</f>
        <v>0</v>
      </c>
      <c r="GW66" s="106">
        <f ca="1">GR66</f>
        <v>0</v>
      </c>
      <c r="GX66" s="202"/>
      <c r="GY66" s="202"/>
      <c r="GZ66" s="202"/>
      <c r="HA66" s="202"/>
      <c r="HB66" s="202"/>
      <c r="HC66" s="202"/>
      <c r="HD66" s="202"/>
      <c r="HE66" s="202"/>
      <c r="HF66" s="203"/>
      <c r="HG66" s="204"/>
      <c r="HH66" s="108">
        <f>(HG66*F66)/H66</f>
        <v>0</v>
      </c>
      <c r="HI66" s="102">
        <f ca="1">IF(E66=0,0,SUMIF('Cocktail (December 2025)'!$F$6:$DB$1547,E66,'Cocktail (December 2025)'!$AS$6:$AS$1547))</f>
        <v>0</v>
      </c>
      <c r="HJ66" s="108">
        <f ca="1">HI66/H66</f>
        <v>0</v>
      </c>
      <c r="HK66" s="109">
        <f ca="1">GW66+GX66+GY66+GZ66-HA66-HB66-HC66-HD66-HE66-HF66-HH66-HJ66</f>
        <v>0</v>
      </c>
      <c r="HL66" s="104">
        <f ca="1">HK66*H66</f>
        <v>0</v>
      </c>
      <c r="HM66" s="105">
        <f ca="1">(HB66+HC66+HD66+HE66+(HF66+((HG66*$F66)/$H66)+HJ66))*$L66</f>
        <v>0</v>
      </c>
      <c r="HN66" s="191"/>
      <c r="HO66" s="192">
        <f ca="1">HN66-HK66</f>
        <v>0</v>
      </c>
      <c r="HP66" s="106">
        <f ca="1">HK66</f>
        <v>0</v>
      </c>
      <c r="HQ66" s="202"/>
      <c r="HR66" s="202"/>
      <c r="HS66" s="202"/>
      <c r="HT66" s="202"/>
      <c r="HU66" s="202"/>
      <c r="HV66" s="202"/>
      <c r="HW66" s="202"/>
      <c r="HX66" s="202"/>
      <c r="HY66" s="203"/>
      <c r="HZ66" s="204"/>
      <c r="IA66" s="108">
        <f>(HZ66*F66)/H66</f>
        <v>0</v>
      </c>
      <c r="IB66" s="102">
        <f ca="1">IF(E66=0,0,SUMIF('Cocktail (December 2025)'!$F$6:$DB$1547,E66,'Cocktail (December 2025)'!$AV$6:$AV$1547))</f>
        <v>0</v>
      </c>
      <c r="IC66" s="108">
        <f ca="1">IB66/H66</f>
        <v>0</v>
      </c>
      <c r="ID66" s="109">
        <f ca="1">HP66+HQ66+HR66+HS66-HT66-HU66-HV66-HW66-HX66-HY66-IA66-IC66</f>
        <v>0</v>
      </c>
      <c r="IE66" s="104">
        <f ca="1">ID66*H66</f>
        <v>0</v>
      </c>
      <c r="IF66" s="105">
        <f ca="1">(HU66+HV66+HW66+HX66+(HY66+((HZ66*$F66)/$H66)+IC66))*$L66</f>
        <v>0</v>
      </c>
      <c r="IG66" s="191"/>
      <c r="IH66" s="192">
        <f ca="1">IG66-ID66</f>
        <v>0</v>
      </c>
      <c r="II66" s="106">
        <f ca="1">ID66</f>
        <v>0</v>
      </c>
      <c r="IJ66" s="202"/>
      <c r="IK66" s="202"/>
      <c r="IL66" s="202"/>
      <c r="IM66" s="202"/>
      <c r="IN66" s="202"/>
      <c r="IO66" s="202"/>
      <c r="IP66" s="202"/>
      <c r="IQ66" s="202"/>
      <c r="IR66" s="203"/>
      <c r="IS66" s="204"/>
      <c r="IT66" s="108">
        <f>(IS66*F66)/H66</f>
        <v>0</v>
      </c>
      <c r="IU66" s="102">
        <f ca="1">IF(E66=0,0,SUMIF('Cocktail (December 2025)'!$F$6:$DB$1547,E66,'Cocktail (December 2025)'!$AY$6:$AY$1547))</f>
        <v>0</v>
      </c>
      <c r="IV66" s="108">
        <f ca="1">IU66/H66</f>
        <v>0</v>
      </c>
      <c r="IW66" s="109">
        <f ca="1">II66+IJ66+IK66+IL66-IM66-IN66-IO66-IP66-IQ66-IR66-IT66-IV66</f>
        <v>0</v>
      </c>
      <c r="IX66" s="104">
        <f ca="1">IW66*H66</f>
        <v>0</v>
      </c>
      <c r="IY66" s="105">
        <f ca="1">(IN66+IO66+IP66+IQ66+(IR66+((IS66*$F66)/$H66)+IV66))*$L66</f>
        <v>0</v>
      </c>
      <c r="IZ66" s="191"/>
      <c r="JA66" s="192">
        <f ca="1">IZ66-IW66</f>
        <v>0</v>
      </c>
      <c r="JB66" s="106">
        <f ca="1">IW66</f>
        <v>0</v>
      </c>
      <c r="JC66" s="202"/>
      <c r="JD66" s="202"/>
      <c r="JE66" s="202"/>
      <c r="JF66" s="202"/>
      <c r="JG66" s="202"/>
      <c r="JH66" s="202"/>
      <c r="JI66" s="202"/>
      <c r="JJ66" s="202"/>
      <c r="JK66" s="203"/>
      <c r="JL66" s="204"/>
      <c r="JM66" s="108">
        <f>(JL66*F66)/H66</f>
        <v>0</v>
      </c>
      <c r="JN66" s="102">
        <f ca="1">IF(E66=0,0,SUMIF('Cocktail (December 2025)'!$F$6:$DB$1547,E66,'Cocktail (December 2025)'!$BB$6:$BB$1547))</f>
        <v>0</v>
      </c>
      <c r="JO66" s="108">
        <f ca="1">JN66/H66</f>
        <v>0</v>
      </c>
      <c r="JP66" s="109">
        <f ca="1">JB66+JC66+JD66+JE66-JF66-JG66-JH66-JI66-JJ66-JK66-JM66-JO66</f>
        <v>0</v>
      </c>
      <c r="JQ66" s="104">
        <f ca="1">JP66*H66</f>
        <v>0</v>
      </c>
      <c r="JR66" s="105">
        <f ca="1">(JG66+JH66+JI66+JJ66+(JK66+((JL66*$F66)/$H66)+JO66))*$L66</f>
        <v>0</v>
      </c>
      <c r="JS66" s="191"/>
      <c r="JT66" s="192">
        <f ca="1">JS66-JP66</f>
        <v>0</v>
      </c>
      <c r="JU66" s="106">
        <f ca="1">JP66</f>
        <v>0</v>
      </c>
      <c r="JV66" s="202"/>
      <c r="JW66" s="202"/>
      <c r="JX66" s="202"/>
      <c r="JY66" s="202"/>
      <c r="JZ66" s="202"/>
      <c r="KA66" s="202"/>
      <c r="KB66" s="202"/>
      <c r="KC66" s="202"/>
      <c r="KD66" s="203"/>
      <c r="KE66" s="204"/>
      <c r="KF66" s="108">
        <f>(KE66*F66)/H66</f>
        <v>0</v>
      </c>
      <c r="KG66" s="102">
        <f ca="1">IF(E66=0,0,SUMIF('Cocktail (December 2025)'!$F$6:$DB$1547,E66,'Cocktail (December 2025)'!$BE$6:$BE$1547))</f>
        <v>0</v>
      </c>
      <c r="KH66" s="108">
        <f ca="1">KG66/H66</f>
        <v>0</v>
      </c>
      <c r="KI66" s="109">
        <f ca="1">JU66+JV66+JW66+JX66-JY66-JZ66-KA66-KB66-KC66-KD66-KF66-KH66</f>
        <v>0</v>
      </c>
      <c r="KJ66" s="104">
        <f ca="1">KI66*H66</f>
        <v>0</v>
      </c>
      <c r="KK66" s="105">
        <f ca="1">(JZ66+KA66+KB66+KC66+(KD66+((KE66*$F66)/$H66)+KH66))*$L66</f>
        <v>0</v>
      </c>
      <c r="KL66" s="191"/>
      <c r="KM66" s="192">
        <f ca="1">KL66-KI66</f>
        <v>0</v>
      </c>
      <c r="KN66" s="106">
        <f ca="1">KI66</f>
        <v>0</v>
      </c>
      <c r="KO66" s="202"/>
      <c r="KP66" s="202"/>
      <c r="KQ66" s="202"/>
      <c r="KR66" s="202"/>
      <c r="KS66" s="202"/>
      <c r="KT66" s="202"/>
      <c r="KU66" s="202"/>
      <c r="KV66" s="202"/>
      <c r="KW66" s="203"/>
      <c r="KX66" s="204"/>
      <c r="KY66" s="108">
        <f>(KX66*F66)/H66</f>
        <v>0</v>
      </c>
      <c r="KZ66" s="102">
        <f ca="1">IF(E66=0,0,SUMIF('Cocktail (December 2025)'!$F$6:$DB$1547,E66,'Cocktail (December 2025)'!$BH$6:$BH$1547))</f>
        <v>0</v>
      </c>
      <c r="LA66" s="108">
        <f ca="1">KZ66/H66</f>
        <v>0</v>
      </c>
      <c r="LB66" s="109">
        <f ca="1">KN66+KO66+KP66+KQ66-KR66-KS66-KT66-KU66-KV66-KW66-KY66-LA66</f>
        <v>0</v>
      </c>
      <c r="LC66" s="104">
        <f ca="1">LB66*H66</f>
        <v>0</v>
      </c>
      <c r="LD66" s="105">
        <f ca="1">(KS66+KT66+KU66+KV66+(KW66+((KX66*$F66)/$H66)+LA66))*$L66</f>
        <v>0</v>
      </c>
      <c r="LE66" s="191"/>
      <c r="LF66" s="192">
        <f ca="1">LE66-LB66</f>
        <v>0</v>
      </c>
      <c r="LG66" s="106">
        <f ca="1">LB66</f>
        <v>0</v>
      </c>
      <c r="LH66" s="202"/>
      <c r="LI66" s="202"/>
      <c r="LJ66" s="202"/>
      <c r="LK66" s="202"/>
      <c r="LL66" s="202"/>
      <c r="LM66" s="202"/>
      <c r="LN66" s="202"/>
      <c r="LO66" s="202"/>
      <c r="LP66" s="203"/>
      <c r="LQ66" s="204"/>
      <c r="LR66" s="108">
        <f>(LQ66*F66)/H66</f>
        <v>0</v>
      </c>
      <c r="LS66" s="102">
        <f ca="1">IF(E66=0,0,SUMIF('Cocktail (December 2025)'!$F$6:$DB$1547,E66,'Cocktail (December 2025)'!$BK$6:$BK$1547))</f>
        <v>0</v>
      </c>
      <c r="LT66" s="108">
        <f ca="1">LS66/H66</f>
        <v>0</v>
      </c>
      <c r="LU66" s="109">
        <f ca="1">LG66+LH66+LI66+LJ66-LK66-LL66-LM66-LN66-LO66-LP66-LR66-LT66</f>
        <v>0</v>
      </c>
      <c r="LV66" s="104">
        <f ca="1">LU66*H66</f>
        <v>0</v>
      </c>
      <c r="LW66" s="105">
        <f ca="1">(LL66+LM66+LN66+LO66+(LP66+((LQ66*$F66)/$H66)+LT66))*$L66</f>
        <v>0</v>
      </c>
      <c r="LX66" s="191"/>
      <c r="LY66" s="192">
        <f ca="1">LX66-LU66</f>
        <v>0</v>
      </c>
      <c r="LZ66" s="106">
        <f ca="1">LU66</f>
        <v>0</v>
      </c>
      <c r="MA66" s="202"/>
      <c r="MB66" s="202"/>
      <c r="MC66" s="202"/>
      <c r="MD66" s="202"/>
      <c r="ME66" s="202"/>
      <c r="MF66" s="202"/>
      <c r="MG66" s="202"/>
      <c r="MH66" s="202"/>
      <c r="MI66" s="203"/>
      <c r="MJ66" s="204"/>
      <c r="MK66" s="108">
        <f>(MJ66*F66)/H66</f>
        <v>0</v>
      </c>
      <c r="ML66" s="102">
        <f ca="1">IF(E66=0,0,SUMIF('Cocktail (December 2025)'!$F$6:$DB$1547,E66,'Cocktail (December 2025)'!$BN$6:$BN$1547))</f>
        <v>0</v>
      </c>
      <c r="MM66" s="108">
        <f ca="1">ML66/H66</f>
        <v>0</v>
      </c>
      <c r="MN66" s="109">
        <f ca="1">LZ66+MA66+MB66+MC66-MD66-ME66-MF66-MG66-MH66-MI66-MK66-MM66</f>
        <v>0</v>
      </c>
      <c r="MO66" s="104">
        <f ca="1">MN66*H66</f>
        <v>0</v>
      </c>
      <c r="MP66" s="105">
        <f ca="1">(ME66+MF66+MG66+MH66+(MI66+((MJ66*$F66)/$H66)+MM66))*$L66</f>
        <v>0</v>
      </c>
      <c r="MQ66" s="191"/>
      <c r="MR66" s="192">
        <f ca="1">MQ66-MN66</f>
        <v>0</v>
      </c>
      <c r="MS66" s="106">
        <f ca="1">MN66</f>
        <v>0</v>
      </c>
      <c r="MT66" s="202"/>
      <c r="MU66" s="202"/>
      <c r="MV66" s="202"/>
      <c r="MW66" s="202"/>
      <c r="MX66" s="202"/>
      <c r="MY66" s="202"/>
      <c r="MZ66" s="202"/>
      <c r="NA66" s="202"/>
      <c r="NB66" s="203"/>
      <c r="NC66" s="204"/>
      <c r="ND66" s="108">
        <f>(NC66*F66)/H66</f>
        <v>0</v>
      </c>
      <c r="NE66" s="102">
        <f ca="1">IF(E66=0,0,SUMIF('Cocktail (December 2025)'!$F$6:$DB$1547,E66,'Cocktail (December 2025)'!$BQ$6:$BQ$1547))</f>
        <v>0</v>
      </c>
      <c r="NF66" s="108">
        <f ca="1">NE66/H66</f>
        <v>0</v>
      </c>
      <c r="NG66" s="109">
        <f ca="1">MS66+MT66+MU66+MV66-MW66-MX66-MY66-MZ66-NA66-NB66-ND66-NF66</f>
        <v>0</v>
      </c>
      <c r="NH66" s="104">
        <f ca="1">NG66*H66</f>
        <v>0</v>
      </c>
      <c r="NI66" s="105">
        <f ca="1">(MX66+MY66+MZ66+NA66+(NB66+((NC66*$F66)/$H66)+NF66))*$L66</f>
        <v>0</v>
      </c>
      <c r="NJ66" s="191"/>
      <c r="NK66" s="192">
        <f ca="1">NJ66-NG66</f>
        <v>0</v>
      </c>
      <c r="NL66" s="106">
        <f ca="1">NG66</f>
        <v>0</v>
      </c>
      <c r="NM66" s="202"/>
      <c r="NN66" s="202"/>
      <c r="NO66" s="202"/>
      <c r="NP66" s="202"/>
      <c r="NQ66" s="202"/>
      <c r="NR66" s="202"/>
      <c r="NS66" s="202"/>
      <c r="NT66" s="202"/>
      <c r="NU66" s="203"/>
      <c r="NV66" s="204"/>
      <c r="NW66" s="108">
        <f>(NV66*F66)/H66</f>
        <v>0</v>
      </c>
      <c r="NX66" s="102">
        <f ca="1">IF(E66=0,0,SUMIF('Cocktail (December 2025)'!$F$6:$DB$1547,E66,'Cocktail (December 2025)'!$BT$6:$BT$1547))</f>
        <v>0</v>
      </c>
      <c r="NY66" s="108">
        <f ca="1">NX66/H66</f>
        <v>0</v>
      </c>
      <c r="NZ66" s="109">
        <f ca="1">NL66+NM66+NN66+NO66-NP66-NQ66-NR66-NS66-NT66-NU66-NW66-NY66</f>
        <v>0</v>
      </c>
      <c r="OA66" s="104">
        <f ca="1">NZ66*H66</f>
        <v>0</v>
      </c>
      <c r="OB66" s="105">
        <f ca="1">(NQ66+NR66+NS66+NT66+(NU66+((NV66*$F66)/$H66)+NY66))*$L66</f>
        <v>0</v>
      </c>
      <c r="OC66" s="191"/>
      <c r="OD66" s="192">
        <f ca="1">OC66-NZ66</f>
        <v>0</v>
      </c>
      <c r="OE66" s="106">
        <f ca="1">NZ66</f>
        <v>0</v>
      </c>
      <c r="OF66" s="202"/>
      <c r="OG66" s="202"/>
      <c r="OH66" s="202"/>
      <c r="OI66" s="202"/>
      <c r="OJ66" s="202"/>
      <c r="OK66" s="202"/>
      <c r="OL66" s="202"/>
      <c r="OM66" s="202"/>
      <c r="ON66" s="203"/>
      <c r="OO66" s="204"/>
      <c r="OP66" s="108">
        <f>(OO66*F66)/H66</f>
        <v>0</v>
      </c>
      <c r="OQ66" s="102">
        <f ca="1">IF(E66=0,0,SUMIF('Cocktail (December 2025)'!$F$6:$DB$1547,E66,'Cocktail (December 2025)'!$BW$6:$BW$1547))</f>
        <v>0</v>
      </c>
      <c r="OR66" s="108">
        <f ca="1">OQ66/H66</f>
        <v>0</v>
      </c>
      <c r="OS66" s="109">
        <f ca="1">OE66+OF66+OG66+OH66-OI66-OJ66-OK66-OL66-OM66-ON66-OP66-OR66</f>
        <v>0</v>
      </c>
      <c r="OT66" s="104">
        <f ca="1">OS66*H66</f>
        <v>0</v>
      </c>
      <c r="OU66" s="105">
        <f ca="1">(OJ66+OK66+OL66+OM66+(ON66+((OO66*$F66)/$H66)+OR66))*$L66</f>
        <v>0</v>
      </c>
      <c r="OV66" s="191"/>
      <c r="OW66" s="192">
        <f ca="1">OV66-OS66</f>
        <v>0</v>
      </c>
      <c r="OX66" s="106">
        <f ca="1">OS66</f>
        <v>0</v>
      </c>
      <c r="OY66" s="202"/>
      <c r="OZ66" s="202"/>
      <c r="PA66" s="202"/>
      <c r="PB66" s="202"/>
      <c r="PC66" s="202"/>
      <c r="PD66" s="202"/>
      <c r="PE66" s="202"/>
      <c r="PF66" s="202"/>
      <c r="PG66" s="203"/>
      <c r="PH66" s="204"/>
      <c r="PI66" s="108">
        <f>(PH66*F66)/H66</f>
        <v>0</v>
      </c>
      <c r="PJ66" s="102">
        <f ca="1">IF(E66=0,0,SUMIF('Cocktail (December 2025)'!$F$6:$DB$1547,E66,'Cocktail (December 2025)'!$BZ$6:$BZ$1547))</f>
        <v>0</v>
      </c>
      <c r="PK66" s="108">
        <f ca="1">PJ66/H66</f>
        <v>0</v>
      </c>
      <c r="PL66" s="109">
        <f ca="1">OX66+OY66+OZ66+PA66-PB66-PC66-PD66-PE66-PF66-PG66-PI66-PK66</f>
        <v>0</v>
      </c>
      <c r="PM66" s="104">
        <f ca="1">PL66*H66</f>
        <v>0</v>
      </c>
      <c r="PN66" s="105">
        <f ca="1">(PC66+PD66+PE66+PF66+(PG66+((PH66*$F66)/$H66)+PK66))*$L66</f>
        <v>0</v>
      </c>
      <c r="PO66" s="191"/>
      <c r="PP66" s="192">
        <f ca="1">PO66-PL66</f>
        <v>0</v>
      </c>
      <c r="PQ66" s="106">
        <f ca="1">PL66</f>
        <v>0</v>
      </c>
      <c r="PR66" s="202"/>
      <c r="PS66" s="202"/>
      <c r="PT66" s="202"/>
      <c r="PU66" s="202"/>
      <c r="PV66" s="202"/>
      <c r="PW66" s="202"/>
      <c r="PX66" s="202"/>
      <c r="PY66" s="202"/>
      <c r="PZ66" s="203"/>
      <c r="QA66" s="204"/>
      <c r="QB66" s="108">
        <f>(QA66*F66)/H66</f>
        <v>0</v>
      </c>
      <c r="QC66" s="102">
        <f ca="1">IF(E66=0,0,SUMIF('Cocktail (December 2025)'!$F$6:$DB$1547,E66,'Cocktail (December 2025)'!$CC$6:$CC$1547))</f>
        <v>0</v>
      </c>
      <c r="QD66" s="108">
        <f ca="1">QC66/H66</f>
        <v>0</v>
      </c>
      <c r="QE66" s="109">
        <f ca="1">PQ66+PR66+PS66+PT66-PU66-PV66-PW66-PX66-PY66-PZ66-QB66-QD66</f>
        <v>0</v>
      </c>
      <c r="QF66" s="104">
        <f ca="1">QE66*H66</f>
        <v>0</v>
      </c>
      <c r="QG66" s="105">
        <f ca="1">(PV66+PW66+PX66+PY66+(PZ66+((QA66*$F66)/$H66)+QD66))*$L66</f>
        <v>0</v>
      </c>
      <c r="QH66" s="191"/>
      <c r="QI66" s="192">
        <f ca="1">QH66-QE66</f>
        <v>0</v>
      </c>
      <c r="QJ66" s="106">
        <f ca="1">QE66</f>
        <v>0</v>
      </c>
      <c r="QK66" s="202"/>
      <c r="QL66" s="202"/>
      <c r="QM66" s="202"/>
      <c r="QN66" s="202"/>
      <c r="QO66" s="202"/>
      <c r="QP66" s="202"/>
      <c r="QQ66" s="202"/>
      <c r="QR66" s="202"/>
      <c r="QS66" s="203"/>
      <c r="QT66" s="204"/>
      <c r="QU66" s="108">
        <f>(QT66*F66)/H66</f>
        <v>0</v>
      </c>
      <c r="QV66" s="102">
        <f ca="1">IF(E66=0,0,SUMIF('Cocktail (December 2025)'!$F$6:$DB$1547,E66,'Cocktail (December 2025)'!$CF$6:$CF$1547))</f>
        <v>0</v>
      </c>
      <c r="QW66" s="108">
        <f ca="1">QV66/H66</f>
        <v>0</v>
      </c>
      <c r="QX66" s="109">
        <f ca="1">QJ66+QK66+QL66+QM66-QN66-QO66-QP66-QQ66-QR66-QS66-QU66-QW66</f>
        <v>0</v>
      </c>
      <c r="QY66" s="104">
        <f ca="1">QX66*H66</f>
        <v>0</v>
      </c>
      <c r="QZ66" s="105">
        <f ca="1">(QO66+QP66+QQ66+QR66+(QS66+((QT66*$F66)/$H66)+QW66))*$L66</f>
        <v>0</v>
      </c>
      <c r="RA66" s="191"/>
      <c r="RB66" s="192">
        <f ca="1">RA66-QX66</f>
        <v>0</v>
      </c>
      <c r="RC66" s="106">
        <f ca="1">QX66</f>
        <v>0</v>
      </c>
      <c r="RD66" s="202"/>
      <c r="RE66" s="202"/>
      <c r="RF66" s="202"/>
      <c r="RG66" s="202"/>
      <c r="RH66" s="202"/>
      <c r="RI66" s="202"/>
      <c r="RJ66" s="202"/>
      <c r="RK66" s="202"/>
      <c r="RL66" s="203"/>
      <c r="RM66" s="204"/>
      <c r="RN66" s="108">
        <f>(RM66*F66)/H66</f>
        <v>0</v>
      </c>
      <c r="RO66" s="102">
        <f ca="1">IF(E66=0,0,SUMIF('Cocktail (December 2025)'!$F$6:$DB$1547,E66,'Cocktail (December 2025)'!$CI$6:$CI$1547))</f>
        <v>0</v>
      </c>
      <c r="RP66" s="108">
        <f ca="1">RO66/H66</f>
        <v>0</v>
      </c>
      <c r="RQ66" s="109">
        <f ca="1">RC66+RD66+RE66+RF66-RG66-RH66-RI66-RJ66-RK66-RL66-RN66-RP66</f>
        <v>0</v>
      </c>
      <c r="RR66" s="104">
        <f ca="1">RQ66*H66</f>
        <v>0</v>
      </c>
      <c r="RS66" s="105">
        <f ca="1">(RH66+RI66+RJ66+RK66+(RL66+((RM66*$F66)/$H66)+RP66))*$L66</f>
        <v>0</v>
      </c>
      <c r="RT66" s="191"/>
      <c r="RU66" s="192">
        <f ca="1">RT66-RQ66</f>
        <v>0</v>
      </c>
      <c r="RV66" s="106">
        <f ca="1">RQ66</f>
        <v>0</v>
      </c>
      <c r="RW66" s="202"/>
      <c r="RX66" s="202"/>
      <c r="RY66" s="202"/>
      <c r="RZ66" s="202"/>
      <c r="SA66" s="202"/>
      <c r="SB66" s="202"/>
      <c r="SC66" s="202"/>
      <c r="SD66" s="202"/>
      <c r="SE66" s="203"/>
      <c r="SF66" s="204"/>
      <c r="SG66" s="108">
        <f>(SF66*F66)/H66</f>
        <v>0</v>
      </c>
      <c r="SH66" s="102">
        <f ca="1">IF(E66=0,0,SUMIF('Cocktail (December 2025)'!$F$6:$DB$1547,E66,'Cocktail (December 2025)'!$CL$6:$CL$1547))</f>
        <v>0</v>
      </c>
      <c r="SI66" s="108">
        <f ca="1">SH66/H66</f>
        <v>0</v>
      </c>
      <c r="SJ66" s="109">
        <f ca="1">RV66+RW66+RX66+RY66-RZ66-SA66-SB66-SC66-SD66-SE66-SG66-SI66</f>
        <v>0</v>
      </c>
      <c r="SK66" s="104">
        <f ca="1">SJ66*H66</f>
        <v>0</v>
      </c>
      <c r="SL66" s="105">
        <f ca="1">(SA66+SB66+SC66+SD66+(SE66+((SF66*$F66)/$H66)+SI66))*$L66</f>
        <v>0</v>
      </c>
      <c r="SM66" s="191"/>
      <c r="SN66" s="192">
        <f ca="1">SM66-SJ66</f>
        <v>0</v>
      </c>
      <c r="SO66" s="106">
        <f ca="1">SJ66</f>
        <v>0</v>
      </c>
      <c r="SP66" s="202"/>
      <c r="SQ66" s="202"/>
      <c r="SR66" s="202"/>
      <c r="SS66" s="202"/>
      <c r="ST66" s="202"/>
      <c r="SU66" s="202"/>
      <c r="SV66" s="202"/>
      <c r="SW66" s="202"/>
      <c r="SX66" s="203"/>
      <c r="SY66" s="204"/>
      <c r="SZ66" s="108">
        <f>(SY66*F66)/H66</f>
        <v>0</v>
      </c>
      <c r="TA66" s="102">
        <f ca="1">IF(E66=0,0,SUMIF('Cocktail (December 2025)'!$F$6:$DB$1547,E66,'Cocktail (December 2025)'!$CO$6:$CO$1547))</f>
        <v>0</v>
      </c>
      <c r="TB66" s="108">
        <f ca="1">TA66/H66</f>
        <v>0</v>
      </c>
      <c r="TC66" s="109">
        <f ca="1">SO66+SP66+SQ66+SR66-SS66-ST66-SU66-SV66-SW66-SX66-SZ66-TB66</f>
        <v>0</v>
      </c>
      <c r="TD66" s="104">
        <f ca="1">TC66*H66</f>
        <v>0</v>
      </c>
      <c r="TE66" s="105">
        <f ca="1">(ST66+SU66+SV66+SW66+(SX66+((SY66*$F66)/$H66)+TB66))*$L66</f>
        <v>0</v>
      </c>
      <c r="TF66" s="191"/>
      <c r="TG66" s="192">
        <f ca="1">TF66-TC66</f>
        <v>0</v>
      </c>
      <c r="TH66" s="106">
        <f ca="1">TC66</f>
        <v>0</v>
      </c>
      <c r="TI66" s="202"/>
      <c r="TJ66" s="202"/>
      <c r="TK66" s="202"/>
      <c r="TL66" s="202"/>
      <c r="TM66" s="202"/>
      <c r="TN66" s="202"/>
      <c r="TO66" s="202"/>
      <c r="TP66" s="202"/>
      <c r="TQ66" s="203"/>
      <c r="TR66" s="204"/>
      <c r="TS66" s="108">
        <f>(TR66*F66)/H66</f>
        <v>0</v>
      </c>
      <c r="TT66" s="102">
        <f ca="1">IF(E66=0,0,SUMIF('Cocktail (December 2025)'!$F$6:$DB$1547,E66,'Cocktail (December 2025)'!$CR$6:$CR$1547))</f>
        <v>0</v>
      </c>
      <c r="TU66" s="108">
        <f ca="1">TT66/H66</f>
        <v>0</v>
      </c>
      <c r="TV66" s="109">
        <f ca="1">TH66+TI66+TJ66+TK66-TL66-TM66-TN66-TO66-TP66-TQ66-TS66-TU66</f>
        <v>0</v>
      </c>
      <c r="TW66" s="104">
        <f ca="1">TV66*H66</f>
        <v>0</v>
      </c>
      <c r="TX66" s="105">
        <f ca="1">(TM66+TN66+TO66+TP66+(TQ66+((TR66*$F66)/$H66)+TU66))*$L66</f>
        <v>0</v>
      </c>
      <c r="TY66" s="191"/>
      <c r="TZ66" s="192">
        <f ca="1">TY66-TV66</f>
        <v>0</v>
      </c>
      <c r="UA66" s="106">
        <f ca="1">TV66</f>
        <v>0</v>
      </c>
      <c r="UB66" s="202"/>
      <c r="UC66" s="202"/>
      <c r="UD66" s="202"/>
      <c r="UE66" s="202"/>
      <c r="UF66" s="202"/>
      <c r="UG66" s="202"/>
      <c r="UH66" s="202"/>
      <c r="UI66" s="202"/>
      <c r="UJ66" s="203"/>
      <c r="UK66" s="204"/>
      <c r="UL66" s="108">
        <f>(UK66*F66)/H66</f>
        <v>0</v>
      </c>
      <c r="UM66" s="102">
        <f ca="1">IF(E66=0,0,SUMIF('Cocktail (December 2025)'!$F$6:$DB$1547,E66,'Cocktail (December 2025)'!$CU$6:$CU$1547))</f>
        <v>0</v>
      </c>
      <c r="UN66" s="108">
        <f ca="1">UM66/H66</f>
        <v>0</v>
      </c>
      <c r="UO66" s="109">
        <f ca="1">UA66+UB66+UC66+UD66-UE66-UF66-UG66-UH66-UI66-UJ66-UL66-UN66</f>
        <v>0</v>
      </c>
      <c r="UP66" s="104">
        <f ca="1">UO66*H66</f>
        <v>0</v>
      </c>
      <c r="UQ66" s="105">
        <f ca="1">(UF66+UG66+UH66+UI66+(UJ66+((UK66*$F66)/$H66)+UN66))*$L66</f>
        <v>0</v>
      </c>
      <c r="UR66" s="191"/>
      <c r="US66" s="192">
        <f ca="1">UR66-UO66</f>
        <v>0</v>
      </c>
      <c r="UT66" s="106">
        <f ca="1">UO66</f>
        <v>0</v>
      </c>
      <c r="UU66" s="202"/>
      <c r="UV66" s="202"/>
      <c r="UW66" s="202"/>
      <c r="UX66" s="202"/>
      <c r="UY66" s="202"/>
      <c r="UZ66" s="202"/>
      <c r="VA66" s="202"/>
      <c r="VB66" s="202"/>
      <c r="VC66" s="203"/>
      <c r="VD66" s="204"/>
      <c r="VE66" s="108">
        <f>(VD66*F66)/H66</f>
        <v>0</v>
      </c>
      <c r="VF66" s="102">
        <f ca="1">IF(E66=0,0,SUMIF('Cocktail (December 2025)'!$F$6:$DB$1547,E66,'Cocktail (December 2025)'!$CX$6:$CX$1547))</f>
        <v>0</v>
      </c>
      <c r="VG66" s="108">
        <f ca="1">VF66/H66</f>
        <v>0</v>
      </c>
      <c r="VH66" s="109">
        <f ca="1">UT66+UU66+UV66+UW66-UX66-UY66-UZ66-VA66-VB66-VC66-VE66-VG66</f>
        <v>0</v>
      </c>
      <c r="VI66" s="104">
        <f ca="1">VH66*H66</f>
        <v>0</v>
      </c>
      <c r="VJ66" s="105">
        <f ca="1">(UY66+UZ66+VA66+VB66+(VC66+((VD66*$F66)/$H66)+VG66))*$L66</f>
        <v>0</v>
      </c>
      <c r="VK66" s="191"/>
      <c r="VL66" s="192">
        <f ca="1">VK66-VH66</f>
        <v>0</v>
      </c>
      <c r="VM66" s="106">
        <f ca="1">VH66</f>
        <v>0</v>
      </c>
      <c r="VN66" s="202"/>
      <c r="VO66" s="202"/>
      <c r="VP66" s="202"/>
      <c r="VQ66" s="202"/>
      <c r="VR66" s="202"/>
      <c r="VS66" s="202"/>
      <c r="VT66" s="202"/>
      <c r="VU66" s="202"/>
      <c r="VV66" s="203"/>
      <c r="VW66" s="204"/>
      <c r="VX66" s="108">
        <f>(VW66*F66)/H66</f>
        <v>0</v>
      </c>
      <c r="VY66" s="102">
        <f ca="1">IF(E66=0,0,SUMIF('Cocktail (December 2025)'!$F$6:$DB$1547,E66,'Cocktail (December 2025)'!$DA$6:$DA$1547))</f>
        <v>0</v>
      </c>
      <c r="VZ66" s="108">
        <f ca="1">VY66/H66</f>
        <v>0</v>
      </c>
      <c r="WA66" s="109">
        <f ca="1">VM66+VN66+VO66+VP66-VQ66-VR66-VS66-VT66-VU66-VV66-VX66-VZ66</f>
        <v>0</v>
      </c>
      <c r="WB66" s="104">
        <f ca="1">WA66*H66</f>
        <v>0</v>
      </c>
      <c r="WC66" s="105">
        <f ca="1">(VR66+VS66+VT66+VU66+(VV66+((VW66*$F66)/$H66)+VZ66))*$L66</f>
        <v>0</v>
      </c>
      <c r="WD66" s="191"/>
      <c r="WE66" s="192">
        <f ca="1">WD66-WA66</f>
        <v>0</v>
      </c>
      <c r="WF66" s="14" t="s">
        <v>81</v>
      </c>
      <c r="WG66" s="62">
        <f>O66</f>
        <v>0</v>
      </c>
      <c r="WH66" s="13">
        <f>P66+AI66+BB66+BU66+CN66+DG66+DZ66+ES66+FL66+GE66+GX66+HQ66+IJ66+JC66+JV66+KO66+LH66+MA66+MT66+NM66+OF66+OY66+PR66+QK66+RD66+RW66+SP66+TI66+UB66+UU66+VN66</f>
        <v>0</v>
      </c>
      <c r="WI66" s="13">
        <f>Q66+AJ66+BC66+BV66+CO66+DH66+EA66+ET66+FM66+GF66+GY66+HR66+IK66+JD66+JW66+KP66+LI66+MB66+MU66+NN66+OG66+OZ66+PS66+QL66+RE66+RX66+SQ66+TJ66+UC66+UV66+VO66</f>
        <v>0</v>
      </c>
      <c r="WJ66" s="13">
        <f>R66+AK66+BD66+BW66+CP66+DI66+EB66+EU66+FN66+GG66+GZ66+HS66+IL66+JE66+JX66+KQ66+LJ66+MC66+MV66+NO66+OH66+PA66+PT66+QM66+RF66+RY66+SR66+TK66+UD66+UW66+VP66</f>
        <v>0</v>
      </c>
      <c r="WK66" s="13">
        <f>S66+AL66+BE66+BX66+CQ66+DJ66+EC66+EV66+FO66+GH66+HA66+HT66+IM66+JF66+JY66+KR66+LK66+MD66+MW66+NP66+OI66+PB66+PU66+QN66+RG66+RZ66+SS66+TL66+UE66+UX66+VQ66</f>
        <v>0</v>
      </c>
      <c r="WL66" s="13">
        <f>T66+AM66+BF66+BY66+CR66+DK66+ED66+EW66+FP66+GI66+HB66+HU66+IN66+JG66+JZ66+KS66+LL66+ME66+MX66+NQ66+OJ66+PC66+PV66+QO66+RH66+SA66+ST66+TM66+UF66+UY66+VR66</f>
        <v>0</v>
      </c>
      <c r="WM66" s="13">
        <f>U66+AN66+BG66+BZ66+CS66+DL66+EE66++EX66+FQ66+GJ66+HC66+HV66+IO66+JH66+KA66+KT66+LM66+MF66+MY66+NR66+OK66+PD66+PW66+QP66+RI66+SB66+SU66+TN66+UG66+UZ66+VS66</f>
        <v>0</v>
      </c>
      <c r="WN66" s="13">
        <f>V66+AO66+BH66+CA66+CT66+DM66+EF66+EY66+FR66+GK66+HD66+HW66+IP66+JI66+KB66+KU66+LN66+MG66+MZ66+NS66+OL66+PE66+PX66+QQ66+RJ66+SC66+SV66+TO66+UH66+VA66+VT66</f>
        <v>0</v>
      </c>
      <c r="WO66" s="13">
        <f>W66+AP66+BI66+CB66+CU66+DN66+EG66+EZ66+FS66+GL66+HE66+HX66+IQ66+JJ66+KC66+KV66+LO66+MH66+NA66+NT66+OM66+PF66+PY66+QR66+RK66+SD66+SW66+TP66+UI66+VB66+VU66</f>
        <v>0</v>
      </c>
      <c r="WP66" s="63">
        <f>X66+AQ66+BJ66+CC66+CV66+DO66+EH66+FA66+FT66+GM66+HF66+HY66+IR66+JK66+KD66+KW66+LP66+MI66+NB66+NU66+ON66+PG66+PZ66+QS66+RL66+SE66+SX66+TQ66+UJ66+VC66+VV66</f>
        <v>0</v>
      </c>
      <c r="WQ66" s="63">
        <f>Y66+AR66+BK66+CD66+CW66+DP66+EI66+FB66+FU66+GN66+HG66+HZ66+IS66+JL66+KE66+KX66+LQ66+MJ66+NC66+NV66+OO66+PH66+QA66+QT66+RM66+SF66+SY66+TR66+UK66+VD66+VW66</f>
        <v>0</v>
      </c>
      <c r="WR66" s="63">
        <f>Z66+AS66+BL66+CE66+CX66+DQ66+EJ66+FC66+FV66+GO66+HH66+IA66+IT66+JM66+KF66+KY66+LR66+MK66+ND66+NW66+OP66+PI66+QB66+QU66+RN66+SG66+SZ66+TS66+UL66+VE66+VX66</f>
        <v>0</v>
      </c>
      <c r="WS66" s="63">
        <f ca="1">AB66+AU66+BN66+CG66+CZ66+DS66+EL66+FE66+FX66+GQ66+HJ66+IC66+IV66+JO66+KH66+LA66+LT66+MM66+NF66+NY66+OR66+PK66+QD66+QW66+RP66+SI66+TB66+TU66+UN66+VG66+VZ66</f>
        <v>0</v>
      </c>
      <c r="WT66" s="54">
        <f ca="1">WA66</f>
        <v>0</v>
      </c>
      <c r="WU66" s="64">
        <f ca="1">WB66</f>
        <v>0</v>
      </c>
      <c r="WV66" s="196"/>
      <c r="WW66" s="197">
        <f ca="1">WV66-WT66</f>
        <v>0</v>
      </c>
      <c r="WX66" s="12">
        <f>WV66/F66</f>
        <v>0</v>
      </c>
      <c r="WY66" s="61"/>
    </row>
    <row r="67" spans="1:623" ht="15" customHeight="1" x14ac:dyDescent="0.3">
      <c r="A67" s="114" t="str">
        <f t="shared" ca="1" si="2278"/>
        <v>-</v>
      </c>
      <c r="B67" s="149"/>
      <c r="C67" s="173">
        <v>309</v>
      </c>
      <c r="D67" s="174">
        <v>325</v>
      </c>
      <c r="E67" s="138" t="s">
        <v>195</v>
      </c>
      <c r="F67" s="98">
        <f>IF(E67="","",IF(VLOOKUP(E67,'Master Data (December 2025)'!$B$10:$N$857,1)=E67,VLOOKUP(E67,'Master Data (December 2025)'!$B$10:$N$857,6),"XX"))</f>
        <v>1</v>
      </c>
      <c r="G67" s="98"/>
      <c r="H67" s="90">
        <f>IF(E67="","",IF(VLOOKUP(E67,'Master Data (December 2025)'!$B$10:$N$857,1)=E67,VLOOKUP(E67,'Master Data (December 2025)'!$B$10:$N$857,8),"XX"))</f>
        <v>22</v>
      </c>
      <c r="I67" s="98"/>
      <c r="J67" s="90" t="str">
        <f>IF(E67="","",IF(VLOOKUP(E67,'Master Data (December 2025)'!$B$10:$N$857,1)=E67,VLOOKUP(E67,'Master Data (December 2025)'!$B$10:$N$857,3),"XX"))</f>
        <v>สมภพ</v>
      </c>
      <c r="K67" s="99" t="str">
        <f>IF(E67="","",IF(VLOOKUP(E67,'Master Data (December 2025)'!$B$10:$N$857,1)=E67,VLOOKUP(E67,'Master Data (December 2025)'!$B$10:$N$857,5),"XX"))</f>
        <v>Btl 700 ml</v>
      </c>
      <c r="L67" s="215">
        <f>IF(E67="","",IF(VLOOKUP(E67,'Master Data (December 2025)'!$B$10:$N$857,1)=E67,VLOOKUP(E67,'Master Data (December 2025)'!$B$10:$N$857,11),"XX"))</f>
        <v>608</v>
      </c>
      <c r="M67" s="215">
        <f>IF(E67="","",IF(VLOOKUP(E67,'Master Data (December 2025)'!$B$10:$N$857,1)=E67,VLOOKUP(E67,'Master Data (December 2025)'!$B$10:$N$857,13),"XX"))</f>
        <v>27.636363636363637</v>
      </c>
      <c r="N67" s="208"/>
      <c r="O67" s="100">
        <f t="shared" si="2280"/>
        <v>0</v>
      </c>
      <c r="P67" s="202"/>
      <c r="Q67" s="202"/>
      <c r="R67" s="202"/>
      <c r="S67" s="202"/>
      <c r="T67" s="202"/>
      <c r="U67" s="202"/>
      <c r="V67" s="202"/>
      <c r="W67" s="202"/>
      <c r="X67" s="203"/>
      <c r="Y67" s="204"/>
      <c r="Z67" s="101">
        <f t="shared" si="2545"/>
        <v>0</v>
      </c>
      <c r="AA67" s="102">
        <f ca="1">IF(E67=0,0,SUMIF('Cocktail (December 2025)'!$F$6:$DB$1547,E67,'Cocktail (December 2025)'!$O$6:$O$1547))</f>
        <v>0</v>
      </c>
      <c r="AB67" s="103">
        <f t="shared" ca="1" si="2546"/>
        <v>0</v>
      </c>
      <c r="AC67" s="104">
        <f t="shared" ca="1" si="2547"/>
        <v>0</v>
      </c>
      <c r="AD67" s="104">
        <f t="shared" ca="1" si="2548"/>
        <v>0</v>
      </c>
      <c r="AE67" s="105">
        <f t="shared" ca="1" si="2514"/>
        <v>0</v>
      </c>
      <c r="AF67" s="191"/>
      <c r="AG67" s="192">
        <f t="shared" ca="1" si="2286"/>
        <v>0</v>
      </c>
      <c r="AH67" s="106">
        <f t="shared" ca="1" si="2279"/>
        <v>0</v>
      </c>
      <c r="AI67" s="202"/>
      <c r="AJ67" s="202"/>
      <c r="AK67" s="202"/>
      <c r="AL67" s="202"/>
      <c r="AM67" s="202"/>
      <c r="AN67" s="202"/>
      <c r="AO67" s="202"/>
      <c r="AP67" s="202"/>
      <c r="AQ67" s="203"/>
      <c r="AR67" s="204"/>
      <c r="AS67" s="107">
        <f t="shared" si="2287"/>
        <v>0</v>
      </c>
      <c r="AT67" s="102">
        <f ca="1">IF(E67=0,0,SUMIF('Cocktail (December 2025)'!$F$6:$DB$1547,E67,'Cocktail (December 2025)'!$R$6:$R$1547))</f>
        <v>0</v>
      </c>
      <c r="AU67" s="108">
        <f t="shared" ca="1" si="2288"/>
        <v>0</v>
      </c>
      <c r="AV67" s="104">
        <f t="shared" ca="1" si="2549"/>
        <v>0</v>
      </c>
      <c r="AW67" s="104">
        <f t="shared" ca="1" si="2290"/>
        <v>0</v>
      </c>
      <c r="AX67" s="105">
        <f t="shared" ca="1" si="2515"/>
        <v>0</v>
      </c>
      <c r="AY67" s="191"/>
      <c r="AZ67" s="192">
        <f t="shared" ca="1" si="2292"/>
        <v>0</v>
      </c>
      <c r="BA67" s="106">
        <f t="shared" ca="1" si="2293"/>
        <v>0</v>
      </c>
      <c r="BB67" s="202"/>
      <c r="BC67" s="202"/>
      <c r="BD67" s="202"/>
      <c r="BE67" s="202"/>
      <c r="BF67" s="202"/>
      <c r="BG67" s="202"/>
      <c r="BH67" s="202"/>
      <c r="BI67" s="202"/>
      <c r="BJ67" s="203"/>
      <c r="BK67" s="204"/>
      <c r="BL67" s="108">
        <f t="shared" si="2294"/>
        <v>0</v>
      </c>
      <c r="BM67" s="102">
        <f ca="1">IF(E67=0,0,SUMIF('Cocktail (December 2025)'!$F$6:$DB$1547,E67,'Cocktail (December 2025)'!$U$6:$U$1547))</f>
        <v>0</v>
      </c>
      <c r="BN67" s="108">
        <f t="shared" ca="1" si="2295"/>
        <v>0</v>
      </c>
      <c r="BO67" s="109">
        <f t="shared" ca="1" si="2550"/>
        <v>0</v>
      </c>
      <c r="BP67" s="104">
        <f t="shared" ca="1" si="2297"/>
        <v>0</v>
      </c>
      <c r="BQ67" s="105">
        <f t="shared" ca="1" si="2516"/>
        <v>0</v>
      </c>
      <c r="BR67" s="191"/>
      <c r="BS67" s="192">
        <f t="shared" ca="1" si="2299"/>
        <v>0</v>
      </c>
      <c r="BT67" s="106">
        <f t="shared" ca="1" si="2300"/>
        <v>0</v>
      </c>
      <c r="BU67" s="202"/>
      <c r="BV67" s="202"/>
      <c r="BW67" s="202"/>
      <c r="BX67" s="202"/>
      <c r="BY67" s="202"/>
      <c r="BZ67" s="202"/>
      <c r="CA67" s="202"/>
      <c r="CB67" s="202"/>
      <c r="CC67" s="203"/>
      <c r="CD67" s="204"/>
      <c r="CE67" s="108">
        <f t="shared" si="2301"/>
        <v>0</v>
      </c>
      <c r="CF67" s="102">
        <f ca="1">IF(E67=0,0,SUMIF('Cocktail (December 2025)'!$F$6:$DB$1547,E67,'Cocktail (December 2025)'!$X$6:$X$1547))</f>
        <v>0</v>
      </c>
      <c r="CG67" s="108">
        <f t="shared" ca="1" si="2302"/>
        <v>0</v>
      </c>
      <c r="CH67" s="109">
        <f t="shared" ca="1" si="2551"/>
        <v>0</v>
      </c>
      <c r="CI67" s="104">
        <f t="shared" ca="1" si="2304"/>
        <v>0</v>
      </c>
      <c r="CJ67" s="105">
        <f t="shared" ca="1" si="2517"/>
        <v>0</v>
      </c>
      <c r="CK67" s="191"/>
      <c r="CL67" s="192">
        <f t="shared" ca="1" si="2306"/>
        <v>0</v>
      </c>
      <c r="CM67" s="106">
        <f t="shared" ca="1" si="2307"/>
        <v>0</v>
      </c>
      <c r="CN67" s="202"/>
      <c r="CO67" s="202"/>
      <c r="CP67" s="202"/>
      <c r="CQ67" s="202"/>
      <c r="CR67" s="202"/>
      <c r="CS67" s="202"/>
      <c r="CT67" s="202"/>
      <c r="CU67" s="202"/>
      <c r="CV67" s="203"/>
      <c r="CW67" s="204"/>
      <c r="CX67" s="108">
        <f t="shared" si="2308"/>
        <v>0</v>
      </c>
      <c r="CY67" s="102">
        <f ca="1">IF(E67=0,0,SUMIF('Cocktail (December 2025)'!$F$6:$DB$1547,E67,'Cocktail (December 2025)'!$AA$6:$AA$1547))</f>
        <v>0</v>
      </c>
      <c r="CZ67" s="108">
        <f t="shared" ca="1" si="2309"/>
        <v>0</v>
      </c>
      <c r="DA67" s="109">
        <f t="shared" ca="1" si="2552"/>
        <v>0</v>
      </c>
      <c r="DB67" s="104">
        <f t="shared" ca="1" si="2311"/>
        <v>0</v>
      </c>
      <c r="DC67" s="105">
        <f t="shared" ca="1" si="2518"/>
        <v>0</v>
      </c>
      <c r="DD67" s="191"/>
      <c r="DE67" s="192">
        <f t="shared" ca="1" si="2313"/>
        <v>0</v>
      </c>
      <c r="DF67" s="106">
        <f t="shared" ca="1" si="2314"/>
        <v>0</v>
      </c>
      <c r="DG67" s="202"/>
      <c r="DH67" s="202"/>
      <c r="DI67" s="202"/>
      <c r="DJ67" s="202"/>
      <c r="DK67" s="202"/>
      <c r="DL67" s="202"/>
      <c r="DM67" s="202"/>
      <c r="DN67" s="202"/>
      <c r="DO67" s="203"/>
      <c r="DP67" s="204"/>
      <c r="DQ67" s="108">
        <f t="shared" si="2315"/>
        <v>0</v>
      </c>
      <c r="DR67" s="102">
        <f ca="1">IF(E67=0,0,SUMIF('Cocktail (December 2025)'!$F$6:$DB$1547,E67,'Cocktail (December 2025)'!$AD$6:$AD$1547))</f>
        <v>0</v>
      </c>
      <c r="DS67" s="108">
        <f t="shared" ca="1" si="2316"/>
        <v>0</v>
      </c>
      <c r="DT67" s="109">
        <f t="shared" ca="1" si="2553"/>
        <v>0</v>
      </c>
      <c r="DU67" s="104">
        <f t="shared" ca="1" si="2318"/>
        <v>0</v>
      </c>
      <c r="DV67" s="105">
        <f t="shared" ca="1" si="2519"/>
        <v>0</v>
      </c>
      <c r="DW67" s="191"/>
      <c r="DX67" s="192">
        <f t="shared" ca="1" si="2320"/>
        <v>0</v>
      </c>
      <c r="DY67" s="106">
        <f t="shared" ca="1" si="2321"/>
        <v>0</v>
      </c>
      <c r="DZ67" s="202"/>
      <c r="EA67" s="202"/>
      <c r="EB67" s="202"/>
      <c r="EC67" s="202"/>
      <c r="ED67" s="202"/>
      <c r="EE67" s="202"/>
      <c r="EF67" s="202"/>
      <c r="EG67" s="202"/>
      <c r="EH67" s="203"/>
      <c r="EI67" s="204"/>
      <c r="EJ67" s="108">
        <f t="shared" si="2322"/>
        <v>0</v>
      </c>
      <c r="EK67" s="102">
        <f ca="1">IF(E67=0,0,SUMIF('Cocktail (December 2025)'!$F$6:$DB$1547,E67,'Cocktail (December 2025)'!$AG$6:$AG$1547))</f>
        <v>0</v>
      </c>
      <c r="EL67" s="108">
        <f t="shared" ca="1" si="2323"/>
        <v>0</v>
      </c>
      <c r="EM67" s="109">
        <f t="shared" ca="1" si="2554"/>
        <v>0</v>
      </c>
      <c r="EN67" s="104">
        <f t="shared" ca="1" si="2325"/>
        <v>0</v>
      </c>
      <c r="EO67" s="105">
        <f t="shared" ca="1" si="2520"/>
        <v>0</v>
      </c>
      <c r="EP67" s="191"/>
      <c r="EQ67" s="199">
        <f t="shared" ca="1" si="2327"/>
        <v>0</v>
      </c>
      <c r="ER67" s="185">
        <f t="shared" ca="1" si="2328"/>
        <v>0</v>
      </c>
      <c r="ES67" s="202"/>
      <c r="ET67" s="202"/>
      <c r="EU67" s="202"/>
      <c r="EV67" s="202"/>
      <c r="EW67" s="202"/>
      <c r="EX67" s="202"/>
      <c r="EY67" s="202"/>
      <c r="EZ67" s="202"/>
      <c r="FA67" s="203"/>
      <c r="FB67" s="204"/>
      <c r="FC67" s="108">
        <f t="shared" si="2329"/>
        <v>0</v>
      </c>
      <c r="FD67" s="102">
        <f ca="1">IF(E67=0,0,SUMIF('Cocktail (December 2025)'!$F$6:$DB$1547,E67,'Cocktail (December 2025)'!$AJ$6:$AJ$1547))</f>
        <v>0</v>
      </c>
      <c r="FE67" s="108">
        <f t="shared" ca="1" si="2330"/>
        <v>0</v>
      </c>
      <c r="FF67" s="109">
        <f t="shared" ca="1" si="2555"/>
        <v>0</v>
      </c>
      <c r="FG67" s="104">
        <f t="shared" ca="1" si="2332"/>
        <v>0</v>
      </c>
      <c r="FH67" s="105">
        <f t="shared" ca="1" si="2521"/>
        <v>0</v>
      </c>
      <c r="FI67" s="191"/>
      <c r="FJ67" s="192">
        <f t="shared" ca="1" si="2334"/>
        <v>0</v>
      </c>
      <c r="FK67" s="110">
        <f t="shared" ca="1" si="2556"/>
        <v>0</v>
      </c>
      <c r="FL67" s="202"/>
      <c r="FM67" s="202"/>
      <c r="FN67" s="202"/>
      <c r="FO67" s="202"/>
      <c r="FP67" s="202"/>
      <c r="FQ67" s="202"/>
      <c r="FR67" s="202"/>
      <c r="FS67" s="202"/>
      <c r="FT67" s="203"/>
      <c r="FU67" s="204"/>
      <c r="FV67" s="108">
        <f t="shared" si="2336"/>
        <v>0</v>
      </c>
      <c r="FW67" s="102">
        <f ca="1">IF(E67=0,0,SUMIF('Cocktail (December 2025)'!$F$6:$DB$1547,E67,'Cocktail (December 2025)'!$AM$6:$AM$1547))</f>
        <v>0</v>
      </c>
      <c r="FX67" s="108">
        <f t="shared" ca="1" si="2337"/>
        <v>0</v>
      </c>
      <c r="FY67" s="109">
        <f t="shared" ca="1" si="2557"/>
        <v>0</v>
      </c>
      <c r="FZ67" s="104">
        <f t="shared" ca="1" si="2339"/>
        <v>0</v>
      </c>
      <c r="GA67" s="105">
        <f t="shared" ca="1" si="2522"/>
        <v>0</v>
      </c>
      <c r="GB67" s="191"/>
      <c r="GC67" s="192">
        <f t="shared" ca="1" si="2341"/>
        <v>0</v>
      </c>
      <c r="GD67" s="106">
        <f t="shared" ca="1" si="2342"/>
        <v>0</v>
      </c>
      <c r="GE67" s="202"/>
      <c r="GF67" s="202"/>
      <c r="GG67" s="202"/>
      <c r="GH67" s="202"/>
      <c r="GI67" s="202"/>
      <c r="GJ67" s="202"/>
      <c r="GK67" s="202"/>
      <c r="GL67" s="202"/>
      <c r="GM67" s="203"/>
      <c r="GN67" s="204"/>
      <c r="GO67" s="108">
        <f t="shared" si="2343"/>
        <v>0</v>
      </c>
      <c r="GP67" s="102">
        <f ca="1">IF(E67=0,0,SUMIF('Cocktail (December 2025)'!$F$6:$DB$1547,E67,'Cocktail (December 2025)'!$AP$6:$AP$1547))</f>
        <v>0</v>
      </c>
      <c r="GQ67" s="108">
        <f t="shared" ca="1" si="2344"/>
        <v>0</v>
      </c>
      <c r="GR67" s="109">
        <f t="shared" ca="1" si="2558"/>
        <v>0</v>
      </c>
      <c r="GS67" s="104">
        <f t="shared" ca="1" si="2346"/>
        <v>0</v>
      </c>
      <c r="GT67" s="105">
        <f t="shared" ca="1" si="2523"/>
        <v>0</v>
      </c>
      <c r="GU67" s="191"/>
      <c r="GV67" s="192">
        <f t="shared" ca="1" si="2348"/>
        <v>0</v>
      </c>
      <c r="GW67" s="106">
        <f t="shared" ca="1" si="2349"/>
        <v>0</v>
      </c>
      <c r="GX67" s="202"/>
      <c r="GY67" s="202"/>
      <c r="GZ67" s="202"/>
      <c r="HA67" s="202"/>
      <c r="HB67" s="202"/>
      <c r="HC67" s="202"/>
      <c r="HD67" s="202"/>
      <c r="HE67" s="202"/>
      <c r="HF67" s="203"/>
      <c r="HG67" s="204"/>
      <c r="HH67" s="108">
        <f t="shared" si="2350"/>
        <v>0</v>
      </c>
      <c r="HI67" s="102">
        <f ca="1">IF(E67=0,0,SUMIF('Cocktail (December 2025)'!$F$6:$DB$1547,E67,'Cocktail (December 2025)'!$AS$6:$AS$1547))</f>
        <v>0</v>
      </c>
      <c r="HJ67" s="108">
        <f t="shared" ca="1" si="2351"/>
        <v>0</v>
      </c>
      <c r="HK67" s="109">
        <f t="shared" ca="1" si="2559"/>
        <v>0</v>
      </c>
      <c r="HL67" s="104">
        <f t="shared" ca="1" si="2353"/>
        <v>0</v>
      </c>
      <c r="HM67" s="105">
        <f t="shared" ca="1" si="2524"/>
        <v>0</v>
      </c>
      <c r="HN67" s="191"/>
      <c r="HO67" s="192">
        <f t="shared" ca="1" si="2355"/>
        <v>0</v>
      </c>
      <c r="HP67" s="106">
        <f t="shared" ca="1" si="2356"/>
        <v>0</v>
      </c>
      <c r="HQ67" s="202"/>
      <c r="HR67" s="202"/>
      <c r="HS67" s="202"/>
      <c r="HT67" s="202"/>
      <c r="HU67" s="202"/>
      <c r="HV67" s="202"/>
      <c r="HW67" s="202"/>
      <c r="HX67" s="202"/>
      <c r="HY67" s="203"/>
      <c r="HZ67" s="204"/>
      <c r="IA67" s="108">
        <f t="shared" si="2357"/>
        <v>0</v>
      </c>
      <c r="IB67" s="102">
        <f ca="1">IF(E67=0,0,SUMIF('Cocktail (December 2025)'!$F$6:$DB$1547,E67,'Cocktail (December 2025)'!$AV$6:$AV$1547))</f>
        <v>0</v>
      </c>
      <c r="IC67" s="108">
        <f t="shared" ca="1" si="2358"/>
        <v>0</v>
      </c>
      <c r="ID67" s="109">
        <f t="shared" ca="1" si="2560"/>
        <v>0</v>
      </c>
      <c r="IE67" s="104">
        <f t="shared" ca="1" si="2360"/>
        <v>0</v>
      </c>
      <c r="IF67" s="105">
        <f t="shared" ca="1" si="2525"/>
        <v>0</v>
      </c>
      <c r="IG67" s="191"/>
      <c r="IH67" s="192">
        <f t="shared" ca="1" si="2362"/>
        <v>0</v>
      </c>
      <c r="II67" s="106">
        <f t="shared" ca="1" si="2363"/>
        <v>0</v>
      </c>
      <c r="IJ67" s="202"/>
      <c r="IK67" s="202"/>
      <c r="IL67" s="202"/>
      <c r="IM67" s="202"/>
      <c r="IN67" s="202"/>
      <c r="IO67" s="202"/>
      <c r="IP67" s="202"/>
      <c r="IQ67" s="202"/>
      <c r="IR67" s="203"/>
      <c r="IS67" s="204"/>
      <c r="IT67" s="108">
        <f t="shared" si="2364"/>
        <v>0</v>
      </c>
      <c r="IU67" s="102">
        <f ca="1">IF(E67=0,0,SUMIF('Cocktail (December 2025)'!$F$6:$DB$1547,E67,'Cocktail (December 2025)'!$AY$6:$AY$1547))</f>
        <v>0</v>
      </c>
      <c r="IV67" s="108">
        <f t="shared" ca="1" si="2365"/>
        <v>0</v>
      </c>
      <c r="IW67" s="109">
        <f t="shared" ca="1" si="2561"/>
        <v>0</v>
      </c>
      <c r="IX67" s="104">
        <f t="shared" ca="1" si="2367"/>
        <v>0</v>
      </c>
      <c r="IY67" s="105">
        <f t="shared" ca="1" si="2526"/>
        <v>0</v>
      </c>
      <c r="IZ67" s="191"/>
      <c r="JA67" s="192">
        <f t="shared" ca="1" si="2369"/>
        <v>0</v>
      </c>
      <c r="JB67" s="106">
        <f t="shared" ca="1" si="2370"/>
        <v>0</v>
      </c>
      <c r="JC67" s="202"/>
      <c r="JD67" s="202"/>
      <c r="JE67" s="202"/>
      <c r="JF67" s="202"/>
      <c r="JG67" s="202"/>
      <c r="JH67" s="202"/>
      <c r="JI67" s="202"/>
      <c r="JJ67" s="202"/>
      <c r="JK67" s="203"/>
      <c r="JL67" s="204"/>
      <c r="JM67" s="108">
        <f t="shared" si="2371"/>
        <v>0</v>
      </c>
      <c r="JN67" s="102">
        <f ca="1">IF(E67=0,0,SUMIF('Cocktail (December 2025)'!$F$6:$DB$1547,E67,'Cocktail (December 2025)'!$BB$6:$BB$1547))</f>
        <v>0</v>
      </c>
      <c r="JO67" s="108">
        <f t="shared" ca="1" si="2372"/>
        <v>0</v>
      </c>
      <c r="JP67" s="109">
        <f t="shared" ca="1" si="2562"/>
        <v>0</v>
      </c>
      <c r="JQ67" s="104">
        <f t="shared" ca="1" si="2374"/>
        <v>0</v>
      </c>
      <c r="JR67" s="105">
        <f t="shared" ca="1" si="2527"/>
        <v>0</v>
      </c>
      <c r="JS67" s="191"/>
      <c r="JT67" s="192">
        <f t="shared" ca="1" si="2376"/>
        <v>0</v>
      </c>
      <c r="JU67" s="106">
        <f t="shared" ca="1" si="2377"/>
        <v>0</v>
      </c>
      <c r="JV67" s="202"/>
      <c r="JW67" s="202"/>
      <c r="JX67" s="202"/>
      <c r="JY67" s="202"/>
      <c r="JZ67" s="202"/>
      <c r="KA67" s="202"/>
      <c r="KB67" s="202"/>
      <c r="KC67" s="202"/>
      <c r="KD67" s="203"/>
      <c r="KE67" s="204"/>
      <c r="KF67" s="108">
        <f t="shared" si="2378"/>
        <v>0</v>
      </c>
      <c r="KG67" s="102">
        <f ca="1">IF(E67=0,0,SUMIF('Cocktail (December 2025)'!$F$6:$DB$1547,E67,'Cocktail (December 2025)'!$BE$6:$BE$1547))</f>
        <v>0</v>
      </c>
      <c r="KH67" s="108">
        <f t="shared" ca="1" si="2379"/>
        <v>0</v>
      </c>
      <c r="KI67" s="109">
        <f t="shared" ca="1" si="2563"/>
        <v>0</v>
      </c>
      <c r="KJ67" s="104">
        <f t="shared" ca="1" si="2381"/>
        <v>0</v>
      </c>
      <c r="KK67" s="105">
        <f t="shared" ca="1" si="2528"/>
        <v>0</v>
      </c>
      <c r="KL67" s="191"/>
      <c r="KM67" s="192">
        <f t="shared" ca="1" si="2383"/>
        <v>0</v>
      </c>
      <c r="KN67" s="106">
        <f t="shared" ca="1" si="2384"/>
        <v>0</v>
      </c>
      <c r="KO67" s="202"/>
      <c r="KP67" s="202"/>
      <c r="KQ67" s="202"/>
      <c r="KR67" s="202"/>
      <c r="KS67" s="202"/>
      <c r="KT67" s="202"/>
      <c r="KU67" s="202"/>
      <c r="KV67" s="202"/>
      <c r="KW67" s="203"/>
      <c r="KX67" s="204"/>
      <c r="KY67" s="108">
        <f t="shared" si="2385"/>
        <v>0</v>
      </c>
      <c r="KZ67" s="102">
        <f ca="1">IF(E67=0,0,SUMIF('Cocktail (December 2025)'!$F$6:$DB$1547,E67,'Cocktail (December 2025)'!$BH$6:$BH$1547))</f>
        <v>0</v>
      </c>
      <c r="LA67" s="108">
        <f t="shared" ca="1" si="2386"/>
        <v>0</v>
      </c>
      <c r="LB67" s="109">
        <f t="shared" ca="1" si="2564"/>
        <v>0</v>
      </c>
      <c r="LC67" s="104">
        <f t="shared" ca="1" si="2388"/>
        <v>0</v>
      </c>
      <c r="LD67" s="105">
        <f t="shared" ca="1" si="2529"/>
        <v>0</v>
      </c>
      <c r="LE67" s="191"/>
      <c r="LF67" s="192">
        <f t="shared" ca="1" si="2390"/>
        <v>0</v>
      </c>
      <c r="LG67" s="106">
        <f t="shared" ca="1" si="2391"/>
        <v>0</v>
      </c>
      <c r="LH67" s="202"/>
      <c r="LI67" s="202"/>
      <c r="LJ67" s="202"/>
      <c r="LK67" s="202"/>
      <c r="LL67" s="202"/>
      <c r="LM67" s="202"/>
      <c r="LN67" s="202"/>
      <c r="LO67" s="202"/>
      <c r="LP67" s="203"/>
      <c r="LQ67" s="204"/>
      <c r="LR67" s="108">
        <f t="shared" si="2392"/>
        <v>0</v>
      </c>
      <c r="LS67" s="102">
        <f ca="1">IF(E67=0,0,SUMIF('Cocktail (December 2025)'!$F$6:$DB$1547,E67,'Cocktail (December 2025)'!$BK$6:$BK$1547))</f>
        <v>0</v>
      </c>
      <c r="LT67" s="108">
        <f t="shared" ca="1" si="2393"/>
        <v>0</v>
      </c>
      <c r="LU67" s="109">
        <f t="shared" ca="1" si="2565"/>
        <v>0</v>
      </c>
      <c r="LV67" s="104">
        <f t="shared" ca="1" si="2395"/>
        <v>0</v>
      </c>
      <c r="LW67" s="105">
        <f t="shared" ca="1" si="2530"/>
        <v>0</v>
      </c>
      <c r="LX67" s="191"/>
      <c r="LY67" s="192">
        <f t="shared" ca="1" si="2397"/>
        <v>0</v>
      </c>
      <c r="LZ67" s="106">
        <f t="shared" ca="1" si="2398"/>
        <v>0</v>
      </c>
      <c r="MA67" s="202"/>
      <c r="MB67" s="202"/>
      <c r="MC67" s="202"/>
      <c r="MD67" s="202"/>
      <c r="ME67" s="202"/>
      <c r="MF67" s="202"/>
      <c r="MG67" s="202"/>
      <c r="MH67" s="202"/>
      <c r="MI67" s="203"/>
      <c r="MJ67" s="204"/>
      <c r="MK67" s="108">
        <f t="shared" si="2399"/>
        <v>0</v>
      </c>
      <c r="ML67" s="102">
        <f ca="1">IF(E67=0,0,SUMIF('Cocktail (December 2025)'!$F$6:$DB$1547,E67,'Cocktail (December 2025)'!$BN$6:$BN$1547))</f>
        <v>0</v>
      </c>
      <c r="MM67" s="108">
        <f t="shared" ca="1" si="2400"/>
        <v>0</v>
      </c>
      <c r="MN67" s="109">
        <f t="shared" ca="1" si="2566"/>
        <v>0</v>
      </c>
      <c r="MO67" s="104">
        <f t="shared" ca="1" si="2402"/>
        <v>0</v>
      </c>
      <c r="MP67" s="105">
        <f t="shared" ca="1" si="2531"/>
        <v>0</v>
      </c>
      <c r="MQ67" s="191"/>
      <c r="MR67" s="192">
        <f t="shared" ca="1" si="2404"/>
        <v>0</v>
      </c>
      <c r="MS67" s="106">
        <f t="shared" ca="1" si="2405"/>
        <v>0</v>
      </c>
      <c r="MT67" s="202"/>
      <c r="MU67" s="202"/>
      <c r="MV67" s="202"/>
      <c r="MW67" s="202"/>
      <c r="MX67" s="202"/>
      <c r="MY67" s="202"/>
      <c r="MZ67" s="202"/>
      <c r="NA67" s="202"/>
      <c r="NB67" s="203"/>
      <c r="NC67" s="204"/>
      <c r="ND67" s="108">
        <f t="shared" si="2406"/>
        <v>0</v>
      </c>
      <c r="NE67" s="102">
        <f ca="1">IF(E67=0,0,SUMIF('Cocktail (December 2025)'!$F$6:$DB$1547,E67,'Cocktail (December 2025)'!$BQ$6:$BQ$1547))</f>
        <v>0</v>
      </c>
      <c r="NF67" s="108">
        <f t="shared" ca="1" si="2407"/>
        <v>0</v>
      </c>
      <c r="NG67" s="109">
        <f t="shared" ca="1" si="2567"/>
        <v>0</v>
      </c>
      <c r="NH67" s="104">
        <f t="shared" ca="1" si="2409"/>
        <v>0</v>
      </c>
      <c r="NI67" s="105">
        <f t="shared" ca="1" si="2532"/>
        <v>0</v>
      </c>
      <c r="NJ67" s="191"/>
      <c r="NK67" s="192">
        <f t="shared" ca="1" si="2411"/>
        <v>0</v>
      </c>
      <c r="NL67" s="106">
        <f t="shared" ca="1" si="2412"/>
        <v>0</v>
      </c>
      <c r="NM67" s="202"/>
      <c r="NN67" s="202"/>
      <c r="NO67" s="202"/>
      <c r="NP67" s="202"/>
      <c r="NQ67" s="202"/>
      <c r="NR67" s="202"/>
      <c r="NS67" s="202"/>
      <c r="NT67" s="202"/>
      <c r="NU67" s="203"/>
      <c r="NV67" s="204"/>
      <c r="NW67" s="108">
        <f t="shared" si="2413"/>
        <v>0</v>
      </c>
      <c r="NX67" s="102">
        <f ca="1">IF(E67=0,0,SUMIF('Cocktail (December 2025)'!$F$6:$DB$1547,E67,'Cocktail (December 2025)'!$BT$6:$BT$1547))</f>
        <v>0</v>
      </c>
      <c r="NY67" s="108">
        <f t="shared" ca="1" si="2414"/>
        <v>0</v>
      </c>
      <c r="NZ67" s="109">
        <f t="shared" ca="1" si="2568"/>
        <v>0</v>
      </c>
      <c r="OA67" s="104">
        <f t="shared" ca="1" si="2416"/>
        <v>0</v>
      </c>
      <c r="OB67" s="105">
        <f t="shared" ca="1" si="2533"/>
        <v>0</v>
      </c>
      <c r="OC67" s="191"/>
      <c r="OD67" s="192">
        <f t="shared" ca="1" si="2418"/>
        <v>0</v>
      </c>
      <c r="OE67" s="106">
        <f t="shared" ca="1" si="2419"/>
        <v>0</v>
      </c>
      <c r="OF67" s="202"/>
      <c r="OG67" s="202"/>
      <c r="OH67" s="202"/>
      <c r="OI67" s="202"/>
      <c r="OJ67" s="202"/>
      <c r="OK67" s="202"/>
      <c r="OL67" s="202"/>
      <c r="OM67" s="202"/>
      <c r="ON67" s="203"/>
      <c r="OO67" s="204"/>
      <c r="OP67" s="108">
        <f t="shared" si="2420"/>
        <v>0</v>
      </c>
      <c r="OQ67" s="102">
        <f ca="1">IF(E67=0,0,SUMIF('Cocktail (December 2025)'!$F$6:$DB$1547,E67,'Cocktail (December 2025)'!$BW$6:$BW$1547))</f>
        <v>0</v>
      </c>
      <c r="OR67" s="108">
        <f t="shared" ca="1" si="2421"/>
        <v>0</v>
      </c>
      <c r="OS67" s="109">
        <f t="shared" ca="1" si="2569"/>
        <v>0</v>
      </c>
      <c r="OT67" s="104">
        <f t="shared" ca="1" si="2423"/>
        <v>0</v>
      </c>
      <c r="OU67" s="105">
        <f t="shared" ca="1" si="2534"/>
        <v>0</v>
      </c>
      <c r="OV67" s="191"/>
      <c r="OW67" s="192">
        <f t="shared" ca="1" si="2425"/>
        <v>0</v>
      </c>
      <c r="OX67" s="106">
        <f t="shared" ca="1" si="2426"/>
        <v>0</v>
      </c>
      <c r="OY67" s="202"/>
      <c r="OZ67" s="202"/>
      <c r="PA67" s="202"/>
      <c r="PB67" s="202"/>
      <c r="PC67" s="202"/>
      <c r="PD67" s="202"/>
      <c r="PE67" s="202"/>
      <c r="PF67" s="202"/>
      <c r="PG67" s="203"/>
      <c r="PH67" s="204"/>
      <c r="PI67" s="108">
        <f t="shared" si="2427"/>
        <v>0</v>
      </c>
      <c r="PJ67" s="102">
        <f ca="1">IF(E67=0,0,SUMIF('Cocktail (December 2025)'!$F$6:$DB$1547,E67,'Cocktail (December 2025)'!$BZ$6:$BZ$1547))</f>
        <v>0</v>
      </c>
      <c r="PK67" s="108">
        <f t="shared" ca="1" si="2428"/>
        <v>0</v>
      </c>
      <c r="PL67" s="109">
        <f t="shared" ca="1" si="2570"/>
        <v>0</v>
      </c>
      <c r="PM67" s="104">
        <f t="shared" ca="1" si="2430"/>
        <v>0</v>
      </c>
      <c r="PN67" s="105">
        <f t="shared" ca="1" si="2535"/>
        <v>0</v>
      </c>
      <c r="PO67" s="191"/>
      <c r="PP67" s="192">
        <f t="shared" ca="1" si="2432"/>
        <v>0</v>
      </c>
      <c r="PQ67" s="106">
        <f t="shared" ca="1" si="2433"/>
        <v>0</v>
      </c>
      <c r="PR67" s="202"/>
      <c r="PS67" s="202"/>
      <c r="PT67" s="202"/>
      <c r="PU67" s="202"/>
      <c r="PV67" s="202"/>
      <c r="PW67" s="202"/>
      <c r="PX67" s="202"/>
      <c r="PY67" s="202"/>
      <c r="PZ67" s="203"/>
      <c r="QA67" s="204"/>
      <c r="QB67" s="108">
        <f t="shared" si="2434"/>
        <v>0</v>
      </c>
      <c r="QC67" s="102">
        <f ca="1">IF(E67=0,0,SUMIF('Cocktail (December 2025)'!$F$6:$DB$1547,E67,'Cocktail (December 2025)'!$CC$6:$CC$1547))</f>
        <v>0</v>
      </c>
      <c r="QD67" s="108">
        <f t="shared" ca="1" si="2435"/>
        <v>0</v>
      </c>
      <c r="QE67" s="109">
        <f t="shared" ca="1" si="2571"/>
        <v>0</v>
      </c>
      <c r="QF67" s="104">
        <f t="shared" ca="1" si="2437"/>
        <v>0</v>
      </c>
      <c r="QG67" s="105">
        <f t="shared" ca="1" si="2536"/>
        <v>0</v>
      </c>
      <c r="QH67" s="191"/>
      <c r="QI67" s="192">
        <f t="shared" ca="1" si="2439"/>
        <v>0</v>
      </c>
      <c r="QJ67" s="106">
        <f t="shared" ca="1" si="2440"/>
        <v>0</v>
      </c>
      <c r="QK67" s="202"/>
      <c r="QL67" s="202"/>
      <c r="QM67" s="202"/>
      <c r="QN67" s="202"/>
      <c r="QO67" s="202"/>
      <c r="QP67" s="202"/>
      <c r="QQ67" s="202"/>
      <c r="QR67" s="202"/>
      <c r="QS67" s="203"/>
      <c r="QT67" s="204"/>
      <c r="QU67" s="108">
        <f t="shared" si="2441"/>
        <v>0</v>
      </c>
      <c r="QV67" s="102">
        <f ca="1">IF(E67=0,0,SUMIF('Cocktail (December 2025)'!$F$6:$DB$1547,E67,'Cocktail (December 2025)'!$CF$6:$CF$1547))</f>
        <v>0</v>
      </c>
      <c r="QW67" s="108">
        <f t="shared" ca="1" si="2442"/>
        <v>0</v>
      </c>
      <c r="QX67" s="109">
        <f t="shared" ca="1" si="2572"/>
        <v>0</v>
      </c>
      <c r="QY67" s="104">
        <f t="shared" ca="1" si="2444"/>
        <v>0</v>
      </c>
      <c r="QZ67" s="105">
        <f t="shared" ca="1" si="2537"/>
        <v>0</v>
      </c>
      <c r="RA67" s="191"/>
      <c r="RB67" s="192">
        <f t="shared" ca="1" si="2446"/>
        <v>0</v>
      </c>
      <c r="RC67" s="106">
        <f t="shared" ca="1" si="2447"/>
        <v>0</v>
      </c>
      <c r="RD67" s="202"/>
      <c r="RE67" s="202"/>
      <c r="RF67" s="202"/>
      <c r="RG67" s="202"/>
      <c r="RH67" s="202"/>
      <c r="RI67" s="202"/>
      <c r="RJ67" s="202"/>
      <c r="RK67" s="202"/>
      <c r="RL67" s="203"/>
      <c r="RM67" s="204"/>
      <c r="RN67" s="108">
        <f t="shared" si="2448"/>
        <v>0</v>
      </c>
      <c r="RO67" s="102">
        <f ca="1">IF(E67=0,0,SUMIF('Cocktail (December 2025)'!$F$6:$DB$1547,E67,'Cocktail (December 2025)'!$CI$6:$CI$1547))</f>
        <v>0</v>
      </c>
      <c r="RP67" s="108">
        <f t="shared" ca="1" si="2449"/>
        <v>0</v>
      </c>
      <c r="RQ67" s="109">
        <f t="shared" ca="1" si="2573"/>
        <v>0</v>
      </c>
      <c r="RR67" s="104">
        <f t="shared" ca="1" si="2451"/>
        <v>0</v>
      </c>
      <c r="RS67" s="105">
        <f t="shared" ca="1" si="2538"/>
        <v>0</v>
      </c>
      <c r="RT67" s="191"/>
      <c r="RU67" s="192">
        <f t="shared" ca="1" si="2453"/>
        <v>0</v>
      </c>
      <c r="RV67" s="106">
        <f t="shared" ca="1" si="2454"/>
        <v>0</v>
      </c>
      <c r="RW67" s="202"/>
      <c r="RX67" s="202"/>
      <c r="RY67" s="202"/>
      <c r="RZ67" s="202"/>
      <c r="SA67" s="202"/>
      <c r="SB67" s="202"/>
      <c r="SC67" s="202"/>
      <c r="SD67" s="202"/>
      <c r="SE67" s="203"/>
      <c r="SF67" s="204"/>
      <c r="SG67" s="108">
        <f t="shared" si="2455"/>
        <v>0</v>
      </c>
      <c r="SH67" s="102">
        <f ca="1">IF(E67=0,0,SUMIF('Cocktail (December 2025)'!$F$6:$DB$1547,E67,'Cocktail (December 2025)'!$CL$6:$CL$1547))</f>
        <v>0</v>
      </c>
      <c r="SI67" s="108">
        <f t="shared" ca="1" si="2456"/>
        <v>0</v>
      </c>
      <c r="SJ67" s="109">
        <f t="shared" ca="1" si="2574"/>
        <v>0</v>
      </c>
      <c r="SK67" s="104">
        <f t="shared" ca="1" si="2458"/>
        <v>0</v>
      </c>
      <c r="SL67" s="105">
        <f t="shared" ca="1" si="2539"/>
        <v>0</v>
      </c>
      <c r="SM67" s="191"/>
      <c r="SN67" s="192">
        <f t="shared" ca="1" si="2460"/>
        <v>0</v>
      </c>
      <c r="SO67" s="106">
        <f t="shared" ca="1" si="2461"/>
        <v>0</v>
      </c>
      <c r="SP67" s="202"/>
      <c r="SQ67" s="202"/>
      <c r="SR67" s="202"/>
      <c r="SS67" s="202"/>
      <c r="ST67" s="202"/>
      <c r="SU67" s="202"/>
      <c r="SV67" s="202"/>
      <c r="SW67" s="202"/>
      <c r="SX67" s="203"/>
      <c r="SY67" s="204"/>
      <c r="SZ67" s="108">
        <f t="shared" si="2462"/>
        <v>0</v>
      </c>
      <c r="TA67" s="102">
        <f ca="1">IF(E67=0,0,SUMIF('Cocktail (December 2025)'!$F$6:$DB$1547,E67,'Cocktail (December 2025)'!$CO$6:$CO$1547))</f>
        <v>0</v>
      </c>
      <c r="TB67" s="108">
        <f t="shared" ca="1" si="2463"/>
        <v>0</v>
      </c>
      <c r="TC67" s="109">
        <f t="shared" ca="1" si="2575"/>
        <v>0</v>
      </c>
      <c r="TD67" s="104">
        <f t="shared" ca="1" si="2465"/>
        <v>0</v>
      </c>
      <c r="TE67" s="105">
        <f t="shared" ca="1" si="2540"/>
        <v>0</v>
      </c>
      <c r="TF67" s="191"/>
      <c r="TG67" s="192">
        <f t="shared" ca="1" si="2467"/>
        <v>0</v>
      </c>
      <c r="TH67" s="106">
        <f t="shared" ca="1" si="2468"/>
        <v>0</v>
      </c>
      <c r="TI67" s="202"/>
      <c r="TJ67" s="202"/>
      <c r="TK67" s="202"/>
      <c r="TL67" s="202"/>
      <c r="TM67" s="202"/>
      <c r="TN67" s="202"/>
      <c r="TO67" s="202"/>
      <c r="TP67" s="202"/>
      <c r="TQ67" s="203"/>
      <c r="TR67" s="204"/>
      <c r="TS67" s="108">
        <f t="shared" si="2469"/>
        <v>0</v>
      </c>
      <c r="TT67" s="102">
        <f ca="1">IF(E67=0,0,SUMIF('Cocktail (December 2025)'!$F$6:$DB$1547,E67,'Cocktail (December 2025)'!$CR$6:$CR$1547))</f>
        <v>0</v>
      </c>
      <c r="TU67" s="108">
        <f t="shared" ca="1" si="2470"/>
        <v>0</v>
      </c>
      <c r="TV67" s="109">
        <f t="shared" ca="1" si="2576"/>
        <v>0</v>
      </c>
      <c r="TW67" s="104">
        <f t="shared" ca="1" si="2472"/>
        <v>0</v>
      </c>
      <c r="TX67" s="105">
        <f t="shared" ca="1" si="2541"/>
        <v>0</v>
      </c>
      <c r="TY67" s="191"/>
      <c r="TZ67" s="192">
        <f t="shared" ca="1" si="2474"/>
        <v>0</v>
      </c>
      <c r="UA67" s="106">
        <f t="shared" ca="1" si="2475"/>
        <v>0</v>
      </c>
      <c r="UB67" s="202"/>
      <c r="UC67" s="202"/>
      <c r="UD67" s="202"/>
      <c r="UE67" s="202"/>
      <c r="UF67" s="202"/>
      <c r="UG67" s="202"/>
      <c r="UH67" s="202"/>
      <c r="UI67" s="202"/>
      <c r="UJ67" s="203"/>
      <c r="UK67" s="204"/>
      <c r="UL67" s="108">
        <f t="shared" si="2476"/>
        <v>0</v>
      </c>
      <c r="UM67" s="102">
        <f ca="1">IF(E67=0,0,SUMIF('Cocktail (December 2025)'!$F$6:$DB$1547,E67,'Cocktail (December 2025)'!$CU$6:$CU$1547))</f>
        <v>0</v>
      </c>
      <c r="UN67" s="108">
        <f t="shared" ca="1" si="2477"/>
        <v>0</v>
      </c>
      <c r="UO67" s="109">
        <f t="shared" ca="1" si="2577"/>
        <v>0</v>
      </c>
      <c r="UP67" s="104">
        <f t="shared" ca="1" si="2479"/>
        <v>0</v>
      </c>
      <c r="UQ67" s="105">
        <f t="shared" ca="1" si="2542"/>
        <v>0</v>
      </c>
      <c r="UR67" s="191"/>
      <c r="US67" s="192">
        <f t="shared" ca="1" si="2481"/>
        <v>0</v>
      </c>
      <c r="UT67" s="106">
        <f t="shared" ca="1" si="2482"/>
        <v>0</v>
      </c>
      <c r="UU67" s="202"/>
      <c r="UV67" s="202"/>
      <c r="UW67" s="202"/>
      <c r="UX67" s="202"/>
      <c r="UY67" s="202"/>
      <c r="UZ67" s="202"/>
      <c r="VA67" s="202"/>
      <c r="VB67" s="202"/>
      <c r="VC67" s="203"/>
      <c r="VD67" s="204"/>
      <c r="VE67" s="108">
        <f t="shared" si="2483"/>
        <v>0</v>
      </c>
      <c r="VF67" s="102">
        <f ca="1">IF(E67=0,0,SUMIF('Cocktail (December 2025)'!$F$6:$DB$1547,E67,'Cocktail (December 2025)'!$CX$6:$CX$1547))</f>
        <v>0</v>
      </c>
      <c r="VG67" s="108">
        <f t="shared" ca="1" si="2484"/>
        <v>0</v>
      </c>
      <c r="VH67" s="109">
        <f t="shared" ca="1" si="2578"/>
        <v>0</v>
      </c>
      <c r="VI67" s="104">
        <f t="shared" ca="1" si="2486"/>
        <v>0</v>
      </c>
      <c r="VJ67" s="105">
        <f t="shared" ca="1" si="2543"/>
        <v>0</v>
      </c>
      <c r="VK67" s="191"/>
      <c r="VL67" s="192">
        <f t="shared" ca="1" si="2488"/>
        <v>0</v>
      </c>
      <c r="VM67" s="106">
        <f t="shared" ca="1" si="2489"/>
        <v>0</v>
      </c>
      <c r="VN67" s="202"/>
      <c r="VO67" s="202"/>
      <c r="VP67" s="202"/>
      <c r="VQ67" s="202"/>
      <c r="VR67" s="202"/>
      <c r="VS67" s="202"/>
      <c r="VT67" s="202"/>
      <c r="VU67" s="202"/>
      <c r="VV67" s="203"/>
      <c r="VW67" s="204"/>
      <c r="VX67" s="108">
        <f t="shared" si="2490"/>
        <v>0</v>
      </c>
      <c r="VY67" s="102">
        <f ca="1">IF(E67=0,0,SUMIF('Cocktail (December 2025)'!$F$6:$DB$1547,E67,'Cocktail (December 2025)'!$DA$6:$DA$1547))</f>
        <v>0</v>
      </c>
      <c r="VZ67" s="108">
        <f t="shared" ca="1" si="2491"/>
        <v>0</v>
      </c>
      <c r="WA67" s="109">
        <f t="shared" ca="1" si="2579"/>
        <v>0</v>
      </c>
      <c r="WB67" s="104">
        <f t="shared" ca="1" si="2493"/>
        <v>0</v>
      </c>
      <c r="WC67" s="105">
        <f t="shared" ca="1" si="2544"/>
        <v>0</v>
      </c>
      <c r="WD67" s="191"/>
      <c r="WE67" s="192">
        <f t="shared" ca="1" si="2495"/>
        <v>0</v>
      </c>
      <c r="WF67" s="14" t="s">
        <v>81</v>
      </c>
      <c r="WG67" s="62">
        <f t="shared" si="2496"/>
        <v>0</v>
      </c>
      <c r="WH67" s="13">
        <f t="shared" si="2497"/>
        <v>0</v>
      </c>
      <c r="WI67" s="13">
        <f t="shared" si="2498"/>
        <v>0</v>
      </c>
      <c r="WJ67" s="13">
        <f t="shared" si="2499"/>
        <v>0</v>
      </c>
      <c r="WK67" s="13">
        <f t="shared" si="2500"/>
        <v>0</v>
      </c>
      <c r="WL67" s="13">
        <f t="shared" si="2501"/>
        <v>0</v>
      </c>
      <c r="WM67" s="13">
        <f t="shared" si="2502"/>
        <v>0</v>
      </c>
      <c r="WN67" s="13">
        <f t="shared" si="2503"/>
        <v>0</v>
      </c>
      <c r="WO67" s="13">
        <f t="shared" si="2504"/>
        <v>0</v>
      </c>
      <c r="WP67" s="63">
        <f t="shared" si="2505"/>
        <v>0</v>
      </c>
      <c r="WQ67" s="63">
        <f t="shared" si="2506"/>
        <v>0</v>
      </c>
      <c r="WR67" s="63">
        <f t="shared" si="2507"/>
        <v>0</v>
      </c>
      <c r="WS67" s="63">
        <f t="shared" ca="1" si="2508"/>
        <v>0</v>
      </c>
      <c r="WT67" s="54">
        <f t="shared" ca="1" si="2509"/>
        <v>0</v>
      </c>
      <c r="WU67" s="64">
        <f t="shared" ca="1" si="2510"/>
        <v>0</v>
      </c>
      <c r="WV67" s="196"/>
      <c r="WW67" s="197">
        <f t="shared" ca="1" si="2511"/>
        <v>0</v>
      </c>
      <c r="WX67" s="12">
        <f t="shared" si="2512"/>
        <v>0</v>
      </c>
      <c r="WY67" s="61"/>
    </row>
    <row r="68" spans="1:623" ht="15" customHeight="1" x14ac:dyDescent="0.3">
      <c r="A68" s="114" t="str">
        <f t="shared" ca="1" si="2278"/>
        <v>-</v>
      </c>
      <c r="B68" s="175"/>
      <c r="C68" s="173">
        <v>311</v>
      </c>
      <c r="D68" s="174">
        <v>327</v>
      </c>
      <c r="E68" s="138" t="s">
        <v>197</v>
      </c>
      <c r="F68" s="98">
        <f>IF(E68="","",IF(VLOOKUP(E68,'Master Data (December 2025)'!$B$10:$N$857,1)=E68,VLOOKUP(E68,'Master Data (December 2025)'!$B$10:$N$857,6),"XX"))</f>
        <v>1</v>
      </c>
      <c r="G68" s="98"/>
      <c r="H68" s="90">
        <f>IF(E68="","",IF(VLOOKUP(E68,'Master Data (December 2025)'!$B$10:$N$857,1)=E68,VLOOKUP(E68,'Master Data (December 2025)'!$B$10:$N$857,8),"XX"))</f>
        <v>22</v>
      </c>
      <c r="I68" s="98"/>
      <c r="J68" s="90" t="str">
        <f>IF(E68="","",IF(VLOOKUP(E68,'Master Data (December 2025)'!$B$10:$N$857,1)=E68,VLOOKUP(E68,'Master Data (December 2025)'!$B$10:$N$857,3),"XX"))</f>
        <v>สมภพ</v>
      </c>
      <c r="K68" s="99" t="str">
        <f>IF(E68="","",IF(VLOOKUP(E68,'Master Data (December 2025)'!$B$10:$N$857,1)=E68,VLOOKUP(E68,'Master Data (December 2025)'!$B$10:$N$857,5),"XX"))</f>
        <v>Btl 700 ml</v>
      </c>
      <c r="L68" s="215">
        <f>IF(E68="","",IF(VLOOKUP(E68,'Master Data (December 2025)'!$B$10:$N$857,1)=E68,VLOOKUP(E68,'Master Data (December 2025)'!$B$10:$N$857,11),"XX"))</f>
        <v>1590</v>
      </c>
      <c r="M68" s="215">
        <f>IF(E68="","",IF(VLOOKUP(E68,'Master Data (December 2025)'!$B$10:$N$857,1)=E68,VLOOKUP(E68,'Master Data (December 2025)'!$B$10:$N$857,13),"XX"))</f>
        <v>72.272727272727266</v>
      </c>
      <c r="N68" s="208"/>
      <c r="O68" s="100">
        <f t="shared" ref="O68:O72" si="2580">N68</f>
        <v>0</v>
      </c>
      <c r="P68" s="202"/>
      <c r="Q68" s="202"/>
      <c r="R68" s="202"/>
      <c r="S68" s="202"/>
      <c r="T68" s="202"/>
      <c r="U68" s="202"/>
      <c r="V68" s="202"/>
      <c r="W68" s="202"/>
      <c r="X68" s="203"/>
      <c r="Y68" s="204"/>
      <c r="Z68" s="101">
        <f t="shared" ref="Z68:Z72" si="2581">(Y68*F68)/H68</f>
        <v>0</v>
      </c>
      <c r="AA68" s="102">
        <f ca="1">IF(E68=0,0,SUMIF('Cocktail (December 2025)'!$F$6:$DB$1547,E68,'Cocktail (December 2025)'!$O$6:$O$1547))</f>
        <v>0</v>
      </c>
      <c r="AB68" s="103">
        <f t="shared" ref="AB68:AB72" ca="1" si="2582">AA68/H68</f>
        <v>0</v>
      </c>
      <c r="AC68" s="104">
        <f t="shared" ref="AC68:AC72" ca="1" si="2583">O68+P68+Q68+R68-S68-T68-U68-V68-W68-X68-Z68-AB68</f>
        <v>0</v>
      </c>
      <c r="AD68" s="104">
        <f t="shared" ref="AD68:AD72" ca="1" si="2584">AC68*H68</f>
        <v>0</v>
      </c>
      <c r="AE68" s="105">
        <f t="shared" ref="AE68:AE72" ca="1" si="2585">(T68+U68+V68+W68+(X68+((Y68*$F68)/$H68)+AB68))*$L68</f>
        <v>0</v>
      </c>
      <c r="AF68" s="191"/>
      <c r="AG68" s="192">
        <f t="shared" ref="AG68:AG72" ca="1" si="2586">AF68-AC68</f>
        <v>0</v>
      </c>
      <c r="AH68" s="106">
        <f t="shared" ca="1" si="2279"/>
        <v>0</v>
      </c>
      <c r="AI68" s="202"/>
      <c r="AJ68" s="202"/>
      <c r="AK68" s="202"/>
      <c r="AL68" s="202"/>
      <c r="AM68" s="202"/>
      <c r="AN68" s="202"/>
      <c r="AO68" s="202"/>
      <c r="AP68" s="202"/>
      <c r="AQ68" s="203"/>
      <c r="AR68" s="204"/>
      <c r="AS68" s="107">
        <f t="shared" si="2287"/>
        <v>0</v>
      </c>
      <c r="AT68" s="102">
        <f ca="1">IF(E68=0,0,SUMIF('Cocktail (December 2025)'!$F$6:$DB$1547,E68,'Cocktail (December 2025)'!$R$6:$R$1547))</f>
        <v>0</v>
      </c>
      <c r="AU68" s="108">
        <f t="shared" ca="1" si="2288"/>
        <v>0</v>
      </c>
      <c r="AV68" s="104">
        <f t="shared" ref="AV68:AV72" ca="1" si="2587">AH68+AI68+AJ68+AK68-AL68-AM68-AN68-AO68-AP68-AQ68-AS68-AU68</f>
        <v>0</v>
      </c>
      <c r="AW68" s="104">
        <f t="shared" ca="1" si="2290"/>
        <v>0</v>
      </c>
      <c r="AX68" s="105">
        <f t="shared" ref="AX68:AX72" ca="1" si="2588">(AM68+AN68+AO68+AP68+(AQ68+((AR68*$F68)/$H68)+AU68))*$L68</f>
        <v>0</v>
      </c>
      <c r="AY68" s="191"/>
      <c r="AZ68" s="192">
        <f t="shared" ref="AZ68:AZ72" ca="1" si="2589">AY68-AV68</f>
        <v>0</v>
      </c>
      <c r="BA68" s="106">
        <f t="shared" ca="1" si="2293"/>
        <v>0</v>
      </c>
      <c r="BB68" s="202"/>
      <c r="BC68" s="202"/>
      <c r="BD68" s="202"/>
      <c r="BE68" s="202"/>
      <c r="BF68" s="202"/>
      <c r="BG68" s="202"/>
      <c r="BH68" s="202"/>
      <c r="BI68" s="202"/>
      <c r="BJ68" s="203"/>
      <c r="BK68" s="204"/>
      <c r="BL68" s="108">
        <f t="shared" si="2294"/>
        <v>0</v>
      </c>
      <c r="BM68" s="102">
        <f ca="1">IF(E68=0,0,SUMIF('Cocktail (December 2025)'!$F$6:$DB$1547,E68,'Cocktail (December 2025)'!$U$6:$U$1547))</f>
        <v>0</v>
      </c>
      <c r="BN68" s="108">
        <f t="shared" ca="1" si="2295"/>
        <v>0</v>
      </c>
      <c r="BO68" s="109">
        <f t="shared" ref="BO68:BO72" ca="1" si="2590">BA68+BB68+BC68+BD68-BE68-BF68-BG68-BH68-BI68-BJ68-BL68-BN68</f>
        <v>0</v>
      </c>
      <c r="BP68" s="104">
        <f t="shared" ca="1" si="2297"/>
        <v>0</v>
      </c>
      <c r="BQ68" s="105">
        <f t="shared" ref="BQ68:BQ72" ca="1" si="2591">(BF68+BG68+BH68+BI68+(BJ68+((BK68*$F68)/$H68)+BN68))*$L68</f>
        <v>0</v>
      </c>
      <c r="BR68" s="191"/>
      <c r="BS68" s="192">
        <f t="shared" ref="BS68:BS72" ca="1" si="2592">BR68-BO68</f>
        <v>0</v>
      </c>
      <c r="BT68" s="106">
        <f t="shared" ref="BT68:BT72" ca="1" si="2593">BO68</f>
        <v>0</v>
      </c>
      <c r="BU68" s="202"/>
      <c r="BV68" s="202"/>
      <c r="BW68" s="202"/>
      <c r="BX68" s="202"/>
      <c r="BY68" s="202"/>
      <c r="BZ68" s="202"/>
      <c r="CA68" s="202"/>
      <c r="CB68" s="202"/>
      <c r="CC68" s="203"/>
      <c r="CD68" s="204"/>
      <c r="CE68" s="108">
        <f t="shared" si="2301"/>
        <v>0</v>
      </c>
      <c r="CF68" s="102">
        <f ca="1">IF(E68=0,0,SUMIF('Cocktail (December 2025)'!$F$6:$DB$1547,E68,'Cocktail (December 2025)'!$X$6:$X$1547))</f>
        <v>0</v>
      </c>
      <c r="CG68" s="108">
        <f t="shared" ca="1" si="2302"/>
        <v>0</v>
      </c>
      <c r="CH68" s="109">
        <f t="shared" ref="CH68:CH72" ca="1" si="2594">BT68+BU68+BV68+BW68-BX68-BY68-BZ68-CA68-CB68-CC68-CE68-CG68</f>
        <v>0</v>
      </c>
      <c r="CI68" s="104">
        <f t="shared" ca="1" si="2304"/>
        <v>0</v>
      </c>
      <c r="CJ68" s="105">
        <f t="shared" ref="CJ68:CJ72" ca="1" si="2595">(BY68+BZ68+CA68+CB68+(CC68+((CD68*$F68)/$H68)+CG68))*$L68</f>
        <v>0</v>
      </c>
      <c r="CK68" s="191"/>
      <c r="CL68" s="192">
        <f t="shared" ref="CL68:CL72" ca="1" si="2596">CK68-CH68</f>
        <v>0</v>
      </c>
      <c r="CM68" s="106">
        <f t="shared" ref="CM68:CM72" ca="1" si="2597">CH68</f>
        <v>0</v>
      </c>
      <c r="CN68" s="202"/>
      <c r="CO68" s="202"/>
      <c r="CP68" s="202"/>
      <c r="CQ68" s="202"/>
      <c r="CR68" s="202"/>
      <c r="CS68" s="202"/>
      <c r="CT68" s="202"/>
      <c r="CU68" s="202"/>
      <c r="CV68" s="203"/>
      <c r="CW68" s="204"/>
      <c r="CX68" s="108">
        <f t="shared" si="2308"/>
        <v>0</v>
      </c>
      <c r="CY68" s="102">
        <f ca="1">IF(E68=0,0,SUMIF('Cocktail (December 2025)'!$F$6:$DB$1547,E68,'Cocktail (December 2025)'!$AA$6:$AA$1547))</f>
        <v>0</v>
      </c>
      <c r="CZ68" s="108">
        <f t="shared" ca="1" si="2309"/>
        <v>0</v>
      </c>
      <c r="DA68" s="109">
        <f t="shared" ref="DA68:DA72" ca="1" si="2598">CM68+CN68+CO68+CP68-CQ68-CR68-CS68-CT68-CU68-CV68-CX68-CZ68</f>
        <v>0</v>
      </c>
      <c r="DB68" s="104">
        <f t="shared" ca="1" si="2311"/>
        <v>0</v>
      </c>
      <c r="DC68" s="105">
        <f t="shared" ref="DC68:DC72" ca="1" si="2599">(CR68+CS68+CT68+CU68+(CV68+((CW68*$F68)/$H68)+CZ68))*$L68</f>
        <v>0</v>
      </c>
      <c r="DD68" s="191"/>
      <c r="DE68" s="192">
        <f t="shared" ref="DE68:DE72" ca="1" si="2600">DD68-DA68</f>
        <v>0</v>
      </c>
      <c r="DF68" s="106">
        <f t="shared" ref="DF68:DF72" ca="1" si="2601">DA68</f>
        <v>0</v>
      </c>
      <c r="DG68" s="202"/>
      <c r="DH68" s="202"/>
      <c r="DI68" s="202"/>
      <c r="DJ68" s="202"/>
      <c r="DK68" s="202"/>
      <c r="DL68" s="202"/>
      <c r="DM68" s="202"/>
      <c r="DN68" s="202"/>
      <c r="DO68" s="203"/>
      <c r="DP68" s="204"/>
      <c r="DQ68" s="108">
        <f t="shared" si="2315"/>
        <v>0</v>
      </c>
      <c r="DR68" s="102">
        <f ca="1">IF(E68=0,0,SUMIF('Cocktail (December 2025)'!$F$6:$DB$1547,E68,'Cocktail (December 2025)'!$AD$6:$AD$1547))</f>
        <v>0</v>
      </c>
      <c r="DS68" s="108">
        <f t="shared" ca="1" si="2316"/>
        <v>0</v>
      </c>
      <c r="DT68" s="109">
        <f t="shared" ref="DT68:DT72" ca="1" si="2602">DF68+DG68+DH68+DI68-DJ68-DK68-DL68-DM68-DN68-DO68-DQ68-DS68</f>
        <v>0</v>
      </c>
      <c r="DU68" s="104">
        <f t="shared" ca="1" si="2318"/>
        <v>0</v>
      </c>
      <c r="DV68" s="105">
        <f t="shared" ref="DV68:DV72" ca="1" si="2603">(DK68+DL68+DM68+DN68+(DO68+((DP68*$F68)/$H68)+DS68))*$L68</f>
        <v>0</v>
      </c>
      <c r="DW68" s="191"/>
      <c r="DX68" s="192">
        <f t="shared" ref="DX68:DX72" ca="1" si="2604">DW68-DT68</f>
        <v>0</v>
      </c>
      <c r="DY68" s="106">
        <f t="shared" ref="DY68:DY72" ca="1" si="2605">DT68</f>
        <v>0</v>
      </c>
      <c r="DZ68" s="202"/>
      <c r="EA68" s="202"/>
      <c r="EB68" s="202"/>
      <c r="EC68" s="202"/>
      <c r="ED68" s="202"/>
      <c r="EE68" s="202"/>
      <c r="EF68" s="202"/>
      <c r="EG68" s="202"/>
      <c r="EH68" s="203"/>
      <c r="EI68" s="204"/>
      <c r="EJ68" s="108">
        <f t="shared" si="2322"/>
        <v>0</v>
      </c>
      <c r="EK68" s="102">
        <f ca="1">IF(E68=0,0,SUMIF('Cocktail (December 2025)'!$F$6:$DB$1547,E68,'Cocktail (December 2025)'!$AG$6:$AG$1547))</f>
        <v>0</v>
      </c>
      <c r="EL68" s="108">
        <f t="shared" ca="1" si="2323"/>
        <v>0</v>
      </c>
      <c r="EM68" s="109">
        <f t="shared" ref="EM68:EM72" ca="1" si="2606">DY68+DZ68+EA68+EB68-EC68-ED68-EE68-EF68-EG68-EH68-EJ68-EL68</f>
        <v>0</v>
      </c>
      <c r="EN68" s="104">
        <f t="shared" ca="1" si="2325"/>
        <v>0</v>
      </c>
      <c r="EO68" s="105">
        <f t="shared" ref="EO68:EO72" ca="1" si="2607">(ED68+EE68+EF68+EG68+(EH68+((EI68*$F68)/$H68)+EL68))*$L68</f>
        <v>0</v>
      </c>
      <c r="EP68" s="191"/>
      <c r="EQ68" s="199">
        <f t="shared" ref="EQ68:EQ72" ca="1" si="2608">EP68-EM68</f>
        <v>0</v>
      </c>
      <c r="ER68" s="185">
        <f t="shared" ca="1" si="2328"/>
        <v>0</v>
      </c>
      <c r="ES68" s="202"/>
      <c r="ET68" s="202"/>
      <c r="EU68" s="202"/>
      <c r="EV68" s="202"/>
      <c r="EW68" s="202"/>
      <c r="EX68" s="202"/>
      <c r="EY68" s="202"/>
      <c r="EZ68" s="202"/>
      <c r="FA68" s="203"/>
      <c r="FB68" s="204"/>
      <c r="FC68" s="108">
        <f t="shared" si="2329"/>
        <v>0</v>
      </c>
      <c r="FD68" s="102">
        <f ca="1">IF(E68=0,0,SUMIF('Cocktail (December 2025)'!$F$6:$DB$1547,E68,'Cocktail (December 2025)'!$AJ$6:$AJ$1547))</f>
        <v>0</v>
      </c>
      <c r="FE68" s="108">
        <f t="shared" ca="1" si="2330"/>
        <v>0</v>
      </c>
      <c r="FF68" s="109">
        <f t="shared" ref="FF68:FF72" ca="1" si="2609">ER68+ES68+ET68+EU68-EV68-EW68-EX68-EY68-EZ68-FA68-FC68-FE68</f>
        <v>0</v>
      </c>
      <c r="FG68" s="104">
        <f t="shared" ca="1" si="2332"/>
        <v>0</v>
      </c>
      <c r="FH68" s="105">
        <f t="shared" ref="FH68:FH72" ca="1" si="2610">(EW68+EX68+EY68+EZ68+(FA68+((FB68*$F68)/$H68)+FE68))*$L68</f>
        <v>0</v>
      </c>
      <c r="FI68" s="191"/>
      <c r="FJ68" s="192">
        <f t="shared" ref="FJ68:FJ72" ca="1" si="2611">FI68-FF68</f>
        <v>0</v>
      </c>
      <c r="FK68" s="110">
        <f t="shared" ref="FK68:FK72" ca="1" si="2612">FF68</f>
        <v>0</v>
      </c>
      <c r="FL68" s="202"/>
      <c r="FM68" s="202"/>
      <c r="FN68" s="202"/>
      <c r="FO68" s="202"/>
      <c r="FP68" s="202"/>
      <c r="FQ68" s="202"/>
      <c r="FR68" s="202"/>
      <c r="FS68" s="202"/>
      <c r="FT68" s="203"/>
      <c r="FU68" s="204"/>
      <c r="FV68" s="108">
        <f t="shared" si="2336"/>
        <v>0</v>
      </c>
      <c r="FW68" s="102">
        <f ca="1">IF(E68=0,0,SUMIF('Cocktail (December 2025)'!$F$6:$DB$1547,E68,'Cocktail (December 2025)'!$AM$6:$AM$1547))</f>
        <v>0</v>
      </c>
      <c r="FX68" s="108">
        <f t="shared" ca="1" si="2337"/>
        <v>0</v>
      </c>
      <c r="FY68" s="109">
        <f t="shared" ref="FY68:FY72" ca="1" si="2613">FK68+FL68+FM68+FN68-FO68-FP68-FQ68-FR68-FS68-FT68-FV68-FX68</f>
        <v>0</v>
      </c>
      <c r="FZ68" s="104">
        <f t="shared" ca="1" si="2339"/>
        <v>0</v>
      </c>
      <c r="GA68" s="105">
        <f t="shared" ref="GA68:GA72" ca="1" si="2614">(FP68+FQ68+FR68+FS68+(FT68+((FU68*$F68)/$H68)+FX68))*$L68</f>
        <v>0</v>
      </c>
      <c r="GB68" s="191"/>
      <c r="GC68" s="192">
        <f t="shared" ref="GC68:GC72" ca="1" si="2615">GB68-FY68</f>
        <v>0</v>
      </c>
      <c r="GD68" s="106">
        <f t="shared" ref="GD68:GD72" ca="1" si="2616">FY68</f>
        <v>0</v>
      </c>
      <c r="GE68" s="202"/>
      <c r="GF68" s="202"/>
      <c r="GG68" s="202"/>
      <c r="GH68" s="202"/>
      <c r="GI68" s="202"/>
      <c r="GJ68" s="202"/>
      <c r="GK68" s="202"/>
      <c r="GL68" s="202"/>
      <c r="GM68" s="203"/>
      <c r="GN68" s="204"/>
      <c r="GO68" s="108">
        <f t="shared" si="2343"/>
        <v>0</v>
      </c>
      <c r="GP68" s="102">
        <f ca="1">IF(E68=0,0,SUMIF('Cocktail (December 2025)'!$F$6:$DB$1547,E68,'Cocktail (December 2025)'!$AP$6:$AP$1547))</f>
        <v>0</v>
      </c>
      <c r="GQ68" s="108">
        <f t="shared" ca="1" si="2344"/>
        <v>0</v>
      </c>
      <c r="GR68" s="109">
        <f t="shared" ref="GR68:GR72" ca="1" si="2617">GD68+GE68+GF68+GG68-GH68-GI68-GJ68-GK68-GL68-GM68-GO68-GQ68</f>
        <v>0</v>
      </c>
      <c r="GS68" s="104">
        <f t="shared" ca="1" si="2346"/>
        <v>0</v>
      </c>
      <c r="GT68" s="105">
        <f t="shared" ref="GT68:GT72" ca="1" si="2618">(GI68+GJ68+GK68+GL68+(GM68+((GN68*$F68)/$H68)+GQ68))*$L68</f>
        <v>0</v>
      </c>
      <c r="GU68" s="191"/>
      <c r="GV68" s="192">
        <f t="shared" ref="GV68:GV72" ca="1" si="2619">GU68-GR68</f>
        <v>0</v>
      </c>
      <c r="GW68" s="106">
        <f t="shared" ref="GW68:GW72" ca="1" si="2620">GR68</f>
        <v>0</v>
      </c>
      <c r="GX68" s="202"/>
      <c r="GY68" s="202"/>
      <c r="GZ68" s="202"/>
      <c r="HA68" s="202"/>
      <c r="HB68" s="202"/>
      <c r="HC68" s="202"/>
      <c r="HD68" s="202"/>
      <c r="HE68" s="202"/>
      <c r="HF68" s="203"/>
      <c r="HG68" s="204"/>
      <c r="HH68" s="108">
        <f t="shared" si="2350"/>
        <v>0</v>
      </c>
      <c r="HI68" s="102">
        <f ca="1">IF(E68=0,0,SUMIF('Cocktail (December 2025)'!$F$6:$DB$1547,E68,'Cocktail (December 2025)'!$AS$6:$AS$1547))</f>
        <v>0</v>
      </c>
      <c r="HJ68" s="108">
        <f t="shared" ca="1" si="2351"/>
        <v>0</v>
      </c>
      <c r="HK68" s="109">
        <f t="shared" ref="HK68:HK72" ca="1" si="2621">GW68+GX68+GY68+GZ68-HA68-HB68-HC68-HD68-HE68-HF68-HH68-HJ68</f>
        <v>0</v>
      </c>
      <c r="HL68" s="104">
        <f t="shared" ca="1" si="2353"/>
        <v>0</v>
      </c>
      <c r="HM68" s="105">
        <f t="shared" ref="HM68:HM72" ca="1" si="2622">(HB68+HC68+HD68+HE68+(HF68+((HG68*$F68)/$H68)+HJ68))*$L68</f>
        <v>0</v>
      </c>
      <c r="HN68" s="191"/>
      <c r="HO68" s="192">
        <f t="shared" ref="HO68:HO72" ca="1" si="2623">HN68-HK68</f>
        <v>0</v>
      </c>
      <c r="HP68" s="106">
        <f t="shared" ref="HP68:HP72" ca="1" si="2624">HK68</f>
        <v>0</v>
      </c>
      <c r="HQ68" s="202"/>
      <c r="HR68" s="202"/>
      <c r="HS68" s="202"/>
      <c r="HT68" s="202"/>
      <c r="HU68" s="202"/>
      <c r="HV68" s="202"/>
      <c r="HW68" s="202"/>
      <c r="HX68" s="202"/>
      <c r="HY68" s="203"/>
      <c r="HZ68" s="204"/>
      <c r="IA68" s="108">
        <f t="shared" si="2357"/>
        <v>0</v>
      </c>
      <c r="IB68" s="102">
        <f ca="1">IF(E68=0,0,SUMIF('Cocktail (December 2025)'!$F$6:$DB$1547,E68,'Cocktail (December 2025)'!$AV$6:$AV$1547))</f>
        <v>0</v>
      </c>
      <c r="IC68" s="108">
        <f t="shared" ca="1" si="2358"/>
        <v>0</v>
      </c>
      <c r="ID68" s="109">
        <f t="shared" ref="ID68:ID72" ca="1" si="2625">HP68+HQ68+HR68+HS68-HT68-HU68-HV68-HW68-HX68-HY68-IA68-IC68</f>
        <v>0</v>
      </c>
      <c r="IE68" s="104">
        <f t="shared" ca="1" si="2360"/>
        <v>0</v>
      </c>
      <c r="IF68" s="105">
        <f t="shared" ref="IF68:IF72" ca="1" si="2626">(HU68+HV68+HW68+HX68+(HY68+((HZ68*$F68)/$H68)+IC68))*$L68</f>
        <v>0</v>
      </c>
      <c r="IG68" s="191"/>
      <c r="IH68" s="192">
        <f t="shared" ref="IH68:IH72" ca="1" si="2627">IG68-ID68</f>
        <v>0</v>
      </c>
      <c r="II68" s="106">
        <f t="shared" ref="II68:II72" ca="1" si="2628">ID68</f>
        <v>0</v>
      </c>
      <c r="IJ68" s="202"/>
      <c r="IK68" s="202"/>
      <c r="IL68" s="202"/>
      <c r="IM68" s="202"/>
      <c r="IN68" s="202"/>
      <c r="IO68" s="202"/>
      <c r="IP68" s="202"/>
      <c r="IQ68" s="202"/>
      <c r="IR68" s="203"/>
      <c r="IS68" s="204"/>
      <c r="IT68" s="108">
        <f t="shared" si="2364"/>
        <v>0</v>
      </c>
      <c r="IU68" s="102">
        <f ca="1">IF(E68=0,0,SUMIF('Cocktail (December 2025)'!$F$6:$DB$1547,E68,'Cocktail (December 2025)'!$AY$6:$AY$1547))</f>
        <v>0</v>
      </c>
      <c r="IV68" s="108">
        <f t="shared" ca="1" si="2365"/>
        <v>0</v>
      </c>
      <c r="IW68" s="109">
        <f t="shared" ref="IW68:IW72" ca="1" si="2629">II68+IJ68+IK68+IL68-IM68-IN68-IO68-IP68-IQ68-IR68-IT68-IV68</f>
        <v>0</v>
      </c>
      <c r="IX68" s="104">
        <f t="shared" ca="1" si="2367"/>
        <v>0</v>
      </c>
      <c r="IY68" s="105">
        <f t="shared" ref="IY68:IY72" ca="1" si="2630">(IN68+IO68+IP68+IQ68+(IR68+((IS68*$F68)/$H68)+IV68))*$L68</f>
        <v>0</v>
      </c>
      <c r="IZ68" s="191"/>
      <c r="JA68" s="192">
        <f t="shared" ref="JA68:JA72" ca="1" si="2631">IZ68-IW68</f>
        <v>0</v>
      </c>
      <c r="JB68" s="106">
        <f t="shared" ref="JB68:JB72" ca="1" si="2632">IW68</f>
        <v>0</v>
      </c>
      <c r="JC68" s="202"/>
      <c r="JD68" s="202"/>
      <c r="JE68" s="202"/>
      <c r="JF68" s="202"/>
      <c r="JG68" s="202"/>
      <c r="JH68" s="202"/>
      <c r="JI68" s="202"/>
      <c r="JJ68" s="202"/>
      <c r="JK68" s="203"/>
      <c r="JL68" s="204"/>
      <c r="JM68" s="108">
        <f t="shared" si="2371"/>
        <v>0</v>
      </c>
      <c r="JN68" s="102">
        <f ca="1">IF(E68=0,0,SUMIF('Cocktail (December 2025)'!$F$6:$DB$1547,E68,'Cocktail (December 2025)'!$BB$6:$BB$1547))</f>
        <v>0</v>
      </c>
      <c r="JO68" s="108">
        <f t="shared" ca="1" si="2372"/>
        <v>0</v>
      </c>
      <c r="JP68" s="109">
        <f t="shared" ref="JP68:JP72" ca="1" si="2633">JB68+JC68+JD68+JE68-JF68-JG68-JH68-JI68-JJ68-JK68-JM68-JO68</f>
        <v>0</v>
      </c>
      <c r="JQ68" s="104">
        <f t="shared" ca="1" si="2374"/>
        <v>0</v>
      </c>
      <c r="JR68" s="105">
        <f t="shared" ref="JR68:JR72" ca="1" si="2634">(JG68+JH68+JI68+JJ68+(JK68+((JL68*$F68)/$H68)+JO68))*$L68</f>
        <v>0</v>
      </c>
      <c r="JS68" s="191"/>
      <c r="JT68" s="192">
        <f t="shared" ref="JT68:JT72" ca="1" si="2635">JS68-JP68</f>
        <v>0</v>
      </c>
      <c r="JU68" s="106">
        <f t="shared" ca="1" si="2377"/>
        <v>0</v>
      </c>
      <c r="JV68" s="202"/>
      <c r="JW68" s="202"/>
      <c r="JX68" s="202"/>
      <c r="JY68" s="202"/>
      <c r="JZ68" s="202"/>
      <c r="KA68" s="202"/>
      <c r="KB68" s="202"/>
      <c r="KC68" s="202"/>
      <c r="KD68" s="203"/>
      <c r="KE68" s="204"/>
      <c r="KF68" s="108">
        <f t="shared" si="2378"/>
        <v>0</v>
      </c>
      <c r="KG68" s="102">
        <f ca="1">IF(E68=0,0,SUMIF('Cocktail (December 2025)'!$F$6:$DB$1547,E68,'Cocktail (December 2025)'!$BE$6:$BE$1547))</f>
        <v>0</v>
      </c>
      <c r="KH68" s="108">
        <f t="shared" ca="1" si="2379"/>
        <v>0</v>
      </c>
      <c r="KI68" s="109">
        <f t="shared" ref="KI68:KI72" ca="1" si="2636">JU68+JV68+JW68+JX68-JY68-JZ68-KA68-KB68-KC68-KD68-KF68-KH68</f>
        <v>0</v>
      </c>
      <c r="KJ68" s="104">
        <f t="shared" ca="1" si="2381"/>
        <v>0</v>
      </c>
      <c r="KK68" s="105">
        <f t="shared" ref="KK68:KK72" ca="1" si="2637">(JZ68+KA68+KB68+KC68+(KD68+((KE68*$F68)/$H68)+KH68))*$L68</f>
        <v>0</v>
      </c>
      <c r="KL68" s="191"/>
      <c r="KM68" s="192">
        <f t="shared" ref="KM68:KM72" ca="1" si="2638">KL68-KI68</f>
        <v>0</v>
      </c>
      <c r="KN68" s="106">
        <f t="shared" ref="KN68:KN72" ca="1" si="2639">KI68</f>
        <v>0</v>
      </c>
      <c r="KO68" s="202"/>
      <c r="KP68" s="202"/>
      <c r="KQ68" s="202"/>
      <c r="KR68" s="202"/>
      <c r="KS68" s="202"/>
      <c r="KT68" s="202"/>
      <c r="KU68" s="202"/>
      <c r="KV68" s="202"/>
      <c r="KW68" s="203"/>
      <c r="KX68" s="204"/>
      <c r="KY68" s="108">
        <f t="shared" si="2385"/>
        <v>0</v>
      </c>
      <c r="KZ68" s="102">
        <f ca="1">IF(E68=0,0,SUMIF('Cocktail (December 2025)'!$F$6:$DB$1547,E68,'Cocktail (December 2025)'!$BH$6:$BH$1547))</f>
        <v>0</v>
      </c>
      <c r="LA68" s="108">
        <f t="shared" ca="1" si="2386"/>
        <v>0</v>
      </c>
      <c r="LB68" s="109">
        <f t="shared" ref="LB68:LB72" ca="1" si="2640">KN68+KO68+KP68+KQ68-KR68-KS68-KT68-KU68-KV68-KW68-KY68-LA68</f>
        <v>0</v>
      </c>
      <c r="LC68" s="104">
        <f t="shared" ca="1" si="2388"/>
        <v>0</v>
      </c>
      <c r="LD68" s="105">
        <f t="shared" ref="LD68:LD72" ca="1" si="2641">(KS68+KT68+KU68+KV68+(KW68+((KX68*$F68)/$H68)+LA68))*$L68</f>
        <v>0</v>
      </c>
      <c r="LE68" s="191"/>
      <c r="LF68" s="192">
        <f t="shared" ref="LF68:LF72" ca="1" si="2642">LE68-LB68</f>
        <v>0</v>
      </c>
      <c r="LG68" s="106">
        <f t="shared" ref="LG68:LG72" ca="1" si="2643">LB68</f>
        <v>0</v>
      </c>
      <c r="LH68" s="202"/>
      <c r="LI68" s="202"/>
      <c r="LJ68" s="202"/>
      <c r="LK68" s="202"/>
      <c r="LL68" s="202"/>
      <c r="LM68" s="202"/>
      <c r="LN68" s="202"/>
      <c r="LO68" s="202"/>
      <c r="LP68" s="203"/>
      <c r="LQ68" s="204"/>
      <c r="LR68" s="108">
        <f t="shared" si="2392"/>
        <v>0</v>
      </c>
      <c r="LS68" s="102">
        <f ca="1">IF(E68=0,0,SUMIF('Cocktail (December 2025)'!$F$6:$DB$1547,E68,'Cocktail (December 2025)'!$BK$6:$BK$1547))</f>
        <v>0</v>
      </c>
      <c r="LT68" s="108">
        <f t="shared" ca="1" si="2393"/>
        <v>0</v>
      </c>
      <c r="LU68" s="109">
        <f t="shared" ref="LU68:LU72" ca="1" si="2644">LG68+LH68+LI68+LJ68-LK68-LL68-LM68-LN68-LO68-LP68-LR68-LT68</f>
        <v>0</v>
      </c>
      <c r="LV68" s="104">
        <f t="shared" ca="1" si="2395"/>
        <v>0</v>
      </c>
      <c r="LW68" s="105">
        <f t="shared" ref="LW68:LW72" ca="1" si="2645">(LL68+LM68+LN68+LO68+(LP68+((LQ68*$F68)/$H68)+LT68))*$L68</f>
        <v>0</v>
      </c>
      <c r="LX68" s="191"/>
      <c r="LY68" s="192">
        <f t="shared" ref="LY68:LY72" ca="1" si="2646">LX68-LU68</f>
        <v>0</v>
      </c>
      <c r="LZ68" s="106">
        <f t="shared" ref="LZ68:LZ72" ca="1" si="2647">LU68</f>
        <v>0</v>
      </c>
      <c r="MA68" s="202"/>
      <c r="MB68" s="202"/>
      <c r="MC68" s="202"/>
      <c r="MD68" s="202"/>
      <c r="ME68" s="202"/>
      <c r="MF68" s="202"/>
      <c r="MG68" s="202"/>
      <c r="MH68" s="202"/>
      <c r="MI68" s="203"/>
      <c r="MJ68" s="204"/>
      <c r="MK68" s="108">
        <f t="shared" si="2399"/>
        <v>0</v>
      </c>
      <c r="ML68" s="102">
        <f ca="1">IF(E68=0,0,SUMIF('Cocktail (December 2025)'!$F$6:$DB$1547,E68,'Cocktail (December 2025)'!$BN$6:$BN$1547))</f>
        <v>0</v>
      </c>
      <c r="MM68" s="108">
        <f t="shared" ca="1" si="2400"/>
        <v>0</v>
      </c>
      <c r="MN68" s="109">
        <f t="shared" ref="MN68:MN72" ca="1" si="2648">LZ68+MA68+MB68+MC68-MD68-ME68-MF68-MG68-MH68-MI68-MK68-MM68</f>
        <v>0</v>
      </c>
      <c r="MO68" s="104">
        <f t="shared" ca="1" si="2402"/>
        <v>0</v>
      </c>
      <c r="MP68" s="105">
        <f t="shared" ref="MP68:MP72" ca="1" si="2649">(ME68+MF68+MG68+MH68+(MI68+((MJ68*$F68)/$H68)+MM68))*$L68</f>
        <v>0</v>
      </c>
      <c r="MQ68" s="191"/>
      <c r="MR68" s="192">
        <f t="shared" ref="MR68:MR72" ca="1" si="2650">MQ68-MN68</f>
        <v>0</v>
      </c>
      <c r="MS68" s="106">
        <f t="shared" ref="MS68:MS72" ca="1" si="2651">MN68</f>
        <v>0</v>
      </c>
      <c r="MT68" s="202"/>
      <c r="MU68" s="202"/>
      <c r="MV68" s="202"/>
      <c r="MW68" s="202"/>
      <c r="MX68" s="202"/>
      <c r="MY68" s="202"/>
      <c r="MZ68" s="202"/>
      <c r="NA68" s="202"/>
      <c r="NB68" s="203"/>
      <c r="NC68" s="204"/>
      <c r="ND68" s="108">
        <f t="shared" si="2406"/>
        <v>0</v>
      </c>
      <c r="NE68" s="102">
        <f ca="1">IF(E68=0,0,SUMIF('Cocktail (December 2025)'!$F$6:$DB$1547,E68,'Cocktail (December 2025)'!$BQ$6:$BQ$1547))</f>
        <v>0</v>
      </c>
      <c r="NF68" s="108">
        <f t="shared" ca="1" si="2407"/>
        <v>0</v>
      </c>
      <c r="NG68" s="109">
        <f t="shared" ref="NG68:NG72" ca="1" si="2652">MS68+MT68+MU68+MV68-MW68-MX68-MY68-MZ68-NA68-NB68-ND68-NF68</f>
        <v>0</v>
      </c>
      <c r="NH68" s="104">
        <f t="shared" ca="1" si="2409"/>
        <v>0</v>
      </c>
      <c r="NI68" s="105">
        <f t="shared" ref="NI68:NI72" ca="1" si="2653">(MX68+MY68+MZ68+NA68+(NB68+((NC68*$F68)/$H68)+NF68))*$L68</f>
        <v>0</v>
      </c>
      <c r="NJ68" s="191"/>
      <c r="NK68" s="192">
        <f t="shared" ref="NK68:NK72" ca="1" si="2654">NJ68-NG68</f>
        <v>0</v>
      </c>
      <c r="NL68" s="106">
        <f t="shared" ref="NL68:NL72" ca="1" si="2655">NG68</f>
        <v>0</v>
      </c>
      <c r="NM68" s="202"/>
      <c r="NN68" s="202"/>
      <c r="NO68" s="202"/>
      <c r="NP68" s="202"/>
      <c r="NQ68" s="202"/>
      <c r="NR68" s="202"/>
      <c r="NS68" s="202"/>
      <c r="NT68" s="202"/>
      <c r="NU68" s="203"/>
      <c r="NV68" s="204"/>
      <c r="NW68" s="108">
        <f t="shared" si="2413"/>
        <v>0</v>
      </c>
      <c r="NX68" s="102">
        <f ca="1">IF(E68=0,0,SUMIF('Cocktail (December 2025)'!$F$6:$DB$1547,E68,'Cocktail (December 2025)'!$BT$6:$BT$1547))</f>
        <v>0</v>
      </c>
      <c r="NY68" s="108">
        <f t="shared" ca="1" si="2414"/>
        <v>0</v>
      </c>
      <c r="NZ68" s="109">
        <f t="shared" ref="NZ68:NZ72" ca="1" si="2656">NL68+NM68+NN68+NO68-NP68-NQ68-NR68-NS68-NT68-NU68-NW68-NY68</f>
        <v>0</v>
      </c>
      <c r="OA68" s="104">
        <f t="shared" ca="1" si="2416"/>
        <v>0</v>
      </c>
      <c r="OB68" s="105">
        <f t="shared" ref="OB68:OB72" ca="1" si="2657">(NQ68+NR68+NS68+NT68+(NU68+((NV68*$F68)/$H68)+NY68))*$L68</f>
        <v>0</v>
      </c>
      <c r="OC68" s="191"/>
      <c r="OD68" s="192">
        <f t="shared" ref="OD68:OD72" ca="1" si="2658">OC68-NZ68</f>
        <v>0</v>
      </c>
      <c r="OE68" s="106">
        <f t="shared" ref="OE68:OE72" ca="1" si="2659">NZ68</f>
        <v>0</v>
      </c>
      <c r="OF68" s="202"/>
      <c r="OG68" s="202"/>
      <c r="OH68" s="202"/>
      <c r="OI68" s="202"/>
      <c r="OJ68" s="202"/>
      <c r="OK68" s="202"/>
      <c r="OL68" s="202"/>
      <c r="OM68" s="202"/>
      <c r="ON68" s="203"/>
      <c r="OO68" s="204"/>
      <c r="OP68" s="108">
        <f t="shared" si="2420"/>
        <v>0</v>
      </c>
      <c r="OQ68" s="102">
        <f ca="1">IF(E68=0,0,SUMIF('Cocktail (December 2025)'!$F$6:$DB$1547,E68,'Cocktail (December 2025)'!$BW$6:$BW$1547))</f>
        <v>0</v>
      </c>
      <c r="OR68" s="108">
        <f t="shared" ca="1" si="2421"/>
        <v>0</v>
      </c>
      <c r="OS68" s="109">
        <f t="shared" ref="OS68:OS72" ca="1" si="2660">OE68+OF68+OG68+OH68-OI68-OJ68-OK68-OL68-OM68-ON68-OP68-OR68</f>
        <v>0</v>
      </c>
      <c r="OT68" s="104">
        <f t="shared" ca="1" si="2423"/>
        <v>0</v>
      </c>
      <c r="OU68" s="105">
        <f t="shared" ref="OU68:OU72" ca="1" si="2661">(OJ68+OK68+OL68+OM68+(ON68+((OO68*$F68)/$H68)+OR68))*$L68</f>
        <v>0</v>
      </c>
      <c r="OV68" s="191"/>
      <c r="OW68" s="192">
        <f t="shared" ref="OW68:OW72" ca="1" si="2662">OV68-OS68</f>
        <v>0</v>
      </c>
      <c r="OX68" s="106">
        <f t="shared" ca="1" si="2426"/>
        <v>0</v>
      </c>
      <c r="OY68" s="202"/>
      <c r="OZ68" s="202"/>
      <c r="PA68" s="202"/>
      <c r="PB68" s="202"/>
      <c r="PC68" s="202"/>
      <c r="PD68" s="202"/>
      <c r="PE68" s="202"/>
      <c r="PF68" s="202"/>
      <c r="PG68" s="203"/>
      <c r="PH68" s="204"/>
      <c r="PI68" s="108">
        <f t="shared" si="2427"/>
        <v>0</v>
      </c>
      <c r="PJ68" s="102">
        <f ca="1">IF(E68=0,0,SUMIF('Cocktail (December 2025)'!$F$6:$DB$1547,E68,'Cocktail (December 2025)'!$BZ$6:$BZ$1547))</f>
        <v>0</v>
      </c>
      <c r="PK68" s="108">
        <f t="shared" ca="1" si="2428"/>
        <v>0</v>
      </c>
      <c r="PL68" s="109">
        <f t="shared" ref="PL68:PL72" ca="1" si="2663">OX68+OY68+OZ68+PA68-PB68-PC68-PD68-PE68-PF68-PG68-PI68-PK68</f>
        <v>0</v>
      </c>
      <c r="PM68" s="104">
        <f t="shared" ca="1" si="2430"/>
        <v>0</v>
      </c>
      <c r="PN68" s="105">
        <f t="shared" ref="PN68:PN72" ca="1" si="2664">(PC68+PD68+PE68+PF68+(PG68+((PH68*$F68)/$H68)+PK68))*$L68</f>
        <v>0</v>
      </c>
      <c r="PO68" s="191"/>
      <c r="PP68" s="192">
        <f t="shared" ref="PP68:PP72" ca="1" si="2665">PO68-PL68</f>
        <v>0</v>
      </c>
      <c r="PQ68" s="106">
        <f t="shared" ref="PQ68:PQ72" ca="1" si="2666">PL68</f>
        <v>0</v>
      </c>
      <c r="PR68" s="202"/>
      <c r="PS68" s="202"/>
      <c r="PT68" s="202"/>
      <c r="PU68" s="202"/>
      <c r="PV68" s="202"/>
      <c r="PW68" s="202"/>
      <c r="PX68" s="202"/>
      <c r="PY68" s="202"/>
      <c r="PZ68" s="203"/>
      <c r="QA68" s="204"/>
      <c r="QB68" s="108">
        <f t="shared" si="2434"/>
        <v>0</v>
      </c>
      <c r="QC68" s="102">
        <f ca="1">IF(E68=0,0,SUMIF('Cocktail (December 2025)'!$F$6:$DB$1547,E68,'Cocktail (December 2025)'!$CC$6:$CC$1547))</f>
        <v>0</v>
      </c>
      <c r="QD68" s="108">
        <f t="shared" ca="1" si="2435"/>
        <v>0</v>
      </c>
      <c r="QE68" s="109">
        <f t="shared" ref="QE68:QE72" ca="1" si="2667">PQ68+PR68+PS68+PT68-PU68-PV68-PW68-PX68-PY68-PZ68-QB68-QD68</f>
        <v>0</v>
      </c>
      <c r="QF68" s="104">
        <f t="shared" ca="1" si="2437"/>
        <v>0</v>
      </c>
      <c r="QG68" s="105">
        <f t="shared" ref="QG68:QG72" ca="1" si="2668">(PV68+PW68+PX68+PY68+(PZ68+((QA68*$F68)/$H68)+QD68))*$L68</f>
        <v>0</v>
      </c>
      <c r="QH68" s="191"/>
      <c r="QI68" s="192">
        <f t="shared" ref="QI68:QI72" ca="1" si="2669">QH68-QE68</f>
        <v>0</v>
      </c>
      <c r="QJ68" s="106">
        <f t="shared" ref="QJ68:QJ72" ca="1" si="2670">QE68</f>
        <v>0</v>
      </c>
      <c r="QK68" s="202"/>
      <c r="QL68" s="202"/>
      <c r="QM68" s="202"/>
      <c r="QN68" s="202"/>
      <c r="QO68" s="202"/>
      <c r="QP68" s="202"/>
      <c r="QQ68" s="202"/>
      <c r="QR68" s="202"/>
      <c r="QS68" s="203"/>
      <c r="QT68" s="204"/>
      <c r="QU68" s="108">
        <f t="shared" si="2441"/>
        <v>0</v>
      </c>
      <c r="QV68" s="102">
        <f ca="1">IF(E68=0,0,SUMIF('Cocktail (December 2025)'!$F$6:$DB$1547,E68,'Cocktail (December 2025)'!$CF$6:$CF$1547))</f>
        <v>0</v>
      </c>
      <c r="QW68" s="108">
        <f t="shared" ca="1" si="2442"/>
        <v>0</v>
      </c>
      <c r="QX68" s="109">
        <f t="shared" ref="QX68:QX72" ca="1" si="2671">QJ68+QK68+QL68+QM68-QN68-QO68-QP68-QQ68-QR68-QS68-QU68-QW68</f>
        <v>0</v>
      </c>
      <c r="QY68" s="104">
        <f t="shared" ca="1" si="2444"/>
        <v>0</v>
      </c>
      <c r="QZ68" s="105">
        <f t="shared" ref="QZ68:QZ72" ca="1" si="2672">(QO68+QP68+QQ68+QR68+(QS68+((QT68*$F68)/$H68)+QW68))*$L68</f>
        <v>0</v>
      </c>
      <c r="RA68" s="191"/>
      <c r="RB68" s="192">
        <f t="shared" ref="RB68:RB72" ca="1" si="2673">RA68-QX68</f>
        <v>0</v>
      </c>
      <c r="RC68" s="106">
        <f t="shared" ca="1" si="2447"/>
        <v>0</v>
      </c>
      <c r="RD68" s="202"/>
      <c r="RE68" s="202"/>
      <c r="RF68" s="202"/>
      <c r="RG68" s="202"/>
      <c r="RH68" s="202"/>
      <c r="RI68" s="202"/>
      <c r="RJ68" s="202"/>
      <c r="RK68" s="202"/>
      <c r="RL68" s="203"/>
      <c r="RM68" s="204"/>
      <c r="RN68" s="108">
        <f t="shared" si="2448"/>
        <v>0</v>
      </c>
      <c r="RO68" s="102">
        <f ca="1">IF(E68=0,0,SUMIF('Cocktail (December 2025)'!$F$6:$DB$1547,E68,'Cocktail (December 2025)'!$CI$6:$CI$1547))</f>
        <v>0</v>
      </c>
      <c r="RP68" s="108">
        <f t="shared" ca="1" si="2449"/>
        <v>0</v>
      </c>
      <c r="RQ68" s="109">
        <f t="shared" ref="RQ68:RQ72" ca="1" si="2674">RC68+RD68+RE68+RF68-RG68-RH68-RI68-RJ68-RK68-RL68-RN68-RP68</f>
        <v>0</v>
      </c>
      <c r="RR68" s="104">
        <f t="shared" ca="1" si="2451"/>
        <v>0</v>
      </c>
      <c r="RS68" s="105">
        <f t="shared" ref="RS68:RS72" ca="1" si="2675">(RH68+RI68+RJ68+RK68+(RL68+((RM68*$F68)/$H68)+RP68))*$L68</f>
        <v>0</v>
      </c>
      <c r="RT68" s="191"/>
      <c r="RU68" s="192">
        <f t="shared" ref="RU68:RU72" ca="1" si="2676">RT68-RQ68</f>
        <v>0</v>
      </c>
      <c r="RV68" s="106">
        <f t="shared" ref="RV68:RV72" ca="1" si="2677">RQ68</f>
        <v>0</v>
      </c>
      <c r="RW68" s="202"/>
      <c r="RX68" s="202"/>
      <c r="RY68" s="202"/>
      <c r="RZ68" s="202"/>
      <c r="SA68" s="202"/>
      <c r="SB68" s="202"/>
      <c r="SC68" s="202"/>
      <c r="SD68" s="202"/>
      <c r="SE68" s="203"/>
      <c r="SF68" s="204"/>
      <c r="SG68" s="108">
        <f t="shared" si="2455"/>
        <v>0</v>
      </c>
      <c r="SH68" s="102">
        <f ca="1">IF(E68=0,0,SUMIF('Cocktail (December 2025)'!$F$6:$DB$1547,E68,'Cocktail (December 2025)'!$CL$6:$CL$1547))</f>
        <v>0</v>
      </c>
      <c r="SI68" s="108">
        <f t="shared" ca="1" si="2456"/>
        <v>0</v>
      </c>
      <c r="SJ68" s="109">
        <f t="shared" ref="SJ68:SJ72" ca="1" si="2678">RV68+RW68+RX68+RY68-RZ68-SA68-SB68-SC68-SD68-SE68-SG68-SI68</f>
        <v>0</v>
      </c>
      <c r="SK68" s="104">
        <f t="shared" ca="1" si="2458"/>
        <v>0</v>
      </c>
      <c r="SL68" s="105">
        <f t="shared" ref="SL68:SL72" ca="1" si="2679">(SA68+SB68+SC68+SD68+(SE68+((SF68*$F68)/$H68)+SI68))*$L68</f>
        <v>0</v>
      </c>
      <c r="SM68" s="191"/>
      <c r="SN68" s="192">
        <f t="shared" ref="SN68:SN72" ca="1" si="2680">SM68-SJ68</f>
        <v>0</v>
      </c>
      <c r="SO68" s="106">
        <f t="shared" ref="SO68:SO72" ca="1" si="2681">SJ68</f>
        <v>0</v>
      </c>
      <c r="SP68" s="202"/>
      <c r="SQ68" s="202"/>
      <c r="SR68" s="202"/>
      <c r="SS68" s="202"/>
      <c r="ST68" s="202"/>
      <c r="SU68" s="202"/>
      <c r="SV68" s="202"/>
      <c r="SW68" s="202"/>
      <c r="SX68" s="203"/>
      <c r="SY68" s="204"/>
      <c r="SZ68" s="108">
        <f t="shared" si="2462"/>
        <v>0</v>
      </c>
      <c r="TA68" s="102">
        <f ca="1">IF(E68=0,0,SUMIF('Cocktail (December 2025)'!$F$6:$DB$1547,E68,'Cocktail (December 2025)'!$CO$6:$CO$1547))</f>
        <v>0</v>
      </c>
      <c r="TB68" s="108">
        <f t="shared" ca="1" si="2463"/>
        <v>0</v>
      </c>
      <c r="TC68" s="109">
        <f t="shared" ref="TC68:TC72" ca="1" si="2682">SO68+SP68+SQ68+SR68-SS68-ST68-SU68-SV68-SW68-SX68-SZ68-TB68</f>
        <v>0</v>
      </c>
      <c r="TD68" s="104">
        <f t="shared" ca="1" si="2465"/>
        <v>0</v>
      </c>
      <c r="TE68" s="105">
        <f t="shared" ref="TE68:TE72" ca="1" si="2683">(ST68+SU68+SV68+SW68+(SX68+((SY68*$F68)/$H68)+TB68))*$L68</f>
        <v>0</v>
      </c>
      <c r="TF68" s="191"/>
      <c r="TG68" s="192">
        <f t="shared" ref="TG68:TG72" ca="1" si="2684">TF68-TC68</f>
        <v>0</v>
      </c>
      <c r="TH68" s="106">
        <f t="shared" ref="TH68:TH72" ca="1" si="2685">TC68</f>
        <v>0</v>
      </c>
      <c r="TI68" s="202"/>
      <c r="TJ68" s="202"/>
      <c r="TK68" s="202"/>
      <c r="TL68" s="202"/>
      <c r="TM68" s="202"/>
      <c r="TN68" s="202"/>
      <c r="TO68" s="202"/>
      <c r="TP68" s="202"/>
      <c r="TQ68" s="203"/>
      <c r="TR68" s="204"/>
      <c r="TS68" s="108">
        <f t="shared" si="2469"/>
        <v>0</v>
      </c>
      <c r="TT68" s="102">
        <f ca="1">IF(E68=0,0,SUMIF('Cocktail (December 2025)'!$F$6:$DB$1547,E68,'Cocktail (December 2025)'!$CR$6:$CR$1547))</f>
        <v>0</v>
      </c>
      <c r="TU68" s="108">
        <f t="shared" ca="1" si="2470"/>
        <v>0</v>
      </c>
      <c r="TV68" s="109">
        <f t="shared" ref="TV68:TV72" ca="1" si="2686">TH68+TI68+TJ68+TK68-TL68-TM68-TN68-TO68-TP68-TQ68-TS68-TU68</f>
        <v>0</v>
      </c>
      <c r="TW68" s="104">
        <f t="shared" ca="1" si="2472"/>
        <v>0</v>
      </c>
      <c r="TX68" s="105">
        <f t="shared" ref="TX68:TX72" ca="1" si="2687">(TM68+TN68+TO68+TP68+(TQ68+((TR68*$F68)/$H68)+TU68))*$L68</f>
        <v>0</v>
      </c>
      <c r="TY68" s="191"/>
      <c r="TZ68" s="192">
        <f t="shared" ref="TZ68:TZ72" ca="1" si="2688">TY68-TV68</f>
        <v>0</v>
      </c>
      <c r="UA68" s="106">
        <f t="shared" ref="UA68:UA72" ca="1" si="2689">TV68</f>
        <v>0</v>
      </c>
      <c r="UB68" s="202"/>
      <c r="UC68" s="202"/>
      <c r="UD68" s="202"/>
      <c r="UE68" s="202"/>
      <c r="UF68" s="202"/>
      <c r="UG68" s="202"/>
      <c r="UH68" s="202"/>
      <c r="UI68" s="202"/>
      <c r="UJ68" s="203"/>
      <c r="UK68" s="204"/>
      <c r="UL68" s="108">
        <f t="shared" si="2476"/>
        <v>0</v>
      </c>
      <c r="UM68" s="102">
        <f ca="1">IF(E68=0,0,SUMIF('Cocktail (December 2025)'!$F$6:$DB$1547,E68,'Cocktail (December 2025)'!$CU$6:$CU$1547))</f>
        <v>0</v>
      </c>
      <c r="UN68" s="108">
        <f t="shared" ca="1" si="2477"/>
        <v>0</v>
      </c>
      <c r="UO68" s="109">
        <f t="shared" ref="UO68:UO72" ca="1" si="2690">UA68+UB68+UC68+UD68-UE68-UF68-UG68-UH68-UI68-UJ68-UL68-UN68</f>
        <v>0</v>
      </c>
      <c r="UP68" s="104">
        <f t="shared" ca="1" si="2479"/>
        <v>0</v>
      </c>
      <c r="UQ68" s="105">
        <f t="shared" ref="UQ68:UQ72" ca="1" si="2691">(UF68+UG68+UH68+UI68+(UJ68+((UK68*$F68)/$H68)+UN68))*$L68</f>
        <v>0</v>
      </c>
      <c r="UR68" s="191"/>
      <c r="US68" s="192">
        <f t="shared" ref="US68:US72" ca="1" si="2692">UR68-UO68</f>
        <v>0</v>
      </c>
      <c r="UT68" s="106">
        <f t="shared" ref="UT68:UT72" ca="1" si="2693">UO68</f>
        <v>0</v>
      </c>
      <c r="UU68" s="202"/>
      <c r="UV68" s="202"/>
      <c r="UW68" s="202"/>
      <c r="UX68" s="202"/>
      <c r="UY68" s="202"/>
      <c r="UZ68" s="202"/>
      <c r="VA68" s="202"/>
      <c r="VB68" s="202"/>
      <c r="VC68" s="203"/>
      <c r="VD68" s="204"/>
      <c r="VE68" s="108">
        <f t="shared" si="2483"/>
        <v>0</v>
      </c>
      <c r="VF68" s="102">
        <f ca="1">IF(E68=0,0,SUMIF('Cocktail (December 2025)'!$F$6:$DB$1547,E68,'Cocktail (December 2025)'!$CX$6:$CX$1547))</f>
        <v>0</v>
      </c>
      <c r="VG68" s="108">
        <f t="shared" ca="1" si="2484"/>
        <v>0</v>
      </c>
      <c r="VH68" s="109">
        <f t="shared" ref="VH68:VH72" ca="1" si="2694">UT68+UU68+UV68+UW68-UX68-UY68-UZ68-VA68-VB68-VC68-VE68-VG68</f>
        <v>0</v>
      </c>
      <c r="VI68" s="104">
        <f t="shared" ca="1" si="2486"/>
        <v>0</v>
      </c>
      <c r="VJ68" s="105">
        <f t="shared" ref="VJ68:VJ72" ca="1" si="2695">(UY68+UZ68+VA68+VB68+(VC68+((VD68*$F68)/$H68)+VG68))*$L68</f>
        <v>0</v>
      </c>
      <c r="VK68" s="191"/>
      <c r="VL68" s="192">
        <f t="shared" ref="VL68:VL72" ca="1" si="2696">VK68-VH68</f>
        <v>0</v>
      </c>
      <c r="VM68" s="106">
        <f t="shared" ref="VM68:VM72" ca="1" si="2697">VH68</f>
        <v>0</v>
      </c>
      <c r="VN68" s="202"/>
      <c r="VO68" s="202"/>
      <c r="VP68" s="202"/>
      <c r="VQ68" s="202"/>
      <c r="VR68" s="202"/>
      <c r="VS68" s="202"/>
      <c r="VT68" s="202"/>
      <c r="VU68" s="202"/>
      <c r="VV68" s="203"/>
      <c r="VW68" s="204"/>
      <c r="VX68" s="108">
        <f t="shared" si="2490"/>
        <v>0</v>
      </c>
      <c r="VY68" s="102">
        <f ca="1">IF(E68=0,0,SUMIF('Cocktail (December 2025)'!$F$6:$DB$1547,E68,'Cocktail (December 2025)'!$DA$6:$DA$1547))</f>
        <v>0</v>
      </c>
      <c r="VZ68" s="108">
        <f t="shared" ca="1" si="2491"/>
        <v>0</v>
      </c>
      <c r="WA68" s="109">
        <f t="shared" ref="WA68:WA72" ca="1" si="2698">VM68+VN68+VO68+VP68-VQ68-VR68-VS68-VT68-VU68-VV68-VX68-VZ68</f>
        <v>0</v>
      </c>
      <c r="WB68" s="104">
        <f t="shared" ca="1" si="2493"/>
        <v>0</v>
      </c>
      <c r="WC68" s="105">
        <f t="shared" ref="WC68:WC72" ca="1" si="2699">(VR68+VS68+VT68+VU68+(VV68+((VW68*$F68)/$H68)+VZ68))*$L68</f>
        <v>0</v>
      </c>
      <c r="WD68" s="191"/>
      <c r="WE68" s="192">
        <f t="shared" ref="WE68:WE72" ca="1" si="2700">WD68-WA68</f>
        <v>0</v>
      </c>
      <c r="WF68" s="14" t="s">
        <v>81</v>
      </c>
      <c r="WG68" s="62">
        <f t="shared" si="2496"/>
        <v>0</v>
      </c>
      <c r="WH68" s="13">
        <f t="shared" si="2497"/>
        <v>0</v>
      </c>
      <c r="WI68" s="13">
        <f t="shared" si="2498"/>
        <v>0</v>
      </c>
      <c r="WJ68" s="13">
        <f t="shared" si="2499"/>
        <v>0</v>
      </c>
      <c r="WK68" s="13">
        <f t="shared" si="2500"/>
        <v>0</v>
      </c>
      <c r="WL68" s="13">
        <f t="shared" si="2501"/>
        <v>0</v>
      </c>
      <c r="WM68" s="13">
        <f t="shared" si="2502"/>
        <v>0</v>
      </c>
      <c r="WN68" s="13">
        <f t="shared" si="2503"/>
        <v>0</v>
      </c>
      <c r="WO68" s="13">
        <f t="shared" si="2504"/>
        <v>0</v>
      </c>
      <c r="WP68" s="63">
        <f t="shared" si="2505"/>
        <v>0</v>
      </c>
      <c r="WQ68" s="63">
        <f t="shared" si="2506"/>
        <v>0</v>
      </c>
      <c r="WR68" s="63">
        <f t="shared" si="2507"/>
        <v>0</v>
      </c>
      <c r="WS68" s="63">
        <f t="shared" ca="1" si="2508"/>
        <v>0</v>
      </c>
      <c r="WT68" s="54">
        <f t="shared" ref="WT68:WU72" ca="1" si="2701">WA68</f>
        <v>0</v>
      </c>
      <c r="WU68" s="64">
        <f t="shared" ca="1" si="2701"/>
        <v>0</v>
      </c>
      <c r="WV68" s="196"/>
      <c r="WW68" s="197">
        <f t="shared" ref="WW68:WW72" ca="1" si="2702">WV68-WT68</f>
        <v>0</v>
      </c>
      <c r="WX68" s="12">
        <f t="shared" si="2512"/>
        <v>0</v>
      </c>
      <c r="WY68" s="61"/>
    </row>
    <row r="69" spans="1:623" ht="15" customHeight="1" x14ac:dyDescent="0.3">
      <c r="A69" s="114" t="str">
        <f ca="1">IFERROR(IF(WU69=0,"-","Y"),"-")</f>
        <v>-</v>
      </c>
      <c r="B69" s="149"/>
      <c r="C69" s="173">
        <v>318</v>
      </c>
      <c r="D69" s="174">
        <v>339</v>
      </c>
      <c r="E69" s="138" t="s">
        <v>210</v>
      </c>
      <c r="F69" s="98">
        <f>IF(E69="","",IF(VLOOKUP(E69,'Master Data (December 2025)'!$B$10:$N$857,1)=E69,VLOOKUP(E69,'Master Data (December 2025)'!$B$10:$N$857,6),"XX"))</f>
        <v>1</v>
      </c>
      <c r="G69" s="98"/>
      <c r="H69" s="90">
        <f>IF(E69="","",IF(VLOOKUP(E69,'Master Data (December 2025)'!$B$10:$N$857,1)=E69,VLOOKUP(E69,'Master Data (December 2025)'!$B$10:$N$857,8),"XX"))</f>
        <v>22</v>
      </c>
      <c r="I69" s="98"/>
      <c r="J69" s="90" t="str">
        <f>IF(E69="","",IF(VLOOKUP(E69,'Master Data (December 2025)'!$B$10:$N$857,1)=E69,VLOOKUP(E69,'Master Data (December 2025)'!$B$10:$N$857,3),"XX"))</f>
        <v>สมภพ</v>
      </c>
      <c r="K69" s="99" t="str">
        <f>IF(E69="","",IF(VLOOKUP(E69,'Master Data (December 2025)'!$B$10:$N$857,1)=E69,VLOOKUP(E69,'Master Data (December 2025)'!$B$10:$N$857,5),"XX"))</f>
        <v>Btl 700 ml</v>
      </c>
      <c r="L69" s="215">
        <f>IF(E69="","",IF(VLOOKUP(E69,'Master Data (December 2025)'!$B$10:$N$857,1)=E69,VLOOKUP(E69,'Master Data (December 2025)'!$B$10:$N$857,11),"XX"))</f>
        <v>1455</v>
      </c>
      <c r="M69" s="215">
        <f>IF(E69="","",IF(VLOOKUP(E69,'Master Data (December 2025)'!$B$10:$N$857,1)=E69,VLOOKUP(E69,'Master Data (December 2025)'!$B$10:$N$857,13),"XX"))</f>
        <v>66.13636363636364</v>
      </c>
      <c r="N69" s="208"/>
      <c r="O69" s="100">
        <f t="shared" si="2580"/>
        <v>0</v>
      </c>
      <c r="P69" s="202"/>
      <c r="Q69" s="202"/>
      <c r="R69" s="202"/>
      <c r="S69" s="202"/>
      <c r="T69" s="202"/>
      <c r="U69" s="202"/>
      <c r="V69" s="202"/>
      <c r="W69" s="202"/>
      <c r="X69" s="203"/>
      <c r="Y69" s="204"/>
      <c r="Z69" s="101">
        <f t="shared" si="2581"/>
        <v>0</v>
      </c>
      <c r="AA69" s="102">
        <f ca="1">IF(E69=0,0,SUMIF('Cocktail (December 2025)'!$F$6:$DB$1547,E69,'Cocktail (December 2025)'!$O$6:$O$1547))</f>
        <v>0</v>
      </c>
      <c r="AB69" s="103">
        <f t="shared" ca="1" si="2582"/>
        <v>0</v>
      </c>
      <c r="AC69" s="104">
        <f t="shared" ca="1" si="2583"/>
        <v>0</v>
      </c>
      <c r="AD69" s="104">
        <f t="shared" ca="1" si="2584"/>
        <v>0</v>
      </c>
      <c r="AE69" s="105">
        <f t="shared" ca="1" si="2585"/>
        <v>0</v>
      </c>
      <c r="AF69" s="191"/>
      <c r="AG69" s="192">
        <f t="shared" ca="1" si="2586"/>
        <v>0</v>
      </c>
      <c r="AH69" s="106">
        <f ca="1">IF(AF69="",AC69,IF(AF69&lt;&gt;0,AF69,0))</f>
        <v>0</v>
      </c>
      <c r="AI69" s="202"/>
      <c r="AJ69" s="202"/>
      <c r="AK69" s="202"/>
      <c r="AL69" s="202"/>
      <c r="AM69" s="202"/>
      <c r="AN69" s="202"/>
      <c r="AO69" s="202"/>
      <c r="AP69" s="202"/>
      <c r="AQ69" s="203"/>
      <c r="AR69" s="204"/>
      <c r="AS69" s="107">
        <f>(AR69*F69)/H69</f>
        <v>0</v>
      </c>
      <c r="AT69" s="102">
        <f ca="1">IF(E69=0,0,SUMIF('Cocktail (December 2025)'!$F$6:$DB$1547,E69,'Cocktail (December 2025)'!$R$6:$R$1547))</f>
        <v>0</v>
      </c>
      <c r="AU69" s="108">
        <f ca="1">AT69/H69</f>
        <v>0</v>
      </c>
      <c r="AV69" s="104">
        <f t="shared" ca="1" si="2587"/>
        <v>0</v>
      </c>
      <c r="AW69" s="104">
        <f ca="1">AV69*H69</f>
        <v>0</v>
      </c>
      <c r="AX69" s="105">
        <f t="shared" ca="1" si="2588"/>
        <v>0</v>
      </c>
      <c r="AY69" s="191"/>
      <c r="AZ69" s="192">
        <f t="shared" ca="1" si="2589"/>
        <v>0</v>
      </c>
      <c r="BA69" s="106">
        <f ca="1">AV69</f>
        <v>0</v>
      </c>
      <c r="BB69" s="202"/>
      <c r="BC69" s="202"/>
      <c r="BD69" s="202"/>
      <c r="BE69" s="202"/>
      <c r="BF69" s="202"/>
      <c r="BG69" s="202"/>
      <c r="BH69" s="202"/>
      <c r="BI69" s="202"/>
      <c r="BJ69" s="203"/>
      <c r="BK69" s="204"/>
      <c r="BL69" s="108">
        <f>(BK69*F69)/H69</f>
        <v>0</v>
      </c>
      <c r="BM69" s="102">
        <f ca="1">IF(E69=0,0,SUMIF('Cocktail (December 2025)'!$F$6:$DB$1547,E69,'Cocktail (December 2025)'!$U$6:$U$1547))</f>
        <v>0</v>
      </c>
      <c r="BN69" s="108">
        <f ca="1">BM69/H69</f>
        <v>0</v>
      </c>
      <c r="BO69" s="109">
        <f t="shared" ca="1" si="2590"/>
        <v>0</v>
      </c>
      <c r="BP69" s="104">
        <f ca="1">BO69*H69</f>
        <v>0</v>
      </c>
      <c r="BQ69" s="105">
        <f t="shared" ca="1" si="2591"/>
        <v>0</v>
      </c>
      <c r="BR69" s="191"/>
      <c r="BS69" s="192">
        <f t="shared" ca="1" si="2592"/>
        <v>0</v>
      </c>
      <c r="BT69" s="106">
        <f t="shared" ca="1" si="2593"/>
        <v>0</v>
      </c>
      <c r="BU69" s="202"/>
      <c r="BV69" s="202"/>
      <c r="BW69" s="202"/>
      <c r="BX69" s="202"/>
      <c r="BY69" s="202"/>
      <c r="BZ69" s="202"/>
      <c r="CA69" s="202"/>
      <c r="CB69" s="202"/>
      <c r="CC69" s="203"/>
      <c r="CD69" s="204"/>
      <c r="CE69" s="108">
        <f>(CD69*F69)/H69</f>
        <v>0</v>
      </c>
      <c r="CF69" s="102">
        <f ca="1">IF(E69=0,0,SUMIF('Cocktail (December 2025)'!$F$6:$DB$1547,E69,'Cocktail (December 2025)'!$X$6:$X$1547))</f>
        <v>0</v>
      </c>
      <c r="CG69" s="108">
        <f ca="1">CF69/H69</f>
        <v>0</v>
      </c>
      <c r="CH69" s="109">
        <f t="shared" ca="1" si="2594"/>
        <v>0</v>
      </c>
      <c r="CI69" s="104">
        <f ca="1">CH69*H69</f>
        <v>0</v>
      </c>
      <c r="CJ69" s="105">
        <f t="shared" ca="1" si="2595"/>
        <v>0</v>
      </c>
      <c r="CK69" s="191"/>
      <c r="CL69" s="192">
        <f t="shared" ca="1" si="2596"/>
        <v>0</v>
      </c>
      <c r="CM69" s="106">
        <f t="shared" ca="1" si="2597"/>
        <v>0</v>
      </c>
      <c r="CN69" s="202"/>
      <c r="CO69" s="202"/>
      <c r="CP69" s="202"/>
      <c r="CQ69" s="202"/>
      <c r="CR69" s="202"/>
      <c r="CS69" s="202"/>
      <c r="CT69" s="202"/>
      <c r="CU69" s="202"/>
      <c r="CV69" s="203"/>
      <c r="CW69" s="204"/>
      <c r="CX69" s="108">
        <f>(CW69*F69)/H69</f>
        <v>0</v>
      </c>
      <c r="CY69" s="102">
        <f ca="1">IF(E69=0,0,SUMIF('Cocktail (December 2025)'!$F$6:$DB$1547,E69,'Cocktail (December 2025)'!$AA$6:$AA$1547))</f>
        <v>0</v>
      </c>
      <c r="CZ69" s="108">
        <f ca="1">CY69/H69</f>
        <v>0</v>
      </c>
      <c r="DA69" s="109">
        <f t="shared" ca="1" si="2598"/>
        <v>0</v>
      </c>
      <c r="DB69" s="104">
        <f ca="1">DA69*H69</f>
        <v>0</v>
      </c>
      <c r="DC69" s="105">
        <f t="shared" ca="1" si="2599"/>
        <v>0</v>
      </c>
      <c r="DD69" s="191"/>
      <c r="DE69" s="192">
        <f t="shared" ca="1" si="2600"/>
        <v>0</v>
      </c>
      <c r="DF69" s="106">
        <f t="shared" ca="1" si="2601"/>
        <v>0</v>
      </c>
      <c r="DG69" s="202"/>
      <c r="DH69" s="202"/>
      <c r="DI69" s="202"/>
      <c r="DJ69" s="202"/>
      <c r="DK69" s="202"/>
      <c r="DL69" s="202"/>
      <c r="DM69" s="202"/>
      <c r="DN69" s="202"/>
      <c r="DO69" s="203"/>
      <c r="DP69" s="204"/>
      <c r="DQ69" s="108">
        <f>(DP69*F69)/H69</f>
        <v>0</v>
      </c>
      <c r="DR69" s="102">
        <f ca="1">IF(E69=0,0,SUMIF('Cocktail (December 2025)'!$F$6:$DB$1547,E69,'Cocktail (December 2025)'!$AD$6:$AD$1547))</f>
        <v>0</v>
      </c>
      <c r="DS69" s="108">
        <f ca="1">DR69/H69</f>
        <v>0</v>
      </c>
      <c r="DT69" s="109">
        <f t="shared" ca="1" si="2602"/>
        <v>0</v>
      </c>
      <c r="DU69" s="104">
        <f ca="1">DT69*H69</f>
        <v>0</v>
      </c>
      <c r="DV69" s="105">
        <f t="shared" ca="1" si="2603"/>
        <v>0</v>
      </c>
      <c r="DW69" s="191"/>
      <c r="DX69" s="192">
        <f t="shared" ca="1" si="2604"/>
        <v>0</v>
      </c>
      <c r="DY69" s="106">
        <f t="shared" ca="1" si="2605"/>
        <v>0</v>
      </c>
      <c r="DZ69" s="202"/>
      <c r="EA69" s="202"/>
      <c r="EB69" s="202"/>
      <c r="EC69" s="202"/>
      <c r="ED69" s="202"/>
      <c r="EE69" s="202"/>
      <c r="EF69" s="202"/>
      <c r="EG69" s="202"/>
      <c r="EH69" s="203"/>
      <c r="EI69" s="204"/>
      <c r="EJ69" s="108">
        <f>(EI69*F69)/H69</f>
        <v>0</v>
      </c>
      <c r="EK69" s="102">
        <f ca="1">IF(E69=0,0,SUMIF('Cocktail (December 2025)'!$F$6:$DB$1547,E69,'Cocktail (December 2025)'!$AG$6:$AG$1547))</f>
        <v>0</v>
      </c>
      <c r="EL69" s="108">
        <f ca="1">EK69/H69</f>
        <v>0</v>
      </c>
      <c r="EM69" s="109">
        <f t="shared" ca="1" si="2606"/>
        <v>0</v>
      </c>
      <c r="EN69" s="104">
        <f ca="1">EM69*H69</f>
        <v>0</v>
      </c>
      <c r="EO69" s="105">
        <f t="shared" ca="1" si="2607"/>
        <v>0</v>
      </c>
      <c r="EP69" s="191"/>
      <c r="EQ69" s="199">
        <f t="shared" ca="1" si="2608"/>
        <v>0</v>
      </c>
      <c r="ER69" s="185">
        <f ca="1">EM69</f>
        <v>0</v>
      </c>
      <c r="ES69" s="202"/>
      <c r="ET69" s="202"/>
      <c r="EU69" s="202"/>
      <c r="EV69" s="202"/>
      <c r="EW69" s="202"/>
      <c r="EX69" s="202"/>
      <c r="EY69" s="202"/>
      <c r="EZ69" s="202"/>
      <c r="FA69" s="203"/>
      <c r="FB69" s="204"/>
      <c r="FC69" s="108">
        <f>(FB69*F69)/H69</f>
        <v>0</v>
      </c>
      <c r="FD69" s="102">
        <f ca="1">IF(E69=0,0,SUMIF('Cocktail (December 2025)'!$F$6:$DB$1547,E69,'Cocktail (December 2025)'!$AJ$6:$AJ$1547))</f>
        <v>0</v>
      </c>
      <c r="FE69" s="108">
        <f ca="1">FD69/H69</f>
        <v>0</v>
      </c>
      <c r="FF69" s="109">
        <f t="shared" ca="1" si="2609"/>
        <v>0</v>
      </c>
      <c r="FG69" s="104">
        <f ca="1">FF69*H69</f>
        <v>0</v>
      </c>
      <c r="FH69" s="105">
        <f t="shared" ca="1" si="2610"/>
        <v>0</v>
      </c>
      <c r="FI69" s="191"/>
      <c r="FJ69" s="192">
        <f t="shared" ca="1" si="2611"/>
        <v>0</v>
      </c>
      <c r="FK69" s="110">
        <f t="shared" ca="1" si="2612"/>
        <v>0</v>
      </c>
      <c r="FL69" s="202"/>
      <c r="FM69" s="202"/>
      <c r="FN69" s="202"/>
      <c r="FO69" s="202"/>
      <c r="FP69" s="202"/>
      <c r="FQ69" s="202"/>
      <c r="FR69" s="202"/>
      <c r="FS69" s="202"/>
      <c r="FT69" s="203"/>
      <c r="FU69" s="204"/>
      <c r="FV69" s="108">
        <f>(FU69*F69)/H69</f>
        <v>0</v>
      </c>
      <c r="FW69" s="102">
        <f ca="1">IF(E69=0,0,SUMIF('Cocktail (December 2025)'!$F$6:$DB$1547,E69,'Cocktail (December 2025)'!$AM$6:$AM$1547))</f>
        <v>0</v>
      </c>
      <c r="FX69" s="108">
        <f ca="1">FW69/H69</f>
        <v>0</v>
      </c>
      <c r="FY69" s="109">
        <f t="shared" ca="1" si="2613"/>
        <v>0</v>
      </c>
      <c r="FZ69" s="104">
        <f ca="1">FY69*H69</f>
        <v>0</v>
      </c>
      <c r="GA69" s="105">
        <f t="shared" ca="1" si="2614"/>
        <v>0</v>
      </c>
      <c r="GB69" s="191"/>
      <c r="GC69" s="192">
        <f t="shared" ca="1" si="2615"/>
        <v>0</v>
      </c>
      <c r="GD69" s="106">
        <f t="shared" ca="1" si="2616"/>
        <v>0</v>
      </c>
      <c r="GE69" s="202"/>
      <c r="GF69" s="202"/>
      <c r="GG69" s="202"/>
      <c r="GH69" s="202"/>
      <c r="GI69" s="202"/>
      <c r="GJ69" s="202"/>
      <c r="GK69" s="202"/>
      <c r="GL69" s="202"/>
      <c r="GM69" s="203"/>
      <c r="GN69" s="204"/>
      <c r="GO69" s="108">
        <f>(GN69*F69)/H69</f>
        <v>0</v>
      </c>
      <c r="GP69" s="102">
        <f ca="1">IF(E69=0,0,SUMIF('Cocktail (December 2025)'!$F$6:$DB$1547,E69,'Cocktail (December 2025)'!$AP$6:$AP$1547))</f>
        <v>0</v>
      </c>
      <c r="GQ69" s="108">
        <f ca="1">GP69/H69</f>
        <v>0</v>
      </c>
      <c r="GR69" s="109">
        <f t="shared" ca="1" si="2617"/>
        <v>0</v>
      </c>
      <c r="GS69" s="104">
        <f ca="1">GR69*H69</f>
        <v>0</v>
      </c>
      <c r="GT69" s="105">
        <f t="shared" ca="1" si="2618"/>
        <v>0</v>
      </c>
      <c r="GU69" s="191"/>
      <c r="GV69" s="192">
        <f t="shared" ca="1" si="2619"/>
        <v>0</v>
      </c>
      <c r="GW69" s="106">
        <f t="shared" ca="1" si="2620"/>
        <v>0</v>
      </c>
      <c r="GX69" s="202"/>
      <c r="GY69" s="202"/>
      <c r="GZ69" s="202"/>
      <c r="HA69" s="202"/>
      <c r="HB69" s="202"/>
      <c r="HC69" s="202"/>
      <c r="HD69" s="202"/>
      <c r="HE69" s="202"/>
      <c r="HF69" s="203"/>
      <c r="HG69" s="204"/>
      <c r="HH69" s="108">
        <f>(HG69*F69)/H69</f>
        <v>0</v>
      </c>
      <c r="HI69" s="102">
        <f ca="1">IF(E69=0,0,SUMIF('Cocktail (December 2025)'!$F$6:$DB$1547,E69,'Cocktail (December 2025)'!$AS$6:$AS$1547))</f>
        <v>0</v>
      </c>
      <c r="HJ69" s="108">
        <f ca="1">HI69/H69</f>
        <v>0</v>
      </c>
      <c r="HK69" s="109">
        <f t="shared" ca="1" si="2621"/>
        <v>0</v>
      </c>
      <c r="HL69" s="104">
        <f ca="1">HK69*H69</f>
        <v>0</v>
      </c>
      <c r="HM69" s="105">
        <f t="shared" ca="1" si="2622"/>
        <v>0</v>
      </c>
      <c r="HN69" s="191"/>
      <c r="HO69" s="192">
        <f t="shared" ca="1" si="2623"/>
        <v>0</v>
      </c>
      <c r="HP69" s="106">
        <f t="shared" ca="1" si="2624"/>
        <v>0</v>
      </c>
      <c r="HQ69" s="202"/>
      <c r="HR69" s="202"/>
      <c r="HS69" s="202"/>
      <c r="HT69" s="202"/>
      <c r="HU69" s="202"/>
      <c r="HV69" s="202"/>
      <c r="HW69" s="202"/>
      <c r="HX69" s="202"/>
      <c r="HY69" s="203"/>
      <c r="HZ69" s="204"/>
      <c r="IA69" s="108">
        <f>(HZ69*F69)/H69</f>
        <v>0</v>
      </c>
      <c r="IB69" s="102">
        <f ca="1">IF(E69=0,0,SUMIF('Cocktail (December 2025)'!$F$6:$DB$1547,E69,'Cocktail (December 2025)'!$AV$6:$AV$1547))</f>
        <v>0</v>
      </c>
      <c r="IC69" s="108">
        <f ca="1">IB69/H69</f>
        <v>0</v>
      </c>
      <c r="ID69" s="109">
        <f t="shared" ca="1" si="2625"/>
        <v>0</v>
      </c>
      <c r="IE69" s="104">
        <f ca="1">ID69*H69</f>
        <v>0</v>
      </c>
      <c r="IF69" s="105">
        <f t="shared" ca="1" si="2626"/>
        <v>0</v>
      </c>
      <c r="IG69" s="191"/>
      <c r="IH69" s="192">
        <f t="shared" ca="1" si="2627"/>
        <v>0</v>
      </c>
      <c r="II69" s="106">
        <f t="shared" ca="1" si="2628"/>
        <v>0</v>
      </c>
      <c r="IJ69" s="202"/>
      <c r="IK69" s="202"/>
      <c r="IL69" s="202"/>
      <c r="IM69" s="202"/>
      <c r="IN69" s="202"/>
      <c r="IO69" s="202"/>
      <c r="IP69" s="202"/>
      <c r="IQ69" s="202"/>
      <c r="IR69" s="203"/>
      <c r="IS69" s="204"/>
      <c r="IT69" s="108">
        <f>(IS69*F69)/H69</f>
        <v>0</v>
      </c>
      <c r="IU69" s="102">
        <f ca="1">IF(E69=0,0,SUMIF('Cocktail (December 2025)'!$F$6:$DB$1547,E69,'Cocktail (December 2025)'!$AY$6:$AY$1547))</f>
        <v>0</v>
      </c>
      <c r="IV69" s="108">
        <f ca="1">IU69/H69</f>
        <v>0</v>
      </c>
      <c r="IW69" s="109">
        <f t="shared" ca="1" si="2629"/>
        <v>0</v>
      </c>
      <c r="IX69" s="104">
        <f ca="1">IW69*H69</f>
        <v>0</v>
      </c>
      <c r="IY69" s="105">
        <f t="shared" ca="1" si="2630"/>
        <v>0</v>
      </c>
      <c r="IZ69" s="191"/>
      <c r="JA69" s="192">
        <f t="shared" ca="1" si="2631"/>
        <v>0</v>
      </c>
      <c r="JB69" s="106">
        <f t="shared" ca="1" si="2632"/>
        <v>0</v>
      </c>
      <c r="JC69" s="202"/>
      <c r="JD69" s="202"/>
      <c r="JE69" s="202"/>
      <c r="JF69" s="202"/>
      <c r="JG69" s="202"/>
      <c r="JH69" s="202"/>
      <c r="JI69" s="202"/>
      <c r="JJ69" s="202"/>
      <c r="JK69" s="203"/>
      <c r="JL69" s="204"/>
      <c r="JM69" s="108">
        <f>(JL69*F69)/H69</f>
        <v>0</v>
      </c>
      <c r="JN69" s="102">
        <f ca="1">IF(E69=0,0,SUMIF('Cocktail (December 2025)'!$F$6:$DB$1547,E69,'Cocktail (December 2025)'!$BB$6:$BB$1547))</f>
        <v>0</v>
      </c>
      <c r="JO69" s="108">
        <f ca="1">JN69/H69</f>
        <v>0</v>
      </c>
      <c r="JP69" s="109">
        <f t="shared" ca="1" si="2633"/>
        <v>0</v>
      </c>
      <c r="JQ69" s="104">
        <f ca="1">JP69*H69</f>
        <v>0</v>
      </c>
      <c r="JR69" s="105">
        <f t="shared" ca="1" si="2634"/>
        <v>0</v>
      </c>
      <c r="JS69" s="191"/>
      <c r="JT69" s="192">
        <f t="shared" ca="1" si="2635"/>
        <v>0</v>
      </c>
      <c r="JU69" s="106">
        <f ca="1">JP69</f>
        <v>0</v>
      </c>
      <c r="JV69" s="202"/>
      <c r="JW69" s="202"/>
      <c r="JX69" s="202"/>
      <c r="JY69" s="202"/>
      <c r="JZ69" s="202"/>
      <c r="KA69" s="202"/>
      <c r="KB69" s="202"/>
      <c r="KC69" s="202"/>
      <c r="KD69" s="203"/>
      <c r="KE69" s="204"/>
      <c r="KF69" s="108">
        <f>(KE69*F69)/H69</f>
        <v>0</v>
      </c>
      <c r="KG69" s="102">
        <f ca="1">IF(E69=0,0,SUMIF('Cocktail (December 2025)'!$F$6:$DB$1547,E69,'Cocktail (December 2025)'!$BE$6:$BE$1547))</f>
        <v>0</v>
      </c>
      <c r="KH69" s="108">
        <f ca="1">KG69/H69</f>
        <v>0</v>
      </c>
      <c r="KI69" s="109">
        <f t="shared" ca="1" si="2636"/>
        <v>0</v>
      </c>
      <c r="KJ69" s="104">
        <f ca="1">KI69*H69</f>
        <v>0</v>
      </c>
      <c r="KK69" s="105">
        <f t="shared" ca="1" si="2637"/>
        <v>0</v>
      </c>
      <c r="KL69" s="191"/>
      <c r="KM69" s="192">
        <f t="shared" ca="1" si="2638"/>
        <v>0</v>
      </c>
      <c r="KN69" s="106">
        <f t="shared" ca="1" si="2639"/>
        <v>0</v>
      </c>
      <c r="KO69" s="202"/>
      <c r="KP69" s="202"/>
      <c r="KQ69" s="202"/>
      <c r="KR69" s="202"/>
      <c r="KS69" s="202"/>
      <c r="KT69" s="202"/>
      <c r="KU69" s="202"/>
      <c r="KV69" s="202"/>
      <c r="KW69" s="203"/>
      <c r="KX69" s="204"/>
      <c r="KY69" s="108">
        <f>(KX69*F69)/H69</f>
        <v>0</v>
      </c>
      <c r="KZ69" s="102">
        <f ca="1">IF(E69=0,0,SUMIF('Cocktail (December 2025)'!$F$6:$DB$1547,E69,'Cocktail (December 2025)'!$BH$6:$BH$1547))</f>
        <v>0</v>
      </c>
      <c r="LA69" s="108">
        <f ca="1">KZ69/H69</f>
        <v>0</v>
      </c>
      <c r="LB69" s="109">
        <f t="shared" ca="1" si="2640"/>
        <v>0</v>
      </c>
      <c r="LC69" s="104">
        <f ca="1">LB69*H69</f>
        <v>0</v>
      </c>
      <c r="LD69" s="105">
        <f t="shared" ca="1" si="2641"/>
        <v>0</v>
      </c>
      <c r="LE69" s="191"/>
      <c r="LF69" s="192">
        <f t="shared" ca="1" si="2642"/>
        <v>0</v>
      </c>
      <c r="LG69" s="106">
        <f t="shared" ca="1" si="2643"/>
        <v>0</v>
      </c>
      <c r="LH69" s="202"/>
      <c r="LI69" s="202"/>
      <c r="LJ69" s="202"/>
      <c r="LK69" s="202"/>
      <c r="LL69" s="202"/>
      <c r="LM69" s="202"/>
      <c r="LN69" s="202"/>
      <c r="LO69" s="202"/>
      <c r="LP69" s="203"/>
      <c r="LQ69" s="204"/>
      <c r="LR69" s="108">
        <f>(LQ69*F69)/H69</f>
        <v>0</v>
      </c>
      <c r="LS69" s="102">
        <f ca="1">IF(E69=0,0,SUMIF('Cocktail (December 2025)'!$F$6:$DB$1547,E69,'Cocktail (December 2025)'!$BK$6:$BK$1547))</f>
        <v>0</v>
      </c>
      <c r="LT69" s="108">
        <f ca="1">LS69/H69</f>
        <v>0</v>
      </c>
      <c r="LU69" s="109">
        <f t="shared" ca="1" si="2644"/>
        <v>0</v>
      </c>
      <c r="LV69" s="104">
        <f ca="1">LU69*H69</f>
        <v>0</v>
      </c>
      <c r="LW69" s="105">
        <f t="shared" ca="1" si="2645"/>
        <v>0</v>
      </c>
      <c r="LX69" s="191"/>
      <c r="LY69" s="192">
        <f t="shared" ca="1" si="2646"/>
        <v>0</v>
      </c>
      <c r="LZ69" s="106">
        <f t="shared" ca="1" si="2647"/>
        <v>0</v>
      </c>
      <c r="MA69" s="202"/>
      <c r="MB69" s="202"/>
      <c r="MC69" s="202"/>
      <c r="MD69" s="202"/>
      <c r="ME69" s="202"/>
      <c r="MF69" s="202"/>
      <c r="MG69" s="202"/>
      <c r="MH69" s="202"/>
      <c r="MI69" s="203"/>
      <c r="MJ69" s="204"/>
      <c r="MK69" s="108">
        <f>(MJ69*F69)/H69</f>
        <v>0</v>
      </c>
      <c r="ML69" s="102">
        <f ca="1">IF(E69=0,0,SUMIF('Cocktail (December 2025)'!$F$6:$DB$1547,E69,'Cocktail (December 2025)'!$BN$6:$BN$1547))</f>
        <v>0</v>
      </c>
      <c r="MM69" s="108">
        <f ca="1">ML69/H69</f>
        <v>0</v>
      </c>
      <c r="MN69" s="109">
        <f t="shared" ca="1" si="2648"/>
        <v>0</v>
      </c>
      <c r="MO69" s="104">
        <f ca="1">MN69*H69</f>
        <v>0</v>
      </c>
      <c r="MP69" s="105">
        <f t="shared" ca="1" si="2649"/>
        <v>0</v>
      </c>
      <c r="MQ69" s="191"/>
      <c r="MR69" s="192">
        <f t="shared" ca="1" si="2650"/>
        <v>0</v>
      </c>
      <c r="MS69" s="106">
        <f t="shared" ca="1" si="2651"/>
        <v>0</v>
      </c>
      <c r="MT69" s="202"/>
      <c r="MU69" s="202"/>
      <c r="MV69" s="202"/>
      <c r="MW69" s="202"/>
      <c r="MX69" s="202"/>
      <c r="MY69" s="202"/>
      <c r="MZ69" s="202"/>
      <c r="NA69" s="202"/>
      <c r="NB69" s="203"/>
      <c r="NC69" s="204"/>
      <c r="ND69" s="108">
        <f>(NC69*F69)/H69</f>
        <v>0</v>
      </c>
      <c r="NE69" s="102">
        <f ca="1">IF(E69=0,0,SUMIF('Cocktail (December 2025)'!$F$6:$DB$1547,E69,'Cocktail (December 2025)'!$BQ$6:$BQ$1547))</f>
        <v>0</v>
      </c>
      <c r="NF69" s="108">
        <f ca="1">NE69/H69</f>
        <v>0</v>
      </c>
      <c r="NG69" s="109">
        <f t="shared" ca="1" si="2652"/>
        <v>0</v>
      </c>
      <c r="NH69" s="104">
        <f ca="1">NG69*H69</f>
        <v>0</v>
      </c>
      <c r="NI69" s="105">
        <f t="shared" ca="1" si="2653"/>
        <v>0</v>
      </c>
      <c r="NJ69" s="191"/>
      <c r="NK69" s="192">
        <f t="shared" ca="1" si="2654"/>
        <v>0</v>
      </c>
      <c r="NL69" s="106">
        <f t="shared" ca="1" si="2655"/>
        <v>0</v>
      </c>
      <c r="NM69" s="202"/>
      <c r="NN69" s="202"/>
      <c r="NO69" s="202"/>
      <c r="NP69" s="202"/>
      <c r="NQ69" s="202"/>
      <c r="NR69" s="202"/>
      <c r="NS69" s="202"/>
      <c r="NT69" s="202"/>
      <c r="NU69" s="203"/>
      <c r="NV69" s="204"/>
      <c r="NW69" s="108">
        <f>(NV69*F69)/H69</f>
        <v>0</v>
      </c>
      <c r="NX69" s="102">
        <f ca="1">IF(E69=0,0,SUMIF('Cocktail (December 2025)'!$F$6:$DB$1547,E69,'Cocktail (December 2025)'!$BT$6:$BT$1547))</f>
        <v>0</v>
      </c>
      <c r="NY69" s="108">
        <f ca="1">NX69/H69</f>
        <v>0</v>
      </c>
      <c r="NZ69" s="109">
        <f t="shared" ca="1" si="2656"/>
        <v>0</v>
      </c>
      <c r="OA69" s="104">
        <f ca="1">NZ69*H69</f>
        <v>0</v>
      </c>
      <c r="OB69" s="105">
        <f t="shared" ca="1" si="2657"/>
        <v>0</v>
      </c>
      <c r="OC69" s="191"/>
      <c r="OD69" s="192">
        <f t="shared" ca="1" si="2658"/>
        <v>0</v>
      </c>
      <c r="OE69" s="106">
        <f t="shared" ca="1" si="2659"/>
        <v>0</v>
      </c>
      <c r="OF69" s="202"/>
      <c r="OG69" s="202"/>
      <c r="OH69" s="202"/>
      <c r="OI69" s="202"/>
      <c r="OJ69" s="202"/>
      <c r="OK69" s="202"/>
      <c r="OL69" s="202"/>
      <c r="OM69" s="202"/>
      <c r="ON69" s="203"/>
      <c r="OO69" s="204"/>
      <c r="OP69" s="108">
        <f>(OO69*F69)/H69</f>
        <v>0</v>
      </c>
      <c r="OQ69" s="102">
        <f ca="1">IF(E69=0,0,SUMIF('Cocktail (December 2025)'!$F$6:$DB$1547,E69,'Cocktail (December 2025)'!$BW$6:$BW$1547))</f>
        <v>0</v>
      </c>
      <c r="OR69" s="108">
        <f ca="1">OQ69/H69</f>
        <v>0</v>
      </c>
      <c r="OS69" s="109">
        <f t="shared" ca="1" si="2660"/>
        <v>0</v>
      </c>
      <c r="OT69" s="104">
        <f ca="1">OS69*H69</f>
        <v>0</v>
      </c>
      <c r="OU69" s="105">
        <f t="shared" ca="1" si="2661"/>
        <v>0</v>
      </c>
      <c r="OV69" s="191"/>
      <c r="OW69" s="192">
        <f t="shared" ca="1" si="2662"/>
        <v>0</v>
      </c>
      <c r="OX69" s="106">
        <f ca="1">OS69</f>
        <v>0</v>
      </c>
      <c r="OY69" s="202"/>
      <c r="OZ69" s="202"/>
      <c r="PA69" s="202"/>
      <c r="PB69" s="202"/>
      <c r="PC69" s="202"/>
      <c r="PD69" s="202"/>
      <c r="PE69" s="202"/>
      <c r="PF69" s="202"/>
      <c r="PG69" s="203"/>
      <c r="PH69" s="204"/>
      <c r="PI69" s="108">
        <f>(PH69*F69)/H69</f>
        <v>0</v>
      </c>
      <c r="PJ69" s="102">
        <f ca="1">IF(E69=0,0,SUMIF('Cocktail (December 2025)'!$F$6:$DB$1547,E69,'Cocktail (December 2025)'!$BZ$6:$BZ$1547))</f>
        <v>0</v>
      </c>
      <c r="PK69" s="108">
        <f ca="1">PJ69/H69</f>
        <v>0</v>
      </c>
      <c r="PL69" s="109">
        <f t="shared" ca="1" si="2663"/>
        <v>0</v>
      </c>
      <c r="PM69" s="104">
        <f ca="1">PL69*H69</f>
        <v>0</v>
      </c>
      <c r="PN69" s="105">
        <f t="shared" ca="1" si="2664"/>
        <v>0</v>
      </c>
      <c r="PO69" s="191"/>
      <c r="PP69" s="192">
        <f t="shared" ca="1" si="2665"/>
        <v>0</v>
      </c>
      <c r="PQ69" s="106">
        <f t="shared" ca="1" si="2666"/>
        <v>0</v>
      </c>
      <c r="PR69" s="202"/>
      <c r="PS69" s="202"/>
      <c r="PT69" s="202"/>
      <c r="PU69" s="202"/>
      <c r="PV69" s="202"/>
      <c r="PW69" s="202"/>
      <c r="PX69" s="202"/>
      <c r="PY69" s="202"/>
      <c r="PZ69" s="203"/>
      <c r="QA69" s="204"/>
      <c r="QB69" s="108">
        <f>(QA69*F69)/H69</f>
        <v>0</v>
      </c>
      <c r="QC69" s="102">
        <f ca="1">IF(E69=0,0,SUMIF('Cocktail (December 2025)'!$F$6:$DB$1547,E69,'Cocktail (December 2025)'!$CC$6:$CC$1547))</f>
        <v>0</v>
      </c>
      <c r="QD69" s="108">
        <f ca="1">QC69/H69</f>
        <v>0</v>
      </c>
      <c r="QE69" s="109">
        <f t="shared" ca="1" si="2667"/>
        <v>0</v>
      </c>
      <c r="QF69" s="104">
        <f ca="1">QE69*H69</f>
        <v>0</v>
      </c>
      <c r="QG69" s="105">
        <f t="shared" ca="1" si="2668"/>
        <v>0</v>
      </c>
      <c r="QH69" s="191"/>
      <c r="QI69" s="192">
        <f t="shared" ca="1" si="2669"/>
        <v>0</v>
      </c>
      <c r="QJ69" s="106">
        <f t="shared" ca="1" si="2670"/>
        <v>0</v>
      </c>
      <c r="QK69" s="202"/>
      <c r="QL69" s="202"/>
      <c r="QM69" s="202"/>
      <c r="QN69" s="202"/>
      <c r="QO69" s="202"/>
      <c r="QP69" s="202"/>
      <c r="QQ69" s="202"/>
      <c r="QR69" s="202"/>
      <c r="QS69" s="203"/>
      <c r="QT69" s="204"/>
      <c r="QU69" s="108">
        <f>(QT69*F69)/H69</f>
        <v>0</v>
      </c>
      <c r="QV69" s="102">
        <f ca="1">IF(E69=0,0,SUMIF('Cocktail (December 2025)'!$F$6:$DB$1547,E69,'Cocktail (December 2025)'!$CF$6:$CF$1547))</f>
        <v>0</v>
      </c>
      <c r="QW69" s="108">
        <f ca="1">QV69/H69</f>
        <v>0</v>
      </c>
      <c r="QX69" s="109">
        <f t="shared" ca="1" si="2671"/>
        <v>0</v>
      </c>
      <c r="QY69" s="104">
        <f ca="1">QX69*H69</f>
        <v>0</v>
      </c>
      <c r="QZ69" s="105">
        <f t="shared" ca="1" si="2672"/>
        <v>0</v>
      </c>
      <c r="RA69" s="191"/>
      <c r="RB69" s="192">
        <f t="shared" ca="1" si="2673"/>
        <v>0</v>
      </c>
      <c r="RC69" s="106">
        <f ca="1">QX69</f>
        <v>0</v>
      </c>
      <c r="RD69" s="202"/>
      <c r="RE69" s="202"/>
      <c r="RF69" s="202"/>
      <c r="RG69" s="202"/>
      <c r="RH69" s="202"/>
      <c r="RI69" s="202"/>
      <c r="RJ69" s="202"/>
      <c r="RK69" s="202"/>
      <c r="RL69" s="203"/>
      <c r="RM69" s="204"/>
      <c r="RN69" s="108">
        <f>(RM69*F69)/H69</f>
        <v>0</v>
      </c>
      <c r="RO69" s="102">
        <f ca="1">IF(E69=0,0,SUMIF('Cocktail (December 2025)'!$F$6:$DB$1547,E69,'Cocktail (December 2025)'!$CI$6:$CI$1547))</f>
        <v>0</v>
      </c>
      <c r="RP69" s="108">
        <f ca="1">RO69/H69</f>
        <v>0</v>
      </c>
      <c r="RQ69" s="109">
        <f t="shared" ca="1" si="2674"/>
        <v>0</v>
      </c>
      <c r="RR69" s="104">
        <f ca="1">RQ69*H69</f>
        <v>0</v>
      </c>
      <c r="RS69" s="105">
        <f t="shared" ca="1" si="2675"/>
        <v>0</v>
      </c>
      <c r="RT69" s="191"/>
      <c r="RU69" s="192">
        <f t="shared" ca="1" si="2676"/>
        <v>0</v>
      </c>
      <c r="RV69" s="106">
        <f t="shared" ca="1" si="2677"/>
        <v>0</v>
      </c>
      <c r="RW69" s="202"/>
      <c r="RX69" s="202"/>
      <c r="RY69" s="202"/>
      <c r="RZ69" s="202"/>
      <c r="SA69" s="202"/>
      <c r="SB69" s="202"/>
      <c r="SC69" s="202"/>
      <c r="SD69" s="202"/>
      <c r="SE69" s="203"/>
      <c r="SF69" s="204"/>
      <c r="SG69" s="108">
        <f>(SF69*F69)/H69</f>
        <v>0</v>
      </c>
      <c r="SH69" s="102">
        <f ca="1">IF(E69=0,0,SUMIF('Cocktail (December 2025)'!$F$6:$DB$1547,E69,'Cocktail (December 2025)'!$CL$6:$CL$1547))</f>
        <v>0</v>
      </c>
      <c r="SI69" s="108">
        <f ca="1">SH69/H69</f>
        <v>0</v>
      </c>
      <c r="SJ69" s="109">
        <f t="shared" ca="1" si="2678"/>
        <v>0</v>
      </c>
      <c r="SK69" s="104">
        <f ca="1">SJ69*H69</f>
        <v>0</v>
      </c>
      <c r="SL69" s="105">
        <f t="shared" ca="1" si="2679"/>
        <v>0</v>
      </c>
      <c r="SM69" s="191"/>
      <c r="SN69" s="192">
        <f t="shared" ca="1" si="2680"/>
        <v>0</v>
      </c>
      <c r="SO69" s="106">
        <f t="shared" ca="1" si="2681"/>
        <v>0</v>
      </c>
      <c r="SP69" s="202"/>
      <c r="SQ69" s="202"/>
      <c r="SR69" s="202"/>
      <c r="SS69" s="202"/>
      <c r="ST69" s="202"/>
      <c r="SU69" s="202"/>
      <c r="SV69" s="202"/>
      <c r="SW69" s="202"/>
      <c r="SX69" s="203"/>
      <c r="SY69" s="204"/>
      <c r="SZ69" s="108">
        <f>(SY69*F69)/H69</f>
        <v>0</v>
      </c>
      <c r="TA69" s="102">
        <f ca="1">IF(E69=0,0,SUMIF('Cocktail (December 2025)'!$F$6:$DB$1547,E69,'Cocktail (December 2025)'!$CO$6:$CO$1547))</f>
        <v>0</v>
      </c>
      <c r="TB69" s="108">
        <f ca="1">TA69/H69</f>
        <v>0</v>
      </c>
      <c r="TC69" s="109">
        <f t="shared" ca="1" si="2682"/>
        <v>0</v>
      </c>
      <c r="TD69" s="104">
        <f ca="1">TC69*H69</f>
        <v>0</v>
      </c>
      <c r="TE69" s="105">
        <f t="shared" ca="1" si="2683"/>
        <v>0</v>
      </c>
      <c r="TF69" s="191"/>
      <c r="TG69" s="192">
        <f t="shared" ca="1" si="2684"/>
        <v>0</v>
      </c>
      <c r="TH69" s="106">
        <f t="shared" ca="1" si="2685"/>
        <v>0</v>
      </c>
      <c r="TI69" s="202"/>
      <c r="TJ69" s="202"/>
      <c r="TK69" s="202"/>
      <c r="TL69" s="202"/>
      <c r="TM69" s="202"/>
      <c r="TN69" s="202"/>
      <c r="TO69" s="202"/>
      <c r="TP69" s="202"/>
      <c r="TQ69" s="203"/>
      <c r="TR69" s="204"/>
      <c r="TS69" s="108">
        <f>(TR69*F69)/H69</f>
        <v>0</v>
      </c>
      <c r="TT69" s="102">
        <f ca="1">IF(E69=0,0,SUMIF('Cocktail (December 2025)'!$F$6:$DB$1547,E69,'Cocktail (December 2025)'!$CR$6:$CR$1547))</f>
        <v>0</v>
      </c>
      <c r="TU69" s="108">
        <f ca="1">TT69/H69</f>
        <v>0</v>
      </c>
      <c r="TV69" s="109">
        <f t="shared" ca="1" si="2686"/>
        <v>0</v>
      </c>
      <c r="TW69" s="104">
        <f ca="1">TV69*H69</f>
        <v>0</v>
      </c>
      <c r="TX69" s="105">
        <f t="shared" ca="1" si="2687"/>
        <v>0</v>
      </c>
      <c r="TY69" s="191"/>
      <c r="TZ69" s="192">
        <f t="shared" ca="1" si="2688"/>
        <v>0</v>
      </c>
      <c r="UA69" s="106">
        <f t="shared" ca="1" si="2689"/>
        <v>0</v>
      </c>
      <c r="UB69" s="202"/>
      <c r="UC69" s="202"/>
      <c r="UD69" s="202"/>
      <c r="UE69" s="202"/>
      <c r="UF69" s="202"/>
      <c r="UG69" s="202"/>
      <c r="UH69" s="202"/>
      <c r="UI69" s="202"/>
      <c r="UJ69" s="203"/>
      <c r="UK69" s="204"/>
      <c r="UL69" s="108">
        <f>(UK69*F69)/H69</f>
        <v>0</v>
      </c>
      <c r="UM69" s="102">
        <f ca="1">IF(E69=0,0,SUMIF('Cocktail (December 2025)'!$F$6:$DB$1547,E69,'Cocktail (December 2025)'!$CU$6:$CU$1547))</f>
        <v>0</v>
      </c>
      <c r="UN69" s="108">
        <f ca="1">UM69/H69</f>
        <v>0</v>
      </c>
      <c r="UO69" s="109">
        <f t="shared" ca="1" si="2690"/>
        <v>0</v>
      </c>
      <c r="UP69" s="104">
        <f ca="1">UO69*H69</f>
        <v>0</v>
      </c>
      <c r="UQ69" s="105">
        <f t="shared" ca="1" si="2691"/>
        <v>0</v>
      </c>
      <c r="UR69" s="191"/>
      <c r="US69" s="192">
        <f t="shared" ca="1" si="2692"/>
        <v>0</v>
      </c>
      <c r="UT69" s="106">
        <f t="shared" ca="1" si="2693"/>
        <v>0</v>
      </c>
      <c r="UU69" s="202"/>
      <c r="UV69" s="202"/>
      <c r="UW69" s="202"/>
      <c r="UX69" s="202"/>
      <c r="UY69" s="202"/>
      <c r="UZ69" s="202"/>
      <c r="VA69" s="202"/>
      <c r="VB69" s="202"/>
      <c r="VC69" s="203"/>
      <c r="VD69" s="204"/>
      <c r="VE69" s="108">
        <f>(VD69*F69)/H69</f>
        <v>0</v>
      </c>
      <c r="VF69" s="102">
        <f ca="1">IF(E69=0,0,SUMIF('Cocktail (December 2025)'!$F$6:$DB$1547,E69,'Cocktail (December 2025)'!$CX$6:$CX$1547))</f>
        <v>0</v>
      </c>
      <c r="VG69" s="108">
        <f ca="1">VF69/H69</f>
        <v>0</v>
      </c>
      <c r="VH69" s="109">
        <f t="shared" ca="1" si="2694"/>
        <v>0</v>
      </c>
      <c r="VI69" s="104">
        <f ca="1">VH69*H69</f>
        <v>0</v>
      </c>
      <c r="VJ69" s="105">
        <f t="shared" ca="1" si="2695"/>
        <v>0</v>
      </c>
      <c r="VK69" s="191"/>
      <c r="VL69" s="192">
        <f t="shared" ca="1" si="2696"/>
        <v>0</v>
      </c>
      <c r="VM69" s="106">
        <f t="shared" ca="1" si="2697"/>
        <v>0</v>
      </c>
      <c r="VN69" s="202"/>
      <c r="VO69" s="202"/>
      <c r="VP69" s="202"/>
      <c r="VQ69" s="202"/>
      <c r="VR69" s="202"/>
      <c r="VS69" s="202"/>
      <c r="VT69" s="202"/>
      <c r="VU69" s="202"/>
      <c r="VV69" s="203"/>
      <c r="VW69" s="204"/>
      <c r="VX69" s="108">
        <f>(VW69*F69)/H69</f>
        <v>0</v>
      </c>
      <c r="VY69" s="102">
        <f ca="1">IF(E69=0,0,SUMIF('Cocktail (December 2025)'!$F$6:$DB$1547,E69,'Cocktail (December 2025)'!$DA$6:$DA$1547))</f>
        <v>0</v>
      </c>
      <c r="VZ69" s="108">
        <f ca="1">VY69/H69</f>
        <v>0</v>
      </c>
      <c r="WA69" s="109">
        <f t="shared" ca="1" si="2698"/>
        <v>0</v>
      </c>
      <c r="WB69" s="104">
        <f ca="1">WA69*H69</f>
        <v>0</v>
      </c>
      <c r="WC69" s="105">
        <f t="shared" ca="1" si="2699"/>
        <v>0</v>
      </c>
      <c r="WD69" s="191"/>
      <c r="WE69" s="192">
        <f t="shared" ca="1" si="2700"/>
        <v>0</v>
      </c>
      <c r="WF69" s="14" t="s">
        <v>81</v>
      </c>
      <c r="WG69" s="62">
        <f>O69</f>
        <v>0</v>
      </c>
      <c r="WH69" s="13">
        <f t="shared" ref="WH69:WL70" si="2703">P69+AI69+BB69+BU69+CN69+DG69+DZ69+ES69+FL69+GE69+GX69+HQ69+IJ69+JC69+JV69+KO69+LH69+MA69+MT69+NM69+OF69+OY69+PR69+QK69+RD69+RW69+SP69+TI69+UB69+UU69+VN69</f>
        <v>0</v>
      </c>
      <c r="WI69" s="13">
        <f t="shared" si="2703"/>
        <v>0</v>
      </c>
      <c r="WJ69" s="13">
        <f t="shared" si="2703"/>
        <v>0</v>
      </c>
      <c r="WK69" s="13">
        <f t="shared" si="2703"/>
        <v>0</v>
      </c>
      <c r="WL69" s="13">
        <f t="shared" si="2703"/>
        <v>0</v>
      </c>
      <c r="WM69" s="13">
        <f>U69+AN69+BG69+BZ69+CS69+DL69+EE69++EX69+FQ69+GJ69+HC69+HV69+IO69+JH69+KA69+KT69+LM69+MF69+MY69+NR69+OK69+PD69+PW69+QP69+RI69+SB69+SU69+TN69+UG69+UZ69+VS69</f>
        <v>0</v>
      </c>
      <c r="WN69" s="13">
        <f t="shared" ref="WN69:WR70" si="2704">V69+AO69+BH69+CA69+CT69+DM69+EF69+EY69+FR69+GK69+HD69+HW69+IP69+JI69+KB69+KU69+LN69+MG69+MZ69+NS69+OL69+PE69+PX69+QQ69+RJ69+SC69+SV69+TO69+UH69+VA69+VT69</f>
        <v>0</v>
      </c>
      <c r="WO69" s="13">
        <f t="shared" si="2704"/>
        <v>0</v>
      </c>
      <c r="WP69" s="63">
        <f t="shared" si="2704"/>
        <v>0</v>
      </c>
      <c r="WQ69" s="63">
        <f t="shared" si="2704"/>
        <v>0</v>
      </c>
      <c r="WR69" s="63">
        <f t="shared" si="2704"/>
        <v>0</v>
      </c>
      <c r="WS69" s="63">
        <f ca="1">AB69+AU69+BN69+CG69+CZ69+DS69+EL69+FE69+FX69+GQ69+HJ69+IC69+IV69+JO69+KH69+LA69+LT69+MM69+NF69+NY69+OR69+PK69+QD69+QW69+RP69+SI69+TB69+TU69+UN69+VG69+VZ69</f>
        <v>0</v>
      </c>
      <c r="WT69" s="54">
        <f ca="1">WA69</f>
        <v>0</v>
      </c>
      <c r="WU69" s="64">
        <f ca="1">WB69</f>
        <v>0</v>
      </c>
      <c r="WV69" s="196"/>
      <c r="WW69" s="197">
        <f t="shared" ca="1" si="2702"/>
        <v>0</v>
      </c>
      <c r="WX69" s="12">
        <f>WV69/F69</f>
        <v>0</v>
      </c>
      <c r="WY69" s="61"/>
    </row>
    <row r="70" spans="1:623" ht="15" customHeight="1" x14ac:dyDescent="0.3">
      <c r="A70" s="114" t="str">
        <f ca="1">IFERROR(IF(WU70=0,"-","Y"),"-")</f>
        <v>-</v>
      </c>
      <c r="B70" s="149"/>
      <c r="C70" s="173">
        <v>349</v>
      </c>
      <c r="D70" s="174">
        <v>340</v>
      </c>
      <c r="E70" s="138" t="s">
        <v>211</v>
      </c>
      <c r="F70" s="98">
        <f>IF(E70="","",IF(VLOOKUP(E70,'Master Data (December 2025)'!$B$10:$N$857,1)=E70,VLOOKUP(E70,'Master Data (December 2025)'!$B$10:$N$857,6),"XX"))</f>
        <v>1</v>
      </c>
      <c r="G70" s="98"/>
      <c r="H70" s="90">
        <f>IF(E70="","",IF(VLOOKUP(E70,'Master Data (December 2025)'!$B$10:$N$857,1)=E70,VLOOKUP(E70,'Master Data (December 2025)'!$B$10:$N$857,8),"XX"))</f>
        <v>22</v>
      </c>
      <c r="I70" s="98"/>
      <c r="J70" s="90" t="str">
        <f>IF(E70="","",IF(VLOOKUP(E70,'Master Data (December 2025)'!$B$10:$N$857,1)=E70,VLOOKUP(E70,'Master Data (December 2025)'!$B$10:$N$857,3),"XX"))</f>
        <v>สมภพ</v>
      </c>
      <c r="K70" s="99" t="str">
        <f>IF(E70="","",IF(VLOOKUP(E70,'Master Data (December 2025)'!$B$10:$N$857,1)=E70,VLOOKUP(E70,'Master Data (December 2025)'!$B$10:$N$857,5),"XX"))</f>
        <v>Btl 700 ml</v>
      </c>
      <c r="L70" s="215">
        <f>IF(E70="","",IF(VLOOKUP(E70,'Master Data (December 2025)'!$B$10:$N$857,1)=E70,VLOOKUP(E70,'Master Data (December 2025)'!$B$10:$N$857,11),"XX"))</f>
        <v>920</v>
      </c>
      <c r="M70" s="215">
        <f>IF(E70="","",IF(VLOOKUP(E70,'Master Data (December 2025)'!$B$10:$N$857,1)=E70,VLOOKUP(E70,'Master Data (December 2025)'!$B$10:$N$857,13),"XX"))</f>
        <v>41.81818181818182</v>
      </c>
      <c r="N70" s="208"/>
      <c r="O70" s="100">
        <f t="shared" si="2580"/>
        <v>0</v>
      </c>
      <c r="P70" s="202"/>
      <c r="Q70" s="202"/>
      <c r="R70" s="202"/>
      <c r="S70" s="202"/>
      <c r="T70" s="202"/>
      <c r="U70" s="202"/>
      <c r="V70" s="202"/>
      <c r="W70" s="202"/>
      <c r="X70" s="203"/>
      <c r="Y70" s="204"/>
      <c r="Z70" s="101">
        <f t="shared" si="2581"/>
        <v>0</v>
      </c>
      <c r="AA70" s="102">
        <f ca="1">IF(E70=0,0,SUMIF('Cocktail (December 2025)'!$F$6:$DB$1547,E70,'Cocktail (December 2025)'!$O$6:$O$1547))</f>
        <v>0</v>
      </c>
      <c r="AB70" s="103">
        <f t="shared" ca="1" si="2582"/>
        <v>0</v>
      </c>
      <c r="AC70" s="104">
        <f t="shared" ca="1" si="2583"/>
        <v>0</v>
      </c>
      <c r="AD70" s="104">
        <f t="shared" ca="1" si="2584"/>
        <v>0</v>
      </c>
      <c r="AE70" s="105">
        <f t="shared" ca="1" si="2585"/>
        <v>0</v>
      </c>
      <c r="AF70" s="191"/>
      <c r="AG70" s="192">
        <f t="shared" ca="1" si="2586"/>
        <v>0</v>
      </c>
      <c r="AH70" s="106">
        <f ca="1">IF(AF70="",AC70,IF(AF70&lt;&gt;0,AF70,0))</f>
        <v>0</v>
      </c>
      <c r="AI70" s="202"/>
      <c r="AJ70" s="202"/>
      <c r="AK70" s="202"/>
      <c r="AL70" s="202"/>
      <c r="AM70" s="202"/>
      <c r="AN70" s="202"/>
      <c r="AO70" s="202"/>
      <c r="AP70" s="202"/>
      <c r="AQ70" s="203"/>
      <c r="AR70" s="204"/>
      <c r="AS70" s="107">
        <f>(AR70*F70)/H70</f>
        <v>0</v>
      </c>
      <c r="AT70" s="102">
        <f ca="1">IF(E70=0,0,SUMIF('Cocktail (December 2025)'!$F$6:$DB$1547,E70,'Cocktail (December 2025)'!$R$6:$R$1547))</f>
        <v>0</v>
      </c>
      <c r="AU70" s="108">
        <f ca="1">AT70/H70</f>
        <v>0</v>
      </c>
      <c r="AV70" s="104">
        <f t="shared" ca="1" si="2587"/>
        <v>0</v>
      </c>
      <c r="AW70" s="104">
        <f ca="1">AV70*H70</f>
        <v>0</v>
      </c>
      <c r="AX70" s="105">
        <f t="shared" ca="1" si="2588"/>
        <v>0</v>
      </c>
      <c r="AY70" s="191"/>
      <c r="AZ70" s="192">
        <f t="shared" ca="1" si="2589"/>
        <v>0</v>
      </c>
      <c r="BA70" s="106">
        <f ca="1">AV70</f>
        <v>0</v>
      </c>
      <c r="BB70" s="202"/>
      <c r="BC70" s="202"/>
      <c r="BD70" s="202"/>
      <c r="BE70" s="202"/>
      <c r="BF70" s="202"/>
      <c r="BG70" s="202"/>
      <c r="BH70" s="202"/>
      <c r="BI70" s="202"/>
      <c r="BJ70" s="203"/>
      <c r="BK70" s="204"/>
      <c r="BL70" s="108">
        <f>(BK70*F70)/H70</f>
        <v>0</v>
      </c>
      <c r="BM70" s="102">
        <f ca="1">IF(E70=0,0,SUMIF('Cocktail (December 2025)'!$F$6:$DB$1547,E70,'Cocktail (December 2025)'!$U$6:$U$1547))</f>
        <v>0</v>
      </c>
      <c r="BN70" s="108">
        <f ca="1">BM70/H70</f>
        <v>0</v>
      </c>
      <c r="BO70" s="109">
        <f t="shared" ca="1" si="2590"/>
        <v>0</v>
      </c>
      <c r="BP70" s="104">
        <f ca="1">BO70*H70</f>
        <v>0</v>
      </c>
      <c r="BQ70" s="105">
        <f t="shared" ca="1" si="2591"/>
        <v>0</v>
      </c>
      <c r="BR70" s="191"/>
      <c r="BS70" s="192">
        <f t="shared" ca="1" si="2592"/>
        <v>0</v>
      </c>
      <c r="BT70" s="106">
        <f t="shared" ca="1" si="2593"/>
        <v>0</v>
      </c>
      <c r="BU70" s="202"/>
      <c r="BV70" s="202"/>
      <c r="BW70" s="202"/>
      <c r="BX70" s="202"/>
      <c r="BY70" s="202"/>
      <c r="BZ70" s="202"/>
      <c r="CA70" s="202"/>
      <c r="CB70" s="202"/>
      <c r="CC70" s="203"/>
      <c r="CD70" s="204"/>
      <c r="CE70" s="108">
        <f>(CD70*F70)/H70</f>
        <v>0</v>
      </c>
      <c r="CF70" s="102">
        <f ca="1">IF(E70=0,0,SUMIF('Cocktail (December 2025)'!$F$6:$DB$1547,E70,'Cocktail (December 2025)'!$X$6:$X$1547))</f>
        <v>0</v>
      </c>
      <c r="CG70" s="108">
        <f ca="1">CF70/H70</f>
        <v>0</v>
      </c>
      <c r="CH70" s="109">
        <f t="shared" ca="1" si="2594"/>
        <v>0</v>
      </c>
      <c r="CI70" s="104">
        <f ca="1">CH70*H70</f>
        <v>0</v>
      </c>
      <c r="CJ70" s="105">
        <f t="shared" ca="1" si="2595"/>
        <v>0</v>
      </c>
      <c r="CK70" s="191"/>
      <c r="CL70" s="192">
        <f t="shared" ca="1" si="2596"/>
        <v>0</v>
      </c>
      <c r="CM70" s="106">
        <f t="shared" ca="1" si="2597"/>
        <v>0</v>
      </c>
      <c r="CN70" s="202"/>
      <c r="CO70" s="202"/>
      <c r="CP70" s="202"/>
      <c r="CQ70" s="202"/>
      <c r="CR70" s="202"/>
      <c r="CS70" s="202"/>
      <c r="CT70" s="202"/>
      <c r="CU70" s="202"/>
      <c r="CV70" s="203"/>
      <c r="CW70" s="204"/>
      <c r="CX70" s="108">
        <f>(CW70*F70)/H70</f>
        <v>0</v>
      </c>
      <c r="CY70" s="102">
        <f ca="1">IF(E70=0,0,SUMIF('Cocktail (December 2025)'!$F$6:$DB$1547,E70,'Cocktail (December 2025)'!$AA$6:$AA$1547))</f>
        <v>0</v>
      </c>
      <c r="CZ70" s="108">
        <f ca="1">CY70/H70</f>
        <v>0</v>
      </c>
      <c r="DA70" s="109">
        <f t="shared" ca="1" si="2598"/>
        <v>0</v>
      </c>
      <c r="DB70" s="104">
        <f ca="1">DA70*H70</f>
        <v>0</v>
      </c>
      <c r="DC70" s="105">
        <f t="shared" ca="1" si="2599"/>
        <v>0</v>
      </c>
      <c r="DD70" s="191"/>
      <c r="DE70" s="192">
        <f t="shared" ca="1" si="2600"/>
        <v>0</v>
      </c>
      <c r="DF70" s="106">
        <f t="shared" ca="1" si="2601"/>
        <v>0</v>
      </c>
      <c r="DG70" s="202"/>
      <c r="DH70" s="202"/>
      <c r="DI70" s="202"/>
      <c r="DJ70" s="202"/>
      <c r="DK70" s="202"/>
      <c r="DL70" s="202"/>
      <c r="DM70" s="202"/>
      <c r="DN70" s="202"/>
      <c r="DO70" s="203"/>
      <c r="DP70" s="204"/>
      <c r="DQ70" s="108">
        <f>(DP70*F70)/H70</f>
        <v>0</v>
      </c>
      <c r="DR70" s="102">
        <f ca="1">IF(E70=0,0,SUMIF('Cocktail (December 2025)'!$F$6:$DB$1547,E70,'Cocktail (December 2025)'!$AD$6:$AD$1547))</f>
        <v>0</v>
      </c>
      <c r="DS70" s="108">
        <f ca="1">DR70/H70</f>
        <v>0</v>
      </c>
      <c r="DT70" s="109">
        <f t="shared" ca="1" si="2602"/>
        <v>0</v>
      </c>
      <c r="DU70" s="104">
        <f ca="1">DT70*H70</f>
        <v>0</v>
      </c>
      <c r="DV70" s="105">
        <f t="shared" ca="1" si="2603"/>
        <v>0</v>
      </c>
      <c r="DW70" s="191"/>
      <c r="DX70" s="192">
        <f t="shared" ca="1" si="2604"/>
        <v>0</v>
      </c>
      <c r="DY70" s="106">
        <f t="shared" ca="1" si="2605"/>
        <v>0</v>
      </c>
      <c r="DZ70" s="202"/>
      <c r="EA70" s="202"/>
      <c r="EB70" s="202"/>
      <c r="EC70" s="202"/>
      <c r="ED70" s="202"/>
      <c r="EE70" s="202"/>
      <c r="EF70" s="202"/>
      <c r="EG70" s="202"/>
      <c r="EH70" s="203"/>
      <c r="EI70" s="204"/>
      <c r="EJ70" s="108">
        <f>(EI70*F70)/H70</f>
        <v>0</v>
      </c>
      <c r="EK70" s="102">
        <f ca="1">IF(E70=0,0,SUMIF('Cocktail (December 2025)'!$F$6:$DB$1547,E70,'Cocktail (December 2025)'!$AG$6:$AG$1547))</f>
        <v>0</v>
      </c>
      <c r="EL70" s="108">
        <f ca="1">EK70/H70</f>
        <v>0</v>
      </c>
      <c r="EM70" s="109">
        <f t="shared" ca="1" si="2606"/>
        <v>0</v>
      </c>
      <c r="EN70" s="104">
        <f ca="1">EM70*H70</f>
        <v>0</v>
      </c>
      <c r="EO70" s="105">
        <f t="shared" ca="1" si="2607"/>
        <v>0</v>
      </c>
      <c r="EP70" s="191"/>
      <c r="EQ70" s="199">
        <f t="shared" ca="1" si="2608"/>
        <v>0</v>
      </c>
      <c r="ER70" s="185">
        <f ca="1">EM70</f>
        <v>0</v>
      </c>
      <c r="ES70" s="202"/>
      <c r="ET70" s="202"/>
      <c r="EU70" s="202"/>
      <c r="EV70" s="202"/>
      <c r="EW70" s="202"/>
      <c r="EX70" s="202"/>
      <c r="EY70" s="202"/>
      <c r="EZ70" s="202"/>
      <c r="FA70" s="203"/>
      <c r="FB70" s="204"/>
      <c r="FC70" s="108">
        <f>(FB70*F70)/H70</f>
        <v>0</v>
      </c>
      <c r="FD70" s="102">
        <f ca="1">IF(E70=0,0,SUMIF('Cocktail (December 2025)'!$F$6:$DB$1547,E70,'Cocktail (December 2025)'!$AJ$6:$AJ$1547))</f>
        <v>0</v>
      </c>
      <c r="FE70" s="108">
        <f ca="1">FD70/H70</f>
        <v>0</v>
      </c>
      <c r="FF70" s="109">
        <f t="shared" ca="1" si="2609"/>
        <v>0</v>
      </c>
      <c r="FG70" s="104">
        <f ca="1">FF70*H70</f>
        <v>0</v>
      </c>
      <c r="FH70" s="105">
        <f t="shared" ca="1" si="2610"/>
        <v>0</v>
      </c>
      <c r="FI70" s="191"/>
      <c r="FJ70" s="192">
        <f t="shared" ca="1" si="2611"/>
        <v>0</v>
      </c>
      <c r="FK70" s="110">
        <f t="shared" ca="1" si="2612"/>
        <v>0</v>
      </c>
      <c r="FL70" s="202"/>
      <c r="FM70" s="202"/>
      <c r="FN70" s="202"/>
      <c r="FO70" s="202"/>
      <c r="FP70" s="202"/>
      <c r="FQ70" s="202"/>
      <c r="FR70" s="202"/>
      <c r="FS70" s="202"/>
      <c r="FT70" s="203"/>
      <c r="FU70" s="204"/>
      <c r="FV70" s="108">
        <f>(FU70*F70)/H70</f>
        <v>0</v>
      </c>
      <c r="FW70" s="102">
        <f ca="1">IF(E70=0,0,SUMIF('Cocktail (December 2025)'!$F$6:$DB$1547,E70,'Cocktail (December 2025)'!$AM$6:$AM$1547))</f>
        <v>0</v>
      </c>
      <c r="FX70" s="108">
        <f ca="1">FW70/H70</f>
        <v>0</v>
      </c>
      <c r="FY70" s="109">
        <f t="shared" ca="1" si="2613"/>
        <v>0</v>
      </c>
      <c r="FZ70" s="104">
        <f ca="1">FY70*H70</f>
        <v>0</v>
      </c>
      <c r="GA70" s="105">
        <f t="shared" ca="1" si="2614"/>
        <v>0</v>
      </c>
      <c r="GB70" s="191"/>
      <c r="GC70" s="192">
        <f t="shared" ca="1" si="2615"/>
        <v>0</v>
      </c>
      <c r="GD70" s="106">
        <f t="shared" ca="1" si="2616"/>
        <v>0</v>
      </c>
      <c r="GE70" s="202"/>
      <c r="GF70" s="202"/>
      <c r="GG70" s="202"/>
      <c r="GH70" s="202"/>
      <c r="GI70" s="202"/>
      <c r="GJ70" s="202"/>
      <c r="GK70" s="202"/>
      <c r="GL70" s="202"/>
      <c r="GM70" s="203"/>
      <c r="GN70" s="204"/>
      <c r="GO70" s="108">
        <f>(GN70*F70)/H70</f>
        <v>0</v>
      </c>
      <c r="GP70" s="102">
        <f ca="1">IF(E70=0,0,SUMIF('Cocktail (December 2025)'!$F$6:$DB$1547,E70,'Cocktail (December 2025)'!$AP$6:$AP$1547))</f>
        <v>0</v>
      </c>
      <c r="GQ70" s="108">
        <f ca="1">GP70/H70</f>
        <v>0</v>
      </c>
      <c r="GR70" s="109">
        <f t="shared" ca="1" si="2617"/>
        <v>0</v>
      </c>
      <c r="GS70" s="104">
        <f ca="1">GR70*H70</f>
        <v>0</v>
      </c>
      <c r="GT70" s="105">
        <f t="shared" ca="1" si="2618"/>
        <v>0</v>
      </c>
      <c r="GU70" s="191"/>
      <c r="GV70" s="192">
        <f t="shared" ca="1" si="2619"/>
        <v>0</v>
      </c>
      <c r="GW70" s="106">
        <f t="shared" ca="1" si="2620"/>
        <v>0</v>
      </c>
      <c r="GX70" s="202"/>
      <c r="GY70" s="202"/>
      <c r="GZ70" s="202"/>
      <c r="HA70" s="202"/>
      <c r="HB70" s="202"/>
      <c r="HC70" s="202"/>
      <c r="HD70" s="202"/>
      <c r="HE70" s="202"/>
      <c r="HF70" s="203"/>
      <c r="HG70" s="204"/>
      <c r="HH70" s="108">
        <f>(HG70*F70)/H70</f>
        <v>0</v>
      </c>
      <c r="HI70" s="102">
        <f ca="1">IF(E70=0,0,SUMIF('Cocktail (December 2025)'!$F$6:$DB$1547,E70,'Cocktail (December 2025)'!$AS$6:$AS$1547))</f>
        <v>0</v>
      </c>
      <c r="HJ70" s="108">
        <f ca="1">HI70/H70</f>
        <v>0</v>
      </c>
      <c r="HK70" s="109">
        <f t="shared" ca="1" si="2621"/>
        <v>0</v>
      </c>
      <c r="HL70" s="104">
        <f ca="1">HK70*H70</f>
        <v>0</v>
      </c>
      <c r="HM70" s="105">
        <f t="shared" ca="1" si="2622"/>
        <v>0</v>
      </c>
      <c r="HN70" s="191"/>
      <c r="HO70" s="192">
        <f t="shared" ca="1" si="2623"/>
        <v>0</v>
      </c>
      <c r="HP70" s="106">
        <f t="shared" ca="1" si="2624"/>
        <v>0</v>
      </c>
      <c r="HQ70" s="202"/>
      <c r="HR70" s="202"/>
      <c r="HS70" s="202"/>
      <c r="HT70" s="202"/>
      <c r="HU70" s="202"/>
      <c r="HV70" s="202"/>
      <c r="HW70" s="202"/>
      <c r="HX70" s="202"/>
      <c r="HY70" s="203"/>
      <c r="HZ70" s="204"/>
      <c r="IA70" s="108">
        <f>(HZ70*F70)/H70</f>
        <v>0</v>
      </c>
      <c r="IB70" s="102">
        <f ca="1">IF(E70=0,0,SUMIF('Cocktail (December 2025)'!$F$6:$DB$1547,E70,'Cocktail (December 2025)'!$AV$6:$AV$1547))</f>
        <v>0</v>
      </c>
      <c r="IC70" s="108">
        <f ca="1">IB70/H70</f>
        <v>0</v>
      </c>
      <c r="ID70" s="109">
        <f t="shared" ca="1" si="2625"/>
        <v>0</v>
      </c>
      <c r="IE70" s="104">
        <f ca="1">ID70*H70</f>
        <v>0</v>
      </c>
      <c r="IF70" s="105">
        <f t="shared" ca="1" si="2626"/>
        <v>0</v>
      </c>
      <c r="IG70" s="191"/>
      <c r="IH70" s="192">
        <f t="shared" ca="1" si="2627"/>
        <v>0</v>
      </c>
      <c r="II70" s="106">
        <f t="shared" ca="1" si="2628"/>
        <v>0</v>
      </c>
      <c r="IJ70" s="202"/>
      <c r="IK70" s="202"/>
      <c r="IL70" s="202"/>
      <c r="IM70" s="202"/>
      <c r="IN70" s="202"/>
      <c r="IO70" s="202"/>
      <c r="IP70" s="202"/>
      <c r="IQ70" s="202"/>
      <c r="IR70" s="203"/>
      <c r="IS70" s="204"/>
      <c r="IT70" s="108">
        <f>(IS70*F70)/H70</f>
        <v>0</v>
      </c>
      <c r="IU70" s="102">
        <f ca="1">IF(E70=0,0,SUMIF('Cocktail (December 2025)'!$F$6:$DB$1547,E70,'Cocktail (December 2025)'!$AY$6:$AY$1547))</f>
        <v>0</v>
      </c>
      <c r="IV70" s="108">
        <f ca="1">IU70/H70</f>
        <v>0</v>
      </c>
      <c r="IW70" s="109">
        <f t="shared" ca="1" si="2629"/>
        <v>0</v>
      </c>
      <c r="IX70" s="104">
        <f ca="1">IW70*H70</f>
        <v>0</v>
      </c>
      <c r="IY70" s="105">
        <f t="shared" ca="1" si="2630"/>
        <v>0</v>
      </c>
      <c r="IZ70" s="191"/>
      <c r="JA70" s="192">
        <f t="shared" ca="1" si="2631"/>
        <v>0</v>
      </c>
      <c r="JB70" s="106">
        <f t="shared" ca="1" si="2632"/>
        <v>0</v>
      </c>
      <c r="JC70" s="202"/>
      <c r="JD70" s="202"/>
      <c r="JE70" s="202"/>
      <c r="JF70" s="202"/>
      <c r="JG70" s="202"/>
      <c r="JH70" s="202"/>
      <c r="JI70" s="202"/>
      <c r="JJ70" s="202"/>
      <c r="JK70" s="203"/>
      <c r="JL70" s="204"/>
      <c r="JM70" s="108">
        <f>(JL70*F70)/H70</f>
        <v>0</v>
      </c>
      <c r="JN70" s="102">
        <f ca="1">IF(E70=0,0,SUMIF('Cocktail (December 2025)'!$F$6:$DB$1547,E70,'Cocktail (December 2025)'!$BB$6:$BB$1547))</f>
        <v>0</v>
      </c>
      <c r="JO70" s="108">
        <f ca="1">JN70/H70</f>
        <v>0</v>
      </c>
      <c r="JP70" s="109">
        <f t="shared" ca="1" si="2633"/>
        <v>0</v>
      </c>
      <c r="JQ70" s="104">
        <f ca="1">JP70*H70</f>
        <v>0</v>
      </c>
      <c r="JR70" s="105">
        <f t="shared" ca="1" si="2634"/>
        <v>0</v>
      </c>
      <c r="JS70" s="191"/>
      <c r="JT70" s="192">
        <f t="shared" ca="1" si="2635"/>
        <v>0</v>
      </c>
      <c r="JU70" s="106">
        <f ca="1">JP70</f>
        <v>0</v>
      </c>
      <c r="JV70" s="202"/>
      <c r="JW70" s="202"/>
      <c r="JX70" s="202"/>
      <c r="JY70" s="202"/>
      <c r="JZ70" s="202"/>
      <c r="KA70" s="202"/>
      <c r="KB70" s="202"/>
      <c r="KC70" s="202"/>
      <c r="KD70" s="203"/>
      <c r="KE70" s="204"/>
      <c r="KF70" s="108">
        <f>(KE70*F70)/H70</f>
        <v>0</v>
      </c>
      <c r="KG70" s="102">
        <f ca="1">IF(E70=0,0,SUMIF('Cocktail (December 2025)'!$F$6:$DB$1547,E70,'Cocktail (December 2025)'!$BE$6:$BE$1547))</f>
        <v>0</v>
      </c>
      <c r="KH70" s="108">
        <f ca="1">KG70/H70</f>
        <v>0</v>
      </c>
      <c r="KI70" s="109">
        <f t="shared" ca="1" si="2636"/>
        <v>0</v>
      </c>
      <c r="KJ70" s="104">
        <f ca="1">KI70*H70</f>
        <v>0</v>
      </c>
      <c r="KK70" s="105">
        <f t="shared" ca="1" si="2637"/>
        <v>0</v>
      </c>
      <c r="KL70" s="191"/>
      <c r="KM70" s="192">
        <f t="shared" ca="1" si="2638"/>
        <v>0</v>
      </c>
      <c r="KN70" s="106">
        <f t="shared" ca="1" si="2639"/>
        <v>0</v>
      </c>
      <c r="KO70" s="202"/>
      <c r="KP70" s="202"/>
      <c r="KQ70" s="202"/>
      <c r="KR70" s="202"/>
      <c r="KS70" s="202"/>
      <c r="KT70" s="202"/>
      <c r="KU70" s="202"/>
      <c r="KV70" s="202"/>
      <c r="KW70" s="203"/>
      <c r="KX70" s="204"/>
      <c r="KY70" s="108">
        <f>(KX70*F70)/H70</f>
        <v>0</v>
      </c>
      <c r="KZ70" s="102">
        <f ca="1">IF(E70=0,0,SUMIF('Cocktail (December 2025)'!$F$6:$DB$1547,E70,'Cocktail (December 2025)'!$BH$6:$BH$1547))</f>
        <v>0</v>
      </c>
      <c r="LA70" s="108">
        <f ca="1">KZ70/H70</f>
        <v>0</v>
      </c>
      <c r="LB70" s="109">
        <f t="shared" ca="1" si="2640"/>
        <v>0</v>
      </c>
      <c r="LC70" s="104">
        <f ca="1">LB70*H70</f>
        <v>0</v>
      </c>
      <c r="LD70" s="105">
        <f t="shared" ca="1" si="2641"/>
        <v>0</v>
      </c>
      <c r="LE70" s="191"/>
      <c r="LF70" s="192">
        <f t="shared" ca="1" si="2642"/>
        <v>0</v>
      </c>
      <c r="LG70" s="106">
        <f t="shared" ca="1" si="2643"/>
        <v>0</v>
      </c>
      <c r="LH70" s="202"/>
      <c r="LI70" s="202"/>
      <c r="LJ70" s="202"/>
      <c r="LK70" s="202"/>
      <c r="LL70" s="202"/>
      <c r="LM70" s="202"/>
      <c r="LN70" s="202"/>
      <c r="LO70" s="202"/>
      <c r="LP70" s="203"/>
      <c r="LQ70" s="204"/>
      <c r="LR70" s="108">
        <f>(LQ70*F70)/H70</f>
        <v>0</v>
      </c>
      <c r="LS70" s="102">
        <f ca="1">IF(E70=0,0,SUMIF('Cocktail (December 2025)'!$F$6:$DB$1547,E70,'Cocktail (December 2025)'!$BK$6:$BK$1547))</f>
        <v>0</v>
      </c>
      <c r="LT70" s="108">
        <f ca="1">LS70/H70</f>
        <v>0</v>
      </c>
      <c r="LU70" s="109">
        <f t="shared" ca="1" si="2644"/>
        <v>0</v>
      </c>
      <c r="LV70" s="104">
        <f ca="1">LU70*H70</f>
        <v>0</v>
      </c>
      <c r="LW70" s="105">
        <f t="shared" ca="1" si="2645"/>
        <v>0</v>
      </c>
      <c r="LX70" s="191"/>
      <c r="LY70" s="192">
        <f t="shared" ca="1" si="2646"/>
        <v>0</v>
      </c>
      <c r="LZ70" s="106">
        <f t="shared" ca="1" si="2647"/>
        <v>0</v>
      </c>
      <c r="MA70" s="202"/>
      <c r="MB70" s="202"/>
      <c r="MC70" s="202"/>
      <c r="MD70" s="202"/>
      <c r="ME70" s="202"/>
      <c r="MF70" s="202"/>
      <c r="MG70" s="202"/>
      <c r="MH70" s="202"/>
      <c r="MI70" s="203"/>
      <c r="MJ70" s="204"/>
      <c r="MK70" s="108">
        <f>(MJ70*F70)/H70</f>
        <v>0</v>
      </c>
      <c r="ML70" s="102">
        <f ca="1">IF(E70=0,0,SUMIF('Cocktail (December 2025)'!$F$6:$DB$1547,E70,'Cocktail (December 2025)'!$BN$6:$BN$1547))</f>
        <v>0</v>
      </c>
      <c r="MM70" s="108">
        <f ca="1">ML70/H70</f>
        <v>0</v>
      </c>
      <c r="MN70" s="109">
        <f t="shared" ca="1" si="2648"/>
        <v>0</v>
      </c>
      <c r="MO70" s="104">
        <f ca="1">MN70*H70</f>
        <v>0</v>
      </c>
      <c r="MP70" s="105">
        <f t="shared" ca="1" si="2649"/>
        <v>0</v>
      </c>
      <c r="MQ70" s="191"/>
      <c r="MR70" s="192">
        <f t="shared" ca="1" si="2650"/>
        <v>0</v>
      </c>
      <c r="MS70" s="106">
        <f t="shared" ca="1" si="2651"/>
        <v>0</v>
      </c>
      <c r="MT70" s="202"/>
      <c r="MU70" s="202"/>
      <c r="MV70" s="202"/>
      <c r="MW70" s="202"/>
      <c r="MX70" s="202"/>
      <c r="MY70" s="202"/>
      <c r="MZ70" s="202"/>
      <c r="NA70" s="202"/>
      <c r="NB70" s="203"/>
      <c r="NC70" s="204"/>
      <c r="ND70" s="108">
        <f>(NC70*F70)/H70</f>
        <v>0</v>
      </c>
      <c r="NE70" s="102">
        <f ca="1">IF(E70=0,0,SUMIF('Cocktail (December 2025)'!$F$6:$DB$1547,E70,'Cocktail (December 2025)'!$BQ$6:$BQ$1547))</f>
        <v>0</v>
      </c>
      <c r="NF70" s="108">
        <f ca="1">NE70/H70</f>
        <v>0</v>
      </c>
      <c r="NG70" s="109">
        <f t="shared" ca="1" si="2652"/>
        <v>0</v>
      </c>
      <c r="NH70" s="104">
        <f ca="1">NG70*H70</f>
        <v>0</v>
      </c>
      <c r="NI70" s="105">
        <f t="shared" ca="1" si="2653"/>
        <v>0</v>
      </c>
      <c r="NJ70" s="191"/>
      <c r="NK70" s="192">
        <f t="shared" ca="1" si="2654"/>
        <v>0</v>
      </c>
      <c r="NL70" s="106">
        <f t="shared" ca="1" si="2655"/>
        <v>0</v>
      </c>
      <c r="NM70" s="202"/>
      <c r="NN70" s="202"/>
      <c r="NO70" s="202"/>
      <c r="NP70" s="202"/>
      <c r="NQ70" s="202"/>
      <c r="NR70" s="202"/>
      <c r="NS70" s="202"/>
      <c r="NT70" s="202"/>
      <c r="NU70" s="203"/>
      <c r="NV70" s="204"/>
      <c r="NW70" s="108">
        <f>(NV70*F70)/H70</f>
        <v>0</v>
      </c>
      <c r="NX70" s="102">
        <f ca="1">IF(E70=0,0,SUMIF('Cocktail (December 2025)'!$F$6:$DB$1547,E70,'Cocktail (December 2025)'!$BT$6:$BT$1547))</f>
        <v>0</v>
      </c>
      <c r="NY70" s="108">
        <f ca="1">NX70/H70</f>
        <v>0</v>
      </c>
      <c r="NZ70" s="109">
        <f t="shared" ca="1" si="2656"/>
        <v>0</v>
      </c>
      <c r="OA70" s="104">
        <f ca="1">NZ70*H70</f>
        <v>0</v>
      </c>
      <c r="OB70" s="105">
        <f t="shared" ca="1" si="2657"/>
        <v>0</v>
      </c>
      <c r="OC70" s="191"/>
      <c r="OD70" s="192">
        <f t="shared" ca="1" si="2658"/>
        <v>0</v>
      </c>
      <c r="OE70" s="106">
        <f t="shared" ca="1" si="2659"/>
        <v>0</v>
      </c>
      <c r="OF70" s="202"/>
      <c r="OG70" s="202"/>
      <c r="OH70" s="202"/>
      <c r="OI70" s="202"/>
      <c r="OJ70" s="202"/>
      <c r="OK70" s="202"/>
      <c r="OL70" s="202"/>
      <c r="OM70" s="202"/>
      <c r="ON70" s="203"/>
      <c r="OO70" s="204"/>
      <c r="OP70" s="108">
        <f>(OO70*F70)/H70</f>
        <v>0</v>
      </c>
      <c r="OQ70" s="102">
        <f ca="1">IF(E70=0,0,SUMIF('Cocktail (December 2025)'!$F$6:$DB$1547,E70,'Cocktail (December 2025)'!$BW$6:$BW$1547))</f>
        <v>0</v>
      </c>
      <c r="OR70" s="108">
        <f ca="1">OQ70/H70</f>
        <v>0</v>
      </c>
      <c r="OS70" s="109">
        <f t="shared" ca="1" si="2660"/>
        <v>0</v>
      </c>
      <c r="OT70" s="104">
        <f ca="1">OS70*H70</f>
        <v>0</v>
      </c>
      <c r="OU70" s="105">
        <f t="shared" ca="1" si="2661"/>
        <v>0</v>
      </c>
      <c r="OV70" s="191"/>
      <c r="OW70" s="192">
        <f t="shared" ca="1" si="2662"/>
        <v>0</v>
      </c>
      <c r="OX70" s="106">
        <f ca="1">OS70</f>
        <v>0</v>
      </c>
      <c r="OY70" s="202"/>
      <c r="OZ70" s="202"/>
      <c r="PA70" s="202"/>
      <c r="PB70" s="202"/>
      <c r="PC70" s="202"/>
      <c r="PD70" s="202"/>
      <c r="PE70" s="202"/>
      <c r="PF70" s="202"/>
      <c r="PG70" s="203"/>
      <c r="PH70" s="204"/>
      <c r="PI70" s="108">
        <f>(PH70*F70)/H70</f>
        <v>0</v>
      </c>
      <c r="PJ70" s="102">
        <f ca="1">IF(E70=0,0,SUMIF('Cocktail (December 2025)'!$F$6:$DB$1547,E70,'Cocktail (December 2025)'!$BZ$6:$BZ$1547))</f>
        <v>0</v>
      </c>
      <c r="PK70" s="108">
        <f ca="1">PJ70/H70</f>
        <v>0</v>
      </c>
      <c r="PL70" s="109">
        <f t="shared" ca="1" si="2663"/>
        <v>0</v>
      </c>
      <c r="PM70" s="104">
        <f ca="1">PL70*H70</f>
        <v>0</v>
      </c>
      <c r="PN70" s="105">
        <f t="shared" ca="1" si="2664"/>
        <v>0</v>
      </c>
      <c r="PO70" s="191"/>
      <c r="PP70" s="192">
        <f t="shared" ca="1" si="2665"/>
        <v>0</v>
      </c>
      <c r="PQ70" s="106">
        <f t="shared" ca="1" si="2666"/>
        <v>0</v>
      </c>
      <c r="PR70" s="202"/>
      <c r="PS70" s="202"/>
      <c r="PT70" s="202"/>
      <c r="PU70" s="202"/>
      <c r="PV70" s="202"/>
      <c r="PW70" s="202"/>
      <c r="PX70" s="202"/>
      <c r="PY70" s="202"/>
      <c r="PZ70" s="203"/>
      <c r="QA70" s="204"/>
      <c r="QB70" s="108">
        <f>(QA70*F70)/H70</f>
        <v>0</v>
      </c>
      <c r="QC70" s="102">
        <f ca="1">IF(E70=0,0,SUMIF('Cocktail (December 2025)'!$F$6:$DB$1547,E70,'Cocktail (December 2025)'!$CC$6:$CC$1547))</f>
        <v>0</v>
      </c>
      <c r="QD70" s="108">
        <f ca="1">QC70/H70</f>
        <v>0</v>
      </c>
      <c r="QE70" s="109">
        <f t="shared" ca="1" si="2667"/>
        <v>0</v>
      </c>
      <c r="QF70" s="104">
        <f ca="1">QE70*H70</f>
        <v>0</v>
      </c>
      <c r="QG70" s="105">
        <f t="shared" ca="1" si="2668"/>
        <v>0</v>
      </c>
      <c r="QH70" s="191"/>
      <c r="QI70" s="192">
        <f t="shared" ca="1" si="2669"/>
        <v>0</v>
      </c>
      <c r="QJ70" s="106">
        <f t="shared" ca="1" si="2670"/>
        <v>0</v>
      </c>
      <c r="QK70" s="202"/>
      <c r="QL70" s="202"/>
      <c r="QM70" s="202"/>
      <c r="QN70" s="202"/>
      <c r="QO70" s="202"/>
      <c r="QP70" s="202"/>
      <c r="QQ70" s="202"/>
      <c r="QR70" s="202"/>
      <c r="QS70" s="203"/>
      <c r="QT70" s="204"/>
      <c r="QU70" s="108">
        <f>(QT70*F70)/H70</f>
        <v>0</v>
      </c>
      <c r="QV70" s="102">
        <f ca="1">IF(E70=0,0,SUMIF('Cocktail (December 2025)'!$F$6:$DB$1547,E70,'Cocktail (December 2025)'!$CF$6:$CF$1547))</f>
        <v>0</v>
      </c>
      <c r="QW70" s="108">
        <f ca="1">QV70/H70</f>
        <v>0</v>
      </c>
      <c r="QX70" s="109">
        <f t="shared" ca="1" si="2671"/>
        <v>0</v>
      </c>
      <c r="QY70" s="104">
        <f ca="1">QX70*H70</f>
        <v>0</v>
      </c>
      <c r="QZ70" s="105">
        <f t="shared" ca="1" si="2672"/>
        <v>0</v>
      </c>
      <c r="RA70" s="191"/>
      <c r="RB70" s="192">
        <f t="shared" ca="1" si="2673"/>
        <v>0</v>
      </c>
      <c r="RC70" s="106">
        <f ca="1">QX70</f>
        <v>0</v>
      </c>
      <c r="RD70" s="202"/>
      <c r="RE70" s="202"/>
      <c r="RF70" s="202"/>
      <c r="RG70" s="202"/>
      <c r="RH70" s="202"/>
      <c r="RI70" s="202"/>
      <c r="RJ70" s="202"/>
      <c r="RK70" s="202"/>
      <c r="RL70" s="203"/>
      <c r="RM70" s="204"/>
      <c r="RN70" s="108">
        <f>(RM70*F70)/H70</f>
        <v>0</v>
      </c>
      <c r="RO70" s="102">
        <f ca="1">IF(E70=0,0,SUMIF('Cocktail (December 2025)'!$F$6:$DB$1547,E70,'Cocktail (December 2025)'!$CI$6:$CI$1547))</f>
        <v>0</v>
      </c>
      <c r="RP70" s="108">
        <f ca="1">RO70/H70</f>
        <v>0</v>
      </c>
      <c r="RQ70" s="109">
        <f t="shared" ca="1" si="2674"/>
        <v>0</v>
      </c>
      <c r="RR70" s="104">
        <f ca="1">RQ70*H70</f>
        <v>0</v>
      </c>
      <c r="RS70" s="105">
        <f t="shared" ca="1" si="2675"/>
        <v>0</v>
      </c>
      <c r="RT70" s="191"/>
      <c r="RU70" s="192">
        <f t="shared" ca="1" si="2676"/>
        <v>0</v>
      </c>
      <c r="RV70" s="106">
        <f t="shared" ca="1" si="2677"/>
        <v>0</v>
      </c>
      <c r="RW70" s="202"/>
      <c r="RX70" s="202"/>
      <c r="RY70" s="202"/>
      <c r="RZ70" s="202"/>
      <c r="SA70" s="202"/>
      <c r="SB70" s="202"/>
      <c r="SC70" s="202"/>
      <c r="SD70" s="202"/>
      <c r="SE70" s="203"/>
      <c r="SF70" s="204"/>
      <c r="SG70" s="108">
        <f>(SF70*F70)/H70</f>
        <v>0</v>
      </c>
      <c r="SH70" s="102">
        <f ca="1">IF(E70=0,0,SUMIF('Cocktail (December 2025)'!$F$6:$DB$1547,E70,'Cocktail (December 2025)'!$CL$6:$CL$1547))</f>
        <v>0</v>
      </c>
      <c r="SI70" s="108">
        <f ca="1">SH70/H70</f>
        <v>0</v>
      </c>
      <c r="SJ70" s="109">
        <f t="shared" ca="1" si="2678"/>
        <v>0</v>
      </c>
      <c r="SK70" s="104">
        <f ca="1">SJ70*H70</f>
        <v>0</v>
      </c>
      <c r="SL70" s="105">
        <f t="shared" ca="1" si="2679"/>
        <v>0</v>
      </c>
      <c r="SM70" s="191"/>
      <c r="SN70" s="192">
        <f t="shared" ca="1" si="2680"/>
        <v>0</v>
      </c>
      <c r="SO70" s="106">
        <f t="shared" ca="1" si="2681"/>
        <v>0</v>
      </c>
      <c r="SP70" s="202"/>
      <c r="SQ70" s="202"/>
      <c r="SR70" s="202"/>
      <c r="SS70" s="202"/>
      <c r="ST70" s="202"/>
      <c r="SU70" s="202"/>
      <c r="SV70" s="202"/>
      <c r="SW70" s="202"/>
      <c r="SX70" s="203"/>
      <c r="SY70" s="204"/>
      <c r="SZ70" s="108">
        <f>(SY70*F70)/H70</f>
        <v>0</v>
      </c>
      <c r="TA70" s="102">
        <f ca="1">IF(E70=0,0,SUMIF('Cocktail (December 2025)'!$F$6:$DB$1547,E70,'Cocktail (December 2025)'!$CO$6:$CO$1547))</f>
        <v>0</v>
      </c>
      <c r="TB70" s="108">
        <f ca="1">TA70/H70</f>
        <v>0</v>
      </c>
      <c r="TC70" s="109">
        <f t="shared" ca="1" si="2682"/>
        <v>0</v>
      </c>
      <c r="TD70" s="104">
        <f ca="1">TC70*H70</f>
        <v>0</v>
      </c>
      <c r="TE70" s="105">
        <f t="shared" ca="1" si="2683"/>
        <v>0</v>
      </c>
      <c r="TF70" s="191"/>
      <c r="TG70" s="192">
        <f t="shared" ca="1" si="2684"/>
        <v>0</v>
      </c>
      <c r="TH70" s="106">
        <f t="shared" ca="1" si="2685"/>
        <v>0</v>
      </c>
      <c r="TI70" s="202"/>
      <c r="TJ70" s="202"/>
      <c r="TK70" s="202"/>
      <c r="TL70" s="202"/>
      <c r="TM70" s="202"/>
      <c r="TN70" s="202"/>
      <c r="TO70" s="202"/>
      <c r="TP70" s="202"/>
      <c r="TQ70" s="203"/>
      <c r="TR70" s="204"/>
      <c r="TS70" s="108">
        <f>(TR70*F70)/H70</f>
        <v>0</v>
      </c>
      <c r="TT70" s="102">
        <f ca="1">IF(E70=0,0,SUMIF('Cocktail (December 2025)'!$F$6:$DB$1547,E70,'Cocktail (December 2025)'!$CR$6:$CR$1547))</f>
        <v>0</v>
      </c>
      <c r="TU70" s="108">
        <f ca="1">TT70/H70</f>
        <v>0</v>
      </c>
      <c r="TV70" s="109">
        <f t="shared" ca="1" si="2686"/>
        <v>0</v>
      </c>
      <c r="TW70" s="104">
        <f ca="1">TV70*H70</f>
        <v>0</v>
      </c>
      <c r="TX70" s="105">
        <f t="shared" ca="1" si="2687"/>
        <v>0</v>
      </c>
      <c r="TY70" s="191"/>
      <c r="TZ70" s="192">
        <f t="shared" ca="1" si="2688"/>
        <v>0</v>
      </c>
      <c r="UA70" s="106">
        <f t="shared" ca="1" si="2689"/>
        <v>0</v>
      </c>
      <c r="UB70" s="202"/>
      <c r="UC70" s="202"/>
      <c r="UD70" s="202"/>
      <c r="UE70" s="202"/>
      <c r="UF70" s="202"/>
      <c r="UG70" s="202"/>
      <c r="UH70" s="202"/>
      <c r="UI70" s="202"/>
      <c r="UJ70" s="203"/>
      <c r="UK70" s="204"/>
      <c r="UL70" s="108">
        <f>(UK70*F70)/H70</f>
        <v>0</v>
      </c>
      <c r="UM70" s="102">
        <f ca="1">IF(E70=0,0,SUMIF('Cocktail (December 2025)'!$F$6:$DB$1547,E70,'Cocktail (December 2025)'!$CU$6:$CU$1547))</f>
        <v>0</v>
      </c>
      <c r="UN70" s="108">
        <f ca="1">UM70/H70</f>
        <v>0</v>
      </c>
      <c r="UO70" s="109">
        <f t="shared" ca="1" si="2690"/>
        <v>0</v>
      </c>
      <c r="UP70" s="104">
        <f ca="1">UO70*H70</f>
        <v>0</v>
      </c>
      <c r="UQ70" s="105">
        <f t="shared" ca="1" si="2691"/>
        <v>0</v>
      </c>
      <c r="UR70" s="191"/>
      <c r="US70" s="192">
        <f t="shared" ca="1" si="2692"/>
        <v>0</v>
      </c>
      <c r="UT70" s="106">
        <f t="shared" ca="1" si="2693"/>
        <v>0</v>
      </c>
      <c r="UU70" s="202"/>
      <c r="UV70" s="202"/>
      <c r="UW70" s="202"/>
      <c r="UX70" s="202"/>
      <c r="UY70" s="202"/>
      <c r="UZ70" s="202"/>
      <c r="VA70" s="202"/>
      <c r="VB70" s="202"/>
      <c r="VC70" s="203"/>
      <c r="VD70" s="204"/>
      <c r="VE70" s="108">
        <f>(VD70*F70)/H70</f>
        <v>0</v>
      </c>
      <c r="VF70" s="102">
        <f ca="1">IF(E70=0,0,SUMIF('Cocktail (December 2025)'!$F$6:$DB$1547,E70,'Cocktail (December 2025)'!$CX$6:$CX$1547))</f>
        <v>0</v>
      </c>
      <c r="VG70" s="108">
        <f ca="1">VF70/H70</f>
        <v>0</v>
      </c>
      <c r="VH70" s="109">
        <f t="shared" ca="1" si="2694"/>
        <v>0</v>
      </c>
      <c r="VI70" s="104">
        <f ca="1">VH70*H70</f>
        <v>0</v>
      </c>
      <c r="VJ70" s="105">
        <f t="shared" ca="1" si="2695"/>
        <v>0</v>
      </c>
      <c r="VK70" s="191"/>
      <c r="VL70" s="192">
        <f t="shared" ca="1" si="2696"/>
        <v>0</v>
      </c>
      <c r="VM70" s="106">
        <f t="shared" ca="1" si="2697"/>
        <v>0</v>
      </c>
      <c r="VN70" s="202"/>
      <c r="VO70" s="202"/>
      <c r="VP70" s="202"/>
      <c r="VQ70" s="202"/>
      <c r="VR70" s="202"/>
      <c r="VS70" s="202"/>
      <c r="VT70" s="202"/>
      <c r="VU70" s="202"/>
      <c r="VV70" s="203"/>
      <c r="VW70" s="204"/>
      <c r="VX70" s="108">
        <f>(VW70*F70)/H70</f>
        <v>0</v>
      </c>
      <c r="VY70" s="102">
        <f ca="1">IF(E70=0,0,SUMIF('Cocktail (December 2025)'!$F$6:$DB$1547,E70,'Cocktail (December 2025)'!$DA$6:$DA$1547))</f>
        <v>0</v>
      </c>
      <c r="VZ70" s="108">
        <f ca="1">VY70/H70</f>
        <v>0</v>
      </c>
      <c r="WA70" s="109">
        <f t="shared" ca="1" si="2698"/>
        <v>0</v>
      </c>
      <c r="WB70" s="104">
        <f ca="1">WA70*H70</f>
        <v>0</v>
      </c>
      <c r="WC70" s="105">
        <f t="shared" ca="1" si="2699"/>
        <v>0</v>
      </c>
      <c r="WD70" s="191"/>
      <c r="WE70" s="192">
        <f t="shared" ca="1" si="2700"/>
        <v>0</v>
      </c>
      <c r="WF70" s="14" t="s">
        <v>81</v>
      </c>
      <c r="WG70" s="62">
        <f>O70</f>
        <v>0</v>
      </c>
      <c r="WH70" s="13">
        <f t="shared" si="2703"/>
        <v>0</v>
      </c>
      <c r="WI70" s="13">
        <f t="shared" si="2703"/>
        <v>0</v>
      </c>
      <c r="WJ70" s="13">
        <f t="shared" si="2703"/>
        <v>0</v>
      </c>
      <c r="WK70" s="13">
        <f t="shared" si="2703"/>
        <v>0</v>
      </c>
      <c r="WL70" s="13">
        <f t="shared" si="2703"/>
        <v>0</v>
      </c>
      <c r="WM70" s="13">
        <f>U70+AN70+BG70+BZ70+CS70+DL70+EE70++EX70+FQ70+GJ70+HC70+HV70+IO70+JH70+KA70+KT70+LM70+MF70+MY70+NR70+OK70+PD70+PW70+QP70+RI70+SB70+SU70+TN70+UG70+UZ70+VS70</f>
        <v>0</v>
      </c>
      <c r="WN70" s="13">
        <f t="shared" si="2704"/>
        <v>0</v>
      </c>
      <c r="WO70" s="13">
        <f t="shared" si="2704"/>
        <v>0</v>
      </c>
      <c r="WP70" s="63">
        <f t="shared" si="2704"/>
        <v>0</v>
      </c>
      <c r="WQ70" s="63">
        <f t="shared" si="2704"/>
        <v>0</v>
      </c>
      <c r="WR70" s="63">
        <f t="shared" si="2704"/>
        <v>0</v>
      </c>
      <c r="WS70" s="63">
        <f ca="1">AB70+AU70+BN70+CG70+CZ70+DS70+EL70+FE70+FX70+GQ70+HJ70+IC70+IV70+JO70+KH70+LA70+LT70+MM70+NF70+NY70+OR70+PK70+QD70+QW70+RP70+SI70+TB70+TU70+UN70+VG70+VZ70</f>
        <v>0</v>
      </c>
      <c r="WT70" s="54">
        <f ca="1">WA70</f>
        <v>0</v>
      </c>
      <c r="WU70" s="64">
        <f ca="1">WB70</f>
        <v>0</v>
      </c>
      <c r="WV70" s="196"/>
      <c r="WW70" s="197">
        <f t="shared" ca="1" si="2702"/>
        <v>0</v>
      </c>
      <c r="WX70" s="12">
        <f>WV70/F70</f>
        <v>0</v>
      </c>
      <c r="WY70" s="61"/>
    </row>
    <row r="71" spans="1:623" ht="15" customHeight="1" x14ac:dyDescent="0.3">
      <c r="A71" s="114" t="str">
        <f t="shared" ca="1" si="2278"/>
        <v>-</v>
      </c>
      <c r="B71" s="175"/>
      <c r="C71" s="173">
        <v>312</v>
      </c>
      <c r="D71" s="174">
        <v>328</v>
      </c>
      <c r="E71" s="138" t="s">
        <v>198</v>
      </c>
      <c r="F71" s="98">
        <f>IF(E71="","",IF(VLOOKUP(E71,'Master Data (December 2025)'!$B$10:$N$857,1)=E71,VLOOKUP(E71,'Master Data (December 2025)'!$B$10:$N$857,6),"XX"))</f>
        <v>1</v>
      </c>
      <c r="G71" s="98"/>
      <c r="H71" s="90">
        <f>IF(E71="","",IF(VLOOKUP(E71,'Master Data (December 2025)'!$B$10:$N$857,1)=E71,VLOOKUP(E71,'Master Data (December 2025)'!$B$10:$N$857,8),"XX"))</f>
        <v>22</v>
      </c>
      <c r="I71" s="98"/>
      <c r="J71" s="90" t="str">
        <f>IF(E71="","",IF(VLOOKUP(E71,'Master Data (December 2025)'!$B$10:$N$857,1)=E71,VLOOKUP(E71,'Master Data (December 2025)'!$B$10:$N$857,3),"XX"))</f>
        <v>สมภพ</v>
      </c>
      <c r="K71" s="99" t="str">
        <f>IF(E71="","",IF(VLOOKUP(E71,'Master Data (December 2025)'!$B$10:$N$857,1)=E71,VLOOKUP(E71,'Master Data (December 2025)'!$B$10:$N$857,5),"XX"))</f>
        <v>Btl 700 ml</v>
      </c>
      <c r="L71" s="215">
        <f>IF(E71="","",IF(VLOOKUP(E71,'Master Data (December 2025)'!$B$10:$N$857,1)=E71,VLOOKUP(E71,'Master Data (December 2025)'!$B$10:$N$857,11),"XX"))</f>
        <v>749</v>
      </c>
      <c r="M71" s="215">
        <f>IF(E71="","",IF(VLOOKUP(E71,'Master Data (December 2025)'!$B$10:$N$857,1)=E71,VLOOKUP(E71,'Master Data (December 2025)'!$B$10:$N$857,13),"XX"))</f>
        <v>34.045454545454547</v>
      </c>
      <c r="N71" s="208"/>
      <c r="O71" s="100">
        <f t="shared" si="2580"/>
        <v>0</v>
      </c>
      <c r="P71" s="202"/>
      <c r="Q71" s="202"/>
      <c r="R71" s="202"/>
      <c r="S71" s="202"/>
      <c r="T71" s="202"/>
      <c r="U71" s="202"/>
      <c r="V71" s="202"/>
      <c r="W71" s="202"/>
      <c r="X71" s="203"/>
      <c r="Y71" s="204"/>
      <c r="Z71" s="101">
        <f t="shared" si="2581"/>
        <v>0</v>
      </c>
      <c r="AA71" s="102">
        <f ca="1">IF(E71=0,0,SUMIF('Cocktail (December 2025)'!$F$6:$DB$1547,E71,'Cocktail (December 2025)'!$O$6:$O$1547))</f>
        <v>0</v>
      </c>
      <c r="AB71" s="103">
        <f t="shared" ca="1" si="2582"/>
        <v>0</v>
      </c>
      <c r="AC71" s="104">
        <f t="shared" ca="1" si="2583"/>
        <v>0</v>
      </c>
      <c r="AD71" s="104">
        <f t="shared" ca="1" si="2584"/>
        <v>0</v>
      </c>
      <c r="AE71" s="105">
        <f t="shared" ca="1" si="2585"/>
        <v>0</v>
      </c>
      <c r="AF71" s="191"/>
      <c r="AG71" s="192">
        <f t="shared" ca="1" si="2586"/>
        <v>0</v>
      </c>
      <c r="AH71" s="106">
        <f t="shared" ca="1" si="2279"/>
        <v>0</v>
      </c>
      <c r="AI71" s="202"/>
      <c r="AJ71" s="202"/>
      <c r="AK71" s="202"/>
      <c r="AL71" s="202"/>
      <c r="AM71" s="202"/>
      <c r="AN71" s="202"/>
      <c r="AO71" s="202"/>
      <c r="AP71" s="202"/>
      <c r="AQ71" s="203"/>
      <c r="AR71" s="204"/>
      <c r="AS71" s="107">
        <f t="shared" si="2287"/>
        <v>0</v>
      </c>
      <c r="AT71" s="102">
        <f ca="1">IF(E71=0,0,SUMIF('Cocktail (December 2025)'!$F$6:$DB$1547,E71,'Cocktail (December 2025)'!$R$6:$R$1547))</f>
        <v>0</v>
      </c>
      <c r="AU71" s="108">
        <f t="shared" ca="1" si="2288"/>
        <v>0</v>
      </c>
      <c r="AV71" s="104">
        <f t="shared" ca="1" si="2587"/>
        <v>0</v>
      </c>
      <c r="AW71" s="104">
        <f t="shared" ca="1" si="2290"/>
        <v>0</v>
      </c>
      <c r="AX71" s="105">
        <f t="shared" ca="1" si="2588"/>
        <v>0</v>
      </c>
      <c r="AY71" s="191"/>
      <c r="AZ71" s="192">
        <f t="shared" ca="1" si="2589"/>
        <v>0</v>
      </c>
      <c r="BA71" s="106">
        <f t="shared" ca="1" si="2293"/>
        <v>0</v>
      </c>
      <c r="BB71" s="202"/>
      <c r="BC71" s="202"/>
      <c r="BD71" s="202"/>
      <c r="BE71" s="202"/>
      <c r="BF71" s="202"/>
      <c r="BG71" s="202"/>
      <c r="BH71" s="202"/>
      <c r="BI71" s="202"/>
      <c r="BJ71" s="203"/>
      <c r="BK71" s="204"/>
      <c r="BL71" s="108">
        <f t="shared" si="2294"/>
        <v>0</v>
      </c>
      <c r="BM71" s="102">
        <f ca="1">IF(E71=0,0,SUMIF('Cocktail (December 2025)'!$F$6:$DB$1547,E71,'Cocktail (December 2025)'!$U$6:$U$1547))</f>
        <v>0</v>
      </c>
      <c r="BN71" s="108">
        <f t="shared" ca="1" si="2295"/>
        <v>0</v>
      </c>
      <c r="BO71" s="109">
        <f t="shared" ca="1" si="2590"/>
        <v>0</v>
      </c>
      <c r="BP71" s="104">
        <f t="shared" ca="1" si="2297"/>
        <v>0</v>
      </c>
      <c r="BQ71" s="105">
        <f t="shared" ca="1" si="2591"/>
        <v>0</v>
      </c>
      <c r="BR71" s="191"/>
      <c r="BS71" s="192">
        <f t="shared" ca="1" si="2592"/>
        <v>0</v>
      </c>
      <c r="BT71" s="106">
        <f t="shared" ca="1" si="2593"/>
        <v>0</v>
      </c>
      <c r="BU71" s="202"/>
      <c r="BV71" s="202"/>
      <c r="BW71" s="202"/>
      <c r="BX71" s="202"/>
      <c r="BY71" s="202"/>
      <c r="BZ71" s="202"/>
      <c r="CA71" s="202"/>
      <c r="CB71" s="202"/>
      <c r="CC71" s="203"/>
      <c r="CD71" s="204"/>
      <c r="CE71" s="108">
        <f t="shared" si="2301"/>
        <v>0</v>
      </c>
      <c r="CF71" s="102">
        <f ca="1">IF(E71=0,0,SUMIF('Cocktail (December 2025)'!$F$6:$DB$1547,E71,'Cocktail (December 2025)'!$X$6:$X$1547))</f>
        <v>0</v>
      </c>
      <c r="CG71" s="108">
        <f t="shared" ca="1" si="2302"/>
        <v>0</v>
      </c>
      <c r="CH71" s="109">
        <f t="shared" ca="1" si="2594"/>
        <v>0</v>
      </c>
      <c r="CI71" s="104">
        <f t="shared" ca="1" si="2304"/>
        <v>0</v>
      </c>
      <c r="CJ71" s="105">
        <f t="shared" ca="1" si="2595"/>
        <v>0</v>
      </c>
      <c r="CK71" s="191"/>
      <c r="CL71" s="192">
        <f t="shared" ca="1" si="2596"/>
        <v>0</v>
      </c>
      <c r="CM71" s="106">
        <f t="shared" ca="1" si="2597"/>
        <v>0</v>
      </c>
      <c r="CN71" s="202"/>
      <c r="CO71" s="202"/>
      <c r="CP71" s="202"/>
      <c r="CQ71" s="202"/>
      <c r="CR71" s="202"/>
      <c r="CS71" s="202"/>
      <c r="CT71" s="202"/>
      <c r="CU71" s="202"/>
      <c r="CV71" s="203"/>
      <c r="CW71" s="204"/>
      <c r="CX71" s="108">
        <f t="shared" si="2308"/>
        <v>0</v>
      </c>
      <c r="CY71" s="102">
        <f ca="1">IF(E71=0,0,SUMIF('Cocktail (December 2025)'!$F$6:$DB$1547,E71,'Cocktail (December 2025)'!$AA$6:$AA$1547))</f>
        <v>0</v>
      </c>
      <c r="CZ71" s="108">
        <f t="shared" ca="1" si="2309"/>
        <v>0</v>
      </c>
      <c r="DA71" s="109">
        <f t="shared" ca="1" si="2598"/>
        <v>0</v>
      </c>
      <c r="DB71" s="104">
        <f t="shared" ca="1" si="2311"/>
        <v>0</v>
      </c>
      <c r="DC71" s="105">
        <f t="shared" ca="1" si="2599"/>
        <v>0</v>
      </c>
      <c r="DD71" s="191"/>
      <c r="DE71" s="192">
        <f t="shared" ca="1" si="2600"/>
        <v>0</v>
      </c>
      <c r="DF71" s="106">
        <f t="shared" ca="1" si="2601"/>
        <v>0</v>
      </c>
      <c r="DG71" s="202"/>
      <c r="DH71" s="202"/>
      <c r="DI71" s="202"/>
      <c r="DJ71" s="202"/>
      <c r="DK71" s="202"/>
      <c r="DL71" s="202"/>
      <c r="DM71" s="202"/>
      <c r="DN71" s="202"/>
      <c r="DO71" s="203"/>
      <c r="DP71" s="204"/>
      <c r="DQ71" s="108">
        <f t="shared" si="2315"/>
        <v>0</v>
      </c>
      <c r="DR71" s="102">
        <f ca="1">IF(E71=0,0,SUMIF('Cocktail (December 2025)'!$F$6:$DB$1547,E71,'Cocktail (December 2025)'!$AD$6:$AD$1547))</f>
        <v>0</v>
      </c>
      <c r="DS71" s="108">
        <f t="shared" ca="1" si="2316"/>
        <v>0</v>
      </c>
      <c r="DT71" s="109">
        <f t="shared" ca="1" si="2602"/>
        <v>0</v>
      </c>
      <c r="DU71" s="104">
        <f t="shared" ca="1" si="2318"/>
        <v>0</v>
      </c>
      <c r="DV71" s="105">
        <f t="shared" ca="1" si="2603"/>
        <v>0</v>
      </c>
      <c r="DW71" s="191"/>
      <c r="DX71" s="192">
        <f t="shared" ca="1" si="2604"/>
        <v>0</v>
      </c>
      <c r="DY71" s="106">
        <f t="shared" ca="1" si="2605"/>
        <v>0</v>
      </c>
      <c r="DZ71" s="202"/>
      <c r="EA71" s="202"/>
      <c r="EB71" s="202"/>
      <c r="EC71" s="202"/>
      <c r="ED71" s="202"/>
      <c r="EE71" s="202"/>
      <c r="EF71" s="202"/>
      <c r="EG71" s="202"/>
      <c r="EH71" s="203"/>
      <c r="EI71" s="204"/>
      <c r="EJ71" s="108">
        <f t="shared" si="2322"/>
        <v>0</v>
      </c>
      <c r="EK71" s="102">
        <f ca="1">IF(E71=0,0,SUMIF('Cocktail (December 2025)'!$F$6:$DB$1547,E71,'Cocktail (December 2025)'!$AG$6:$AG$1547))</f>
        <v>0</v>
      </c>
      <c r="EL71" s="108">
        <f t="shared" ca="1" si="2323"/>
        <v>0</v>
      </c>
      <c r="EM71" s="109">
        <f t="shared" ca="1" si="2606"/>
        <v>0</v>
      </c>
      <c r="EN71" s="104">
        <f t="shared" ca="1" si="2325"/>
        <v>0</v>
      </c>
      <c r="EO71" s="105">
        <f t="shared" ca="1" si="2607"/>
        <v>0</v>
      </c>
      <c r="EP71" s="191"/>
      <c r="EQ71" s="199">
        <f t="shared" ca="1" si="2608"/>
        <v>0</v>
      </c>
      <c r="ER71" s="185">
        <f t="shared" ca="1" si="2328"/>
        <v>0</v>
      </c>
      <c r="ES71" s="202"/>
      <c r="ET71" s="202"/>
      <c r="EU71" s="202"/>
      <c r="EV71" s="202"/>
      <c r="EW71" s="202"/>
      <c r="EX71" s="202"/>
      <c r="EY71" s="202"/>
      <c r="EZ71" s="202"/>
      <c r="FA71" s="203"/>
      <c r="FB71" s="204"/>
      <c r="FC71" s="108">
        <f t="shared" si="2329"/>
        <v>0</v>
      </c>
      <c r="FD71" s="102">
        <f ca="1">IF(E71=0,0,SUMIF('Cocktail (December 2025)'!$F$6:$DB$1547,E71,'Cocktail (December 2025)'!$AJ$6:$AJ$1547))</f>
        <v>0</v>
      </c>
      <c r="FE71" s="108">
        <f t="shared" ca="1" si="2330"/>
        <v>0</v>
      </c>
      <c r="FF71" s="109">
        <f t="shared" ca="1" si="2609"/>
        <v>0</v>
      </c>
      <c r="FG71" s="104">
        <f t="shared" ca="1" si="2332"/>
        <v>0</v>
      </c>
      <c r="FH71" s="105">
        <f t="shared" ca="1" si="2610"/>
        <v>0</v>
      </c>
      <c r="FI71" s="191"/>
      <c r="FJ71" s="192">
        <f t="shared" ca="1" si="2611"/>
        <v>0</v>
      </c>
      <c r="FK71" s="110">
        <f t="shared" ca="1" si="2612"/>
        <v>0</v>
      </c>
      <c r="FL71" s="202"/>
      <c r="FM71" s="202"/>
      <c r="FN71" s="202"/>
      <c r="FO71" s="202"/>
      <c r="FP71" s="202"/>
      <c r="FQ71" s="202"/>
      <c r="FR71" s="202"/>
      <c r="FS71" s="202"/>
      <c r="FT71" s="203"/>
      <c r="FU71" s="204"/>
      <c r="FV71" s="108">
        <f t="shared" si="2336"/>
        <v>0</v>
      </c>
      <c r="FW71" s="102">
        <f ca="1">IF(E71=0,0,SUMIF('Cocktail (December 2025)'!$F$6:$DB$1547,E71,'Cocktail (December 2025)'!$AM$6:$AM$1547))</f>
        <v>0</v>
      </c>
      <c r="FX71" s="108">
        <f t="shared" ca="1" si="2337"/>
        <v>0</v>
      </c>
      <c r="FY71" s="109">
        <f t="shared" ca="1" si="2613"/>
        <v>0</v>
      </c>
      <c r="FZ71" s="104">
        <f t="shared" ca="1" si="2339"/>
        <v>0</v>
      </c>
      <c r="GA71" s="105">
        <f t="shared" ca="1" si="2614"/>
        <v>0</v>
      </c>
      <c r="GB71" s="191"/>
      <c r="GC71" s="192">
        <f t="shared" ca="1" si="2615"/>
        <v>0</v>
      </c>
      <c r="GD71" s="106">
        <f t="shared" ca="1" si="2616"/>
        <v>0</v>
      </c>
      <c r="GE71" s="202"/>
      <c r="GF71" s="202"/>
      <c r="GG71" s="202"/>
      <c r="GH71" s="202"/>
      <c r="GI71" s="202"/>
      <c r="GJ71" s="202"/>
      <c r="GK71" s="202"/>
      <c r="GL71" s="202"/>
      <c r="GM71" s="203"/>
      <c r="GN71" s="204"/>
      <c r="GO71" s="108">
        <f t="shared" si="2343"/>
        <v>0</v>
      </c>
      <c r="GP71" s="102">
        <f ca="1">IF(E71=0,0,SUMIF('Cocktail (December 2025)'!$F$6:$DB$1547,E71,'Cocktail (December 2025)'!$AP$6:$AP$1547))</f>
        <v>0</v>
      </c>
      <c r="GQ71" s="108">
        <f t="shared" ca="1" si="2344"/>
        <v>0</v>
      </c>
      <c r="GR71" s="109">
        <f t="shared" ca="1" si="2617"/>
        <v>0</v>
      </c>
      <c r="GS71" s="104">
        <f t="shared" ca="1" si="2346"/>
        <v>0</v>
      </c>
      <c r="GT71" s="105">
        <f t="shared" ca="1" si="2618"/>
        <v>0</v>
      </c>
      <c r="GU71" s="191"/>
      <c r="GV71" s="192">
        <f t="shared" ca="1" si="2619"/>
        <v>0</v>
      </c>
      <c r="GW71" s="106">
        <f t="shared" ca="1" si="2620"/>
        <v>0</v>
      </c>
      <c r="GX71" s="202"/>
      <c r="GY71" s="202"/>
      <c r="GZ71" s="202"/>
      <c r="HA71" s="202"/>
      <c r="HB71" s="202"/>
      <c r="HC71" s="202"/>
      <c r="HD71" s="202"/>
      <c r="HE71" s="202"/>
      <c r="HF71" s="203"/>
      <c r="HG71" s="204"/>
      <c r="HH71" s="108">
        <f t="shared" si="2350"/>
        <v>0</v>
      </c>
      <c r="HI71" s="102">
        <f ca="1">IF(E71=0,0,SUMIF('Cocktail (December 2025)'!$F$6:$DB$1547,E71,'Cocktail (December 2025)'!$AS$6:$AS$1547))</f>
        <v>0</v>
      </c>
      <c r="HJ71" s="108">
        <f t="shared" ca="1" si="2351"/>
        <v>0</v>
      </c>
      <c r="HK71" s="109">
        <f t="shared" ca="1" si="2621"/>
        <v>0</v>
      </c>
      <c r="HL71" s="104">
        <f t="shared" ca="1" si="2353"/>
        <v>0</v>
      </c>
      <c r="HM71" s="105">
        <f t="shared" ca="1" si="2622"/>
        <v>0</v>
      </c>
      <c r="HN71" s="191"/>
      <c r="HO71" s="192">
        <f t="shared" ca="1" si="2623"/>
        <v>0</v>
      </c>
      <c r="HP71" s="106">
        <f t="shared" ca="1" si="2624"/>
        <v>0</v>
      </c>
      <c r="HQ71" s="202"/>
      <c r="HR71" s="202"/>
      <c r="HS71" s="202"/>
      <c r="HT71" s="202"/>
      <c r="HU71" s="202"/>
      <c r="HV71" s="202"/>
      <c r="HW71" s="202"/>
      <c r="HX71" s="202"/>
      <c r="HY71" s="203"/>
      <c r="HZ71" s="204"/>
      <c r="IA71" s="108">
        <f t="shared" si="2357"/>
        <v>0</v>
      </c>
      <c r="IB71" s="102">
        <f ca="1">IF(E71=0,0,SUMIF('Cocktail (December 2025)'!$F$6:$DB$1547,E71,'Cocktail (December 2025)'!$AV$6:$AV$1547))</f>
        <v>0</v>
      </c>
      <c r="IC71" s="108">
        <f t="shared" ca="1" si="2358"/>
        <v>0</v>
      </c>
      <c r="ID71" s="109">
        <f t="shared" ca="1" si="2625"/>
        <v>0</v>
      </c>
      <c r="IE71" s="104">
        <f t="shared" ca="1" si="2360"/>
        <v>0</v>
      </c>
      <c r="IF71" s="105">
        <f t="shared" ca="1" si="2626"/>
        <v>0</v>
      </c>
      <c r="IG71" s="191"/>
      <c r="IH71" s="192">
        <f t="shared" ca="1" si="2627"/>
        <v>0</v>
      </c>
      <c r="II71" s="106">
        <f t="shared" ca="1" si="2628"/>
        <v>0</v>
      </c>
      <c r="IJ71" s="202"/>
      <c r="IK71" s="202"/>
      <c r="IL71" s="202"/>
      <c r="IM71" s="202"/>
      <c r="IN71" s="202"/>
      <c r="IO71" s="202"/>
      <c r="IP71" s="202"/>
      <c r="IQ71" s="202"/>
      <c r="IR71" s="203"/>
      <c r="IS71" s="204"/>
      <c r="IT71" s="108">
        <f t="shared" si="2364"/>
        <v>0</v>
      </c>
      <c r="IU71" s="102">
        <f ca="1">IF(E71=0,0,SUMIF('Cocktail (December 2025)'!$F$6:$DB$1547,E71,'Cocktail (December 2025)'!$AY$6:$AY$1547))</f>
        <v>0</v>
      </c>
      <c r="IV71" s="108">
        <f t="shared" ca="1" si="2365"/>
        <v>0</v>
      </c>
      <c r="IW71" s="109">
        <f t="shared" ca="1" si="2629"/>
        <v>0</v>
      </c>
      <c r="IX71" s="104">
        <f t="shared" ca="1" si="2367"/>
        <v>0</v>
      </c>
      <c r="IY71" s="105">
        <f t="shared" ca="1" si="2630"/>
        <v>0</v>
      </c>
      <c r="IZ71" s="191"/>
      <c r="JA71" s="192">
        <f t="shared" ca="1" si="2631"/>
        <v>0</v>
      </c>
      <c r="JB71" s="106">
        <f t="shared" ca="1" si="2632"/>
        <v>0</v>
      </c>
      <c r="JC71" s="202"/>
      <c r="JD71" s="202"/>
      <c r="JE71" s="202"/>
      <c r="JF71" s="202"/>
      <c r="JG71" s="202"/>
      <c r="JH71" s="202"/>
      <c r="JI71" s="202"/>
      <c r="JJ71" s="202"/>
      <c r="JK71" s="203"/>
      <c r="JL71" s="204"/>
      <c r="JM71" s="108">
        <f t="shared" si="2371"/>
        <v>0</v>
      </c>
      <c r="JN71" s="102">
        <f ca="1">IF(E71=0,0,SUMIF('Cocktail (December 2025)'!$F$6:$DB$1547,E71,'Cocktail (December 2025)'!$BB$6:$BB$1547))</f>
        <v>0</v>
      </c>
      <c r="JO71" s="108">
        <f t="shared" ca="1" si="2372"/>
        <v>0</v>
      </c>
      <c r="JP71" s="109">
        <f t="shared" ca="1" si="2633"/>
        <v>0</v>
      </c>
      <c r="JQ71" s="104">
        <f t="shared" ca="1" si="2374"/>
        <v>0</v>
      </c>
      <c r="JR71" s="105">
        <f t="shared" ca="1" si="2634"/>
        <v>0</v>
      </c>
      <c r="JS71" s="191"/>
      <c r="JT71" s="192">
        <f t="shared" ca="1" si="2635"/>
        <v>0</v>
      </c>
      <c r="JU71" s="106">
        <f t="shared" ca="1" si="2377"/>
        <v>0</v>
      </c>
      <c r="JV71" s="202"/>
      <c r="JW71" s="202"/>
      <c r="JX71" s="202"/>
      <c r="JY71" s="202"/>
      <c r="JZ71" s="202"/>
      <c r="KA71" s="202"/>
      <c r="KB71" s="202"/>
      <c r="KC71" s="202"/>
      <c r="KD71" s="203"/>
      <c r="KE71" s="204"/>
      <c r="KF71" s="108">
        <f t="shared" si="2378"/>
        <v>0</v>
      </c>
      <c r="KG71" s="102">
        <f ca="1">IF(E71=0,0,SUMIF('Cocktail (December 2025)'!$F$6:$DB$1547,E71,'Cocktail (December 2025)'!$BE$6:$BE$1547))</f>
        <v>0</v>
      </c>
      <c r="KH71" s="108">
        <f t="shared" ca="1" si="2379"/>
        <v>0</v>
      </c>
      <c r="KI71" s="109">
        <f t="shared" ca="1" si="2636"/>
        <v>0</v>
      </c>
      <c r="KJ71" s="104">
        <f t="shared" ca="1" si="2381"/>
        <v>0</v>
      </c>
      <c r="KK71" s="105">
        <f t="shared" ca="1" si="2637"/>
        <v>0</v>
      </c>
      <c r="KL71" s="191"/>
      <c r="KM71" s="192">
        <f t="shared" ca="1" si="2638"/>
        <v>0</v>
      </c>
      <c r="KN71" s="106">
        <f t="shared" ca="1" si="2639"/>
        <v>0</v>
      </c>
      <c r="KO71" s="202"/>
      <c r="KP71" s="202"/>
      <c r="KQ71" s="202"/>
      <c r="KR71" s="202"/>
      <c r="KS71" s="202"/>
      <c r="KT71" s="202"/>
      <c r="KU71" s="202"/>
      <c r="KV71" s="202"/>
      <c r="KW71" s="203"/>
      <c r="KX71" s="204"/>
      <c r="KY71" s="108">
        <f t="shared" si="2385"/>
        <v>0</v>
      </c>
      <c r="KZ71" s="102">
        <f ca="1">IF(E71=0,0,SUMIF('Cocktail (December 2025)'!$F$6:$DB$1547,E71,'Cocktail (December 2025)'!$BH$6:$BH$1547))</f>
        <v>0</v>
      </c>
      <c r="LA71" s="108">
        <f t="shared" ca="1" si="2386"/>
        <v>0</v>
      </c>
      <c r="LB71" s="109">
        <f t="shared" ca="1" si="2640"/>
        <v>0</v>
      </c>
      <c r="LC71" s="104">
        <f t="shared" ca="1" si="2388"/>
        <v>0</v>
      </c>
      <c r="LD71" s="105">
        <f t="shared" ca="1" si="2641"/>
        <v>0</v>
      </c>
      <c r="LE71" s="191"/>
      <c r="LF71" s="192">
        <f t="shared" ca="1" si="2642"/>
        <v>0</v>
      </c>
      <c r="LG71" s="106">
        <f t="shared" ca="1" si="2643"/>
        <v>0</v>
      </c>
      <c r="LH71" s="202"/>
      <c r="LI71" s="202"/>
      <c r="LJ71" s="202"/>
      <c r="LK71" s="202"/>
      <c r="LL71" s="202"/>
      <c r="LM71" s="202"/>
      <c r="LN71" s="202"/>
      <c r="LO71" s="202"/>
      <c r="LP71" s="203"/>
      <c r="LQ71" s="204"/>
      <c r="LR71" s="108">
        <f t="shared" si="2392"/>
        <v>0</v>
      </c>
      <c r="LS71" s="102">
        <f ca="1">IF(E71=0,0,SUMIF('Cocktail (December 2025)'!$F$6:$DB$1547,E71,'Cocktail (December 2025)'!$BK$6:$BK$1547))</f>
        <v>0</v>
      </c>
      <c r="LT71" s="108">
        <f t="shared" ca="1" si="2393"/>
        <v>0</v>
      </c>
      <c r="LU71" s="109">
        <f t="shared" ca="1" si="2644"/>
        <v>0</v>
      </c>
      <c r="LV71" s="104">
        <f t="shared" ca="1" si="2395"/>
        <v>0</v>
      </c>
      <c r="LW71" s="105">
        <f t="shared" ca="1" si="2645"/>
        <v>0</v>
      </c>
      <c r="LX71" s="191"/>
      <c r="LY71" s="192">
        <f t="shared" ca="1" si="2646"/>
        <v>0</v>
      </c>
      <c r="LZ71" s="106">
        <f t="shared" ca="1" si="2647"/>
        <v>0</v>
      </c>
      <c r="MA71" s="202"/>
      <c r="MB71" s="202"/>
      <c r="MC71" s="202"/>
      <c r="MD71" s="202"/>
      <c r="ME71" s="202"/>
      <c r="MF71" s="202"/>
      <c r="MG71" s="202"/>
      <c r="MH71" s="202"/>
      <c r="MI71" s="203"/>
      <c r="MJ71" s="204"/>
      <c r="MK71" s="108">
        <f t="shared" si="2399"/>
        <v>0</v>
      </c>
      <c r="ML71" s="102">
        <f ca="1">IF(E71=0,0,SUMIF('Cocktail (December 2025)'!$F$6:$DB$1547,E71,'Cocktail (December 2025)'!$BN$6:$BN$1547))</f>
        <v>0</v>
      </c>
      <c r="MM71" s="108">
        <f t="shared" ca="1" si="2400"/>
        <v>0</v>
      </c>
      <c r="MN71" s="109">
        <f t="shared" ca="1" si="2648"/>
        <v>0</v>
      </c>
      <c r="MO71" s="104">
        <f t="shared" ca="1" si="2402"/>
        <v>0</v>
      </c>
      <c r="MP71" s="105">
        <f t="shared" ca="1" si="2649"/>
        <v>0</v>
      </c>
      <c r="MQ71" s="191"/>
      <c r="MR71" s="192">
        <f t="shared" ca="1" si="2650"/>
        <v>0</v>
      </c>
      <c r="MS71" s="106">
        <f t="shared" ca="1" si="2651"/>
        <v>0</v>
      </c>
      <c r="MT71" s="202"/>
      <c r="MU71" s="202"/>
      <c r="MV71" s="202"/>
      <c r="MW71" s="202"/>
      <c r="MX71" s="202"/>
      <c r="MY71" s="202"/>
      <c r="MZ71" s="202"/>
      <c r="NA71" s="202"/>
      <c r="NB71" s="203"/>
      <c r="NC71" s="204"/>
      <c r="ND71" s="108">
        <f t="shared" si="2406"/>
        <v>0</v>
      </c>
      <c r="NE71" s="102">
        <f ca="1">IF(E71=0,0,SUMIF('Cocktail (December 2025)'!$F$6:$DB$1547,E71,'Cocktail (December 2025)'!$BQ$6:$BQ$1547))</f>
        <v>0</v>
      </c>
      <c r="NF71" s="108">
        <f t="shared" ca="1" si="2407"/>
        <v>0</v>
      </c>
      <c r="NG71" s="109">
        <f t="shared" ca="1" si="2652"/>
        <v>0</v>
      </c>
      <c r="NH71" s="104">
        <f t="shared" ca="1" si="2409"/>
        <v>0</v>
      </c>
      <c r="NI71" s="105">
        <f t="shared" ca="1" si="2653"/>
        <v>0</v>
      </c>
      <c r="NJ71" s="191"/>
      <c r="NK71" s="192">
        <f t="shared" ca="1" si="2654"/>
        <v>0</v>
      </c>
      <c r="NL71" s="106">
        <f t="shared" ca="1" si="2655"/>
        <v>0</v>
      </c>
      <c r="NM71" s="202"/>
      <c r="NN71" s="202"/>
      <c r="NO71" s="202"/>
      <c r="NP71" s="202"/>
      <c r="NQ71" s="202"/>
      <c r="NR71" s="202"/>
      <c r="NS71" s="202"/>
      <c r="NT71" s="202"/>
      <c r="NU71" s="203"/>
      <c r="NV71" s="204"/>
      <c r="NW71" s="108">
        <f t="shared" si="2413"/>
        <v>0</v>
      </c>
      <c r="NX71" s="102">
        <f ca="1">IF(E71=0,0,SUMIF('Cocktail (December 2025)'!$F$6:$DB$1547,E71,'Cocktail (December 2025)'!$BT$6:$BT$1547))</f>
        <v>0</v>
      </c>
      <c r="NY71" s="108">
        <f t="shared" ca="1" si="2414"/>
        <v>0</v>
      </c>
      <c r="NZ71" s="109">
        <f t="shared" ca="1" si="2656"/>
        <v>0</v>
      </c>
      <c r="OA71" s="104">
        <f t="shared" ca="1" si="2416"/>
        <v>0</v>
      </c>
      <c r="OB71" s="105">
        <f t="shared" ca="1" si="2657"/>
        <v>0</v>
      </c>
      <c r="OC71" s="191"/>
      <c r="OD71" s="192">
        <f t="shared" ca="1" si="2658"/>
        <v>0</v>
      </c>
      <c r="OE71" s="106">
        <f t="shared" ca="1" si="2659"/>
        <v>0</v>
      </c>
      <c r="OF71" s="202"/>
      <c r="OG71" s="202"/>
      <c r="OH71" s="202"/>
      <c r="OI71" s="202"/>
      <c r="OJ71" s="202"/>
      <c r="OK71" s="202"/>
      <c r="OL71" s="202"/>
      <c r="OM71" s="202"/>
      <c r="ON71" s="203"/>
      <c r="OO71" s="204"/>
      <c r="OP71" s="108">
        <f t="shared" si="2420"/>
        <v>0</v>
      </c>
      <c r="OQ71" s="102">
        <f ca="1">IF(E71=0,0,SUMIF('Cocktail (December 2025)'!$F$6:$DB$1547,E71,'Cocktail (December 2025)'!$BW$6:$BW$1547))</f>
        <v>0</v>
      </c>
      <c r="OR71" s="108">
        <f t="shared" ca="1" si="2421"/>
        <v>0</v>
      </c>
      <c r="OS71" s="109">
        <f t="shared" ca="1" si="2660"/>
        <v>0</v>
      </c>
      <c r="OT71" s="104">
        <f t="shared" ca="1" si="2423"/>
        <v>0</v>
      </c>
      <c r="OU71" s="105">
        <f t="shared" ca="1" si="2661"/>
        <v>0</v>
      </c>
      <c r="OV71" s="191"/>
      <c r="OW71" s="192">
        <f t="shared" ca="1" si="2662"/>
        <v>0</v>
      </c>
      <c r="OX71" s="106">
        <f t="shared" ca="1" si="2426"/>
        <v>0</v>
      </c>
      <c r="OY71" s="202"/>
      <c r="OZ71" s="202"/>
      <c r="PA71" s="202"/>
      <c r="PB71" s="202"/>
      <c r="PC71" s="202"/>
      <c r="PD71" s="202"/>
      <c r="PE71" s="202"/>
      <c r="PF71" s="202"/>
      <c r="PG71" s="203"/>
      <c r="PH71" s="204"/>
      <c r="PI71" s="108">
        <f t="shared" si="2427"/>
        <v>0</v>
      </c>
      <c r="PJ71" s="102">
        <f ca="1">IF(E71=0,0,SUMIF('Cocktail (December 2025)'!$F$6:$DB$1547,E71,'Cocktail (December 2025)'!$BZ$6:$BZ$1547))</f>
        <v>0</v>
      </c>
      <c r="PK71" s="108">
        <f t="shared" ca="1" si="2428"/>
        <v>0</v>
      </c>
      <c r="PL71" s="109">
        <f t="shared" ca="1" si="2663"/>
        <v>0</v>
      </c>
      <c r="PM71" s="104">
        <f t="shared" ca="1" si="2430"/>
        <v>0</v>
      </c>
      <c r="PN71" s="105">
        <f t="shared" ca="1" si="2664"/>
        <v>0</v>
      </c>
      <c r="PO71" s="191"/>
      <c r="PP71" s="192">
        <f t="shared" ca="1" si="2665"/>
        <v>0</v>
      </c>
      <c r="PQ71" s="106">
        <f t="shared" ca="1" si="2666"/>
        <v>0</v>
      </c>
      <c r="PR71" s="202"/>
      <c r="PS71" s="202"/>
      <c r="PT71" s="202"/>
      <c r="PU71" s="202"/>
      <c r="PV71" s="202"/>
      <c r="PW71" s="202"/>
      <c r="PX71" s="202"/>
      <c r="PY71" s="202"/>
      <c r="PZ71" s="203"/>
      <c r="QA71" s="204"/>
      <c r="QB71" s="108">
        <f t="shared" si="2434"/>
        <v>0</v>
      </c>
      <c r="QC71" s="102">
        <f ca="1">IF(E71=0,0,SUMIF('Cocktail (December 2025)'!$F$6:$DB$1547,E71,'Cocktail (December 2025)'!$CC$6:$CC$1547))</f>
        <v>0</v>
      </c>
      <c r="QD71" s="108">
        <f t="shared" ca="1" si="2435"/>
        <v>0</v>
      </c>
      <c r="QE71" s="109">
        <f t="shared" ca="1" si="2667"/>
        <v>0</v>
      </c>
      <c r="QF71" s="104">
        <f t="shared" ca="1" si="2437"/>
        <v>0</v>
      </c>
      <c r="QG71" s="105">
        <f t="shared" ca="1" si="2668"/>
        <v>0</v>
      </c>
      <c r="QH71" s="191"/>
      <c r="QI71" s="192">
        <f t="shared" ca="1" si="2669"/>
        <v>0</v>
      </c>
      <c r="QJ71" s="106">
        <f t="shared" ca="1" si="2670"/>
        <v>0</v>
      </c>
      <c r="QK71" s="202"/>
      <c r="QL71" s="202"/>
      <c r="QM71" s="202"/>
      <c r="QN71" s="202"/>
      <c r="QO71" s="202"/>
      <c r="QP71" s="202"/>
      <c r="QQ71" s="202"/>
      <c r="QR71" s="202"/>
      <c r="QS71" s="203"/>
      <c r="QT71" s="204"/>
      <c r="QU71" s="108">
        <f t="shared" si="2441"/>
        <v>0</v>
      </c>
      <c r="QV71" s="102">
        <f ca="1">IF(E71=0,0,SUMIF('Cocktail (December 2025)'!$F$6:$DB$1547,E71,'Cocktail (December 2025)'!$CF$6:$CF$1547))</f>
        <v>0</v>
      </c>
      <c r="QW71" s="108">
        <f t="shared" ca="1" si="2442"/>
        <v>0</v>
      </c>
      <c r="QX71" s="109">
        <f t="shared" ca="1" si="2671"/>
        <v>0</v>
      </c>
      <c r="QY71" s="104">
        <f t="shared" ca="1" si="2444"/>
        <v>0</v>
      </c>
      <c r="QZ71" s="105">
        <f t="shared" ca="1" si="2672"/>
        <v>0</v>
      </c>
      <c r="RA71" s="191"/>
      <c r="RB71" s="192">
        <f t="shared" ca="1" si="2673"/>
        <v>0</v>
      </c>
      <c r="RC71" s="106">
        <f t="shared" ca="1" si="2447"/>
        <v>0</v>
      </c>
      <c r="RD71" s="202"/>
      <c r="RE71" s="202"/>
      <c r="RF71" s="202"/>
      <c r="RG71" s="202"/>
      <c r="RH71" s="202"/>
      <c r="RI71" s="202"/>
      <c r="RJ71" s="202"/>
      <c r="RK71" s="202"/>
      <c r="RL71" s="203"/>
      <c r="RM71" s="204"/>
      <c r="RN71" s="108">
        <f t="shared" si="2448"/>
        <v>0</v>
      </c>
      <c r="RO71" s="102">
        <f ca="1">IF(E71=0,0,SUMIF('Cocktail (December 2025)'!$F$6:$DB$1547,E71,'Cocktail (December 2025)'!$CI$6:$CI$1547))</f>
        <v>0</v>
      </c>
      <c r="RP71" s="108">
        <f t="shared" ca="1" si="2449"/>
        <v>0</v>
      </c>
      <c r="RQ71" s="109">
        <f t="shared" ca="1" si="2674"/>
        <v>0</v>
      </c>
      <c r="RR71" s="104">
        <f t="shared" ca="1" si="2451"/>
        <v>0</v>
      </c>
      <c r="RS71" s="105">
        <f t="shared" ca="1" si="2675"/>
        <v>0</v>
      </c>
      <c r="RT71" s="191"/>
      <c r="RU71" s="192">
        <f t="shared" ca="1" si="2676"/>
        <v>0</v>
      </c>
      <c r="RV71" s="106">
        <f t="shared" ca="1" si="2677"/>
        <v>0</v>
      </c>
      <c r="RW71" s="202"/>
      <c r="RX71" s="202"/>
      <c r="RY71" s="202"/>
      <c r="RZ71" s="202"/>
      <c r="SA71" s="202"/>
      <c r="SB71" s="202"/>
      <c r="SC71" s="202"/>
      <c r="SD71" s="202"/>
      <c r="SE71" s="203"/>
      <c r="SF71" s="204"/>
      <c r="SG71" s="108">
        <f t="shared" si="2455"/>
        <v>0</v>
      </c>
      <c r="SH71" s="102">
        <f ca="1">IF(E71=0,0,SUMIF('Cocktail (December 2025)'!$F$6:$DB$1547,E71,'Cocktail (December 2025)'!$CL$6:$CL$1547))</f>
        <v>0</v>
      </c>
      <c r="SI71" s="108">
        <f t="shared" ca="1" si="2456"/>
        <v>0</v>
      </c>
      <c r="SJ71" s="109">
        <f t="shared" ca="1" si="2678"/>
        <v>0</v>
      </c>
      <c r="SK71" s="104">
        <f t="shared" ca="1" si="2458"/>
        <v>0</v>
      </c>
      <c r="SL71" s="105">
        <f t="shared" ca="1" si="2679"/>
        <v>0</v>
      </c>
      <c r="SM71" s="191"/>
      <c r="SN71" s="192">
        <f t="shared" ca="1" si="2680"/>
        <v>0</v>
      </c>
      <c r="SO71" s="106">
        <f t="shared" ca="1" si="2681"/>
        <v>0</v>
      </c>
      <c r="SP71" s="202"/>
      <c r="SQ71" s="202"/>
      <c r="SR71" s="202"/>
      <c r="SS71" s="202"/>
      <c r="ST71" s="202"/>
      <c r="SU71" s="202"/>
      <c r="SV71" s="202"/>
      <c r="SW71" s="202"/>
      <c r="SX71" s="203"/>
      <c r="SY71" s="204"/>
      <c r="SZ71" s="108">
        <f t="shared" si="2462"/>
        <v>0</v>
      </c>
      <c r="TA71" s="102">
        <f ca="1">IF(E71=0,0,SUMIF('Cocktail (December 2025)'!$F$6:$DB$1547,E71,'Cocktail (December 2025)'!$CO$6:$CO$1547))</f>
        <v>0</v>
      </c>
      <c r="TB71" s="108">
        <f t="shared" ca="1" si="2463"/>
        <v>0</v>
      </c>
      <c r="TC71" s="109">
        <f t="shared" ca="1" si="2682"/>
        <v>0</v>
      </c>
      <c r="TD71" s="104">
        <f t="shared" ca="1" si="2465"/>
        <v>0</v>
      </c>
      <c r="TE71" s="105">
        <f t="shared" ca="1" si="2683"/>
        <v>0</v>
      </c>
      <c r="TF71" s="191"/>
      <c r="TG71" s="192">
        <f t="shared" ca="1" si="2684"/>
        <v>0</v>
      </c>
      <c r="TH71" s="106">
        <f t="shared" ca="1" si="2685"/>
        <v>0</v>
      </c>
      <c r="TI71" s="202"/>
      <c r="TJ71" s="202"/>
      <c r="TK71" s="202"/>
      <c r="TL71" s="202"/>
      <c r="TM71" s="202"/>
      <c r="TN71" s="202"/>
      <c r="TO71" s="202"/>
      <c r="TP71" s="202"/>
      <c r="TQ71" s="203"/>
      <c r="TR71" s="204"/>
      <c r="TS71" s="108">
        <f t="shared" si="2469"/>
        <v>0</v>
      </c>
      <c r="TT71" s="102">
        <f ca="1">IF(E71=0,0,SUMIF('Cocktail (December 2025)'!$F$6:$DB$1547,E71,'Cocktail (December 2025)'!$CR$6:$CR$1547))</f>
        <v>0</v>
      </c>
      <c r="TU71" s="108">
        <f t="shared" ca="1" si="2470"/>
        <v>0</v>
      </c>
      <c r="TV71" s="109">
        <f t="shared" ca="1" si="2686"/>
        <v>0</v>
      </c>
      <c r="TW71" s="104">
        <f t="shared" ca="1" si="2472"/>
        <v>0</v>
      </c>
      <c r="TX71" s="105">
        <f t="shared" ca="1" si="2687"/>
        <v>0</v>
      </c>
      <c r="TY71" s="191"/>
      <c r="TZ71" s="192">
        <f t="shared" ca="1" si="2688"/>
        <v>0</v>
      </c>
      <c r="UA71" s="106">
        <f t="shared" ca="1" si="2689"/>
        <v>0</v>
      </c>
      <c r="UB71" s="202"/>
      <c r="UC71" s="202"/>
      <c r="UD71" s="202"/>
      <c r="UE71" s="202"/>
      <c r="UF71" s="202"/>
      <c r="UG71" s="202"/>
      <c r="UH71" s="202"/>
      <c r="UI71" s="202"/>
      <c r="UJ71" s="203"/>
      <c r="UK71" s="204"/>
      <c r="UL71" s="108">
        <f t="shared" si="2476"/>
        <v>0</v>
      </c>
      <c r="UM71" s="102">
        <f ca="1">IF(E71=0,0,SUMIF('Cocktail (December 2025)'!$F$6:$DB$1547,E71,'Cocktail (December 2025)'!$CU$6:$CU$1547))</f>
        <v>0</v>
      </c>
      <c r="UN71" s="108">
        <f t="shared" ca="1" si="2477"/>
        <v>0</v>
      </c>
      <c r="UO71" s="109">
        <f t="shared" ca="1" si="2690"/>
        <v>0</v>
      </c>
      <c r="UP71" s="104">
        <f t="shared" ca="1" si="2479"/>
        <v>0</v>
      </c>
      <c r="UQ71" s="105">
        <f t="shared" ca="1" si="2691"/>
        <v>0</v>
      </c>
      <c r="UR71" s="191"/>
      <c r="US71" s="192">
        <f t="shared" ca="1" si="2692"/>
        <v>0</v>
      </c>
      <c r="UT71" s="106">
        <f t="shared" ca="1" si="2693"/>
        <v>0</v>
      </c>
      <c r="UU71" s="202"/>
      <c r="UV71" s="202"/>
      <c r="UW71" s="202"/>
      <c r="UX71" s="202"/>
      <c r="UY71" s="202"/>
      <c r="UZ71" s="202"/>
      <c r="VA71" s="202"/>
      <c r="VB71" s="202"/>
      <c r="VC71" s="203"/>
      <c r="VD71" s="204"/>
      <c r="VE71" s="108">
        <f t="shared" si="2483"/>
        <v>0</v>
      </c>
      <c r="VF71" s="102">
        <f ca="1">IF(E71=0,0,SUMIF('Cocktail (December 2025)'!$F$6:$DB$1547,E71,'Cocktail (December 2025)'!$CX$6:$CX$1547))</f>
        <v>0</v>
      </c>
      <c r="VG71" s="108">
        <f t="shared" ca="1" si="2484"/>
        <v>0</v>
      </c>
      <c r="VH71" s="109">
        <f t="shared" ca="1" si="2694"/>
        <v>0</v>
      </c>
      <c r="VI71" s="104">
        <f t="shared" ca="1" si="2486"/>
        <v>0</v>
      </c>
      <c r="VJ71" s="105">
        <f t="shared" ca="1" si="2695"/>
        <v>0</v>
      </c>
      <c r="VK71" s="191"/>
      <c r="VL71" s="192">
        <f t="shared" ca="1" si="2696"/>
        <v>0</v>
      </c>
      <c r="VM71" s="106">
        <f t="shared" ca="1" si="2697"/>
        <v>0</v>
      </c>
      <c r="VN71" s="202"/>
      <c r="VO71" s="202"/>
      <c r="VP71" s="202"/>
      <c r="VQ71" s="202"/>
      <c r="VR71" s="202"/>
      <c r="VS71" s="202"/>
      <c r="VT71" s="202"/>
      <c r="VU71" s="202"/>
      <c r="VV71" s="203"/>
      <c r="VW71" s="204"/>
      <c r="VX71" s="108">
        <f t="shared" si="2490"/>
        <v>0</v>
      </c>
      <c r="VY71" s="102">
        <f ca="1">IF(E71=0,0,SUMIF('Cocktail (December 2025)'!$F$6:$DB$1547,E71,'Cocktail (December 2025)'!$DA$6:$DA$1547))</f>
        <v>0</v>
      </c>
      <c r="VZ71" s="108">
        <f t="shared" ca="1" si="2491"/>
        <v>0</v>
      </c>
      <c r="WA71" s="109">
        <f t="shared" ca="1" si="2698"/>
        <v>0</v>
      </c>
      <c r="WB71" s="104">
        <f t="shared" ca="1" si="2493"/>
        <v>0</v>
      </c>
      <c r="WC71" s="105">
        <f t="shared" ca="1" si="2699"/>
        <v>0</v>
      </c>
      <c r="WD71" s="191"/>
      <c r="WE71" s="192">
        <f t="shared" ca="1" si="2700"/>
        <v>0</v>
      </c>
      <c r="WF71" s="14" t="s">
        <v>81</v>
      </c>
      <c r="WG71" s="62">
        <f t="shared" si="2496"/>
        <v>0</v>
      </c>
      <c r="WH71" s="13">
        <f t="shared" si="2497"/>
        <v>0</v>
      </c>
      <c r="WI71" s="13">
        <f t="shared" si="2498"/>
        <v>0</v>
      </c>
      <c r="WJ71" s="13">
        <f t="shared" si="2499"/>
        <v>0</v>
      </c>
      <c r="WK71" s="13">
        <f t="shared" si="2500"/>
        <v>0</v>
      </c>
      <c r="WL71" s="13">
        <f t="shared" si="2501"/>
        <v>0</v>
      </c>
      <c r="WM71" s="13">
        <f t="shared" si="2502"/>
        <v>0</v>
      </c>
      <c r="WN71" s="13">
        <f t="shared" si="2503"/>
        <v>0</v>
      </c>
      <c r="WO71" s="13">
        <f t="shared" si="2504"/>
        <v>0</v>
      </c>
      <c r="WP71" s="63">
        <f t="shared" si="2505"/>
        <v>0</v>
      </c>
      <c r="WQ71" s="63">
        <f t="shared" si="2506"/>
        <v>0</v>
      </c>
      <c r="WR71" s="63">
        <f t="shared" si="2507"/>
        <v>0</v>
      </c>
      <c r="WS71" s="63">
        <f t="shared" ca="1" si="2508"/>
        <v>0</v>
      </c>
      <c r="WT71" s="54">
        <f t="shared" ca="1" si="2701"/>
        <v>0</v>
      </c>
      <c r="WU71" s="64">
        <f t="shared" ca="1" si="2701"/>
        <v>0</v>
      </c>
      <c r="WV71" s="196"/>
      <c r="WW71" s="197">
        <f t="shared" ca="1" si="2702"/>
        <v>0</v>
      </c>
      <c r="WX71" s="12">
        <f t="shared" si="2512"/>
        <v>0</v>
      </c>
      <c r="WY71" s="61"/>
    </row>
    <row r="72" spans="1:623" ht="15" customHeight="1" x14ac:dyDescent="0.3">
      <c r="A72" s="114" t="str">
        <f t="shared" ca="1" si="2278"/>
        <v>-</v>
      </c>
      <c r="B72" s="175"/>
      <c r="C72" s="173">
        <v>341</v>
      </c>
      <c r="D72" s="174">
        <v>329</v>
      </c>
      <c r="E72" s="138" t="s">
        <v>199</v>
      </c>
      <c r="F72" s="98">
        <f>IF(E72="","",IF(VLOOKUP(E72,'Master Data (December 2025)'!$B$10:$N$857,1)=E72,VLOOKUP(E72,'Master Data (December 2025)'!$B$10:$N$857,6),"XX"))</f>
        <v>1</v>
      </c>
      <c r="G72" s="98"/>
      <c r="H72" s="90">
        <f>IF(E72="","",IF(VLOOKUP(E72,'Master Data (December 2025)'!$B$10:$N$857,1)=E72,VLOOKUP(E72,'Master Data (December 2025)'!$B$10:$N$857,8),"XX"))</f>
        <v>24</v>
      </c>
      <c r="I72" s="98"/>
      <c r="J72" s="90" t="str">
        <f>IF(E72="","",IF(VLOOKUP(E72,'Master Data (December 2025)'!$B$10:$N$857,1)=E72,VLOOKUP(E72,'Master Data (December 2025)'!$B$10:$N$857,3),"XX"))</f>
        <v>สมภพ</v>
      </c>
      <c r="K72" s="99" t="str">
        <f>IF(E72="","",IF(VLOOKUP(E72,'Master Data (December 2025)'!$B$10:$N$857,1)=E72,VLOOKUP(E72,'Master Data (December 2025)'!$B$10:$N$857,5),"XX"))</f>
        <v>Btl 750 ml</v>
      </c>
      <c r="L72" s="215">
        <f>IF(E72="","",IF(VLOOKUP(E72,'Master Data (December 2025)'!$B$10:$N$857,1)=E72,VLOOKUP(E72,'Master Data (December 2025)'!$B$10:$N$857,11),"XX"))</f>
        <v>590</v>
      </c>
      <c r="M72" s="215">
        <f>IF(E72="","",IF(VLOOKUP(E72,'Master Data (December 2025)'!$B$10:$N$857,1)=E72,VLOOKUP(E72,'Master Data (December 2025)'!$B$10:$N$857,13),"XX"))</f>
        <v>24.583333333333332</v>
      </c>
      <c r="N72" s="208"/>
      <c r="O72" s="100">
        <f t="shared" si="2580"/>
        <v>0</v>
      </c>
      <c r="P72" s="202"/>
      <c r="Q72" s="202"/>
      <c r="R72" s="202"/>
      <c r="S72" s="202"/>
      <c r="T72" s="202"/>
      <c r="U72" s="202"/>
      <c r="V72" s="202"/>
      <c r="W72" s="202"/>
      <c r="X72" s="203"/>
      <c r="Y72" s="204"/>
      <c r="Z72" s="101">
        <f t="shared" si="2581"/>
        <v>0</v>
      </c>
      <c r="AA72" s="102">
        <f ca="1">IF(E72=0,0,SUMIF('Cocktail (December 2025)'!$F$6:$DB$1547,E72,'Cocktail (December 2025)'!$O$6:$O$1547))</f>
        <v>0</v>
      </c>
      <c r="AB72" s="103">
        <f t="shared" ca="1" si="2582"/>
        <v>0</v>
      </c>
      <c r="AC72" s="104">
        <f t="shared" ca="1" si="2583"/>
        <v>0</v>
      </c>
      <c r="AD72" s="104">
        <f t="shared" ca="1" si="2584"/>
        <v>0</v>
      </c>
      <c r="AE72" s="105">
        <f t="shared" ca="1" si="2585"/>
        <v>0</v>
      </c>
      <c r="AF72" s="191"/>
      <c r="AG72" s="192">
        <f t="shared" ca="1" si="2586"/>
        <v>0</v>
      </c>
      <c r="AH72" s="106">
        <f t="shared" ca="1" si="2279"/>
        <v>0</v>
      </c>
      <c r="AI72" s="202"/>
      <c r="AJ72" s="202"/>
      <c r="AK72" s="202"/>
      <c r="AL72" s="202"/>
      <c r="AM72" s="202"/>
      <c r="AN72" s="202"/>
      <c r="AO72" s="202"/>
      <c r="AP72" s="202"/>
      <c r="AQ72" s="203"/>
      <c r="AR72" s="204"/>
      <c r="AS72" s="107">
        <f t="shared" si="2287"/>
        <v>0</v>
      </c>
      <c r="AT72" s="102">
        <f ca="1">IF(E72=0,0,SUMIF('Cocktail (December 2025)'!$F$6:$DB$1547,E72,'Cocktail (December 2025)'!$R$6:$R$1547))</f>
        <v>0</v>
      </c>
      <c r="AU72" s="108">
        <f t="shared" ca="1" si="2288"/>
        <v>0</v>
      </c>
      <c r="AV72" s="104">
        <f t="shared" ca="1" si="2587"/>
        <v>0</v>
      </c>
      <c r="AW72" s="104">
        <f t="shared" ca="1" si="2290"/>
        <v>0</v>
      </c>
      <c r="AX72" s="105">
        <f t="shared" ca="1" si="2588"/>
        <v>0</v>
      </c>
      <c r="AY72" s="191"/>
      <c r="AZ72" s="192">
        <f t="shared" ca="1" si="2589"/>
        <v>0</v>
      </c>
      <c r="BA72" s="106">
        <f t="shared" ca="1" si="2293"/>
        <v>0</v>
      </c>
      <c r="BB72" s="202"/>
      <c r="BC72" s="202"/>
      <c r="BD72" s="202"/>
      <c r="BE72" s="202"/>
      <c r="BF72" s="202"/>
      <c r="BG72" s="202"/>
      <c r="BH72" s="202"/>
      <c r="BI72" s="202"/>
      <c r="BJ72" s="203"/>
      <c r="BK72" s="204"/>
      <c r="BL72" s="108">
        <f t="shared" si="2294"/>
        <v>0</v>
      </c>
      <c r="BM72" s="102">
        <f ca="1">IF(E72=0,0,SUMIF('Cocktail (December 2025)'!$F$6:$DB$1547,E72,'Cocktail (December 2025)'!$U$6:$U$1547))</f>
        <v>0</v>
      </c>
      <c r="BN72" s="108">
        <f t="shared" ca="1" si="2295"/>
        <v>0</v>
      </c>
      <c r="BO72" s="109">
        <f t="shared" ca="1" si="2590"/>
        <v>0</v>
      </c>
      <c r="BP72" s="104">
        <f t="shared" ca="1" si="2297"/>
        <v>0</v>
      </c>
      <c r="BQ72" s="105">
        <f t="shared" ca="1" si="2591"/>
        <v>0</v>
      </c>
      <c r="BR72" s="191"/>
      <c r="BS72" s="192">
        <f t="shared" ca="1" si="2592"/>
        <v>0</v>
      </c>
      <c r="BT72" s="106">
        <f t="shared" ca="1" si="2593"/>
        <v>0</v>
      </c>
      <c r="BU72" s="202"/>
      <c r="BV72" s="202"/>
      <c r="BW72" s="202"/>
      <c r="BX72" s="202"/>
      <c r="BY72" s="202"/>
      <c r="BZ72" s="202"/>
      <c r="CA72" s="202"/>
      <c r="CB72" s="202"/>
      <c r="CC72" s="203"/>
      <c r="CD72" s="204"/>
      <c r="CE72" s="108">
        <f t="shared" si="2301"/>
        <v>0</v>
      </c>
      <c r="CF72" s="102">
        <f ca="1">IF(E72=0,0,SUMIF('Cocktail (December 2025)'!$F$6:$DB$1547,E72,'Cocktail (December 2025)'!$X$6:$X$1547))</f>
        <v>0</v>
      </c>
      <c r="CG72" s="108">
        <f t="shared" ca="1" si="2302"/>
        <v>0</v>
      </c>
      <c r="CH72" s="109">
        <f t="shared" ca="1" si="2594"/>
        <v>0</v>
      </c>
      <c r="CI72" s="104">
        <f t="shared" ca="1" si="2304"/>
        <v>0</v>
      </c>
      <c r="CJ72" s="105">
        <f t="shared" ca="1" si="2595"/>
        <v>0</v>
      </c>
      <c r="CK72" s="191"/>
      <c r="CL72" s="192">
        <f t="shared" ca="1" si="2596"/>
        <v>0</v>
      </c>
      <c r="CM72" s="106">
        <f t="shared" ca="1" si="2597"/>
        <v>0</v>
      </c>
      <c r="CN72" s="202"/>
      <c r="CO72" s="202"/>
      <c r="CP72" s="202"/>
      <c r="CQ72" s="202"/>
      <c r="CR72" s="202"/>
      <c r="CS72" s="202"/>
      <c r="CT72" s="202"/>
      <c r="CU72" s="202"/>
      <c r="CV72" s="203"/>
      <c r="CW72" s="204"/>
      <c r="CX72" s="108">
        <f t="shared" si="2308"/>
        <v>0</v>
      </c>
      <c r="CY72" s="102">
        <f ca="1">IF(E72=0,0,SUMIF('Cocktail (December 2025)'!$F$6:$DB$1547,E72,'Cocktail (December 2025)'!$AA$6:$AA$1547))</f>
        <v>0</v>
      </c>
      <c r="CZ72" s="108">
        <f t="shared" ca="1" si="2309"/>
        <v>0</v>
      </c>
      <c r="DA72" s="109">
        <f t="shared" ca="1" si="2598"/>
        <v>0</v>
      </c>
      <c r="DB72" s="104">
        <f t="shared" ca="1" si="2311"/>
        <v>0</v>
      </c>
      <c r="DC72" s="105">
        <f t="shared" ca="1" si="2599"/>
        <v>0</v>
      </c>
      <c r="DD72" s="191"/>
      <c r="DE72" s="192">
        <f t="shared" ca="1" si="2600"/>
        <v>0</v>
      </c>
      <c r="DF72" s="106">
        <f t="shared" ca="1" si="2601"/>
        <v>0</v>
      </c>
      <c r="DG72" s="202"/>
      <c r="DH72" s="202"/>
      <c r="DI72" s="202"/>
      <c r="DJ72" s="202"/>
      <c r="DK72" s="202"/>
      <c r="DL72" s="202"/>
      <c r="DM72" s="202"/>
      <c r="DN72" s="202"/>
      <c r="DO72" s="203"/>
      <c r="DP72" s="204"/>
      <c r="DQ72" s="108">
        <f t="shared" si="2315"/>
        <v>0</v>
      </c>
      <c r="DR72" s="102">
        <f ca="1">IF(E72=0,0,SUMIF('Cocktail (December 2025)'!$F$6:$DB$1547,E72,'Cocktail (December 2025)'!$AD$6:$AD$1547))</f>
        <v>0</v>
      </c>
      <c r="DS72" s="108">
        <f t="shared" ca="1" si="2316"/>
        <v>0</v>
      </c>
      <c r="DT72" s="109">
        <f t="shared" ca="1" si="2602"/>
        <v>0</v>
      </c>
      <c r="DU72" s="104">
        <f t="shared" ca="1" si="2318"/>
        <v>0</v>
      </c>
      <c r="DV72" s="105">
        <f t="shared" ca="1" si="2603"/>
        <v>0</v>
      </c>
      <c r="DW72" s="191"/>
      <c r="DX72" s="192">
        <f t="shared" ca="1" si="2604"/>
        <v>0</v>
      </c>
      <c r="DY72" s="106">
        <f t="shared" ca="1" si="2605"/>
        <v>0</v>
      </c>
      <c r="DZ72" s="202"/>
      <c r="EA72" s="202"/>
      <c r="EB72" s="202"/>
      <c r="EC72" s="202"/>
      <c r="ED72" s="202"/>
      <c r="EE72" s="202"/>
      <c r="EF72" s="202"/>
      <c r="EG72" s="202"/>
      <c r="EH72" s="203"/>
      <c r="EI72" s="204"/>
      <c r="EJ72" s="108">
        <f t="shared" si="2322"/>
        <v>0</v>
      </c>
      <c r="EK72" s="102">
        <f ca="1">IF(E72=0,0,SUMIF('Cocktail (December 2025)'!$F$6:$DB$1547,E72,'Cocktail (December 2025)'!$AG$6:$AG$1547))</f>
        <v>0</v>
      </c>
      <c r="EL72" s="108">
        <f t="shared" ca="1" si="2323"/>
        <v>0</v>
      </c>
      <c r="EM72" s="109">
        <f t="shared" ca="1" si="2606"/>
        <v>0</v>
      </c>
      <c r="EN72" s="104">
        <f t="shared" ca="1" si="2325"/>
        <v>0</v>
      </c>
      <c r="EO72" s="105">
        <f t="shared" ca="1" si="2607"/>
        <v>0</v>
      </c>
      <c r="EP72" s="191"/>
      <c r="EQ72" s="199">
        <f t="shared" ca="1" si="2608"/>
        <v>0</v>
      </c>
      <c r="ER72" s="185">
        <f t="shared" ca="1" si="2328"/>
        <v>0</v>
      </c>
      <c r="ES72" s="202"/>
      <c r="ET72" s="202"/>
      <c r="EU72" s="202"/>
      <c r="EV72" s="202"/>
      <c r="EW72" s="202"/>
      <c r="EX72" s="202"/>
      <c r="EY72" s="202"/>
      <c r="EZ72" s="202"/>
      <c r="FA72" s="203"/>
      <c r="FB72" s="204"/>
      <c r="FC72" s="108">
        <f t="shared" si="2329"/>
        <v>0</v>
      </c>
      <c r="FD72" s="102">
        <f ca="1">IF(E72=0,0,SUMIF('Cocktail (December 2025)'!$F$6:$DB$1547,E72,'Cocktail (December 2025)'!$AJ$6:$AJ$1547))</f>
        <v>0</v>
      </c>
      <c r="FE72" s="108">
        <f t="shared" ca="1" si="2330"/>
        <v>0</v>
      </c>
      <c r="FF72" s="109">
        <f t="shared" ca="1" si="2609"/>
        <v>0</v>
      </c>
      <c r="FG72" s="104">
        <f t="shared" ca="1" si="2332"/>
        <v>0</v>
      </c>
      <c r="FH72" s="105">
        <f t="shared" ca="1" si="2610"/>
        <v>0</v>
      </c>
      <c r="FI72" s="191"/>
      <c r="FJ72" s="192">
        <f t="shared" ca="1" si="2611"/>
        <v>0</v>
      </c>
      <c r="FK72" s="110">
        <f t="shared" ca="1" si="2612"/>
        <v>0</v>
      </c>
      <c r="FL72" s="202"/>
      <c r="FM72" s="202"/>
      <c r="FN72" s="202"/>
      <c r="FO72" s="202"/>
      <c r="FP72" s="202"/>
      <c r="FQ72" s="202"/>
      <c r="FR72" s="202"/>
      <c r="FS72" s="202"/>
      <c r="FT72" s="203"/>
      <c r="FU72" s="204"/>
      <c r="FV72" s="108">
        <f t="shared" si="2336"/>
        <v>0</v>
      </c>
      <c r="FW72" s="102">
        <f ca="1">IF(E72=0,0,SUMIF('Cocktail (December 2025)'!$F$6:$DB$1547,E72,'Cocktail (December 2025)'!$AM$6:$AM$1547))</f>
        <v>0</v>
      </c>
      <c r="FX72" s="108">
        <f t="shared" ca="1" si="2337"/>
        <v>0</v>
      </c>
      <c r="FY72" s="109">
        <f t="shared" ca="1" si="2613"/>
        <v>0</v>
      </c>
      <c r="FZ72" s="104">
        <f t="shared" ca="1" si="2339"/>
        <v>0</v>
      </c>
      <c r="GA72" s="105">
        <f t="shared" ca="1" si="2614"/>
        <v>0</v>
      </c>
      <c r="GB72" s="191"/>
      <c r="GC72" s="192">
        <f t="shared" ca="1" si="2615"/>
        <v>0</v>
      </c>
      <c r="GD72" s="106">
        <f t="shared" ca="1" si="2616"/>
        <v>0</v>
      </c>
      <c r="GE72" s="202"/>
      <c r="GF72" s="202"/>
      <c r="GG72" s="202"/>
      <c r="GH72" s="202"/>
      <c r="GI72" s="202"/>
      <c r="GJ72" s="202"/>
      <c r="GK72" s="202"/>
      <c r="GL72" s="202"/>
      <c r="GM72" s="203"/>
      <c r="GN72" s="204"/>
      <c r="GO72" s="108">
        <f t="shared" si="2343"/>
        <v>0</v>
      </c>
      <c r="GP72" s="102">
        <f ca="1">IF(E72=0,0,SUMIF('Cocktail (December 2025)'!$F$6:$DB$1547,E72,'Cocktail (December 2025)'!$AP$6:$AP$1547))</f>
        <v>0</v>
      </c>
      <c r="GQ72" s="108">
        <f t="shared" ca="1" si="2344"/>
        <v>0</v>
      </c>
      <c r="GR72" s="109">
        <f t="shared" ca="1" si="2617"/>
        <v>0</v>
      </c>
      <c r="GS72" s="104">
        <f t="shared" ca="1" si="2346"/>
        <v>0</v>
      </c>
      <c r="GT72" s="105">
        <f t="shared" ca="1" si="2618"/>
        <v>0</v>
      </c>
      <c r="GU72" s="191"/>
      <c r="GV72" s="192">
        <f t="shared" ca="1" si="2619"/>
        <v>0</v>
      </c>
      <c r="GW72" s="106">
        <f t="shared" ca="1" si="2620"/>
        <v>0</v>
      </c>
      <c r="GX72" s="202"/>
      <c r="GY72" s="202"/>
      <c r="GZ72" s="202"/>
      <c r="HA72" s="202"/>
      <c r="HB72" s="202"/>
      <c r="HC72" s="202"/>
      <c r="HD72" s="202"/>
      <c r="HE72" s="202"/>
      <c r="HF72" s="203"/>
      <c r="HG72" s="204"/>
      <c r="HH72" s="108">
        <f t="shared" si="2350"/>
        <v>0</v>
      </c>
      <c r="HI72" s="102">
        <f ca="1">IF(E72=0,0,SUMIF('Cocktail (December 2025)'!$F$6:$DB$1547,E72,'Cocktail (December 2025)'!$AS$6:$AS$1547))</f>
        <v>0</v>
      </c>
      <c r="HJ72" s="108">
        <f t="shared" ca="1" si="2351"/>
        <v>0</v>
      </c>
      <c r="HK72" s="109">
        <f t="shared" ca="1" si="2621"/>
        <v>0</v>
      </c>
      <c r="HL72" s="104">
        <f t="shared" ca="1" si="2353"/>
        <v>0</v>
      </c>
      <c r="HM72" s="105">
        <f t="shared" ca="1" si="2622"/>
        <v>0</v>
      </c>
      <c r="HN72" s="191"/>
      <c r="HO72" s="192">
        <f t="shared" ca="1" si="2623"/>
        <v>0</v>
      </c>
      <c r="HP72" s="106">
        <f t="shared" ca="1" si="2624"/>
        <v>0</v>
      </c>
      <c r="HQ72" s="202"/>
      <c r="HR72" s="202"/>
      <c r="HS72" s="202"/>
      <c r="HT72" s="202"/>
      <c r="HU72" s="202"/>
      <c r="HV72" s="202"/>
      <c r="HW72" s="202"/>
      <c r="HX72" s="202"/>
      <c r="HY72" s="203"/>
      <c r="HZ72" s="204"/>
      <c r="IA72" s="108">
        <f t="shared" si="2357"/>
        <v>0</v>
      </c>
      <c r="IB72" s="102">
        <f ca="1">IF(E72=0,0,SUMIF('Cocktail (December 2025)'!$F$6:$DB$1547,E72,'Cocktail (December 2025)'!$AV$6:$AV$1547))</f>
        <v>0</v>
      </c>
      <c r="IC72" s="108">
        <f t="shared" ca="1" si="2358"/>
        <v>0</v>
      </c>
      <c r="ID72" s="109">
        <f t="shared" ca="1" si="2625"/>
        <v>0</v>
      </c>
      <c r="IE72" s="104">
        <f t="shared" ca="1" si="2360"/>
        <v>0</v>
      </c>
      <c r="IF72" s="105">
        <f t="shared" ca="1" si="2626"/>
        <v>0</v>
      </c>
      <c r="IG72" s="191"/>
      <c r="IH72" s="192">
        <f t="shared" ca="1" si="2627"/>
        <v>0</v>
      </c>
      <c r="II72" s="106">
        <f t="shared" ca="1" si="2628"/>
        <v>0</v>
      </c>
      <c r="IJ72" s="202"/>
      <c r="IK72" s="202"/>
      <c r="IL72" s="202"/>
      <c r="IM72" s="202"/>
      <c r="IN72" s="202"/>
      <c r="IO72" s="202"/>
      <c r="IP72" s="202"/>
      <c r="IQ72" s="202"/>
      <c r="IR72" s="203"/>
      <c r="IS72" s="204"/>
      <c r="IT72" s="108">
        <f t="shared" si="2364"/>
        <v>0</v>
      </c>
      <c r="IU72" s="102">
        <f ca="1">IF(E72=0,0,SUMIF('Cocktail (December 2025)'!$F$6:$DB$1547,E72,'Cocktail (December 2025)'!$AY$6:$AY$1547))</f>
        <v>0</v>
      </c>
      <c r="IV72" s="108">
        <f t="shared" ca="1" si="2365"/>
        <v>0</v>
      </c>
      <c r="IW72" s="109">
        <f t="shared" ca="1" si="2629"/>
        <v>0</v>
      </c>
      <c r="IX72" s="104">
        <f t="shared" ca="1" si="2367"/>
        <v>0</v>
      </c>
      <c r="IY72" s="105">
        <f t="shared" ca="1" si="2630"/>
        <v>0</v>
      </c>
      <c r="IZ72" s="191"/>
      <c r="JA72" s="192">
        <f t="shared" ca="1" si="2631"/>
        <v>0</v>
      </c>
      <c r="JB72" s="106">
        <f t="shared" ca="1" si="2632"/>
        <v>0</v>
      </c>
      <c r="JC72" s="202"/>
      <c r="JD72" s="202"/>
      <c r="JE72" s="202"/>
      <c r="JF72" s="202"/>
      <c r="JG72" s="202"/>
      <c r="JH72" s="202"/>
      <c r="JI72" s="202"/>
      <c r="JJ72" s="202"/>
      <c r="JK72" s="203"/>
      <c r="JL72" s="204"/>
      <c r="JM72" s="108">
        <f t="shared" si="2371"/>
        <v>0</v>
      </c>
      <c r="JN72" s="102">
        <f ca="1">IF(E72=0,0,SUMIF('Cocktail (December 2025)'!$F$6:$DB$1547,E72,'Cocktail (December 2025)'!$BB$6:$BB$1547))</f>
        <v>0</v>
      </c>
      <c r="JO72" s="108">
        <f t="shared" ca="1" si="2372"/>
        <v>0</v>
      </c>
      <c r="JP72" s="109">
        <f t="shared" ca="1" si="2633"/>
        <v>0</v>
      </c>
      <c r="JQ72" s="104">
        <f t="shared" ca="1" si="2374"/>
        <v>0</v>
      </c>
      <c r="JR72" s="105">
        <f t="shared" ca="1" si="2634"/>
        <v>0</v>
      </c>
      <c r="JS72" s="191"/>
      <c r="JT72" s="192">
        <f t="shared" ca="1" si="2635"/>
        <v>0</v>
      </c>
      <c r="JU72" s="106">
        <f t="shared" ca="1" si="2377"/>
        <v>0</v>
      </c>
      <c r="JV72" s="202"/>
      <c r="JW72" s="202"/>
      <c r="JX72" s="202"/>
      <c r="JY72" s="202"/>
      <c r="JZ72" s="202"/>
      <c r="KA72" s="202"/>
      <c r="KB72" s="202"/>
      <c r="KC72" s="202"/>
      <c r="KD72" s="203"/>
      <c r="KE72" s="204"/>
      <c r="KF72" s="108">
        <f t="shared" si="2378"/>
        <v>0</v>
      </c>
      <c r="KG72" s="102">
        <f ca="1">IF(E72=0,0,SUMIF('Cocktail (December 2025)'!$F$6:$DB$1547,E72,'Cocktail (December 2025)'!$BE$6:$BE$1547))</f>
        <v>0</v>
      </c>
      <c r="KH72" s="108">
        <f t="shared" ca="1" si="2379"/>
        <v>0</v>
      </c>
      <c r="KI72" s="109">
        <f t="shared" ca="1" si="2636"/>
        <v>0</v>
      </c>
      <c r="KJ72" s="104">
        <f t="shared" ca="1" si="2381"/>
        <v>0</v>
      </c>
      <c r="KK72" s="105">
        <f t="shared" ca="1" si="2637"/>
        <v>0</v>
      </c>
      <c r="KL72" s="191"/>
      <c r="KM72" s="192">
        <f t="shared" ca="1" si="2638"/>
        <v>0</v>
      </c>
      <c r="KN72" s="106">
        <f t="shared" ca="1" si="2639"/>
        <v>0</v>
      </c>
      <c r="KO72" s="202"/>
      <c r="KP72" s="202"/>
      <c r="KQ72" s="202"/>
      <c r="KR72" s="202"/>
      <c r="KS72" s="202"/>
      <c r="KT72" s="202"/>
      <c r="KU72" s="202"/>
      <c r="KV72" s="202"/>
      <c r="KW72" s="203"/>
      <c r="KX72" s="204"/>
      <c r="KY72" s="108">
        <f t="shared" si="2385"/>
        <v>0</v>
      </c>
      <c r="KZ72" s="102">
        <f ca="1">IF(E72=0,0,SUMIF('Cocktail (December 2025)'!$F$6:$DB$1547,E72,'Cocktail (December 2025)'!$BH$6:$BH$1547))</f>
        <v>0</v>
      </c>
      <c r="LA72" s="108">
        <f t="shared" ca="1" si="2386"/>
        <v>0</v>
      </c>
      <c r="LB72" s="109">
        <f t="shared" ca="1" si="2640"/>
        <v>0</v>
      </c>
      <c r="LC72" s="104">
        <f t="shared" ca="1" si="2388"/>
        <v>0</v>
      </c>
      <c r="LD72" s="105">
        <f t="shared" ca="1" si="2641"/>
        <v>0</v>
      </c>
      <c r="LE72" s="191"/>
      <c r="LF72" s="192">
        <f t="shared" ca="1" si="2642"/>
        <v>0</v>
      </c>
      <c r="LG72" s="106">
        <f t="shared" ca="1" si="2643"/>
        <v>0</v>
      </c>
      <c r="LH72" s="202"/>
      <c r="LI72" s="202"/>
      <c r="LJ72" s="202"/>
      <c r="LK72" s="202"/>
      <c r="LL72" s="202"/>
      <c r="LM72" s="202"/>
      <c r="LN72" s="202"/>
      <c r="LO72" s="202"/>
      <c r="LP72" s="203"/>
      <c r="LQ72" s="204"/>
      <c r="LR72" s="108">
        <f t="shared" si="2392"/>
        <v>0</v>
      </c>
      <c r="LS72" s="102">
        <f ca="1">IF(E72=0,0,SUMIF('Cocktail (December 2025)'!$F$6:$DB$1547,E72,'Cocktail (December 2025)'!$BK$6:$BK$1547))</f>
        <v>0</v>
      </c>
      <c r="LT72" s="108">
        <f t="shared" ca="1" si="2393"/>
        <v>0</v>
      </c>
      <c r="LU72" s="109">
        <f t="shared" ca="1" si="2644"/>
        <v>0</v>
      </c>
      <c r="LV72" s="104">
        <f t="shared" ca="1" si="2395"/>
        <v>0</v>
      </c>
      <c r="LW72" s="105">
        <f t="shared" ca="1" si="2645"/>
        <v>0</v>
      </c>
      <c r="LX72" s="191"/>
      <c r="LY72" s="192">
        <f t="shared" ca="1" si="2646"/>
        <v>0</v>
      </c>
      <c r="LZ72" s="106">
        <f t="shared" ca="1" si="2647"/>
        <v>0</v>
      </c>
      <c r="MA72" s="202"/>
      <c r="MB72" s="202"/>
      <c r="MC72" s="202"/>
      <c r="MD72" s="202"/>
      <c r="ME72" s="202"/>
      <c r="MF72" s="202"/>
      <c r="MG72" s="202"/>
      <c r="MH72" s="202"/>
      <c r="MI72" s="203"/>
      <c r="MJ72" s="204"/>
      <c r="MK72" s="108">
        <f t="shared" si="2399"/>
        <v>0</v>
      </c>
      <c r="ML72" s="102">
        <f ca="1">IF(E72=0,0,SUMIF('Cocktail (December 2025)'!$F$6:$DB$1547,E72,'Cocktail (December 2025)'!$BN$6:$BN$1547))</f>
        <v>0</v>
      </c>
      <c r="MM72" s="108">
        <f t="shared" ca="1" si="2400"/>
        <v>0</v>
      </c>
      <c r="MN72" s="109">
        <f t="shared" ca="1" si="2648"/>
        <v>0</v>
      </c>
      <c r="MO72" s="104">
        <f t="shared" ca="1" si="2402"/>
        <v>0</v>
      </c>
      <c r="MP72" s="105">
        <f t="shared" ca="1" si="2649"/>
        <v>0</v>
      </c>
      <c r="MQ72" s="191"/>
      <c r="MR72" s="192">
        <f t="shared" ca="1" si="2650"/>
        <v>0</v>
      </c>
      <c r="MS72" s="106">
        <f t="shared" ca="1" si="2651"/>
        <v>0</v>
      </c>
      <c r="MT72" s="202"/>
      <c r="MU72" s="202"/>
      <c r="MV72" s="202"/>
      <c r="MW72" s="202"/>
      <c r="MX72" s="202"/>
      <c r="MY72" s="202"/>
      <c r="MZ72" s="202"/>
      <c r="NA72" s="202"/>
      <c r="NB72" s="203"/>
      <c r="NC72" s="204"/>
      <c r="ND72" s="108">
        <f t="shared" si="2406"/>
        <v>0</v>
      </c>
      <c r="NE72" s="102">
        <f ca="1">IF(E72=0,0,SUMIF('Cocktail (December 2025)'!$F$6:$DB$1547,E72,'Cocktail (December 2025)'!$BQ$6:$BQ$1547))</f>
        <v>0</v>
      </c>
      <c r="NF72" s="108">
        <f t="shared" ca="1" si="2407"/>
        <v>0</v>
      </c>
      <c r="NG72" s="109">
        <f t="shared" ca="1" si="2652"/>
        <v>0</v>
      </c>
      <c r="NH72" s="104">
        <f t="shared" ca="1" si="2409"/>
        <v>0</v>
      </c>
      <c r="NI72" s="105">
        <f t="shared" ca="1" si="2653"/>
        <v>0</v>
      </c>
      <c r="NJ72" s="191"/>
      <c r="NK72" s="192">
        <f t="shared" ca="1" si="2654"/>
        <v>0</v>
      </c>
      <c r="NL72" s="106">
        <f t="shared" ca="1" si="2655"/>
        <v>0</v>
      </c>
      <c r="NM72" s="202"/>
      <c r="NN72" s="202"/>
      <c r="NO72" s="202"/>
      <c r="NP72" s="202"/>
      <c r="NQ72" s="202"/>
      <c r="NR72" s="202"/>
      <c r="NS72" s="202"/>
      <c r="NT72" s="202"/>
      <c r="NU72" s="203"/>
      <c r="NV72" s="204"/>
      <c r="NW72" s="108">
        <f t="shared" si="2413"/>
        <v>0</v>
      </c>
      <c r="NX72" s="102">
        <f ca="1">IF(E72=0,0,SUMIF('Cocktail (December 2025)'!$F$6:$DB$1547,E72,'Cocktail (December 2025)'!$BT$6:$BT$1547))</f>
        <v>0</v>
      </c>
      <c r="NY72" s="108">
        <f t="shared" ca="1" si="2414"/>
        <v>0</v>
      </c>
      <c r="NZ72" s="109">
        <f t="shared" ca="1" si="2656"/>
        <v>0</v>
      </c>
      <c r="OA72" s="104">
        <f t="shared" ca="1" si="2416"/>
        <v>0</v>
      </c>
      <c r="OB72" s="105">
        <f t="shared" ca="1" si="2657"/>
        <v>0</v>
      </c>
      <c r="OC72" s="191"/>
      <c r="OD72" s="192">
        <f t="shared" ca="1" si="2658"/>
        <v>0</v>
      </c>
      <c r="OE72" s="106">
        <f t="shared" ca="1" si="2659"/>
        <v>0</v>
      </c>
      <c r="OF72" s="202"/>
      <c r="OG72" s="202"/>
      <c r="OH72" s="202"/>
      <c r="OI72" s="202"/>
      <c r="OJ72" s="202"/>
      <c r="OK72" s="202"/>
      <c r="OL72" s="202"/>
      <c r="OM72" s="202"/>
      <c r="ON72" s="203"/>
      <c r="OO72" s="204"/>
      <c r="OP72" s="108">
        <f t="shared" si="2420"/>
        <v>0</v>
      </c>
      <c r="OQ72" s="102">
        <f ca="1">IF(E72=0,0,SUMIF('Cocktail (December 2025)'!$F$6:$DB$1547,E72,'Cocktail (December 2025)'!$BW$6:$BW$1547))</f>
        <v>0</v>
      </c>
      <c r="OR72" s="108">
        <f t="shared" ca="1" si="2421"/>
        <v>0</v>
      </c>
      <c r="OS72" s="109">
        <f t="shared" ca="1" si="2660"/>
        <v>0</v>
      </c>
      <c r="OT72" s="104">
        <f t="shared" ca="1" si="2423"/>
        <v>0</v>
      </c>
      <c r="OU72" s="105">
        <f t="shared" ca="1" si="2661"/>
        <v>0</v>
      </c>
      <c r="OV72" s="191"/>
      <c r="OW72" s="192">
        <f t="shared" ca="1" si="2662"/>
        <v>0</v>
      </c>
      <c r="OX72" s="106">
        <f t="shared" ca="1" si="2426"/>
        <v>0</v>
      </c>
      <c r="OY72" s="202"/>
      <c r="OZ72" s="202"/>
      <c r="PA72" s="202"/>
      <c r="PB72" s="202"/>
      <c r="PC72" s="202"/>
      <c r="PD72" s="202"/>
      <c r="PE72" s="202"/>
      <c r="PF72" s="202"/>
      <c r="PG72" s="203"/>
      <c r="PH72" s="204"/>
      <c r="PI72" s="108">
        <f t="shared" si="2427"/>
        <v>0</v>
      </c>
      <c r="PJ72" s="102">
        <f ca="1">IF(E72=0,0,SUMIF('Cocktail (December 2025)'!$F$6:$DB$1547,E72,'Cocktail (December 2025)'!$BZ$6:$BZ$1547))</f>
        <v>0</v>
      </c>
      <c r="PK72" s="108">
        <f t="shared" ca="1" si="2428"/>
        <v>0</v>
      </c>
      <c r="PL72" s="109">
        <f t="shared" ca="1" si="2663"/>
        <v>0</v>
      </c>
      <c r="PM72" s="104">
        <f t="shared" ca="1" si="2430"/>
        <v>0</v>
      </c>
      <c r="PN72" s="105">
        <f t="shared" ca="1" si="2664"/>
        <v>0</v>
      </c>
      <c r="PO72" s="191"/>
      <c r="PP72" s="192">
        <f t="shared" ca="1" si="2665"/>
        <v>0</v>
      </c>
      <c r="PQ72" s="106">
        <f t="shared" ca="1" si="2666"/>
        <v>0</v>
      </c>
      <c r="PR72" s="202"/>
      <c r="PS72" s="202"/>
      <c r="PT72" s="202"/>
      <c r="PU72" s="202"/>
      <c r="PV72" s="202"/>
      <c r="PW72" s="202"/>
      <c r="PX72" s="202"/>
      <c r="PY72" s="202"/>
      <c r="PZ72" s="203"/>
      <c r="QA72" s="204"/>
      <c r="QB72" s="108">
        <f t="shared" si="2434"/>
        <v>0</v>
      </c>
      <c r="QC72" s="102">
        <f ca="1">IF(E72=0,0,SUMIF('Cocktail (December 2025)'!$F$6:$DB$1547,E72,'Cocktail (December 2025)'!$CC$6:$CC$1547))</f>
        <v>0</v>
      </c>
      <c r="QD72" s="108">
        <f t="shared" ca="1" si="2435"/>
        <v>0</v>
      </c>
      <c r="QE72" s="109">
        <f t="shared" ca="1" si="2667"/>
        <v>0</v>
      </c>
      <c r="QF72" s="104">
        <f t="shared" ca="1" si="2437"/>
        <v>0</v>
      </c>
      <c r="QG72" s="105">
        <f t="shared" ca="1" si="2668"/>
        <v>0</v>
      </c>
      <c r="QH72" s="191"/>
      <c r="QI72" s="192">
        <f t="shared" ca="1" si="2669"/>
        <v>0</v>
      </c>
      <c r="QJ72" s="106">
        <f t="shared" ca="1" si="2670"/>
        <v>0</v>
      </c>
      <c r="QK72" s="202"/>
      <c r="QL72" s="202"/>
      <c r="QM72" s="202"/>
      <c r="QN72" s="202"/>
      <c r="QO72" s="202"/>
      <c r="QP72" s="202"/>
      <c r="QQ72" s="202"/>
      <c r="QR72" s="202"/>
      <c r="QS72" s="203"/>
      <c r="QT72" s="204"/>
      <c r="QU72" s="108">
        <f t="shared" si="2441"/>
        <v>0</v>
      </c>
      <c r="QV72" s="102">
        <f ca="1">IF(E72=0,0,SUMIF('Cocktail (December 2025)'!$F$6:$DB$1547,E72,'Cocktail (December 2025)'!$CF$6:$CF$1547))</f>
        <v>0</v>
      </c>
      <c r="QW72" s="108">
        <f t="shared" ca="1" si="2442"/>
        <v>0</v>
      </c>
      <c r="QX72" s="109">
        <f t="shared" ca="1" si="2671"/>
        <v>0</v>
      </c>
      <c r="QY72" s="104">
        <f t="shared" ca="1" si="2444"/>
        <v>0</v>
      </c>
      <c r="QZ72" s="105">
        <f t="shared" ca="1" si="2672"/>
        <v>0</v>
      </c>
      <c r="RA72" s="191"/>
      <c r="RB72" s="192">
        <f t="shared" ca="1" si="2673"/>
        <v>0</v>
      </c>
      <c r="RC72" s="106">
        <f t="shared" ca="1" si="2447"/>
        <v>0</v>
      </c>
      <c r="RD72" s="202"/>
      <c r="RE72" s="202"/>
      <c r="RF72" s="202"/>
      <c r="RG72" s="202"/>
      <c r="RH72" s="202"/>
      <c r="RI72" s="202"/>
      <c r="RJ72" s="202"/>
      <c r="RK72" s="202"/>
      <c r="RL72" s="203"/>
      <c r="RM72" s="204"/>
      <c r="RN72" s="108">
        <f t="shared" si="2448"/>
        <v>0</v>
      </c>
      <c r="RO72" s="102">
        <f ca="1">IF(E72=0,0,SUMIF('Cocktail (December 2025)'!$F$6:$DB$1547,E72,'Cocktail (December 2025)'!$CI$6:$CI$1547))</f>
        <v>0</v>
      </c>
      <c r="RP72" s="108">
        <f t="shared" ca="1" si="2449"/>
        <v>0</v>
      </c>
      <c r="RQ72" s="109">
        <f t="shared" ca="1" si="2674"/>
        <v>0</v>
      </c>
      <c r="RR72" s="104">
        <f t="shared" ca="1" si="2451"/>
        <v>0</v>
      </c>
      <c r="RS72" s="105">
        <f t="shared" ca="1" si="2675"/>
        <v>0</v>
      </c>
      <c r="RT72" s="191"/>
      <c r="RU72" s="192">
        <f t="shared" ca="1" si="2676"/>
        <v>0</v>
      </c>
      <c r="RV72" s="106">
        <f t="shared" ca="1" si="2677"/>
        <v>0</v>
      </c>
      <c r="RW72" s="202"/>
      <c r="RX72" s="202"/>
      <c r="RY72" s="202"/>
      <c r="RZ72" s="202"/>
      <c r="SA72" s="202"/>
      <c r="SB72" s="202"/>
      <c r="SC72" s="202"/>
      <c r="SD72" s="202"/>
      <c r="SE72" s="203"/>
      <c r="SF72" s="204"/>
      <c r="SG72" s="108">
        <f t="shared" si="2455"/>
        <v>0</v>
      </c>
      <c r="SH72" s="102">
        <f ca="1">IF(E72=0,0,SUMIF('Cocktail (December 2025)'!$F$6:$DB$1547,E72,'Cocktail (December 2025)'!$CL$6:$CL$1547))</f>
        <v>0</v>
      </c>
      <c r="SI72" s="108">
        <f t="shared" ca="1" si="2456"/>
        <v>0</v>
      </c>
      <c r="SJ72" s="109">
        <f t="shared" ca="1" si="2678"/>
        <v>0</v>
      </c>
      <c r="SK72" s="104">
        <f t="shared" ca="1" si="2458"/>
        <v>0</v>
      </c>
      <c r="SL72" s="105">
        <f t="shared" ca="1" si="2679"/>
        <v>0</v>
      </c>
      <c r="SM72" s="191"/>
      <c r="SN72" s="192">
        <f t="shared" ca="1" si="2680"/>
        <v>0</v>
      </c>
      <c r="SO72" s="106">
        <f t="shared" ca="1" si="2681"/>
        <v>0</v>
      </c>
      <c r="SP72" s="202"/>
      <c r="SQ72" s="202"/>
      <c r="SR72" s="202"/>
      <c r="SS72" s="202"/>
      <c r="ST72" s="202"/>
      <c r="SU72" s="202"/>
      <c r="SV72" s="202"/>
      <c r="SW72" s="202"/>
      <c r="SX72" s="203"/>
      <c r="SY72" s="204"/>
      <c r="SZ72" s="108">
        <f t="shared" si="2462"/>
        <v>0</v>
      </c>
      <c r="TA72" s="102">
        <f ca="1">IF(E72=0,0,SUMIF('Cocktail (December 2025)'!$F$6:$DB$1547,E72,'Cocktail (December 2025)'!$CO$6:$CO$1547))</f>
        <v>0</v>
      </c>
      <c r="TB72" s="108">
        <f t="shared" ca="1" si="2463"/>
        <v>0</v>
      </c>
      <c r="TC72" s="109">
        <f t="shared" ca="1" si="2682"/>
        <v>0</v>
      </c>
      <c r="TD72" s="104">
        <f t="shared" ca="1" si="2465"/>
        <v>0</v>
      </c>
      <c r="TE72" s="105">
        <f t="shared" ca="1" si="2683"/>
        <v>0</v>
      </c>
      <c r="TF72" s="191"/>
      <c r="TG72" s="192">
        <f t="shared" ca="1" si="2684"/>
        <v>0</v>
      </c>
      <c r="TH72" s="106">
        <f t="shared" ca="1" si="2685"/>
        <v>0</v>
      </c>
      <c r="TI72" s="202"/>
      <c r="TJ72" s="202"/>
      <c r="TK72" s="202"/>
      <c r="TL72" s="202"/>
      <c r="TM72" s="202"/>
      <c r="TN72" s="202"/>
      <c r="TO72" s="202"/>
      <c r="TP72" s="202"/>
      <c r="TQ72" s="203"/>
      <c r="TR72" s="204"/>
      <c r="TS72" s="108">
        <f t="shared" si="2469"/>
        <v>0</v>
      </c>
      <c r="TT72" s="102">
        <f ca="1">IF(E72=0,0,SUMIF('Cocktail (December 2025)'!$F$6:$DB$1547,E72,'Cocktail (December 2025)'!$CR$6:$CR$1547))</f>
        <v>0</v>
      </c>
      <c r="TU72" s="108">
        <f t="shared" ca="1" si="2470"/>
        <v>0</v>
      </c>
      <c r="TV72" s="109">
        <f t="shared" ca="1" si="2686"/>
        <v>0</v>
      </c>
      <c r="TW72" s="104">
        <f t="shared" ca="1" si="2472"/>
        <v>0</v>
      </c>
      <c r="TX72" s="105">
        <f t="shared" ca="1" si="2687"/>
        <v>0</v>
      </c>
      <c r="TY72" s="191"/>
      <c r="TZ72" s="192">
        <f t="shared" ca="1" si="2688"/>
        <v>0</v>
      </c>
      <c r="UA72" s="106">
        <f t="shared" ca="1" si="2689"/>
        <v>0</v>
      </c>
      <c r="UB72" s="202"/>
      <c r="UC72" s="202"/>
      <c r="UD72" s="202"/>
      <c r="UE72" s="202"/>
      <c r="UF72" s="202"/>
      <c r="UG72" s="202"/>
      <c r="UH72" s="202"/>
      <c r="UI72" s="202"/>
      <c r="UJ72" s="203"/>
      <c r="UK72" s="204"/>
      <c r="UL72" s="108">
        <f t="shared" si="2476"/>
        <v>0</v>
      </c>
      <c r="UM72" s="102">
        <f ca="1">IF(E72=0,0,SUMIF('Cocktail (December 2025)'!$F$6:$DB$1547,E72,'Cocktail (December 2025)'!$CU$6:$CU$1547))</f>
        <v>0</v>
      </c>
      <c r="UN72" s="108">
        <f t="shared" ca="1" si="2477"/>
        <v>0</v>
      </c>
      <c r="UO72" s="109">
        <f t="shared" ca="1" si="2690"/>
        <v>0</v>
      </c>
      <c r="UP72" s="104">
        <f t="shared" ca="1" si="2479"/>
        <v>0</v>
      </c>
      <c r="UQ72" s="105">
        <f t="shared" ca="1" si="2691"/>
        <v>0</v>
      </c>
      <c r="UR72" s="191"/>
      <c r="US72" s="192">
        <f t="shared" ca="1" si="2692"/>
        <v>0</v>
      </c>
      <c r="UT72" s="106">
        <f t="shared" ca="1" si="2693"/>
        <v>0</v>
      </c>
      <c r="UU72" s="202"/>
      <c r="UV72" s="202"/>
      <c r="UW72" s="202"/>
      <c r="UX72" s="202"/>
      <c r="UY72" s="202"/>
      <c r="UZ72" s="202"/>
      <c r="VA72" s="202"/>
      <c r="VB72" s="202"/>
      <c r="VC72" s="203"/>
      <c r="VD72" s="204"/>
      <c r="VE72" s="108">
        <f t="shared" si="2483"/>
        <v>0</v>
      </c>
      <c r="VF72" s="102">
        <f ca="1">IF(E72=0,0,SUMIF('Cocktail (December 2025)'!$F$6:$DB$1547,E72,'Cocktail (December 2025)'!$CX$6:$CX$1547))</f>
        <v>0</v>
      </c>
      <c r="VG72" s="108">
        <f t="shared" ca="1" si="2484"/>
        <v>0</v>
      </c>
      <c r="VH72" s="109">
        <f t="shared" ca="1" si="2694"/>
        <v>0</v>
      </c>
      <c r="VI72" s="104">
        <f t="shared" ca="1" si="2486"/>
        <v>0</v>
      </c>
      <c r="VJ72" s="105">
        <f t="shared" ca="1" si="2695"/>
        <v>0</v>
      </c>
      <c r="VK72" s="191"/>
      <c r="VL72" s="192">
        <f t="shared" ca="1" si="2696"/>
        <v>0</v>
      </c>
      <c r="VM72" s="106">
        <f t="shared" ca="1" si="2697"/>
        <v>0</v>
      </c>
      <c r="VN72" s="202"/>
      <c r="VO72" s="202"/>
      <c r="VP72" s="202"/>
      <c r="VQ72" s="202"/>
      <c r="VR72" s="202"/>
      <c r="VS72" s="202"/>
      <c r="VT72" s="202"/>
      <c r="VU72" s="202"/>
      <c r="VV72" s="203"/>
      <c r="VW72" s="204"/>
      <c r="VX72" s="108">
        <f t="shared" si="2490"/>
        <v>0</v>
      </c>
      <c r="VY72" s="102">
        <f ca="1">IF(E72=0,0,SUMIF('Cocktail (December 2025)'!$F$6:$DB$1547,E72,'Cocktail (December 2025)'!$DA$6:$DA$1547))</f>
        <v>0</v>
      </c>
      <c r="VZ72" s="108">
        <f t="shared" ca="1" si="2491"/>
        <v>0</v>
      </c>
      <c r="WA72" s="109">
        <f t="shared" ca="1" si="2698"/>
        <v>0</v>
      </c>
      <c r="WB72" s="104">
        <f t="shared" ca="1" si="2493"/>
        <v>0</v>
      </c>
      <c r="WC72" s="105">
        <f t="shared" ca="1" si="2699"/>
        <v>0</v>
      </c>
      <c r="WD72" s="191"/>
      <c r="WE72" s="192">
        <f t="shared" ca="1" si="2700"/>
        <v>0</v>
      </c>
      <c r="WF72" s="14" t="s">
        <v>81</v>
      </c>
      <c r="WG72" s="62">
        <f t="shared" si="2496"/>
        <v>0</v>
      </c>
      <c r="WH72" s="13">
        <f t="shared" si="2497"/>
        <v>0</v>
      </c>
      <c r="WI72" s="13">
        <f t="shared" si="2498"/>
        <v>0</v>
      </c>
      <c r="WJ72" s="13">
        <f t="shared" si="2499"/>
        <v>0</v>
      </c>
      <c r="WK72" s="13">
        <f t="shared" si="2500"/>
        <v>0</v>
      </c>
      <c r="WL72" s="13">
        <f t="shared" si="2501"/>
        <v>0</v>
      </c>
      <c r="WM72" s="13">
        <f t="shared" si="2502"/>
        <v>0</v>
      </c>
      <c r="WN72" s="13">
        <f t="shared" si="2503"/>
        <v>0</v>
      </c>
      <c r="WO72" s="13">
        <f t="shared" si="2504"/>
        <v>0</v>
      </c>
      <c r="WP72" s="63">
        <f t="shared" si="2505"/>
        <v>0</v>
      </c>
      <c r="WQ72" s="63">
        <f t="shared" si="2506"/>
        <v>0</v>
      </c>
      <c r="WR72" s="63">
        <f t="shared" si="2507"/>
        <v>0</v>
      </c>
      <c r="WS72" s="63">
        <f t="shared" ca="1" si="2508"/>
        <v>0</v>
      </c>
      <c r="WT72" s="54">
        <f t="shared" ca="1" si="2701"/>
        <v>0</v>
      </c>
      <c r="WU72" s="64">
        <f t="shared" ca="1" si="2701"/>
        <v>0</v>
      </c>
      <c r="WV72" s="196"/>
      <c r="WW72" s="197">
        <f t="shared" ca="1" si="2702"/>
        <v>0</v>
      </c>
      <c r="WX72" s="12">
        <f t="shared" si="2512"/>
        <v>0</v>
      </c>
      <c r="WY72" s="61"/>
    </row>
    <row r="73" spans="1:623" ht="15" customHeight="1" x14ac:dyDescent="0.3">
      <c r="A73" s="114" t="str">
        <f t="shared" ca="1" si="2278"/>
        <v>-</v>
      </c>
      <c r="B73" s="175"/>
      <c r="C73" s="173">
        <v>313</v>
      </c>
      <c r="D73" s="174">
        <v>330</v>
      </c>
      <c r="E73" s="138" t="s">
        <v>200</v>
      </c>
      <c r="F73" s="98">
        <f>IF(E73="","",IF(VLOOKUP(E73,'Master Data (December 2025)'!$B$10:$N$857,1)=E73,VLOOKUP(E73,'Master Data (December 2025)'!$B$10:$N$857,6),"XX"))</f>
        <v>1</v>
      </c>
      <c r="G73" s="98"/>
      <c r="H73" s="90">
        <f>IF(E73="","",IF(VLOOKUP(E73,'Master Data (December 2025)'!$B$10:$N$857,1)=E73,VLOOKUP(E73,'Master Data (December 2025)'!$B$10:$N$857,8),"XX"))</f>
        <v>22</v>
      </c>
      <c r="I73" s="98"/>
      <c r="J73" s="90" t="str">
        <f>IF(E73="","",IF(VLOOKUP(E73,'Master Data (December 2025)'!$B$10:$N$857,1)=E73,VLOOKUP(E73,'Master Data (December 2025)'!$B$10:$N$857,3),"XX"))</f>
        <v>สมภพ</v>
      </c>
      <c r="K73" s="99" t="str">
        <f>IF(E73="","",IF(VLOOKUP(E73,'Master Data (December 2025)'!$B$10:$N$857,1)=E73,VLOOKUP(E73,'Master Data (December 2025)'!$B$10:$N$857,5),"XX"))</f>
        <v>Btl 700 ml</v>
      </c>
      <c r="L73" s="215">
        <f>IF(E73="","",IF(VLOOKUP(E73,'Master Data (December 2025)'!$B$10:$N$857,1)=E73,VLOOKUP(E73,'Master Data (December 2025)'!$B$10:$N$857,11),"XX"))</f>
        <v>1192</v>
      </c>
      <c r="M73" s="215">
        <f>IF(E73="","",IF(VLOOKUP(E73,'Master Data (December 2025)'!$B$10:$N$857,1)=E73,VLOOKUP(E73,'Master Data (December 2025)'!$B$10:$N$857,13),"XX"))</f>
        <v>54.18181818181818</v>
      </c>
      <c r="N73" s="208"/>
      <c r="O73" s="100">
        <f t="shared" ref="O73:O80" si="2705">N73</f>
        <v>0</v>
      </c>
      <c r="P73" s="202"/>
      <c r="Q73" s="202"/>
      <c r="R73" s="202"/>
      <c r="S73" s="202"/>
      <c r="T73" s="202"/>
      <c r="U73" s="202"/>
      <c r="V73" s="202"/>
      <c r="W73" s="202"/>
      <c r="X73" s="203"/>
      <c r="Y73" s="204"/>
      <c r="Z73" s="101">
        <f t="shared" ref="Z73:Z80" si="2706">(Y73*F73)/H73</f>
        <v>0</v>
      </c>
      <c r="AA73" s="102">
        <f ca="1">IF(E73=0,0,SUMIF('Cocktail (December 2025)'!$F$6:$DB$1547,E73,'Cocktail (December 2025)'!$O$6:$O$1547))</f>
        <v>0</v>
      </c>
      <c r="AB73" s="103">
        <f t="shared" ref="AB73:AB80" ca="1" si="2707">AA73/H73</f>
        <v>0</v>
      </c>
      <c r="AC73" s="104">
        <f t="shared" ca="1" si="2547"/>
        <v>0</v>
      </c>
      <c r="AD73" s="104">
        <f t="shared" ref="AD73:AD80" ca="1" si="2708">AC73*H73</f>
        <v>0</v>
      </c>
      <c r="AE73" s="105">
        <f t="shared" ca="1" si="2514"/>
        <v>0</v>
      </c>
      <c r="AF73" s="191"/>
      <c r="AG73" s="192">
        <f t="shared" ref="AG73:AG80" ca="1" si="2709">AF73-AC73</f>
        <v>0</v>
      </c>
      <c r="AH73" s="106">
        <f t="shared" ca="1" si="2279"/>
        <v>0</v>
      </c>
      <c r="AI73" s="202"/>
      <c r="AJ73" s="202"/>
      <c r="AK73" s="202"/>
      <c r="AL73" s="202"/>
      <c r="AM73" s="202"/>
      <c r="AN73" s="202"/>
      <c r="AO73" s="202"/>
      <c r="AP73" s="202"/>
      <c r="AQ73" s="203"/>
      <c r="AR73" s="204"/>
      <c r="AS73" s="107">
        <f t="shared" si="2287"/>
        <v>0</v>
      </c>
      <c r="AT73" s="102">
        <f ca="1">IF(E73=0,0,SUMIF('Cocktail (December 2025)'!$F$6:$DB$1547,E73,'Cocktail (December 2025)'!$R$6:$R$1547))</f>
        <v>0</v>
      </c>
      <c r="AU73" s="108">
        <f t="shared" ca="1" si="2288"/>
        <v>0</v>
      </c>
      <c r="AV73" s="104">
        <f t="shared" ca="1" si="2549"/>
        <v>0</v>
      </c>
      <c r="AW73" s="104">
        <f t="shared" ca="1" si="2290"/>
        <v>0</v>
      </c>
      <c r="AX73" s="105">
        <f t="shared" ca="1" si="2515"/>
        <v>0</v>
      </c>
      <c r="AY73" s="191"/>
      <c r="AZ73" s="192">
        <f t="shared" ref="AZ73:AZ80" ca="1" si="2710">AY73-AV73</f>
        <v>0</v>
      </c>
      <c r="BA73" s="106">
        <f t="shared" ca="1" si="2293"/>
        <v>0</v>
      </c>
      <c r="BB73" s="202"/>
      <c r="BC73" s="202"/>
      <c r="BD73" s="202"/>
      <c r="BE73" s="202"/>
      <c r="BF73" s="202"/>
      <c r="BG73" s="202"/>
      <c r="BH73" s="202"/>
      <c r="BI73" s="202"/>
      <c r="BJ73" s="203"/>
      <c r="BK73" s="204"/>
      <c r="BL73" s="108">
        <f t="shared" si="2294"/>
        <v>0</v>
      </c>
      <c r="BM73" s="102">
        <f ca="1">IF(E73=0,0,SUMIF('Cocktail (December 2025)'!$F$6:$DB$1547,E73,'Cocktail (December 2025)'!$U$6:$U$1547))</f>
        <v>0</v>
      </c>
      <c r="BN73" s="108">
        <f t="shared" ca="1" si="2295"/>
        <v>0</v>
      </c>
      <c r="BO73" s="109">
        <f t="shared" ca="1" si="2550"/>
        <v>0</v>
      </c>
      <c r="BP73" s="104">
        <f t="shared" ca="1" si="2297"/>
        <v>0</v>
      </c>
      <c r="BQ73" s="105">
        <f t="shared" ca="1" si="2516"/>
        <v>0</v>
      </c>
      <c r="BR73" s="191"/>
      <c r="BS73" s="192">
        <f t="shared" ref="BS73:BS80" ca="1" si="2711">BR73-BO73</f>
        <v>0</v>
      </c>
      <c r="BT73" s="106">
        <f t="shared" ref="BT73:BT80" ca="1" si="2712">BO73</f>
        <v>0</v>
      </c>
      <c r="BU73" s="202"/>
      <c r="BV73" s="202"/>
      <c r="BW73" s="202"/>
      <c r="BX73" s="202"/>
      <c r="BY73" s="202"/>
      <c r="BZ73" s="202"/>
      <c r="CA73" s="202"/>
      <c r="CB73" s="202"/>
      <c r="CC73" s="203"/>
      <c r="CD73" s="204"/>
      <c r="CE73" s="108">
        <f t="shared" si="2301"/>
        <v>0</v>
      </c>
      <c r="CF73" s="102">
        <f ca="1">IF(E73=0,0,SUMIF('Cocktail (December 2025)'!$F$6:$DB$1547,E73,'Cocktail (December 2025)'!$X$6:$X$1547))</f>
        <v>0</v>
      </c>
      <c r="CG73" s="108">
        <f t="shared" ca="1" si="2302"/>
        <v>0</v>
      </c>
      <c r="CH73" s="109">
        <f t="shared" ca="1" si="2551"/>
        <v>0</v>
      </c>
      <c r="CI73" s="104">
        <f t="shared" ca="1" si="2304"/>
        <v>0</v>
      </c>
      <c r="CJ73" s="105">
        <f t="shared" ca="1" si="2517"/>
        <v>0</v>
      </c>
      <c r="CK73" s="191"/>
      <c r="CL73" s="192">
        <f t="shared" ref="CL73:CL80" ca="1" si="2713">CK73-CH73</f>
        <v>0</v>
      </c>
      <c r="CM73" s="106">
        <f t="shared" ref="CM73:CM80" ca="1" si="2714">CH73</f>
        <v>0</v>
      </c>
      <c r="CN73" s="202"/>
      <c r="CO73" s="202"/>
      <c r="CP73" s="202"/>
      <c r="CQ73" s="202"/>
      <c r="CR73" s="202"/>
      <c r="CS73" s="202"/>
      <c r="CT73" s="202"/>
      <c r="CU73" s="202"/>
      <c r="CV73" s="203"/>
      <c r="CW73" s="204"/>
      <c r="CX73" s="108">
        <f t="shared" si="2308"/>
        <v>0</v>
      </c>
      <c r="CY73" s="102">
        <f ca="1">IF(E73=0,0,SUMIF('Cocktail (December 2025)'!$F$6:$DB$1547,E73,'Cocktail (December 2025)'!$AA$6:$AA$1547))</f>
        <v>0</v>
      </c>
      <c r="CZ73" s="108">
        <f t="shared" ca="1" si="2309"/>
        <v>0</v>
      </c>
      <c r="DA73" s="109">
        <f t="shared" ca="1" si="2552"/>
        <v>0</v>
      </c>
      <c r="DB73" s="104">
        <f t="shared" ca="1" si="2311"/>
        <v>0</v>
      </c>
      <c r="DC73" s="105">
        <f t="shared" ca="1" si="2518"/>
        <v>0</v>
      </c>
      <c r="DD73" s="191"/>
      <c r="DE73" s="192">
        <f t="shared" ref="DE73:DE80" ca="1" si="2715">DD73-DA73</f>
        <v>0</v>
      </c>
      <c r="DF73" s="106">
        <f t="shared" ref="DF73:DF80" ca="1" si="2716">DA73</f>
        <v>0</v>
      </c>
      <c r="DG73" s="202"/>
      <c r="DH73" s="202"/>
      <c r="DI73" s="202"/>
      <c r="DJ73" s="202"/>
      <c r="DK73" s="202"/>
      <c r="DL73" s="202"/>
      <c r="DM73" s="202"/>
      <c r="DN73" s="202"/>
      <c r="DO73" s="203"/>
      <c r="DP73" s="204"/>
      <c r="DQ73" s="108">
        <f t="shared" si="2315"/>
        <v>0</v>
      </c>
      <c r="DR73" s="102">
        <f ca="1">IF(E73=0,0,SUMIF('Cocktail (December 2025)'!$F$6:$DB$1547,E73,'Cocktail (December 2025)'!$AD$6:$AD$1547))</f>
        <v>0</v>
      </c>
      <c r="DS73" s="108">
        <f t="shared" ca="1" si="2316"/>
        <v>0</v>
      </c>
      <c r="DT73" s="109">
        <f t="shared" ca="1" si="2553"/>
        <v>0</v>
      </c>
      <c r="DU73" s="104">
        <f t="shared" ca="1" si="2318"/>
        <v>0</v>
      </c>
      <c r="DV73" s="105">
        <f t="shared" ca="1" si="2519"/>
        <v>0</v>
      </c>
      <c r="DW73" s="191"/>
      <c r="DX73" s="192">
        <f t="shared" ref="DX73:DX80" ca="1" si="2717">DW73-DT73</f>
        <v>0</v>
      </c>
      <c r="DY73" s="106">
        <f t="shared" ref="DY73:DY80" ca="1" si="2718">DT73</f>
        <v>0</v>
      </c>
      <c r="DZ73" s="202"/>
      <c r="EA73" s="202"/>
      <c r="EB73" s="202"/>
      <c r="EC73" s="202"/>
      <c r="ED73" s="202"/>
      <c r="EE73" s="202"/>
      <c r="EF73" s="202"/>
      <c r="EG73" s="202"/>
      <c r="EH73" s="203"/>
      <c r="EI73" s="204"/>
      <c r="EJ73" s="108">
        <f t="shared" si="2322"/>
        <v>0</v>
      </c>
      <c r="EK73" s="102">
        <f ca="1">IF(E73=0,0,SUMIF('Cocktail (December 2025)'!$F$6:$DB$1547,E73,'Cocktail (December 2025)'!$AG$6:$AG$1547))</f>
        <v>0</v>
      </c>
      <c r="EL73" s="108">
        <f t="shared" ca="1" si="2323"/>
        <v>0</v>
      </c>
      <c r="EM73" s="109">
        <f t="shared" ca="1" si="2554"/>
        <v>0</v>
      </c>
      <c r="EN73" s="104">
        <f t="shared" ca="1" si="2325"/>
        <v>0</v>
      </c>
      <c r="EO73" s="105">
        <f t="shared" ca="1" si="2520"/>
        <v>0</v>
      </c>
      <c r="EP73" s="191"/>
      <c r="EQ73" s="199">
        <f t="shared" ref="EQ73:EQ80" ca="1" si="2719">EP73-EM73</f>
        <v>0</v>
      </c>
      <c r="ER73" s="185">
        <f t="shared" ca="1" si="2328"/>
        <v>0</v>
      </c>
      <c r="ES73" s="202"/>
      <c r="ET73" s="202"/>
      <c r="EU73" s="202"/>
      <c r="EV73" s="202"/>
      <c r="EW73" s="202"/>
      <c r="EX73" s="202"/>
      <c r="EY73" s="202"/>
      <c r="EZ73" s="202"/>
      <c r="FA73" s="203"/>
      <c r="FB73" s="204"/>
      <c r="FC73" s="108">
        <f t="shared" si="2329"/>
        <v>0</v>
      </c>
      <c r="FD73" s="102">
        <f ca="1">IF(E73=0,0,SUMIF('Cocktail (December 2025)'!$F$6:$DB$1547,E73,'Cocktail (December 2025)'!$AJ$6:$AJ$1547))</f>
        <v>0</v>
      </c>
      <c r="FE73" s="108">
        <f t="shared" ca="1" si="2330"/>
        <v>0</v>
      </c>
      <c r="FF73" s="109">
        <f t="shared" ca="1" si="2555"/>
        <v>0</v>
      </c>
      <c r="FG73" s="104">
        <f t="shared" ca="1" si="2332"/>
        <v>0</v>
      </c>
      <c r="FH73" s="105">
        <f t="shared" ca="1" si="2521"/>
        <v>0</v>
      </c>
      <c r="FI73" s="191"/>
      <c r="FJ73" s="192">
        <f t="shared" ref="FJ73:FJ80" ca="1" si="2720">FI73-FF73</f>
        <v>0</v>
      </c>
      <c r="FK73" s="110">
        <f t="shared" ca="1" si="2556"/>
        <v>0</v>
      </c>
      <c r="FL73" s="202"/>
      <c r="FM73" s="202"/>
      <c r="FN73" s="202"/>
      <c r="FO73" s="202"/>
      <c r="FP73" s="202"/>
      <c r="FQ73" s="202"/>
      <c r="FR73" s="202"/>
      <c r="FS73" s="202"/>
      <c r="FT73" s="203"/>
      <c r="FU73" s="204"/>
      <c r="FV73" s="108">
        <f t="shared" si="2336"/>
        <v>0</v>
      </c>
      <c r="FW73" s="102">
        <f ca="1">IF(E73=0,0,SUMIF('Cocktail (December 2025)'!$F$6:$DB$1547,E73,'Cocktail (December 2025)'!$AM$6:$AM$1547))</f>
        <v>0</v>
      </c>
      <c r="FX73" s="108">
        <f t="shared" ca="1" si="2337"/>
        <v>0</v>
      </c>
      <c r="FY73" s="109">
        <f t="shared" ca="1" si="2557"/>
        <v>0</v>
      </c>
      <c r="FZ73" s="104">
        <f t="shared" ca="1" si="2339"/>
        <v>0</v>
      </c>
      <c r="GA73" s="105">
        <f t="shared" ca="1" si="2522"/>
        <v>0</v>
      </c>
      <c r="GB73" s="191"/>
      <c r="GC73" s="192">
        <f t="shared" ref="GC73:GC80" ca="1" si="2721">GB73-FY73</f>
        <v>0</v>
      </c>
      <c r="GD73" s="106">
        <f t="shared" ref="GD73:GD80" ca="1" si="2722">FY73</f>
        <v>0</v>
      </c>
      <c r="GE73" s="202"/>
      <c r="GF73" s="202"/>
      <c r="GG73" s="202"/>
      <c r="GH73" s="202"/>
      <c r="GI73" s="202"/>
      <c r="GJ73" s="202"/>
      <c r="GK73" s="202"/>
      <c r="GL73" s="202"/>
      <c r="GM73" s="203"/>
      <c r="GN73" s="204"/>
      <c r="GO73" s="108">
        <f t="shared" si="2343"/>
        <v>0</v>
      </c>
      <c r="GP73" s="102">
        <f ca="1">IF(E73=0,0,SUMIF('Cocktail (December 2025)'!$F$6:$DB$1547,E73,'Cocktail (December 2025)'!$AP$6:$AP$1547))</f>
        <v>0</v>
      </c>
      <c r="GQ73" s="108">
        <f t="shared" ca="1" si="2344"/>
        <v>0</v>
      </c>
      <c r="GR73" s="109">
        <f t="shared" ca="1" si="2558"/>
        <v>0</v>
      </c>
      <c r="GS73" s="104">
        <f t="shared" ca="1" si="2346"/>
        <v>0</v>
      </c>
      <c r="GT73" s="105">
        <f t="shared" ca="1" si="2523"/>
        <v>0</v>
      </c>
      <c r="GU73" s="191"/>
      <c r="GV73" s="192">
        <f t="shared" ref="GV73:GV80" ca="1" si="2723">GU73-GR73</f>
        <v>0</v>
      </c>
      <c r="GW73" s="106">
        <f t="shared" ref="GW73:GW80" ca="1" si="2724">GR73</f>
        <v>0</v>
      </c>
      <c r="GX73" s="202"/>
      <c r="GY73" s="202"/>
      <c r="GZ73" s="202"/>
      <c r="HA73" s="202"/>
      <c r="HB73" s="202"/>
      <c r="HC73" s="202"/>
      <c r="HD73" s="202"/>
      <c r="HE73" s="202"/>
      <c r="HF73" s="203"/>
      <c r="HG73" s="204"/>
      <c r="HH73" s="108">
        <f t="shared" si="2350"/>
        <v>0</v>
      </c>
      <c r="HI73" s="102">
        <f ca="1">IF(E73=0,0,SUMIF('Cocktail (December 2025)'!$F$6:$DB$1547,E73,'Cocktail (December 2025)'!$AS$6:$AS$1547))</f>
        <v>0</v>
      </c>
      <c r="HJ73" s="108">
        <f t="shared" ca="1" si="2351"/>
        <v>0</v>
      </c>
      <c r="HK73" s="109">
        <f t="shared" ca="1" si="2559"/>
        <v>0</v>
      </c>
      <c r="HL73" s="104">
        <f t="shared" ca="1" si="2353"/>
        <v>0</v>
      </c>
      <c r="HM73" s="105">
        <f t="shared" ca="1" si="2524"/>
        <v>0</v>
      </c>
      <c r="HN73" s="191"/>
      <c r="HO73" s="192">
        <f t="shared" ref="HO73:HO80" ca="1" si="2725">HN73-HK73</f>
        <v>0</v>
      </c>
      <c r="HP73" s="106">
        <f t="shared" ref="HP73:HP80" ca="1" si="2726">HK73</f>
        <v>0</v>
      </c>
      <c r="HQ73" s="202"/>
      <c r="HR73" s="202"/>
      <c r="HS73" s="202"/>
      <c r="HT73" s="202"/>
      <c r="HU73" s="202"/>
      <c r="HV73" s="202"/>
      <c r="HW73" s="202"/>
      <c r="HX73" s="202"/>
      <c r="HY73" s="203"/>
      <c r="HZ73" s="204"/>
      <c r="IA73" s="108">
        <f t="shared" si="2357"/>
        <v>0</v>
      </c>
      <c r="IB73" s="102">
        <f ca="1">IF(E73=0,0,SUMIF('Cocktail (December 2025)'!$F$6:$DB$1547,E73,'Cocktail (December 2025)'!$AV$6:$AV$1547))</f>
        <v>0</v>
      </c>
      <c r="IC73" s="108">
        <f t="shared" ca="1" si="2358"/>
        <v>0</v>
      </c>
      <c r="ID73" s="109">
        <f t="shared" ca="1" si="2560"/>
        <v>0</v>
      </c>
      <c r="IE73" s="104">
        <f t="shared" ca="1" si="2360"/>
        <v>0</v>
      </c>
      <c r="IF73" s="105">
        <f t="shared" ca="1" si="2525"/>
        <v>0</v>
      </c>
      <c r="IG73" s="191"/>
      <c r="IH73" s="192">
        <f t="shared" ref="IH73:IH80" ca="1" si="2727">IG73-ID73</f>
        <v>0</v>
      </c>
      <c r="II73" s="106">
        <f t="shared" ref="II73:II80" ca="1" si="2728">ID73</f>
        <v>0</v>
      </c>
      <c r="IJ73" s="202"/>
      <c r="IK73" s="202"/>
      <c r="IL73" s="202"/>
      <c r="IM73" s="202"/>
      <c r="IN73" s="202"/>
      <c r="IO73" s="202"/>
      <c r="IP73" s="202"/>
      <c r="IQ73" s="202"/>
      <c r="IR73" s="203"/>
      <c r="IS73" s="204"/>
      <c r="IT73" s="108">
        <f t="shared" si="2364"/>
        <v>0</v>
      </c>
      <c r="IU73" s="102">
        <f ca="1">IF(E73=0,0,SUMIF('Cocktail (December 2025)'!$F$6:$DB$1547,E73,'Cocktail (December 2025)'!$AY$6:$AY$1547))</f>
        <v>0</v>
      </c>
      <c r="IV73" s="108">
        <f t="shared" ca="1" si="2365"/>
        <v>0</v>
      </c>
      <c r="IW73" s="109">
        <f t="shared" ca="1" si="2561"/>
        <v>0</v>
      </c>
      <c r="IX73" s="104">
        <f t="shared" ca="1" si="2367"/>
        <v>0</v>
      </c>
      <c r="IY73" s="105">
        <f t="shared" ca="1" si="2526"/>
        <v>0</v>
      </c>
      <c r="IZ73" s="191"/>
      <c r="JA73" s="192">
        <f t="shared" ref="JA73:JA80" ca="1" si="2729">IZ73-IW73</f>
        <v>0</v>
      </c>
      <c r="JB73" s="106">
        <f t="shared" ref="JB73:JB80" ca="1" si="2730">IW73</f>
        <v>0</v>
      </c>
      <c r="JC73" s="202"/>
      <c r="JD73" s="202"/>
      <c r="JE73" s="202"/>
      <c r="JF73" s="202"/>
      <c r="JG73" s="202"/>
      <c r="JH73" s="202"/>
      <c r="JI73" s="202"/>
      <c r="JJ73" s="202"/>
      <c r="JK73" s="203"/>
      <c r="JL73" s="204"/>
      <c r="JM73" s="108">
        <f t="shared" si="2371"/>
        <v>0</v>
      </c>
      <c r="JN73" s="102">
        <f ca="1">IF(E73=0,0,SUMIF('Cocktail (December 2025)'!$F$6:$DB$1547,E73,'Cocktail (December 2025)'!$BB$6:$BB$1547))</f>
        <v>0</v>
      </c>
      <c r="JO73" s="108">
        <f t="shared" ca="1" si="2372"/>
        <v>0</v>
      </c>
      <c r="JP73" s="109">
        <f t="shared" ca="1" si="2562"/>
        <v>0</v>
      </c>
      <c r="JQ73" s="104">
        <f t="shared" ca="1" si="2374"/>
        <v>0</v>
      </c>
      <c r="JR73" s="105">
        <f t="shared" ca="1" si="2527"/>
        <v>0</v>
      </c>
      <c r="JS73" s="191"/>
      <c r="JT73" s="192">
        <f t="shared" ref="JT73:JT80" ca="1" si="2731">JS73-JP73</f>
        <v>0</v>
      </c>
      <c r="JU73" s="106">
        <f t="shared" ca="1" si="2377"/>
        <v>0</v>
      </c>
      <c r="JV73" s="202"/>
      <c r="JW73" s="202"/>
      <c r="JX73" s="202"/>
      <c r="JY73" s="202"/>
      <c r="JZ73" s="202"/>
      <c r="KA73" s="202"/>
      <c r="KB73" s="202"/>
      <c r="KC73" s="202"/>
      <c r="KD73" s="203"/>
      <c r="KE73" s="204"/>
      <c r="KF73" s="108">
        <f t="shared" si="2378"/>
        <v>0</v>
      </c>
      <c r="KG73" s="102">
        <f ca="1">IF(E73=0,0,SUMIF('Cocktail (December 2025)'!$F$6:$DB$1547,E73,'Cocktail (December 2025)'!$BE$6:$BE$1547))</f>
        <v>0</v>
      </c>
      <c r="KH73" s="108">
        <f t="shared" ca="1" si="2379"/>
        <v>0</v>
      </c>
      <c r="KI73" s="109">
        <f t="shared" ca="1" si="2563"/>
        <v>0</v>
      </c>
      <c r="KJ73" s="104">
        <f t="shared" ca="1" si="2381"/>
        <v>0</v>
      </c>
      <c r="KK73" s="105">
        <f t="shared" ca="1" si="2528"/>
        <v>0</v>
      </c>
      <c r="KL73" s="191"/>
      <c r="KM73" s="192">
        <f t="shared" ref="KM73:KM80" ca="1" si="2732">KL73-KI73</f>
        <v>0</v>
      </c>
      <c r="KN73" s="106">
        <f t="shared" ref="KN73:KN80" ca="1" si="2733">KI73</f>
        <v>0</v>
      </c>
      <c r="KO73" s="202"/>
      <c r="KP73" s="202"/>
      <c r="KQ73" s="202"/>
      <c r="KR73" s="202"/>
      <c r="KS73" s="202"/>
      <c r="KT73" s="202"/>
      <c r="KU73" s="202"/>
      <c r="KV73" s="202"/>
      <c r="KW73" s="203"/>
      <c r="KX73" s="204"/>
      <c r="KY73" s="108">
        <f t="shared" si="2385"/>
        <v>0</v>
      </c>
      <c r="KZ73" s="102">
        <f ca="1">IF(E73=0,0,SUMIF('Cocktail (December 2025)'!$F$6:$DB$1547,E73,'Cocktail (December 2025)'!$BH$6:$BH$1547))</f>
        <v>0</v>
      </c>
      <c r="LA73" s="108">
        <f t="shared" ca="1" si="2386"/>
        <v>0</v>
      </c>
      <c r="LB73" s="109">
        <f t="shared" ca="1" si="2564"/>
        <v>0</v>
      </c>
      <c r="LC73" s="104">
        <f t="shared" ca="1" si="2388"/>
        <v>0</v>
      </c>
      <c r="LD73" s="105">
        <f t="shared" ca="1" si="2529"/>
        <v>0</v>
      </c>
      <c r="LE73" s="191"/>
      <c r="LF73" s="192">
        <f t="shared" ref="LF73:LF80" ca="1" si="2734">LE73-LB73</f>
        <v>0</v>
      </c>
      <c r="LG73" s="106">
        <f t="shared" ref="LG73:LG80" ca="1" si="2735">LB73</f>
        <v>0</v>
      </c>
      <c r="LH73" s="202"/>
      <c r="LI73" s="202"/>
      <c r="LJ73" s="202"/>
      <c r="LK73" s="202"/>
      <c r="LL73" s="202"/>
      <c r="LM73" s="202"/>
      <c r="LN73" s="202"/>
      <c r="LO73" s="202"/>
      <c r="LP73" s="203"/>
      <c r="LQ73" s="204"/>
      <c r="LR73" s="108">
        <f t="shared" si="2392"/>
        <v>0</v>
      </c>
      <c r="LS73" s="102">
        <f ca="1">IF(E73=0,0,SUMIF('Cocktail (December 2025)'!$F$6:$DB$1547,E73,'Cocktail (December 2025)'!$BK$6:$BK$1547))</f>
        <v>0</v>
      </c>
      <c r="LT73" s="108">
        <f t="shared" ca="1" si="2393"/>
        <v>0</v>
      </c>
      <c r="LU73" s="109">
        <f t="shared" ca="1" si="2565"/>
        <v>0</v>
      </c>
      <c r="LV73" s="104">
        <f t="shared" ca="1" si="2395"/>
        <v>0</v>
      </c>
      <c r="LW73" s="105">
        <f t="shared" ca="1" si="2530"/>
        <v>0</v>
      </c>
      <c r="LX73" s="191"/>
      <c r="LY73" s="192">
        <f t="shared" ref="LY73:LY80" ca="1" si="2736">LX73-LU73</f>
        <v>0</v>
      </c>
      <c r="LZ73" s="106">
        <f t="shared" ref="LZ73:LZ80" ca="1" si="2737">LU73</f>
        <v>0</v>
      </c>
      <c r="MA73" s="202"/>
      <c r="MB73" s="202"/>
      <c r="MC73" s="202"/>
      <c r="MD73" s="202"/>
      <c r="ME73" s="202"/>
      <c r="MF73" s="202"/>
      <c r="MG73" s="202"/>
      <c r="MH73" s="202"/>
      <c r="MI73" s="203"/>
      <c r="MJ73" s="204"/>
      <c r="MK73" s="108">
        <f t="shared" si="2399"/>
        <v>0</v>
      </c>
      <c r="ML73" s="102">
        <f ca="1">IF(E73=0,0,SUMIF('Cocktail (December 2025)'!$F$6:$DB$1547,E73,'Cocktail (December 2025)'!$BN$6:$BN$1547))</f>
        <v>0</v>
      </c>
      <c r="MM73" s="108">
        <f t="shared" ca="1" si="2400"/>
        <v>0</v>
      </c>
      <c r="MN73" s="109">
        <f t="shared" ca="1" si="2566"/>
        <v>0</v>
      </c>
      <c r="MO73" s="104">
        <f t="shared" ca="1" si="2402"/>
        <v>0</v>
      </c>
      <c r="MP73" s="105">
        <f t="shared" ca="1" si="2531"/>
        <v>0</v>
      </c>
      <c r="MQ73" s="191"/>
      <c r="MR73" s="192">
        <f t="shared" ref="MR73:MR80" ca="1" si="2738">MQ73-MN73</f>
        <v>0</v>
      </c>
      <c r="MS73" s="106">
        <f t="shared" ref="MS73:MS80" ca="1" si="2739">MN73</f>
        <v>0</v>
      </c>
      <c r="MT73" s="202"/>
      <c r="MU73" s="202"/>
      <c r="MV73" s="202"/>
      <c r="MW73" s="202"/>
      <c r="MX73" s="202"/>
      <c r="MY73" s="202"/>
      <c r="MZ73" s="202"/>
      <c r="NA73" s="202"/>
      <c r="NB73" s="203"/>
      <c r="NC73" s="204"/>
      <c r="ND73" s="108">
        <f t="shared" si="2406"/>
        <v>0</v>
      </c>
      <c r="NE73" s="102">
        <f ca="1">IF(E73=0,0,SUMIF('Cocktail (December 2025)'!$F$6:$DB$1547,E73,'Cocktail (December 2025)'!$BQ$6:$BQ$1547))</f>
        <v>0</v>
      </c>
      <c r="NF73" s="108">
        <f t="shared" ca="1" si="2407"/>
        <v>0</v>
      </c>
      <c r="NG73" s="109">
        <f t="shared" ca="1" si="2567"/>
        <v>0</v>
      </c>
      <c r="NH73" s="104">
        <f t="shared" ca="1" si="2409"/>
        <v>0</v>
      </c>
      <c r="NI73" s="105">
        <f t="shared" ca="1" si="2532"/>
        <v>0</v>
      </c>
      <c r="NJ73" s="191"/>
      <c r="NK73" s="192">
        <f t="shared" ref="NK73:NK80" ca="1" si="2740">NJ73-NG73</f>
        <v>0</v>
      </c>
      <c r="NL73" s="106">
        <f t="shared" ref="NL73:NL80" ca="1" si="2741">NG73</f>
        <v>0</v>
      </c>
      <c r="NM73" s="202"/>
      <c r="NN73" s="202"/>
      <c r="NO73" s="202"/>
      <c r="NP73" s="202"/>
      <c r="NQ73" s="202"/>
      <c r="NR73" s="202"/>
      <c r="NS73" s="202"/>
      <c r="NT73" s="202"/>
      <c r="NU73" s="203"/>
      <c r="NV73" s="204"/>
      <c r="NW73" s="108">
        <f t="shared" si="2413"/>
        <v>0</v>
      </c>
      <c r="NX73" s="102">
        <f ca="1">IF(E73=0,0,SUMIF('Cocktail (December 2025)'!$F$6:$DB$1547,E73,'Cocktail (December 2025)'!$BT$6:$BT$1547))</f>
        <v>0</v>
      </c>
      <c r="NY73" s="108">
        <f t="shared" ca="1" si="2414"/>
        <v>0</v>
      </c>
      <c r="NZ73" s="109">
        <f t="shared" ca="1" si="2568"/>
        <v>0</v>
      </c>
      <c r="OA73" s="104">
        <f t="shared" ca="1" si="2416"/>
        <v>0</v>
      </c>
      <c r="OB73" s="105">
        <f t="shared" ca="1" si="2533"/>
        <v>0</v>
      </c>
      <c r="OC73" s="191"/>
      <c r="OD73" s="192">
        <f t="shared" ref="OD73:OD80" ca="1" si="2742">OC73-NZ73</f>
        <v>0</v>
      </c>
      <c r="OE73" s="106">
        <f t="shared" ref="OE73:OE80" ca="1" si="2743">NZ73</f>
        <v>0</v>
      </c>
      <c r="OF73" s="202"/>
      <c r="OG73" s="202"/>
      <c r="OH73" s="202"/>
      <c r="OI73" s="202"/>
      <c r="OJ73" s="202"/>
      <c r="OK73" s="202"/>
      <c r="OL73" s="202"/>
      <c r="OM73" s="202"/>
      <c r="ON73" s="203"/>
      <c r="OO73" s="204"/>
      <c r="OP73" s="108">
        <f t="shared" si="2420"/>
        <v>0</v>
      </c>
      <c r="OQ73" s="102">
        <f ca="1">IF(E73=0,0,SUMIF('Cocktail (December 2025)'!$F$6:$DB$1547,E73,'Cocktail (December 2025)'!$BW$6:$BW$1547))</f>
        <v>0</v>
      </c>
      <c r="OR73" s="108">
        <f t="shared" ca="1" si="2421"/>
        <v>0</v>
      </c>
      <c r="OS73" s="109">
        <f t="shared" ca="1" si="2569"/>
        <v>0</v>
      </c>
      <c r="OT73" s="104">
        <f t="shared" ca="1" si="2423"/>
        <v>0</v>
      </c>
      <c r="OU73" s="105">
        <f t="shared" ca="1" si="2534"/>
        <v>0</v>
      </c>
      <c r="OV73" s="191"/>
      <c r="OW73" s="192">
        <f t="shared" ref="OW73:OW80" ca="1" si="2744">OV73-OS73</f>
        <v>0</v>
      </c>
      <c r="OX73" s="106">
        <f t="shared" ca="1" si="2426"/>
        <v>0</v>
      </c>
      <c r="OY73" s="202"/>
      <c r="OZ73" s="202"/>
      <c r="PA73" s="202"/>
      <c r="PB73" s="202"/>
      <c r="PC73" s="202"/>
      <c r="PD73" s="202"/>
      <c r="PE73" s="202"/>
      <c r="PF73" s="202"/>
      <c r="PG73" s="203"/>
      <c r="PH73" s="204"/>
      <c r="PI73" s="108">
        <f t="shared" si="2427"/>
        <v>0</v>
      </c>
      <c r="PJ73" s="102">
        <f ca="1">IF(E73=0,0,SUMIF('Cocktail (December 2025)'!$F$6:$DB$1547,E73,'Cocktail (December 2025)'!$BZ$6:$BZ$1547))</f>
        <v>0</v>
      </c>
      <c r="PK73" s="108">
        <f t="shared" ca="1" si="2428"/>
        <v>0</v>
      </c>
      <c r="PL73" s="109">
        <f t="shared" ca="1" si="2570"/>
        <v>0</v>
      </c>
      <c r="PM73" s="104">
        <f t="shared" ca="1" si="2430"/>
        <v>0</v>
      </c>
      <c r="PN73" s="105">
        <f t="shared" ca="1" si="2535"/>
        <v>0</v>
      </c>
      <c r="PO73" s="191"/>
      <c r="PP73" s="192">
        <f t="shared" ref="PP73:PP80" ca="1" si="2745">PO73-PL73</f>
        <v>0</v>
      </c>
      <c r="PQ73" s="106">
        <f t="shared" ref="PQ73:PQ80" ca="1" si="2746">PL73</f>
        <v>0</v>
      </c>
      <c r="PR73" s="202"/>
      <c r="PS73" s="202"/>
      <c r="PT73" s="202"/>
      <c r="PU73" s="202"/>
      <c r="PV73" s="202"/>
      <c r="PW73" s="202"/>
      <c r="PX73" s="202"/>
      <c r="PY73" s="202"/>
      <c r="PZ73" s="203"/>
      <c r="QA73" s="204"/>
      <c r="QB73" s="108">
        <f t="shared" si="2434"/>
        <v>0</v>
      </c>
      <c r="QC73" s="102">
        <f ca="1">IF(E73=0,0,SUMIF('Cocktail (December 2025)'!$F$6:$DB$1547,E73,'Cocktail (December 2025)'!$CC$6:$CC$1547))</f>
        <v>0</v>
      </c>
      <c r="QD73" s="108">
        <f t="shared" ca="1" si="2435"/>
        <v>0</v>
      </c>
      <c r="QE73" s="109">
        <f t="shared" ca="1" si="2571"/>
        <v>0</v>
      </c>
      <c r="QF73" s="104">
        <f t="shared" ca="1" si="2437"/>
        <v>0</v>
      </c>
      <c r="QG73" s="105">
        <f t="shared" ca="1" si="2536"/>
        <v>0</v>
      </c>
      <c r="QH73" s="191"/>
      <c r="QI73" s="192">
        <f t="shared" ref="QI73:QI80" ca="1" si="2747">QH73-QE73</f>
        <v>0</v>
      </c>
      <c r="QJ73" s="106">
        <f t="shared" ref="QJ73:QJ80" ca="1" si="2748">QE73</f>
        <v>0</v>
      </c>
      <c r="QK73" s="202"/>
      <c r="QL73" s="202"/>
      <c r="QM73" s="202"/>
      <c r="QN73" s="202"/>
      <c r="QO73" s="202"/>
      <c r="QP73" s="202"/>
      <c r="QQ73" s="202"/>
      <c r="QR73" s="202"/>
      <c r="QS73" s="203"/>
      <c r="QT73" s="204"/>
      <c r="QU73" s="108">
        <f t="shared" si="2441"/>
        <v>0</v>
      </c>
      <c r="QV73" s="102">
        <f ca="1">IF(E73=0,0,SUMIF('Cocktail (December 2025)'!$F$6:$DB$1547,E73,'Cocktail (December 2025)'!$CF$6:$CF$1547))</f>
        <v>0</v>
      </c>
      <c r="QW73" s="108">
        <f t="shared" ca="1" si="2442"/>
        <v>0</v>
      </c>
      <c r="QX73" s="109">
        <f t="shared" ca="1" si="2572"/>
        <v>0</v>
      </c>
      <c r="QY73" s="104">
        <f t="shared" ca="1" si="2444"/>
        <v>0</v>
      </c>
      <c r="QZ73" s="105">
        <f t="shared" ca="1" si="2537"/>
        <v>0</v>
      </c>
      <c r="RA73" s="191"/>
      <c r="RB73" s="192">
        <f t="shared" ref="RB73:RB80" ca="1" si="2749">RA73-QX73</f>
        <v>0</v>
      </c>
      <c r="RC73" s="106">
        <f t="shared" ca="1" si="2447"/>
        <v>0</v>
      </c>
      <c r="RD73" s="202"/>
      <c r="RE73" s="202"/>
      <c r="RF73" s="202"/>
      <c r="RG73" s="202"/>
      <c r="RH73" s="202"/>
      <c r="RI73" s="202"/>
      <c r="RJ73" s="202"/>
      <c r="RK73" s="202"/>
      <c r="RL73" s="203"/>
      <c r="RM73" s="204"/>
      <c r="RN73" s="108">
        <f t="shared" si="2448"/>
        <v>0</v>
      </c>
      <c r="RO73" s="102">
        <f ca="1">IF(E73=0,0,SUMIF('Cocktail (December 2025)'!$F$6:$DB$1547,E73,'Cocktail (December 2025)'!$CI$6:$CI$1547))</f>
        <v>0</v>
      </c>
      <c r="RP73" s="108">
        <f t="shared" ca="1" si="2449"/>
        <v>0</v>
      </c>
      <c r="RQ73" s="109">
        <f t="shared" ca="1" si="2573"/>
        <v>0</v>
      </c>
      <c r="RR73" s="104">
        <f t="shared" ca="1" si="2451"/>
        <v>0</v>
      </c>
      <c r="RS73" s="105">
        <f t="shared" ca="1" si="2538"/>
        <v>0</v>
      </c>
      <c r="RT73" s="191"/>
      <c r="RU73" s="192">
        <f t="shared" ref="RU73:RU80" ca="1" si="2750">RT73-RQ73</f>
        <v>0</v>
      </c>
      <c r="RV73" s="106">
        <f t="shared" ref="RV73:RV80" ca="1" si="2751">RQ73</f>
        <v>0</v>
      </c>
      <c r="RW73" s="202"/>
      <c r="RX73" s="202"/>
      <c r="RY73" s="202"/>
      <c r="RZ73" s="202"/>
      <c r="SA73" s="202"/>
      <c r="SB73" s="202"/>
      <c r="SC73" s="202"/>
      <c r="SD73" s="202"/>
      <c r="SE73" s="203"/>
      <c r="SF73" s="204"/>
      <c r="SG73" s="108">
        <f t="shared" si="2455"/>
        <v>0</v>
      </c>
      <c r="SH73" s="102">
        <f ca="1">IF(E73=0,0,SUMIF('Cocktail (December 2025)'!$F$6:$DB$1547,E73,'Cocktail (December 2025)'!$CL$6:$CL$1547))</f>
        <v>0</v>
      </c>
      <c r="SI73" s="108">
        <f t="shared" ca="1" si="2456"/>
        <v>0</v>
      </c>
      <c r="SJ73" s="109">
        <f t="shared" ca="1" si="2574"/>
        <v>0</v>
      </c>
      <c r="SK73" s="104">
        <f t="shared" ca="1" si="2458"/>
        <v>0</v>
      </c>
      <c r="SL73" s="105">
        <f t="shared" ca="1" si="2539"/>
        <v>0</v>
      </c>
      <c r="SM73" s="191"/>
      <c r="SN73" s="192">
        <f t="shared" ref="SN73:SN80" ca="1" si="2752">SM73-SJ73</f>
        <v>0</v>
      </c>
      <c r="SO73" s="106">
        <f t="shared" ref="SO73:SO80" ca="1" si="2753">SJ73</f>
        <v>0</v>
      </c>
      <c r="SP73" s="202"/>
      <c r="SQ73" s="202"/>
      <c r="SR73" s="202"/>
      <c r="SS73" s="202"/>
      <c r="ST73" s="202"/>
      <c r="SU73" s="202"/>
      <c r="SV73" s="202"/>
      <c r="SW73" s="202"/>
      <c r="SX73" s="203"/>
      <c r="SY73" s="204"/>
      <c r="SZ73" s="108">
        <f t="shared" si="2462"/>
        <v>0</v>
      </c>
      <c r="TA73" s="102">
        <f ca="1">IF(E73=0,0,SUMIF('Cocktail (December 2025)'!$F$6:$DB$1547,E73,'Cocktail (December 2025)'!$CO$6:$CO$1547))</f>
        <v>0</v>
      </c>
      <c r="TB73" s="108">
        <f t="shared" ca="1" si="2463"/>
        <v>0</v>
      </c>
      <c r="TC73" s="109">
        <f t="shared" ca="1" si="2575"/>
        <v>0</v>
      </c>
      <c r="TD73" s="104">
        <f t="shared" ca="1" si="2465"/>
        <v>0</v>
      </c>
      <c r="TE73" s="105">
        <f t="shared" ca="1" si="2540"/>
        <v>0</v>
      </c>
      <c r="TF73" s="191"/>
      <c r="TG73" s="192">
        <f t="shared" ref="TG73:TG80" ca="1" si="2754">TF73-TC73</f>
        <v>0</v>
      </c>
      <c r="TH73" s="106">
        <f t="shared" ref="TH73:TH80" ca="1" si="2755">TC73</f>
        <v>0</v>
      </c>
      <c r="TI73" s="202"/>
      <c r="TJ73" s="202"/>
      <c r="TK73" s="202"/>
      <c r="TL73" s="202"/>
      <c r="TM73" s="202"/>
      <c r="TN73" s="202"/>
      <c r="TO73" s="202"/>
      <c r="TP73" s="202"/>
      <c r="TQ73" s="203"/>
      <c r="TR73" s="204"/>
      <c r="TS73" s="108">
        <f t="shared" si="2469"/>
        <v>0</v>
      </c>
      <c r="TT73" s="102">
        <f ca="1">IF(E73=0,0,SUMIF('Cocktail (December 2025)'!$F$6:$DB$1547,E73,'Cocktail (December 2025)'!$CR$6:$CR$1547))</f>
        <v>0</v>
      </c>
      <c r="TU73" s="108">
        <f t="shared" ca="1" si="2470"/>
        <v>0</v>
      </c>
      <c r="TV73" s="109">
        <f t="shared" ca="1" si="2576"/>
        <v>0</v>
      </c>
      <c r="TW73" s="104">
        <f t="shared" ca="1" si="2472"/>
        <v>0</v>
      </c>
      <c r="TX73" s="105">
        <f t="shared" ca="1" si="2541"/>
        <v>0</v>
      </c>
      <c r="TY73" s="191"/>
      <c r="TZ73" s="192">
        <f t="shared" ref="TZ73:TZ80" ca="1" si="2756">TY73-TV73</f>
        <v>0</v>
      </c>
      <c r="UA73" s="106">
        <f t="shared" ref="UA73:UA80" ca="1" si="2757">TV73</f>
        <v>0</v>
      </c>
      <c r="UB73" s="202"/>
      <c r="UC73" s="202"/>
      <c r="UD73" s="202"/>
      <c r="UE73" s="202"/>
      <c r="UF73" s="202"/>
      <c r="UG73" s="202"/>
      <c r="UH73" s="202"/>
      <c r="UI73" s="202"/>
      <c r="UJ73" s="203"/>
      <c r="UK73" s="204"/>
      <c r="UL73" s="108">
        <f t="shared" si="2476"/>
        <v>0</v>
      </c>
      <c r="UM73" s="102">
        <f ca="1">IF(E73=0,0,SUMIF('Cocktail (December 2025)'!$F$6:$DB$1547,E73,'Cocktail (December 2025)'!$CU$6:$CU$1547))</f>
        <v>0</v>
      </c>
      <c r="UN73" s="108">
        <f t="shared" ca="1" si="2477"/>
        <v>0</v>
      </c>
      <c r="UO73" s="109">
        <f t="shared" ca="1" si="2577"/>
        <v>0</v>
      </c>
      <c r="UP73" s="104">
        <f t="shared" ca="1" si="2479"/>
        <v>0</v>
      </c>
      <c r="UQ73" s="105">
        <f t="shared" ca="1" si="2542"/>
        <v>0</v>
      </c>
      <c r="UR73" s="191"/>
      <c r="US73" s="192">
        <f t="shared" ref="US73:US80" ca="1" si="2758">UR73-UO73</f>
        <v>0</v>
      </c>
      <c r="UT73" s="106">
        <f t="shared" ref="UT73:UT80" ca="1" si="2759">UO73</f>
        <v>0</v>
      </c>
      <c r="UU73" s="202"/>
      <c r="UV73" s="202"/>
      <c r="UW73" s="202"/>
      <c r="UX73" s="202"/>
      <c r="UY73" s="202"/>
      <c r="UZ73" s="202"/>
      <c r="VA73" s="202"/>
      <c r="VB73" s="202"/>
      <c r="VC73" s="203"/>
      <c r="VD73" s="204"/>
      <c r="VE73" s="108">
        <f t="shared" si="2483"/>
        <v>0</v>
      </c>
      <c r="VF73" s="102">
        <f ca="1">IF(E73=0,0,SUMIF('Cocktail (December 2025)'!$F$6:$DB$1547,E73,'Cocktail (December 2025)'!$CX$6:$CX$1547))</f>
        <v>0</v>
      </c>
      <c r="VG73" s="108">
        <f t="shared" ca="1" si="2484"/>
        <v>0</v>
      </c>
      <c r="VH73" s="109">
        <f t="shared" ca="1" si="2578"/>
        <v>0</v>
      </c>
      <c r="VI73" s="104">
        <f t="shared" ca="1" si="2486"/>
        <v>0</v>
      </c>
      <c r="VJ73" s="105">
        <f t="shared" ca="1" si="2543"/>
        <v>0</v>
      </c>
      <c r="VK73" s="191"/>
      <c r="VL73" s="192">
        <f t="shared" ref="VL73:VL80" ca="1" si="2760">VK73-VH73</f>
        <v>0</v>
      </c>
      <c r="VM73" s="106">
        <f t="shared" ref="VM73:VM80" ca="1" si="2761">VH73</f>
        <v>0</v>
      </c>
      <c r="VN73" s="202"/>
      <c r="VO73" s="202"/>
      <c r="VP73" s="202"/>
      <c r="VQ73" s="202"/>
      <c r="VR73" s="202"/>
      <c r="VS73" s="202"/>
      <c r="VT73" s="202"/>
      <c r="VU73" s="202"/>
      <c r="VV73" s="203"/>
      <c r="VW73" s="204"/>
      <c r="VX73" s="108">
        <f t="shared" si="2490"/>
        <v>0</v>
      </c>
      <c r="VY73" s="102">
        <f ca="1">IF(E73=0,0,SUMIF('Cocktail (December 2025)'!$F$6:$DB$1547,E73,'Cocktail (December 2025)'!$DA$6:$DA$1547))</f>
        <v>0</v>
      </c>
      <c r="VZ73" s="108">
        <f t="shared" ca="1" si="2491"/>
        <v>0</v>
      </c>
      <c r="WA73" s="109">
        <f t="shared" ca="1" si="2579"/>
        <v>0</v>
      </c>
      <c r="WB73" s="104">
        <f t="shared" ca="1" si="2493"/>
        <v>0</v>
      </c>
      <c r="WC73" s="105">
        <f t="shared" ca="1" si="2544"/>
        <v>0</v>
      </c>
      <c r="WD73" s="191"/>
      <c r="WE73" s="192">
        <f t="shared" ref="WE73:WE80" ca="1" si="2762">WD73-WA73</f>
        <v>0</v>
      </c>
      <c r="WF73" s="14" t="s">
        <v>81</v>
      </c>
      <c r="WG73" s="62">
        <f t="shared" si="2496"/>
        <v>0</v>
      </c>
      <c r="WH73" s="13">
        <f t="shared" si="2497"/>
        <v>0</v>
      </c>
      <c r="WI73" s="13">
        <f t="shared" si="2498"/>
        <v>0</v>
      </c>
      <c r="WJ73" s="13">
        <f t="shared" si="2499"/>
        <v>0</v>
      </c>
      <c r="WK73" s="13">
        <f t="shared" si="2500"/>
        <v>0</v>
      </c>
      <c r="WL73" s="13">
        <f t="shared" si="2501"/>
        <v>0</v>
      </c>
      <c r="WM73" s="13">
        <f t="shared" si="2502"/>
        <v>0</v>
      </c>
      <c r="WN73" s="13">
        <f t="shared" si="2503"/>
        <v>0</v>
      </c>
      <c r="WO73" s="13">
        <f t="shared" si="2504"/>
        <v>0</v>
      </c>
      <c r="WP73" s="63">
        <f t="shared" si="2505"/>
        <v>0</v>
      </c>
      <c r="WQ73" s="63">
        <f t="shared" si="2506"/>
        <v>0</v>
      </c>
      <c r="WR73" s="63">
        <f t="shared" si="2507"/>
        <v>0</v>
      </c>
      <c r="WS73" s="63">
        <f t="shared" ca="1" si="2508"/>
        <v>0</v>
      </c>
      <c r="WT73" s="54">
        <f t="shared" ref="WT73:WT80" ca="1" si="2763">WA73</f>
        <v>0</v>
      </c>
      <c r="WU73" s="64">
        <f t="shared" ref="WU73:WU80" ca="1" si="2764">WB73</f>
        <v>0</v>
      </c>
      <c r="WV73" s="196"/>
      <c r="WW73" s="197">
        <f t="shared" ref="WW73:WW80" ca="1" si="2765">WV73-WT73</f>
        <v>0</v>
      </c>
      <c r="WX73" s="12">
        <f t="shared" si="2512"/>
        <v>0</v>
      </c>
      <c r="WY73" s="61"/>
    </row>
    <row r="74" spans="1:623" ht="15" x14ac:dyDescent="0.3">
      <c r="A74" s="114" t="str">
        <f ca="1">IFERROR(IF(WU74=0,"-","Y"),"-")</f>
        <v>-</v>
      </c>
      <c r="B74" s="149"/>
      <c r="C74" s="173">
        <v>316</v>
      </c>
      <c r="D74" s="174">
        <v>337</v>
      </c>
      <c r="E74" s="138" t="s">
        <v>208</v>
      </c>
      <c r="F74" s="98">
        <f>IF(E74="","",IF(VLOOKUP(E74,'Master Data (December 2025)'!$B$10:$N$857,1)=E74,VLOOKUP(E74,'Master Data (December 2025)'!$B$10:$N$857,6),"XX"))</f>
        <v>1</v>
      </c>
      <c r="G74" s="98"/>
      <c r="H74" s="90">
        <f>IF(E74="","",IF(VLOOKUP(E74,'Master Data (December 2025)'!$B$10:$N$857,1)=E74,VLOOKUP(E74,'Master Data (December 2025)'!$B$10:$N$857,8),"XX"))</f>
        <v>22</v>
      </c>
      <c r="I74" s="98"/>
      <c r="J74" s="90" t="str">
        <f>IF(E74="","",IF(VLOOKUP(E74,'Master Data (December 2025)'!$B$10:$N$857,1)=E74,VLOOKUP(E74,'Master Data (December 2025)'!$B$10:$N$857,3),"XX"))</f>
        <v>สมภพ</v>
      </c>
      <c r="K74" s="99" t="str">
        <f>IF(E74="","",IF(VLOOKUP(E74,'Master Data (December 2025)'!$B$10:$N$857,1)=E74,VLOOKUP(E74,'Master Data (December 2025)'!$B$10:$N$857,5),"XX"))</f>
        <v>Btl 700 ml</v>
      </c>
      <c r="L74" s="215">
        <f>IF(E74="","",IF(VLOOKUP(E74,'Master Data (December 2025)'!$B$10:$N$857,1)=E74,VLOOKUP(E74,'Master Data (December 2025)'!$B$10:$N$857,11),"XX"))</f>
        <v>1125</v>
      </c>
      <c r="M74" s="215">
        <f>IF(E74="","",IF(VLOOKUP(E74,'Master Data (December 2025)'!$B$10:$N$857,1)=E74,VLOOKUP(E74,'Master Data (December 2025)'!$B$10:$N$857,13),"XX"))</f>
        <v>51.136363636363633</v>
      </c>
      <c r="N74" s="208"/>
      <c r="O74" s="100">
        <f>N74</f>
        <v>0</v>
      </c>
      <c r="P74" s="202"/>
      <c r="Q74" s="202"/>
      <c r="R74" s="202"/>
      <c r="S74" s="202"/>
      <c r="T74" s="202"/>
      <c r="U74" s="202"/>
      <c r="V74" s="202"/>
      <c r="W74" s="202"/>
      <c r="X74" s="203"/>
      <c r="Y74" s="204"/>
      <c r="Z74" s="101">
        <f>(Y74*F74)/H74</f>
        <v>0</v>
      </c>
      <c r="AA74" s="102">
        <f ca="1">IF(E74=0,0,SUMIF('Cocktail (December 2025)'!$F$6:$DB$1547,E74,'Cocktail (December 2025)'!$O$6:$O$1547))</f>
        <v>0</v>
      </c>
      <c r="AB74" s="103">
        <f ca="1">AA74/H74</f>
        <v>0</v>
      </c>
      <c r="AC74" s="104">
        <f ca="1">O74+P74+Q74+R74-S74-T74-U74-V74-W74-X74-Z74-AB74</f>
        <v>0</v>
      </c>
      <c r="AD74" s="104">
        <f ca="1">AC74*H74</f>
        <v>0</v>
      </c>
      <c r="AE74" s="105">
        <f ca="1">(T74+U74+V74+W74+(X74+((Y74*$F74)/$H74)+AB74))*$L74</f>
        <v>0</v>
      </c>
      <c r="AF74" s="191"/>
      <c r="AG74" s="192">
        <f ca="1">AF74-AC74</f>
        <v>0</v>
      </c>
      <c r="AH74" s="106">
        <f ca="1">IF(AF74="",AC74,IF(AF74&lt;&gt;0,AF74,0))</f>
        <v>0</v>
      </c>
      <c r="AI74" s="202"/>
      <c r="AJ74" s="202"/>
      <c r="AK74" s="202"/>
      <c r="AL74" s="202"/>
      <c r="AM74" s="202"/>
      <c r="AN74" s="202"/>
      <c r="AO74" s="202"/>
      <c r="AP74" s="202"/>
      <c r="AQ74" s="203"/>
      <c r="AR74" s="204"/>
      <c r="AS74" s="107">
        <f>(AR74*F74)/H74</f>
        <v>0</v>
      </c>
      <c r="AT74" s="102">
        <f ca="1">IF(E74=0,0,SUMIF('Cocktail (December 2025)'!$F$6:$DB$1547,E74,'Cocktail (December 2025)'!$R$6:$R$1547))</f>
        <v>0</v>
      </c>
      <c r="AU74" s="108">
        <f ca="1">AT74/H74</f>
        <v>0</v>
      </c>
      <c r="AV74" s="104">
        <f ca="1">AH74+AI74+AJ74+AK74-AL74-AM74-AN74-AO74-AP74-AQ74-AS74-AU74</f>
        <v>0</v>
      </c>
      <c r="AW74" s="104">
        <f ca="1">AV74*H74</f>
        <v>0</v>
      </c>
      <c r="AX74" s="105">
        <f ca="1">(AM74+AN74+AO74+AP74+(AQ74+((AR74*$F74)/$H74)+AU74))*$L74</f>
        <v>0</v>
      </c>
      <c r="AY74" s="191"/>
      <c r="AZ74" s="192">
        <f ca="1">AY74-AV74</f>
        <v>0</v>
      </c>
      <c r="BA74" s="106">
        <f ca="1">AV74</f>
        <v>0</v>
      </c>
      <c r="BB74" s="202"/>
      <c r="BC74" s="202"/>
      <c r="BD74" s="202"/>
      <c r="BE74" s="202"/>
      <c r="BF74" s="202"/>
      <c r="BG74" s="202"/>
      <c r="BH74" s="202"/>
      <c r="BI74" s="202"/>
      <c r="BJ74" s="203"/>
      <c r="BK74" s="204"/>
      <c r="BL74" s="108">
        <f>(BK74*F74)/H74</f>
        <v>0</v>
      </c>
      <c r="BM74" s="102">
        <f ca="1">IF(E74=0,0,SUMIF('Cocktail (December 2025)'!$F$6:$DB$1547,E74,'Cocktail (December 2025)'!$U$6:$U$1547))</f>
        <v>0</v>
      </c>
      <c r="BN74" s="108">
        <f ca="1">BM74/H74</f>
        <v>0</v>
      </c>
      <c r="BO74" s="109">
        <f ca="1">BA74+BB74+BC74+BD74-BE74-BF74-BG74-BH74-BI74-BJ74-BL74-BN74</f>
        <v>0</v>
      </c>
      <c r="BP74" s="104">
        <f ca="1">BO74*H74</f>
        <v>0</v>
      </c>
      <c r="BQ74" s="105">
        <f ca="1">(BF74+BG74+BH74+BI74+(BJ74+((BK74*$F74)/$H74)+BN74))*$L74</f>
        <v>0</v>
      </c>
      <c r="BR74" s="191"/>
      <c r="BS74" s="192">
        <f ca="1">BR74-BO74</f>
        <v>0</v>
      </c>
      <c r="BT74" s="106">
        <f ca="1">BO74</f>
        <v>0</v>
      </c>
      <c r="BU74" s="202"/>
      <c r="BV74" s="202"/>
      <c r="BW74" s="202"/>
      <c r="BX74" s="202"/>
      <c r="BY74" s="202"/>
      <c r="BZ74" s="202"/>
      <c r="CA74" s="202"/>
      <c r="CB74" s="202"/>
      <c r="CC74" s="203"/>
      <c r="CD74" s="204"/>
      <c r="CE74" s="108">
        <f>(CD74*F74)/H74</f>
        <v>0</v>
      </c>
      <c r="CF74" s="102">
        <f ca="1">IF(E74=0,0,SUMIF('Cocktail (December 2025)'!$F$6:$DB$1547,E74,'Cocktail (December 2025)'!$X$6:$X$1547))</f>
        <v>0</v>
      </c>
      <c r="CG74" s="108">
        <f ca="1">CF74/H74</f>
        <v>0</v>
      </c>
      <c r="CH74" s="109">
        <f ca="1">BT74+BU74+BV74+BW74-BX74-BY74-BZ74-CA74-CB74-CC74-CE74-CG74</f>
        <v>0</v>
      </c>
      <c r="CI74" s="104">
        <f ca="1">CH74*H74</f>
        <v>0</v>
      </c>
      <c r="CJ74" s="105">
        <f ca="1">(BY74+BZ74+CA74+CB74+(CC74+((CD74*$F74)/$H74)+CG74))*$L74</f>
        <v>0</v>
      </c>
      <c r="CK74" s="191"/>
      <c r="CL74" s="192">
        <f ca="1">CK74-CH74</f>
        <v>0</v>
      </c>
      <c r="CM74" s="106">
        <f ca="1">CH74</f>
        <v>0</v>
      </c>
      <c r="CN74" s="202"/>
      <c r="CO74" s="202"/>
      <c r="CP74" s="202"/>
      <c r="CQ74" s="202"/>
      <c r="CR74" s="202"/>
      <c r="CS74" s="202"/>
      <c r="CT74" s="202"/>
      <c r="CU74" s="202"/>
      <c r="CV74" s="203"/>
      <c r="CW74" s="204"/>
      <c r="CX74" s="108">
        <f>(CW74*F74)/H74</f>
        <v>0</v>
      </c>
      <c r="CY74" s="102">
        <f ca="1">IF(E74=0,0,SUMIF('Cocktail (December 2025)'!$F$6:$DB$1547,E74,'Cocktail (December 2025)'!$AA$6:$AA$1547))</f>
        <v>0</v>
      </c>
      <c r="CZ74" s="108">
        <f ca="1">CY74/H74</f>
        <v>0</v>
      </c>
      <c r="DA74" s="109">
        <f ca="1">CM74+CN74+CO74+CP74-CQ74-CR74-CS74-CT74-CU74-CV74-CX74-CZ74</f>
        <v>0</v>
      </c>
      <c r="DB74" s="104">
        <f ca="1">DA74*H74</f>
        <v>0</v>
      </c>
      <c r="DC74" s="105">
        <f ca="1">(CR74+CS74+CT74+CU74+(CV74+((CW74*$F74)/$H74)+CZ74))*$L74</f>
        <v>0</v>
      </c>
      <c r="DD74" s="191"/>
      <c r="DE74" s="192">
        <f ca="1">DD74-DA74</f>
        <v>0</v>
      </c>
      <c r="DF74" s="106">
        <f ca="1">DA74</f>
        <v>0</v>
      </c>
      <c r="DG74" s="202"/>
      <c r="DH74" s="202"/>
      <c r="DI74" s="202"/>
      <c r="DJ74" s="202"/>
      <c r="DK74" s="202"/>
      <c r="DL74" s="202"/>
      <c r="DM74" s="202"/>
      <c r="DN74" s="202"/>
      <c r="DO74" s="203"/>
      <c r="DP74" s="204"/>
      <c r="DQ74" s="108">
        <f>(DP74*F74)/H74</f>
        <v>0</v>
      </c>
      <c r="DR74" s="102">
        <f ca="1">IF(E74=0,0,SUMIF('Cocktail (December 2025)'!$F$6:$DB$1547,E74,'Cocktail (December 2025)'!$AD$6:$AD$1547))</f>
        <v>0</v>
      </c>
      <c r="DS74" s="108">
        <f ca="1">DR74/H74</f>
        <v>0</v>
      </c>
      <c r="DT74" s="109">
        <f ca="1">DF74+DG74+DH74+DI74-DJ74-DK74-DL74-DM74-DN74-DO74-DQ74-DS74</f>
        <v>0</v>
      </c>
      <c r="DU74" s="104">
        <f ca="1">DT74*H74</f>
        <v>0</v>
      </c>
      <c r="DV74" s="105">
        <f ca="1">(DK74+DL74+DM74+DN74+(DO74+((DP74*$F74)/$H74)+DS74))*$L74</f>
        <v>0</v>
      </c>
      <c r="DW74" s="191"/>
      <c r="DX74" s="192">
        <f ca="1">DW74-DT74</f>
        <v>0</v>
      </c>
      <c r="DY74" s="106">
        <f ca="1">DT74</f>
        <v>0</v>
      </c>
      <c r="DZ74" s="202"/>
      <c r="EA74" s="202"/>
      <c r="EB74" s="202"/>
      <c r="EC74" s="202"/>
      <c r="ED74" s="202"/>
      <c r="EE74" s="202"/>
      <c r="EF74" s="202"/>
      <c r="EG74" s="202"/>
      <c r="EH74" s="203"/>
      <c r="EI74" s="204"/>
      <c r="EJ74" s="108">
        <f>(EI74*F74)/H74</f>
        <v>0</v>
      </c>
      <c r="EK74" s="102">
        <f ca="1">IF(E74=0,0,SUMIF('Cocktail (December 2025)'!$F$6:$DB$1547,E74,'Cocktail (December 2025)'!$AG$6:$AG$1547))</f>
        <v>0</v>
      </c>
      <c r="EL74" s="108">
        <f ca="1">EK74/H74</f>
        <v>0</v>
      </c>
      <c r="EM74" s="109">
        <f ca="1">DY74+DZ74+EA74+EB74-EC74-ED74-EE74-EF74-EG74-EH74-EJ74-EL74</f>
        <v>0</v>
      </c>
      <c r="EN74" s="104">
        <f ca="1">EM74*H74</f>
        <v>0</v>
      </c>
      <c r="EO74" s="105">
        <f ca="1">(ED74+EE74+EF74+EG74+(EH74+((EI74*$F74)/$H74)+EL74))*$L74</f>
        <v>0</v>
      </c>
      <c r="EP74" s="191"/>
      <c r="EQ74" s="199">
        <f ca="1">EP74-EM74</f>
        <v>0</v>
      </c>
      <c r="ER74" s="185">
        <f ca="1">EM74</f>
        <v>0</v>
      </c>
      <c r="ES74" s="202"/>
      <c r="ET74" s="202"/>
      <c r="EU74" s="202"/>
      <c r="EV74" s="202"/>
      <c r="EW74" s="202"/>
      <c r="EX74" s="202"/>
      <c r="EY74" s="202"/>
      <c r="EZ74" s="202"/>
      <c r="FA74" s="203"/>
      <c r="FB74" s="204"/>
      <c r="FC74" s="108">
        <f>(FB74*F74)/H74</f>
        <v>0</v>
      </c>
      <c r="FD74" s="102">
        <f ca="1">IF(E74=0,0,SUMIF('Cocktail (December 2025)'!$F$6:$DB$1547,E74,'Cocktail (December 2025)'!$AJ$6:$AJ$1547))</f>
        <v>0</v>
      </c>
      <c r="FE74" s="108">
        <f ca="1">FD74/H74</f>
        <v>0</v>
      </c>
      <c r="FF74" s="109">
        <f ca="1">ER74+ES74+ET74+EU74-EV74-EW74-EX74-EY74-EZ74-FA74-FC74-FE74</f>
        <v>0</v>
      </c>
      <c r="FG74" s="104">
        <f ca="1">FF74*H74</f>
        <v>0</v>
      </c>
      <c r="FH74" s="105">
        <f ca="1">(EW74+EX74+EY74+EZ74+(FA74+((FB74*$F74)/$H74)+FE74))*$L74</f>
        <v>0</v>
      </c>
      <c r="FI74" s="191"/>
      <c r="FJ74" s="192">
        <f ca="1">FI74-FF74</f>
        <v>0</v>
      </c>
      <c r="FK74" s="110">
        <f ca="1">FF74</f>
        <v>0</v>
      </c>
      <c r="FL74" s="202"/>
      <c r="FM74" s="202"/>
      <c r="FN74" s="202"/>
      <c r="FO74" s="202"/>
      <c r="FP74" s="202"/>
      <c r="FQ74" s="202"/>
      <c r="FR74" s="202"/>
      <c r="FS74" s="202"/>
      <c r="FT74" s="203"/>
      <c r="FU74" s="204"/>
      <c r="FV74" s="108">
        <f>(FU74*F74)/H74</f>
        <v>0</v>
      </c>
      <c r="FW74" s="102">
        <f ca="1">IF(E74=0,0,SUMIF('Cocktail (December 2025)'!$F$6:$DB$1547,E74,'Cocktail (December 2025)'!$AM$6:$AM$1547))</f>
        <v>0</v>
      </c>
      <c r="FX74" s="108">
        <f ca="1">FW74/H74</f>
        <v>0</v>
      </c>
      <c r="FY74" s="109">
        <f ca="1">FK74+FL74+FM74+FN74-FO74-FP74-FQ74-FR74-FS74-FT74-FV74-FX74</f>
        <v>0</v>
      </c>
      <c r="FZ74" s="104">
        <f ca="1">FY74*H74</f>
        <v>0</v>
      </c>
      <c r="GA74" s="105">
        <f ca="1">(FP74+FQ74+FR74+FS74+(FT74+((FU74*$F74)/$H74)+FX74))*$L74</f>
        <v>0</v>
      </c>
      <c r="GB74" s="191"/>
      <c r="GC74" s="192">
        <f ca="1">GB74-FY74</f>
        <v>0</v>
      </c>
      <c r="GD74" s="106">
        <f ca="1">FY74</f>
        <v>0</v>
      </c>
      <c r="GE74" s="202"/>
      <c r="GF74" s="202"/>
      <c r="GG74" s="202"/>
      <c r="GH74" s="202"/>
      <c r="GI74" s="202"/>
      <c r="GJ74" s="202"/>
      <c r="GK74" s="202"/>
      <c r="GL74" s="202"/>
      <c r="GM74" s="203"/>
      <c r="GN74" s="204"/>
      <c r="GO74" s="108">
        <f>(GN74*F74)/H74</f>
        <v>0</v>
      </c>
      <c r="GP74" s="102">
        <f ca="1">IF(E74=0,0,SUMIF('Cocktail (December 2025)'!$F$6:$DB$1547,E74,'Cocktail (December 2025)'!$AP$6:$AP$1547))</f>
        <v>0</v>
      </c>
      <c r="GQ74" s="108">
        <f ca="1">GP74/H74</f>
        <v>0</v>
      </c>
      <c r="GR74" s="109">
        <f ca="1">GD74+GE74+GF74+GG74-GH74-GI74-GJ74-GK74-GL74-GM74-GO74-GQ74</f>
        <v>0</v>
      </c>
      <c r="GS74" s="104">
        <f ca="1">GR74*H74</f>
        <v>0</v>
      </c>
      <c r="GT74" s="105">
        <f ca="1">(GI74+GJ74+GK74+GL74+(GM74+((GN74*$F74)/$H74)+GQ74))*$L74</f>
        <v>0</v>
      </c>
      <c r="GU74" s="191"/>
      <c r="GV74" s="192">
        <f ca="1">GU74-GR74</f>
        <v>0</v>
      </c>
      <c r="GW74" s="106">
        <f ca="1">GR74</f>
        <v>0</v>
      </c>
      <c r="GX74" s="202"/>
      <c r="GY74" s="202"/>
      <c r="GZ74" s="202"/>
      <c r="HA74" s="202"/>
      <c r="HB74" s="202"/>
      <c r="HC74" s="202"/>
      <c r="HD74" s="202"/>
      <c r="HE74" s="202"/>
      <c r="HF74" s="203"/>
      <c r="HG74" s="204"/>
      <c r="HH74" s="108">
        <f>(HG74*F74)/H74</f>
        <v>0</v>
      </c>
      <c r="HI74" s="102">
        <f ca="1">IF(E74=0,0,SUMIF('Cocktail (December 2025)'!$F$6:$DB$1547,E74,'Cocktail (December 2025)'!$AS$6:$AS$1547))</f>
        <v>0</v>
      </c>
      <c r="HJ74" s="108">
        <f ca="1">HI74/H74</f>
        <v>0</v>
      </c>
      <c r="HK74" s="109">
        <f ca="1">GW74+GX74+GY74+GZ74-HA74-HB74-HC74-HD74-HE74-HF74-HH74-HJ74</f>
        <v>0</v>
      </c>
      <c r="HL74" s="104">
        <f ca="1">HK74*H74</f>
        <v>0</v>
      </c>
      <c r="HM74" s="105">
        <f ca="1">(HB74+HC74+HD74+HE74+(HF74+((HG74*$F74)/$H74)+HJ74))*$L74</f>
        <v>0</v>
      </c>
      <c r="HN74" s="191"/>
      <c r="HO74" s="192">
        <f ca="1">HN74-HK74</f>
        <v>0</v>
      </c>
      <c r="HP74" s="106">
        <f ca="1">HK74</f>
        <v>0</v>
      </c>
      <c r="HQ74" s="202"/>
      <c r="HR74" s="202"/>
      <c r="HS74" s="202"/>
      <c r="HT74" s="202"/>
      <c r="HU74" s="202"/>
      <c r="HV74" s="202"/>
      <c r="HW74" s="202"/>
      <c r="HX74" s="202"/>
      <c r="HY74" s="203"/>
      <c r="HZ74" s="204"/>
      <c r="IA74" s="108">
        <f>(HZ74*F74)/H74</f>
        <v>0</v>
      </c>
      <c r="IB74" s="102">
        <f ca="1">IF(E74=0,0,SUMIF('Cocktail (December 2025)'!$F$6:$DB$1547,E74,'Cocktail (December 2025)'!$AV$6:$AV$1547))</f>
        <v>0</v>
      </c>
      <c r="IC74" s="108">
        <f ca="1">IB74/H74</f>
        <v>0</v>
      </c>
      <c r="ID74" s="109">
        <f ca="1">HP74+HQ74+HR74+HS74-HT74-HU74-HV74-HW74-HX74-HY74-IA74-IC74</f>
        <v>0</v>
      </c>
      <c r="IE74" s="104">
        <f ca="1">ID74*H74</f>
        <v>0</v>
      </c>
      <c r="IF74" s="105">
        <f ca="1">(HU74+HV74+HW74+HX74+(HY74+((HZ74*$F74)/$H74)+IC74))*$L74</f>
        <v>0</v>
      </c>
      <c r="IG74" s="191"/>
      <c r="IH74" s="192">
        <f ca="1">IG74-ID74</f>
        <v>0</v>
      </c>
      <c r="II74" s="106">
        <f ca="1">ID74</f>
        <v>0</v>
      </c>
      <c r="IJ74" s="202"/>
      <c r="IK74" s="202"/>
      <c r="IL74" s="202"/>
      <c r="IM74" s="202"/>
      <c r="IN74" s="202"/>
      <c r="IO74" s="202"/>
      <c r="IP74" s="202"/>
      <c r="IQ74" s="202"/>
      <c r="IR74" s="203"/>
      <c r="IS74" s="204"/>
      <c r="IT74" s="108">
        <f>(IS74*F74)/H74</f>
        <v>0</v>
      </c>
      <c r="IU74" s="102">
        <f ca="1">IF(E74=0,0,SUMIF('Cocktail (December 2025)'!$F$6:$DB$1547,E74,'Cocktail (December 2025)'!$AY$6:$AY$1547))</f>
        <v>0</v>
      </c>
      <c r="IV74" s="108">
        <f ca="1">IU74/H74</f>
        <v>0</v>
      </c>
      <c r="IW74" s="109">
        <f ca="1">II74+IJ74+IK74+IL74-IM74-IN74-IO74-IP74-IQ74-IR74-IT74-IV74</f>
        <v>0</v>
      </c>
      <c r="IX74" s="104">
        <f ca="1">IW74*H74</f>
        <v>0</v>
      </c>
      <c r="IY74" s="105">
        <f ca="1">(IN74+IO74+IP74+IQ74+(IR74+((IS74*$F74)/$H74)+IV74))*$L74</f>
        <v>0</v>
      </c>
      <c r="IZ74" s="191"/>
      <c r="JA74" s="192">
        <f ca="1">IZ74-IW74</f>
        <v>0</v>
      </c>
      <c r="JB74" s="106">
        <f ca="1">IW74</f>
        <v>0</v>
      </c>
      <c r="JC74" s="202"/>
      <c r="JD74" s="202"/>
      <c r="JE74" s="202"/>
      <c r="JF74" s="202"/>
      <c r="JG74" s="202"/>
      <c r="JH74" s="202"/>
      <c r="JI74" s="202"/>
      <c r="JJ74" s="202"/>
      <c r="JK74" s="203"/>
      <c r="JL74" s="204"/>
      <c r="JM74" s="108">
        <f>(JL74*F74)/H74</f>
        <v>0</v>
      </c>
      <c r="JN74" s="102">
        <f ca="1">IF(E74=0,0,SUMIF('Cocktail (December 2025)'!$F$6:$DB$1547,E74,'Cocktail (December 2025)'!$BB$6:$BB$1547))</f>
        <v>0</v>
      </c>
      <c r="JO74" s="108">
        <f ca="1">JN74/H74</f>
        <v>0</v>
      </c>
      <c r="JP74" s="109">
        <f ca="1">JB74+JC74+JD74+JE74-JF74-JG74-JH74-JI74-JJ74-JK74-JM74-JO74</f>
        <v>0</v>
      </c>
      <c r="JQ74" s="104">
        <f ca="1">JP74*H74</f>
        <v>0</v>
      </c>
      <c r="JR74" s="105">
        <f ca="1">(JG74+JH74+JI74+JJ74+(JK74+((JL74*$F74)/$H74)+JO74))*$L74</f>
        <v>0</v>
      </c>
      <c r="JS74" s="191"/>
      <c r="JT74" s="192">
        <f ca="1">JS74-JP74</f>
        <v>0</v>
      </c>
      <c r="JU74" s="106">
        <f ca="1">JP74</f>
        <v>0</v>
      </c>
      <c r="JV74" s="202"/>
      <c r="JW74" s="202"/>
      <c r="JX74" s="202"/>
      <c r="JY74" s="202"/>
      <c r="JZ74" s="202"/>
      <c r="KA74" s="202"/>
      <c r="KB74" s="202"/>
      <c r="KC74" s="202"/>
      <c r="KD74" s="203"/>
      <c r="KE74" s="204"/>
      <c r="KF74" s="108">
        <f>(KE74*F74)/H74</f>
        <v>0</v>
      </c>
      <c r="KG74" s="102">
        <f ca="1">IF(E74=0,0,SUMIF('Cocktail (December 2025)'!$F$6:$DB$1547,E74,'Cocktail (December 2025)'!$BE$6:$BE$1547))</f>
        <v>0</v>
      </c>
      <c r="KH74" s="108">
        <f ca="1">KG74/H74</f>
        <v>0</v>
      </c>
      <c r="KI74" s="109">
        <f ca="1">JU74+JV74+JW74+JX74-JY74-JZ74-KA74-KB74-KC74-KD74-KF74-KH74</f>
        <v>0</v>
      </c>
      <c r="KJ74" s="104">
        <f ca="1">KI74*H74</f>
        <v>0</v>
      </c>
      <c r="KK74" s="105">
        <f ca="1">(JZ74+KA74+KB74+KC74+(KD74+((KE74*$F74)/$H74)+KH74))*$L74</f>
        <v>0</v>
      </c>
      <c r="KL74" s="191"/>
      <c r="KM74" s="192">
        <f ca="1">KL74-KI74</f>
        <v>0</v>
      </c>
      <c r="KN74" s="106">
        <f ca="1">KI74</f>
        <v>0</v>
      </c>
      <c r="KO74" s="202"/>
      <c r="KP74" s="202"/>
      <c r="KQ74" s="202"/>
      <c r="KR74" s="202"/>
      <c r="KS74" s="202"/>
      <c r="KT74" s="202"/>
      <c r="KU74" s="202"/>
      <c r="KV74" s="202"/>
      <c r="KW74" s="203"/>
      <c r="KX74" s="204"/>
      <c r="KY74" s="108">
        <f>(KX74*F74)/H74</f>
        <v>0</v>
      </c>
      <c r="KZ74" s="102">
        <f ca="1">IF(E74=0,0,SUMIF('Cocktail (December 2025)'!$F$6:$DB$1547,E74,'Cocktail (December 2025)'!$BH$6:$BH$1547))</f>
        <v>0</v>
      </c>
      <c r="LA74" s="108">
        <f ca="1">KZ74/H74</f>
        <v>0</v>
      </c>
      <c r="LB74" s="109">
        <f ca="1">KN74+KO74+KP74+KQ74-KR74-KS74-KT74-KU74-KV74-KW74-KY74-LA74</f>
        <v>0</v>
      </c>
      <c r="LC74" s="104">
        <f ca="1">LB74*H74</f>
        <v>0</v>
      </c>
      <c r="LD74" s="105">
        <f ca="1">(KS74+KT74+KU74+KV74+(KW74+((KX74*$F74)/$H74)+LA74))*$L74</f>
        <v>0</v>
      </c>
      <c r="LE74" s="191"/>
      <c r="LF74" s="192">
        <f ca="1">LE74-LB74</f>
        <v>0</v>
      </c>
      <c r="LG74" s="106">
        <f ca="1">LB74</f>
        <v>0</v>
      </c>
      <c r="LH74" s="202"/>
      <c r="LI74" s="202"/>
      <c r="LJ74" s="202"/>
      <c r="LK74" s="202"/>
      <c r="LL74" s="202"/>
      <c r="LM74" s="202"/>
      <c r="LN74" s="202"/>
      <c r="LO74" s="202"/>
      <c r="LP74" s="203"/>
      <c r="LQ74" s="204"/>
      <c r="LR74" s="108">
        <f>(LQ74*F74)/H74</f>
        <v>0</v>
      </c>
      <c r="LS74" s="102">
        <f ca="1">IF(E74=0,0,SUMIF('Cocktail (December 2025)'!$F$6:$DB$1547,E74,'Cocktail (December 2025)'!$BK$6:$BK$1547))</f>
        <v>0</v>
      </c>
      <c r="LT74" s="108">
        <f ca="1">LS74/H74</f>
        <v>0</v>
      </c>
      <c r="LU74" s="109">
        <f ca="1">LG74+LH74+LI74+LJ74-LK74-LL74-LM74-LN74-LO74-LP74-LR74-LT74</f>
        <v>0</v>
      </c>
      <c r="LV74" s="104">
        <f ca="1">LU74*H74</f>
        <v>0</v>
      </c>
      <c r="LW74" s="105">
        <f ca="1">(LL74+LM74+LN74+LO74+(LP74+((LQ74*$F74)/$H74)+LT74))*$L74</f>
        <v>0</v>
      </c>
      <c r="LX74" s="191"/>
      <c r="LY74" s="192">
        <f ca="1">LX74-LU74</f>
        <v>0</v>
      </c>
      <c r="LZ74" s="106">
        <f ca="1">LU74</f>
        <v>0</v>
      </c>
      <c r="MA74" s="202"/>
      <c r="MB74" s="202"/>
      <c r="MC74" s="202"/>
      <c r="MD74" s="202"/>
      <c r="ME74" s="202"/>
      <c r="MF74" s="202"/>
      <c r="MG74" s="202"/>
      <c r="MH74" s="202"/>
      <c r="MI74" s="203"/>
      <c r="MJ74" s="204"/>
      <c r="MK74" s="108">
        <f>(MJ74*F74)/H74</f>
        <v>0</v>
      </c>
      <c r="ML74" s="102">
        <f ca="1">IF(E74=0,0,SUMIF('Cocktail (December 2025)'!$F$6:$DB$1547,E74,'Cocktail (December 2025)'!$BN$6:$BN$1547))</f>
        <v>0</v>
      </c>
      <c r="MM74" s="108">
        <f ca="1">ML74/H74</f>
        <v>0</v>
      </c>
      <c r="MN74" s="109">
        <f ca="1">LZ74+MA74+MB74+MC74-MD74-ME74-MF74-MG74-MH74-MI74-MK74-MM74</f>
        <v>0</v>
      </c>
      <c r="MO74" s="104">
        <f ca="1">MN74*H74</f>
        <v>0</v>
      </c>
      <c r="MP74" s="105">
        <f ca="1">(ME74+MF74+MG74+MH74+(MI74+((MJ74*$F74)/$H74)+MM74))*$L74</f>
        <v>0</v>
      </c>
      <c r="MQ74" s="191"/>
      <c r="MR74" s="192">
        <f ca="1">MQ74-MN74</f>
        <v>0</v>
      </c>
      <c r="MS74" s="106">
        <f ca="1">MN74</f>
        <v>0</v>
      </c>
      <c r="MT74" s="202"/>
      <c r="MU74" s="202"/>
      <c r="MV74" s="202"/>
      <c r="MW74" s="202"/>
      <c r="MX74" s="202"/>
      <c r="MY74" s="202"/>
      <c r="MZ74" s="202"/>
      <c r="NA74" s="202"/>
      <c r="NB74" s="203"/>
      <c r="NC74" s="204"/>
      <c r="ND74" s="108">
        <f>(NC74*F74)/H74</f>
        <v>0</v>
      </c>
      <c r="NE74" s="102">
        <f ca="1">IF(E74=0,0,SUMIF('Cocktail (December 2025)'!$F$6:$DB$1547,E74,'Cocktail (December 2025)'!$BQ$6:$BQ$1547))</f>
        <v>0</v>
      </c>
      <c r="NF74" s="108">
        <f ca="1">NE74/H74</f>
        <v>0</v>
      </c>
      <c r="NG74" s="109">
        <f ca="1">MS74+MT74+MU74+MV74-MW74-MX74-MY74-MZ74-NA74-NB74-ND74-NF74</f>
        <v>0</v>
      </c>
      <c r="NH74" s="104">
        <f ca="1">NG74*H74</f>
        <v>0</v>
      </c>
      <c r="NI74" s="105">
        <f ca="1">(MX74+MY74+MZ74+NA74+(NB74+((NC74*$F74)/$H74)+NF74))*$L74</f>
        <v>0</v>
      </c>
      <c r="NJ74" s="191"/>
      <c r="NK74" s="192">
        <f ca="1">NJ74-NG74</f>
        <v>0</v>
      </c>
      <c r="NL74" s="106">
        <f ca="1">NG74</f>
        <v>0</v>
      </c>
      <c r="NM74" s="202"/>
      <c r="NN74" s="202"/>
      <c r="NO74" s="202"/>
      <c r="NP74" s="202"/>
      <c r="NQ74" s="202"/>
      <c r="NR74" s="202"/>
      <c r="NS74" s="202"/>
      <c r="NT74" s="202"/>
      <c r="NU74" s="203"/>
      <c r="NV74" s="204"/>
      <c r="NW74" s="108">
        <f>(NV74*F74)/H74</f>
        <v>0</v>
      </c>
      <c r="NX74" s="102">
        <f ca="1">IF(E74=0,0,SUMIF('Cocktail (December 2025)'!$F$6:$DB$1547,E74,'Cocktail (December 2025)'!$BT$6:$BT$1547))</f>
        <v>0</v>
      </c>
      <c r="NY74" s="108">
        <f ca="1">NX74/H74</f>
        <v>0</v>
      </c>
      <c r="NZ74" s="109">
        <f ca="1">NL74+NM74+NN74+NO74-NP74-NQ74-NR74-NS74-NT74-NU74-NW74-NY74</f>
        <v>0</v>
      </c>
      <c r="OA74" s="104">
        <f ca="1">NZ74*H74</f>
        <v>0</v>
      </c>
      <c r="OB74" s="105">
        <f ca="1">(NQ74+NR74+NS74+NT74+(NU74+((NV74*$F74)/$H74)+NY74))*$L74</f>
        <v>0</v>
      </c>
      <c r="OC74" s="191"/>
      <c r="OD74" s="192">
        <f ca="1">OC74-NZ74</f>
        <v>0</v>
      </c>
      <c r="OE74" s="106">
        <f ca="1">NZ74</f>
        <v>0</v>
      </c>
      <c r="OF74" s="202"/>
      <c r="OG74" s="202"/>
      <c r="OH74" s="202"/>
      <c r="OI74" s="202"/>
      <c r="OJ74" s="202"/>
      <c r="OK74" s="202"/>
      <c r="OL74" s="202"/>
      <c r="OM74" s="202"/>
      <c r="ON74" s="203"/>
      <c r="OO74" s="204"/>
      <c r="OP74" s="108">
        <f>(OO74*F74)/H74</f>
        <v>0</v>
      </c>
      <c r="OQ74" s="102">
        <f ca="1">IF(E74=0,0,SUMIF('Cocktail (December 2025)'!$F$6:$DB$1547,E74,'Cocktail (December 2025)'!$BW$6:$BW$1547))</f>
        <v>0</v>
      </c>
      <c r="OR74" s="108">
        <f ca="1">OQ74/H74</f>
        <v>0</v>
      </c>
      <c r="OS74" s="109">
        <f ca="1">OE74+OF74+OG74+OH74-OI74-OJ74-OK74-OL74-OM74-ON74-OP74-OR74</f>
        <v>0</v>
      </c>
      <c r="OT74" s="104">
        <f ca="1">OS74*H74</f>
        <v>0</v>
      </c>
      <c r="OU74" s="105">
        <f ca="1">(OJ74+OK74+OL74+OM74+(ON74+((OO74*$F74)/$H74)+OR74))*$L74</f>
        <v>0</v>
      </c>
      <c r="OV74" s="191"/>
      <c r="OW74" s="192">
        <f ca="1">OV74-OS74</f>
        <v>0</v>
      </c>
      <c r="OX74" s="106">
        <f ca="1">OS74</f>
        <v>0</v>
      </c>
      <c r="OY74" s="202"/>
      <c r="OZ74" s="202"/>
      <c r="PA74" s="202"/>
      <c r="PB74" s="202"/>
      <c r="PC74" s="202"/>
      <c r="PD74" s="202"/>
      <c r="PE74" s="202"/>
      <c r="PF74" s="202"/>
      <c r="PG74" s="203"/>
      <c r="PH74" s="204"/>
      <c r="PI74" s="108">
        <f>(PH74*F74)/H74</f>
        <v>0</v>
      </c>
      <c r="PJ74" s="102">
        <f ca="1">IF(E74=0,0,SUMIF('Cocktail (December 2025)'!$F$6:$DB$1547,E74,'Cocktail (December 2025)'!$BZ$6:$BZ$1547))</f>
        <v>0</v>
      </c>
      <c r="PK74" s="108">
        <f ca="1">PJ74/H74</f>
        <v>0</v>
      </c>
      <c r="PL74" s="109">
        <f ca="1">OX74+OY74+OZ74+PA74-PB74-PC74-PD74-PE74-PF74-PG74-PI74-PK74</f>
        <v>0</v>
      </c>
      <c r="PM74" s="104">
        <f ca="1">PL74*H74</f>
        <v>0</v>
      </c>
      <c r="PN74" s="105">
        <f ca="1">(PC74+PD74+PE74+PF74+(PG74+((PH74*$F74)/$H74)+PK74))*$L74</f>
        <v>0</v>
      </c>
      <c r="PO74" s="191"/>
      <c r="PP74" s="192">
        <f ca="1">PO74-PL74</f>
        <v>0</v>
      </c>
      <c r="PQ74" s="106">
        <f ca="1">PL74</f>
        <v>0</v>
      </c>
      <c r="PR74" s="202"/>
      <c r="PS74" s="202"/>
      <c r="PT74" s="202"/>
      <c r="PU74" s="202"/>
      <c r="PV74" s="202"/>
      <c r="PW74" s="202"/>
      <c r="PX74" s="202"/>
      <c r="PY74" s="202"/>
      <c r="PZ74" s="203"/>
      <c r="QA74" s="204"/>
      <c r="QB74" s="108">
        <f>(QA74*F74)/H74</f>
        <v>0</v>
      </c>
      <c r="QC74" s="102">
        <f ca="1">IF(E74=0,0,SUMIF('Cocktail (December 2025)'!$F$6:$DB$1547,E74,'Cocktail (December 2025)'!$CC$6:$CC$1547))</f>
        <v>0</v>
      </c>
      <c r="QD74" s="108">
        <f ca="1">QC74/H74</f>
        <v>0</v>
      </c>
      <c r="QE74" s="109">
        <f ca="1">PQ74+PR74+PS74+PT74-PU74-PV74-PW74-PX74-PY74-PZ74-QB74-QD74</f>
        <v>0</v>
      </c>
      <c r="QF74" s="104">
        <f ca="1">QE74*H74</f>
        <v>0</v>
      </c>
      <c r="QG74" s="105">
        <f ca="1">(PV74+PW74+PX74+PY74+(PZ74+((QA74*$F74)/$H74)+QD74))*$L74</f>
        <v>0</v>
      </c>
      <c r="QH74" s="191"/>
      <c r="QI74" s="192">
        <f ca="1">QH74-QE74</f>
        <v>0</v>
      </c>
      <c r="QJ74" s="106">
        <f ca="1">QE74</f>
        <v>0</v>
      </c>
      <c r="QK74" s="202"/>
      <c r="QL74" s="202"/>
      <c r="QM74" s="202"/>
      <c r="QN74" s="202"/>
      <c r="QO74" s="202"/>
      <c r="QP74" s="202"/>
      <c r="QQ74" s="202"/>
      <c r="QR74" s="202"/>
      <c r="QS74" s="203"/>
      <c r="QT74" s="204"/>
      <c r="QU74" s="108">
        <f>(QT74*F74)/H74</f>
        <v>0</v>
      </c>
      <c r="QV74" s="102">
        <f ca="1">IF(E74=0,0,SUMIF('Cocktail (December 2025)'!$F$6:$DB$1547,E74,'Cocktail (December 2025)'!$CF$6:$CF$1547))</f>
        <v>0</v>
      </c>
      <c r="QW74" s="108">
        <f ca="1">QV74/H74</f>
        <v>0</v>
      </c>
      <c r="QX74" s="109">
        <f ca="1">QJ74+QK74+QL74+QM74-QN74-QO74-QP74-QQ74-QR74-QS74-QU74-QW74</f>
        <v>0</v>
      </c>
      <c r="QY74" s="104">
        <f ca="1">QX74*H74</f>
        <v>0</v>
      </c>
      <c r="QZ74" s="105">
        <f ca="1">(QO74+QP74+QQ74+QR74+(QS74+((QT74*$F74)/$H74)+QW74))*$L74</f>
        <v>0</v>
      </c>
      <c r="RA74" s="191"/>
      <c r="RB74" s="192">
        <f ca="1">RA74-QX74</f>
        <v>0</v>
      </c>
      <c r="RC74" s="106">
        <f ca="1">QX74</f>
        <v>0</v>
      </c>
      <c r="RD74" s="202"/>
      <c r="RE74" s="202"/>
      <c r="RF74" s="202"/>
      <c r="RG74" s="202"/>
      <c r="RH74" s="202"/>
      <c r="RI74" s="202"/>
      <c r="RJ74" s="202"/>
      <c r="RK74" s="202"/>
      <c r="RL74" s="203"/>
      <c r="RM74" s="204"/>
      <c r="RN74" s="108">
        <f>(RM74*F74)/H74</f>
        <v>0</v>
      </c>
      <c r="RO74" s="102">
        <f ca="1">IF(E74=0,0,SUMIF('Cocktail (December 2025)'!$F$6:$DB$1547,E74,'Cocktail (December 2025)'!$CI$6:$CI$1547))</f>
        <v>0</v>
      </c>
      <c r="RP74" s="108">
        <f ca="1">RO74/H74</f>
        <v>0</v>
      </c>
      <c r="RQ74" s="109">
        <f ca="1">RC74+RD74+RE74+RF74-RG74-RH74-RI74-RJ74-RK74-RL74-RN74-RP74</f>
        <v>0</v>
      </c>
      <c r="RR74" s="104">
        <f ca="1">RQ74*H74</f>
        <v>0</v>
      </c>
      <c r="RS74" s="105">
        <f ca="1">(RH74+RI74+RJ74+RK74+(RL74+((RM74*$F74)/$H74)+RP74))*$L74</f>
        <v>0</v>
      </c>
      <c r="RT74" s="191"/>
      <c r="RU74" s="192">
        <f ca="1">RT74-RQ74</f>
        <v>0</v>
      </c>
      <c r="RV74" s="106">
        <f ca="1">RQ74</f>
        <v>0</v>
      </c>
      <c r="RW74" s="202"/>
      <c r="RX74" s="202"/>
      <c r="RY74" s="202"/>
      <c r="RZ74" s="202"/>
      <c r="SA74" s="202"/>
      <c r="SB74" s="202"/>
      <c r="SC74" s="202"/>
      <c r="SD74" s="202"/>
      <c r="SE74" s="203"/>
      <c r="SF74" s="204"/>
      <c r="SG74" s="108">
        <f>(SF74*F74)/H74</f>
        <v>0</v>
      </c>
      <c r="SH74" s="102">
        <f ca="1">IF(E74=0,0,SUMIF('Cocktail (December 2025)'!$F$6:$DB$1547,E74,'Cocktail (December 2025)'!$CL$6:$CL$1547))</f>
        <v>0</v>
      </c>
      <c r="SI74" s="108">
        <f ca="1">SH74/H74</f>
        <v>0</v>
      </c>
      <c r="SJ74" s="109">
        <f ca="1">RV74+RW74+RX74+RY74-RZ74-SA74-SB74-SC74-SD74-SE74-SG74-SI74</f>
        <v>0</v>
      </c>
      <c r="SK74" s="104">
        <f ca="1">SJ74*H74</f>
        <v>0</v>
      </c>
      <c r="SL74" s="105">
        <f ca="1">(SA74+SB74+SC74+SD74+(SE74+((SF74*$F74)/$H74)+SI74))*$L74</f>
        <v>0</v>
      </c>
      <c r="SM74" s="191"/>
      <c r="SN74" s="192">
        <f ca="1">SM74-SJ74</f>
        <v>0</v>
      </c>
      <c r="SO74" s="106">
        <f ca="1">SJ74</f>
        <v>0</v>
      </c>
      <c r="SP74" s="202"/>
      <c r="SQ74" s="202"/>
      <c r="SR74" s="202"/>
      <c r="SS74" s="202"/>
      <c r="ST74" s="202"/>
      <c r="SU74" s="202"/>
      <c r="SV74" s="202"/>
      <c r="SW74" s="202"/>
      <c r="SX74" s="203"/>
      <c r="SY74" s="204"/>
      <c r="SZ74" s="108">
        <f>(SY74*F74)/H74</f>
        <v>0</v>
      </c>
      <c r="TA74" s="102">
        <f ca="1">IF(E74=0,0,SUMIF('Cocktail (December 2025)'!$F$6:$DB$1547,E74,'Cocktail (December 2025)'!$CO$6:$CO$1547))</f>
        <v>0</v>
      </c>
      <c r="TB74" s="108">
        <f ca="1">TA74/H74</f>
        <v>0</v>
      </c>
      <c r="TC74" s="109">
        <f ca="1">SO74+SP74+SQ74+SR74-SS74-ST74-SU74-SV74-SW74-SX74-SZ74-TB74</f>
        <v>0</v>
      </c>
      <c r="TD74" s="104">
        <f ca="1">TC74*H74</f>
        <v>0</v>
      </c>
      <c r="TE74" s="105">
        <f ca="1">(ST74+SU74+SV74+SW74+(SX74+((SY74*$F74)/$H74)+TB74))*$L74</f>
        <v>0</v>
      </c>
      <c r="TF74" s="191"/>
      <c r="TG74" s="192">
        <f ca="1">TF74-TC74</f>
        <v>0</v>
      </c>
      <c r="TH74" s="106">
        <f ca="1">TC74</f>
        <v>0</v>
      </c>
      <c r="TI74" s="202"/>
      <c r="TJ74" s="202"/>
      <c r="TK74" s="202"/>
      <c r="TL74" s="202"/>
      <c r="TM74" s="202"/>
      <c r="TN74" s="202"/>
      <c r="TO74" s="202"/>
      <c r="TP74" s="202"/>
      <c r="TQ74" s="203"/>
      <c r="TR74" s="204"/>
      <c r="TS74" s="108">
        <f>(TR74*F74)/H74</f>
        <v>0</v>
      </c>
      <c r="TT74" s="102">
        <f ca="1">IF(E74=0,0,SUMIF('Cocktail (December 2025)'!$F$6:$DB$1547,E74,'Cocktail (December 2025)'!$CR$6:$CR$1547))</f>
        <v>0</v>
      </c>
      <c r="TU74" s="108">
        <f ca="1">TT74/H74</f>
        <v>0</v>
      </c>
      <c r="TV74" s="109">
        <f ca="1">TH74+TI74+TJ74+TK74-TL74-TM74-TN74-TO74-TP74-TQ74-TS74-TU74</f>
        <v>0</v>
      </c>
      <c r="TW74" s="104">
        <f ca="1">TV74*H74</f>
        <v>0</v>
      </c>
      <c r="TX74" s="105">
        <f ca="1">(TM74+TN74+TO74+TP74+(TQ74+((TR74*$F74)/$H74)+TU74))*$L74</f>
        <v>0</v>
      </c>
      <c r="TY74" s="191"/>
      <c r="TZ74" s="192">
        <f ca="1">TY74-TV74</f>
        <v>0</v>
      </c>
      <c r="UA74" s="106">
        <f ca="1">TV74</f>
        <v>0</v>
      </c>
      <c r="UB74" s="202"/>
      <c r="UC74" s="202"/>
      <c r="UD74" s="202"/>
      <c r="UE74" s="202"/>
      <c r="UF74" s="202"/>
      <c r="UG74" s="202"/>
      <c r="UH74" s="202"/>
      <c r="UI74" s="202"/>
      <c r="UJ74" s="203"/>
      <c r="UK74" s="204"/>
      <c r="UL74" s="108">
        <f>(UK74*F74)/H74</f>
        <v>0</v>
      </c>
      <c r="UM74" s="102">
        <f ca="1">IF(E74=0,0,SUMIF('Cocktail (December 2025)'!$F$6:$DB$1547,E74,'Cocktail (December 2025)'!$CU$6:$CU$1547))</f>
        <v>0</v>
      </c>
      <c r="UN74" s="108">
        <f ca="1">UM74/H74</f>
        <v>0</v>
      </c>
      <c r="UO74" s="109">
        <f ca="1">UA74+UB74+UC74+UD74-UE74-UF74-UG74-UH74-UI74-UJ74-UL74-UN74</f>
        <v>0</v>
      </c>
      <c r="UP74" s="104">
        <f ca="1">UO74*H74</f>
        <v>0</v>
      </c>
      <c r="UQ74" s="105">
        <f ca="1">(UF74+UG74+UH74+UI74+(UJ74+((UK74*$F74)/$H74)+UN74))*$L74</f>
        <v>0</v>
      </c>
      <c r="UR74" s="191"/>
      <c r="US74" s="192">
        <f ca="1">UR74-UO74</f>
        <v>0</v>
      </c>
      <c r="UT74" s="106">
        <f ca="1">UO74</f>
        <v>0</v>
      </c>
      <c r="UU74" s="202"/>
      <c r="UV74" s="202"/>
      <c r="UW74" s="202"/>
      <c r="UX74" s="202"/>
      <c r="UY74" s="202"/>
      <c r="UZ74" s="202"/>
      <c r="VA74" s="202"/>
      <c r="VB74" s="202"/>
      <c r="VC74" s="203"/>
      <c r="VD74" s="204"/>
      <c r="VE74" s="108">
        <f>(VD74*F74)/H74</f>
        <v>0</v>
      </c>
      <c r="VF74" s="102">
        <f ca="1">IF(E74=0,0,SUMIF('Cocktail (December 2025)'!$F$6:$DB$1547,E74,'Cocktail (December 2025)'!$CX$6:$CX$1547))</f>
        <v>0</v>
      </c>
      <c r="VG74" s="108">
        <f ca="1">VF74/H74</f>
        <v>0</v>
      </c>
      <c r="VH74" s="109">
        <f ca="1">UT74+UU74+UV74+UW74-UX74-UY74-UZ74-VA74-VB74-VC74-VE74-VG74</f>
        <v>0</v>
      </c>
      <c r="VI74" s="104">
        <f ca="1">VH74*H74</f>
        <v>0</v>
      </c>
      <c r="VJ74" s="105">
        <f ca="1">(UY74+UZ74+VA74+VB74+(VC74+((VD74*$F74)/$H74)+VG74))*$L74</f>
        <v>0</v>
      </c>
      <c r="VK74" s="191"/>
      <c r="VL74" s="192">
        <f ca="1">VK74-VH74</f>
        <v>0</v>
      </c>
      <c r="VM74" s="106">
        <f ca="1">VH74</f>
        <v>0</v>
      </c>
      <c r="VN74" s="202"/>
      <c r="VO74" s="202"/>
      <c r="VP74" s="202"/>
      <c r="VQ74" s="202"/>
      <c r="VR74" s="202"/>
      <c r="VS74" s="202"/>
      <c r="VT74" s="202"/>
      <c r="VU74" s="202"/>
      <c r="VV74" s="203"/>
      <c r="VW74" s="204"/>
      <c r="VX74" s="108">
        <f>(VW74*F74)/H74</f>
        <v>0</v>
      </c>
      <c r="VY74" s="102">
        <f ca="1">IF(E74=0,0,SUMIF('Cocktail (December 2025)'!$F$6:$DB$1547,E74,'Cocktail (December 2025)'!$DA$6:$DA$1547))</f>
        <v>0</v>
      </c>
      <c r="VZ74" s="108">
        <f ca="1">VY74/H74</f>
        <v>0</v>
      </c>
      <c r="WA74" s="109">
        <f ca="1">VM74+VN74+VO74+VP74-VQ74-VR74-VS74-VT74-VU74-VV74-VX74-VZ74</f>
        <v>0</v>
      </c>
      <c r="WB74" s="104">
        <f ca="1">WA74*H74</f>
        <v>0</v>
      </c>
      <c r="WC74" s="105">
        <f ca="1">(VR74+VS74+VT74+VU74+(VV74+((VW74*$F74)/$H74)+VZ74))*$L74</f>
        <v>0</v>
      </c>
      <c r="WD74" s="191"/>
      <c r="WE74" s="192">
        <f ca="1">WD74-WA74</f>
        <v>0</v>
      </c>
      <c r="WF74" s="14" t="s">
        <v>81</v>
      </c>
      <c r="WG74" s="62">
        <f>O74</f>
        <v>0</v>
      </c>
      <c r="WH74" s="13">
        <f>P74+AI74+BB74+BU74+CN74+DG74+DZ74+ES74+FL74+GE74+GX74+HQ74+IJ74+JC74+JV74+KO74+LH74+MA74+MT74+NM74+OF74+OY74+PR74+QK74+RD74+RW74+SP74+TI74+UB74+UU74+VN74</f>
        <v>0</v>
      </c>
      <c r="WI74" s="13">
        <f>Q74+AJ74+BC74+BV74+CO74+DH74+EA74+ET74+FM74+GF74+GY74+HR74+IK74+JD74+JW74+KP74+LI74+MB74+MU74+NN74+OG74+OZ74+PS74+QL74+RE74+RX74+SQ74+TJ74+UC74+UV74+VO74</f>
        <v>0</v>
      </c>
      <c r="WJ74" s="13">
        <f>R74+AK74+BD74+BW74+CP74+DI74+EB74+EU74+FN74+GG74+GZ74+HS74+IL74+JE74+JX74+KQ74+LJ74+MC74+MV74+NO74+OH74+PA74+PT74+QM74+RF74+RY74+SR74+TK74+UD74+UW74+VP74</f>
        <v>0</v>
      </c>
      <c r="WK74" s="13">
        <f>S74+AL74+BE74+BX74+CQ74+DJ74+EC74+EV74+FO74+GH74+HA74+HT74+IM74+JF74+JY74+KR74+LK74+MD74+MW74+NP74+OI74+PB74+PU74+QN74+RG74+RZ74+SS74+TL74+UE74+UX74+VQ74</f>
        <v>0</v>
      </c>
      <c r="WL74" s="13">
        <f>T74+AM74+BF74+BY74+CR74+DK74+ED74+EW74+FP74+GI74+HB74+HU74+IN74+JG74+JZ74+KS74+LL74+ME74+MX74+NQ74+OJ74+PC74+PV74+QO74+RH74+SA74+ST74+TM74+UF74+UY74+VR74</f>
        <v>0</v>
      </c>
      <c r="WM74" s="13">
        <f>U74+AN74+BG74+BZ74+CS74+DL74+EE74++EX74+FQ74+GJ74+HC74+HV74+IO74+JH74+KA74+KT74+LM74+MF74+MY74+NR74+OK74+PD74+PW74+QP74+RI74+SB74+SU74+TN74+UG74+UZ74+VS74</f>
        <v>0</v>
      </c>
      <c r="WN74" s="13">
        <f>V74+AO74+BH74+CA74+CT74+DM74+EF74+EY74+FR74+GK74+HD74+HW74+IP74+JI74+KB74+KU74+LN74+MG74+MZ74+NS74+OL74+PE74+PX74+QQ74+RJ74+SC74+SV74+TO74+UH74+VA74+VT74</f>
        <v>0</v>
      </c>
      <c r="WO74" s="13">
        <f>W74+AP74+BI74+CB74+CU74+DN74+EG74+EZ74+FS74+GL74+HE74+HX74+IQ74+JJ74+KC74+KV74+LO74+MH74+NA74+NT74+OM74+PF74+PY74+QR74+RK74+SD74+SW74+TP74+UI74+VB74+VU74</f>
        <v>0</v>
      </c>
      <c r="WP74" s="63">
        <f>X74+AQ74+BJ74+CC74+CV74+DO74+EH74+FA74+FT74+GM74+HF74+HY74+IR74+JK74+KD74+KW74+LP74+MI74+NB74+NU74+ON74+PG74+PZ74+QS74+RL74+SE74+SX74+TQ74+UJ74+VC74+VV74</f>
        <v>0</v>
      </c>
      <c r="WQ74" s="63">
        <f>Y74+AR74+BK74+CD74+CW74+DP74+EI74+FB74+FU74+GN74+HG74+HZ74+IS74+JL74+KE74+KX74+LQ74+MJ74+NC74+NV74+OO74+PH74+QA74+QT74+RM74+SF74+SY74+TR74+UK74+VD74+VW74</f>
        <v>0</v>
      </c>
      <c r="WR74" s="63">
        <f>Z74+AS74+BL74+CE74+CX74+DQ74+EJ74+FC74+FV74+GO74+HH74+IA74+IT74+JM74+KF74+KY74+LR74+MK74+ND74+NW74+OP74+PI74+QB74+QU74+RN74+SG74+SZ74+TS74+UL74+VE74+VX74</f>
        <v>0</v>
      </c>
      <c r="WS74" s="63">
        <f ca="1">AB74+AU74+BN74+CG74+CZ74+DS74+EL74+FE74+FX74+GQ74+HJ74+IC74+IV74+JO74+KH74+LA74+LT74+MM74+NF74+NY74+OR74+PK74+QD74+QW74+RP74+SI74+TB74+TU74+UN74+VG74+VZ74</f>
        <v>0</v>
      </c>
      <c r="WT74" s="54">
        <f ca="1">WA74</f>
        <v>0</v>
      </c>
      <c r="WU74" s="64">
        <f ca="1">WB74</f>
        <v>0</v>
      </c>
      <c r="WV74" s="196"/>
      <c r="WW74" s="197">
        <f ca="1">WV74-WT74</f>
        <v>0</v>
      </c>
      <c r="WX74" s="12">
        <f>WV74/F74</f>
        <v>0</v>
      </c>
      <c r="WY74" s="61"/>
    </row>
    <row r="75" spans="1:623" ht="15" customHeight="1" x14ac:dyDescent="0.3">
      <c r="A75" s="114" t="str">
        <f t="shared" ca="1" si="2278"/>
        <v>-</v>
      </c>
      <c r="B75" s="175"/>
      <c r="C75" s="173">
        <v>314</v>
      </c>
      <c r="D75" s="174">
        <v>331</v>
      </c>
      <c r="E75" s="138" t="s">
        <v>201</v>
      </c>
      <c r="F75" s="98">
        <f>IF(E75="","",IF(VLOOKUP(E75,'Master Data (December 2025)'!$B$10:$N$857,1)=E75,VLOOKUP(E75,'Master Data (December 2025)'!$B$10:$N$857,6),"XX"))</f>
        <v>1</v>
      </c>
      <c r="G75" s="98"/>
      <c r="H75" s="90">
        <f>IF(E75="","",IF(VLOOKUP(E75,'Master Data (December 2025)'!$B$10:$N$857,1)=E75,VLOOKUP(E75,'Master Data (December 2025)'!$B$10:$N$857,8),"XX"))</f>
        <v>22</v>
      </c>
      <c r="I75" s="98"/>
      <c r="J75" s="90" t="str">
        <f>IF(E75="","",IF(VLOOKUP(E75,'Master Data (December 2025)'!$B$10:$N$857,1)=E75,VLOOKUP(E75,'Master Data (December 2025)'!$B$10:$N$857,3),"XX"))</f>
        <v>สมภพ</v>
      </c>
      <c r="K75" s="99" t="str">
        <f>IF(E75="","",IF(VLOOKUP(E75,'Master Data (December 2025)'!$B$10:$N$857,1)=E75,VLOOKUP(E75,'Master Data (December 2025)'!$B$10:$N$857,5),"XX"))</f>
        <v>Btl 700 ml</v>
      </c>
      <c r="L75" s="215">
        <f>IF(E75="","",IF(VLOOKUP(E75,'Master Data (December 2025)'!$B$10:$N$857,1)=E75,VLOOKUP(E75,'Master Data (December 2025)'!$B$10:$N$857,11),"XX"))</f>
        <v>1123</v>
      </c>
      <c r="M75" s="215">
        <f>IF(E75="","",IF(VLOOKUP(E75,'Master Data (December 2025)'!$B$10:$N$857,1)=E75,VLOOKUP(E75,'Master Data (December 2025)'!$B$10:$N$857,13),"XX"))</f>
        <v>51.045454545454547</v>
      </c>
      <c r="N75" s="208"/>
      <c r="O75" s="100">
        <f t="shared" si="2705"/>
        <v>0</v>
      </c>
      <c r="P75" s="202"/>
      <c r="Q75" s="202"/>
      <c r="R75" s="202"/>
      <c r="S75" s="202"/>
      <c r="T75" s="202"/>
      <c r="U75" s="202"/>
      <c r="V75" s="202"/>
      <c r="W75" s="202"/>
      <c r="X75" s="203"/>
      <c r="Y75" s="204"/>
      <c r="Z75" s="101">
        <f t="shared" si="2706"/>
        <v>0</v>
      </c>
      <c r="AA75" s="102">
        <f ca="1">IF(E75=0,0,SUMIF('Cocktail (December 2025)'!$F$6:$DB$1547,E75,'Cocktail (December 2025)'!$O$6:$O$1547))</f>
        <v>0</v>
      </c>
      <c r="AB75" s="103">
        <f t="shared" ca="1" si="2707"/>
        <v>0</v>
      </c>
      <c r="AC75" s="104">
        <f t="shared" ca="1" si="2547"/>
        <v>0</v>
      </c>
      <c r="AD75" s="104">
        <f t="shared" ca="1" si="2708"/>
        <v>0</v>
      </c>
      <c r="AE75" s="105">
        <f t="shared" ca="1" si="2514"/>
        <v>0</v>
      </c>
      <c r="AF75" s="191"/>
      <c r="AG75" s="192">
        <f t="shared" ca="1" si="2709"/>
        <v>0</v>
      </c>
      <c r="AH75" s="106">
        <f t="shared" ca="1" si="2279"/>
        <v>0</v>
      </c>
      <c r="AI75" s="202"/>
      <c r="AJ75" s="202"/>
      <c r="AK75" s="202"/>
      <c r="AL75" s="202"/>
      <c r="AM75" s="202"/>
      <c r="AN75" s="202"/>
      <c r="AO75" s="202"/>
      <c r="AP75" s="202"/>
      <c r="AQ75" s="203"/>
      <c r="AR75" s="204"/>
      <c r="AS75" s="107">
        <f t="shared" si="2287"/>
        <v>0</v>
      </c>
      <c r="AT75" s="102">
        <f ca="1">IF(E75=0,0,SUMIF('Cocktail (December 2025)'!$F$6:$DB$1547,E75,'Cocktail (December 2025)'!$R$6:$R$1547))</f>
        <v>0</v>
      </c>
      <c r="AU75" s="108">
        <f t="shared" ca="1" si="2288"/>
        <v>0</v>
      </c>
      <c r="AV75" s="104">
        <f t="shared" ca="1" si="2549"/>
        <v>0</v>
      </c>
      <c r="AW75" s="104">
        <f t="shared" ca="1" si="2290"/>
        <v>0</v>
      </c>
      <c r="AX75" s="105">
        <f t="shared" ca="1" si="2515"/>
        <v>0</v>
      </c>
      <c r="AY75" s="191"/>
      <c r="AZ75" s="192">
        <f t="shared" ca="1" si="2710"/>
        <v>0</v>
      </c>
      <c r="BA75" s="106">
        <f t="shared" ca="1" si="2293"/>
        <v>0</v>
      </c>
      <c r="BB75" s="202"/>
      <c r="BC75" s="202"/>
      <c r="BD75" s="202"/>
      <c r="BE75" s="202"/>
      <c r="BF75" s="202"/>
      <c r="BG75" s="202"/>
      <c r="BH75" s="202"/>
      <c r="BI75" s="202"/>
      <c r="BJ75" s="203"/>
      <c r="BK75" s="204"/>
      <c r="BL75" s="108">
        <f t="shared" si="2294"/>
        <v>0</v>
      </c>
      <c r="BM75" s="102">
        <f ca="1">IF(E75=0,0,SUMIF('Cocktail (December 2025)'!$F$6:$DB$1547,E75,'Cocktail (December 2025)'!$U$6:$U$1547))</f>
        <v>0</v>
      </c>
      <c r="BN75" s="108">
        <f t="shared" ca="1" si="2295"/>
        <v>0</v>
      </c>
      <c r="BO75" s="109">
        <f t="shared" ca="1" si="2550"/>
        <v>0</v>
      </c>
      <c r="BP75" s="104">
        <f t="shared" ca="1" si="2297"/>
        <v>0</v>
      </c>
      <c r="BQ75" s="105">
        <f t="shared" ca="1" si="2516"/>
        <v>0</v>
      </c>
      <c r="BR75" s="191"/>
      <c r="BS75" s="192">
        <f t="shared" ca="1" si="2711"/>
        <v>0</v>
      </c>
      <c r="BT75" s="106">
        <f t="shared" ca="1" si="2712"/>
        <v>0</v>
      </c>
      <c r="BU75" s="202"/>
      <c r="BV75" s="202"/>
      <c r="BW75" s="202"/>
      <c r="BX75" s="202"/>
      <c r="BY75" s="202"/>
      <c r="BZ75" s="202"/>
      <c r="CA75" s="202"/>
      <c r="CB75" s="202"/>
      <c r="CC75" s="203"/>
      <c r="CD75" s="204"/>
      <c r="CE75" s="108">
        <f t="shared" si="2301"/>
        <v>0</v>
      </c>
      <c r="CF75" s="102">
        <f ca="1">IF(E75=0,0,SUMIF('Cocktail (December 2025)'!$F$6:$DB$1547,E75,'Cocktail (December 2025)'!$X$6:$X$1547))</f>
        <v>0</v>
      </c>
      <c r="CG75" s="108">
        <f t="shared" ca="1" si="2302"/>
        <v>0</v>
      </c>
      <c r="CH75" s="109">
        <f t="shared" ca="1" si="2551"/>
        <v>0</v>
      </c>
      <c r="CI75" s="104">
        <f t="shared" ca="1" si="2304"/>
        <v>0</v>
      </c>
      <c r="CJ75" s="105">
        <f t="shared" ca="1" si="2517"/>
        <v>0</v>
      </c>
      <c r="CK75" s="191"/>
      <c r="CL75" s="192">
        <f t="shared" ca="1" si="2713"/>
        <v>0</v>
      </c>
      <c r="CM75" s="106">
        <f t="shared" ca="1" si="2714"/>
        <v>0</v>
      </c>
      <c r="CN75" s="202"/>
      <c r="CO75" s="202"/>
      <c r="CP75" s="202"/>
      <c r="CQ75" s="202"/>
      <c r="CR75" s="202"/>
      <c r="CS75" s="202"/>
      <c r="CT75" s="202"/>
      <c r="CU75" s="202"/>
      <c r="CV75" s="203"/>
      <c r="CW75" s="204"/>
      <c r="CX75" s="108">
        <f t="shared" si="2308"/>
        <v>0</v>
      </c>
      <c r="CY75" s="102">
        <f ca="1">IF(E75=0,0,SUMIF('Cocktail (December 2025)'!$F$6:$DB$1547,E75,'Cocktail (December 2025)'!$AA$6:$AA$1547))</f>
        <v>0</v>
      </c>
      <c r="CZ75" s="108">
        <f t="shared" ca="1" si="2309"/>
        <v>0</v>
      </c>
      <c r="DA75" s="109">
        <f t="shared" ca="1" si="2552"/>
        <v>0</v>
      </c>
      <c r="DB75" s="104">
        <f t="shared" ca="1" si="2311"/>
        <v>0</v>
      </c>
      <c r="DC75" s="105">
        <f t="shared" ca="1" si="2518"/>
        <v>0</v>
      </c>
      <c r="DD75" s="191"/>
      <c r="DE75" s="192">
        <f t="shared" ca="1" si="2715"/>
        <v>0</v>
      </c>
      <c r="DF75" s="106">
        <f t="shared" ca="1" si="2716"/>
        <v>0</v>
      </c>
      <c r="DG75" s="202"/>
      <c r="DH75" s="202"/>
      <c r="DI75" s="202"/>
      <c r="DJ75" s="202"/>
      <c r="DK75" s="202"/>
      <c r="DL75" s="202"/>
      <c r="DM75" s="202"/>
      <c r="DN75" s="202"/>
      <c r="DO75" s="203"/>
      <c r="DP75" s="204"/>
      <c r="DQ75" s="108">
        <f t="shared" si="2315"/>
        <v>0</v>
      </c>
      <c r="DR75" s="102">
        <f ca="1">IF(E75=0,0,SUMIF('Cocktail (December 2025)'!$F$6:$DB$1547,E75,'Cocktail (December 2025)'!$AD$6:$AD$1547))</f>
        <v>0</v>
      </c>
      <c r="DS75" s="108">
        <f t="shared" ca="1" si="2316"/>
        <v>0</v>
      </c>
      <c r="DT75" s="109">
        <f t="shared" ca="1" si="2553"/>
        <v>0</v>
      </c>
      <c r="DU75" s="104">
        <f t="shared" ca="1" si="2318"/>
        <v>0</v>
      </c>
      <c r="DV75" s="105">
        <f t="shared" ca="1" si="2519"/>
        <v>0</v>
      </c>
      <c r="DW75" s="191"/>
      <c r="DX75" s="192">
        <f t="shared" ca="1" si="2717"/>
        <v>0</v>
      </c>
      <c r="DY75" s="106">
        <f t="shared" ca="1" si="2718"/>
        <v>0</v>
      </c>
      <c r="DZ75" s="202"/>
      <c r="EA75" s="202"/>
      <c r="EB75" s="202"/>
      <c r="EC75" s="202"/>
      <c r="ED75" s="202"/>
      <c r="EE75" s="202"/>
      <c r="EF75" s="202"/>
      <c r="EG75" s="202"/>
      <c r="EH75" s="203"/>
      <c r="EI75" s="204"/>
      <c r="EJ75" s="108">
        <f t="shared" si="2322"/>
        <v>0</v>
      </c>
      <c r="EK75" s="102">
        <f ca="1">IF(E75=0,0,SUMIF('Cocktail (December 2025)'!$F$6:$DB$1547,E75,'Cocktail (December 2025)'!$AG$6:$AG$1547))</f>
        <v>0</v>
      </c>
      <c r="EL75" s="108">
        <f t="shared" ca="1" si="2323"/>
        <v>0</v>
      </c>
      <c r="EM75" s="109">
        <f t="shared" ca="1" si="2554"/>
        <v>0</v>
      </c>
      <c r="EN75" s="104">
        <f t="shared" ca="1" si="2325"/>
        <v>0</v>
      </c>
      <c r="EO75" s="105">
        <f t="shared" ca="1" si="2520"/>
        <v>0</v>
      </c>
      <c r="EP75" s="191"/>
      <c r="EQ75" s="199">
        <f t="shared" ca="1" si="2719"/>
        <v>0</v>
      </c>
      <c r="ER75" s="185">
        <f t="shared" ca="1" si="2328"/>
        <v>0</v>
      </c>
      <c r="ES75" s="202"/>
      <c r="ET75" s="202"/>
      <c r="EU75" s="202"/>
      <c r="EV75" s="202"/>
      <c r="EW75" s="202"/>
      <c r="EX75" s="202"/>
      <c r="EY75" s="202"/>
      <c r="EZ75" s="202"/>
      <c r="FA75" s="203"/>
      <c r="FB75" s="204"/>
      <c r="FC75" s="108">
        <f t="shared" si="2329"/>
        <v>0</v>
      </c>
      <c r="FD75" s="102">
        <f ca="1">IF(E75=0,0,SUMIF('Cocktail (December 2025)'!$F$6:$DB$1547,E75,'Cocktail (December 2025)'!$AJ$6:$AJ$1547))</f>
        <v>0</v>
      </c>
      <c r="FE75" s="108">
        <f t="shared" ca="1" si="2330"/>
        <v>0</v>
      </c>
      <c r="FF75" s="109">
        <f t="shared" ca="1" si="2555"/>
        <v>0</v>
      </c>
      <c r="FG75" s="104">
        <f t="shared" ca="1" si="2332"/>
        <v>0</v>
      </c>
      <c r="FH75" s="105">
        <f t="shared" ca="1" si="2521"/>
        <v>0</v>
      </c>
      <c r="FI75" s="191"/>
      <c r="FJ75" s="192">
        <f t="shared" ca="1" si="2720"/>
        <v>0</v>
      </c>
      <c r="FK75" s="110">
        <f t="shared" ca="1" si="2556"/>
        <v>0</v>
      </c>
      <c r="FL75" s="202"/>
      <c r="FM75" s="202"/>
      <c r="FN75" s="202"/>
      <c r="FO75" s="202"/>
      <c r="FP75" s="202"/>
      <c r="FQ75" s="202"/>
      <c r="FR75" s="202"/>
      <c r="FS75" s="202"/>
      <c r="FT75" s="203"/>
      <c r="FU75" s="204"/>
      <c r="FV75" s="108">
        <f t="shared" si="2336"/>
        <v>0</v>
      </c>
      <c r="FW75" s="102">
        <f ca="1">IF(E75=0,0,SUMIF('Cocktail (December 2025)'!$F$6:$DB$1547,E75,'Cocktail (December 2025)'!$AM$6:$AM$1547))</f>
        <v>0</v>
      </c>
      <c r="FX75" s="108">
        <f t="shared" ca="1" si="2337"/>
        <v>0</v>
      </c>
      <c r="FY75" s="109">
        <f t="shared" ca="1" si="2557"/>
        <v>0</v>
      </c>
      <c r="FZ75" s="104">
        <f t="shared" ca="1" si="2339"/>
        <v>0</v>
      </c>
      <c r="GA75" s="105">
        <f t="shared" ca="1" si="2522"/>
        <v>0</v>
      </c>
      <c r="GB75" s="191"/>
      <c r="GC75" s="192">
        <f t="shared" ca="1" si="2721"/>
        <v>0</v>
      </c>
      <c r="GD75" s="106">
        <f t="shared" ca="1" si="2722"/>
        <v>0</v>
      </c>
      <c r="GE75" s="202"/>
      <c r="GF75" s="202"/>
      <c r="GG75" s="202"/>
      <c r="GH75" s="202"/>
      <c r="GI75" s="202"/>
      <c r="GJ75" s="202"/>
      <c r="GK75" s="202"/>
      <c r="GL75" s="202"/>
      <c r="GM75" s="203"/>
      <c r="GN75" s="204"/>
      <c r="GO75" s="108">
        <f t="shared" si="2343"/>
        <v>0</v>
      </c>
      <c r="GP75" s="102">
        <f ca="1">IF(E75=0,0,SUMIF('Cocktail (December 2025)'!$F$6:$DB$1547,E75,'Cocktail (December 2025)'!$AP$6:$AP$1547))</f>
        <v>0</v>
      </c>
      <c r="GQ75" s="108">
        <f t="shared" ca="1" si="2344"/>
        <v>0</v>
      </c>
      <c r="GR75" s="109">
        <f t="shared" ca="1" si="2558"/>
        <v>0</v>
      </c>
      <c r="GS75" s="104">
        <f t="shared" ca="1" si="2346"/>
        <v>0</v>
      </c>
      <c r="GT75" s="105">
        <f t="shared" ca="1" si="2523"/>
        <v>0</v>
      </c>
      <c r="GU75" s="191"/>
      <c r="GV75" s="192">
        <f t="shared" ca="1" si="2723"/>
        <v>0</v>
      </c>
      <c r="GW75" s="106">
        <f t="shared" ca="1" si="2724"/>
        <v>0</v>
      </c>
      <c r="GX75" s="202"/>
      <c r="GY75" s="202"/>
      <c r="GZ75" s="202"/>
      <c r="HA75" s="202"/>
      <c r="HB75" s="202"/>
      <c r="HC75" s="202"/>
      <c r="HD75" s="202"/>
      <c r="HE75" s="202"/>
      <c r="HF75" s="203"/>
      <c r="HG75" s="204"/>
      <c r="HH75" s="108">
        <f t="shared" si="2350"/>
        <v>0</v>
      </c>
      <c r="HI75" s="102">
        <f ca="1">IF(E75=0,0,SUMIF('Cocktail (December 2025)'!$F$6:$DB$1547,E75,'Cocktail (December 2025)'!$AS$6:$AS$1547))</f>
        <v>0</v>
      </c>
      <c r="HJ75" s="108">
        <f t="shared" ca="1" si="2351"/>
        <v>0</v>
      </c>
      <c r="HK75" s="109">
        <f t="shared" ca="1" si="2559"/>
        <v>0</v>
      </c>
      <c r="HL75" s="104">
        <f t="shared" ca="1" si="2353"/>
        <v>0</v>
      </c>
      <c r="HM75" s="105">
        <f t="shared" ca="1" si="2524"/>
        <v>0</v>
      </c>
      <c r="HN75" s="191"/>
      <c r="HO75" s="192">
        <f t="shared" ca="1" si="2725"/>
        <v>0</v>
      </c>
      <c r="HP75" s="106">
        <f t="shared" ca="1" si="2726"/>
        <v>0</v>
      </c>
      <c r="HQ75" s="202"/>
      <c r="HR75" s="202"/>
      <c r="HS75" s="202"/>
      <c r="HT75" s="202"/>
      <c r="HU75" s="202"/>
      <c r="HV75" s="202"/>
      <c r="HW75" s="202"/>
      <c r="HX75" s="202"/>
      <c r="HY75" s="203"/>
      <c r="HZ75" s="204"/>
      <c r="IA75" s="108">
        <f t="shared" si="2357"/>
        <v>0</v>
      </c>
      <c r="IB75" s="102">
        <f ca="1">IF(E75=0,0,SUMIF('Cocktail (December 2025)'!$F$6:$DB$1547,E75,'Cocktail (December 2025)'!$AV$6:$AV$1547))</f>
        <v>0</v>
      </c>
      <c r="IC75" s="108">
        <f t="shared" ca="1" si="2358"/>
        <v>0</v>
      </c>
      <c r="ID75" s="109">
        <f t="shared" ca="1" si="2560"/>
        <v>0</v>
      </c>
      <c r="IE75" s="104">
        <f t="shared" ca="1" si="2360"/>
        <v>0</v>
      </c>
      <c r="IF75" s="105">
        <f t="shared" ca="1" si="2525"/>
        <v>0</v>
      </c>
      <c r="IG75" s="191"/>
      <c r="IH75" s="192">
        <f t="shared" ca="1" si="2727"/>
        <v>0</v>
      </c>
      <c r="II75" s="106">
        <f t="shared" ca="1" si="2728"/>
        <v>0</v>
      </c>
      <c r="IJ75" s="202"/>
      <c r="IK75" s="202"/>
      <c r="IL75" s="202"/>
      <c r="IM75" s="202"/>
      <c r="IN75" s="202"/>
      <c r="IO75" s="202"/>
      <c r="IP75" s="202"/>
      <c r="IQ75" s="202"/>
      <c r="IR75" s="203"/>
      <c r="IS75" s="204"/>
      <c r="IT75" s="108">
        <f t="shared" si="2364"/>
        <v>0</v>
      </c>
      <c r="IU75" s="102">
        <f ca="1">IF(E75=0,0,SUMIF('Cocktail (December 2025)'!$F$6:$DB$1547,E75,'Cocktail (December 2025)'!$AY$6:$AY$1547))</f>
        <v>0</v>
      </c>
      <c r="IV75" s="108">
        <f t="shared" ca="1" si="2365"/>
        <v>0</v>
      </c>
      <c r="IW75" s="109">
        <f t="shared" ca="1" si="2561"/>
        <v>0</v>
      </c>
      <c r="IX75" s="104">
        <f t="shared" ca="1" si="2367"/>
        <v>0</v>
      </c>
      <c r="IY75" s="105">
        <f t="shared" ca="1" si="2526"/>
        <v>0</v>
      </c>
      <c r="IZ75" s="191"/>
      <c r="JA75" s="192">
        <f t="shared" ca="1" si="2729"/>
        <v>0</v>
      </c>
      <c r="JB75" s="106">
        <f t="shared" ca="1" si="2730"/>
        <v>0</v>
      </c>
      <c r="JC75" s="202"/>
      <c r="JD75" s="202"/>
      <c r="JE75" s="202"/>
      <c r="JF75" s="202"/>
      <c r="JG75" s="202"/>
      <c r="JH75" s="202"/>
      <c r="JI75" s="202"/>
      <c r="JJ75" s="202"/>
      <c r="JK75" s="203"/>
      <c r="JL75" s="204"/>
      <c r="JM75" s="108">
        <f t="shared" si="2371"/>
        <v>0</v>
      </c>
      <c r="JN75" s="102">
        <f ca="1">IF(E75=0,0,SUMIF('Cocktail (December 2025)'!$F$6:$DB$1547,E75,'Cocktail (December 2025)'!$BB$6:$BB$1547))</f>
        <v>0</v>
      </c>
      <c r="JO75" s="108">
        <f t="shared" ca="1" si="2372"/>
        <v>0</v>
      </c>
      <c r="JP75" s="109">
        <f t="shared" ca="1" si="2562"/>
        <v>0</v>
      </c>
      <c r="JQ75" s="104">
        <f t="shared" ca="1" si="2374"/>
        <v>0</v>
      </c>
      <c r="JR75" s="105">
        <f t="shared" ca="1" si="2527"/>
        <v>0</v>
      </c>
      <c r="JS75" s="191"/>
      <c r="JT75" s="192">
        <f t="shared" ca="1" si="2731"/>
        <v>0</v>
      </c>
      <c r="JU75" s="106">
        <f t="shared" ca="1" si="2377"/>
        <v>0</v>
      </c>
      <c r="JV75" s="202"/>
      <c r="JW75" s="202"/>
      <c r="JX75" s="202"/>
      <c r="JY75" s="202"/>
      <c r="JZ75" s="202"/>
      <c r="KA75" s="202"/>
      <c r="KB75" s="202"/>
      <c r="KC75" s="202"/>
      <c r="KD75" s="203"/>
      <c r="KE75" s="204"/>
      <c r="KF75" s="108">
        <f t="shared" si="2378"/>
        <v>0</v>
      </c>
      <c r="KG75" s="102">
        <f ca="1">IF(E75=0,0,SUMIF('Cocktail (December 2025)'!$F$6:$DB$1547,E75,'Cocktail (December 2025)'!$BE$6:$BE$1547))</f>
        <v>0</v>
      </c>
      <c r="KH75" s="108">
        <f t="shared" ca="1" si="2379"/>
        <v>0</v>
      </c>
      <c r="KI75" s="109">
        <f t="shared" ca="1" si="2563"/>
        <v>0</v>
      </c>
      <c r="KJ75" s="104">
        <f t="shared" ca="1" si="2381"/>
        <v>0</v>
      </c>
      <c r="KK75" s="105">
        <f t="shared" ca="1" si="2528"/>
        <v>0</v>
      </c>
      <c r="KL75" s="191"/>
      <c r="KM75" s="192">
        <f t="shared" ca="1" si="2732"/>
        <v>0</v>
      </c>
      <c r="KN75" s="106">
        <f t="shared" ca="1" si="2733"/>
        <v>0</v>
      </c>
      <c r="KO75" s="202"/>
      <c r="KP75" s="202"/>
      <c r="KQ75" s="202"/>
      <c r="KR75" s="202"/>
      <c r="KS75" s="202"/>
      <c r="KT75" s="202"/>
      <c r="KU75" s="202"/>
      <c r="KV75" s="202"/>
      <c r="KW75" s="203"/>
      <c r="KX75" s="204"/>
      <c r="KY75" s="108">
        <f t="shared" si="2385"/>
        <v>0</v>
      </c>
      <c r="KZ75" s="102">
        <f ca="1">IF(E75=0,0,SUMIF('Cocktail (December 2025)'!$F$6:$DB$1547,E75,'Cocktail (December 2025)'!$BH$6:$BH$1547))</f>
        <v>0</v>
      </c>
      <c r="LA75" s="108">
        <f t="shared" ca="1" si="2386"/>
        <v>0</v>
      </c>
      <c r="LB75" s="109">
        <f t="shared" ca="1" si="2564"/>
        <v>0</v>
      </c>
      <c r="LC75" s="104">
        <f t="shared" ca="1" si="2388"/>
        <v>0</v>
      </c>
      <c r="LD75" s="105">
        <f t="shared" ca="1" si="2529"/>
        <v>0</v>
      </c>
      <c r="LE75" s="191"/>
      <c r="LF75" s="192">
        <f t="shared" ca="1" si="2734"/>
        <v>0</v>
      </c>
      <c r="LG75" s="106">
        <f t="shared" ca="1" si="2735"/>
        <v>0</v>
      </c>
      <c r="LH75" s="202"/>
      <c r="LI75" s="202"/>
      <c r="LJ75" s="202"/>
      <c r="LK75" s="202"/>
      <c r="LL75" s="202"/>
      <c r="LM75" s="202"/>
      <c r="LN75" s="202"/>
      <c r="LO75" s="202"/>
      <c r="LP75" s="203"/>
      <c r="LQ75" s="204"/>
      <c r="LR75" s="108">
        <f t="shared" si="2392"/>
        <v>0</v>
      </c>
      <c r="LS75" s="102">
        <f ca="1">IF(E75=0,0,SUMIF('Cocktail (December 2025)'!$F$6:$DB$1547,E75,'Cocktail (December 2025)'!$BK$6:$BK$1547))</f>
        <v>0</v>
      </c>
      <c r="LT75" s="108">
        <f t="shared" ca="1" si="2393"/>
        <v>0</v>
      </c>
      <c r="LU75" s="109">
        <f t="shared" ca="1" si="2565"/>
        <v>0</v>
      </c>
      <c r="LV75" s="104">
        <f t="shared" ca="1" si="2395"/>
        <v>0</v>
      </c>
      <c r="LW75" s="105">
        <f t="shared" ca="1" si="2530"/>
        <v>0</v>
      </c>
      <c r="LX75" s="191"/>
      <c r="LY75" s="192">
        <f t="shared" ca="1" si="2736"/>
        <v>0</v>
      </c>
      <c r="LZ75" s="106">
        <f t="shared" ca="1" si="2737"/>
        <v>0</v>
      </c>
      <c r="MA75" s="202"/>
      <c r="MB75" s="202"/>
      <c r="MC75" s="202"/>
      <c r="MD75" s="202"/>
      <c r="ME75" s="202"/>
      <c r="MF75" s="202"/>
      <c r="MG75" s="202"/>
      <c r="MH75" s="202"/>
      <c r="MI75" s="203"/>
      <c r="MJ75" s="204"/>
      <c r="MK75" s="108">
        <f t="shared" si="2399"/>
        <v>0</v>
      </c>
      <c r="ML75" s="102">
        <f ca="1">IF(E75=0,0,SUMIF('Cocktail (December 2025)'!$F$6:$DB$1547,E75,'Cocktail (December 2025)'!$BN$6:$BN$1547))</f>
        <v>0</v>
      </c>
      <c r="MM75" s="108">
        <f t="shared" ca="1" si="2400"/>
        <v>0</v>
      </c>
      <c r="MN75" s="109">
        <f t="shared" ca="1" si="2566"/>
        <v>0</v>
      </c>
      <c r="MO75" s="104">
        <f t="shared" ca="1" si="2402"/>
        <v>0</v>
      </c>
      <c r="MP75" s="105">
        <f t="shared" ca="1" si="2531"/>
        <v>0</v>
      </c>
      <c r="MQ75" s="191"/>
      <c r="MR75" s="192">
        <f t="shared" ca="1" si="2738"/>
        <v>0</v>
      </c>
      <c r="MS75" s="106">
        <f t="shared" ca="1" si="2739"/>
        <v>0</v>
      </c>
      <c r="MT75" s="202"/>
      <c r="MU75" s="202"/>
      <c r="MV75" s="202"/>
      <c r="MW75" s="202"/>
      <c r="MX75" s="202"/>
      <c r="MY75" s="202"/>
      <c r="MZ75" s="202"/>
      <c r="NA75" s="202"/>
      <c r="NB75" s="203"/>
      <c r="NC75" s="204"/>
      <c r="ND75" s="108">
        <f t="shared" si="2406"/>
        <v>0</v>
      </c>
      <c r="NE75" s="102">
        <f ca="1">IF(E75=0,0,SUMIF('Cocktail (December 2025)'!$F$6:$DB$1547,E75,'Cocktail (December 2025)'!$BQ$6:$BQ$1547))</f>
        <v>0</v>
      </c>
      <c r="NF75" s="108">
        <f t="shared" ca="1" si="2407"/>
        <v>0</v>
      </c>
      <c r="NG75" s="109">
        <f t="shared" ca="1" si="2567"/>
        <v>0</v>
      </c>
      <c r="NH75" s="104">
        <f t="shared" ca="1" si="2409"/>
        <v>0</v>
      </c>
      <c r="NI75" s="105">
        <f t="shared" ca="1" si="2532"/>
        <v>0</v>
      </c>
      <c r="NJ75" s="191"/>
      <c r="NK75" s="192">
        <f t="shared" ca="1" si="2740"/>
        <v>0</v>
      </c>
      <c r="NL75" s="106">
        <f t="shared" ca="1" si="2741"/>
        <v>0</v>
      </c>
      <c r="NM75" s="202"/>
      <c r="NN75" s="202"/>
      <c r="NO75" s="202"/>
      <c r="NP75" s="202"/>
      <c r="NQ75" s="202"/>
      <c r="NR75" s="202"/>
      <c r="NS75" s="202"/>
      <c r="NT75" s="202"/>
      <c r="NU75" s="203"/>
      <c r="NV75" s="204"/>
      <c r="NW75" s="108">
        <f t="shared" si="2413"/>
        <v>0</v>
      </c>
      <c r="NX75" s="102">
        <f ca="1">IF(E75=0,0,SUMIF('Cocktail (December 2025)'!$F$6:$DB$1547,E75,'Cocktail (December 2025)'!$BT$6:$BT$1547))</f>
        <v>0</v>
      </c>
      <c r="NY75" s="108">
        <f t="shared" ca="1" si="2414"/>
        <v>0</v>
      </c>
      <c r="NZ75" s="109">
        <f t="shared" ca="1" si="2568"/>
        <v>0</v>
      </c>
      <c r="OA75" s="104">
        <f t="shared" ca="1" si="2416"/>
        <v>0</v>
      </c>
      <c r="OB75" s="105">
        <f t="shared" ca="1" si="2533"/>
        <v>0</v>
      </c>
      <c r="OC75" s="191"/>
      <c r="OD75" s="192">
        <f t="shared" ca="1" si="2742"/>
        <v>0</v>
      </c>
      <c r="OE75" s="106">
        <f t="shared" ca="1" si="2743"/>
        <v>0</v>
      </c>
      <c r="OF75" s="202"/>
      <c r="OG75" s="202"/>
      <c r="OH75" s="202"/>
      <c r="OI75" s="202"/>
      <c r="OJ75" s="202"/>
      <c r="OK75" s="202"/>
      <c r="OL75" s="202"/>
      <c r="OM75" s="202"/>
      <c r="ON75" s="203"/>
      <c r="OO75" s="204"/>
      <c r="OP75" s="108">
        <f t="shared" si="2420"/>
        <v>0</v>
      </c>
      <c r="OQ75" s="102">
        <f ca="1">IF(E75=0,0,SUMIF('Cocktail (December 2025)'!$F$6:$DB$1547,E75,'Cocktail (December 2025)'!$BW$6:$BW$1547))</f>
        <v>0</v>
      </c>
      <c r="OR75" s="108">
        <f t="shared" ca="1" si="2421"/>
        <v>0</v>
      </c>
      <c r="OS75" s="109">
        <f t="shared" ca="1" si="2569"/>
        <v>0</v>
      </c>
      <c r="OT75" s="104">
        <f t="shared" ca="1" si="2423"/>
        <v>0</v>
      </c>
      <c r="OU75" s="105">
        <f t="shared" ca="1" si="2534"/>
        <v>0</v>
      </c>
      <c r="OV75" s="191"/>
      <c r="OW75" s="192">
        <f t="shared" ca="1" si="2744"/>
        <v>0</v>
      </c>
      <c r="OX75" s="106">
        <f t="shared" ca="1" si="2426"/>
        <v>0</v>
      </c>
      <c r="OY75" s="202"/>
      <c r="OZ75" s="202"/>
      <c r="PA75" s="202"/>
      <c r="PB75" s="202"/>
      <c r="PC75" s="202"/>
      <c r="PD75" s="202"/>
      <c r="PE75" s="202"/>
      <c r="PF75" s="202"/>
      <c r="PG75" s="203"/>
      <c r="PH75" s="204"/>
      <c r="PI75" s="108">
        <f t="shared" si="2427"/>
        <v>0</v>
      </c>
      <c r="PJ75" s="102">
        <f ca="1">IF(E75=0,0,SUMIF('Cocktail (December 2025)'!$F$6:$DB$1547,E75,'Cocktail (December 2025)'!$BZ$6:$BZ$1547))</f>
        <v>0</v>
      </c>
      <c r="PK75" s="108">
        <f t="shared" ca="1" si="2428"/>
        <v>0</v>
      </c>
      <c r="PL75" s="109">
        <f t="shared" ca="1" si="2570"/>
        <v>0</v>
      </c>
      <c r="PM75" s="104">
        <f t="shared" ca="1" si="2430"/>
        <v>0</v>
      </c>
      <c r="PN75" s="105">
        <f t="shared" ca="1" si="2535"/>
        <v>0</v>
      </c>
      <c r="PO75" s="191"/>
      <c r="PP75" s="192">
        <f t="shared" ca="1" si="2745"/>
        <v>0</v>
      </c>
      <c r="PQ75" s="106">
        <f t="shared" ca="1" si="2746"/>
        <v>0</v>
      </c>
      <c r="PR75" s="202"/>
      <c r="PS75" s="202"/>
      <c r="PT75" s="202"/>
      <c r="PU75" s="202"/>
      <c r="PV75" s="202"/>
      <c r="PW75" s="202"/>
      <c r="PX75" s="202"/>
      <c r="PY75" s="202"/>
      <c r="PZ75" s="203"/>
      <c r="QA75" s="204"/>
      <c r="QB75" s="108">
        <f t="shared" si="2434"/>
        <v>0</v>
      </c>
      <c r="QC75" s="102">
        <f ca="1">IF(E75=0,0,SUMIF('Cocktail (December 2025)'!$F$6:$DB$1547,E75,'Cocktail (December 2025)'!$CC$6:$CC$1547))</f>
        <v>0</v>
      </c>
      <c r="QD75" s="108">
        <f t="shared" ca="1" si="2435"/>
        <v>0</v>
      </c>
      <c r="QE75" s="109">
        <f t="shared" ca="1" si="2571"/>
        <v>0</v>
      </c>
      <c r="QF75" s="104">
        <f t="shared" ca="1" si="2437"/>
        <v>0</v>
      </c>
      <c r="QG75" s="105">
        <f t="shared" ca="1" si="2536"/>
        <v>0</v>
      </c>
      <c r="QH75" s="191"/>
      <c r="QI75" s="192">
        <f t="shared" ca="1" si="2747"/>
        <v>0</v>
      </c>
      <c r="QJ75" s="106">
        <f t="shared" ca="1" si="2748"/>
        <v>0</v>
      </c>
      <c r="QK75" s="202"/>
      <c r="QL75" s="202"/>
      <c r="QM75" s="202"/>
      <c r="QN75" s="202"/>
      <c r="QO75" s="202"/>
      <c r="QP75" s="202"/>
      <c r="QQ75" s="202"/>
      <c r="QR75" s="202"/>
      <c r="QS75" s="203"/>
      <c r="QT75" s="204"/>
      <c r="QU75" s="108">
        <f t="shared" si="2441"/>
        <v>0</v>
      </c>
      <c r="QV75" s="102">
        <f ca="1">IF(E75=0,0,SUMIF('Cocktail (December 2025)'!$F$6:$DB$1547,E75,'Cocktail (December 2025)'!$CF$6:$CF$1547))</f>
        <v>0</v>
      </c>
      <c r="QW75" s="108">
        <f t="shared" ca="1" si="2442"/>
        <v>0</v>
      </c>
      <c r="QX75" s="109">
        <f t="shared" ca="1" si="2572"/>
        <v>0</v>
      </c>
      <c r="QY75" s="104">
        <f t="shared" ca="1" si="2444"/>
        <v>0</v>
      </c>
      <c r="QZ75" s="105">
        <f t="shared" ca="1" si="2537"/>
        <v>0</v>
      </c>
      <c r="RA75" s="191"/>
      <c r="RB75" s="192">
        <f t="shared" ca="1" si="2749"/>
        <v>0</v>
      </c>
      <c r="RC75" s="106">
        <f t="shared" ca="1" si="2447"/>
        <v>0</v>
      </c>
      <c r="RD75" s="202"/>
      <c r="RE75" s="202"/>
      <c r="RF75" s="202"/>
      <c r="RG75" s="202"/>
      <c r="RH75" s="202"/>
      <c r="RI75" s="202"/>
      <c r="RJ75" s="202"/>
      <c r="RK75" s="202"/>
      <c r="RL75" s="203"/>
      <c r="RM75" s="204"/>
      <c r="RN75" s="108">
        <f t="shared" si="2448"/>
        <v>0</v>
      </c>
      <c r="RO75" s="102">
        <f ca="1">IF(E75=0,0,SUMIF('Cocktail (December 2025)'!$F$6:$DB$1547,E75,'Cocktail (December 2025)'!$CI$6:$CI$1547))</f>
        <v>0</v>
      </c>
      <c r="RP75" s="108">
        <f t="shared" ca="1" si="2449"/>
        <v>0</v>
      </c>
      <c r="RQ75" s="109">
        <f t="shared" ca="1" si="2573"/>
        <v>0</v>
      </c>
      <c r="RR75" s="104">
        <f t="shared" ca="1" si="2451"/>
        <v>0</v>
      </c>
      <c r="RS75" s="105">
        <f t="shared" ca="1" si="2538"/>
        <v>0</v>
      </c>
      <c r="RT75" s="191"/>
      <c r="RU75" s="192">
        <f t="shared" ca="1" si="2750"/>
        <v>0</v>
      </c>
      <c r="RV75" s="106">
        <f t="shared" ca="1" si="2751"/>
        <v>0</v>
      </c>
      <c r="RW75" s="202"/>
      <c r="RX75" s="202"/>
      <c r="RY75" s="202"/>
      <c r="RZ75" s="202"/>
      <c r="SA75" s="202"/>
      <c r="SB75" s="202"/>
      <c r="SC75" s="202"/>
      <c r="SD75" s="202"/>
      <c r="SE75" s="203"/>
      <c r="SF75" s="204"/>
      <c r="SG75" s="108">
        <f t="shared" si="2455"/>
        <v>0</v>
      </c>
      <c r="SH75" s="102">
        <f ca="1">IF(E75=0,0,SUMIF('Cocktail (December 2025)'!$F$6:$DB$1547,E75,'Cocktail (December 2025)'!$CL$6:$CL$1547))</f>
        <v>0</v>
      </c>
      <c r="SI75" s="108">
        <f t="shared" ca="1" si="2456"/>
        <v>0</v>
      </c>
      <c r="SJ75" s="109">
        <f t="shared" ca="1" si="2574"/>
        <v>0</v>
      </c>
      <c r="SK75" s="104">
        <f t="shared" ca="1" si="2458"/>
        <v>0</v>
      </c>
      <c r="SL75" s="105">
        <f t="shared" ca="1" si="2539"/>
        <v>0</v>
      </c>
      <c r="SM75" s="191"/>
      <c r="SN75" s="192">
        <f t="shared" ca="1" si="2752"/>
        <v>0</v>
      </c>
      <c r="SO75" s="106">
        <f t="shared" ca="1" si="2753"/>
        <v>0</v>
      </c>
      <c r="SP75" s="202"/>
      <c r="SQ75" s="202"/>
      <c r="SR75" s="202"/>
      <c r="SS75" s="202"/>
      <c r="ST75" s="202"/>
      <c r="SU75" s="202"/>
      <c r="SV75" s="202"/>
      <c r="SW75" s="202"/>
      <c r="SX75" s="203"/>
      <c r="SY75" s="204"/>
      <c r="SZ75" s="108">
        <f t="shared" si="2462"/>
        <v>0</v>
      </c>
      <c r="TA75" s="102">
        <f ca="1">IF(E75=0,0,SUMIF('Cocktail (December 2025)'!$F$6:$DB$1547,E75,'Cocktail (December 2025)'!$CO$6:$CO$1547))</f>
        <v>0</v>
      </c>
      <c r="TB75" s="108">
        <f t="shared" ca="1" si="2463"/>
        <v>0</v>
      </c>
      <c r="TC75" s="109">
        <f t="shared" ca="1" si="2575"/>
        <v>0</v>
      </c>
      <c r="TD75" s="104">
        <f t="shared" ca="1" si="2465"/>
        <v>0</v>
      </c>
      <c r="TE75" s="105">
        <f t="shared" ca="1" si="2540"/>
        <v>0</v>
      </c>
      <c r="TF75" s="191"/>
      <c r="TG75" s="192">
        <f t="shared" ca="1" si="2754"/>
        <v>0</v>
      </c>
      <c r="TH75" s="106">
        <f t="shared" ca="1" si="2755"/>
        <v>0</v>
      </c>
      <c r="TI75" s="202"/>
      <c r="TJ75" s="202"/>
      <c r="TK75" s="202"/>
      <c r="TL75" s="202"/>
      <c r="TM75" s="202"/>
      <c r="TN75" s="202"/>
      <c r="TO75" s="202"/>
      <c r="TP75" s="202"/>
      <c r="TQ75" s="203"/>
      <c r="TR75" s="204"/>
      <c r="TS75" s="108">
        <f t="shared" si="2469"/>
        <v>0</v>
      </c>
      <c r="TT75" s="102">
        <f ca="1">IF(E75=0,0,SUMIF('Cocktail (December 2025)'!$F$6:$DB$1547,E75,'Cocktail (December 2025)'!$CR$6:$CR$1547))</f>
        <v>0</v>
      </c>
      <c r="TU75" s="108">
        <f t="shared" ca="1" si="2470"/>
        <v>0</v>
      </c>
      <c r="TV75" s="109">
        <f t="shared" ca="1" si="2576"/>
        <v>0</v>
      </c>
      <c r="TW75" s="104">
        <f t="shared" ca="1" si="2472"/>
        <v>0</v>
      </c>
      <c r="TX75" s="105">
        <f t="shared" ca="1" si="2541"/>
        <v>0</v>
      </c>
      <c r="TY75" s="191"/>
      <c r="TZ75" s="192">
        <f t="shared" ca="1" si="2756"/>
        <v>0</v>
      </c>
      <c r="UA75" s="106">
        <f t="shared" ca="1" si="2757"/>
        <v>0</v>
      </c>
      <c r="UB75" s="202"/>
      <c r="UC75" s="202"/>
      <c r="UD75" s="202"/>
      <c r="UE75" s="202"/>
      <c r="UF75" s="202"/>
      <c r="UG75" s="202"/>
      <c r="UH75" s="202"/>
      <c r="UI75" s="202"/>
      <c r="UJ75" s="203"/>
      <c r="UK75" s="204"/>
      <c r="UL75" s="108">
        <f t="shared" si="2476"/>
        <v>0</v>
      </c>
      <c r="UM75" s="102">
        <f ca="1">IF(E75=0,0,SUMIF('Cocktail (December 2025)'!$F$6:$DB$1547,E75,'Cocktail (December 2025)'!$CU$6:$CU$1547))</f>
        <v>0</v>
      </c>
      <c r="UN75" s="108">
        <f t="shared" ca="1" si="2477"/>
        <v>0</v>
      </c>
      <c r="UO75" s="109">
        <f t="shared" ca="1" si="2577"/>
        <v>0</v>
      </c>
      <c r="UP75" s="104">
        <f t="shared" ca="1" si="2479"/>
        <v>0</v>
      </c>
      <c r="UQ75" s="105">
        <f t="shared" ca="1" si="2542"/>
        <v>0</v>
      </c>
      <c r="UR75" s="191"/>
      <c r="US75" s="192">
        <f t="shared" ca="1" si="2758"/>
        <v>0</v>
      </c>
      <c r="UT75" s="106">
        <f t="shared" ca="1" si="2759"/>
        <v>0</v>
      </c>
      <c r="UU75" s="202"/>
      <c r="UV75" s="202"/>
      <c r="UW75" s="202"/>
      <c r="UX75" s="202"/>
      <c r="UY75" s="202"/>
      <c r="UZ75" s="202"/>
      <c r="VA75" s="202"/>
      <c r="VB75" s="202"/>
      <c r="VC75" s="203"/>
      <c r="VD75" s="204"/>
      <c r="VE75" s="108">
        <f t="shared" si="2483"/>
        <v>0</v>
      </c>
      <c r="VF75" s="102">
        <f ca="1">IF(E75=0,0,SUMIF('Cocktail (December 2025)'!$F$6:$DB$1547,E75,'Cocktail (December 2025)'!$CX$6:$CX$1547))</f>
        <v>0</v>
      </c>
      <c r="VG75" s="108">
        <f t="shared" ca="1" si="2484"/>
        <v>0</v>
      </c>
      <c r="VH75" s="109">
        <f t="shared" ca="1" si="2578"/>
        <v>0</v>
      </c>
      <c r="VI75" s="104">
        <f t="shared" ca="1" si="2486"/>
        <v>0</v>
      </c>
      <c r="VJ75" s="105">
        <f t="shared" ca="1" si="2543"/>
        <v>0</v>
      </c>
      <c r="VK75" s="191"/>
      <c r="VL75" s="192">
        <f t="shared" ca="1" si="2760"/>
        <v>0</v>
      </c>
      <c r="VM75" s="106">
        <f t="shared" ca="1" si="2761"/>
        <v>0</v>
      </c>
      <c r="VN75" s="202"/>
      <c r="VO75" s="202"/>
      <c r="VP75" s="202"/>
      <c r="VQ75" s="202"/>
      <c r="VR75" s="202"/>
      <c r="VS75" s="202"/>
      <c r="VT75" s="202"/>
      <c r="VU75" s="202"/>
      <c r="VV75" s="203"/>
      <c r="VW75" s="204"/>
      <c r="VX75" s="108">
        <f t="shared" si="2490"/>
        <v>0</v>
      </c>
      <c r="VY75" s="102">
        <f ca="1">IF(E75=0,0,SUMIF('Cocktail (December 2025)'!$F$6:$DB$1547,E75,'Cocktail (December 2025)'!$DA$6:$DA$1547))</f>
        <v>0</v>
      </c>
      <c r="VZ75" s="108">
        <f t="shared" ca="1" si="2491"/>
        <v>0</v>
      </c>
      <c r="WA75" s="109">
        <f t="shared" ca="1" si="2579"/>
        <v>0</v>
      </c>
      <c r="WB75" s="104">
        <f t="shared" ca="1" si="2493"/>
        <v>0</v>
      </c>
      <c r="WC75" s="105">
        <f t="shared" ca="1" si="2544"/>
        <v>0</v>
      </c>
      <c r="WD75" s="191"/>
      <c r="WE75" s="192">
        <f t="shared" ca="1" si="2762"/>
        <v>0</v>
      </c>
      <c r="WF75" s="14" t="s">
        <v>81</v>
      </c>
      <c r="WG75" s="62">
        <f t="shared" si="2496"/>
        <v>0</v>
      </c>
      <c r="WH75" s="13">
        <f t="shared" si="2497"/>
        <v>0</v>
      </c>
      <c r="WI75" s="13">
        <f t="shared" si="2498"/>
        <v>0</v>
      </c>
      <c r="WJ75" s="13">
        <f t="shared" si="2499"/>
        <v>0</v>
      </c>
      <c r="WK75" s="13">
        <f t="shared" si="2500"/>
        <v>0</v>
      </c>
      <c r="WL75" s="13">
        <f t="shared" si="2501"/>
        <v>0</v>
      </c>
      <c r="WM75" s="13">
        <f t="shared" si="2502"/>
        <v>0</v>
      </c>
      <c r="WN75" s="13">
        <f t="shared" si="2503"/>
        <v>0</v>
      </c>
      <c r="WO75" s="13">
        <f t="shared" si="2504"/>
        <v>0</v>
      </c>
      <c r="WP75" s="63">
        <f t="shared" si="2505"/>
        <v>0</v>
      </c>
      <c r="WQ75" s="63">
        <f t="shared" si="2506"/>
        <v>0</v>
      </c>
      <c r="WR75" s="63">
        <f t="shared" si="2507"/>
        <v>0</v>
      </c>
      <c r="WS75" s="63">
        <f t="shared" ca="1" si="2508"/>
        <v>0</v>
      </c>
      <c r="WT75" s="54">
        <f t="shared" ca="1" si="2763"/>
        <v>0</v>
      </c>
      <c r="WU75" s="64">
        <f t="shared" ca="1" si="2764"/>
        <v>0</v>
      </c>
      <c r="WV75" s="196"/>
      <c r="WW75" s="197">
        <f t="shared" ca="1" si="2765"/>
        <v>0</v>
      </c>
      <c r="WX75" s="12">
        <f t="shared" si="2512"/>
        <v>0</v>
      </c>
      <c r="WY75" s="61"/>
    </row>
    <row r="76" spans="1:623" ht="15" customHeight="1" x14ac:dyDescent="0.3">
      <c r="A76" s="114" t="str">
        <f t="shared" ca="1" si="2278"/>
        <v>-</v>
      </c>
      <c r="B76" s="175"/>
      <c r="C76" s="173">
        <v>348</v>
      </c>
      <c r="D76" s="174">
        <v>332</v>
      </c>
      <c r="E76" s="138" t="s">
        <v>202</v>
      </c>
      <c r="F76" s="98">
        <f>IF(E76="","",IF(VLOOKUP(E76,'Master Data (December 2025)'!$B$10:$N$857,1)=E76,VLOOKUP(E76,'Master Data (December 2025)'!$B$10:$N$857,6),"XX"))</f>
        <v>1</v>
      </c>
      <c r="G76" s="98"/>
      <c r="H76" s="90">
        <f>IF(E76="","",IF(VLOOKUP(E76,'Master Data (December 2025)'!$B$10:$N$857,1)=E76,VLOOKUP(E76,'Master Data (December 2025)'!$B$10:$N$857,8),"XX"))</f>
        <v>32</v>
      </c>
      <c r="I76" s="98"/>
      <c r="J76" s="90" t="str">
        <f>IF(E76="","",IF(VLOOKUP(E76,'Master Data (December 2025)'!$B$10:$N$857,1)=E76,VLOOKUP(E76,'Master Data (December 2025)'!$B$10:$N$857,3),"XX"))</f>
        <v>สมภพ</v>
      </c>
      <c r="K76" s="99" t="str">
        <f>IF(E76="","",IF(VLOOKUP(E76,'Master Data (December 2025)'!$B$10:$N$857,1)=E76,VLOOKUP(E76,'Master Data (December 2025)'!$B$10:$N$857,5),"XX"))</f>
        <v>Btl 1000 ml</v>
      </c>
      <c r="L76" s="215">
        <f>IF(E76="","",IF(VLOOKUP(E76,'Master Data (December 2025)'!$B$10:$N$857,1)=E76,VLOOKUP(E76,'Master Data (December 2025)'!$B$10:$N$857,11),"XX"))</f>
        <v>1590</v>
      </c>
      <c r="M76" s="215">
        <f>IF(E76="","",IF(VLOOKUP(E76,'Master Data (December 2025)'!$B$10:$N$857,1)=E76,VLOOKUP(E76,'Master Data (December 2025)'!$B$10:$N$857,13),"XX"))</f>
        <v>49.6875</v>
      </c>
      <c r="N76" s="208"/>
      <c r="O76" s="100">
        <f t="shared" si="2705"/>
        <v>0</v>
      </c>
      <c r="P76" s="202"/>
      <c r="Q76" s="202"/>
      <c r="R76" s="202"/>
      <c r="S76" s="202"/>
      <c r="T76" s="202"/>
      <c r="U76" s="202"/>
      <c r="V76" s="202"/>
      <c r="W76" s="202"/>
      <c r="X76" s="203"/>
      <c r="Y76" s="204"/>
      <c r="Z76" s="101">
        <f t="shared" si="2706"/>
        <v>0</v>
      </c>
      <c r="AA76" s="102">
        <f ca="1">IF(E76=0,0,SUMIF('Cocktail (December 2025)'!$F$6:$DB$1547,E76,'Cocktail (December 2025)'!$O$6:$O$1547))</f>
        <v>0</v>
      </c>
      <c r="AB76" s="103">
        <f t="shared" ca="1" si="2707"/>
        <v>0</v>
      </c>
      <c r="AC76" s="104">
        <f t="shared" ca="1" si="2547"/>
        <v>0</v>
      </c>
      <c r="AD76" s="104">
        <f t="shared" ca="1" si="2708"/>
        <v>0</v>
      </c>
      <c r="AE76" s="105">
        <f t="shared" ca="1" si="2514"/>
        <v>0</v>
      </c>
      <c r="AF76" s="191"/>
      <c r="AG76" s="192">
        <f t="shared" ca="1" si="2709"/>
        <v>0</v>
      </c>
      <c r="AH76" s="106">
        <f t="shared" ca="1" si="2279"/>
        <v>0</v>
      </c>
      <c r="AI76" s="202"/>
      <c r="AJ76" s="202"/>
      <c r="AK76" s="202"/>
      <c r="AL76" s="202"/>
      <c r="AM76" s="202"/>
      <c r="AN76" s="202"/>
      <c r="AO76" s="202"/>
      <c r="AP76" s="202"/>
      <c r="AQ76" s="203"/>
      <c r="AR76" s="204"/>
      <c r="AS76" s="107">
        <f t="shared" si="2287"/>
        <v>0</v>
      </c>
      <c r="AT76" s="102">
        <f ca="1">IF(E76=0,0,SUMIF('Cocktail (December 2025)'!$F$6:$DB$1547,E76,'Cocktail (December 2025)'!$R$6:$R$1547))</f>
        <v>0</v>
      </c>
      <c r="AU76" s="108">
        <f t="shared" ca="1" si="2288"/>
        <v>0</v>
      </c>
      <c r="AV76" s="104">
        <f t="shared" ca="1" si="2549"/>
        <v>0</v>
      </c>
      <c r="AW76" s="104">
        <f t="shared" ca="1" si="2290"/>
        <v>0</v>
      </c>
      <c r="AX76" s="105">
        <f t="shared" ca="1" si="2515"/>
        <v>0</v>
      </c>
      <c r="AY76" s="191"/>
      <c r="AZ76" s="192">
        <f t="shared" ca="1" si="2710"/>
        <v>0</v>
      </c>
      <c r="BA76" s="106">
        <f t="shared" ca="1" si="2293"/>
        <v>0</v>
      </c>
      <c r="BB76" s="202"/>
      <c r="BC76" s="202"/>
      <c r="BD76" s="202"/>
      <c r="BE76" s="202"/>
      <c r="BF76" s="202"/>
      <c r="BG76" s="202"/>
      <c r="BH76" s="202"/>
      <c r="BI76" s="202"/>
      <c r="BJ76" s="203"/>
      <c r="BK76" s="204"/>
      <c r="BL76" s="108">
        <f t="shared" si="2294"/>
        <v>0</v>
      </c>
      <c r="BM76" s="102">
        <f ca="1">IF(E76=0,0,SUMIF('Cocktail (December 2025)'!$F$6:$DB$1547,E76,'Cocktail (December 2025)'!$U$6:$U$1547))</f>
        <v>0</v>
      </c>
      <c r="BN76" s="108">
        <f t="shared" ca="1" si="2295"/>
        <v>0</v>
      </c>
      <c r="BO76" s="109">
        <f t="shared" ca="1" si="2550"/>
        <v>0</v>
      </c>
      <c r="BP76" s="104">
        <f t="shared" ca="1" si="2297"/>
        <v>0</v>
      </c>
      <c r="BQ76" s="105">
        <f t="shared" ca="1" si="2516"/>
        <v>0</v>
      </c>
      <c r="BR76" s="191"/>
      <c r="BS76" s="192">
        <f t="shared" ca="1" si="2711"/>
        <v>0</v>
      </c>
      <c r="BT76" s="106">
        <f t="shared" ca="1" si="2712"/>
        <v>0</v>
      </c>
      <c r="BU76" s="202"/>
      <c r="BV76" s="202"/>
      <c r="BW76" s="202"/>
      <c r="BX76" s="202"/>
      <c r="BY76" s="202"/>
      <c r="BZ76" s="202"/>
      <c r="CA76" s="202"/>
      <c r="CB76" s="202"/>
      <c r="CC76" s="203"/>
      <c r="CD76" s="204"/>
      <c r="CE76" s="108">
        <f t="shared" si="2301"/>
        <v>0</v>
      </c>
      <c r="CF76" s="102">
        <f ca="1">IF(E76=0,0,SUMIF('Cocktail (December 2025)'!$F$6:$DB$1547,E76,'Cocktail (December 2025)'!$X$6:$X$1547))</f>
        <v>0</v>
      </c>
      <c r="CG76" s="108">
        <f t="shared" ca="1" si="2302"/>
        <v>0</v>
      </c>
      <c r="CH76" s="109">
        <f t="shared" ca="1" si="2551"/>
        <v>0</v>
      </c>
      <c r="CI76" s="104">
        <f t="shared" ca="1" si="2304"/>
        <v>0</v>
      </c>
      <c r="CJ76" s="105">
        <f t="shared" ca="1" si="2517"/>
        <v>0</v>
      </c>
      <c r="CK76" s="191"/>
      <c r="CL76" s="192">
        <f t="shared" ca="1" si="2713"/>
        <v>0</v>
      </c>
      <c r="CM76" s="106">
        <f t="shared" ca="1" si="2714"/>
        <v>0</v>
      </c>
      <c r="CN76" s="202"/>
      <c r="CO76" s="202"/>
      <c r="CP76" s="202"/>
      <c r="CQ76" s="202"/>
      <c r="CR76" s="202"/>
      <c r="CS76" s="202"/>
      <c r="CT76" s="202"/>
      <c r="CU76" s="202"/>
      <c r="CV76" s="203"/>
      <c r="CW76" s="204"/>
      <c r="CX76" s="108">
        <f t="shared" si="2308"/>
        <v>0</v>
      </c>
      <c r="CY76" s="102">
        <f ca="1">IF(E76=0,0,SUMIF('Cocktail (December 2025)'!$F$6:$DB$1547,E76,'Cocktail (December 2025)'!$AA$6:$AA$1547))</f>
        <v>0</v>
      </c>
      <c r="CZ76" s="108">
        <f t="shared" ca="1" si="2309"/>
        <v>0</v>
      </c>
      <c r="DA76" s="109">
        <f t="shared" ca="1" si="2552"/>
        <v>0</v>
      </c>
      <c r="DB76" s="104">
        <f t="shared" ca="1" si="2311"/>
        <v>0</v>
      </c>
      <c r="DC76" s="105">
        <f t="shared" ca="1" si="2518"/>
        <v>0</v>
      </c>
      <c r="DD76" s="191"/>
      <c r="DE76" s="192">
        <f t="shared" ca="1" si="2715"/>
        <v>0</v>
      </c>
      <c r="DF76" s="106">
        <f t="shared" ca="1" si="2716"/>
        <v>0</v>
      </c>
      <c r="DG76" s="202"/>
      <c r="DH76" s="202"/>
      <c r="DI76" s="202"/>
      <c r="DJ76" s="202"/>
      <c r="DK76" s="202"/>
      <c r="DL76" s="202"/>
      <c r="DM76" s="202"/>
      <c r="DN76" s="202"/>
      <c r="DO76" s="203"/>
      <c r="DP76" s="204"/>
      <c r="DQ76" s="108">
        <f t="shared" si="2315"/>
        <v>0</v>
      </c>
      <c r="DR76" s="102">
        <f ca="1">IF(E76=0,0,SUMIF('Cocktail (December 2025)'!$F$6:$DB$1547,E76,'Cocktail (December 2025)'!$AD$6:$AD$1547))</f>
        <v>0</v>
      </c>
      <c r="DS76" s="108">
        <f t="shared" ca="1" si="2316"/>
        <v>0</v>
      </c>
      <c r="DT76" s="109">
        <f t="shared" ca="1" si="2553"/>
        <v>0</v>
      </c>
      <c r="DU76" s="104">
        <f t="shared" ca="1" si="2318"/>
        <v>0</v>
      </c>
      <c r="DV76" s="105">
        <f t="shared" ca="1" si="2519"/>
        <v>0</v>
      </c>
      <c r="DW76" s="191"/>
      <c r="DX76" s="192">
        <f t="shared" ca="1" si="2717"/>
        <v>0</v>
      </c>
      <c r="DY76" s="106">
        <f t="shared" ca="1" si="2718"/>
        <v>0</v>
      </c>
      <c r="DZ76" s="202"/>
      <c r="EA76" s="202"/>
      <c r="EB76" s="202"/>
      <c r="EC76" s="202"/>
      <c r="ED76" s="202"/>
      <c r="EE76" s="202"/>
      <c r="EF76" s="202"/>
      <c r="EG76" s="202"/>
      <c r="EH76" s="203"/>
      <c r="EI76" s="204"/>
      <c r="EJ76" s="108">
        <f t="shared" si="2322"/>
        <v>0</v>
      </c>
      <c r="EK76" s="102">
        <f ca="1">IF(E76=0,0,SUMIF('Cocktail (December 2025)'!$F$6:$DB$1547,E76,'Cocktail (December 2025)'!$AG$6:$AG$1547))</f>
        <v>0</v>
      </c>
      <c r="EL76" s="108">
        <f t="shared" ca="1" si="2323"/>
        <v>0</v>
      </c>
      <c r="EM76" s="109">
        <f t="shared" ca="1" si="2554"/>
        <v>0</v>
      </c>
      <c r="EN76" s="104">
        <f t="shared" ca="1" si="2325"/>
        <v>0</v>
      </c>
      <c r="EO76" s="105">
        <f t="shared" ca="1" si="2520"/>
        <v>0</v>
      </c>
      <c r="EP76" s="191"/>
      <c r="EQ76" s="199">
        <f t="shared" ca="1" si="2719"/>
        <v>0</v>
      </c>
      <c r="ER76" s="185">
        <f t="shared" ca="1" si="2328"/>
        <v>0</v>
      </c>
      <c r="ES76" s="202"/>
      <c r="ET76" s="202"/>
      <c r="EU76" s="202"/>
      <c r="EV76" s="202"/>
      <c r="EW76" s="202"/>
      <c r="EX76" s="202"/>
      <c r="EY76" s="202"/>
      <c r="EZ76" s="202"/>
      <c r="FA76" s="203"/>
      <c r="FB76" s="204"/>
      <c r="FC76" s="108">
        <f t="shared" si="2329"/>
        <v>0</v>
      </c>
      <c r="FD76" s="102">
        <f ca="1">IF(E76=0,0,SUMIF('Cocktail (December 2025)'!$F$6:$DB$1547,E76,'Cocktail (December 2025)'!$AJ$6:$AJ$1547))</f>
        <v>0</v>
      </c>
      <c r="FE76" s="108">
        <f t="shared" ca="1" si="2330"/>
        <v>0</v>
      </c>
      <c r="FF76" s="109">
        <f t="shared" ca="1" si="2555"/>
        <v>0</v>
      </c>
      <c r="FG76" s="104">
        <f t="shared" ca="1" si="2332"/>
        <v>0</v>
      </c>
      <c r="FH76" s="105">
        <f t="shared" ca="1" si="2521"/>
        <v>0</v>
      </c>
      <c r="FI76" s="191"/>
      <c r="FJ76" s="192">
        <f t="shared" ca="1" si="2720"/>
        <v>0</v>
      </c>
      <c r="FK76" s="110">
        <f t="shared" ca="1" si="2556"/>
        <v>0</v>
      </c>
      <c r="FL76" s="202"/>
      <c r="FM76" s="202"/>
      <c r="FN76" s="202"/>
      <c r="FO76" s="202"/>
      <c r="FP76" s="202"/>
      <c r="FQ76" s="202"/>
      <c r="FR76" s="202"/>
      <c r="FS76" s="202"/>
      <c r="FT76" s="203"/>
      <c r="FU76" s="204"/>
      <c r="FV76" s="108">
        <f t="shared" si="2336"/>
        <v>0</v>
      </c>
      <c r="FW76" s="102">
        <f ca="1">IF(E76=0,0,SUMIF('Cocktail (December 2025)'!$F$6:$DB$1547,E76,'Cocktail (December 2025)'!$AM$6:$AM$1547))</f>
        <v>0</v>
      </c>
      <c r="FX76" s="108">
        <f t="shared" ca="1" si="2337"/>
        <v>0</v>
      </c>
      <c r="FY76" s="109">
        <f t="shared" ca="1" si="2557"/>
        <v>0</v>
      </c>
      <c r="FZ76" s="104">
        <f t="shared" ca="1" si="2339"/>
        <v>0</v>
      </c>
      <c r="GA76" s="105">
        <f t="shared" ca="1" si="2522"/>
        <v>0</v>
      </c>
      <c r="GB76" s="191"/>
      <c r="GC76" s="192">
        <f t="shared" ca="1" si="2721"/>
        <v>0</v>
      </c>
      <c r="GD76" s="106">
        <f t="shared" ca="1" si="2722"/>
        <v>0</v>
      </c>
      <c r="GE76" s="202"/>
      <c r="GF76" s="202"/>
      <c r="GG76" s="202"/>
      <c r="GH76" s="202"/>
      <c r="GI76" s="202"/>
      <c r="GJ76" s="202"/>
      <c r="GK76" s="202"/>
      <c r="GL76" s="202"/>
      <c r="GM76" s="203"/>
      <c r="GN76" s="204"/>
      <c r="GO76" s="108">
        <f t="shared" si="2343"/>
        <v>0</v>
      </c>
      <c r="GP76" s="102">
        <f ca="1">IF(E76=0,0,SUMIF('Cocktail (December 2025)'!$F$6:$DB$1547,E76,'Cocktail (December 2025)'!$AP$6:$AP$1547))</f>
        <v>0</v>
      </c>
      <c r="GQ76" s="108">
        <f t="shared" ca="1" si="2344"/>
        <v>0</v>
      </c>
      <c r="GR76" s="109">
        <f t="shared" ca="1" si="2558"/>
        <v>0</v>
      </c>
      <c r="GS76" s="104">
        <f t="shared" ca="1" si="2346"/>
        <v>0</v>
      </c>
      <c r="GT76" s="105">
        <f t="shared" ca="1" si="2523"/>
        <v>0</v>
      </c>
      <c r="GU76" s="191"/>
      <c r="GV76" s="192">
        <f t="shared" ca="1" si="2723"/>
        <v>0</v>
      </c>
      <c r="GW76" s="106">
        <f t="shared" ca="1" si="2724"/>
        <v>0</v>
      </c>
      <c r="GX76" s="202"/>
      <c r="GY76" s="202"/>
      <c r="GZ76" s="202"/>
      <c r="HA76" s="202"/>
      <c r="HB76" s="202"/>
      <c r="HC76" s="202"/>
      <c r="HD76" s="202"/>
      <c r="HE76" s="202"/>
      <c r="HF76" s="203"/>
      <c r="HG76" s="204"/>
      <c r="HH76" s="108">
        <f t="shared" si="2350"/>
        <v>0</v>
      </c>
      <c r="HI76" s="102">
        <f ca="1">IF(E76=0,0,SUMIF('Cocktail (December 2025)'!$F$6:$DB$1547,E76,'Cocktail (December 2025)'!$AS$6:$AS$1547))</f>
        <v>0</v>
      </c>
      <c r="HJ76" s="108">
        <f t="shared" ca="1" si="2351"/>
        <v>0</v>
      </c>
      <c r="HK76" s="109">
        <f t="shared" ca="1" si="2559"/>
        <v>0</v>
      </c>
      <c r="HL76" s="104">
        <f t="shared" ca="1" si="2353"/>
        <v>0</v>
      </c>
      <c r="HM76" s="105">
        <f t="shared" ca="1" si="2524"/>
        <v>0</v>
      </c>
      <c r="HN76" s="191"/>
      <c r="HO76" s="192">
        <f t="shared" ca="1" si="2725"/>
        <v>0</v>
      </c>
      <c r="HP76" s="106">
        <f t="shared" ca="1" si="2726"/>
        <v>0</v>
      </c>
      <c r="HQ76" s="202"/>
      <c r="HR76" s="202"/>
      <c r="HS76" s="202"/>
      <c r="HT76" s="202"/>
      <c r="HU76" s="202"/>
      <c r="HV76" s="202"/>
      <c r="HW76" s="202"/>
      <c r="HX76" s="202"/>
      <c r="HY76" s="203"/>
      <c r="HZ76" s="204"/>
      <c r="IA76" s="108">
        <f t="shared" si="2357"/>
        <v>0</v>
      </c>
      <c r="IB76" s="102">
        <f ca="1">IF(E76=0,0,SUMIF('Cocktail (December 2025)'!$F$6:$DB$1547,E76,'Cocktail (December 2025)'!$AV$6:$AV$1547))</f>
        <v>0</v>
      </c>
      <c r="IC76" s="108">
        <f t="shared" ca="1" si="2358"/>
        <v>0</v>
      </c>
      <c r="ID76" s="109">
        <f t="shared" ca="1" si="2560"/>
        <v>0</v>
      </c>
      <c r="IE76" s="104">
        <f t="shared" ca="1" si="2360"/>
        <v>0</v>
      </c>
      <c r="IF76" s="105">
        <f t="shared" ca="1" si="2525"/>
        <v>0</v>
      </c>
      <c r="IG76" s="191"/>
      <c r="IH76" s="192">
        <f t="shared" ca="1" si="2727"/>
        <v>0</v>
      </c>
      <c r="II76" s="106">
        <f t="shared" ca="1" si="2728"/>
        <v>0</v>
      </c>
      <c r="IJ76" s="202"/>
      <c r="IK76" s="202"/>
      <c r="IL76" s="202"/>
      <c r="IM76" s="202"/>
      <c r="IN76" s="202"/>
      <c r="IO76" s="202"/>
      <c r="IP76" s="202"/>
      <c r="IQ76" s="202"/>
      <c r="IR76" s="203"/>
      <c r="IS76" s="204"/>
      <c r="IT76" s="108">
        <f t="shared" si="2364"/>
        <v>0</v>
      </c>
      <c r="IU76" s="102">
        <f ca="1">IF(E76=0,0,SUMIF('Cocktail (December 2025)'!$F$6:$DB$1547,E76,'Cocktail (December 2025)'!$AY$6:$AY$1547))</f>
        <v>0</v>
      </c>
      <c r="IV76" s="108">
        <f t="shared" ca="1" si="2365"/>
        <v>0</v>
      </c>
      <c r="IW76" s="109">
        <f t="shared" ca="1" si="2561"/>
        <v>0</v>
      </c>
      <c r="IX76" s="104">
        <f t="shared" ca="1" si="2367"/>
        <v>0</v>
      </c>
      <c r="IY76" s="105">
        <f t="shared" ca="1" si="2526"/>
        <v>0</v>
      </c>
      <c r="IZ76" s="191"/>
      <c r="JA76" s="192">
        <f t="shared" ca="1" si="2729"/>
        <v>0</v>
      </c>
      <c r="JB76" s="106">
        <f t="shared" ca="1" si="2730"/>
        <v>0</v>
      </c>
      <c r="JC76" s="202"/>
      <c r="JD76" s="202"/>
      <c r="JE76" s="202"/>
      <c r="JF76" s="202"/>
      <c r="JG76" s="202"/>
      <c r="JH76" s="202"/>
      <c r="JI76" s="202"/>
      <c r="JJ76" s="202"/>
      <c r="JK76" s="203"/>
      <c r="JL76" s="204"/>
      <c r="JM76" s="108">
        <f t="shared" si="2371"/>
        <v>0</v>
      </c>
      <c r="JN76" s="102">
        <f ca="1">IF(E76=0,0,SUMIF('Cocktail (December 2025)'!$F$6:$DB$1547,E76,'Cocktail (December 2025)'!$BB$6:$BB$1547))</f>
        <v>0</v>
      </c>
      <c r="JO76" s="108">
        <f t="shared" ca="1" si="2372"/>
        <v>0</v>
      </c>
      <c r="JP76" s="109">
        <f t="shared" ca="1" si="2562"/>
        <v>0</v>
      </c>
      <c r="JQ76" s="104">
        <f t="shared" ca="1" si="2374"/>
        <v>0</v>
      </c>
      <c r="JR76" s="105">
        <f t="shared" ca="1" si="2527"/>
        <v>0</v>
      </c>
      <c r="JS76" s="191"/>
      <c r="JT76" s="192">
        <f t="shared" ca="1" si="2731"/>
        <v>0</v>
      </c>
      <c r="JU76" s="106">
        <f t="shared" ca="1" si="2377"/>
        <v>0</v>
      </c>
      <c r="JV76" s="202"/>
      <c r="JW76" s="202"/>
      <c r="JX76" s="202"/>
      <c r="JY76" s="202"/>
      <c r="JZ76" s="202"/>
      <c r="KA76" s="202"/>
      <c r="KB76" s="202"/>
      <c r="KC76" s="202"/>
      <c r="KD76" s="203"/>
      <c r="KE76" s="204"/>
      <c r="KF76" s="108">
        <f t="shared" si="2378"/>
        <v>0</v>
      </c>
      <c r="KG76" s="102">
        <f ca="1">IF(E76=0,0,SUMIF('Cocktail (December 2025)'!$F$6:$DB$1547,E76,'Cocktail (December 2025)'!$BE$6:$BE$1547))</f>
        <v>0</v>
      </c>
      <c r="KH76" s="108">
        <f t="shared" ca="1" si="2379"/>
        <v>0</v>
      </c>
      <c r="KI76" s="109">
        <f t="shared" ca="1" si="2563"/>
        <v>0</v>
      </c>
      <c r="KJ76" s="104">
        <f t="shared" ca="1" si="2381"/>
        <v>0</v>
      </c>
      <c r="KK76" s="105">
        <f t="shared" ca="1" si="2528"/>
        <v>0</v>
      </c>
      <c r="KL76" s="191"/>
      <c r="KM76" s="192">
        <f t="shared" ca="1" si="2732"/>
        <v>0</v>
      </c>
      <c r="KN76" s="106">
        <f t="shared" ca="1" si="2733"/>
        <v>0</v>
      </c>
      <c r="KO76" s="202"/>
      <c r="KP76" s="202"/>
      <c r="KQ76" s="202"/>
      <c r="KR76" s="202"/>
      <c r="KS76" s="202"/>
      <c r="KT76" s="202"/>
      <c r="KU76" s="202"/>
      <c r="KV76" s="202"/>
      <c r="KW76" s="203"/>
      <c r="KX76" s="204"/>
      <c r="KY76" s="108">
        <f t="shared" si="2385"/>
        <v>0</v>
      </c>
      <c r="KZ76" s="102">
        <f ca="1">IF(E76=0,0,SUMIF('Cocktail (December 2025)'!$F$6:$DB$1547,E76,'Cocktail (December 2025)'!$BH$6:$BH$1547))</f>
        <v>0</v>
      </c>
      <c r="LA76" s="108">
        <f t="shared" ca="1" si="2386"/>
        <v>0</v>
      </c>
      <c r="LB76" s="109">
        <f t="shared" ca="1" si="2564"/>
        <v>0</v>
      </c>
      <c r="LC76" s="104">
        <f t="shared" ca="1" si="2388"/>
        <v>0</v>
      </c>
      <c r="LD76" s="105">
        <f t="shared" ca="1" si="2529"/>
        <v>0</v>
      </c>
      <c r="LE76" s="191"/>
      <c r="LF76" s="192">
        <f t="shared" ca="1" si="2734"/>
        <v>0</v>
      </c>
      <c r="LG76" s="106">
        <f t="shared" ca="1" si="2735"/>
        <v>0</v>
      </c>
      <c r="LH76" s="202"/>
      <c r="LI76" s="202"/>
      <c r="LJ76" s="202"/>
      <c r="LK76" s="202"/>
      <c r="LL76" s="202"/>
      <c r="LM76" s="202"/>
      <c r="LN76" s="202"/>
      <c r="LO76" s="202"/>
      <c r="LP76" s="203"/>
      <c r="LQ76" s="204"/>
      <c r="LR76" s="108">
        <f t="shared" si="2392"/>
        <v>0</v>
      </c>
      <c r="LS76" s="102">
        <f ca="1">IF(E76=0,0,SUMIF('Cocktail (December 2025)'!$F$6:$DB$1547,E76,'Cocktail (December 2025)'!$BK$6:$BK$1547))</f>
        <v>0</v>
      </c>
      <c r="LT76" s="108">
        <f t="shared" ca="1" si="2393"/>
        <v>0</v>
      </c>
      <c r="LU76" s="109">
        <f t="shared" ca="1" si="2565"/>
        <v>0</v>
      </c>
      <c r="LV76" s="104">
        <f t="shared" ca="1" si="2395"/>
        <v>0</v>
      </c>
      <c r="LW76" s="105">
        <f t="shared" ca="1" si="2530"/>
        <v>0</v>
      </c>
      <c r="LX76" s="191"/>
      <c r="LY76" s="192">
        <f t="shared" ca="1" si="2736"/>
        <v>0</v>
      </c>
      <c r="LZ76" s="106">
        <f t="shared" ca="1" si="2737"/>
        <v>0</v>
      </c>
      <c r="MA76" s="202"/>
      <c r="MB76" s="202"/>
      <c r="MC76" s="202"/>
      <c r="MD76" s="202"/>
      <c r="ME76" s="202"/>
      <c r="MF76" s="202"/>
      <c r="MG76" s="202"/>
      <c r="MH76" s="202"/>
      <c r="MI76" s="203"/>
      <c r="MJ76" s="204"/>
      <c r="MK76" s="108">
        <f t="shared" si="2399"/>
        <v>0</v>
      </c>
      <c r="ML76" s="102">
        <f ca="1">IF(E76=0,0,SUMIF('Cocktail (December 2025)'!$F$6:$DB$1547,E76,'Cocktail (December 2025)'!$BN$6:$BN$1547))</f>
        <v>0</v>
      </c>
      <c r="MM76" s="108">
        <f t="shared" ca="1" si="2400"/>
        <v>0</v>
      </c>
      <c r="MN76" s="109">
        <f t="shared" ca="1" si="2566"/>
        <v>0</v>
      </c>
      <c r="MO76" s="104">
        <f t="shared" ca="1" si="2402"/>
        <v>0</v>
      </c>
      <c r="MP76" s="105">
        <f t="shared" ca="1" si="2531"/>
        <v>0</v>
      </c>
      <c r="MQ76" s="191"/>
      <c r="MR76" s="192">
        <f t="shared" ca="1" si="2738"/>
        <v>0</v>
      </c>
      <c r="MS76" s="106">
        <f t="shared" ca="1" si="2739"/>
        <v>0</v>
      </c>
      <c r="MT76" s="202"/>
      <c r="MU76" s="202"/>
      <c r="MV76" s="202"/>
      <c r="MW76" s="202"/>
      <c r="MX76" s="202"/>
      <c r="MY76" s="202"/>
      <c r="MZ76" s="202"/>
      <c r="NA76" s="202"/>
      <c r="NB76" s="203"/>
      <c r="NC76" s="204"/>
      <c r="ND76" s="108">
        <f t="shared" si="2406"/>
        <v>0</v>
      </c>
      <c r="NE76" s="102">
        <f ca="1">IF(E76=0,0,SUMIF('Cocktail (December 2025)'!$F$6:$DB$1547,E76,'Cocktail (December 2025)'!$BQ$6:$BQ$1547))</f>
        <v>0</v>
      </c>
      <c r="NF76" s="108">
        <f t="shared" ca="1" si="2407"/>
        <v>0</v>
      </c>
      <c r="NG76" s="109">
        <f t="shared" ca="1" si="2567"/>
        <v>0</v>
      </c>
      <c r="NH76" s="104">
        <f t="shared" ca="1" si="2409"/>
        <v>0</v>
      </c>
      <c r="NI76" s="105">
        <f t="shared" ca="1" si="2532"/>
        <v>0</v>
      </c>
      <c r="NJ76" s="191"/>
      <c r="NK76" s="192">
        <f t="shared" ca="1" si="2740"/>
        <v>0</v>
      </c>
      <c r="NL76" s="106">
        <f t="shared" ca="1" si="2741"/>
        <v>0</v>
      </c>
      <c r="NM76" s="202"/>
      <c r="NN76" s="202"/>
      <c r="NO76" s="202"/>
      <c r="NP76" s="202"/>
      <c r="NQ76" s="202"/>
      <c r="NR76" s="202"/>
      <c r="NS76" s="202"/>
      <c r="NT76" s="202"/>
      <c r="NU76" s="203"/>
      <c r="NV76" s="204"/>
      <c r="NW76" s="108">
        <f t="shared" si="2413"/>
        <v>0</v>
      </c>
      <c r="NX76" s="102">
        <f ca="1">IF(E76=0,0,SUMIF('Cocktail (December 2025)'!$F$6:$DB$1547,E76,'Cocktail (December 2025)'!$BT$6:$BT$1547))</f>
        <v>0</v>
      </c>
      <c r="NY76" s="108">
        <f t="shared" ca="1" si="2414"/>
        <v>0</v>
      </c>
      <c r="NZ76" s="109">
        <f t="shared" ca="1" si="2568"/>
        <v>0</v>
      </c>
      <c r="OA76" s="104">
        <f t="shared" ca="1" si="2416"/>
        <v>0</v>
      </c>
      <c r="OB76" s="105">
        <f t="shared" ca="1" si="2533"/>
        <v>0</v>
      </c>
      <c r="OC76" s="191"/>
      <c r="OD76" s="192">
        <f t="shared" ca="1" si="2742"/>
        <v>0</v>
      </c>
      <c r="OE76" s="106">
        <f t="shared" ca="1" si="2743"/>
        <v>0</v>
      </c>
      <c r="OF76" s="202"/>
      <c r="OG76" s="202"/>
      <c r="OH76" s="202"/>
      <c r="OI76" s="202"/>
      <c r="OJ76" s="202"/>
      <c r="OK76" s="202"/>
      <c r="OL76" s="202"/>
      <c r="OM76" s="202"/>
      <c r="ON76" s="203"/>
      <c r="OO76" s="204"/>
      <c r="OP76" s="108">
        <f t="shared" si="2420"/>
        <v>0</v>
      </c>
      <c r="OQ76" s="102">
        <f ca="1">IF(E76=0,0,SUMIF('Cocktail (December 2025)'!$F$6:$DB$1547,E76,'Cocktail (December 2025)'!$BW$6:$BW$1547))</f>
        <v>0</v>
      </c>
      <c r="OR76" s="108">
        <f t="shared" ca="1" si="2421"/>
        <v>0</v>
      </c>
      <c r="OS76" s="109">
        <f t="shared" ca="1" si="2569"/>
        <v>0</v>
      </c>
      <c r="OT76" s="104">
        <f t="shared" ca="1" si="2423"/>
        <v>0</v>
      </c>
      <c r="OU76" s="105">
        <f t="shared" ca="1" si="2534"/>
        <v>0</v>
      </c>
      <c r="OV76" s="191"/>
      <c r="OW76" s="192">
        <f t="shared" ca="1" si="2744"/>
        <v>0</v>
      </c>
      <c r="OX76" s="106">
        <f t="shared" ca="1" si="2426"/>
        <v>0</v>
      </c>
      <c r="OY76" s="202"/>
      <c r="OZ76" s="202"/>
      <c r="PA76" s="202"/>
      <c r="PB76" s="202"/>
      <c r="PC76" s="202"/>
      <c r="PD76" s="202"/>
      <c r="PE76" s="202"/>
      <c r="PF76" s="202"/>
      <c r="PG76" s="203"/>
      <c r="PH76" s="204"/>
      <c r="PI76" s="108">
        <f t="shared" si="2427"/>
        <v>0</v>
      </c>
      <c r="PJ76" s="102">
        <f ca="1">IF(E76=0,0,SUMIF('Cocktail (December 2025)'!$F$6:$DB$1547,E76,'Cocktail (December 2025)'!$BZ$6:$BZ$1547))</f>
        <v>0</v>
      </c>
      <c r="PK76" s="108">
        <f t="shared" ca="1" si="2428"/>
        <v>0</v>
      </c>
      <c r="PL76" s="109">
        <f t="shared" ca="1" si="2570"/>
        <v>0</v>
      </c>
      <c r="PM76" s="104">
        <f t="shared" ca="1" si="2430"/>
        <v>0</v>
      </c>
      <c r="PN76" s="105">
        <f t="shared" ca="1" si="2535"/>
        <v>0</v>
      </c>
      <c r="PO76" s="191"/>
      <c r="PP76" s="192">
        <f t="shared" ca="1" si="2745"/>
        <v>0</v>
      </c>
      <c r="PQ76" s="106">
        <f t="shared" ca="1" si="2746"/>
        <v>0</v>
      </c>
      <c r="PR76" s="202"/>
      <c r="PS76" s="202"/>
      <c r="PT76" s="202"/>
      <c r="PU76" s="202"/>
      <c r="PV76" s="202"/>
      <c r="PW76" s="202"/>
      <c r="PX76" s="202"/>
      <c r="PY76" s="202"/>
      <c r="PZ76" s="203"/>
      <c r="QA76" s="204"/>
      <c r="QB76" s="108">
        <f t="shared" si="2434"/>
        <v>0</v>
      </c>
      <c r="QC76" s="102">
        <f ca="1">IF(E76=0,0,SUMIF('Cocktail (December 2025)'!$F$6:$DB$1547,E76,'Cocktail (December 2025)'!$CC$6:$CC$1547))</f>
        <v>0</v>
      </c>
      <c r="QD76" s="108">
        <f t="shared" ca="1" si="2435"/>
        <v>0</v>
      </c>
      <c r="QE76" s="109">
        <f t="shared" ca="1" si="2571"/>
        <v>0</v>
      </c>
      <c r="QF76" s="104">
        <f t="shared" ca="1" si="2437"/>
        <v>0</v>
      </c>
      <c r="QG76" s="105">
        <f t="shared" ca="1" si="2536"/>
        <v>0</v>
      </c>
      <c r="QH76" s="191"/>
      <c r="QI76" s="192">
        <f t="shared" ca="1" si="2747"/>
        <v>0</v>
      </c>
      <c r="QJ76" s="106">
        <f t="shared" ca="1" si="2748"/>
        <v>0</v>
      </c>
      <c r="QK76" s="202"/>
      <c r="QL76" s="202"/>
      <c r="QM76" s="202"/>
      <c r="QN76" s="202"/>
      <c r="QO76" s="202"/>
      <c r="QP76" s="202"/>
      <c r="QQ76" s="202"/>
      <c r="QR76" s="202"/>
      <c r="QS76" s="203"/>
      <c r="QT76" s="204"/>
      <c r="QU76" s="108">
        <f t="shared" si="2441"/>
        <v>0</v>
      </c>
      <c r="QV76" s="102">
        <f ca="1">IF(E76=0,0,SUMIF('Cocktail (December 2025)'!$F$6:$DB$1547,E76,'Cocktail (December 2025)'!$CF$6:$CF$1547))</f>
        <v>0</v>
      </c>
      <c r="QW76" s="108">
        <f t="shared" ca="1" si="2442"/>
        <v>0</v>
      </c>
      <c r="QX76" s="109">
        <f t="shared" ca="1" si="2572"/>
        <v>0</v>
      </c>
      <c r="QY76" s="104">
        <f t="shared" ca="1" si="2444"/>
        <v>0</v>
      </c>
      <c r="QZ76" s="105">
        <f t="shared" ca="1" si="2537"/>
        <v>0</v>
      </c>
      <c r="RA76" s="191"/>
      <c r="RB76" s="192">
        <f t="shared" ca="1" si="2749"/>
        <v>0</v>
      </c>
      <c r="RC76" s="106">
        <f t="shared" ca="1" si="2447"/>
        <v>0</v>
      </c>
      <c r="RD76" s="202"/>
      <c r="RE76" s="202"/>
      <c r="RF76" s="202"/>
      <c r="RG76" s="202"/>
      <c r="RH76" s="202"/>
      <c r="RI76" s="202"/>
      <c r="RJ76" s="202"/>
      <c r="RK76" s="202"/>
      <c r="RL76" s="203"/>
      <c r="RM76" s="204"/>
      <c r="RN76" s="108">
        <f t="shared" si="2448"/>
        <v>0</v>
      </c>
      <c r="RO76" s="102">
        <f ca="1">IF(E76=0,0,SUMIF('Cocktail (December 2025)'!$F$6:$DB$1547,E76,'Cocktail (December 2025)'!$CI$6:$CI$1547))</f>
        <v>0</v>
      </c>
      <c r="RP76" s="108">
        <f t="shared" ca="1" si="2449"/>
        <v>0</v>
      </c>
      <c r="RQ76" s="109">
        <f t="shared" ca="1" si="2573"/>
        <v>0</v>
      </c>
      <c r="RR76" s="104">
        <f t="shared" ca="1" si="2451"/>
        <v>0</v>
      </c>
      <c r="RS76" s="105">
        <f t="shared" ca="1" si="2538"/>
        <v>0</v>
      </c>
      <c r="RT76" s="191"/>
      <c r="RU76" s="192">
        <f t="shared" ca="1" si="2750"/>
        <v>0</v>
      </c>
      <c r="RV76" s="106">
        <f t="shared" ca="1" si="2751"/>
        <v>0</v>
      </c>
      <c r="RW76" s="202"/>
      <c r="RX76" s="202"/>
      <c r="RY76" s="202"/>
      <c r="RZ76" s="202"/>
      <c r="SA76" s="202"/>
      <c r="SB76" s="202"/>
      <c r="SC76" s="202"/>
      <c r="SD76" s="202"/>
      <c r="SE76" s="203"/>
      <c r="SF76" s="204"/>
      <c r="SG76" s="108">
        <f t="shared" si="2455"/>
        <v>0</v>
      </c>
      <c r="SH76" s="102">
        <f ca="1">IF(E76=0,0,SUMIF('Cocktail (December 2025)'!$F$6:$DB$1547,E76,'Cocktail (December 2025)'!$CL$6:$CL$1547))</f>
        <v>0</v>
      </c>
      <c r="SI76" s="108">
        <f t="shared" ca="1" si="2456"/>
        <v>0</v>
      </c>
      <c r="SJ76" s="109">
        <f t="shared" ca="1" si="2574"/>
        <v>0</v>
      </c>
      <c r="SK76" s="104">
        <f t="shared" ca="1" si="2458"/>
        <v>0</v>
      </c>
      <c r="SL76" s="105">
        <f t="shared" ca="1" si="2539"/>
        <v>0</v>
      </c>
      <c r="SM76" s="191"/>
      <c r="SN76" s="192">
        <f t="shared" ca="1" si="2752"/>
        <v>0</v>
      </c>
      <c r="SO76" s="106">
        <f t="shared" ca="1" si="2753"/>
        <v>0</v>
      </c>
      <c r="SP76" s="202"/>
      <c r="SQ76" s="202"/>
      <c r="SR76" s="202"/>
      <c r="SS76" s="202"/>
      <c r="ST76" s="202"/>
      <c r="SU76" s="202"/>
      <c r="SV76" s="202"/>
      <c r="SW76" s="202"/>
      <c r="SX76" s="203"/>
      <c r="SY76" s="204"/>
      <c r="SZ76" s="108">
        <f t="shared" si="2462"/>
        <v>0</v>
      </c>
      <c r="TA76" s="102">
        <f ca="1">IF(E76=0,0,SUMIF('Cocktail (December 2025)'!$F$6:$DB$1547,E76,'Cocktail (December 2025)'!$CO$6:$CO$1547))</f>
        <v>0</v>
      </c>
      <c r="TB76" s="108">
        <f t="shared" ca="1" si="2463"/>
        <v>0</v>
      </c>
      <c r="TC76" s="109">
        <f t="shared" ca="1" si="2575"/>
        <v>0</v>
      </c>
      <c r="TD76" s="104">
        <f t="shared" ca="1" si="2465"/>
        <v>0</v>
      </c>
      <c r="TE76" s="105">
        <f t="shared" ca="1" si="2540"/>
        <v>0</v>
      </c>
      <c r="TF76" s="191"/>
      <c r="TG76" s="192">
        <f t="shared" ca="1" si="2754"/>
        <v>0</v>
      </c>
      <c r="TH76" s="106">
        <f t="shared" ca="1" si="2755"/>
        <v>0</v>
      </c>
      <c r="TI76" s="202"/>
      <c r="TJ76" s="202"/>
      <c r="TK76" s="202"/>
      <c r="TL76" s="202"/>
      <c r="TM76" s="202"/>
      <c r="TN76" s="202"/>
      <c r="TO76" s="202"/>
      <c r="TP76" s="202"/>
      <c r="TQ76" s="203"/>
      <c r="TR76" s="204"/>
      <c r="TS76" s="108">
        <f t="shared" si="2469"/>
        <v>0</v>
      </c>
      <c r="TT76" s="102">
        <f ca="1">IF(E76=0,0,SUMIF('Cocktail (December 2025)'!$F$6:$DB$1547,E76,'Cocktail (December 2025)'!$CR$6:$CR$1547))</f>
        <v>0</v>
      </c>
      <c r="TU76" s="108">
        <f t="shared" ca="1" si="2470"/>
        <v>0</v>
      </c>
      <c r="TV76" s="109">
        <f t="shared" ca="1" si="2576"/>
        <v>0</v>
      </c>
      <c r="TW76" s="104">
        <f t="shared" ca="1" si="2472"/>
        <v>0</v>
      </c>
      <c r="TX76" s="105">
        <f t="shared" ca="1" si="2541"/>
        <v>0</v>
      </c>
      <c r="TY76" s="191"/>
      <c r="TZ76" s="192">
        <f t="shared" ca="1" si="2756"/>
        <v>0</v>
      </c>
      <c r="UA76" s="106">
        <f t="shared" ca="1" si="2757"/>
        <v>0</v>
      </c>
      <c r="UB76" s="202"/>
      <c r="UC76" s="202"/>
      <c r="UD76" s="202"/>
      <c r="UE76" s="202"/>
      <c r="UF76" s="202"/>
      <c r="UG76" s="202"/>
      <c r="UH76" s="202"/>
      <c r="UI76" s="202"/>
      <c r="UJ76" s="203"/>
      <c r="UK76" s="204"/>
      <c r="UL76" s="108">
        <f t="shared" si="2476"/>
        <v>0</v>
      </c>
      <c r="UM76" s="102">
        <f ca="1">IF(E76=0,0,SUMIF('Cocktail (December 2025)'!$F$6:$DB$1547,E76,'Cocktail (December 2025)'!$CU$6:$CU$1547))</f>
        <v>0</v>
      </c>
      <c r="UN76" s="108">
        <f t="shared" ca="1" si="2477"/>
        <v>0</v>
      </c>
      <c r="UO76" s="109">
        <f t="shared" ca="1" si="2577"/>
        <v>0</v>
      </c>
      <c r="UP76" s="104">
        <f t="shared" ca="1" si="2479"/>
        <v>0</v>
      </c>
      <c r="UQ76" s="105">
        <f t="shared" ca="1" si="2542"/>
        <v>0</v>
      </c>
      <c r="UR76" s="191"/>
      <c r="US76" s="192">
        <f t="shared" ca="1" si="2758"/>
        <v>0</v>
      </c>
      <c r="UT76" s="106">
        <f t="shared" ca="1" si="2759"/>
        <v>0</v>
      </c>
      <c r="UU76" s="202"/>
      <c r="UV76" s="202"/>
      <c r="UW76" s="202"/>
      <c r="UX76" s="202"/>
      <c r="UY76" s="202"/>
      <c r="UZ76" s="202"/>
      <c r="VA76" s="202"/>
      <c r="VB76" s="202"/>
      <c r="VC76" s="203"/>
      <c r="VD76" s="204"/>
      <c r="VE76" s="108">
        <f t="shared" si="2483"/>
        <v>0</v>
      </c>
      <c r="VF76" s="102">
        <f ca="1">IF(E76=0,0,SUMIF('Cocktail (December 2025)'!$F$6:$DB$1547,E76,'Cocktail (December 2025)'!$CX$6:$CX$1547))</f>
        <v>0</v>
      </c>
      <c r="VG76" s="108">
        <f t="shared" ca="1" si="2484"/>
        <v>0</v>
      </c>
      <c r="VH76" s="109">
        <f t="shared" ca="1" si="2578"/>
        <v>0</v>
      </c>
      <c r="VI76" s="104">
        <f t="shared" ca="1" si="2486"/>
        <v>0</v>
      </c>
      <c r="VJ76" s="105">
        <f t="shared" ca="1" si="2543"/>
        <v>0</v>
      </c>
      <c r="VK76" s="191"/>
      <c r="VL76" s="192">
        <f t="shared" ca="1" si="2760"/>
        <v>0</v>
      </c>
      <c r="VM76" s="106">
        <f t="shared" ca="1" si="2761"/>
        <v>0</v>
      </c>
      <c r="VN76" s="202"/>
      <c r="VO76" s="202"/>
      <c r="VP76" s="202"/>
      <c r="VQ76" s="202"/>
      <c r="VR76" s="202"/>
      <c r="VS76" s="202"/>
      <c r="VT76" s="202"/>
      <c r="VU76" s="202"/>
      <c r="VV76" s="203"/>
      <c r="VW76" s="204"/>
      <c r="VX76" s="108">
        <f t="shared" si="2490"/>
        <v>0</v>
      </c>
      <c r="VY76" s="102">
        <f ca="1">IF(E76=0,0,SUMIF('Cocktail (December 2025)'!$F$6:$DB$1547,E76,'Cocktail (December 2025)'!$DA$6:$DA$1547))</f>
        <v>0</v>
      </c>
      <c r="VZ76" s="108">
        <f t="shared" ca="1" si="2491"/>
        <v>0</v>
      </c>
      <c r="WA76" s="109">
        <f t="shared" ca="1" si="2579"/>
        <v>0</v>
      </c>
      <c r="WB76" s="104">
        <f t="shared" ca="1" si="2493"/>
        <v>0</v>
      </c>
      <c r="WC76" s="105">
        <f t="shared" ca="1" si="2544"/>
        <v>0</v>
      </c>
      <c r="WD76" s="191"/>
      <c r="WE76" s="192">
        <f t="shared" ca="1" si="2762"/>
        <v>0</v>
      </c>
      <c r="WF76" s="14" t="s">
        <v>81</v>
      </c>
      <c r="WG76" s="62">
        <f t="shared" si="2496"/>
        <v>0</v>
      </c>
      <c r="WH76" s="13">
        <f t="shared" si="2497"/>
        <v>0</v>
      </c>
      <c r="WI76" s="13">
        <f t="shared" si="2498"/>
        <v>0</v>
      </c>
      <c r="WJ76" s="13">
        <f t="shared" si="2499"/>
        <v>0</v>
      </c>
      <c r="WK76" s="13">
        <f t="shared" si="2500"/>
        <v>0</v>
      </c>
      <c r="WL76" s="13">
        <f t="shared" si="2501"/>
        <v>0</v>
      </c>
      <c r="WM76" s="13">
        <f t="shared" si="2502"/>
        <v>0</v>
      </c>
      <c r="WN76" s="13">
        <f t="shared" si="2503"/>
        <v>0</v>
      </c>
      <c r="WO76" s="13">
        <f t="shared" si="2504"/>
        <v>0</v>
      </c>
      <c r="WP76" s="63">
        <f t="shared" si="2505"/>
        <v>0</v>
      </c>
      <c r="WQ76" s="63">
        <f t="shared" si="2506"/>
        <v>0</v>
      </c>
      <c r="WR76" s="63">
        <f t="shared" si="2507"/>
        <v>0</v>
      </c>
      <c r="WS76" s="63">
        <f t="shared" ca="1" si="2508"/>
        <v>0</v>
      </c>
      <c r="WT76" s="54">
        <f t="shared" ca="1" si="2763"/>
        <v>0</v>
      </c>
      <c r="WU76" s="64">
        <f t="shared" ca="1" si="2764"/>
        <v>0</v>
      </c>
      <c r="WV76" s="196"/>
      <c r="WW76" s="197">
        <f t="shared" ca="1" si="2765"/>
        <v>0</v>
      </c>
      <c r="WX76" s="12">
        <f t="shared" si="2512"/>
        <v>0</v>
      </c>
      <c r="WY76" s="61"/>
    </row>
    <row r="77" spans="1:623" ht="15" customHeight="1" x14ac:dyDescent="0.3">
      <c r="A77" s="114" t="str">
        <f ca="1">IFERROR(IF(WU77=0,"-","Y"),"-")</f>
        <v>-</v>
      </c>
      <c r="B77" s="149"/>
      <c r="C77" s="173">
        <v>317</v>
      </c>
      <c r="D77" s="174">
        <v>338</v>
      </c>
      <c r="E77" s="138" t="s">
        <v>209</v>
      </c>
      <c r="F77" s="98">
        <f>IF(E77="","",IF(VLOOKUP(E77,'Master Data (December 2025)'!$B$10:$N$857,1)=E77,VLOOKUP(E77,'Master Data (December 2025)'!$B$10:$N$857,6),"XX"))</f>
        <v>1</v>
      </c>
      <c r="G77" s="98"/>
      <c r="H77" s="90">
        <f>IF(E77="","",IF(VLOOKUP(E77,'Master Data (December 2025)'!$B$10:$N$857,1)=E77,VLOOKUP(E77,'Master Data (December 2025)'!$B$10:$N$857,8),"XX"))</f>
        <v>22</v>
      </c>
      <c r="I77" s="98"/>
      <c r="J77" s="90" t="str">
        <f>IF(E77="","",IF(VLOOKUP(E77,'Master Data (December 2025)'!$B$10:$N$857,1)=E77,VLOOKUP(E77,'Master Data (December 2025)'!$B$10:$N$857,3),"XX"))</f>
        <v>สมภพ</v>
      </c>
      <c r="K77" s="99" t="str">
        <f>IF(E77="","",IF(VLOOKUP(E77,'Master Data (December 2025)'!$B$10:$N$857,1)=E77,VLOOKUP(E77,'Master Data (December 2025)'!$B$10:$N$857,5),"XX"))</f>
        <v>Btl 700 ml</v>
      </c>
      <c r="L77" s="215">
        <f>IF(E77="","",IF(VLOOKUP(E77,'Master Data (December 2025)'!$B$10:$N$857,1)=E77,VLOOKUP(E77,'Master Data (December 2025)'!$B$10:$N$857,11),"XX"))</f>
        <v>1030</v>
      </c>
      <c r="M77" s="215">
        <f>IF(E77="","",IF(VLOOKUP(E77,'Master Data (December 2025)'!$B$10:$N$857,1)=E77,VLOOKUP(E77,'Master Data (December 2025)'!$B$10:$N$857,13),"XX"))</f>
        <v>46.81818181818182</v>
      </c>
      <c r="N77" s="208"/>
      <c r="O77" s="100">
        <f t="shared" ref="O77" si="2766">N77</f>
        <v>0</v>
      </c>
      <c r="P77" s="202"/>
      <c r="Q77" s="202"/>
      <c r="R77" s="202"/>
      <c r="S77" s="202"/>
      <c r="T77" s="202"/>
      <c r="U77" s="202"/>
      <c r="V77" s="202"/>
      <c r="W77" s="202"/>
      <c r="X77" s="203"/>
      <c r="Y77" s="204"/>
      <c r="Z77" s="101">
        <f t="shared" ref="Z77" si="2767">(Y77*F77)/H77</f>
        <v>0</v>
      </c>
      <c r="AA77" s="102">
        <f ca="1">IF(E77=0,0,SUMIF('Cocktail (December 2025)'!$F$6:$DB$1547,E77,'Cocktail (December 2025)'!$O$6:$O$1547))</f>
        <v>0</v>
      </c>
      <c r="AB77" s="103">
        <f t="shared" ref="AB77" ca="1" si="2768">AA77/H77</f>
        <v>0</v>
      </c>
      <c r="AC77" s="104">
        <f t="shared" ref="AC77" ca="1" si="2769">O77+P77+Q77+R77-S77-T77-U77-V77-W77-X77-Z77-AB77</f>
        <v>0</v>
      </c>
      <c r="AD77" s="104">
        <f t="shared" ref="AD77" ca="1" si="2770">AC77*H77</f>
        <v>0</v>
      </c>
      <c r="AE77" s="105">
        <f ca="1">(T77+U77+V77+W77+(X77+((Y77*$F77)/$H77)+AB77))*$L77</f>
        <v>0</v>
      </c>
      <c r="AF77" s="191"/>
      <c r="AG77" s="192">
        <f t="shared" ref="AG77" ca="1" si="2771">AF77-AC77</f>
        <v>0</v>
      </c>
      <c r="AH77" s="106">
        <f ca="1">IF(AF77="",AC77,IF(AF77&lt;&gt;0,AF77,0))</f>
        <v>0</v>
      </c>
      <c r="AI77" s="202"/>
      <c r="AJ77" s="202"/>
      <c r="AK77" s="202"/>
      <c r="AL77" s="202"/>
      <c r="AM77" s="202"/>
      <c r="AN77" s="202"/>
      <c r="AO77" s="202"/>
      <c r="AP77" s="202"/>
      <c r="AQ77" s="203"/>
      <c r="AR77" s="204"/>
      <c r="AS77" s="107">
        <f>(AR77*F77)/H77</f>
        <v>0</v>
      </c>
      <c r="AT77" s="102">
        <f ca="1">IF(E77=0,0,SUMIF('Cocktail (December 2025)'!$F$6:$DB$1547,E77,'Cocktail (December 2025)'!$R$6:$R$1547))</f>
        <v>0</v>
      </c>
      <c r="AU77" s="108">
        <f ca="1">AT77/H77</f>
        <v>0</v>
      </c>
      <c r="AV77" s="104">
        <f t="shared" ref="AV77" ca="1" si="2772">AH77+AI77+AJ77+AK77-AL77-AM77-AN77-AO77-AP77-AQ77-AS77-AU77</f>
        <v>0</v>
      </c>
      <c r="AW77" s="104">
        <f ca="1">AV77*H77</f>
        <v>0</v>
      </c>
      <c r="AX77" s="105">
        <f ca="1">(AM77+AN77+AO77+AP77+(AQ77+((AR77*$F77)/$H77)+AU77))*$L77</f>
        <v>0</v>
      </c>
      <c r="AY77" s="191"/>
      <c r="AZ77" s="192">
        <f t="shared" ref="AZ77" ca="1" si="2773">AY77-AV77</f>
        <v>0</v>
      </c>
      <c r="BA77" s="106">
        <f ca="1">AV77</f>
        <v>0</v>
      </c>
      <c r="BB77" s="202"/>
      <c r="BC77" s="202"/>
      <c r="BD77" s="202"/>
      <c r="BE77" s="202"/>
      <c r="BF77" s="202"/>
      <c r="BG77" s="202"/>
      <c r="BH77" s="202"/>
      <c r="BI77" s="202"/>
      <c r="BJ77" s="203"/>
      <c r="BK77" s="204"/>
      <c r="BL77" s="108">
        <f>(BK77*F77)/H77</f>
        <v>0</v>
      </c>
      <c r="BM77" s="102">
        <f ca="1">IF(E77=0,0,SUMIF('Cocktail (December 2025)'!$F$6:$DB$1547,E77,'Cocktail (December 2025)'!$U$6:$U$1547))</f>
        <v>0</v>
      </c>
      <c r="BN77" s="108">
        <f ca="1">BM77/H77</f>
        <v>0</v>
      </c>
      <c r="BO77" s="109">
        <f t="shared" ref="BO77" ca="1" si="2774">BA77+BB77+BC77+BD77-BE77-BF77-BG77-BH77-BI77-BJ77-BL77-BN77</f>
        <v>0</v>
      </c>
      <c r="BP77" s="104">
        <f ca="1">BO77*H77</f>
        <v>0</v>
      </c>
      <c r="BQ77" s="105">
        <f ca="1">(BF77+BG77+BH77+BI77+(BJ77+((BK77*$F77)/$H77)+BN77))*$L77</f>
        <v>0</v>
      </c>
      <c r="BR77" s="191"/>
      <c r="BS77" s="192">
        <f t="shared" ref="BS77" ca="1" si="2775">BR77-BO77</f>
        <v>0</v>
      </c>
      <c r="BT77" s="106">
        <f t="shared" ref="BT77" ca="1" si="2776">BO77</f>
        <v>0</v>
      </c>
      <c r="BU77" s="202"/>
      <c r="BV77" s="202"/>
      <c r="BW77" s="202"/>
      <c r="BX77" s="202"/>
      <c r="BY77" s="202"/>
      <c r="BZ77" s="202"/>
      <c r="CA77" s="202"/>
      <c r="CB77" s="202"/>
      <c r="CC77" s="203"/>
      <c r="CD77" s="204"/>
      <c r="CE77" s="108">
        <f>(CD77*F77)/H77</f>
        <v>0</v>
      </c>
      <c r="CF77" s="102">
        <f ca="1">IF(E77=0,0,SUMIF('Cocktail (December 2025)'!$F$6:$DB$1547,E77,'Cocktail (December 2025)'!$X$6:$X$1547))</f>
        <v>0</v>
      </c>
      <c r="CG77" s="108">
        <f ca="1">CF77/H77</f>
        <v>0</v>
      </c>
      <c r="CH77" s="109">
        <f t="shared" ref="CH77" ca="1" si="2777">BT77+BU77+BV77+BW77-BX77-BY77-BZ77-CA77-CB77-CC77-CE77-CG77</f>
        <v>0</v>
      </c>
      <c r="CI77" s="104">
        <f ca="1">CH77*H77</f>
        <v>0</v>
      </c>
      <c r="CJ77" s="105">
        <f ca="1">(BY77+BZ77+CA77+CB77+(CC77+((CD77*$F77)/$H77)+CG77))*$L77</f>
        <v>0</v>
      </c>
      <c r="CK77" s="191"/>
      <c r="CL77" s="192">
        <f t="shared" ref="CL77" ca="1" si="2778">CK77-CH77</f>
        <v>0</v>
      </c>
      <c r="CM77" s="106">
        <f t="shared" ref="CM77" ca="1" si="2779">CH77</f>
        <v>0</v>
      </c>
      <c r="CN77" s="202"/>
      <c r="CO77" s="202"/>
      <c r="CP77" s="202"/>
      <c r="CQ77" s="202"/>
      <c r="CR77" s="202"/>
      <c r="CS77" s="202"/>
      <c r="CT77" s="202"/>
      <c r="CU77" s="202"/>
      <c r="CV77" s="203"/>
      <c r="CW77" s="204"/>
      <c r="CX77" s="108">
        <f>(CW77*F77)/H77</f>
        <v>0</v>
      </c>
      <c r="CY77" s="102">
        <f ca="1">IF(E77=0,0,SUMIF('Cocktail (December 2025)'!$F$6:$DB$1547,E77,'Cocktail (December 2025)'!$AA$6:$AA$1547))</f>
        <v>0</v>
      </c>
      <c r="CZ77" s="108">
        <f ca="1">CY77/H77</f>
        <v>0</v>
      </c>
      <c r="DA77" s="109">
        <f t="shared" ref="DA77" ca="1" si="2780">CM77+CN77+CO77+CP77-CQ77-CR77-CS77-CT77-CU77-CV77-CX77-CZ77</f>
        <v>0</v>
      </c>
      <c r="DB77" s="104">
        <f ca="1">DA77*H77</f>
        <v>0</v>
      </c>
      <c r="DC77" s="105">
        <f ca="1">(CR77+CS77+CT77+CU77+(CV77+((CW77*$F77)/$H77)+CZ77))*$L77</f>
        <v>0</v>
      </c>
      <c r="DD77" s="191"/>
      <c r="DE77" s="192">
        <f t="shared" ref="DE77" ca="1" si="2781">DD77-DA77</f>
        <v>0</v>
      </c>
      <c r="DF77" s="106">
        <f t="shared" ref="DF77" ca="1" si="2782">DA77</f>
        <v>0</v>
      </c>
      <c r="DG77" s="202"/>
      <c r="DH77" s="202"/>
      <c r="DI77" s="202"/>
      <c r="DJ77" s="202"/>
      <c r="DK77" s="202"/>
      <c r="DL77" s="202"/>
      <c r="DM77" s="202"/>
      <c r="DN77" s="202"/>
      <c r="DO77" s="203"/>
      <c r="DP77" s="204"/>
      <c r="DQ77" s="108">
        <f>(DP77*F77)/H77</f>
        <v>0</v>
      </c>
      <c r="DR77" s="102">
        <f ca="1">IF(E77=0,0,SUMIF('Cocktail (December 2025)'!$F$6:$DB$1547,E77,'Cocktail (December 2025)'!$AD$6:$AD$1547))</f>
        <v>0</v>
      </c>
      <c r="DS77" s="108">
        <f ca="1">DR77/H77</f>
        <v>0</v>
      </c>
      <c r="DT77" s="109">
        <f t="shared" ref="DT77" ca="1" si="2783">DF77+DG77+DH77+DI77-DJ77-DK77-DL77-DM77-DN77-DO77-DQ77-DS77</f>
        <v>0</v>
      </c>
      <c r="DU77" s="104">
        <f ca="1">DT77*H77</f>
        <v>0</v>
      </c>
      <c r="DV77" s="105">
        <f ca="1">(DK77+DL77+DM77+DN77+(DO77+((DP77*$F77)/$H77)+DS77))*$L77</f>
        <v>0</v>
      </c>
      <c r="DW77" s="191"/>
      <c r="DX77" s="192">
        <f t="shared" ref="DX77" ca="1" si="2784">DW77-DT77</f>
        <v>0</v>
      </c>
      <c r="DY77" s="106">
        <f t="shared" ref="DY77" ca="1" si="2785">DT77</f>
        <v>0</v>
      </c>
      <c r="DZ77" s="202"/>
      <c r="EA77" s="202"/>
      <c r="EB77" s="202"/>
      <c r="EC77" s="202"/>
      <c r="ED77" s="202"/>
      <c r="EE77" s="202"/>
      <c r="EF77" s="202"/>
      <c r="EG77" s="202"/>
      <c r="EH77" s="203"/>
      <c r="EI77" s="204"/>
      <c r="EJ77" s="108">
        <f>(EI77*F77)/H77</f>
        <v>0</v>
      </c>
      <c r="EK77" s="102">
        <f ca="1">IF(E77=0,0,SUMIF('Cocktail (December 2025)'!$F$6:$DB$1547,E77,'Cocktail (December 2025)'!$AG$6:$AG$1547))</f>
        <v>0</v>
      </c>
      <c r="EL77" s="108">
        <f ca="1">EK77/H77</f>
        <v>0</v>
      </c>
      <c r="EM77" s="109">
        <f t="shared" ref="EM77" ca="1" si="2786">DY77+DZ77+EA77+EB77-EC77-ED77-EE77-EF77-EG77-EH77-EJ77-EL77</f>
        <v>0</v>
      </c>
      <c r="EN77" s="104">
        <f ca="1">EM77*H77</f>
        <v>0</v>
      </c>
      <c r="EO77" s="105">
        <f ca="1">(ED77+EE77+EF77+EG77+(EH77+((EI77*$F77)/$H77)+EL77))*$L77</f>
        <v>0</v>
      </c>
      <c r="EP77" s="191"/>
      <c r="EQ77" s="199">
        <f t="shared" ref="EQ77" ca="1" si="2787">EP77-EM77</f>
        <v>0</v>
      </c>
      <c r="ER77" s="185">
        <f ca="1">EM77</f>
        <v>0</v>
      </c>
      <c r="ES77" s="202"/>
      <c r="ET77" s="202"/>
      <c r="EU77" s="202"/>
      <c r="EV77" s="202"/>
      <c r="EW77" s="202"/>
      <c r="EX77" s="202"/>
      <c r="EY77" s="202"/>
      <c r="EZ77" s="202"/>
      <c r="FA77" s="203"/>
      <c r="FB77" s="204"/>
      <c r="FC77" s="108">
        <f>(FB77*F77)/H77</f>
        <v>0</v>
      </c>
      <c r="FD77" s="102">
        <f ca="1">IF(E77=0,0,SUMIF('Cocktail (December 2025)'!$F$6:$DB$1547,E77,'Cocktail (December 2025)'!$AJ$6:$AJ$1547))</f>
        <v>0</v>
      </c>
      <c r="FE77" s="108">
        <f ca="1">FD77/H77</f>
        <v>0</v>
      </c>
      <c r="FF77" s="109">
        <f t="shared" ref="FF77" ca="1" si="2788">ER77+ES77+ET77+EU77-EV77-EW77-EX77-EY77-EZ77-FA77-FC77-FE77</f>
        <v>0</v>
      </c>
      <c r="FG77" s="104">
        <f ca="1">FF77*H77</f>
        <v>0</v>
      </c>
      <c r="FH77" s="105">
        <f ca="1">(EW77+EX77+EY77+EZ77+(FA77+((FB77*$F77)/$H77)+FE77))*$L77</f>
        <v>0</v>
      </c>
      <c r="FI77" s="191"/>
      <c r="FJ77" s="192">
        <f t="shared" ref="FJ77" ca="1" si="2789">FI77-FF77</f>
        <v>0</v>
      </c>
      <c r="FK77" s="110">
        <f t="shared" ref="FK77" ca="1" si="2790">FF77</f>
        <v>0</v>
      </c>
      <c r="FL77" s="202"/>
      <c r="FM77" s="202"/>
      <c r="FN77" s="202"/>
      <c r="FO77" s="202"/>
      <c r="FP77" s="202"/>
      <c r="FQ77" s="202"/>
      <c r="FR77" s="202"/>
      <c r="FS77" s="202"/>
      <c r="FT77" s="203"/>
      <c r="FU77" s="204"/>
      <c r="FV77" s="108">
        <f>(FU77*F77)/H77</f>
        <v>0</v>
      </c>
      <c r="FW77" s="102">
        <f ca="1">IF(E77=0,0,SUMIF('Cocktail (December 2025)'!$F$6:$DB$1547,E77,'Cocktail (December 2025)'!$AM$6:$AM$1547))</f>
        <v>0</v>
      </c>
      <c r="FX77" s="108">
        <f ca="1">FW77/H77</f>
        <v>0</v>
      </c>
      <c r="FY77" s="109">
        <f t="shared" ref="FY77" ca="1" si="2791">FK77+FL77+FM77+FN77-FO77-FP77-FQ77-FR77-FS77-FT77-FV77-FX77</f>
        <v>0</v>
      </c>
      <c r="FZ77" s="104">
        <f ca="1">FY77*H77</f>
        <v>0</v>
      </c>
      <c r="GA77" s="105">
        <f ca="1">(FP77+FQ77+FR77+FS77+(FT77+((FU77*$F77)/$H77)+FX77))*$L77</f>
        <v>0</v>
      </c>
      <c r="GB77" s="191"/>
      <c r="GC77" s="192">
        <f t="shared" ref="GC77" ca="1" si="2792">GB77-FY77</f>
        <v>0</v>
      </c>
      <c r="GD77" s="106">
        <f t="shared" ref="GD77" ca="1" si="2793">FY77</f>
        <v>0</v>
      </c>
      <c r="GE77" s="202"/>
      <c r="GF77" s="202"/>
      <c r="GG77" s="202"/>
      <c r="GH77" s="202"/>
      <c r="GI77" s="202"/>
      <c r="GJ77" s="202"/>
      <c r="GK77" s="202"/>
      <c r="GL77" s="202"/>
      <c r="GM77" s="203"/>
      <c r="GN77" s="204"/>
      <c r="GO77" s="108">
        <f>(GN77*F77)/H77</f>
        <v>0</v>
      </c>
      <c r="GP77" s="102">
        <f ca="1">IF(E77=0,0,SUMIF('Cocktail (December 2025)'!$F$6:$DB$1547,E77,'Cocktail (December 2025)'!$AP$6:$AP$1547))</f>
        <v>0</v>
      </c>
      <c r="GQ77" s="108">
        <f ca="1">GP77/H77</f>
        <v>0</v>
      </c>
      <c r="GR77" s="109">
        <f t="shared" ref="GR77" ca="1" si="2794">GD77+GE77+GF77+GG77-GH77-GI77-GJ77-GK77-GL77-GM77-GO77-GQ77</f>
        <v>0</v>
      </c>
      <c r="GS77" s="104">
        <f ca="1">GR77*H77</f>
        <v>0</v>
      </c>
      <c r="GT77" s="105">
        <f ca="1">(GI77+GJ77+GK77+GL77+(GM77+((GN77*$F77)/$H77)+GQ77))*$L77</f>
        <v>0</v>
      </c>
      <c r="GU77" s="191"/>
      <c r="GV77" s="192">
        <f t="shared" ref="GV77" ca="1" si="2795">GU77-GR77</f>
        <v>0</v>
      </c>
      <c r="GW77" s="106">
        <f t="shared" ref="GW77" ca="1" si="2796">GR77</f>
        <v>0</v>
      </c>
      <c r="GX77" s="202"/>
      <c r="GY77" s="202"/>
      <c r="GZ77" s="202"/>
      <c r="HA77" s="202"/>
      <c r="HB77" s="202"/>
      <c r="HC77" s="202"/>
      <c r="HD77" s="202"/>
      <c r="HE77" s="202"/>
      <c r="HF77" s="203"/>
      <c r="HG77" s="204"/>
      <c r="HH77" s="108">
        <f>(HG77*F77)/H77</f>
        <v>0</v>
      </c>
      <c r="HI77" s="102">
        <f ca="1">IF(E77=0,0,SUMIF('Cocktail (December 2025)'!$F$6:$DB$1547,E77,'Cocktail (December 2025)'!$AS$6:$AS$1547))</f>
        <v>0</v>
      </c>
      <c r="HJ77" s="108">
        <f ca="1">HI77/H77</f>
        <v>0</v>
      </c>
      <c r="HK77" s="109">
        <f t="shared" ref="HK77" ca="1" si="2797">GW77+GX77+GY77+GZ77-HA77-HB77-HC77-HD77-HE77-HF77-HH77-HJ77</f>
        <v>0</v>
      </c>
      <c r="HL77" s="104">
        <f ca="1">HK77*H77</f>
        <v>0</v>
      </c>
      <c r="HM77" s="105">
        <f ca="1">(HB77+HC77+HD77+HE77+(HF77+((HG77*$F77)/$H77)+HJ77))*$L77</f>
        <v>0</v>
      </c>
      <c r="HN77" s="191"/>
      <c r="HO77" s="192">
        <f t="shared" ref="HO77" ca="1" si="2798">HN77-HK77</f>
        <v>0</v>
      </c>
      <c r="HP77" s="106">
        <f t="shared" ref="HP77" ca="1" si="2799">HK77</f>
        <v>0</v>
      </c>
      <c r="HQ77" s="202"/>
      <c r="HR77" s="202"/>
      <c r="HS77" s="202"/>
      <c r="HT77" s="202"/>
      <c r="HU77" s="202"/>
      <c r="HV77" s="202"/>
      <c r="HW77" s="202"/>
      <c r="HX77" s="202"/>
      <c r="HY77" s="203"/>
      <c r="HZ77" s="204"/>
      <c r="IA77" s="108">
        <f>(HZ77*F77)/H77</f>
        <v>0</v>
      </c>
      <c r="IB77" s="102">
        <f ca="1">IF(E77=0,0,SUMIF('Cocktail (December 2025)'!$F$6:$DB$1547,E77,'Cocktail (December 2025)'!$AV$6:$AV$1547))</f>
        <v>0</v>
      </c>
      <c r="IC77" s="108">
        <f ca="1">IB77/H77</f>
        <v>0</v>
      </c>
      <c r="ID77" s="109">
        <f t="shared" ref="ID77" ca="1" si="2800">HP77+HQ77+HR77+HS77-HT77-HU77-HV77-HW77-HX77-HY77-IA77-IC77</f>
        <v>0</v>
      </c>
      <c r="IE77" s="104">
        <f ca="1">ID77*H77</f>
        <v>0</v>
      </c>
      <c r="IF77" s="105">
        <f ca="1">(HU77+HV77+HW77+HX77+(HY77+((HZ77*$F77)/$H77)+IC77))*$L77</f>
        <v>0</v>
      </c>
      <c r="IG77" s="191"/>
      <c r="IH77" s="192">
        <f t="shared" ref="IH77" ca="1" si="2801">IG77-ID77</f>
        <v>0</v>
      </c>
      <c r="II77" s="106">
        <f t="shared" ref="II77" ca="1" si="2802">ID77</f>
        <v>0</v>
      </c>
      <c r="IJ77" s="202"/>
      <c r="IK77" s="202"/>
      <c r="IL77" s="202"/>
      <c r="IM77" s="202"/>
      <c r="IN77" s="202"/>
      <c r="IO77" s="202"/>
      <c r="IP77" s="202"/>
      <c r="IQ77" s="202"/>
      <c r="IR77" s="203"/>
      <c r="IS77" s="204"/>
      <c r="IT77" s="108">
        <f>(IS77*F77)/H77</f>
        <v>0</v>
      </c>
      <c r="IU77" s="102">
        <f ca="1">IF(E77=0,0,SUMIF('Cocktail (December 2025)'!$F$6:$DB$1547,E77,'Cocktail (December 2025)'!$AY$6:$AY$1547))</f>
        <v>0</v>
      </c>
      <c r="IV77" s="108">
        <f ca="1">IU77/H77</f>
        <v>0</v>
      </c>
      <c r="IW77" s="109">
        <f t="shared" ref="IW77" ca="1" si="2803">II77+IJ77+IK77+IL77-IM77-IN77-IO77-IP77-IQ77-IR77-IT77-IV77</f>
        <v>0</v>
      </c>
      <c r="IX77" s="104">
        <f ca="1">IW77*H77</f>
        <v>0</v>
      </c>
      <c r="IY77" s="105">
        <f ca="1">(IN77+IO77+IP77+IQ77+(IR77+((IS77*$F77)/$H77)+IV77))*$L77</f>
        <v>0</v>
      </c>
      <c r="IZ77" s="191"/>
      <c r="JA77" s="192">
        <f t="shared" ref="JA77" ca="1" si="2804">IZ77-IW77</f>
        <v>0</v>
      </c>
      <c r="JB77" s="106">
        <f t="shared" ref="JB77" ca="1" si="2805">IW77</f>
        <v>0</v>
      </c>
      <c r="JC77" s="202"/>
      <c r="JD77" s="202"/>
      <c r="JE77" s="202"/>
      <c r="JF77" s="202"/>
      <c r="JG77" s="202"/>
      <c r="JH77" s="202"/>
      <c r="JI77" s="202"/>
      <c r="JJ77" s="202"/>
      <c r="JK77" s="203"/>
      <c r="JL77" s="204"/>
      <c r="JM77" s="108">
        <f>(JL77*F77)/H77</f>
        <v>0</v>
      </c>
      <c r="JN77" s="102">
        <f ca="1">IF(E77=0,0,SUMIF('Cocktail (December 2025)'!$F$6:$DB$1547,E77,'Cocktail (December 2025)'!$BB$6:$BB$1547))</f>
        <v>0</v>
      </c>
      <c r="JO77" s="108">
        <f ca="1">JN77/H77</f>
        <v>0</v>
      </c>
      <c r="JP77" s="109">
        <f t="shared" ref="JP77" ca="1" si="2806">JB77+JC77+JD77+JE77-JF77-JG77-JH77-JI77-JJ77-JK77-JM77-JO77</f>
        <v>0</v>
      </c>
      <c r="JQ77" s="104">
        <f ca="1">JP77*H77</f>
        <v>0</v>
      </c>
      <c r="JR77" s="105">
        <f ca="1">(JG77+JH77+JI77+JJ77+(JK77+((JL77*$F77)/$H77)+JO77))*$L77</f>
        <v>0</v>
      </c>
      <c r="JS77" s="191"/>
      <c r="JT77" s="192">
        <f t="shared" ref="JT77" ca="1" si="2807">JS77-JP77</f>
        <v>0</v>
      </c>
      <c r="JU77" s="106">
        <f ca="1">JP77</f>
        <v>0</v>
      </c>
      <c r="JV77" s="202"/>
      <c r="JW77" s="202"/>
      <c r="JX77" s="202"/>
      <c r="JY77" s="202"/>
      <c r="JZ77" s="202"/>
      <c r="KA77" s="202"/>
      <c r="KB77" s="202"/>
      <c r="KC77" s="202"/>
      <c r="KD77" s="203"/>
      <c r="KE77" s="204"/>
      <c r="KF77" s="108">
        <f>(KE77*F77)/H77</f>
        <v>0</v>
      </c>
      <c r="KG77" s="102">
        <f ca="1">IF(E77=0,0,SUMIF('Cocktail (December 2025)'!$F$6:$DB$1547,E77,'Cocktail (December 2025)'!$BE$6:$BE$1547))</f>
        <v>0</v>
      </c>
      <c r="KH77" s="108">
        <f ca="1">KG77/H77</f>
        <v>0</v>
      </c>
      <c r="KI77" s="109">
        <f t="shared" ref="KI77" ca="1" si="2808">JU77+JV77+JW77+JX77-JY77-JZ77-KA77-KB77-KC77-KD77-KF77-KH77</f>
        <v>0</v>
      </c>
      <c r="KJ77" s="104">
        <f ca="1">KI77*H77</f>
        <v>0</v>
      </c>
      <c r="KK77" s="105">
        <f ca="1">(JZ77+KA77+KB77+KC77+(KD77+((KE77*$F77)/$H77)+KH77))*$L77</f>
        <v>0</v>
      </c>
      <c r="KL77" s="191"/>
      <c r="KM77" s="192">
        <f t="shared" ref="KM77" ca="1" si="2809">KL77-KI77</f>
        <v>0</v>
      </c>
      <c r="KN77" s="106">
        <f t="shared" ref="KN77" ca="1" si="2810">KI77</f>
        <v>0</v>
      </c>
      <c r="KO77" s="202"/>
      <c r="KP77" s="202"/>
      <c r="KQ77" s="202"/>
      <c r="KR77" s="202"/>
      <c r="KS77" s="202"/>
      <c r="KT77" s="202"/>
      <c r="KU77" s="202"/>
      <c r="KV77" s="202"/>
      <c r="KW77" s="203"/>
      <c r="KX77" s="204"/>
      <c r="KY77" s="108">
        <f>(KX77*F77)/H77</f>
        <v>0</v>
      </c>
      <c r="KZ77" s="102">
        <f ca="1">IF(E77=0,0,SUMIF('Cocktail (December 2025)'!$F$6:$DB$1547,E77,'Cocktail (December 2025)'!$BH$6:$BH$1547))</f>
        <v>0</v>
      </c>
      <c r="LA77" s="108">
        <f ca="1">KZ77/H77</f>
        <v>0</v>
      </c>
      <c r="LB77" s="109">
        <f t="shared" ref="LB77" ca="1" si="2811">KN77+KO77+KP77+KQ77-KR77-KS77-KT77-KU77-KV77-KW77-KY77-LA77</f>
        <v>0</v>
      </c>
      <c r="LC77" s="104">
        <f ca="1">LB77*H77</f>
        <v>0</v>
      </c>
      <c r="LD77" s="105">
        <f ca="1">(KS77+KT77+KU77+KV77+(KW77+((KX77*$F77)/$H77)+LA77))*$L77</f>
        <v>0</v>
      </c>
      <c r="LE77" s="191"/>
      <c r="LF77" s="192">
        <f t="shared" ref="LF77" ca="1" si="2812">LE77-LB77</f>
        <v>0</v>
      </c>
      <c r="LG77" s="106">
        <f t="shared" ref="LG77" ca="1" si="2813">LB77</f>
        <v>0</v>
      </c>
      <c r="LH77" s="202"/>
      <c r="LI77" s="202"/>
      <c r="LJ77" s="202"/>
      <c r="LK77" s="202"/>
      <c r="LL77" s="202"/>
      <c r="LM77" s="202"/>
      <c r="LN77" s="202"/>
      <c r="LO77" s="202"/>
      <c r="LP77" s="203"/>
      <c r="LQ77" s="204"/>
      <c r="LR77" s="108">
        <f>(LQ77*F77)/H77</f>
        <v>0</v>
      </c>
      <c r="LS77" s="102">
        <f ca="1">IF(E77=0,0,SUMIF('Cocktail (December 2025)'!$F$6:$DB$1547,E77,'Cocktail (December 2025)'!$BK$6:$BK$1547))</f>
        <v>0</v>
      </c>
      <c r="LT77" s="108">
        <f ca="1">LS77/H77</f>
        <v>0</v>
      </c>
      <c r="LU77" s="109">
        <f t="shared" ref="LU77" ca="1" si="2814">LG77+LH77+LI77+LJ77-LK77-LL77-LM77-LN77-LO77-LP77-LR77-LT77</f>
        <v>0</v>
      </c>
      <c r="LV77" s="104">
        <f ca="1">LU77*H77</f>
        <v>0</v>
      </c>
      <c r="LW77" s="105">
        <f ca="1">(LL77+LM77+LN77+LO77+(LP77+((LQ77*$F77)/$H77)+LT77))*$L77</f>
        <v>0</v>
      </c>
      <c r="LX77" s="191"/>
      <c r="LY77" s="192">
        <f t="shared" ref="LY77" ca="1" si="2815">LX77-LU77</f>
        <v>0</v>
      </c>
      <c r="LZ77" s="106">
        <f t="shared" ref="LZ77" ca="1" si="2816">LU77</f>
        <v>0</v>
      </c>
      <c r="MA77" s="202"/>
      <c r="MB77" s="202"/>
      <c r="MC77" s="202"/>
      <c r="MD77" s="202"/>
      <c r="ME77" s="202"/>
      <c r="MF77" s="202"/>
      <c r="MG77" s="202"/>
      <c r="MH77" s="202"/>
      <c r="MI77" s="203"/>
      <c r="MJ77" s="204"/>
      <c r="MK77" s="108">
        <f>(MJ77*F77)/H77</f>
        <v>0</v>
      </c>
      <c r="ML77" s="102">
        <f ca="1">IF(E77=0,0,SUMIF('Cocktail (December 2025)'!$F$6:$DB$1547,E77,'Cocktail (December 2025)'!$BN$6:$BN$1547))</f>
        <v>0</v>
      </c>
      <c r="MM77" s="108">
        <f ca="1">ML77/H77</f>
        <v>0</v>
      </c>
      <c r="MN77" s="109">
        <f t="shared" ref="MN77" ca="1" si="2817">LZ77+MA77+MB77+MC77-MD77-ME77-MF77-MG77-MH77-MI77-MK77-MM77</f>
        <v>0</v>
      </c>
      <c r="MO77" s="104">
        <f ca="1">MN77*H77</f>
        <v>0</v>
      </c>
      <c r="MP77" s="105">
        <f ca="1">(ME77+MF77+MG77+MH77+(MI77+((MJ77*$F77)/$H77)+MM77))*$L77</f>
        <v>0</v>
      </c>
      <c r="MQ77" s="191"/>
      <c r="MR77" s="192">
        <f t="shared" ref="MR77" ca="1" si="2818">MQ77-MN77</f>
        <v>0</v>
      </c>
      <c r="MS77" s="106">
        <f t="shared" ref="MS77" ca="1" si="2819">MN77</f>
        <v>0</v>
      </c>
      <c r="MT77" s="202"/>
      <c r="MU77" s="202"/>
      <c r="MV77" s="202"/>
      <c r="MW77" s="202"/>
      <c r="MX77" s="202"/>
      <c r="MY77" s="202"/>
      <c r="MZ77" s="202"/>
      <c r="NA77" s="202"/>
      <c r="NB77" s="203"/>
      <c r="NC77" s="204"/>
      <c r="ND77" s="108">
        <f>(NC77*F77)/H77</f>
        <v>0</v>
      </c>
      <c r="NE77" s="102">
        <f ca="1">IF(E77=0,0,SUMIF('Cocktail (December 2025)'!$F$6:$DB$1547,E77,'Cocktail (December 2025)'!$BQ$6:$BQ$1547))</f>
        <v>0</v>
      </c>
      <c r="NF77" s="108">
        <f ca="1">NE77/H77</f>
        <v>0</v>
      </c>
      <c r="NG77" s="109">
        <f t="shared" ref="NG77" ca="1" si="2820">MS77+MT77+MU77+MV77-MW77-MX77-MY77-MZ77-NA77-NB77-ND77-NF77</f>
        <v>0</v>
      </c>
      <c r="NH77" s="104">
        <f ca="1">NG77*H77</f>
        <v>0</v>
      </c>
      <c r="NI77" s="105">
        <f ca="1">(MX77+MY77+MZ77+NA77+(NB77+((NC77*$F77)/$H77)+NF77))*$L77</f>
        <v>0</v>
      </c>
      <c r="NJ77" s="191"/>
      <c r="NK77" s="192">
        <f t="shared" ref="NK77" ca="1" si="2821">NJ77-NG77</f>
        <v>0</v>
      </c>
      <c r="NL77" s="106">
        <f t="shared" ref="NL77" ca="1" si="2822">NG77</f>
        <v>0</v>
      </c>
      <c r="NM77" s="202"/>
      <c r="NN77" s="202"/>
      <c r="NO77" s="202"/>
      <c r="NP77" s="202"/>
      <c r="NQ77" s="202"/>
      <c r="NR77" s="202"/>
      <c r="NS77" s="202"/>
      <c r="NT77" s="202"/>
      <c r="NU77" s="203"/>
      <c r="NV77" s="204"/>
      <c r="NW77" s="108">
        <f>(NV77*F77)/H77</f>
        <v>0</v>
      </c>
      <c r="NX77" s="102">
        <f ca="1">IF(E77=0,0,SUMIF('Cocktail (December 2025)'!$F$6:$DB$1547,E77,'Cocktail (December 2025)'!$BT$6:$BT$1547))</f>
        <v>0</v>
      </c>
      <c r="NY77" s="108">
        <f ca="1">NX77/H77</f>
        <v>0</v>
      </c>
      <c r="NZ77" s="109">
        <f t="shared" ref="NZ77" ca="1" si="2823">NL77+NM77+NN77+NO77-NP77-NQ77-NR77-NS77-NT77-NU77-NW77-NY77</f>
        <v>0</v>
      </c>
      <c r="OA77" s="104">
        <f ca="1">NZ77*H77</f>
        <v>0</v>
      </c>
      <c r="OB77" s="105">
        <f ca="1">(NQ77+NR77+NS77+NT77+(NU77+((NV77*$F77)/$H77)+NY77))*$L77</f>
        <v>0</v>
      </c>
      <c r="OC77" s="191"/>
      <c r="OD77" s="192">
        <f t="shared" ref="OD77" ca="1" si="2824">OC77-NZ77</f>
        <v>0</v>
      </c>
      <c r="OE77" s="106">
        <f t="shared" ref="OE77" ca="1" si="2825">NZ77</f>
        <v>0</v>
      </c>
      <c r="OF77" s="202"/>
      <c r="OG77" s="202"/>
      <c r="OH77" s="202"/>
      <c r="OI77" s="202"/>
      <c r="OJ77" s="202"/>
      <c r="OK77" s="202"/>
      <c r="OL77" s="202"/>
      <c r="OM77" s="202"/>
      <c r="ON77" s="203"/>
      <c r="OO77" s="204"/>
      <c r="OP77" s="108">
        <f>(OO77*F77)/H77</f>
        <v>0</v>
      </c>
      <c r="OQ77" s="102">
        <f ca="1">IF(E77=0,0,SUMIF('Cocktail (December 2025)'!$F$6:$DB$1547,E77,'Cocktail (December 2025)'!$BW$6:$BW$1547))</f>
        <v>0</v>
      </c>
      <c r="OR77" s="108">
        <f ca="1">OQ77/H77</f>
        <v>0</v>
      </c>
      <c r="OS77" s="109">
        <f t="shared" ref="OS77" ca="1" si="2826">OE77+OF77+OG77+OH77-OI77-OJ77-OK77-OL77-OM77-ON77-OP77-OR77</f>
        <v>0</v>
      </c>
      <c r="OT77" s="104">
        <f ca="1">OS77*H77</f>
        <v>0</v>
      </c>
      <c r="OU77" s="105">
        <f ca="1">(OJ77+OK77+OL77+OM77+(ON77+((OO77*$F77)/$H77)+OR77))*$L77</f>
        <v>0</v>
      </c>
      <c r="OV77" s="191"/>
      <c r="OW77" s="192">
        <f t="shared" ref="OW77" ca="1" si="2827">OV77-OS77</f>
        <v>0</v>
      </c>
      <c r="OX77" s="106">
        <f ca="1">OS77</f>
        <v>0</v>
      </c>
      <c r="OY77" s="202"/>
      <c r="OZ77" s="202"/>
      <c r="PA77" s="202"/>
      <c r="PB77" s="202"/>
      <c r="PC77" s="202"/>
      <c r="PD77" s="202"/>
      <c r="PE77" s="202"/>
      <c r="PF77" s="202"/>
      <c r="PG77" s="203"/>
      <c r="PH77" s="204"/>
      <c r="PI77" s="108">
        <f>(PH77*F77)/H77</f>
        <v>0</v>
      </c>
      <c r="PJ77" s="102">
        <f ca="1">IF(E77=0,0,SUMIF('Cocktail (December 2025)'!$F$6:$DB$1547,E77,'Cocktail (December 2025)'!$BZ$6:$BZ$1547))</f>
        <v>0</v>
      </c>
      <c r="PK77" s="108">
        <f ca="1">PJ77/H77</f>
        <v>0</v>
      </c>
      <c r="PL77" s="109">
        <f t="shared" ref="PL77" ca="1" si="2828">OX77+OY77+OZ77+PA77-PB77-PC77-PD77-PE77-PF77-PG77-PI77-PK77</f>
        <v>0</v>
      </c>
      <c r="PM77" s="104">
        <f ca="1">PL77*H77</f>
        <v>0</v>
      </c>
      <c r="PN77" s="105">
        <f ca="1">(PC77+PD77+PE77+PF77+(PG77+((PH77*$F77)/$H77)+PK77))*$L77</f>
        <v>0</v>
      </c>
      <c r="PO77" s="191"/>
      <c r="PP77" s="192">
        <f t="shared" ref="PP77" ca="1" si="2829">PO77-PL77</f>
        <v>0</v>
      </c>
      <c r="PQ77" s="106">
        <f t="shared" ref="PQ77" ca="1" si="2830">PL77</f>
        <v>0</v>
      </c>
      <c r="PR77" s="202"/>
      <c r="PS77" s="202"/>
      <c r="PT77" s="202"/>
      <c r="PU77" s="202"/>
      <c r="PV77" s="202"/>
      <c r="PW77" s="202"/>
      <c r="PX77" s="202"/>
      <c r="PY77" s="202"/>
      <c r="PZ77" s="203"/>
      <c r="QA77" s="204"/>
      <c r="QB77" s="108">
        <f>(QA77*F77)/H77</f>
        <v>0</v>
      </c>
      <c r="QC77" s="102">
        <f ca="1">IF(E77=0,0,SUMIF('Cocktail (December 2025)'!$F$6:$DB$1547,E77,'Cocktail (December 2025)'!$CC$6:$CC$1547))</f>
        <v>0</v>
      </c>
      <c r="QD77" s="108">
        <f ca="1">QC77/H77</f>
        <v>0</v>
      </c>
      <c r="QE77" s="109">
        <f t="shared" ref="QE77" ca="1" si="2831">PQ77+PR77+PS77+PT77-PU77-PV77-PW77-PX77-PY77-PZ77-QB77-QD77</f>
        <v>0</v>
      </c>
      <c r="QF77" s="104">
        <f ca="1">QE77*H77</f>
        <v>0</v>
      </c>
      <c r="QG77" s="105">
        <f ca="1">(PV77+PW77+PX77+PY77+(PZ77+((QA77*$F77)/$H77)+QD77))*$L77</f>
        <v>0</v>
      </c>
      <c r="QH77" s="191"/>
      <c r="QI77" s="192">
        <f t="shared" ref="QI77" ca="1" si="2832">QH77-QE77</f>
        <v>0</v>
      </c>
      <c r="QJ77" s="106">
        <f t="shared" ref="QJ77" ca="1" si="2833">QE77</f>
        <v>0</v>
      </c>
      <c r="QK77" s="202"/>
      <c r="QL77" s="202"/>
      <c r="QM77" s="202"/>
      <c r="QN77" s="202"/>
      <c r="QO77" s="202"/>
      <c r="QP77" s="202"/>
      <c r="QQ77" s="202"/>
      <c r="QR77" s="202"/>
      <c r="QS77" s="203"/>
      <c r="QT77" s="204"/>
      <c r="QU77" s="108">
        <f>(QT77*F77)/H77</f>
        <v>0</v>
      </c>
      <c r="QV77" s="102">
        <f ca="1">IF(E77=0,0,SUMIF('Cocktail (December 2025)'!$F$6:$DB$1547,E77,'Cocktail (December 2025)'!$CF$6:$CF$1547))</f>
        <v>0</v>
      </c>
      <c r="QW77" s="108">
        <f ca="1">QV77/H77</f>
        <v>0</v>
      </c>
      <c r="QX77" s="109">
        <f t="shared" ref="QX77" ca="1" si="2834">QJ77+QK77+QL77+QM77-QN77-QO77-QP77-QQ77-QR77-QS77-QU77-QW77</f>
        <v>0</v>
      </c>
      <c r="QY77" s="104">
        <f ca="1">QX77*H77</f>
        <v>0</v>
      </c>
      <c r="QZ77" s="105">
        <f ca="1">(QO77+QP77+QQ77+QR77+(QS77+((QT77*$F77)/$H77)+QW77))*$L77</f>
        <v>0</v>
      </c>
      <c r="RA77" s="191"/>
      <c r="RB77" s="192">
        <f t="shared" ref="RB77" ca="1" si="2835">RA77-QX77</f>
        <v>0</v>
      </c>
      <c r="RC77" s="106">
        <f ca="1">QX77</f>
        <v>0</v>
      </c>
      <c r="RD77" s="202"/>
      <c r="RE77" s="202"/>
      <c r="RF77" s="202"/>
      <c r="RG77" s="202"/>
      <c r="RH77" s="202"/>
      <c r="RI77" s="202"/>
      <c r="RJ77" s="202"/>
      <c r="RK77" s="202"/>
      <c r="RL77" s="203"/>
      <c r="RM77" s="204"/>
      <c r="RN77" s="108">
        <f>(RM77*F77)/H77</f>
        <v>0</v>
      </c>
      <c r="RO77" s="102">
        <f ca="1">IF(E77=0,0,SUMIF('Cocktail (December 2025)'!$F$6:$DB$1547,E77,'Cocktail (December 2025)'!$CI$6:$CI$1547))</f>
        <v>0</v>
      </c>
      <c r="RP77" s="108">
        <f ca="1">RO77/H77</f>
        <v>0</v>
      </c>
      <c r="RQ77" s="109">
        <f t="shared" ref="RQ77" ca="1" si="2836">RC77+RD77+RE77+RF77-RG77-RH77-RI77-RJ77-RK77-RL77-RN77-RP77</f>
        <v>0</v>
      </c>
      <c r="RR77" s="104">
        <f ca="1">RQ77*H77</f>
        <v>0</v>
      </c>
      <c r="RS77" s="105">
        <f ca="1">(RH77+RI77+RJ77+RK77+(RL77+((RM77*$F77)/$H77)+RP77))*$L77</f>
        <v>0</v>
      </c>
      <c r="RT77" s="191"/>
      <c r="RU77" s="192">
        <f t="shared" ref="RU77" ca="1" si="2837">RT77-RQ77</f>
        <v>0</v>
      </c>
      <c r="RV77" s="106">
        <f t="shared" ref="RV77" ca="1" si="2838">RQ77</f>
        <v>0</v>
      </c>
      <c r="RW77" s="202"/>
      <c r="RX77" s="202"/>
      <c r="RY77" s="202"/>
      <c r="RZ77" s="202"/>
      <c r="SA77" s="202"/>
      <c r="SB77" s="202"/>
      <c r="SC77" s="202"/>
      <c r="SD77" s="202"/>
      <c r="SE77" s="203"/>
      <c r="SF77" s="204"/>
      <c r="SG77" s="108">
        <f>(SF77*F77)/H77</f>
        <v>0</v>
      </c>
      <c r="SH77" s="102">
        <f ca="1">IF(E77=0,0,SUMIF('Cocktail (December 2025)'!$F$6:$DB$1547,E77,'Cocktail (December 2025)'!$CL$6:$CL$1547))</f>
        <v>0</v>
      </c>
      <c r="SI77" s="108">
        <f ca="1">SH77/H77</f>
        <v>0</v>
      </c>
      <c r="SJ77" s="109">
        <f t="shared" ref="SJ77" ca="1" si="2839">RV77+RW77+RX77+RY77-RZ77-SA77-SB77-SC77-SD77-SE77-SG77-SI77</f>
        <v>0</v>
      </c>
      <c r="SK77" s="104">
        <f ca="1">SJ77*H77</f>
        <v>0</v>
      </c>
      <c r="SL77" s="105">
        <f ca="1">(SA77+SB77+SC77+SD77+(SE77+((SF77*$F77)/$H77)+SI77))*$L77</f>
        <v>0</v>
      </c>
      <c r="SM77" s="191"/>
      <c r="SN77" s="192">
        <f t="shared" ref="SN77" ca="1" si="2840">SM77-SJ77</f>
        <v>0</v>
      </c>
      <c r="SO77" s="106">
        <f t="shared" ref="SO77" ca="1" si="2841">SJ77</f>
        <v>0</v>
      </c>
      <c r="SP77" s="202"/>
      <c r="SQ77" s="202"/>
      <c r="SR77" s="202"/>
      <c r="SS77" s="202"/>
      <c r="ST77" s="202"/>
      <c r="SU77" s="202"/>
      <c r="SV77" s="202"/>
      <c r="SW77" s="202"/>
      <c r="SX77" s="203"/>
      <c r="SY77" s="204"/>
      <c r="SZ77" s="108">
        <f>(SY77*F77)/H77</f>
        <v>0</v>
      </c>
      <c r="TA77" s="102">
        <f ca="1">IF(E77=0,0,SUMIF('Cocktail (December 2025)'!$F$6:$DB$1547,E77,'Cocktail (December 2025)'!$CO$6:$CO$1547))</f>
        <v>0</v>
      </c>
      <c r="TB77" s="108">
        <f ca="1">TA77/H77</f>
        <v>0</v>
      </c>
      <c r="TC77" s="109">
        <f t="shared" ref="TC77" ca="1" si="2842">SO77+SP77+SQ77+SR77-SS77-ST77-SU77-SV77-SW77-SX77-SZ77-TB77</f>
        <v>0</v>
      </c>
      <c r="TD77" s="104">
        <f ca="1">TC77*H77</f>
        <v>0</v>
      </c>
      <c r="TE77" s="105">
        <f ca="1">(ST77+SU77+SV77+SW77+(SX77+((SY77*$F77)/$H77)+TB77))*$L77</f>
        <v>0</v>
      </c>
      <c r="TF77" s="191"/>
      <c r="TG77" s="192">
        <f t="shared" ref="TG77" ca="1" si="2843">TF77-TC77</f>
        <v>0</v>
      </c>
      <c r="TH77" s="106">
        <f t="shared" ref="TH77" ca="1" si="2844">TC77</f>
        <v>0</v>
      </c>
      <c r="TI77" s="202"/>
      <c r="TJ77" s="202"/>
      <c r="TK77" s="202"/>
      <c r="TL77" s="202"/>
      <c r="TM77" s="202"/>
      <c r="TN77" s="202"/>
      <c r="TO77" s="202"/>
      <c r="TP77" s="202"/>
      <c r="TQ77" s="203"/>
      <c r="TR77" s="204"/>
      <c r="TS77" s="108">
        <f>(TR77*F77)/H77</f>
        <v>0</v>
      </c>
      <c r="TT77" s="102">
        <f ca="1">IF(E77=0,0,SUMIF('Cocktail (December 2025)'!$F$6:$DB$1547,E77,'Cocktail (December 2025)'!$CR$6:$CR$1547))</f>
        <v>0</v>
      </c>
      <c r="TU77" s="108">
        <f ca="1">TT77/H77</f>
        <v>0</v>
      </c>
      <c r="TV77" s="109">
        <f t="shared" ref="TV77" ca="1" si="2845">TH77+TI77+TJ77+TK77-TL77-TM77-TN77-TO77-TP77-TQ77-TS77-TU77</f>
        <v>0</v>
      </c>
      <c r="TW77" s="104">
        <f ca="1">TV77*H77</f>
        <v>0</v>
      </c>
      <c r="TX77" s="105">
        <f ca="1">(TM77+TN77+TO77+TP77+(TQ77+((TR77*$F77)/$H77)+TU77))*$L77</f>
        <v>0</v>
      </c>
      <c r="TY77" s="191"/>
      <c r="TZ77" s="192">
        <f t="shared" ref="TZ77" ca="1" si="2846">TY77-TV77</f>
        <v>0</v>
      </c>
      <c r="UA77" s="106">
        <f t="shared" ref="UA77" ca="1" si="2847">TV77</f>
        <v>0</v>
      </c>
      <c r="UB77" s="202"/>
      <c r="UC77" s="202"/>
      <c r="UD77" s="202"/>
      <c r="UE77" s="202"/>
      <c r="UF77" s="202"/>
      <c r="UG77" s="202"/>
      <c r="UH77" s="202"/>
      <c r="UI77" s="202"/>
      <c r="UJ77" s="203"/>
      <c r="UK77" s="204"/>
      <c r="UL77" s="108">
        <f>(UK77*F77)/H77</f>
        <v>0</v>
      </c>
      <c r="UM77" s="102">
        <f ca="1">IF(E77=0,0,SUMIF('Cocktail (December 2025)'!$F$6:$DB$1547,E77,'Cocktail (December 2025)'!$CU$6:$CU$1547))</f>
        <v>0</v>
      </c>
      <c r="UN77" s="108">
        <f ca="1">UM77/H77</f>
        <v>0</v>
      </c>
      <c r="UO77" s="109">
        <f t="shared" ref="UO77" ca="1" si="2848">UA77+UB77+UC77+UD77-UE77-UF77-UG77-UH77-UI77-UJ77-UL77-UN77</f>
        <v>0</v>
      </c>
      <c r="UP77" s="104">
        <f ca="1">UO77*H77</f>
        <v>0</v>
      </c>
      <c r="UQ77" s="105">
        <f ca="1">(UF77+UG77+UH77+UI77+(UJ77+((UK77*$F77)/$H77)+UN77))*$L77</f>
        <v>0</v>
      </c>
      <c r="UR77" s="191"/>
      <c r="US77" s="192">
        <f t="shared" ref="US77" ca="1" si="2849">UR77-UO77</f>
        <v>0</v>
      </c>
      <c r="UT77" s="106">
        <f t="shared" ref="UT77" ca="1" si="2850">UO77</f>
        <v>0</v>
      </c>
      <c r="UU77" s="202"/>
      <c r="UV77" s="202"/>
      <c r="UW77" s="202"/>
      <c r="UX77" s="202"/>
      <c r="UY77" s="202"/>
      <c r="UZ77" s="202"/>
      <c r="VA77" s="202"/>
      <c r="VB77" s="202"/>
      <c r="VC77" s="203"/>
      <c r="VD77" s="204"/>
      <c r="VE77" s="108">
        <f>(VD77*F77)/H77</f>
        <v>0</v>
      </c>
      <c r="VF77" s="102">
        <f ca="1">IF(E77=0,0,SUMIF('Cocktail (December 2025)'!$F$6:$DB$1547,E77,'Cocktail (December 2025)'!$CX$6:$CX$1547))</f>
        <v>0</v>
      </c>
      <c r="VG77" s="108">
        <f ca="1">VF77/H77</f>
        <v>0</v>
      </c>
      <c r="VH77" s="109">
        <f t="shared" ref="VH77" ca="1" si="2851">UT77+UU77+UV77+UW77-UX77-UY77-UZ77-VA77-VB77-VC77-VE77-VG77</f>
        <v>0</v>
      </c>
      <c r="VI77" s="104">
        <f ca="1">VH77*H77</f>
        <v>0</v>
      </c>
      <c r="VJ77" s="105">
        <f ca="1">(UY77+UZ77+VA77+VB77+(VC77+((VD77*$F77)/$H77)+VG77))*$L77</f>
        <v>0</v>
      </c>
      <c r="VK77" s="191"/>
      <c r="VL77" s="192">
        <f t="shared" ref="VL77" ca="1" si="2852">VK77-VH77</f>
        <v>0</v>
      </c>
      <c r="VM77" s="106">
        <f t="shared" ref="VM77" ca="1" si="2853">VH77</f>
        <v>0</v>
      </c>
      <c r="VN77" s="202"/>
      <c r="VO77" s="202"/>
      <c r="VP77" s="202"/>
      <c r="VQ77" s="202"/>
      <c r="VR77" s="202"/>
      <c r="VS77" s="202"/>
      <c r="VT77" s="202"/>
      <c r="VU77" s="202"/>
      <c r="VV77" s="203"/>
      <c r="VW77" s="204"/>
      <c r="VX77" s="108">
        <f>(VW77*F77)/H77</f>
        <v>0</v>
      </c>
      <c r="VY77" s="102">
        <f ca="1">IF(E77=0,0,SUMIF('Cocktail (December 2025)'!$F$6:$DB$1547,E77,'Cocktail (December 2025)'!$DA$6:$DA$1547))</f>
        <v>0</v>
      </c>
      <c r="VZ77" s="108">
        <f ca="1">VY77/H77</f>
        <v>0</v>
      </c>
      <c r="WA77" s="109">
        <f t="shared" ref="WA77" ca="1" si="2854">VM77+VN77+VO77+VP77-VQ77-VR77-VS77-VT77-VU77-VV77-VX77-VZ77</f>
        <v>0</v>
      </c>
      <c r="WB77" s="104">
        <f ca="1">WA77*H77</f>
        <v>0</v>
      </c>
      <c r="WC77" s="105">
        <f ca="1">(VR77+VS77+VT77+VU77+(VV77+((VW77*$F77)/$H77)+VZ77))*$L77</f>
        <v>0</v>
      </c>
      <c r="WD77" s="191"/>
      <c r="WE77" s="192">
        <f t="shared" ref="WE77" ca="1" si="2855">WD77-WA77</f>
        <v>0</v>
      </c>
      <c r="WF77" s="14" t="s">
        <v>81</v>
      </c>
      <c r="WG77" s="62">
        <f>O77</f>
        <v>0</v>
      </c>
      <c r="WH77" s="13">
        <f t="shared" ref="WH77:WL78" si="2856">P77+AI77+BB77+BU77+CN77+DG77+DZ77+ES77+FL77+GE77+GX77+HQ77+IJ77+JC77+JV77+KO77+LH77+MA77+MT77+NM77+OF77+OY77+PR77+QK77+RD77+RW77+SP77+TI77+UB77+UU77+VN77</f>
        <v>0</v>
      </c>
      <c r="WI77" s="13">
        <f t="shared" si="2856"/>
        <v>0</v>
      </c>
      <c r="WJ77" s="13">
        <f t="shared" si="2856"/>
        <v>0</v>
      </c>
      <c r="WK77" s="13">
        <f t="shared" si="2856"/>
        <v>0</v>
      </c>
      <c r="WL77" s="13">
        <f t="shared" si="2856"/>
        <v>0</v>
      </c>
      <c r="WM77" s="13">
        <f>U77+AN77+BG77+BZ77+CS77+DL77+EE77++EX77+FQ77+GJ77+HC77+HV77+IO77+JH77+KA77+KT77+LM77+MF77+MY77+NR77+OK77+PD77+PW77+QP77+RI77+SB77+SU77+TN77+UG77+UZ77+VS77</f>
        <v>0</v>
      </c>
      <c r="WN77" s="13">
        <f t="shared" ref="WN77:WR78" si="2857">V77+AO77+BH77+CA77+CT77+DM77+EF77+EY77+FR77+GK77+HD77+HW77+IP77+JI77+KB77+KU77+LN77+MG77+MZ77+NS77+OL77+PE77+PX77+QQ77+RJ77+SC77+SV77+TO77+UH77+VA77+VT77</f>
        <v>0</v>
      </c>
      <c r="WO77" s="13">
        <f t="shared" si="2857"/>
        <v>0</v>
      </c>
      <c r="WP77" s="63">
        <f t="shared" si="2857"/>
        <v>0</v>
      </c>
      <c r="WQ77" s="63">
        <f t="shared" si="2857"/>
        <v>0</v>
      </c>
      <c r="WR77" s="63">
        <f t="shared" si="2857"/>
        <v>0</v>
      </c>
      <c r="WS77" s="63">
        <f ca="1">AB77+AU77+BN77+CG77+CZ77+DS77+EL77+FE77+FX77+GQ77+HJ77+IC77+IV77+JO77+KH77+LA77+LT77+MM77+NF77+NY77+OR77+PK77+QD77+QW77+RP77+SI77+TB77+TU77+UN77+VG77+VZ77</f>
        <v>0</v>
      </c>
      <c r="WT77" s="54">
        <f t="shared" ref="WT77" ca="1" si="2858">WA77</f>
        <v>0</v>
      </c>
      <c r="WU77" s="64">
        <f t="shared" ref="WU77" ca="1" si="2859">WB77</f>
        <v>0</v>
      </c>
      <c r="WV77" s="196"/>
      <c r="WW77" s="197">
        <f t="shared" ref="WW77" ca="1" si="2860">WV77-WT77</f>
        <v>0</v>
      </c>
      <c r="WX77" s="12">
        <f>WV77/F77</f>
        <v>0</v>
      </c>
      <c r="WY77" s="61"/>
    </row>
    <row r="78" spans="1:623" ht="15" x14ac:dyDescent="0.3">
      <c r="A78" s="114" t="str">
        <f t="shared" ref="A78" ca="1" si="2861">IFERROR(IF(WU78=0,"-","Y"),"-")</f>
        <v>-</v>
      </c>
      <c r="B78" s="149"/>
      <c r="C78" s="173">
        <v>340</v>
      </c>
      <c r="D78" s="174">
        <v>336</v>
      </c>
      <c r="E78" s="138" t="s">
        <v>207</v>
      </c>
      <c r="F78" s="98">
        <f>IF(E78="","",IF(VLOOKUP(E78,'Master Data (December 2025)'!$B$10:$N$857,1)=E78,VLOOKUP(E78,'Master Data (December 2025)'!$B$10:$N$857,6),"XX"))</f>
        <v>1</v>
      </c>
      <c r="G78" s="98"/>
      <c r="H78" s="90">
        <f>IF(E78="","",IF(VLOOKUP(E78,'Master Data (December 2025)'!$B$10:$N$857,1)=E78,VLOOKUP(E78,'Master Data (December 2025)'!$B$10:$N$857,8),"XX"))</f>
        <v>24</v>
      </c>
      <c r="I78" s="98"/>
      <c r="J78" s="90" t="str">
        <f>IF(E78="","",IF(VLOOKUP(E78,'Master Data (December 2025)'!$B$10:$N$857,1)=E78,VLOOKUP(E78,'Master Data (December 2025)'!$B$10:$N$857,3),"XX"))</f>
        <v>สมภพ</v>
      </c>
      <c r="K78" s="99" t="str">
        <f>IF(E78="","",IF(VLOOKUP(E78,'Master Data (December 2025)'!$B$10:$N$857,1)=E78,VLOOKUP(E78,'Master Data (December 2025)'!$B$10:$N$857,5),"XX"))</f>
        <v>Btl 700 ml</v>
      </c>
      <c r="L78" s="215">
        <f>IF(E78="","",IF(VLOOKUP(E78,'Master Data (December 2025)'!$B$10:$N$857,1)=E78,VLOOKUP(E78,'Master Data (December 2025)'!$B$10:$N$857,11),"XX"))</f>
        <v>1609</v>
      </c>
      <c r="M78" s="215">
        <f>IF(E78="","",IF(VLOOKUP(E78,'Master Data (December 2025)'!$B$10:$N$857,1)=E78,VLOOKUP(E78,'Master Data (December 2025)'!$B$10:$N$857,13),"XX"))</f>
        <v>67.041666666666671</v>
      </c>
      <c r="N78" s="208"/>
      <c r="O78" s="100">
        <f>N78</f>
        <v>0</v>
      </c>
      <c r="P78" s="202"/>
      <c r="Q78" s="202"/>
      <c r="R78" s="202"/>
      <c r="S78" s="202"/>
      <c r="T78" s="202"/>
      <c r="U78" s="202"/>
      <c r="V78" s="202"/>
      <c r="W78" s="202"/>
      <c r="X78" s="203"/>
      <c r="Y78" s="204"/>
      <c r="Z78" s="101">
        <f>(Y78*F78)/H78</f>
        <v>0</v>
      </c>
      <c r="AA78" s="102">
        <f ca="1">IF(E78=0,0,SUMIF('Cocktail (December 2025)'!$F$6:$DB$1547,E78,'Cocktail (December 2025)'!$O$6:$O$1547))</f>
        <v>0</v>
      </c>
      <c r="AB78" s="103">
        <f ca="1">AA78/H78</f>
        <v>0</v>
      </c>
      <c r="AC78" s="104">
        <f ca="1">O78+P78+Q78+R78-S78-T78-U78-V78-W78-X78-Z78-AB78</f>
        <v>0</v>
      </c>
      <c r="AD78" s="104">
        <f ca="1">AC78*H78</f>
        <v>0</v>
      </c>
      <c r="AE78" s="105">
        <f ca="1">(T78+U78+V78+W78+(X78+((Y78*$F78)/$H78)+AB78))*$L78</f>
        <v>0</v>
      </c>
      <c r="AF78" s="191"/>
      <c r="AG78" s="192">
        <f ca="1">AF78-AC78</f>
        <v>0</v>
      </c>
      <c r="AH78" s="106">
        <f ca="1">IF(AF78="",AC78,IF(AF78&lt;&gt;0,AF78,0))</f>
        <v>0</v>
      </c>
      <c r="AI78" s="202"/>
      <c r="AJ78" s="202"/>
      <c r="AK78" s="202"/>
      <c r="AL78" s="202"/>
      <c r="AM78" s="202"/>
      <c r="AN78" s="202"/>
      <c r="AO78" s="202"/>
      <c r="AP78" s="202"/>
      <c r="AQ78" s="203"/>
      <c r="AR78" s="204"/>
      <c r="AS78" s="107">
        <f>(AR78*F78)/H78</f>
        <v>0</v>
      </c>
      <c r="AT78" s="102">
        <f ca="1">IF(E78=0,0,SUMIF('Cocktail (December 2025)'!$F$6:$DB$1547,E78,'Cocktail (December 2025)'!$R$6:$R$1547))</f>
        <v>0</v>
      </c>
      <c r="AU78" s="108">
        <f ca="1">AT78/H78</f>
        <v>0</v>
      </c>
      <c r="AV78" s="104">
        <f ca="1">AH78+AI78+AJ78+AK78-AL78-AM78-AN78-AO78-AP78-AQ78-AS78-AU78</f>
        <v>0</v>
      </c>
      <c r="AW78" s="104">
        <f ca="1">AV78*H78</f>
        <v>0</v>
      </c>
      <c r="AX78" s="105">
        <f ca="1">(AM78+AN78+AO78+AP78+(AQ78+((AR78*$F78)/$H78)+AU78))*$L78</f>
        <v>0</v>
      </c>
      <c r="AY78" s="191"/>
      <c r="AZ78" s="192">
        <f ca="1">AY78-AV78</f>
        <v>0</v>
      </c>
      <c r="BA78" s="106">
        <f ca="1">AV78</f>
        <v>0</v>
      </c>
      <c r="BB78" s="202"/>
      <c r="BC78" s="202"/>
      <c r="BD78" s="202"/>
      <c r="BE78" s="202"/>
      <c r="BF78" s="202"/>
      <c r="BG78" s="202"/>
      <c r="BH78" s="202"/>
      <c r="BI78" s="202"/>
      <c r="BJ78" s="203"/>
      <c r="BK78" s="204"/>
      <c r="BL78" s="108">
        <f>(BK78*F78)/H78</f>
        <v>0</v>
      </c>
      <c r="BM78" s="102">
        <f ca="1">IF(E78=0,0,SUMIF('Cocktail (December 2025)'!$F$6:$DB$1547,E78,'Cocktail (December 2025)'!$U$6:$U$1547))</f>
        <v>0</v>
      </c>
      <c r="BN78" s="108">
        <f ca="1">BM78/H78</f>
        <v>0</v>
      </c>
      <c r="BO78" s="109">
        <f ca="1">BA78+BB78+BC78+BD78-BE78-BF78-BG78-BH78-BI78-BJ78-BL78-BN78</f>
        <v>0</v>
      </c>
      <c r="BP78" s="104">
        <f ca="1">BO78*H78</f>
        <v>0</v>
      </c>
      <c r="BQ78" s="105">
        <f ca="1">(BF78+BG78+BH78+BI78+(BJ78+((BK78*$F78)/$H78)+BN78))*$L78</f>
        <v>0</v>
      </c>
      <c r="BR78" s="191"/>
      <c r="BS78" s="192">
        <f ca="1">BR78-BO78</f>
        <v>0</v>
      </c>
      <c r="BT78" s="106">
        <f ca="1">BO78</f>
        <v>0</v>
      </c>
      <c r="BU78" s="202"/>
      <c r="BV78" s="202"/>
      <c r="BW78" s="202"/>
      <c r="BX78" s="202"/>
      <c r="BY78" s="202"/>
      <c r="BZ78" s="202"/>
      <c r="CA78" s="202"/>
      <c r="CB78" s="202"/>
      <c r="CC78" s="203"/>
      <c r="CD78" s="204"/>
      <c r="CE78" s="108">
        <f>(CD78*F78)/H78</f>
        <v>0</v>
      </c>
      <c r="CF78" s="102">
        <f ca="1">IF(E78=0,0,SUMIF('Cocktail (December 2025)'!$F$6:$DB$1547,E78,'Cocktail (December 2025)'!$X$6:$X$1547))</f>
        <v>0</v>
      </c>
      <c r="CG78" s="108">
        <f ca="1">CF78/H78</f>
        <v>0</v>
      </c>
      <c r="CH78" s="109">
        <f ca="1">BT78+BU78+BV78+BW78-BX78-BY78-BZ78-CA78-CB78-CC78-CE78-CG78</f>
        <v>0</v>
      </c>
      <c r="CI78" s="104">
        <f ca="1">CH78*H78</f>
        <v>0</v>
      </c>
      <c r="CJ78" s="105">
        <f ca="1">(BY78+BZ78+CA78+CB78+(CC78+((CD78*$F78)/$H78)+CG78))*$L78</f>
        <v>0</v>
      </c>
      <c r="CK78" s="191"/>
      <c r="CL78" s="192">
        <f ca="1">CK78-CH78</f>
        <v>0</v>
      </c>
      <c r="CM78" s="106">
        <f ca="1">CH78</f>
        <v>0</v>
      </c>
      <c r="CN78" s="202"/>
      <c r="CO78" s="202"/>
      <c r="CP78" s="202"/>
      <c r="CQ78" s="202"/>
      <c r="CR78" s="202"/>
      <c r="CS78" s="202"/>
      <c r="CT78" s="202"/>
      <c r="CU78" s="202"/>
      <c r="CV78" s="203"/>
      <c r="CW78" s="204"/>
      <c r="CX78" s="108">
        <f>(CW78*F78)/H78</f>
        <v>0</v>
      </c>
      <c r="CY78" s="102">
        <f ca="1">IF(E78=0,0,SUMIF('Cocktail (December 2025)'!$F$6:$DB$1547,E78,'Cocktail (December 2025)'!$AA$6:$AA$1547))</f>
        <v>0</v>
      </c>
      <c r="CZ78" s="108">
        <f ca="1">CY78/H78</f>
        <v>0</v>
      </c>
      <c r="DA78" s="109">
        <f ca="1">CM78+CN78+CO78+CP78-CQ78-CR78-CS78-CT78-CU78-CV78-CX78-CZ78</f>
        <v>0</v>
      </c>
      <c r="DB78" s="104">
        <f ca="1">DA78*H78</f>
        <v>0</v>
      </c>
      <c r="DC78" s="105">
        <f ca="1">(CR78+CS78+CT78+CU78+(CV78+((CW78*$F78)/$H78)+CZ78))*$L78</f>
        <v>0</v>
      </c>
      <c r="DD78" s="191"/>
      <c r="DE78" s="192">
        <f ca="1">DD78-DA78</f>
        <v>0</v>
      </c>
      <c r="DF78" s="106">
        <f ca="1">DA78</f>
        <v>0</v>
      </c>
      <c r="DG78" s="202"/>
      <c r="DH78" s="202"/>
      <c r="DI78" s="202"/>
      <c r="DJ78" s="202"/>
      <c r="DK78" s="202"/>
      <c r="DL78" s="202"/>
      <c r="DM78" s="202"/>
      <c r="DN78" s="202"/>
      <c r="DO78" s="203"/>
      <c r="DP78" s="204"/>
      <c r="DQ78" s="108">
        <f>(DP78*F78)/H78</f>
        <v>0</v>
      </c>
      <c r="DR78" s="102">
        <f ca="1">IF(E78=0,0,SUMIF('Cocktail (December 2025)'!$F$6:$DB$1547,E78,'Cocktail (December 2025)'!$AD$6:$AD$1547))</f>
        <v>0</v>
      </c>
      <c r="DS78" s="108">
        <f ca="1">DR78/H78</f>
        <v>0</v>
      </c>
      <c r="DT78" s="109">
        <f ca="1">DF78+DG78+DH78+DI78-DJ78-DK78-DL78-DM78-DN78-DO78-DQ78-DS78</f>
        <v>0</v>
      </c>
      <c r="DU78" s="104">
        <f ca="1">DT78*H78</f>
        <v>0</v>
      </c>
      <c r="DV78" s="105">
        <f ca="1">(DK78+DL78+DM78+DN78+(DO78+((DP78*$F78)/$H78)+DS78))*$L78</f>
        <v>0</v>
      </c>
      <c r="DW78" s="191"/>
      <c r="DX78" s="192">
        <f ca="1">DW78-DT78</f>
        <v>0</v>
      </c>
      <c r="DY78" s="106">
        <f ca="1">DT78</f>
        <v>0</v>
      </c>
      <c r="DZ78" s="202"/>
      <c r="EA78" s="202"/>
      <c r="EB78" s="202"/>
      <c r="EC78" s="202"/>
      <c r="ED78" s="202"/>
      <c r="EE78" s="202"/>
      <c r="EF78" s="202"/>
      <c r="EG78" s="202"/>
      <c r="EH78" s="203"/>
      <c r="EI78" s="204"/>
      <c r="EJ78" s="108">
        <f>(EI78*F78)/H78</f>
        <v>0</v>
      </c>
      <c r="EK78" s="102">
        <f ca="1">IF(E78=0,0,SUMIF('Cocktail (December 2025)'!$F$6:$DB$1547,E78,'Cocktail (December 2025)'!$AG$6:$AG$1547))</f>
        <v>0</v>
      </c>
      <c r="EL78" s="108">
        <f ca="1">EK78/H78</f>
        <v>0</v>
      </c>
      <c r="EM78" s="109">
        <f ca="1">DY78+DZ78+EA78+EB78-EC78-ED78-EE78-EF78-EG78-EH78-EJ78-EL78</f>
        <v>0</v>
      </c>
      <c r="EN78" s="104">
        <f ca="1">EM78*H78</f>
        <v>0</v>
      </c>
      <c r="EO78" s="105">
        <f ca="1">(ED78+EE78+EF78+EG78+(EH78+((EI78*$F78)/$H78)+EL78))*$L78</f>
        <v>0</v>
      </c>
      <c r="EP78" s="191"/>
      <c r="EQ78" s="199">
        <f ca="1">EP78-EM78</f>
        <v>0</v>
      </c>
      <c r="ER78" s="185">
        <f ca="1">EM78</f>
        <v>0</v>
      </c>
      <c r="ES78" s="202"/>
      <c r="ET78" s="202"/>
      <c r="EU78" s="202"/>
      <c r="EV78" s="202"/>
      <c r="EW78" s="202"/>
      <c r="EX78" s="202"/>
      <c r="EY78" s="202"/>
      <c r="EZ78" s="202"/>
      <c r="FA78" s="203"/>
      <c r="FB78" s="204"/>
      <c r="FC78" s="108">
        <f>(FB78*F78)/H78</f>
        <v>0</v>
      </c>
      <c r="FD78" s="102">
        <f ca="1">IF(E78=0,0,SUMIF('Cocktail (December 2025)'!$F$6:$DB$1547,E78,'Cocktail (December 2025)'!$AJ$6:$AJ$1547))</f>
        <v>0</v>
      </c>
      <c r="FE78" s="108">
        <f ca="1">FD78/H78</f>
        <v>0</v>
      </c>
      <c r="FF78" s="109">
        <f ca="1">ER78+ES78+ET78+EU78-EV78-EW78-EX78-EY78-EZ78-FA78-FC78-FE78</f>
        <v>0</v>
      </c>
      <c r="FG78" s="104">
        <f ca="1">FF78*H78</f>
        <v>0</v>
      </c>
      <c r="FH78" s="105">
        <f ca="1">(EW78+EX78+EY78+EZ78+(FA78+((FB78*$F78)/$H78)+FE78))*$L78</f>
        <v>0</v>
      </c>
      <c r="FI78" s="191"/>
      <c r="FJ78" s="192">
        <f ca="1">FI78-FF78</f>
        <v>0</v>
      </c>
      <c r="FK78" s="110">
        <f ca="1">FF78</f>
        <v>0</v>
      </c>
      <c r="FL78" s="202"/>
      <c r="FM78" s="202"/>
      <c r="FN78" s="202"/>
      <c r="FO78" s="202"/>
      <c r="FP78" s="202"/>
      <c r="FQ78" s="202"/>
      <c r="FR78" s="202"/>
      <c r="FS78" s="202"/>
      <c r="FT78" s="203"/>
      <c r="FU78" s="204"/>
      <c r="FV78" s="108">
        <f>(FU78*F78)/H78</f>
        <v>0</v>
      </c>
      <c r="FW78" s="102">
        <f ca="1">IF(E78=0,0,SUMIF('Cocktail (December 2025)'!$F$6:$DB$1547,E78,'Cocktail (December 2025)'!$AM$6:$AM$1547))</f>
        <v>0</v>
      </c>
      <c r="FX78" s="108">
        <f ca="1">FW78/H78</f>
        <v>0</v>
      </c>
      <c r="FY78" s="109">
        <f ca="1">FK78+FL78+FM78+FN78-FO78-FP78-FQ78-FR78-FS78-FT78-FV78-FX78</f>
        <v>0</v>
      </c>
      <c r="FZ78" s="104">
        <f ca="1">FY78*H78</f>
        <v>0</v>
      </c>
      <c r="GA78" s="105">
        <f ca="1">(FP78+FQ78+FR78+FS78+(FT78+((FU78*$F78)/$H78)+FX78))*$L78</f>
        <v>0</v>
      </c>
      <c r="GB78" s="191"/>
      <c r="GC78" s="192">
        <f ca="1">GB78-FY78</f>
        <v>0</v>
      </c>
      <c r="GD78" s="106">
        <f ca="1">FY78</f>
        <v>0</v>
      </c>
      <c r="GE78" s="202"/>
      <c r="GF78" s="202"/>
      <c r="GG78" s="202"/>
      <c r="GH78" s="202"/>
      <c r="GI78" s="202"/>
      <c r="GJ78" s="202"/>
      <c r="GK78" s="202"/>
      <c r="GL78" s="202"/>
      <c r="GM78" s="203"/>
      <c r="GN78" s="204"/>
      <c r="GO78" s="108">
        <f>(GN78*F78)/H78</f>
        <v>0</v>
      </c>
      <c r="GP78" s="102">
        <f ca="1">IF(E78=0,0,SUMIF('Cocktail (December 2025)'!$F$6:$DB$1547,E78,'Cocktail (December 2025)'!$AP$6:$AP$1547))</f>
        <v>0</v>
      </c>
      <c r="GQ78" s="108">
        <f ca="1">GP78/H78</f>
        <v>0</v>
      </c>
      <c r="GR78" s="109">
        <f ca="1">GD78+GE78+GF78+GG78-GH78-GI78-GJ78-GK78-GL78-GM78-GO78-GQ78</f>
        <v>0</v>
      </c>
      <c r="GS78" s="104">
        <f ca="1">GR78*H78</f>
        <v>0</v>
      </c>
      <c r="GT78" s="105">
        <f ca="1">(GI78+GJ78+GK78+GL78+(GM78+((GN78*$F78)/$H78)+GQ78))*$L78</f>
        <v>0</v>
      </c>
      <c r="GU78" s="191"/>
      <c r="GV78" s="192">
        <f ca="1">GU78-GR78</f>
        <v>0</v>
      </c>
      <c r="GW78" s="106">
        <f ca="1">GR78</f>
        <v>0</v>
      </c>
      <c r="GX78" s="202"/>
      <c r="GY78" s="202"/>
      <c r="GZ78" s="202"/>
      <c r="HA78" s="202"/>
      <c r="HB78" s="202"/>
      <c r="HC78" s="202"/>
      <c r="HD78" s="202"/>
      <c r="HE78" s="202"/>
      <c r="HF78" s="203"/>
      <c r="HG78" s="204"/>
      <c r="HH78" s="108">
        <f>(HG78*F78)/H78</f>
        <v>0</v>
      </c>
      <c r="HI78" s="102">
        <f ca="1">IF(E78=0,0,SUMIF('Cocktail (December 2025)'!$F$6:$DB$1547,E78,'Cocktail (December 2025)'!$AS$6:$AS$1547))</f>
        <v>0</v>
      </c>
      <c r="HJ78" s="108">
        <f ca="1">HI78/H78</f>
        <v>0</v>
      </c>
      <c r="HK78" s="109">
        <f ca="1">GW78+GX78+GY78+GZ78-HA78-HB78-HC78-HD78-HE78-HF78-HH78-HJ78</f>
        <v>0</v>
      </c>
      <c r="HL78" s="104">
        <f ca="1">HK78*H78</f>
        <v>0</v>
      </c>
      <c r="HM78" s="105">
        <f ca="1">(HB78+HC78+HD78+HE78+(HF78+((HG78*$F78)/$H78)+HJ78))*$L78</f>
        <v>0</v>
      </c>
      <c r="HN78" s="191"/>
      <c r="HO78" s="192">
        <f ca="1">HN78-HK78</f>
        <v>0</v>
      </c>
      <c r="HP78" s="106">
        <f ca="1">HK78</f>
        <v>0</v>
      </c>
      <c r="HQ78" s="202"/>
      <c r="HR78" s="202"/>
      <c r="HS78" s="202"/>
      <c r="HT78" s="202"/>
      <c r="HU78" s="202"/>
      <c r="HV78" s="202"/>
      <c r="HW78" s="202"/>
      <c r="HX78" s="202"/>
      <c r="HY78" s="203"/>
      <c r="HZ78" s="204"/>
      <c r="IA78" s="108">
        <f>(HZ78*F78)/H78</f>
        <v>0</v>
      </c>
      <c r="IB78" s="102">
        <f ca="1">IF(E78=0,0,SUMIF('Cocktail (December 2025)'!$F$6:$DB$1547,E78,'Cocktail (December 2025)'!$AV$6:$AV$1547))</f>
        <v>0</v>
      </c>
      <c r="IC78" s="108">
        <f ca="1">IB78/H78</f>
        <v>0</v>
      </c>
      <c r="ID78" s="109">
        <f ca="1">HP78+HQ78+HR78+HS78-HT78-HU78-HV78-HW78-HX78-HY78-IA78-IC78</f>
        <v>0</v>
      </c>
      <c r="IE78" s="104">
        <f ca="1">ID78*H78</f>
        <v>0</v>
      </c>
      <c r="IF78" s="105">
        <f ca="1">(HU78+HV78+HW78+HX78+(HY78+((HZ78*$F78)/$H78)+IC78))*$L78</f>
        <v>0</v>
      </c>
      <c r="IG78" s="191"/>
      <c r="IH78" s="192">
        <f ca="1">IG78-ID78</f>
        <v>0</v>
      </c>
      <c r="II78" s="106">
        <f ca="1">ID78</f>
        <v>0</v>
      </c>
      <c r="IJ78" s="202"/>
      <c r="IK78" s="202"/>
      <c r="IL78" s="202"/>
      <c r="IM78" s="202"/>
      <c r="IN78" s="202"/>
      <c r="IO78" s="202"/>
      <c r="IP78" s="202"/>
      <c r="IQ78" s="202"/>
      <c r="IR78" s="203"/>
      <c r="IS78" s="204"/>
      <c r="IT78" s="108">
        <f>(IS78*F78)/H78</f>
        <v>0</v>
      </c>
      <c r="IU78" s="102">
        <f ca="1">IF(E78=0,0,SUMIF('Cocktail (December 2025)'!$F$6:$DB$1547,E78,'Cocktail (December 2025)'!$AY$6:$AY$1547))</f>
        <v>0</v>
      </c>
      <c r="IV78" s="108">
        <f ca="1">IU78/H78</f>
        <v>0</v>
      </c>
      <c r="IW78" s="109">
        <f ca="1">II78+IJ78+IK78+IL78-IM78-IN78-IO78-IP78-IQ78-IR78-IT78-IV78</f>
        <v>0</v>
      </c>
      <c r="IX78" s="104">
        <f ca="1">IW78*H78</f>
        <v>0</v>
      </c>
      <c r="IY78" s="105">
        <f ca="1">(IN78+IO78+IP78+IQ78+(IR78+((IS78*$F78)/$H78)+IV78))*$L78</f>
        <v>0</v>
      </c>
      <c r="IZ78" s="191"/>
      <c r="JA78" s="192">
        <f ca="1">IZ78-IW78</f>
        <v>0</v>
      </c>
      <c r="JB78" s="106">
        <f ca="1">IW78</f>
        <v>0</v>
      </c>
      <c r="JC78" s="202"/>
      <c r="JD78" s="202"/>
      <c r="JE78" s="202"/>
      <c r="JF78" s="202"/>
      <c r="JG78" s="202"/>
      <c r="JH78" s="202"/>
      <c r="JI78" s="202"/>
      <c r="JJ78" s="202"/>
      <c r="JK78" s="203"/>
      <c r="JL78" s="204"/>
      <c r="JM78" s="108">
        <f>(JL78*F78)/H78</f>
        <v>0</v>
      </c>
      <c r="JN78" s="102">
        <f ca="1">IF(E78=0,0,SUMIF('Cocktail (December 2025)'!$F$6:$DB$1547,E78,'Cocktail (December 2025)'!$BB$6:$BB$1547))</f>
        <v>0</v>
      </c>
      <c r="JO78" s="108">
        <f ca="1">JN78/H78</f>
        <v>0</v>
      </c>
      <c r="JP78" s="109">
        <f ca="1">JB78+JC78+JD78+JE78-JF78-JG78-JH78-JI78-JJ78-JK78-JM78-JO78</f>
        <v>0</v>
      </c>
      <c r="JQ78" s="104">
        <f ca="1">JP78*H78</f>
        <v>0</v>
      </c>
      <c r="JR78" s="105">
        <f ca="1">(JG78+JH78+JI78+JJ78+(JK78+((JL78*$F78)/$H78)+JO78))*$L78</f>
        <v>0</v>
      </c>
      <c r="JS78" s="191"/>
      <c r="JT78" s="192">
        <f ca="1">JS78-JP78</f>
        <v>0</v>
      </c>
      <c r="JU78" s="106">
        <f ca="1">JP78</f>
        <v>0</v>
      </c>
      <c r="JV78" s="202"/>
      <c r="JW78" s="202"/>
      <c r="JX78" s="202"/>
      <c r="JY78" s="202"/>
      <c r="JZ78" s="202"/>
      <c r="KA78" s="202"/>
      <c r="KB78" s="202"/>
      <c r="KC78" s="202"/>
      <c r="KD78" s="203"/>
      <c r="KE78" s="204"/>
      <c r="KF78" s="108">
        <f>(KE78*F78)/H78</f>
        <v>0</v>
      </c>
      <c r="KG78" s="102">
        <f ca="1">IF(E78=0,0,SUMIF('Cocktail (December 2025)'!$F$6:$DB$1547,E78,'Cocktail (December 2025)'!$BE$6:$BE$1547))</f>
        <v>0</v>
      </c>
      <c r="KH78" s="108">
        <f ca="1">KG78/H78</f>
        <v>0</v>
      </c>
      <c r="KI78" s="109">
        <f ca="1">JU78+JV78+JW78+JX78-JY78-JZ78-KA78-KB78-KC78-KD78-KF78-KH78</f>
        <v>0</v>
      </c>
      <c r="KJ78" s="104">
        <f ca="1">KI78*H78</f>
        <v>0</v>
      </c>
      <c r="KK78" s="105">
        <f ca="1">(JZ78+KA78+KB78+KC78+(KD78+((KE78*$F78)/$H78)+KH78))*$L78</f>
        <v>0</v>
      </c>
      <c r="KL78" s="191"/>
      <c r="KM78" s="192">
        <f ca="1">KL78-KI78</f>
        <v>0</v>
      </c>
      <c r="KN78" s="106">
        <f ca="1">KI78</f>
        <v>0</v>
      </c>
      <c r="KO78" s="202"/>
      <c r="KP78" s="202"/>
      <c r="KQ78" s="202"/>
      <c r="KR78" s="202"/>
      <c r="KS78" s="202"/>
      <c r="KT78" s="202"/>
      <c r="KU78" s="202"/>
      <c r="KV78" s="202"/>
      <c r="KW78" s="203"/>
      <c r="KX78" s="204"/>
      <c r="KY78" s="108">
        <f>(KX78*F78)/H78</f>
        <v>0</v>
      </c>
      <c r="KZ78" s="102">
        <f ca="1">IF(E78=0,0,SUMIF('Cocktail (December 2025)'!$F$6:$DB$1547,E78,'Cocktail (December 2025)'!$BH$6:$BH$1547))</f>
        <v>0</v>
      </c>
      <c r="LA78" s="108">
        <f ca="1">KZ78/H78</f>
        <v>0</v>
      </c>
      <c r="LB78" s="109">
        <f ca="1">KN78+KO78+KP78+KQ78-KR78-KS78-KT78-KU78-KV78-KW78-KY78-LA78</f>
        <v>0</v>
      </c>
      <c r="LC78" s="104">
        <f ca="1">LB78*H78</f>
        <v>0</v>
      </c>
      <c r="LD78" s="105">
        <f ca="1">(KS78+KT78+KU78+KV78+(KW78+((KX78*$F78)/$H78)+LA78))*$L78</f>
        <v>0</v>
      </c>
      <c r="LE78" s="191"/>
      <c r="LF78" s="192">
        <f ca="1">LE78-LB78</f>
        <v>0</v>
      </c>
      <c r="LG78" s="106">
        <f ca="1">LB78</f>
        <v>0</v>
      </c>
      <c r="LH78" s="202"/>
      <c r="LI78" s="202"/>
      <c r="LJ78" s="202"/>
      <c r="LK78" s="202"/>
      <c r="LL78" s="202"/>
      <c r="LM78" s="202"/>
      <c r="LN78" s="202"/>
      <c r="LO78" s="202"/>
      <c r="LP78" s="203"/>
      <c r="LQ78" s="204"/>
      <c r="LR78" s="108">
        <f>(LQ78*F78)/H78</f>
        <v>0</v>
      </c>
      <c r="LS78" s="102">
        <f ca="1">IF(E78=0,0,SUMIF('Cocktail (December 2025)'!$F$6:$DB$1547,E78,'Cocktail (December 2025)'!$BK$6:$BK$1547))</f>
        <v>0</v>
      </c>
      <c r="LT78" s="108">
        <f ca="1">LS78/H78</f>
        <v>0</v>
      </c>
      <c r="LU78" s="109">
        <f ca="1">LG78+LH78+LI78+LJ78-LK78-LL78-LM78-LN78-LO78-LP78-LR78-LT78</f>
        <v>0</v>
      </c>
      <c r="LV78" s="104">
        <f ca="1">LU78*H78</f>
        <v>0</v>
      </c>
      <c r="LW78" s="105">
        <f ca="1">(LL78+LM78+LN78+LO78+(LP78+((LQ78*$F78)/$H78)+LT78))*$L78</f>
        <v>0</v>
      </c>
      <c r="LX78" s="191"/>
      <c r="LY78" s="192">
        <f ca="1">LX78-LU78</f>
        <v>0</v>
      </c>
      <c r="LZ78" s="106">
        <f ca="1">LU78</f>
        <v>0</v>
      </c>
      <c r="MA78" s="202"/>
      <c r="MB78" s="202"/>
      <c r="MC78" s="202"/>
      <c r="MD78" s="202"/>
      <c r="ME78" s="202"/>
      <c r="MF78" s="202"/>
      <c r="MG78" s="202"/>
      <c r="MH78" s="202"/>
      <c r="MI78" s="203"/>
      <c r="MJ78" s="204"/>
      <c r="MK78" s="108">
        <f>(MJ78*F78)/H78</f>
        <v>0</v>
      </c>
      <c r="ML78" s="102">
        <f ca="1">IF(E78=0,0,SUMIF('Cocktail (December 2025)'!$F$6:$DB$1547,E78,'Cocktail (December 2025)'!$BN$6:$BN$1547))</f>
        <v>0</v>
      </c>
      <c r="MM78" s="108">
        <f ca="1">ML78/H78</f>
        <v>0</v>
      </c>
      <c r="MN78" s="109">
        <f ca="1">LZ78+MA78+MB78+MC78-MD78-ME78-MF78-MG78-MH78-MI78-MK78-MM78</f>
        <v>0</v>
      </c>
      <c r="MO78" s="104">
        <f ca="1">MN78*H78</f>
        <v>0</v>
      </c>
      <c r="MP78" s="105">
        <f ca="1">(ME78+MF78+MG78+MH78+(MI78+((MJ78*$F78)/$H78)+MM78))*$L78</f>
        <v>0</v>
      </c>
      <c r="MQ78" s="191"/>
      <c r="MR78" s="192">
        <f ca="1">MQ78-MN78</f>
        <v>0</v>
      </c>
      <c r="MS78" s="106">
        <f ca="1">MN78</f>
        <v>0</v>
      </c>
      <c r="MT78" s="202"/>
      <c r="MU78" s="202"/>
      <c r="MV78" s="202"/>
      <c r="MW78" s="202"/>
      <c r="MX78" s="202"/>
      <c r="MY78" s="202"/>
      <c r="MZ78" s="202"/>
      <c r="NA78" s="202"/>
      <c r="NB78" s="203"/>
      <c r="NC78" s="204"/>
      <c r="ND78" s="108">
        <f>(NC78*F78)/H78</f>
        <v>0</v>
      </c>
      <c r="NE78" s="102">
        <f ca="1">IF(E78=0,0,SUMIF('Cocktail (December 2025)'!$F$6:$DB$1547,E78,'Cocktail (December 2025)'!$BQ$6:$BQ$1547))</f>
        <v>0</v>
      </c>
      <c r="NF78" s="108">
        <f ca="1">NE78/H78</f>
        <v>0</v>
      </c>
      <c r="NG78" s="109">
        <f ca="1">MS78+MT78+MU78+MV78-MW78-MX78-MY78-MZ78-NA78-NB78-ND78-NF78</f>
        <v>0</v>
      </c>
      <c r="NH78" s="104">
        <f ca="1">NG78*H78</f>
        <v>0</v>
      </c>
      <c r="NI78" s="105">
        <f ca="1">(MX78+MY78+MZ78+NA78+(NB78+((NC78*$F78)/$H78)+NF78))*$L78</f>
        <v>0</v>
      </c>
      <c r="NJ78" s="191"/>
      <c r="NK78" s="192">
        <f ca="1">NJ78-NG78</f>
        <v>0</v>
      </c>
      <c r="NL78" s="106">
        <f ca="1">NG78</f>
        <v>0</v>
      </c>
      <c r="NM78" s="202"/>
      <c r="NN78" s="202"/>
      <c r="NO78" s="202"/>
      <c r="NP78" s="202"/>
      <c r="NQ78" s="202"/>
      <c r="NR78" s="202"/>
      <c r="NS78" s="202"/>
      <c r="NT78" s="202"/>
      <c r="NU78" s="203"/>
      <c r="NV78" s="204"/>
      <c r="NW78" s="108">
        <f>(NV78*F78)/H78</f>
        <v>0</v>
      </c>
      <c r="NX78" s="102">
        <f ca="1">IF(E78=0,0,SUMIF('Cocktail (December 2025)'!$F$6:$DB$1547,E78,'Cocktail (December 2025)'!$BT$6:$BT$1547))</f>
        <v>0</v>
      </c>
      <c r="NY78" s="108">
        <f ca="1">NX78/H78</f>
        <v>0</v>
      </c>
      <c r="NZ78" s="109">
        <f ca="1">NL78+NM78+NN78+NO78-NP78-NQ78-NR78-NS78-NT78-NU78-NW78-NY78</f>
        <v>0</v>
      </c>
      <c r="OA78" s="104">
        <f ca="1">NZ78*H78</f>
        <v>0</v>
      </c>
      <c r="OB78" s="105">
        <f ca="1">(NQ78+NR78+NS78+NT78+(NU78+((NV78*$F78)/$H78)+NY78))*$L78</f>
        <v>0</v>
      </c>
      <c r="OC78" s="191"/>
      <c r="OD78" s="192">
        <f ca="1">OC78-NZ78</f>
        <v>0</v>
      </c>
      <c r="OE78" s="106">
        <f ca="1">NZ78</f>
        <v>0</v>
      </c>
      <c r="OF78" s="202"/>
      <c r="OG78" s="202"/>
      <c r="OH78" s="202"/>
      <c r="OI78" s="202"/>
      <c r="OJ78" s="202"/>
      <c r="OK78" s="202"/>
      <c r="OL78" s="202"/>
      <c r="OM78" s="202"/>
      <c r="ON78" s="203"/>
      <c r="OO78" s="204"/>
      <c r="OP78" s="108">
        <f>(OO78*F78)/H78</f>
        <v>0</v>
      </c>
      <c r="OQ78" s="102">
        <f ca="1">IF(E78=0,0,SUMIF('Cocktail (December 2025)'!$F$6:$DB$1547,E78,'Cocktail (December 2025)'!$BW$6:$BW$1547))</f>
        <v>0</v>
      </c>
      <c r="OR78" s="108">
        <f ca="1">OQ78/H78</f>
        <v>0</v>
      </c>
      <c r="OS78" s="109">
        <f ca="1">OE78+OF78+OG78+OH78-OI78-OJ78-OK78-OL78-OM78-ON78-OP78-OR78</f>
        <v>0</v>
      </c>
      <c r="OT78" s="104">
        <f ca="1">OS78*H78</f>
        <v>0</v>
      </c>
      <c r="OU78" s="105">
        <f ca="1">(OJ78+OK78+OL78+OM78+(ON78+((OO78*$F78)/$H78)+OR78))*$L78</f>
        <v>0</v>
      </c>
      <c r="OV78" s="191"/>
      <c r="OW78" s="192">
        <f ca="1">OV78-OS78</f>
        <v>0</v>
      </c>
      <c r="OX78" s="106">
        <f ca="1">OS78</f>
        <v>0</v>
      </c>
      <c r="OY78" s="202"/>
      <c r="OZ78" s="202"/>
      <c r="PA78" s="202"/>
      <c r="PB78" s="202"/>
      <c r="PC78" s="202"/>
      <c r="PD78" s="202"/>
      <c r="PE78" s="202"/>
      <c r="PF78" s="202"/>
      <c r="PG78" s="203"/>
      <c r="PH78" s="204"/>
      <c r="PI78" s="108">
        <f>(PH78*F78)/H78</f>
        <v>0</v>
      </c>
      <c r="PJ78" s="102">
        <f ca="1">IF(E78=0,0,SUMIF('Cocktail (December 2025)'!$F$6:$DB$1547,E78,'Cocktail (December 2025)'!$BZ$6:$BZ$1547))</f>
        <v>0</v>
      </c>
      <c r="PK78" s="108">
        <f ca="1">PJ78/H78</f>
        <v>0</v>
      </c>
      <c r="PL78" s="109">
        <f ca="1">OX78+OY78+OZ78+PA78-PB78-PC78-PD78-PE78-PF78-PG78-PI78-PK78</f>
        <v>0</v>
      </c>
      <c r="PM78" s="104">
        <f ca="1">PL78*H78</f>
        <v>0</v>
      </c>
      <c r="PN78" s="105">
        <f ca="1">(PC78+PD78+PE78+PF78+(PG78+((PH78*$F78)/$H78)+PK78))*$L78</f>
        <v>0</v>
      </c>
      <c r="PO78" s="191"/>
      <c r="PP78" s="192">
        <f ca="1">PO78-PL78</f>
        <v>0</v>
      </c>
      <c r="PQ78" s="106">
        <f ca="1">PL78</f>
        <v>0</v>
      </c>
      <c r="PR78" s="202"/>
      <c r="PS78" s="202"/>
      <c r="PT78" s="202"/>
      <c r="PU78" s="202"/>
      <c r="PV78" s="202"/>
      <c r="PW78" s="202"/>
      <c r="PX78" s="202"/>
      <c r="PY78" s="202"/>
      <c r="PZ78" s="203"/>
      <c r="QA78" s="204"/>
      <c r="QB78" s="108">
        <f>(QA78*F78)/H78</f>
        <v>0</v>
      </c>
      <c r="QC78" s="102">
        <f ca="1">IF(E78=0,0,SUMIF('Cocktail (December 2025)'!$F$6:$DB$1547,E78,'Cocktail (December 2025)'!$CC$6:$CC$1547))</f>
        <v>0</v>
      </c>
      <c r="QD78" s="108">
        <f ca="1">QC78/H78</f>
        <v>0</v>
      </c>
      <c r="QE78" s="109">
        <f ca="1">PQ78+PR78+PS78+PT78-PU78-PV78-PW78-PX78-PY78-PZ78-QB78-QD78</f>
        <v>0</v>
      </c>
      <c r="QF78" s="104">
        <f ca="1">QE78*H78</f>
        <v>0</v>
      </c>
      <c r="QG78" s="105">
        <f ca="1">(PV78+PW78+PX78+PY78+(PZ78+((QA78*$F78)/$H78)+QD78))*$L78</f>
        <v>0</v>
      </c>
      <c r="QH78" s="191"/>
      <c r="QI78" s="192">
        <f ca="1">QH78-QE78</f>
        <v>0</v>
      </c>
      <c r="QJ78" s="106">
        <f ca="1">QE78</f>
        <v>0</v>
      </c>
      <c r="QK78" s="202"/>
      <c r="QL78" s="202"/>
      <c r="QM78" s="202"/>
      <c r="QN78" s="202"/>
      <c r="QO78" s="202"/>
      <c r="QP78" s="202"/>
      <c r="QQ78" s="202"/>
      <c r="QR78" s="202"/>
      <c r="QS78" s="203"/>
      <c r="QT78" s="204"/>
      <c r="QU78" s="108">
        <f>(QT78*F78)/H78</f>
        <v>0</v>
      </c>
      <c r="QV78" s="102">
        <f ca="1">IF(E78=0,0,SUMIF('Cocktail (December 2025)'!$F$6:$DB$1547,E78,'Cocktail (December 2025)'!$CF$6:$CF$1547))</f>
        <v>0</v>
      </c>
      <c r="QW78" s="108">
        <f ca="1">QV78/H78</f>
        <v>0</v>
      </c>
      <c r="QX78" s="109">
        <f ca="1">QJ78+QK78+QL78+QM78-QN78-QO78-QP78-QQ78-QR78-QS78-QU78-QW78</f>
        <v>0</v>
      </c>
      <c r="QY78" s="104">
        <f ca="1">QX78*H78</f>
        <v>0</v>
      </c>
      <c r="QZ78" s="105">
        <f ca="1">(QO78+QP78+QQ78+QR78+(QS78+((QT78*$F78)/$H78)+QW78))*$L78</f>
        <v>0</v>
      </c>
      <c r="RA78" s="191"/>
      <c r="RB78" s="192">
        <f ca="1">RA78-QX78</f>
        <v>0</v>
      </c>
      <c r="RC78" s="106">
        <f ca="1">QX78</f>
        <v>0</v>
      </c>
      <c r="RD78" s="202"/>
      <c r="RE78" s="202"/>
      <c r="RF78" s="202"/>
      <c r="RG78" s="202"/>
      <c r="RH78" s="202"/>
      <c r="RI78" s="202"/>
      <c r="RJ78" s="202"/>
      <c r="RK78" s="202"/>
      <c r="RL78" s="203"/>
      <c r="RM78" s="204"/>
      <c r="RN78" s="108">
        <f>(RM78*F78)/H78</f>
        <v>0</v>
      </c>
      <c r="RO78" s="102">
        <f ca="1">IF(E78=0,0,SUMIF('Cocktail (December 2025)'!$F$6:$DB$1547,E78,'Cocktail (December 2025)'!$CI$6:$CI$1547))</f>
        <v>0</v>
      </c>
      <c r="RP78" s="108">
        <f ca="1">RO78/H78</f>
        <v>0</v>
      </c>
      <c r="RQ78" s="109">
        <f ca="1">RC78+RD78+RE78+RF78-RG78-RH78-RI78-RJ78-RK78-RL78-RN78-RP78</f>
        <v>0</v>
      </c>
      <c r="RR78" s="104">
        <f ca="1">RQ78*H78</f>
        <v>0</v>
      </c>
      <c r="RS78" s="105">
        <f ca="1">(RH78+RI78+RJ78+RK78+(RL78+((RM78*$F78)/$H78)+RP78))*$L78</f>
        <v>0</v>
      </c>
      <c r="RT78" s="191"/>
      <c r="RU78" s="192">
        <f ca="1">RT78-RQ78</f>
        <v>0</v>
      </c>
      <c r="RV78" s="106">
        <f ca="1">RQ78</f>
        <v>0</v>
      </c>
      <c r="RW78" s="202"/>
      <c r="RX78" s="202"/>
      <c r="RY78" s="202"/>
      <c r="RZ78" s="202"/>
      <c r="SA78" s="202"/>
      <c r="SB78" s="202"/>
      <c r="SC78" s="202"/>
      <c r="SD78" s="202"/>
      <c r="SE78" s="203"/>
      <c r="SF78" s="204"/>
      <c r="SG78" s="108">
        <f>(SF78*F78)/H78</f>
        <v>0</v>
      </c>
      <c r="SH78" s="102">
        <f ca="1">IF(E78=0,0,SUMIF('Cocktail (December 2025)'!$F$6:$DB$1547,E78,'Cocktail (December 2025)'!$CL$6:$CL$1547))</f>
        <v>0</v>
      </c>
      <c r="SI78" s="108">
        <f ca="1">SH78/H78</f>
        <v>0</v>
      </c>
      <c r="SJ78" s="109">
        <f ca="1">RV78+RW78+RX78+RY78-RZ78-SA78-SB78-SC78-SD78-SE78-SG78-SI78</f>
        <v>0</v>
      </c>
      <c r="SK78" s="104">
        <f ca="1">SJ78*H78</f>
        <v>0</v>
      </c>
      <c r="SL78" s="105">
        <f ca="1">(SA78+SB78+SC78+SD78+(SE78+((SF78*$F78)/$H78)+SI78))*$L78</f>
        <v>0</v>
      </c>
      <c r="SM78" s="191"/>
      <c r="SN78" s="192">
        <f ca="1">SM78-SJ78</f>
        <v>0</v>
      </c>
      <c r="SO78" s="106">
        <f ca="1">SJ78</f>
        <v>0</v>
      </c>
      <c r="SP78" s="202"/>
      <c r="SQ78" s="202"/>
      <c r="SR78" s="202"/>
      <c r="SS78" s="202"/>
      <c r="ST78" s="202"/>
      <c r="SU78" s="202"/>
      <c r="SV78" s="202"/>
      <c r="SW78" s="202"/>
      <c r="SX78" s="203"/>
      <c r="SY78" s="204"/>
      <c r="SZ78" s="108">
        <f>(SY78*F78)/H78</f>
        <v>0</v>
      </c>
      <c r="TA78" s="102">
        <f ca="1">IF(E78=0,0,SUMIF('Cocktail (December 2025)'!$F$6:$DB$1547,E78,'Cocktail (December 2025)'!$CO$6:$CO$1547))</f>
        <v>0</v>
      </c>
      <c r="TB78" s="108">
        <f ca="1">TA78/H78</f>
        <v>0</v>
      </c>
      <c r="TC78" s="109">
        <f ca="1">SO78+SP78+SQ78+SR78-SS78-ST78-SU78-SV78-SW78-SX78-SZ78-TB78</f>
        <v>0</v>
      </c>
      <c r="TD78" s="104">
        <f ca="1">TC78*H78</f>
        <v>0</v>
      </c>
      <c r="TE78" s="105">
        <f ca="1">(ST78+SU78+SV78+SW78+(SX78+((SY78*$F78)/$H78)+TB78))*$L78</f>
        <v>0</v>
      </c>
      <c r="TF78" s="191"/>
      <c r="TG78" s="192">
        <f ca="1">TF78-TC78</f>
        <v>0</v>
      </c>
      <c r="TH78" s="106">
        <f ca="1">TC78</f>
        <v>0</v>
      </c>
      <c r="TI78" s="202"/>
      <c r="TJ78" s="202"/>
      <c r="TK78" s="202"/>
      <c r="TL78" s="202"/>
      <c r="TM78" s="202"/>
      <c r="TN78" s="202"/>
      <c r="TO78" s="202"/>
      <c r="TP78" s="202"/>
      <c r="TQ78" s="203"/>
      <c r="TR78" s="204"/>
      <c r="TS78" s="108">
        <f>(TR78*F78)/H78</f>
        <v>0</v>
      </c>
      <c r="TT78" s="102">
        <f ca="1">IF(E78=0,0,SUMIF('Cocktail (December 2025)'!$F$6:$DB$1547,E78,'Cocktail (December 2025)'!$CR$6:$CR$1547))</f>
        <v>0</v>
      </c>
      <c r="TU78" s="108">
        <f ca="1">TT78/H78</f>
        <v>0</v>
      </c>
      <c r="TV78" s="109">
        <f ca="1">TH78+TI78+TJ78+TK78-TL78-TM78-TN78-TO78-TP78-TQ78-TS78-TU78</f>
        <v>0</v>
      </c>
      <c r="TW78" s="104">
        <f ca="1">TV78*H78</f>
        <v>0</v>
      </c>
      <c r="TX78" s="105">
        <f ca="1">(TM78+TN78+TO78+TP78+(TQ78+((TR78*$F78)/$H78)+TU78))*$L78</f>
        <v>0</v>
      </c>
      <c r="TY78" s="191"/>
      <c r="TZ78" s="192">
        <f ca="1">TY78-TV78</f>
        <v>0</v>
      </c>
      <c r="UA78" s="106">
        <f ca="1">TV78</f>
        <v>0</v>
      </c>
      <c r="UB78" s="202"/>
      <c r="UC78" s="202"/>
      <c r="UD78" s="202"/>
      <c r="UE78" s="202"/>
      <c r="UF78" s="202"/>
      <c r="UG78" s="202"/>
      <c r="UH78" s="202"/>
      <c r="UI78" s="202"/>
      <c r="UJ78" s="203"/>
      <c r="UK78" s="204"/>
      <c r="UL78" s="108">
        <f>(UK78*F78)/H78</f>
        <v>0</v>
      </c>
      <c r="UM78" s="102">
        <f ca="1">IF(E78=0,0,SUMIF('Cocktail (December 2025)'!$F$6:$DB$1547,E78,'Cocktail (December 2025)'!$CU$6:$CU$1547))</f>
        <v>0</v>
      </c>
      <c r="UN78" s="108">
        <f ca="1">UM78/H78</f>
        <v>0</v>
      </c>
      <c r="UO78" s="109">
        <f ca="1">UA78+UB78+UC78+UD78-UE78-UF78-UG78-UH78-UI78-UJ78-UL78-UN78</f>
        <v>0</v>
      </c>
      <c r="UP78" s="104">
        <f ca="1">UO78*H78</f>
        <v>0</v>
      </c>
      <c r="UQ78" s="105">
        <f ca="1">(UF78+UG78+UH78+UI78+(UJ78+((UK78*$F78)/$H78)+UN78))*$L78</f>
        <v>0</v>
      </c>
      <c r="UR78" s="191"/>
      <c r="US78" s="192">
        <f ca="1">UR78-UO78</f>
        <v>0</v>
      </c>
      <c r="UT78" s="106">
        <f ca="1">UO78</f>
        <v>0</v>
      </c>
      <c r="UU78" s="202"/>
      <c r="UV78" s="202"/>
      <c r="UW78" s="202"/>
      <c r="UX78" s="202"/>
      <c r="UY78" s="202"/>
      <c r="UZ78" s="202"/>
      <c r="VA78" s="202"/>
      <c r="VB78" s="202"/>
      <c r="VC78" s="203"/>
      <c r="VD78" s="204"/>
      <c r="VE78" s="108">
        <f>(VD78*F78)/H78</f>
        <v>0</v>
      </c>
      <c r="VF78" s="102">
        <f ca="1">IF(E78=0,0,SUMIF('Cocktail (December 2025)'!$F$6:$DB$1547,E78,'Cocktail (December 2025)'!$CX$6:$CX$1547))</f>
        <v>0</v>
      </c>
      <c r="VG78" s="108">
        <f ca="1">VF78/H78</f>
        <v>0</v>
      </c>
      <c r="VH78" s="109">
        <f ca="1">UT78+UU78+UV78+UW78-UX78-UY78-UZ78-VA78-VB78-VC78-VE78-VG78</f>
        <v>0</v>
      </c>
      <c r="VI78" s="104">
        <f ca="1">VH78*H78</f>
        <v>0</v>
      </c>
      <c r="VJ78" s="105">
        <f ca="1">(UY78+UZ78+VA78+VB78+(VC78+((VD78*$F78)/$H78)+VG78))*$L78</f>
        <v>0</v>
      </c>
      <c r="VK78" s="191"/>
      <c r="VL78" s="192">
        <f ca="1">VK78-VH78</f>
        <v>0</v>
      </c>
      <c r="VM78" s="106">
        <f ca="1">VH78</f>
        <v>0</v>
      </c>
      <c r="VN78" s="202"/>
      <c r="VO78" s="202"/>
      <c r="VP78" s="202"/>
      <c r="VQ78" s="202"/>
      <c r="VR78" s="202"/>
      <c r="VS78" s="202"/>
      <c r="VT78" s="202"/>
      <c r="VU78" s="202"/>
      <c r="VV78" s="203"/>
      <c r="VW78" s="204"/>
      <c r="VX78" s="108">
        <f>(VW78*F78)/H78</f>
        <v>0</v>
      </c>
      <c r="VY78" s="102">
        <f ca="1">IF(E78=0,0,SUMIF('Cocktail (December 2025)'!$F$6:$DB$1547,E78,'Cocktail (December 2025)'!$DA$6:$DA$1547))</f>
        <v>0</v>
      </c>
      <c r="VZ78" s="108">
        <f ca="1">VY78/H78</f>
        <v>0</v>
      </c>
      <c r="WA78" s="109">
        <f ca="1">VM78+VN78+VO78+VP78-VQ78-VR78-VS78-VT78-VU78-VV78-VX78-VZ78</f>
        <v>0</v>
      </c>
      <c r="WB78" s="104">
        <f ca="1">WA78*H78</f>
        <v>0</v>
      </c>
      <c r="WC78" s="105">
        <f ca="1">(VR78+VS78+VT78+VU78+(VV78+((VW78*$F78)/$H78)+VZ78))*$L78</f>
        <v>0</v>
      </c>
      <c r="WD78" s="191"/>
      <c r="WE78" s="192">
        <f ca="1">WD78-WA78</f>
        <v>0</v>
      </c>
      <c r="WF78" s="14" t="s">
        <v>81</v>
      </c>
      <c r="WG78" s="62">
        <f>O78</f>
        <v>0</v>
      </c>
      <c r="WH78" s="13">
        <f t="shared" si="2856"/>
        <v>0</v>
      </c>
      <c r="WI78" s="13">
        <f t="shared" si="2856"/>
        <v>0</v>
      </c>
      <c r="WJ78" s="13">
        <f t="shared" si="2856"/>
        <v>0</v>
      </c>
      <c r="WK78" s="13">
        <f t="shared" si="2856"/>
        <v>0</v>
      </c>
      <c r="WL78" s="13">
        <f t="shared" si="2856"/>
        <v>0</v>
      </c>
      <c r="WM78" s="13">
        <f>U78+AN78+BG78+BZ78+CS78+DL78+EE78++EX78+FQ78+GJ78+HC78+HV78+IO78+JH78+KA78+KT78+LM78+MF78+MY78+NR78+OK78+PD78+PW78+QP78+RI78+SB78+SU78+TN78+UG78+UZ78+VS78</f>
        <v>0</v>
      </c>
      <c r="WN78" s="13">
        <f t="shared" si="2857"/>
        <v>0</v>
      </c>
      <c r="WO78" s="13">
        <f t="shared" si="2857"/>
        <v>0</v>
      </c>
      <c r="WP78" s="63">
        <f t="shared" si="2857"/>
        <v>0</v>
      </c>
      <c r="WQ78" s="63">
        <f t="shared" si="2857"/>
        <v>0</v>
      </c>
      <c r="WR78" s="63">
        <f t="shared" si="2857"/>
        <v>0</v>
      </c>
      <c r="WS78" s="63">
        <f ca="1">AB78+AU78+BN78+CG78+CZ78+DS78+EL78+FE78+FX78+GQ78+HJ78+IC78+IV78+JO78+KH78+LA78+LT78+MM78+NF78+NY78+OR78+PK78+QD78+QW78+RP78+SI78+TB78+TU78+UN78+VG78+VZ78</f>
        <v>0</v>
      </c>
      <c r="WT78" s="54">
        <f ca="1">WA78</f>
        <v>0</v>
      </c>
      <c r="WU78" s="64">
        <f ca="1">WB78</f>
        <v>0</v>
      </c>
      <c r="WV78" s="196"/>
      <c r="WW78" s="197">
        <f ca="1">WV78-WT78</f>
        <v>0</v>
      </c>
      <c r="WX78" s="12">
        <f>WV78/F78</f>
        <v>0</v>
      </c>
      <c r="WY78" s="61"/>
    </row>
    <row r="79" spans="1:623" ht="15" customHeight="1" x14ac:dyDescent="0.3">
      <c r="A79" s="114" t="str">
        <f t="shared" ca="1" si="2278"/>
        <v>-</v>
      </c>
      <c r="B79" s="175"/>
      <c r="C79" s="173">
        <v>315</v>
      </c>
      <c r="D79" s="174">
        <v>334</v>
      </c>
      <c r="E79" s="138" t="s">
        <v>205</v>
      </c>
      <c r="F79" s="98">
        <f>IF(E79="","",IF(VLOOKUP(E79,'Master Data (December 2025)'!$B$10:$N$857,1)=E79,VLOOKUP(E79,'Master Data (December 2025)'!$B$10:$N$857,6),"XX"))</f>
        <v>1</v>
      </c>
      <c r="G79" s="98"/>
      <c r="H79" s="90">
        <f>IF(E79="","",IF(VLOOKUP(E79,'Master Data (December 2025)'!$B$10:$N$857,1)=E79,VLOOKUP(E79,'Master Data (December 2025)'!$B$10:$N$857,8),"XX"))</f>
        <v>22</v>
      </c>
      <c r="I79" s="98"/>
      <c r="J79" s="90" t="str">
        <f>IF(E79="","",IF(VLOOKUP(E79,'Master Data (December 2025)'!$B$10:$N$857,1)=E79,VLOOKUP(E79,'Master Data (December 2025)'!$B$10:$N$857,3),"XX"))</f>
        <v>สมภพ</v>
      </c>
      <c r="K79" s="99" t="str">
        <f>IF(E79="","",IF(VLOOKUP(E79,'Master Data (December 2025)'!$B$10:$N$857,1)=E79,VLOOKUP(E79,'Master Data (December 2025)'!$B$10:$N$857,5),"XX"))</f>
        <v>Btl 750 ml</v>
      </c>
      <c r="L79" s="215">
        <f>IF(E79="","",IF(VLOOKUP(E79,'Master Data (December 2025)'!$B$10:$N$857,1)=E79,VLOOKUP(E79,'Master Data (December 2025)'!$B$10:$N$857,11),"XX"))</f>
        <v>608</v>
      </c>
      <c r="M79" s="215">
        <f>IF(E79="","",IF(VLOOKUP(E79,'Master Data (December 2025)'!$B$10:$N$857,1)=E79,VLOOKUP(E79,'Master Data (December 2025)'!$B$10:$N$857,13),"XX"))</f>
        <v>27.636363636363637</v>
      </c>
      <c r="N79" s="208"/>
      <c r="O79" s="100">
        <f t="shared" si="2705"/>
        <v>0</v>
      </c>
      <c r="P79" s="202"/>
      <c r="Q79" s="202"/>
      <c r="R79" s="202"/>
      <c r="S79" s="202"/>
      <c r="T79" s="202"/>
      <c r="U79" s="202"/>
      <c r="V79" s="202"/>
      <c r="W79" s="202"/>
      <c r="X79" s="203"/>
      <c r="Y79" s="204"/>
      <c r="Z79" s="101">
        <f t="shared" si="2706"/>
        <v>0</v>
      </c>
      <c r="AA79" s="102">
        <f ca="1">IF(E79=0,0,SUMIF('Cocktail (December 2025)'!$F$6:$DB$1547,E79,'Cocktail (December 2025)'!$O$6:$O$1547))</f>
        <v>0</v>
      </c>
      <c r="AB79" s="103">
        <f t="shared" ca="1" si="2707"/>
        <v>0</v>
      </c>
      <c r="AC79" s="104">
        <f t="shared" ca="1" si="2547"/>
        <v>0</v>
      </c>
      <c r="AD79" s="104">
        <f t="shared" ca="1" si="2708"/>
        <v>0</v>
      </c>
      <c r="AE79" s="105">
        <f t="shared" ca="1" si="2514"/>
        <v>0</v>
      </c>
      <c r="AF79" s="191"/>
      <c r="AG79" s="192">
        <f t="shared" ca="1" si="2709"/>
        <v>0</v>
      </c>
      <c r="AH79" s="106">
        <f t="shared" ca="1" si="2279"/>
        <v>0</v>
      </c>
      <c r="AI79" s="202"/>
      <c r="AJ79" s="202"/>
      <c r="AK79" s="202"/>
      <c r="AL79" s="202"/>
      <c r="AM79" s="202"/>
      <c r="AN79" s="202"/>
      <c r="AO79" s="202"/>
      <c r="AP79" s="202"/>
      <c r="AQ79" s="203"/>
      <c r="AR79" s="204"/>
      <c r="AS79" s="107">
        <f t="shared" si="2287"/>
        <v>0</v>
      </c>
      <c r="AT79" s="102">
        <f ca="1">IF(E79=0,0,SUMIF('Cocktail (December 2025)'!$F$6:$DB$1547,E79,'Cocktail (December 2025)'!$R$6:$R$1547))</f>
        <v>0</v>
      </c>
      <c r="AU79" s="108">
        <f t="shared" ca="1" si="2288"/>
        <v>0</v>
      </c>
      <c r="AV79" s="104">
        <f t="shared" ca="1" si="2549"/>
        <v>0</v>
      </c>
      <c r="AW79" s="104">
        <f t="shared" ca="1" si="2290"/>
        <v>0</v>
      </c>
      <c r="AX79" s="105">
        <f t="shared" ca="1" si="2515"/>
        <v>0</v>
      </c>
      <c r="AY79" s="191"/>
      <c r="AZ79" s="192">
        <f t="shared" ca="1" si="2710"/>
        <v>0</v>
      </c>
      <c r="BA79" s="106">
        <f t="shared" ca="1" si="2293"/>
        <v>0</v>
      </c>
      <c r="BB79" s="202"/>
      <c r="BC79" s="202"/>
      <c r="BD79" s="202"/>
      <c r="BE79" s="202"/>
      <c r="BF79" s="202"/>
      <c r="BG79" s="202"/>
      <c r="BH79" s="202"/>
      <c r="BI79" s="202"/>
      <c r="BJ79" s="203"/>
      <c r="BK79" s="204"/>
      <c r="BL79" s="108">
        <f t="shared" si="2294"/>
        <v>0</v>
      </c>
      <c r="BM79" s="102">
        <f ca="1">IF(E79=0,0,SUMIF('Cocktail (December 2025)'!$F$6:$DB$1547,E79,'Cocktail (December 2025)'!$U$6:$U$1547))</f>
        <v>0</v>
      </c>
      <c r="BN79" s="108">
        <f t="shared" ca="1" si="2295"/>
        <v>0</v>
      </c>
      <c r="BO79" s="109">
        <f t="shared" ca="1" si="2550"/>
        <v>0</v>
      </c>
      <c r="BP79" s="104">
        <f t="shared" ca="1" si="2297"/>
        <v>0</v>
      </c>
      <c r="BQ79" s="105">
        <f t="shared" ca="1" si="2516"/>
        <v>0</v>
      </c>
      <c r="BR79" s="191"/>
      <c r="BS79" s="192">
        <f t="shared" ca="1" si="2711"/>
        <v>0</v>
      </c>
      <c r="BT79" s="106">
        <f t="shared" ca="1" si="2712"/>
        <v>0</v>
      </c>
      <c r="BU79" s="202"/>
      <c r="BV79" s="202"/>
      <c r="BW79" s="202"/>
      <c r="BX79" s="202"/>
      <c r="BY79" s="202"/>
      <c r="BZ79" s="202"/>
      <c r="CA79" s="202"/>
      <c r="CB79" s="202"/>
      <c r="CC79" s="203"/>
      <c r="CD79" s="204"/>
      <c r="CE79" s="108">
        <f t="shared" si="2301"/>
        <v>0</v>
      </c>
      <c r="CF79" s="102">
        <f ca="1">IF(E79=0,0,SUMIF('Cocktail (December 2025)'!$F$6:$DB$1547,E79,'Cocktail (December 2025)'!$X$6:$X$1547))</f>
        <v>0</v>
      </c>
      <c r="CG79" s="108">
        <f t="shared" ca="1" si="2302"/>
        <v>0</v>
      </c>
      <c r="CH79" s="109">
        <f t="shared" ca="1" si="2551"/>
        <v>0</v>
      </c>
      <c r="CI79" s="104">
        <f t="shared" ca="1" si="2304"/>
        <v>0</v>
      </c>
      <c r="CJ79" s="105">
        <f t="shared" ca="1" si="2517"/>
        <v>0</v>
      </c>
      <c r="CK79" s="191"/>
      <c r="CL79" s="192">
        <f t="shared" ca="1" si="2713"/>
        <v>0</v>
      </c>
      <c r="CM79" s="106">
        <f t="shared" ca="1" si="2714"/>
        <v>0</v>
      </c>
      <c r="CN79" s="202"/>
      <c r="CO79" s="202"/>
      <c r="CP79" s="202"/>
      <c r="CQ79" s="202"/>
      <c r="CR79" s="202"/>
      <c r="CS79" s="202"/>
      <c r="CT79" s="202"/>
      <c r="CU79" s="202"/>
      <c r="CV79" s="203"/>
      <c r="CW79" s="204"/>
      <c r="CX79" s="108">
        <f t="shared" si="2308"/>
        <v>0</v>
      </c>
      <c r="CY79" s="102">
        <f ca="1">IF(E79=0,0,SUMIF('Cocktail (December 2025)'!$F$6:$DB$1547,E79,'Cocktail (December 2025)'!$AA$6:$AA$1547))</f>
        <v>0</v>
      </c>
      <c r="CZ79" s="108">
        <f t="shared" ca="1" si="2309"/>
        <v>0</v>
      </c>
      <c r="DA79" s="109">
        <f t="shared" ca="1" si="2552"/>
        <v>0</v>
      </c>
      <c r="DB79" s="104">
        <f t="shared" ca="1" si="2311"/>
        <v>0</v>
      </c>
      <c r="DC79" s="105">
        <f t="shared" ca="1" si="2518"/>
        <v>0</v>
      </c>
      <c r="DD79" s="191"/>
      <c r="DE79" s="192">
        <f t="shared" ca="1" si="2715"/>
        <v>0</v>
      </c>
      <c r="DF79" s="106">
        <f t="shared" ca="1" si="2716"/>
        <v>0</v>
      </c>
      <c r="DG79" s="202"/>
      <c r="DH79" s="202"/>
      <c r="DI79" s="202"/>
      <c r="DJ79" s="202"/>
      <c r="DK79" s="202"/>
      <c r="DL79" s="202"/>
      <c r="DM79" s="202"/>
      <c r="DN79" s="202"/>
      <c r="DO79" s="203"/>
      <c r="DP79" s="204"/>
      <c r="DQ79" s="108">
        <f t="shared" si="2315"/>
        <v>0</v>
      </c>
      <c r="DR79" s="102">
        <f ca="1">IF(E79=0,0,SUMIF('Cocktail (December 2025)'!$F$6:$DB$1547,E79,'Cocktail (December 2025)'!$AD$6:$AD$1547))</f>
        <v>0</v>
      </c>
      <c r="DS79" s="108">
        <f t="shared" ca="1" si="2316"/>
        <v>0</v>
      </c>
      <c r="DT79" s="109">
        <f t="shared" ca="1" si="2553"/>
        <v>0</v>
      </c>
      <c r="DU79" s="104">
        <f t="shared" ca="1" si="2318"/>
        <v>0</v>
      </c>
      <c r="DV79" s="105">
        <f t="shared" ca="1" si="2519"/>
        <v>0</v>
      </c>
      <c r="DW79" s="191"/>
      <c r="DX79" s="192">
        <f t="shared" ca="1" si="2717"/>
        <v>0</v>
      </c>
      <c r="DY79" s="106">
        <f t="shared" ca="1" si="2718"/>
        <v>0</v>
      </c>
      <c r="DZ79" s="202"/>
      <c r="EA79" s="202"/>
      <c r="EB79" s="202"/>
      <c r="EC79" s="202"/>
      <c r="ED79" s="202"/>
      <c r="EE79" s="202"/>
      <c r="EF79" s="202"/>
      <c r="EG79" s="202"/>
      <c r="EH79" s="203"/>
      <c r="EI79" s="204"/>
      <c r="EJ79" s="108">
        <f t="shared" si="2322"/>
        <v>0</v>
      </c>
      <c r="EK79" s="102">
        <f ca="1">IF(E79=0,0,SUMIF('Cocktail (December 2025)'!$F$6:$DB$1547,E79,'Cocktail (December 2025)'!$AG$6:$AG$1547))</f>
        <v>0</v>
      </c>
      <c r="EL79" s="108">
        <f t="shared" ca="1" si="2323"/>
        <v>0</v>
      </c>
      <c r="EM79" s="109">
        <f t="shared" ca="1" si="2554"/>
        <v>0</v>
      </c>
      <c r="EN79" s="104">
        <f t="shared" ca="1" si="2325"/>
        <v>0</v>
      </c>
      <c r="EO79" s="105">
        <f t="shared" ca="1" si="2520"/>
        <v>0</v>
      </c>
      <c r="EP79" s="191"/>
      <c r="EQ79" s="199">
        <f t="shared" ca="1" si="2719"/>
        <v>0</v>
      </c>
      <c r="ER79" s="185">
        <f t="shared" ca="1" si="2328"/>
        <v>0</v>
      </c>
      <c r="ES79" s="202"/>
      <c r="ET79" s="202"/>
      <c r="EU79" s="202"/>
      <c r="EV79" s="202"/>
      <c r="EW79" s="202"/>
      <c r="EX79" s="202"/>
      <c r="EY79" s="202"/>
      <c r="EZ79" s="202"/>
      <c r="FA79" s="203"/>
      <c r="FB79" s="204"/>
      <c r="FC79" s="108">
        <f t="shared" si="2329"/>
        <v>0</v>
      </c>
      <c r="FD79" s="102">
        <f ca="1">IF(E79=0,0,SUMIF('Cocktail (December 2025)'!$F$6:$DB$1547,E79,'Cocktail (December 2025)'!$AJ$6:$AJ$1547))</f>
        <v>0</v>
      </c>
      <c r="FE79" s="108">
        <f t="shared" ca="1" si="2330"/>
        <v>0</v>
      </c>
      <c r="FF79" s="109">
        <f t="shared" ca="1" si="2555"/>
        <v>0</v>
      </c>
      <c r="FG79" s="104">
        <f t="shared" ca="1" si="2332"/>
        <v>0</v>
      </c>
      <c r="FH79" s="105">
        <f t="shared" ca="1" si="2521"/>
        <v>0</v>
      </c>
      <c r="FI79" s="191"/>
      <c r="FJ79" s="192">
        <f t="shared" ca="1" si="2720"/>
        <v>0</v>
      </c>
      <c r="FK79" s="110">
        <f t="shared" ca="1" si="2556"/>
        <v>0</v>
      </c>
      <c r="FL79" s="202"/>
      <c r="FM79" s="202"/>
      <c r="FN79" s="202"/>
      <c r="FO79" s="202"/>
      <c r="FP79" s="202"/>
      <c r="FQ79" s="202"/>
      <c r="FR79" s="202"/>
      <c r="FS79" s="202"/>
      <c r="FT79" s="203"/>
      <c r="FU79" s="204"/>
      <c r="FV79" s="108">
        <f t="shared" si="2336"/>
        <v>0</v>
      </c>
      <c r="FW79" s="102">
        <f ca="1">IF(E79=0,0,SUMIF('Cocktail (December 2025)'!$F$6:$DB$1547,E79,'Cocktail (December 2025)'!$AM$6:$AM$1547))</f>
        <v>0</v>
      </c>
      <c r="FX79" s="108">
        <f t="shared" ca="1" si="2337"/>
        <v>0</v>
      </c>
      <c r="FY79" s="109">
        <f t="shared" ca="1" si="2557"/>
        <v>0</v>
      </c>
      <c r="FZ79" s="104">
        <f t="shared" ca="1" si="2339"/>
        <v>0</v>
      </c>
      <c r="GA79" s="105">
        <f t="shared" ca="1" si="2522"/>
        <v>0</v>
      </c>
      <c r="GB79" s="191"/>
      <c r="GC79" s="192">
        <f t="shared" ca="1" si="2721"/>
        <v>0</v>
      </c>
      <c r="GD79" s="106">
        <f t="shared" ca="1" si="2722"/>
        <v>0</v>
      </c>
      <c r="GE79" s="202"/>
      <c r="GF79" s="202"/>
      <c r="GG79" s="202"/>
      <c r="GH79" s="202"/>
      <c r="GI79" s="202"/>
      <c r="GJ79" s="202"/>
      <c r="GK79" s="202"/>
      <c r="GL79" s="202"/>
      <c r="GM79" s="203"/>
      <c r="GN79" s="204"/>
      <c r="GO79" s="108">
        <f t="shared" si="2343"/>
        <v>0</v>
      </c>
      <c r="GP79" s="102">
        <f ca="1">IF(E79=0,0,SUMIF('Cocktail (December 2025)'!$F$6:$DB$1547,E79,'Cocktail (December 2025)'!$AP$6:$AP$1547))</f>
        <v>0</v>
      </c>
      <c r="GQ79" s="108">
        <f t="shared" ca="1" si="2344"/>
        <v>0</v>
      </c>
      <c r="GR79" s="109">
        <f t="shared" ca="1" si="2558"/>
        <v>0</v>
      </c>
      <c r="GS79" s="104">
        <f t="shared" ca="1" si="2346"/>
        <v>0</v>
      </c>
      <c r="GT79" s="105">
        <f t="shared" ca="1" si="2523"/>
        <v>0</v>
      </c>
      <c r="GU79" s="191"/>
      <c r="GV79" s="192">
        <f t="shared" ca="1" si="2723"/>
        <v>0</v>
      </c>
      <c r="GW79" s="106">
        <f t="shared" ca="1" si="2724"/>
        <v>0</v>
      </c>
      <c r="GX79" s="202"/>
      <c r="GY79" s="202"/>
      <c r="GZ79" s="202"/>
      <c r="HA79" s="202"/>
      <c r="HB79" s="202"/>
      <c r="HC79" s="202"/>
      <c r="HD79" s="202"/>
      <c r="HE79" s="202"/>
      <c r="HF79" s="203"/>
      <c r="HG79" s="204"/>
      <c r="HH79" s="108">
        <f t="shared" si="2350"/>
        <v>0</v>
      </c>
      <c r="HI79" s="102">
        <f ca="1">IF(E79=0,0,SUMIF('Cocktail (December 2025)'!$F$6:$DB$1547,E79,'Cocktail (December 2025)'!$AS$6:$AS$1547))</f>
        <v>0</v>
      </c>
      <c r="HJ79" s="108">
        <f t="shared" ca="1" si="2351"/>
        <v>0</v>
      </c>
      <c r="HK79" s="109">
        <f t="shared" ca="1" si="2559"/>
        <v>0</v>
      </c>
      <c r="HL79" s="104">
        <f t="shared" ca="1" si="2353"/>
        <v>0</v>
      </c>
      <c r="HM79" s="105">
        <f t="shared" ca="1" si="2524"/>
        <v>0</v>
      </c>
      <c r="HN79" s="191"/>
      <c r="HO79" s="192">
        <f t="shared" ca="1" si="2725"/>
        <v>0</v>
      </c>
      <c r="HP79" s="106">
        <f t="shared" ca="1" si="2726"/>
        <v>0</v>
      </c>
      <c r="HQ79" s="202"/>
      <c r="HR79" s="202"/>
      <c r="HS79" s="202"/>
      <c r="HT79" s="202"/>
      <c r="HU79" s="202"/>
      <c r="HV79" s="202"/>
      <c r="HW79" s="202"/>
      <c r="HX79" s="202"/>
      <c r="HY79" s="203"/>
      <c r="HZ79" s="204"/>
      <c r="IA79" s="108">
        <f t="shared" si="2357"/>
        <v>0</v>
      </c>
      <c r="IB79" s="102">
        <f ca="1">IF(E79=0,0,SUMIF('Cocktail (December 2025)'!$F$6:$DB$1547,E79,'Cocktail (December 2025)'!$AV$6:$AV$1547))</f>
        <v>0</v>
      </c>
      <c r="IC79" s="108">
        <f t="shared" ca="1" si="2358"/>
        <v>0</v>
      </c>
      <c r="ID79" s="109">
        <f t="shared" ca="1" si="2560"/>
        <v>0</v>
      </c>
      <c r="IE79" s="104">
        <f t="shared" ca="1" si="2360"/>
        <v>0</v>
      </c>
      <c r="IF79" s="105">
        <f t="shared" ca="1" si="2525"/>
        <v>0</v>
      </c>
      <c r="IG79" s="191"/>
      <c r="IH79" s="192">
        <f t="shared" ca="1" si="2727"/>
        <v>0</v>
      </c>
      <c r="II79" s="106">
        <f t="shared" ca="1" si="2728"/>
        <v>0</v>
      </c>
      <c r="IJ79" s="202"/>
      <c r="IK79" s="202"/>
      <c r="IL79" s="202"/>
      <c r="IM79" s="202"/>
      <c r="IN79" s="202"/>
      <c r="IO79" s="202"/>
      <c r="IP79" s="202"/>
      <c r="IQ79" s="202"/>
      <c r="IR79" s="203"/>
      <c r="IS79" s="204"/>
      <c r="IT79" s="108">
        <f t="shared" si="2364"/>
        <v>0</v>
      </c>
      <c r="IU79" s="102">
        <f ca="1">IF(E79=0,0,SUMIF('Cocktail (December 2025)'!$F$6:$DB$1547,E79,'Cocktail (December 2025)'!$AY$6:$AY$1547))</f>
        <v>0</v>
      </c>
      <c r="IV79" s="108">
        <f t="shared" ca="1" si="2365"/>
        <v>0</v>
      </c>
      <c r="IW79" s="109">
        <f t="shared" ca="1" si="2561"/>
        <v>0</v>
      </c>
      <c r="IX79" s="104">
        <f t="shared" ca="1" si="2367"/>
        <v>0</v>
      </c>
      <c r="IY79" s="105">
        <f t="shared" ca="1" si="2526"/>
        <v>0</v>
      </c>
      <c r="IZ79" s="191"/>
      <c r="JA79" s="192">
        <f t="shared" ca="1" si="2729"/>
        <v>0</v>
      </c>
      <c r="JB79" s="106">
        <f t="shared" ca="1" si="2730"/>
        <v>0</v>
      </c>
      <c r="JC79" s="202"/>
      <c r="JD79" s="202"/>
      <c r="JE79" s="202"/>
      <c r="JF79" s="202"/>
      <c r="JG79" s="202"/>
      <c r="JH79" s="202"/>
      <c r="JI79" s="202"/>
      <c r="JJ79" s="202"/>
      <c r="JK79" s="203"/>
      <c r="JL79" s="204"/>
      <c r="JM79" s="108">
        <f t="shared" si="2371"/>
        <v>0</v>
      </c>
      <c r="JN79" s="102">
        <f ca="1">IF(E79=0,0,SUMIF('Cocktail (December 2025)'!$F$6:$DB$1547,E79,'Cocktail (December 2025)'!$BB$6:$BB$1547))</f>
        <v>0</v>
      </c>
      <c r="JO79" s="108">
        <f t="shared" ca="1" si="2372"/>
        <v>0</v>
      </c>
      <c r="JP79" s="109">
        <f t="shared" ca="1" si="2562"/>
        <v>0</v>
      </c>
      <c r="JQ79" s="104">
        <f t="shared" ca="1" si="2374"/>
        <v>0</v>
      </c>
      <c r="JR79" s="105">
        <f t="shared" ca="1" si="2527"/>
        <v>0</v>
      </c>
      <c r="JS79" s="191"/>
      <c r="JT79" s="192">
        <f t="shared" ca="1" si="2731"/>
        <v>0</v>
      </c>
      <c r="JU79" s="106">
        <f t="shared" ca="1" si="2377"/>
        <v>0</v>
      </c>
      <c r="JV79" s="202"/>
      <c r="JW79" s="202"/>
      <c r="JX79" s="202"/>
      <c r="JY79" s="202"/>
      <c r="JZ79" s="202"/>
      <c r="KA79" s="202"/>
      <c r="KB79" s="202"/>
      <c r="KC79" s="202"/>
      <c r="KD79" s="203"/>
      <c r="KE79" s="204"/>
      <c r="KF79" s="108">
        <f t="shared" si="2378"/>
        <v>0</v>
      </c>
      <c r="KG79" s="102">
        <f ca="1">IF(E79=0,0,SUMIF('Cocktail (December 2025)'!$F$6:$DB$1547,E79,'Cocktail (December 2025)'!$BE$6:$BE$1547))</f>
        <v>0</v>
      </c>
      <c r="KH79" s="108">
        <f t="shared" ca="1" si="2379"/>
        <v>0</v>
      </c>
      <c r="KI79" s="109">
        <f t="shared" ca="1" si="2563"/>
        <v>0</v>
      </c>
      <c r="KJ79" s="104">
        <f t="shared" ca="1" si="2381"/>
        <v>0</v>
      </c>
      <c r="KK79" s="105">
        <f t="shared" ca="1" si="2528"/>
        <v>0</v>
      </c>
      <c r="KL79" s="191"/>
      <c r="KM79" s="192">
        <f t="shared" ca="1" si="2732"/>
        <v>0</v>
      </c>
      <c r="KN79" s="106">
        <f t="shared" ca="1" si="2733"/>
        <v>0</v>
      </c>
      <c r="KO79" s="202"/>
      <c r="KP79" s="202"/>
      <c r="KQ79" s="202"/>
      <c r="KR79" s="202"/>
      <c r="KS79" s="202"/>
      <c r="KT79" s="202"/>
      <c r="KU79" s="202"/>
      <c r="KV79" s="202"/>
      <c r="KW79" s="203"/>
      <c r="KX79" s="204"/>
      <c r="KY79" s="108">
        <f t="shared" si="2385"/>
        <v>0</v>
      </c>
      <c r="KZ79" s="102">
        <f ca="1">IF(E79=0,0,SUMIF('Cocktail (December 2025)'!$F$6:$DB$1547,E79,'Cocktail (December 2025)'!$BH$6:$BH$1547))</f>
        <v>0</v>
      </c>
      <c r="LA79" s="108">
        <f t="shared" ca="1" si="2386"/>
        <v>0</v>
      </c>
      <c r="LB79" s="109">
        <f t="shared" ca="1" si="2564"/>
        <v>0</v>
      </c>
      <c r="LC79" s="104">
        <f t="shared" ca="1" si="2388"/>
        <v>0</v>
      </c>
      <c r="LD79" s="105">
        <f t="shared" ca="1" si="2529"/>
        <v>0</v>
      </c>
      <c r="LE79" s="191"/>
      <c r="LF79" s="192">
        <f t="shared" ca="1" si="2734"/>
        <v>0</v>
      </c>
      <c r="LG79" s="106">
        <f t="shared" ca="1" si="2735"/>
        <v>0</v>
      </c>
      <c r="LH79" s="202"/>
      <c r="LI79" s="202"/>
      <c r="LJ79" s="202"/>
      <c r="LK79" s="202"/>
      <c r="LL79" s="202"/>
      <c r="LM79" s="202"/>
      <c r="LN79" s="202"/>
      <c r="LO79" s="202"/>
      <c r="LP79" s="203"/>
      <c r="LQ79" s="204"/>
      <c r="LR79" s="108">
        <f t="shared" si="2392"/>
        <v>0</v>
      </c>
      <c r="LS79" s="102">
        <f ca="1">IF(E79=0,0,SUMIF('Cocktail (December 2025)'!$F$6:$DB$1547,E79,'Cocktail (December 2025)'!$BK$6:$BK$1547))</f>
        <v>0</v>
      </c>
      <c r="LT79" s="108">
        <f t="shared" ca="1" si="2393"/>
        <v>0</v>
      </c>
      <c r="LU79" s="109">
        <f t="shared" ca="1" si="2565"/>
        <v>0</v>
      </c>
      <c r="LV79" s="104">
        <f t="shared" ca="1" si="2395"/>
        <v>0</v>
      </c>
      <c r="LW79" s="105">
        <f t="shared" ca="1" si="2530"/>
        <v>0</v>
      </c>
      <c r="LX79" s="191"/>
      <c r="LY79" s="192">
        <f t="shared" ca="1" si="2736"/>
        <v>0</v>
      </c>
      <c r="LZ79" s="106">
        <f t="shared" ca="1" si="2737"/>
        <v>0</v>
      </c>
      <c r="MA79" s="202"/>
      <c r="MB79" s="202"/>
      <c r="MC79" s="202"/>
      <c r="MD79" s="202"/>
      <c r="ME79" s="202"/>
      <c r="MF79" s="202"/>
      <c r="MG79" s="202"/>
      <c r="MH79" s="202"/>
      <c r="MI79" s="203"/>
      <c r="MJ79" s="204"/>
      <c r="MK79" s="108">
        <f t="shared" si="2399"/>
        <v>0</v>
      </c>
      <c r="ML79" s="102">
        <f ca="1">IF(E79=0,0,SUMIF('Cocktail (December 2025)'!$F$6:$DB$1547,E79,'Cocktail (December 2025)'!$BN$6:$BN$1547))</f>
        <v>0</v>
      </c>
      <c r="MM79" s="108">
        <f t="shared" ca="1" si="2400"/>
        <v>0</v>
      </c>
      <c r="MN79" s="109">
        <f t="shared" ca="1" si="2566"/>
        <v>0</v>
      </c>
      <c r="MO79" s="104">
        <f t="shared" ca="1" si="2402"/>
        <v>0</v>
      </c>
      <c r="MP79" s="105">
        <f t="shared" ca="1" si="2531"/>
        <v>0</v>
      </c>
      <c r="MQ79" s="191"/>
      <c r="MR79" s="192">
        <f t="shared" ca="1" si="2738"/>
        <v>0</v>
      </c>
      <c r="MS79" s="106">
        <f t="shared" ca="1" si="2739"/>
        <v>0</v>
      </c>
      <c r="MT79" s="202"/>
      <c r="MU79" s="202"/>
      <c r="MV79" s="202"/>
      <c r="MW79" s="202"/>
      <c r="MX79" s="202"/>
      <c r="MY79" s="202"/>
      <c r="MZ79" s="202"/>
      <c r="NA79" s="202"/>
      <c r="NB79" s="203"/>
      <c r="NC79" s="204"/>
      <c r="ND79" s="108">
        <f t="shared" si="2406"/>
        <v>0</v>
      </c>
      <c r="NE79" s="102">
        <f ca="1">IF(E79=0,0,SUMIF('Cocktail (December 2025)'!$F$6:$DB$1547,E79,'Cocktail (December 2025)'!$BQ$6:$BQ$1547))</f>
        <v>0</v>
      </c>
      <c r="NF79" s="108">
        <f t="shared" ca="1" si="2407"/>
        <v>0</v>
      </c>
      <c r="NG79" s="109">
        <f t="shared" ca="1" si="2567"/>
        <v>0</v>
      </c>
      <c r="NH79" s="104">
        <f t="shared" ca="1" si="2409"/>
        <v>0</v>
      </c>
      <c r="NI79" s="105">
        <f t="shared" ca="1" si="2532"/>
        <v>0</v>
      </c>
      <c r="NJ79" s="191"/>
      <c r="NK79" s="192">
        <f t="shared" ca="1" si="2740"/>
        <v>0</v>
      </c>
      <c r="NL79" s="106">
        <f t="shared" ca="1" si="2741"/>
        <v>0</v>
      </c>
      <c r="NM79" s="202"/>
      <c r="NN79" s="202"/>
      <c r="NO79" s="202"/>
      <c r="NP79" s="202"/>
      <c r="NQ79" s="202"/>
      <c r="NR79" s="202"/>
      <c r="NS79" s="202"/>
      <c r="NT79" s="202"/>
      <c r="NU79" s="203"/>
      <c r="NV79" s="204"/>
      <c r="NW79" s="108">
        <f t="shared" si="2413"/>
        <v>0</v>
      </c>
      <c r="NX79" s="102">
        <f ca="1">IF(E79=0,0,SUMIF('Cocktail (December 2025)'!$F$6:$DB$1547,E79,'Cocktail (December 2025)'!$BT$6:$BT$1547))</f>
        <v>0</v>
      </c>
      <c r="NY79" s="108">
        <f t="shared" ca="1" si="2414"/>
        <v>0</v>
      </c>
      <c r="NZ79" s="109">
        <f t="shared" ca="1" si="2568"/>
        <v>0</v>
      </c>
      <c r="OA79" s="104">
        <f t="shared" ca="1" si="2416"/>
        <v>0</v>
      </c>
      <c r="OB79" s="105">
        <f t="shared" ca="1" si="2533"/>
        <v>0</v>
      </c>
      <c r="OC79" s="191"/>
      <c r="OD79" s="192">
        <f t="shared" ca="1" si="2742"/>
        <v>0</v>
      </c>
      <c r="OE79" s="106">
        <f t="shared" ca="1" si="2743"/>
        <v>0</v>
      </c>
      <c r="OF79" s="202"/>
      <c r="OG79" s="202"/>
      <c r="OH79" s="202"/>
      <c r="OI79" s="202"/>
      <c r="OJ79" s="202"/>
      <c r="OK79" s="202"/>
      <c r="OL79" s="202"/>
      <c r="OM79" s="202"/>
      <c r="ON79" s="203"/>
      <c r="OO79" s="204"/>
      <c r="OP79" s="108">
        <f t="shared" si="2420"/>
        <v>0</v>
      </c>
      <c r="OQ79" s="102">
        <f ca="1">IF(E79=0,0,SUMIF('Cocktail (December 2025)'!$F$6:$DB$1547,E79,'Cocktail (December 2025)'!$BW$6:$BW$1547))</f>
        <v>0</v>
      </c>
      <c r="OR79" s="108">
        <f t="shared" ca="1" si="2421"/>
        <v>0</v>
      </c>
      <c r="OS79" s="109">
        <f t="shared" ca="1" si="2569"/>
        <v>0</v>
      </c>
      <c r="OT79" s="104">
        <f t="shared" ca="1" si="2423"/>
        <v>0</v>
      </c>
      <c r="OU79" s="105">
        <f t="shared" ca="1" si="2534"/>
        <v>0</v>
      </c>
      <c r="OV79" s="191"/>
      <c r="OW79" s="192">
        <f t="shared" ca="1" si="2744"/>
        <v>0</v>
      </c>
      <c r="OX79" s="106">
        <f t="shared" ca="1" si="2426"/>
        <v>0</v>
      </c>
      <c r="OY79" s="202"/>
      <c r="OZ79" s="202"/>
      <c r="PA79" s="202"/>
      <c r="PB79" s="202"/>
      <c r="PC79" s="202"/>
      <c r="PD79" s="202"/>
      <c r="PE79" s="202"/>
      <c r="PF79" s="202"/>
      <c r="PG79" s="203"/>
      <c r="PH79" s="204"/>
      <c r="PI79" s="108">
        <f t="shared" si="2427"/>
        <v>0</v>
      </c>
      <c r="PJ79" s="102">
        <f ca="1">IF(E79=0,0,SUMIF('Cocktail (December 2025)'!$F$6:$DB$1547,E79,'Cocktail (December 2025)'!$BZ$6:$BZ$1547))</f>
        <v>0</v>
      </c>
      <c r="PK79" s="108">
        <f t="shared" ca="1" si="2428"/>
        <v>0</v>
      </c>
      <c r="PL79" s="109">
        <f t="shared" ca="1" si="2570"/>
        <v>0</v>
      </c>
      <c r="PM79" s="104">
        <f t="shared" ca="1" si="2430"/>
        <v>0</v>
      </c>
      <c r="PN79" s="105">
        <f t="shared" ca="1" si="2535"/>
        <v>0</v>
      </c>
      <c r="PO79" s="191"/>
      <c r="PP79" s="192">
        <f t="shared" ca="1" si="2745"/>
        <v>0</v>
      </c>
      <c r="PQ79" s="106">
        <f t="shared" ca="1" si="2746"/>
        <v>0</v>
      </c>
      <c r="PR79" s="202"/>
      <c r="PS79" s="202"/>
      <c r="PT79" s="202"/>
      <c r="PU79" s="202"/>
      <c r="PV79" s="202"/>
      <c r="PW79" s="202"/>
      <c r="PX79" s="202"/>
      <c r="PY79" s="202"/>
      <c r="PZ79" s="203"/>
      <c r="QA79" s="204"/>
      <c r="QB79" s="108">
        <f t="shared" si="2434"/>
        <v>0</v>
      </c>
      <c r="QC79" s="102">
        <f ca="1">IF(E79=0,0,SUMIF('Cocktail (December 2025)'!$F$6:$DB$1547,E79,'Cocktail (December 2025)'!$CC$6:$CC$1547))</f>
        <v>0</v>
      </c>
      <c r="QD79" s="108">
        <f t="shared" ca="1" si="2435"/>
        <v>0</v>
      </c>
      <c r="QE79" s="109">
        <f t="shared" ca="1" si="2571"/>
        <v>0</v>
      </c>
      <c r="QF79" s="104">
        <f t="shared" ca="1" si="2437"/>
        <v>0</v>
      </c>
      <c r="QG79" s="105">
        <f t="shared" ca="1" si="2536"/>
        <v>0</v>
      </c>
      <c r="QH79" s="191"/>
      <c r="QI79" s="192">
        <f t="shared" ca="1" si="2747"/>
        <v>0</v>
      </c>
      <c r="QJ79" s="106">
        <f t="shared" ca="1" si="2748"/>
        <v>0</v>
      </c>
      <c r="QK79" s="202"/>
      <c r="QL79" s="202"/>
      <c r="QM79" s="202"/>
      <c r="QN79" s="202"/>
      <c r="QO79" s="202"/>
      <c r="QP79" s="202"/>
      <c r="QQ79" s="202"/>
      <c r="QR79" s="202"/>
      <c r="QS79" s="203"/>
      <c r="QT79" s="204"/>
      <c r="QU79" s="108">
        <f t="shared" si="2441"/>
        <v>0</v>
      </c>
      <c r="QV79" s="102">
        <f ca="1">IF(E79=0,0,SUMIF('Cocktail (December 2025)'!$F$6:$DB$1547,E79,'Cocktail (December 2025)'!$CF$6:$CF$1547))</f>
        <v>0</v>
      </c>
      <c r="QW79" s="108">
        <f t="shared" ca="1" si="2442"/>
        <v>0</v>
      </c>
      <c r="QX79" s="109">
        <f t="shared" ca="1" si="2572"/>
        <v>0</v>
      </c>
      <c r="QY79" s="104">
        <f t="shared" ca="1" si="2444"/>
        <v>0</v>
      </c>
      <c r="QZ79" s="105">
        <f t="shared" ca="1" si="2537"/>
        <v>0</v>
      </c>
      <c r="RA79" s="191"/>
      <c r="RB79" s="192">
        <f t="shared" ca="1" si="2749"/>
        <v>0</v>
      </c>
      <c r="RC79" s="106">
        <f t="shared" ca="1" si="2447"/>
        <v>0</v>
      </c>
      <c r="RD79" s="202"/>
      <c r="RE79" s="202"/>
      <c r="RF79" s="202"/>
      <c r="RG79" s="202"/>
      <c r="RH79" s="202"/>
      <c r="RI79" s="202"/>
      <c r="RJ79" s="202"/>
      <c r="RK79" s="202"/>
      <c r="RL79" s="203"/>
      <c r="RM79" s="204"/>
      <c r="RN79" s="108">
        <f t="shared" si="2448"/>
        <v>0</v>
      </c>
      <c r="RO79" s="102">
        <f ca="1">IF(E79=0,0,SUMIF('Cocktail (December 2025)'!$F$6:$DB$1547,E79,'Cocktail (December 2025)'!$CI$6:$CI$1547))</f>
        <v>0</v>
      </c>
      <c r="RP79" s="108">
        <f t="shared" ca="1" si="2449"/>
        <v>0</v>
      </c>
      <c r="RQ79" s="109">
        <f t="shared" ca="1" si="2573"/>
        <v>0</v>
      </c>
      <c r="RR79" s="104">
        <f t="shared" ca="1" si="2451"/>
        <v>0</v>
      </c>
      <c r="RS79" s="105">
        <f t="shared" ca="1" si="2538"/>
        <v>0</v>
      </c>
      <c r="RT79" s="191"/>
      <c r="RU79" s="192">
        <f t="shared" ca="1" si="2750"/>
        <v>0</v>
      </c>
      <c r="RV79" s="106">
        <f t="shared" ca="1" si="2751"/>
        <v>0</v>
      </c>
      <c r="RW79" s="202"/>
      <c r="RX79" s="202"/>
      <c r="RY79" s="202"/>
      <c r="RZ79" s="202"/>
      <c r="SA79" s="202"/>
      <c r="SB79" s="202"/>
      <c r="SC79" s="202"/>
      <c r="SD79" s="202"/>
      <c r="SE79" s="203"/>
      <c r="SF79" s="204"/>
      <c r="SG79" s="108">
        <f t="shared" si="2455"/>
        <v>0</v>
      </c>
      <c r="SH79" s="102">
        <f ca="1">IF(E79=0,0,SUMIF('Cocktail (December 2025)'!$F$6:$DB$1547,E79,'Cocktail (December 2025)'!$CL$6:$CL$1547))</f>
        <v>0</v>
      </c>
      <c r="SI79" s="108">
        <f t="shared" ca="1" si="2456"/>
        <v>0</v>
      </c>
      <c r="SJ79" s="109">
        <f t="shared" ca="1" si="2574"/>
        <v>0</v>
      </c>
      <c r="SK79" s="104">
        <f t="shared" ca="1" si="2458"/>
        <v>0</v>
      </c>
      <c r="SL79" s="105">
        <f t="shared" ca="1" si="2539"/>
        <v>0</v>
      </c>
      <c r="SM79" s="191"/>
      <c r="SN79" s="192">
        <f t="shared" ca="1" si="2752"/>
        <v>0</v>
      </c>
      <c r="SO79" s="106">
        <f t="shared" ca="1" si="2753"/>
        <v>0</v>
      </c>
      <c r="SP79" s="202"/>
      <c r="SQ79" s="202"/>
      <c r="SR79" s="202"/>
      <c r="SS79" s="202"/>
      <c r="ST79" s="202"/>
      <c r="SU79" s="202"/>
      <c r="SV79" s="202"/>
      <c r="SW79" s="202"/>
      <c r="SX79" s="203"/>
      <c r="SY79" s="204"/>
      <c r="SZ79" s="108">
        <f t="shared" si="2462"/>
        <v>0</v>
      </c>
      <c r="TA79" s="102">
        <f ca="1">IF(E79=0,0,SUMIF('Cocktail (December 2025)'!$F$6:$DB$1547,E79,'Cocktail (December 2025)'!$CO$6:$CO$1547))</f>
        <v>0</v>
      </c>
      <c r="TB79" s="108">
        <f t="shared" ca="1" si="2463"/>
        <v>0</v>
      </c>
      <c r="TC79" s="109">
        <f t="shared" ca="1" si="2575"/>
        <v>0</v>
      </c>
      <c r="TD79" s="104">
        <f t="shared" ca="1" si="2465"/>
        <v>0</v>
      </c>
      <c r="TE79" s="105">
        <f t="shared" ca="1" si="2540"/>
        <v>0</v>
      </c>
      <c r="TF79" s="191"/>
      <c r="TG79" s="192">
        <f t="shared" ca="1" si="2754"/>
        <v>0</v>
      </c>
      <c r="TH79" s="106">
        <f t="shared" ca="1" si="2755"/>
        <v>0</v>
      </c>
      <c r="TI79" s="202"/>
      <c r="TJ79" s="202"/>
      <c r="TK79" s="202"/>
      <c r="TL79" s="202"/>
      <c r="TM79" s="202"/>
      <c r="TN79" s="202"/>
      <c r="TO79" s="202"/>
      <c r="TP79" s="202"/>
      <c r="TQ79" s="203"/>
      <c r="TR79" s="204"/>
      <c r="TS79" s="108">
        <f t="shared" si="2469"/>
        <v>0</v>
      </c>
      <c r="TT79" s="102">
        <f ca="1">IF(E79=0,0,SUMIF('Cocktail (December 2025)'!$F$6:$DB$1547,E79,'Cocktail (December 2025)'!$CR$6:$CR$1547))</f>
        <v>0</v>
      </c>
      <c r="TU79" s="108">
        <f t="shared" ca="1" si="2470"/>
        <v>0</v>
      </c>
      <c r="TV79" s="109">
        <f t="shared" ca="1" si="2576"/>
        <v>0</v>
      </c>
      <c r="TW79" s="104">
        <f t="shared" ca="1" si="2472"/>
        <v>0</v>
      </c>
      <c r="TX79" s="105">
        <f t="shared" ca="1" si="2541"/>
        <v>0</v>
      </c>
      <c r="TY79" s="191"/>
      <c r="TZ79" s="192">
        <f t="shared" ca="1" si="2756"/>
        <v>0</v>
      </c>
      <c r="UA79" s="106">
        <f t="shared" ca="1" si="2757"/>
        <v>0</v>
      </c>
      <c r="UB79" s="202"/>
      <c r="UC79" s="202"/>
      <c r="UD79" s="202"/>
      <c r="UE79" s="202"/>
      <c r="UF79" s="202"/>
      <c r="UG79" s="202"/>
      <c r="UH79" s="202"/>
      <c r="UI79" s="202"/>
      <c r="UJ79" s="203"/>
      <c r="UK79" s="204"/>
      <c r="UL79" s="108">
        <f t="shared" si="2476"/>
        <v>0</v>
      </c>
      <c r="UM79" s="102">
        <f ca="1">IF(E79=0,0,SUMIF('Cocktail (December 2025)'!$F$6:$DB$1547,E79,'Cocktail (December 2025)'!$CU$6:$CU$1547))</f>
        <v>0</v>
      </c>
      <c r="UN79" s="108">
        <f t="shared" ca="1" si="2477"/>
        <v>0</v>
      </c>
      <c r="UO79" s="109">
        <f t="shared" ca="1" si="2577"/>
        <v>0</v>
      </c>
      <c r="UP79" s="104">
        <f t="shared" ca="1" si="2479"/>
        <v>0</v>
      </c>
      <c r="UQ79" s="105">
        <f t="shared" ca="1" si="2542"/>
        <v>0</v>
      </c>
      <c r="UR79" s="191"/>
      <c r="US79" s="192">
        <f t="shared" ca="1" si="2758"/>
        <v>0</v>
      </c>
      <c r="UT79" s="106">
        <f t="shared" ca="1" si="2759"/>
        <v>0</v>
      </c>
      <c r="UU79" s="202"/>
      <c r="UV79" s="202"/>
      <c r="UW79" s="202"/>
      <c r="UX79" s="202"/>
      <c r="UY79" s="202"/>
      <c r="UZ79" s="202"/>
      <c r="VA79" s="202"/>
      <c r="VB79" s="202"/>
      <c r="VC79" s="203"/>
      <c r="VD79" s="204"/>
      <c r="VE79" s="108">
        <f t="shared" si="2483"/>
        <v>0</v>
      </c>
      <c r="VF79" s="102">
        <f ca="1">IF(E79=0,0,SUMIF('Cocktail (December 2025)'!$F$6:$DB$1547,E79,'Cocktail (December 2025)'!$CX$6:$CX$1547))</f>
        <v>0</v>
      </c>
      <c r="VG79" s="108">
        <f t="shared" ca="1" si="2484"/>
        <v>0</v>
      </c>
      <c r="VH79" s="109">
        <f t="shared" ca="1" si="2578"/>
        <v>0</v>
      </c>
      <c r="VI79" s="104">
        <f t="shared" ca="1" si="2486"/>
        <v>0</v>
      </c>
      <c r="VJ79" s="105">
        <f t="shared" ca="1" si="2543"/>
        <v>0</v>
      </c>
      <c r="VK79" s="191"/>
      <c r="VL79" s="192">
        <f t="shared" ca="1" si="2760"/>
        <v>0</v>
      </c>
      <c r="VM79" s="106">
        <f t="shared" ca="1" si="2761"/>
        <v>0</v>
      </c>
      <c r="VN79" s="202"/>
      <c r="VO79" s="202"/>
      <c r="VP79" s="202"/>
      <c r="VQ79" s="202"/>
      <c r="VR79" s="202"/>
      <c r="VS79" s="202"/>
      <c r="VT79" s="202"/>
      <c r="VU79" s="202"/>
      <c r="VV79" s="203"/>
      <c r="VW79" s="204"/>
      <c r="VX79" s="108">
        <f t="shared" si="2490"/>
        <v>0</v>
      </c>
      <c r="VY79" s="102">
        <f ca="1">IF(E79=0,0,SUMIF('Cocktail (December 2025)'!$F$6:$DB$1547,E79,'Cocktail (December 2025)'!$DA$6:$DA$1547))</f>
        <v>0</v>
      </c>
      <c r="VZ79" s="108">
        <f t="shared" ca="1" si="2491"/>
        <v>0</v>
      </c>
      <c r="WA79" s="109">
        <f t="shared" ca="1" si="2579"/>
        <v>0</v>
      </c>
      <c r="WB79" s="104">
        <f t="shared" ca="1" si="2493"/>
        <v>0</v>
      </c>
      <c r="WC79" s="105">
        <f t="shared" ca="1" si="2544"/>
        <v>0</v>
      </c>
      <c r="WD79" s="191"/>
      <c r="WE79" s="192">
        <f t="shared" ca="1" si="2762"/>
        <v>0</v>
      </c>
      <c r="WF79" s="14" t="s">
        <v>81</v>
      </c>
      <c r="WG79" s="62">
        <f t="shared" si="2496"/>
        <v>0</v>
      </c>
      <c r="WH79" s="13">
        <f t="shared" si="2497"/>
        <v>0</v>
      </c>
      <c r="WI79" s="13">
        <f t="shared" si="2498"/>
        <v>0</v>
      </c>
      <c r="WJ79" s="13">
        <f t="shared" si="2499"/>
        <v>0</v>
      </c>
      <c r="WK79" s="13">
        <f t="shared" si="2500"/>
        <v>0</v>
      </c>
      <c r="WL79" s="13">
        <f t="shared" si="2501"/>
        <v>0</v>
      </c>
      <c r="WM79" s="13">
        <f t="shared" si="2502"/>
        <v>0</v>
      </c>
      <c r="WN79" s="13">
        <f t="shared" si="2503"/>
        <v>0</v>
      </c>
      <c r="WO79" s="13">
        <f t="shared" si="2504"/>
        <v>0</v>
      </c>
      <c r="WP79" s="63">
        <f t="shared" si="2505"/>
        <v>0</v>
      </c>
      <c r="WQ79" s="63">
        <f t="shared" si="2506"/>
        <v>0</v>
      </c>
      <c r="WR79" s="63">
        <f t="shared" si="2507"/>
        <v>0</v>
      </c>
      <c r="WS79" s="63">
        <f t="shared" ca="1" si="2508"/>
        <v>0</v>
      </c>
      <c r="WT79" s="54">
        <f t="shared" ca="1" si="2763"/>
        <v>0</v>
      </c>
      <c r="WU79" s="64">
        <f t="shared" ca="1" si="2764"/>
        <v>0</v>
      </c>
      <c r="WV79" s="196"/>
      <c r="WW79" s="197">
        <f t="shared" ca="1" si="2765"/>
        <v>0</v>
      </c>
      <c r="WX79" s="12">
        <f t="shared" si="2512"/>
        <v>0</v>
      </c>
      <c r="WY79" s="61"/>
    </row>
    <row r="80" spans="1:623" ht="15" customHeight="1" x14ac:dyDescent="0.3">
      <c r="A80" s="114" t="str">
        <f t="shared" ca="1" si="2278"/>
        <v>-</v>
      </c>
      <c r="B80" s="175"/>
      <c r="C80" s="173">
        <v>352</v>
      </c>
      <c r="D80" s="174">
        <v>335</v>
      </c>
      <c r="E80" s="138" t="s">
        <v>206</v>
      </c>
      <c r="F80" s="98">
        <f>IF(E80="","",IF(VLOOKUP(E80,'Master Data (December 2025)'!$B$10:$N$857,1)=E80,VLOOKUP(E80,'Master Data (December 2025)'!$B$10:$N$857,6),"XX"))</f>
        <v>1</v>
      </c>
      <c r="G80" s="98"/>
      <c r="H80" s="90">
        <f>IF(E80="","",IF(VLOOKUP(E80,'Master Data (December 2025)'!$B$10:$N$857,1)=E80,VLOOKUP(E80,'Master Data (December 2025)'!$B$10:$N$857,8),"XX"))</f>
        <v>22</v>
      </c>
      <c r="I80" s="98"/>
      <c r="J80" s="90" t="str">
        <f>IF(E80="","",IF(VLOOKUP(E80,'Master Data (December 2025)'!$B$10:$N$857,1)=E80,VLOOKUP(E80,'Master Data (December 2025)'!$B$10:$N$857,3),"XX"))</f>
        <v>สมภพ</v>
      </c>
      <c r="K80" s="99" t="str">
        <f>IF(E80="","",IF(VLOOKUP(E80,'Master Data (December 2025)'!$B$10:$N$857,1)=E80,VLOOKUP(E80,'Master Data (December 2025)'!$B$10:$N$857,5),"XX"))</f>
        <v>Btl 700 ml</v>
      </c>
      <c r="L80" s="215">
        <f>IF(E80="","",IF(VLOOKUP(E80,'Master Data (December 2025)'!$B$10:$N$857,1)=E80,VLOOKUP(E80,'Master Data (December 2025)'!$B$10:$N$857,11),"XX"))</f>
        <v>695</v>
      </c>
      <c r="M80" s="215">
        <f>IF(E80="","",IF(VLOOKUP(E80,'Master Data (December 2025)'!$B$10:$N$857,1)=E80,VLOOKUP(E80,'Master Data (December 2025)'!$B$10:$N$857,13),"XX"))</f>
        <v>31.59090909090909</v>
      </c>
      <c r="N80" s="208"/>
      <c r="O80" s="100">
        <f t="shared" si="2705"/>
        <v>0</v>
      </c>
      <c r="P80" s="202"/>
      <c r="Q80" s="202"/>
      <c r="R80" s="202"/>
      <c r="S80" s="202"/>
      <c r="T80" s="202"/>
      <c r="U80" s="202"/>
      <c r="V80" s="202"/>
      <c r="W80" s="202"/>
      <c r="X80" s="203"/>
      <c r="Y80" s="204"/>
      <c r="Z80" s="101">
        <f t="shared" si="2706"/>
        <v>0</v>
      </c>
      <c r="AA80" s="102">
        <f ca="1">IF(E80=0,0,SUMIF('Cocktail (December 2025)'!$F$6:$DB$1547,E80,'Cocktail (December 2025)'!$O$6:$O$1547))</f>
        <v>0</v>
      </c>
      <c r="AB80" s="103">
        <f t="shared" ca="1" si="2707"/>
        <v>0</v>
      </c>
      <c r="AC80" s="104">
        <f t="shared" ca="1" si="2547"/>
        <v>0</v>
      </c>
      <c r="AD80" s="104">
        <f t="shared" ca="1" si="2708"/>
        <v>0</v>
      </c>
      <c r="AE80" s="105">
        <f t="shared" ca="1" si="2514"/>
        <v>0</v>
      </c>
      <c r="AF80" s="191"/>
      <c r="AG80" s="192">
        <f t="shared" ca="1" si="2709"/>
        <v>0</v>
      </c>
      <c r="AH80" s="106">
        <f t="shared" ca="1" si="2279"/>
        <v>0</v>
      </c>
      <c r="AI80" s="202"/>
      <c r="AJ80" s="202"/>
      <c r="AK80" s="202"/>
      <c r="AL80" s="202"/>
      <c r="AM80" s="202"/>
      <c r="AN80" s="202"/>
      <c r="AO80" s="202"/>
      <c r="AP80" s="202"/>
      <c r="AQ80" s="203"/>
      <c r="AR80" s="204"/>
      <c r="AS80" s="107">
        <f t="shared" si="2287"/>
        <v>0</v>
      </c>
      <c r="AT80" s="102">
        <f ca="1">IF(E80=0,0,SUMIF('Cocktail (December 2025)'!$F$6:$DB$1547,E80,'Cocktail (December 2025)'!$R$6:$R$1547))</f>
        <v>0</v>
      </c>
      <c r="AU80" s="108">
        <f t="shared" ca="1" si="2288"/>
        <v>0</v>
      </c>
      <c r="AV80" s="104">
        <f t="shared" ca="1" si="2549"/>
        <v>0</v>
      </c>
      <c r="AW80" s="104">
        <f t="shared" ca="1" si="2290"/>
        <v>0</v>
      </c>
      <c r="AX80" s="105">
        <f t="shared" ca="1" si="2515"/>
        <v>0</v>
      </c>
      <c r="AY80" s="191"/>
      <c r="AZ80" s="192">
        <f t="shared" ca="1" si="2710"/>
        <v>0</v>
      </c>
      <c r="BA80" s="106">
        <f t="shared" ca="1" si="2293"/>
        <v>0</v>
      </c>
      <c r="BB80" s="202"/>
      <c r="BC80" s="202"/>
      <c r="BD80" s="202"/>
      <c r="BE80" s="202"/>
      <c r="BF80" s="202"/>
      <c r="BG80" s="202"/>
      <c r="BH80" s="202"/>
      <c r="BI80" s="202"/>
      <c r="BJ80" s="203"/>
      <c r="BK80" s="204"/>
      <c r="BL80" s="108">
        <f t="shared" si="2294"/>
        <v>0</v>
      </c>
      <c r="BM80" s="102">
        <f ca="1">IF(E80=0,0,SUMIF('Cocktail (December 2025)'!$F$6:$DB$1547,E80,'Cocktail (December 2025)'!$U$6:$U$1547))</f>
        <v>0</v>
      </c>
      <c r="BN80" s="108">
        <f t="shared" ca="1" si="2295"/>
        <v>0</v>
      </c>
      <c r="BO80" s="109">
        <f t="shared" ca="1" si="2550"/>
        <v>0</v>
      </c>
      <c r="BP80" s="104">
        <f t="shared" ca="1" si="2297"/>
        <v>0</v>
      </c>
      <c r="BQ80" s="105">
        <f t="shared" ca="1" si="2516"/>
        <v>0</v>
      </c>
      <c r="BR80" s="191"/>
      <c r="BS80" s="192">
        <f t="shared" ca="1" si="2711"/>
        <v>0</v>
      </c>
      <c r="BT80" s="106">
        <f t="shared" ca="1" si="2712"/>
        <v>0</v>
      </c>
      <c r="BU80" s="202"/>
      <c r="BV80" s="202"/>
      <c r="BW80" s="202"/>
      <c r="BX80" s="202"/>
      <c r="BY80" s="202"/>
      <c r="BZ80" s="202"/>
      <c r="CA80" s="202"/>
      <c r="CB80" s="202"/>
      <c r="CC80" s="203"/>
      <c r="CD80" s="204"/>
      <c r="CE80" s="108">
        <f t="shared" si="2301"/>
        <v>0</v>
      </c>
      <c r="CF80" s="102">
        <f ca="1">IF(E80=0,0,SUMIF('Cocktail (December 2025)'!$F$6:$DB$1547,E80,'Cocktail (December 2025)'!$X$6:$X$1547))</f>
        <v>0</v>
      </c>
      <c r="CG80" s="108">
        <f t="shared" ca="1" si="2302"/>
        <v>0</v>
      </c>
      <c r="CH80" s="109">
        <f t="shared" ca="1" si="2551"/>
        <v>0</v>
      </c>
      <c r="CI80" s="104">
        <f t="shared" ca="1" si="2304"/>
        <v>0</v>
      </c>
      <c r="CJ80" s="105">
        <f t="shared" ca="1" si="2517"/>
        <v>0</v>
      </c>
      <c r="CK80" s="191"/>
      <c r="CL80" s="192">
        <f t="shared" ca="1" si="2713"/>
        <v>0</v>
      </c>
      <c r="CM80" s="106">
        <f t="shared" ca="1" si="2714"/>
        <v>0</v>
      </c>
      <c r="CN80" s="202"/>
      <c r="CO80" s="202"/>
      <c r="CP80" s="202"/>
      <c r="CQ80" s="202"/>
      <c r="CR80" s="202"/>
      <c r="CS80" s="202"/>
      <c r="CT80" s="202"/>
      <c r="CU80" s="202"/>
      <c r="CV80" s="203"/>
      <c r="CW80" s="204"/>
      <c r="CX80" s="108">
        <f t="shared" si="2308"/>
        <v>0</v>
      </c>
      <c r="CY80" s="102">
        <f ca="1">IF(E80=0,0,SUMIF('Cocktail (December 2025)'!$F$6:$DB$1547,E80,'Cocktail (December 2025)'!$AA$6:$AA$1547))</f>
        <v>0</v>
      </c>
      <c r="CZ80" s="108">
        <f t="shared" ca="1" si="2309"/>
        <v>0</v>
      </c>
      <c r="DA80" s="109">
        <f t="shared" ca="1" si="2552"/>
        <v>0</v>
      </c>
      <c r="DB80" s="104">
        <f t="shared" ca="1" si="2311"/>
        <v>0</v>
      </c>
      <c r="DC80" s="105">
        <f t="shared" ca="1" si="2518"/>
        <v>0</v>
      </c>
      <c r="DD80" s="191"/>
      <c r="DE80" s="192">
        <f t="shared" ca="1" si="2715"/>
        <v>0</v>
      </c>
      <c r="DF80" s="106">
        <f t="shared" ca="1" si="2716"/>
        <v>0</v>
      </c>
      <c r="DG80" s="202"/>
      <c r="DH80" s="202"/>
      <c r="DI80" s="202"/>
      <c r="DJ80" s="202"/>
      <c r="DK80" s="202"/>
      <c r="DL80" s="202"/>
      <c r="DM80" s="202"/>
      <c r="DN80" s="202"/>
      <c r="DO80" s="203"/>
      <c r="DP80" s="204"/>
      <c r="DQ80" s="108">
        <f t="shared" si="2315"/>
        <v>0</v>
      </c>
      <c r="DR80" s="102">
        <f ca="1">IF(E80=0,0,SUMIF('Cocktail (December 2025)'!$F$6:$DB$1547,E80,'Cocktail (December 2025)'!$AD$6:$AD$1547))</f>
        <v>0</v>
      </c>
      <c r="DS80" s="108">
        <f t="shared" ca="1" si="2316"/>
        <v>0</v>
      </c>
      <c r="DT80" s="109">
        <f t="shared" ca="1" si="2553"/>
        <v>0</v>
      </c>
      <c r="DU80" s="104">
        <f t="shared" ca="1" si="2318"/>
        <v>0</v>
      </c>
      <c r="DV80" s="105">
        <f t="shared" ca="1" si="2519"/>
        <v>0</v>
      </c>
      <c r="DW80" s="191"/>
      <c r="DX80" s="192">
        <f t="shared" ca="1" si="2717"/>
        <v>0</v>
      </c>
      <c r="DY80" s="106">
        <f t="shared" ca="1" si="2718"/>
        <v>0</v>
      </c>
      <c r="DZ80" s="202"/>
      <c r="EA80" s="202"/>
      <c r="EB80" s="202"/>
      <c r="EC80" s="202"/>
      <c r="ED80" s="202"/>
      <c r="EE80" s="202"/>
      <c r="EF80" s="202"/>
      <c r="EG80" s="202"/>
      <c r="EH80" s="203"/>
      <c r="EI80" s="204"/>
      <c r="EJ80" s="108">
        <f t="shared" si="2322"/>
        <v>0</v>
      </c>
      <c r="EK80" s="102">
        <f ca="1">IF(E80=0,0,SUMIF('Cocktail (December 2025)'!$F$6:$DB$1547,E80,'Cocktail (December 2025)'!$AG$6:$AG$1547))</f>
        <v>0</v>
      </c>
      <c r="EL80" s="108">
        <f t="shared" ca="1" si="2323"/>
        <v>0</v>
      </c>
      <c r="EM80" s="109">
        <f t="shared" ca="1" si="2554"/>
        <v>0</v>
      </c>
      <c r="EN80" s="104">
        <f t="shared" ca="1" si="2325"/>
        <v>0</v>
      </c>
      <c r="EO80" s="105">
        <f t="shared" ca="1" si="2520"/>
        <v>0</v>
      </c>
      <c r="EP80" s="191"/>
      <c r="EQ80" s="199">
        <f t="shared" ca="1" si="2719"/>
        <v>0</v>
      </c>
      <c r="ER80" s="185">
        <f t="shared" ca="1" si="2328"/>
        <v>0</v>
      </c>
      <c r="ES80" s="202"/>
      <c r="ET80" s="202"/>
      <c r="EU80" s="202"/>
      <c r="EV80" s="202"/>
      <c r="EW80" s="202"/>
      <c r="EX80" s="202"/>
      <c r="EY80" s="202"/>
      <c r="EZ80" s="202"/>
      <c r="FA80" s="203"/>
      <c r="FB80" s="204"/>
      <c r="FC80" s="108">
        <f t="shared" si="2329"/>
        <v>0</v>
      </c>
      <c r="FD80" s="102">
        <f ca="1">IF(E80=0,0,SUMIF('Cocktail (December 2025)'!$F$6:$DB$1547,E80,'Cocktail (December 2025)'!$AJ$6:$AJ$1547))</f>
        <v>0</v>
      </c>
      <c r="FE80" s="108">
        <f t="shared" ca="1" si="2330"/>
        <v>0</v>
      </c>
      <c r="FF80" s="109">
        <f t="shared" ca="1" si="2555"/>
        <v>0</v>
      </c>
      <c r="FG80" s="104">
        <f t="shared" ca="1" si="2332"/>
        <v>0</v>
      </c>
      <c r="FH80" s="105">
        <f t="shared" ca="1" si="2521"/>
        <v>0</v>
      </c>
      <c r="FI80" s="191"/>
      <c r="FJ80" s="192">
        <f t="shared" ca="1" si="2720"/>
        <v>0</v>
      </c>
      <c r="FK80" s="110">
        <f t="shared" ca="1" si="2556"/>
        <v>0</v>
      </c>
      <c r="FL80" s="202"/>
      <c r="FM80" s="202"/>
      <c r="FN80" s="202"/>
      <c r="FO80" s="202"/>
      <c r="FP80" s="202"/>
      <c r="FQ80" s="202"/>
      <c r="FR80" s="202"/>
      <c r="FS80" s="202"/>
      <c r="FT80" s="203"/>
      <c r="FU80" s="204"/>
      <c r="FV80" s="108">
        <f t="shared" si="2336"/>
        <v>0</v>
      </c>
      <c r="FW80" s="102">
        <f ca="1">IF(E80=0,0,SUMIF('Cocktail (December 2025)'!$F$6:$DB$1547,E80,'Cocktail (December 2025)'!$AM$6:$AM$1547))</f>
        <v>0</v>
      </c>
      <c r="FX80" s="108">
        <f t="shared" ca="1" si="2337"/>
        <v>0</v>
      </c>
      <c r="FY80" s="109">
        <f t="shared" ca="1" si="2557"/>
        <v>0</v>
      </c>
      <c r="FZ80" s="104">
        <f t="shared" ca="1" si="2339"/>
        <v>0</v>
      </c>
      <c r="GA80" s="105">
        <f t="shared" ca="1" si="2522"/>
        <v>0</v>
      </c>
      <c r="GB80" s="191"/>
      <c r="GC80" s="192">
        <f t="shared" ca="1" si="2721"/>
        <v>0</v>
      </c>
      <c r="GD80" s="106">
        <f t="shared" ca="1" si="2722"/>
        <v>0</v>
      </c>
      <c r="GE80" s="202"/>
      <c r="GF80" s="202"/>
      <c r="GG80" s="202"/>
      <c r="GH80" s="202"/>
      <c r="GI80" s="202"/>
      <c r="GJ80" s="202"/>
      <c r="GK80" s="202"/>
      <c r="GL80" s="202"/>
      <c r="GM80" s="203"/>
      <c r="GN80" s="204"/>
      <c r="GO80" s="108">
        <f t="shared" si="2343"/>
        <v>0</v>
      </c>
      <c r="GP80" s="102">
        <f ca="1">IF(E80=0,0,SUMIF('Cocktail (December 2025)'!$F$6:$DB$1547,E80,'Cocktail (December 2025)'!$AP$6:$AP$1547))</f>
        <v>0</v>
      </c>
      <c r="GQ80" s="108">
        <f t="shared" ca="1" si="2344"/>
        <v>0</v>
      </c>
      <c r="GR80" s="109">
        <f t="shared" ca="1" si="2558"/>
        <v>0</v>
      </c>
      <c r="GS80" s="104">
        <f t="shared" ca="1" si="2346"/>
        <v>0</v>
      </c>
      <c r="GT80" s="105">
        <f t="shared" ca="1" si="2523"/>
        <v>0</v>
      </c>
      <c r="GU80" s="191"/>
      <c r="GV80" s="192">
        <f t="shared" ca="1" si="2723"/>
        <v>0</v>
      </c>
      <c r="GW80" s="106">
        <f t="shared" ca="1" si="2724"/>
        <v>0</v>
      </c>
      <c r="GX80" s="202"/>
      <c r="GY80" s="202"/>
      <c r="GZ80" s="202"/>
      <c r="HA80" s="202"/>
      <c r="HB80" s="202"/>
      <c r="HC80" s="202"/>
      <c r="HD80" s="202"/>
      <c r="HE80" s="202"/>
      <c r="HF80" s="203"/>
      <c r="HG80" s="204"/>
      <c r="HH80" s="108">
        <f t="shared" si="2350"/>
        <v>0</v>
      </c>
      <c r="HI80" s="102">
        <f ca="1">IF(E80=0,0,SUMIF('Cocktail (December 2025)'!$F$6:$DB$1547,E80,'Cocktail (December 2025)'!$AS$6:$AS$1547))</f>
        <v>0</v>
      </c>
      <c r="HJ80" s="108">
        <f t="shared" ca="1" si="2351"/>
        <v>0</v>
      </c>
      <c r="HK80" s="109">
        <f t="shared" ca="1" si="2559"/>
        <v>0</v>
      </c>
      <c r="HL80" s="104">
        <f t="shared" ca="1" si="2353"/>
        <v>0</v>
      </c>
      <c r="HM80" s="105">
        <f t="shared" ca="1" si="2524"/>
        <v>0</v>
      </c>
      <c r="HN80" s="191"/>
      <c r="HO80" s="192">
        <f t="shared" ca="1" si="2725"/>
        <v>0</v>
      </c>
      <c r="HP80" s="106">
        <f t="shared" ca="1" si="2726"/>
        <v>0</v>
      </c>
      <c r="HQ80" s="202"/>
      <c r="HR80" s="202"/>
      <c r="HS80" s="202"/>
      <c r="HT80" s="202"/>
      <c r="HU80" s="202"/>
      <c r="HV80" s="202"/>
      <c r="HW80" s="202"/>
      <c r="HX80" s="202"/>
      <c r="HY80" s="203"/>
      <c r="HZ80" s="204"/>
      <c r="IA80" s="108">
        <f t="shared" si="2357"/>
        <v>0</v>
      </c>
      <c r="IB80" s="102">
        <f ca="1">IF(E80=0,0,SUMIF('Cocktail (December 2025)'!$F$6:$DB$1547,E80,'Cocktail (December 2025)'!$AV$6:$AV$1547))</f>
        <v>0</v>
      </c>
      <c r="IC80" s="108">
        <f t="shared" ca="1" si="2358"/>
        <v>0</v>
      </c>
      <c r="ID80" s="109">
        <f t="shared" ca="1" si="2560"/>
        <v>0</v>
      </c>
      <c r="IE80" s="104">
        <f t="shared" ca="1" si="2360"/>
        <v>0</v>
      </c>
      <c r="IF80" s="105">
        <f t="shared" ca="1" si="2525"/>
        <v>0</v>
      </c>
      <c r="IG80" s="191"/>
      <c r="IH80" s="192">
        <f t="shared" ca="1" si="2727"/>
        <v>0</v>
      </c>
      <c r="II80" s="106">
        <f t="shared" ca="1" si="2728"/>
        <v>0</v>
      </c>
      <c r="IJ80" s="202"/>
      <c r="IK80" s="202"/>
      <c r="IL80" s="202"/>
      <c r="IM80" s="202"/>
      <c r="IN80" s="202"/>
      <c r="IO80" s="202"/>
      <c r="IP80" s="202"/>
      <c r="IQ80" s="202"/>
      <c r="IR80" s="203"/>
      <c r="IS80" s="204"/>
      <c r="IT80" s="108">
        <f t="shared" si="2364"/>
        <v>0</v>
      </c>
      <c r="IU80" s="102">
        <f ca="1">IF(E80=0,0,SUMIF('Cocktail (December 2025)'!$F$6:$DB$1547,E80,'Cocktail (December 2025)'!$AY$6:$AY$1547))</f>
        <v>0</v>
      </c>
      <c r="IV80" s="108">
        <f t="shared" ca="1" si="2365"/>
        <v>0</v>
      </c>
      <c r="IW80" s="109">
        <f t="shared" ca="1" si="2561"/>
        <v>0</v>
      </c>
      <c r="IX80" s="104">
        <f t="shared" ca="1" si="2367"/>
        <v>0</v>
      </c>
      <c r="IY80" s="105">
        <f t="shared" ca="1" si="2526"/>
        <v>0</v>
      </c>
      <c r="IZ80" s="191"/>
      <c r="JA80" s="192">
        <f t="shared" ca="1" si="2729"/>
        <v>0</v>
      </c>
      <c r="JB80" s="106">
        <f t="shared" ca="1" si="2730"/>
        <v>0</v>
      </c>
      <c r="JC80" s="202"/>
      <c r="JD80" s="202"/>
      <c r="JE80" s="202"/>
      <c r="JF80" s="202"/>
      <c r="JG80" s="202"/>
      <c r="JH80" s="202"/>
      <c r="JI80" s="202"/>
      <c r="JJ80" s="202"/>
      <c r="JK80" s="203"/>
      <c r="JL80" s="204"/>
      <c r="JM80" s="108">
        <f t="shared" si="2371"/>
        <v>0</v>
      </c>
      <c r="JN80" s="102">
        <f ca="1">IF(E80=0,0,SUMIF('Cocktail (December 2025)'!$F$6:$DB$1547,E80,'Cocktail (December 2025)'!$BB$6:$BB$1547))</f>
        <v>0</v>
      </c>
      <c r="JO80" s="108">
        <f t="shared" ca="1" si="2372"/>
        <v>0</v>
      </c>
      <c r="JP80" s="109">
        <f t="shared" ca="1" si="2562"/>
        <v>0</v>
      </c>
      <c r="JQ80" s="104">
        <f t="shared" ca="1" si="2374"/>
        <v>0</v>
      </c>
      <c r="JR80" s="105">
        <f t="shared" ca="1" si="2527"/>
        <v>0</v>
      </c>
      <c r="JS80" s="191"/>
      <c r="JT80" s="192">
        <f t="shared" ca="1" si="2731"/>
        <v>0</v>
      </c>
      <c r="JU80" s="106">
        <f t="shared" ca="1" si="2377"/>
        <v>0</v>
      </c>
      <c r="JV80" s="202"/>
      <c r="JW80" s="202"/>
      <c r="JX80" s="202"/>
      <c r="JY80" s="202"/>
      <c r="JZ80" s="202"/>
      <c r="KA80" s="202"/>
      <c r="KB80" s="202"/>
      <c r="KC80" s="202"/>
      <c r="KD80" s="203"/>
      <c r="KE80" s="204"/>
      <c r="KF80" s="108">
        <f t="shared" si="2378"/>
        <v>0</v>
      </c>
      <c r="KG80" s="102">
        <f ca="1">IF(E80=0,0,SUMIF('Cocktail (December 2025)'!$F$6:$DB$1547,E80,'Cocktail (December 2025)'!$BE$6:$BE$1547))</f>
        <v>0</v>
      </c>
      <c r="KH80" s="108">
        <f t="shared" ca="1" si="2379"/>
        <v>0</v>
      </c>
      <c r="KI80" s="109">
        <f t="shared" ca="1" si="2563"/>
        <v>0</v>
      </c>
      <c r="KJ80" s="104">
        <f t="shared" ca="1" si="2381"/>
        <v>0</v>
      </c>
      <c r="KK80" s="105">
        <f t="shared" ca="1" si="2528"/>
        <v>0</v>
      </c>
      <c r="KL80" s="191"/>
      <c r="KM80" s="192">
        <f t="shared" ca="1" si="2732"/>
        <v>0</v>
      </c>
      <c r="KN80" s="106">
        <f t="shared" ca="1" si="2733"/>
        <v>0</v>
      </c>
      <c r="KO80" s="202"/>
      <c r="KP80" s="202"/>
      <c r="KQ80" s="202"/>
      <c r="KR80" s="202"/>
      <c r="KS80" s="202"/>
      <c r="KT80" s="202"/>
      <c r="KU80" s="202"/>
      <c r="KV80" s="202"/>
      <c r="KW80" s="203"/>
      <c r="KX80" s="204"/>
      <c r="KY80" s="108">
        <f t="shared" si="2385"/>
        <v>0</v>
      </c>
      <c r="KZ80" s="102">
        <f ca="1">IF(E80=0,0,SUMIF('Cocktail (December 2025)'!$F$6:$DB$1547,E80,'Cocktail (December 2025)'!$BH$6:$BH$1547))</f>
        <v>0</v>
      </c>
      <c r="LA80" s="108">
        <f t="shared" ca="1" si="2386"/>
        <v>0</v>
      </c>
      <c r="LB80" s="109">
        <f t="shared" ca="1" si="2564"/>
        <v>0</v>
      </c>
      <c r="LC80" s="104">
        <f t="shared" ca="1" si="2388"/>
        <v>0</v>
      </c>
      <c r="LD80" s="105">
        <f t="shared" ca="1" si="2529"/>
        <v>0</v>
      </c>
      <c r="LE80" s="191"/>
      <c r="LF80" s="192">
        <f t="shared" ca="1" si="2734"/>
        <v>0</v>
      </c>
      <c r="LG80" s="106">
        <f t="shared" ca="1" si="2735"/>
        <v>0</v>
      </c>
      <c r="LH80" s="202"/>
      <c r="LI80" s="202"/>
      <c r="LJ80" s="202"/>
      <c r="LK80" s="202"/>
      <c r="LL80" s="202"/>
      <c r="LM80" s="202"/>
      <c r="LN80" s="202"/>
      <c r="LO80" s="202"/>
      <c r="LP80" s="203"/>
      <c r="LQ80" s="204"/>
      <c r="LR80" s="108">
        <f t="shared" si="2392"/>
        <v>0</v>
      </c>
      <c r="LS80" s="102">
        <f ca="1">IF(E80=0,0,SUMIF('Cocktail (December 2025)'!$F$6:$DB$1547,E80,'Cocktail (December 2025)'!$BK$6:$BK$1547))</f>
        <v>0</v>
      </c>
      <c r="LT80" s="108">
        <f t="shared" ca="1" si="2393"/>
        <v>0</v>
      </c>
      <c r="LU80" s="109">
        <f t="shared" ca="1" si="2565"/>
        <v>0</v>
      </c>
      <c r="LV80" s="104">
        <f t="shared" ca="1" si="2395"/>
        <v>0</v>
      </c>
      <c r="LW80" s="105">
        <f t="shared" ca="1" si="2530"/>
        <v>0</v>
      </c>
      <c r="LX80" s="191"/>
      <c r="LY80" s="192">
        <f t="shared" ca="1" si="2736"/>
        <v>0</v>
      </c>
      <c r="LZ80" s="106">
        <f t="shared" ca="1" si="2737"/>
        <v>0</v>
      </c>
      <c r="MA80" s="202"/>
      <c r="MB80" s="202"/>
      <c r="MC80" s="202"/>
      <c r="MD80" s="202"/>
      <c r="ME80" s="202"/>
      <c r="MF80" s="202"/>
      <c r="MG80" s="202"/>
      <c r="MH80" s="202"/>
      <c r="MI80" s="203"/>
      <c r="MJ80" s="204"/>
      <c r="MK80" s="108">
        <f t="shared" si="2399"/>
        <v>0</v>
      </c>
      <c r="ML80" s="102">
        <f ca="1">IF(E80=0,0,SUMIF('Cocktail (December 2025)'!$F$6:$DB$1547,E80,'Cocktail (December 2025)'!$BN$6:$BN$1547))</f>
        <v>0</v>
      </c>
      <c r="MM80" s="108">
        <f t="shared" ca="1" si="2400"/>
        <v>0</v>
      </c>
      <c r="MN80" s="109">
        <f t="shared" ca="1" si="2566"/>
        <v>0</v>
      </c>
      <c r="MO80" s="104">
        <f t="shared" ca="1" si="2402"/>
        <v>0</v>
      </c>
      <c r="MP80" s="105">
        <f t="shared" ca="1" si="2531"/>
        <v>0</v>
      </c>
      <c r="MQ80" s="191"/>
      <c r="MR80" s="192">
        <f t="shared" ca="1" si="2738"/>
        <v>0</v>
      </c>
      <c r="MS80" s="106">
        <f t="shared" ca="1" si="2739"/>
        <v>0</v>
      </c>
      <c r="MT80" s="202"/>
      <c r="MU80" s="202"/>
      <c r="MV80" s="202"/>
      <c r="MW80" s="202"/>
      <c r="MX80" s="202"/>
      <c r="MY80" s="202"/>
      <c r="MZ80" s="202"/>
      <c r="NA80" s="202"/>
      <c r="NB80" s="203"/>
      <c r="NC80" s="204"/>
      <c r="ND80" s="108">
        <f t="shared" si="2406"/>
        <v>0</v>
      </c>
      <c r="NE80" s="102">
        <f ca="1">IF(E80=0,0,SUMIF('Cocktail (December 2025)'!$F$6:$DB$1547,E80,'Cocktail (December 2025)'!$BQ$6:$BQ$1547))</f>
        <v>0</v>
      </c>
      <c r="NF80" s="108">
        <f t="shared" ca="1" si="2407"/>
        <v>0</v>
      </c>
      <c r="NG80" s="109">
        <f t="shared" ca="1" si="2567"/>
        <v>0</v>
      </c>
      <c r="NH80" s="104">
        <f t="shared" ca="1" si="2409"/>
        <v>0</v>
      </c>
      <c r="NI80" s="105">
        <f t="shared" ca="1" si="2532"/>
        <v>0</v>
      </c>
      <c r="NJ80" s="191"/>
      <c r="NK80" s="192">
        <f t="shared" ca="1" si="2740"/>
        <v>0</v>
      </c>
      <c r="NL80" s="106">
        <f t="shared" ca="1" si="2741"/>
        <v>0</v>
      </c>
      <c r="NM80" s="202"/>
      <c r="NN80" s="202"/>
      <c r="NO80" s="202"/>
      <c r="NP80" s="202"/>
      <c r="NQ80" s="202"/>
      <c r="NR80" s="202"/>
      <c r="NS80" s="202"/>
      <c r="NT80" s="202"/>
      <c r="NU80" s="203"/>
      <c r="NV80" s="204"/>
      <c r="NW80" s="108">
        <f t="shared" si="2413"/>
        <v>0</v>
      </c>
      <c r="NX80" s="102">
        <f ca="1">IF(E80=0,0,SUMIF('Cocktail (December 2025)'!$F$6:$DB$1547,E80,'Cocktail (December 2025)'!$BT$6:$BT$1547))</f>
        <v>0</v>
      </c>
      <c r="NY80" s="108">
        <f t="shared" ca="1" si="2414"/>
        <v>0</v>
      </c>
      <c r="NZ80" s="109">
        <f t="shared" ca="1" si="2568"/>
        <v>0</v>
      </c>
      <c r="OA80" s="104">
        <f t="shared" ca="1" si="2416"/>
        <v>0</v>
      </c>
      <c r="OB80" s="105">
        <f t="shared" ca="1" si="2533"/>
        <v>0</v>
      </c>
      <c r="OC80" s="191"/>
      <c r="OD80" s="192">
        <f t="shared" ca="1" si="2742"/>
        <v>0</v>
      </c>
      <c r="OE80" s="106">
        <f t="shared" ca="1" si="2743"/>
        <v>0</v>
      </c>
      <c r="OF80" s="202"/>
      <c r="OG80" s="202"/>
      <c r="OH80" s="202"/>
      <c r="OI80" s="202"/>
      <c r="OJ80" s="202"/>
      <c r="OK80" s="202"/>
      <c r="OL80" s="202"/>
      <c r="OM80" s="202"/>
      <c r="ON80" s="203"/>
      <c r="OO80" s="204"/>
      <c r="OP80" s="108">
        <f t="shared" si="2420"/>
        <v>0</v>
      </c>
      <c r="OQ80" s="102">
        <f ca="1">IF(E80=0,0,SUMIF('Cocktail (December 2025)'!$F$6:$DB$1547,E80,'Cocktail (December 2025)'!$BW$6:$BW$1547))</f>
        <v>0</v>
      </c>
      <c r="OR80" s="108">
        <f t="shared" ca="1" si="2421"/>
        <v>0</v>
      </c>
      <c r="OS80" s="109">
        <f t="shared" ca="1" si="2569"/>
        <v>0</v>
      </c>
      <c r="OT80" s="104">
        <f t="shared" ca="1" si="2423"/>
        <v>0</v>
      </c>
      <c r="OU80" s="105">
        <f t="shared" ca="1" si="2534"/>
        <v>0</v>
      </c>
      <c r="OV80" s="191"/>
      <c r="OW80" s="192">
        <f t="shared" ca="1" si="2744"/>
        <v>0</v>
      </c>
      <c r="OX80" s="106">
        <f t="shared" ca="1" si="2426"/>
        <v>0</v>
      </c>
      <c r="OY80" s="202"/>
      <c r="OZ80" s="202"/>
      <c r="PA80" s="202"/>
      <c r="PB80" s="202"/>
      <c r="PC80" s="202"/>
      <c r="PD80" s="202"/>
      <c r="PE80" s="202"/>
      <c r="PF80" s="202"/>
      <c r="PG80" s="203"/>
      <c r="PH80" s="204"/>
      <c r="PI80" s="108">
        <f t="shared" si="2427"/>
        <v>0</v>
      </c>
      <c r="PJ80" s="102">
        <f ca="1">IF(E80=0,0,SUMIF('Cocktail (December 2025)'!$F$6:$DB$1547,E80,'Cocktail (December 2025)'!$BZ$6:$BZ$1547))</f>
        <v>0</v>
      </c>
      <c r="PK80" s="108">
        <f t="shared" ca="1" si="2428"/>
        <v>0</v>
      </c>
      <c r="PL80" s="109">
        <f t="shared" ca="1" si="2570"/>
        <v>0</v>
      </c>
      <c r="PM80" s="104">
        <f t="shared" ca="1" si="2430"/>
        <v>0</v>
      </c>
      <c r="PN80" s="105">
        <f t="shared" ca="1" si="2535"/>
        <v>0</v>
      </c>
      <c r="PO80" s="191"/>
      <c r="PP80" s="192">
        <f t="shared" ca="1" si="2745"/>
        <v>0</v>
      </c>
      <c r="PQ80" s="106">
        <f t="shared" ca="1" si="2746"/>
        <v>0</v>
      </c>
      <c r="PR80" s="202"/>
      <c r="PS80" s="202"/>
      <c r="PT80" s="202"/>
      <c r="PU80" s="202"/>
      <c r="PV80" s="202"/>
      <c r="PW80" s="202"/>
      <c r="PX80" s="202"/>
      <c r="PY80" s="202"/>
      <c r="PZ80" s="203"/>
      <c r="QA80" s="204"/>
      <c r="QB80" s="108">
        <f t="shared" si="2434"/>
        <v>0</v>
      </c>
      <c r="QC80" s="102">
        <f ca="1">IF(E80=0,0,SUMIF('Cocktail (December 2025)'!$F$6:$DB$1547,E80,'Cocktail (December 2025)'!$CC$6:$CC$1547))</f>
        <v>0</v>
      </c>
      <c r="QD80" s="108">
        <f t="shared" ca="1" si="2435"/>
        <v>0</v>
      </c>
      <c r="QE80" s="109">
        <f t="shared" ca="1" si="2571"/>
        <v>0</v>
      </c>
      <c r="QF80" s="104">
        <f t="shared" ca="1" si="2437"/>
        <v>0</v>
      </c>
      <c r="QG80" s="105">
        <f t="shared" ca="1" si="2536"/>
        <v>0</v>
      </c>
      <c r="QH80" s="191"/>
      <c r="QI80" s="192">
        <f t="shared" ca="1" si="2747"/>
        <v>0</v>
      </c>
      <c r="QJ80" s="106">
        <f t="shared" ca="1" si="2748"/>
        <v>0</v>
      </c>
      <c r="QK80" s="202"/>
      <c r="QL80" s="202"/>
      <c r="QM80" s="202"/>
      <c r="QN80" s="202"/>
      <c r="QO80" s="202"/>
      <c r="QP80" s="202"/>
      <c r="QQ80" s="202"/>
      <c r="QR80" s="202"/>
      <c r="QS80" s="203"/>
      <c r="QT80" s="204"/>
      <c r="QU80" s="108">
        <f t="shared" si="2441"/>
        <v>0</v>
      </c>
      <c r="QV80" s="102">
        <f ca="1">IF(E80=0,0,SUMIF('Cocktail (December 2025)'!$F$6:$DB$1547,E80,'Cocktail (December 2025)'!$CF$6:$CF$1547))</f>
        <v>0</v>
      </c>
      <c r="QW80" s="108">
        <f t="shared" ca="1" si="2442"/>
        <v>0</v>
      </c>
      <c r="QX80" s="109">
        <f t="shared" ca="1" si="2572"/>
        <v>0</v>
      </c>
      <c r="QY80" s="104">
        <f t="shared" ca="1" si="2444"/>
        <v>0</v>
      </c>
      <c r="QZ80" s="105">
        <f t="shared" ca="1" si="2537"/>
        <v>0</v>
      </c>
      <c r="RA80" s="191"/>
      <c r="RB80" s="192">
        <f t="shared" ca="1" si="2749"/>
        <v>0</v>
      </c>
      <c r="RC80" s="106">
        <f t="shared" ca="1" si="2447"/>
        <v>0</v>
      </c>
      <c r="RD80" s="202"/>
      <c r="RE80" s="202"/>
      <c r="RF80" s="202"/>
      <c r="RG80" s="202"/>
      <c r="RH80" s="202"/>
      <c r="RI80" s="202"/>
      <c r="RJ80" s="202"/>
      <c r="RK80" s="202"/>
      <c r="RL80" s="203"/>
      <c r="RM80" s="204"/>
      <c r="RN80" s="108">
        <f t="shared" si="2448"/>
        <v>0</v>
      </c>
      <c r="RO80" s="102">
        <f ca="1">IF(E80=0,0,SUMIF('Cocktail (December 2025)'!$F$6:$DB$1547,E80,'Cocktail (December 2025)'!$CI$6:$CI$1547))</f>
        <v>0</v>
      </c>
      <c r="RP80" s="108">
        <f t="shared" ca="1" si="2449"/>
        <v>0</v>
      </c>
      <c r="RQ80" s="109">
        <f t="shared" ca="1" si="2573"/>
        <v>0</v>
      </c>
      <c r="RR80" s="104">
        <f t="shared" ca="1" si="2451"/>
        <v>0</v>
      </c>
      <c r="RS80" s="105">
        <f t="shared" ca="1" si="2538"/>
        <v>0</v>
      </c>
      <c r="RT80" s="191"/>
      <c r="RU80" s="192">
        <f t="shared" ca="1" si="2750"/>
        <v>0</v>
      </c>
      <c r="RV80" s="106">
        <f t="shared" ca="1" si="2751"/>
        <v>0</v>
      </c>
      <c r="RW80" s="202"/>
      <c r="RX80" s="202"/>
      <c r="RY80" s="202"/>
      <c r="RZ80" s="202"/>
      <c r="SA80" s="202"/>
      <c r="SB80" s="202"/>
      <c r="SC80" s="202"/>
      <c r="SD80" s="202"/>
      <c r="SE80" s="203"/>
      <c r="SF80" s="204"/>
      <c r="SG80" s="108">
        <f t="shared" si="2455"/>
        <v>0</v>
      </c>
      <c r="SH80" s="102">
        <f ca="1">IF(E80=0,0,SUMIF('Cocktail (December 2025)'!$F$6:$DB$1547,E80,'Cocktail (December 2025)'!$CL$6:$CL$1547))</f>
        <v>0</v>
      </c>
      <c r="SI80" s="108">
        <f t="shared" ca="1" si="2456"/>
        <v>0</v>
      </c>
      <c r="SJ80" s="109">
        <f t="shared" ca="1" si="2574"/>
        <v>0</v>
      </c>
      <c r="SK80" s="104">
        <f t="shared" ca="1" si="2458"/>
        <v>0</v>
      </c>
      <c r="SL80" s="105">
        <f t="shared" ca="1" si="2539"/>
        <v>0</v>
      </c>
      <c r="SM80" s="191"/>
      <c r="SN80" s="192">
        <f t="shared" ca="1" si="2752"/>
        <v>0</v>
      </c>
      <c r="SO80" s="106">
        <f t="shared" ca="1" si="2753"/>
        <v>0</v>
      </c>
      <c r="SP80" s="202"/>
      <c r="SQ80" s="202"/>
      <c r="SR80" s="202"/>
      <c r="SS80" s="202"/>
      <c r="ST80" s="202"/>
      <c r="SU80" s="202"/>
      <c r="SV80" s="202"/>
      <c r="SW80" s="202"/>
      <c r="SX80" s="203"/>
      <c r="SY80" s="204"/>
      <c r="SZ80" s="108">
        <f t="shared" si="2462"/>
        <v>0</v>
      </c>
      <c r="TA80" s="102">
        <f ca="1">IF(E80=0,0,SUMIF('Cocktail (December 2025)'!$F$6:$DB$1547,E80,'Cocktail (December 2025)'!$CO$6:$CO$1547))</f>
        <v>0</v>
      </c>
      <c r="TB80" s="108">
        <f t="shared" ca="1" si="2463"/>
        <v>0</v>
      </c>
      <c r="TC80" s="109">
        <f t="shared" ca="1" si="2575"/>
        <v>0</v>
      </c>
      <c r="TD80" s="104">
        <f t="shared" ca="1" si="2465"/>
        <v>0</v>
      </c>
      <c r="TE80" s="105">
        <f t="shared" ca="1" si="2540"/>
        <v>0</v>
      </c>
      <c r="TF80" s="191"/>
      <c r="TG80" s="192">
        <f t="shared" ca="1" si="2754"/>
        <v>0</v>
      </c>
      <c r="TH80" s="106">
        <f t="shared" ca="1" si="2755"/>
        <v>0</v>
      </c>
      <c r="TI80" s="202"/>
      <c r="TJ80" s="202"/>
      <c r="TK80" s="202"/>
      <c r="TL80" s="202"/>
      <c r="TM80" s="202"/>
      <c r="TN80" s="202"/>
      <c r="TO80" s="202"/>
      <c r="TP80" s="202"/>
      <c r="TQ80" s="203"/>
      <c r="TR80" s="204"/>
      <c r="TS80" s="108">
        <f t="shared" si="2469"/>
        <v>0</v>
      </c>
      <c r="TT80" s="102">
        <f ca="1">IF(E80=0,0,SUMIF('Cocktail (December 2025)'!$F$6:$DB$1547,E80,'Cocktail (December 2025)'!$CR$6:$CR$1547))</f>
        <v>0</v>
      </c>
      <c r="TU80" s="108">
        <f t="shared" ca="1" si="2470"/>
        <v>0</v>
      </c>
      <c r="TV80" s="109">
        <f t="shared" ca="1" si="2576"/>
        <v>0</v>
      </c>
      <c r="TW80" s="104">
        <f t="shared" ca="1" si="2472"/>
        <v>0</v>
      </c>
      <c r="TX80" s="105">
        <f t="shared" ca="1" si="2541"/>
        <v>0</v>
      </c>
      <c r="TY80" s="191"/>
      <c r="TZ80" s="192">
        <f t="shared" ca="1" si="2756"/>
        <v>0</v>
      </c>
      <c r="UA80" s="106">
        <f t="shared" ca="1" si="2757"/>
        <v>0</v>
      </c>
      <c r="UB80" s="202"/>
      <c r="UC80" s="202"/>
      <c r="UD80" s="202"/>
      <c r="UE80" s="202"/>
      <c r="UF80" s="202"/>
      <c r="UG80" s="202"/>
      <c r="UH80" s="202"/>
      <c r="UI80" s="202"/>
      <c r="UJ80" s="203"/>
      <c r="UK80" s="204"/>
      <c r="UL80" s="108">
        <f t="shared" si="2476"/>
        <v>0</v>
      </c>
      <c r="UM80" s="102">
        <f ca="1">IF(E80=0,0,SUMIF('Cocktail (December 2025)'!$F$6:$DB$1547,E80,'Cocktail (December 2025)'!$CU$6:$CU$1547))</f>
        <v>0</v>
      </c>
      <c r="UN80" s="108">
        <f t="shared" ca="1" si="2477"/>
        <v>0</v>
      </c>
      <c r="UO80" s="109">
        <f t="shared" ca="1" si="2577"/>
        <v>0</v>
      </c>
      <c r="UP80" s="104">
        <f t="shared" ca="1" si="2479"/>
        <v>0</v>
      </c>
      <c r="UQ80" s="105">
        <f t="shared" ca="1" si="2542"/>
        <v>0</v>
      </c>
      <c r="UR80" s="191"/>
      <c r="US80" s="192">
        <f t="shared" ca="1" si="2758"/>
        <v>0</v>
      </c>
      <c r="UT80" s="106">
        <f t="shared" ca="1" si="2759"/>
        <v>0</v>
      </c>
      <c r="UU80" s="202"/>
      <c r="UV80" s="202"/>
      <c r="UW80" s="202"/>
      <c r="UX80" s="202"/>
      <c r="UY80" s="202"/>
      <c r="UZ80" s="202"/>
      <c r="VA80" s="202"/>
      <c r="VB80" s="202"/>
      <c r="VC80" s="203"/>
      <c r="VD80" s="204"/>
      <c r="VE80" s="108">
        <f t="shared" si="2483"/>
        <v>0</v>
      </c>
      <c r="VF80" s="102">
        <f ca="1">IF(E80=0,0,SUMIF('Cocktail (December 2025)'!$F$6:$DB$1547,E80,'Cocktail (December 2025)'!$CX$6:$CX$1547))</f>
        <v>0</v>
      </c>
      <c r="VG80" s="108">
        <f t="shared" ca="1" si="2484"/>
        <v>0</v>
      </c>
      <c r="VH80" s="109">
        <f t="shared" ca="1" si="2578"/>
        <v>0</v>
      </c>
      <c r="VI80" s="104">
        <f t="shared" ca="1" si="2486"/>
        <v>0</v>
      </c>
      <c r="VJ80" s="105">
        <f t="shared" ca="1" si="2543"/>
        <v>0</v>
      </c>
      <c r="VK80" s="191"/>
      <c r="VL80" s="192">
        <f t="shared" ca="1" si="2760"/>
        <v>0</v>
      </c>
      <c r="VM80" s="106">
        <f t="shared" ca="1" si="2761"/>
        <v>0</v>
      </c>
      <c r="VN80" s="202"/>
      <c r="VO80" s="202"/>
      <c r="VP80" s="202"/>
      <c r="VQ80" s="202"/>
      <c r="VR80" s="202"/>
      <c r="VS80" s="202"/>
      <c r="VT80" s="202"/>
      <c r="VU80" s="202"/>
      <c r="VV80" s="203"/>
      <c r="VW80" s="204"/>
      <c r="VX80" s="108">
        <f t="shared" si="2490"/>
        <v>0</v>
      </c>
      <c r="VY80" s="102">
        <f ca="1">IF(E80=0,0,SUMIF('Cocktail (December 2025)'!$F$6:$DB$1547,E80,'Cocktail (December 2025)'!$DA$6:$DA$1547))</f>
        <v>0</v>
      </c>
      <c r="VZ80" s="108">
        <f t="shared" ca="1" si="2491"/>
        <v>0</v>
      </c>
      <c r="WA80" s="109">
        <f t="shared" ca="1" si="2579"/>
        <v>0</v>
      </c>
      <c r="WB80" s="104">
        <f t="shared" ca="1" si="2493"/>
        <v>0</v>
      </c>
      <c r="WC80" s="105">
        <f t="shared" ca="1" si="2544"/>
        <v>0</v>
      </c>
      <c r="WD80" s="191"/>
      <c r="WE80" s="192">
        <f t="shared" ca="1" si="2762"/>
        <v>0</v>
      </c>
      <c r="WF80" s="14" t="s">
        <v>81</v>
      </c>
      <c r="WG80" s="62">
        <f t="shared" si="2496"/>
        <v>0</v>
      </c>
      <c r="WH80" s="13">
        <f t="shared" si="2497"/>
        <v>0</v>
      </c>
      <c r="WI80" s="13">
        <f t="shared" si="2498"/>
        <v>0</v>
      </c>
      <c r="WJ80" s="13">
        <f t="shared" si="2499"/>
        <v>0</v>
      </c>
      <c r="WK80" s="13">
        <f t="shared" si="2500"/>
        <v>0</v>
      </c>
      <c r="WL80" s="13">
        <f t="shared" si="2501"/>
        <v>0</v>
      </c>
      <c r="WM80" s="13">
        <f t="shared" si="2502"/>
        <v>0</v>
      </c>
      <c r="WN80" s="13">
        <f t="shared" si="2503"/>
        <v>0</v>
      </c>
      <c r="WO80" s="13">
        <f t="shared" si="2504"/>
        <v>0</v>
      </c>
      <c r="WP80" s="63">
        <f t="shared" si="2505"/>
        <v>0</v>
      </c>
      <c r="WQ80" s="63">
        <f t="shared" si="2506"/>
        <v>0</v>
      </c>
      <c r="WR80" s="63">
        <f t="shared" si="2507"/>
        <v>0</v>
      </c>
      <c r="WS80" s="63">
        <f t="shared" ca="1" si="2508"/>
        <v>0</v>
      </c>
      <c r="WT80" s="54">
        <f t="shared" ca="1" si="2763"/>
        <v>0</v>
      </c>
      <c r="WU80" s="64">
        <f t="shared" ca="1" si="2764"/>
        <v>0</v>
      </c>
      <c r="WV80" s="196"/>
      <c r="WW80" s="197">
        <f t="shared" ca="1" si="2765"/>
        <v>0</v>
      </c>
      <c r="WX80" s="12">
        <f t="shared" si="2512"/>
        <v>0</v>
      </c>
      <c r="WY80" s="61"/>
    </row>
    <row r="81" spans="1:623" ht="15" x14ac:dyDescent="0.3">
      <c r="A81" s="114" t="str">
        <f t="shared" ref="A81:A109" si="2862">IFERROR(IF(WU81=0,"-","Y"),"-")</f>
        <v>-</v>
      </c>
      <c r="B81" s="175"/>
      <c r="C81" s="173">
        <v>543</v>
      </c>
      <c r="D81" s="174">
        <v>366</v>
      </c>
      <c r="E81" s="139" t="s">
        <v>122</v>
      </c>
      <c r="F81" s="98"/>
      <c r="G81" s="98"/>
      <c r="H81" s="90"/>
      <c r="I81" s="98"/>
      <c r="J81" s="90"/>
      <c r="K81" s="99"/>
      <c r="L81" s="215"/>
      <c r="M81" s="215"/>
      <c r="N81" s="208"/>
      <c r="O81" s="100"/>
      <c r="P81" s="202"/>
      <c r="Q81" s="202"/>
      <c r="R81" s="202"/>
      <c r="S81" s="202"/>
      <c r="T81" s="202"/>
      <c r="U81" s="202"/>
      <c r="V81" s="202"/>
      <c r="W81" s="202"/>
      <c r="X81" s="203"/>
      <c r="Y81" s="204"/>
      <c r="Z81" s="101"/>
      <c r="AA81" s="102"/>
      <c r="AB81" s="103"/>
      <c r="AC81" s="104"/>
      <c r="AD81" s="104"/>
      <c r="AE81" s="105"/>
      <c r="AF81" s="191"/>
      <c r="AG81" s="192"/>
      <c r="AH81" s="106">
        <f t="shared" si="2279"/>
        <v>0</v>
      </c>
      <c r="AI81" s="202"/>
      <c r="AJ81" s="202"/>
      <c r="AK81" s="202"/>
      <c r="AL81" s="202"/>
      <c r="AM81" s="202"/>
      <c r="AN81" s="202"/>
      <c r="AO81" s="202"/>
      <c r="AP81" s="202"/>
      <c r="AQ81" s="203"/>
      <c r="AR81" s="204"/>
      <c r="AS81" s="107"/>
      <c r="AT81" s="102"/>
      <c r="AU81" s="108"/>
      <c r="AV81" s="104"/>
      <c r="AW81" s="104"/>
      <c r="AX81" s="105"/>
      <c r="AY81" s="191"/>
      <c r="AZ81" s="192"/>
      <c r="BA81" s="106"/>
      <c r="BB81" s="202"/>
      <c r="BC81" s="202"/>
      <c r="BD81" s="202"/>
      <c r="BE81" s="202"/>
      <c r="BF81" s="202"/>
      <c r="BG81" s="202"/>
      <c r="BH81" s="202"/>
      <c r="BI81" s="202"/>
      <c r="BJ81" s="203"/>
      <c r="BK81" s="204"/>
      <c r="BL81" s="108"/>
      <c r="BM81" s="102"/>
      <c r="BN81" s="108"/>
      <c r="BO81" s="109"/>
      <c r="BP81" s="104"/>
      <c r="BQ81" s="105"/>
      <c r="BR81" s="191"/>
      <c r="BS81" s="192"/>
      <c r="BT81" s="106"/>
      <c r="BU81" s="202"/>
      <c r="BV81" s="202"/>
      <c r="BW81" s="202"/>
      <c r="BX81" s="202"/>
      <c r="BY81" s="202"/>
      <c r="BZ81" s="202"/>
      <c r="CA81" s="202"/>
      <c r="CB81" s="202"/>
      <c r="CC81" s="203"/>
      <c r="CD81" s="204"/>
      <c r="CE81" s="108"/>
      <c r="CF81" s="102"/>
      <c r="CG81" s="108"/>
      <c r="CH81" s="109"/>
      <c r="CI81" s="104"/>
      <c r="CJ81" s="105"/>
      <c r="CK81" s="191"/>
      <c r="CL81" s="192"/>
      <c r="CM81" s="106"/>
      <c r="CN81" s="202"/>
      <c r="CO81" s="202"/>
      <c r="CP81" s="202"/>
      <c r="CQ81" s="202"/>
      <c r="CR81" s="202"/>
      <c r="CS81" s="202"/>
      <c r="CT81" s="202"/>
      <c r="CU81" s="202"/>
      <c r="CV81" s="203"/>
      <c r="CW81" s="204"/>
      <c r="CX81" s="108"/>
      <c r="CY81" s="102"/>
      <c r="CZ81" s="108"/>
      <c r="DA81" s="109"/>
      <c r="DB81" s="104"/>
      <c r="DC81" s="105"/>
      <c r="DD81" s="191"/>
      <c r="DE81" s="192"/>
      <c r="DF81" s="106"/>
      <c r="DG81" s="202"/>
      <c r="DH81" s="202"/>
      <c r="DI81" s="202"/>
      <c r="DJ81" s="202"/>
      <c r="DK81" s="202"/>
      <c r="DL81" s="202"/>
      <c r="DM81" s="202"/>
      <c r="DN81" s="202"/>
      <c r="DO81" s="203"/>
      <c r="DP81" s="204"/>
      <c r="DQ81" s="108"/>
      <c r="DR81" s="102"/>
      <c r="DS81" s="108"/>
      <c r="DT81" s="109"/>
      <c r="DU81" s="104"/>
      <c r="DV81" s="105"/>
      <c r="DW81" s="191"/>
      <c r="DX81" s="192"/>
      <c r="DY81" s="106"/>
      <c r="DZ81" s="202"/>
      <c r="EA81" s="202"/>
      <c r="EB81" s="202"/>
      <c r="EC81" s="202"/>
      <c r="ED81" s="202"/>
      <c r="EE81" s="202"/>
      <c r="EF81" s="202"/>
      <c r="EG81" s="202"/>
      <c r="EH81" s="203"/>
      <c r="EI81" s="204"/>
      <c r="EJ81" s="108"/>
      <c r="EK81" s="102"/>
      <c r="EL81" s="108"/>
      <c r="EM81" s="109"/>
      <c r="EN81" s="104"/>
      <c r="EO81" s="105"/>
      <c r="EP81" s="191"/>
      <c r="EQ81" s="199"/>
      <c r="ER81" s="185"/>
      <c r="ES81" s="202"/>
      <c r="ET81" s="202"/>
      <c r="EU81" s="202"/>
      <c r="EV81" s="202"/>
      <c r="EW81" s="202"/>
      <c r="EX81" s="202"/>
      <c r="EY81" s="202"/>
      <c r="EZ81" s="202"/>
      <c r="FA81" s="203"/>
      <c r="FB81" s="204"/>
      <c r="FC81" s="108"/>
      <c r="FD81" s="102"/>
      <c r="FE81" s="108"/>
      <c r="FF81" s="109"/>
      <c r="FG81" s="104"/>
      <c r="FH81" s="105"/>
      <c r="FI81" s="191"/>
      <c r="FJ81" s="192"/>
      <c r="FK81" s="110"/>
      <c r="FL81" s="202"/>
      <c r="FM81" s="202"/>
      <c r="FN81" s="202"/>
      <c r="FO81" s="202"/>
      <c r="FP81" s="202"/>
      <c r="FQ81" s="202"/>
      <c r="FR81" s="202"/>
      <c r="FS81" s="202"/>
      <c r="FT81" s="203"/>
      <c r="FU81" s="204"/>
      <c r="FV81" s="108"/>
      <c r="FW81" s="102"/>
      <c r="FX81" s="108"/>
      <c r="FY81" s="109"/>
      <c r="FZ81" s="104"/>
      <c r="GA81" s="105"/>
      <c r="GB81" s="191"/>
      <c r="GC81" s="192"/>
      <c r="GD81" s="106"/>
      <c r="GE81" s="202"/>
      <c r="GF81" s="202"/>
      <c r="GG81" s="202"/>
      <c r="GH81" s="202"/>
      <c r="GI81" s="202"/>
      <c r="GJ81" s="202"/>
      <c r="GK81" s="202"/>
      <c r="GL81" s="202"/>
      <c r="GM81" s="203"/>
      <c r="GN81" s="204"/>
      <c r="GO81" s="108"/>
      <c r="GP81" s="102"/>
      <c r="GQ81" s="108"/>
      <c r="GR81" s="109"/>
      <c r="GS81" s="104"/>
      <c r="GT81" s="105"/>
      <c r="GU81" s="191"/>
      <c r="GV81" s="192"/>
      <c r="GW81" s="106"/>
      <c r="GX81" s="202"/>
      <c r="GY81" s="202"/>
      <c r="GZ81" s="202"/>
      <c r="HA81" s="202"/>
      <c r="HB81" s="202"/>
      <c r="HC81" s="202"/>
      <c r="HD81" s="202"/>
      <c r="HE81" s="202"/>
      <c r="HF81" s="203"/>
      <c r="HG81" s="204"/>
      <c r="HH81" s="108"/>
      <c r="HI81" s="102"/>
      <c r="HJ81" s="108"/>
      <c r="HK81" s="109"/>
      <c r="HL81" s="104"/>
      <c r="HM81" s="105"/>
      <c r="HN81" s="191"/>
      <c r="HO81" s="192"/>
      <c r="HP81" s="106"/>
      <c r="HQ81" s="202"/>
      <c r="HR81" s="202"/>
      <c r="HS81" s="202"/>
      <c r="HT81" s="202"/>
      <c r="HU81" s="202"/>
      <c r="HV81" s="202"/>
      <c r="HW81" s="202"/>
      <c r="HX81" s="202"/>
      <c r="HY81" s="203"/>
      <c r="HZ81" s="204"/>
      <c r="IA81" s="108"/>
      <c r="IB81" s="102"/>
      <c r="IC81" s="108"/>
      <c r="ID81" s="109"/>
      <c r="IE81" s="104"/>
      <c r="IF81" s="105"/>
      <c r="IG81" s="191"/>
      <c r="IH81" s="192"/>
      <c r="II81" s="106"/>
      <c r="IJ81" s="202"/>
      <c r="IK81" s="202"/>
      <c r="IL81" s="202"/>
      <c r="IM81" s="202"/>
      <c r="IN81" s="202"/>
      <c r="IO81" s="202"/>
      <c r="IP81" s="202"/>
      <c r="IQ81" s="202"/>
      <c r="IR81" s="203"/>
      <c r="IS81" s="204"/>
      <c r="IT81" s="108"/>
      <c r="IU81" s="102"/>
      <c r="IV81" s="108"/>
      <c r="IW81" s="109"/>
      <c r="IX81" s="104"/>
      <c r="IY81" s="105"/>
      <c r="IZ81" s="191"/>
      <c r="JA81" s="192"/>
      <c r="JB81" s="106"/>
      <c r="JC81" s="202"/>
      <c r="JD81" s="202"/>
      <c r="JE81" s="202"/>
      <c r="JF81" s="202"/>
      <c r="JG81" s="202"/>
      <c r="JH81" s="202"/>
      <c r="JI81" s="202"/>
      <c r="JJ81" s="202"/>
      <c r="JK81" s="203"/>
      <c r="JL81" s="204"/>
      <c r="JM81" s="108"/>
      <c r="JN81" s="102"/>
      <c r="JO81" s="108"/>
      <c r="JP81" s="109"/>
      <c r="JQ81" s="104"/>
      <c r="JR81" s="105"/>
      <c r="JS81" s="191"/>
      <c r="JT81" s="192"/>
      <c r="JU81" s="106"/>
      <c r="JV81" s="202"/>
      <c r="JW81" s="202"/>
      <c r="JX81" s="202"/>
      <c r="JY81" s="202"/>
      <c r="JZ81" s="202"/>
      <c r="KA81" s="202"/>
      <c r="KB81" s="202"/>
      <c r="KC81" s="202"/>
      <c r="KD81" s="203"/>
      <c r="KE81" s="204"/>
      <c r="KF81" s="108"/>
      <c r="KG81" s="102"/>
      <c r="KH81" s="108"/>
      <c r="KI81" s="109"/>
      <c r="KJ81" s="104"/>
      <c r="KK81" s="105"/>
      <c r="KL81" s="191"/>
      <c r="KM81" s="192"/>
      <c r="KN81" s="106"/>
      <c r="KO81" s="202"/>
      <c r="KP81" s="202"/>
      <c r="KQ81" s="202"/>
      <c r="KR81" s="202"/>
      <c r="KS81" s="202"/>
      <c r="KT81" s="202"/>
      <c r="KU81" s="202"/>
      <c r="KV81" s="202"/>
      <c r="KW81" s="203"/>
      <c r="KX81" s="204"/>
      <c r="KY81" s="108"/>
      <c r="KZ81" s="102"/>
      <c r="LA81" s="108"/>
      <c r="LB81" s="109"/>
      <c r="LC81" s="104"/>
      <c r="LD81" s="105"/>
      <c r="LE81" s="191"/>
      <c r="LF81" s="192"/>
      <c r="LG81" s="106"/>
      <c r="LH81" s="202"/>
      <c r="LI81" s="202"/>
      <c r="LJ81" s="202"/>
      <c r="LK81" s="202"/>
      <c r="LL81" s="202"/>
      <c r="LM81" s="202"/>
      <c r="LN81" s="202"/>
      <c r="LO81" s="202"/>
      <c r="LP81" s="203"/>
      <c r="LQ81" s="204"/>
      <c r="LR81" s="108"/>
      <c r="LS81" s="102"/>
      <c r="LT81" s="108"/>
      <c r="LU81" s="109"/>
      <c r="LV81" s="104"/>
      <c r="LW81" s="105"/>
      <c r="LX81" s="191"/>
      <c r="LY81" s="192"/>
      <c r="LZ81" s="106"/>
      <c r="MA81" s="202"/>
      <c r="MB81" s="202"/>
      <c r="MC81" s="202"/>
      <c r="MD81" s="202"/>
      <c r="ME81" s="202"/>
      <c r="MF81" s="202"/>
      <c r="MG81" s="202"/>
      <c r="MH81" s="202"/>
      <c r="MI81" s="203"/>
      <c r="MJ81" s="204"/>
      <c r="MK81" s="108"/>
      <c r="ML81" s="102"/>
      <c r="MM81" s="108"/>
      <c r="MN81" s="109"/>
      <c r="MO81" s="104"/>
      <c r="MP81" s="105"/>
      <c r="MQ81" s="191"/>
      <c r="MR81" s="192"/>
      <c r="MS81" s="106"/>
      <c r="MT81" s="202"/>
      <c r="MU81" s="202"/>
      <c r="MV81" s="202"/>
      <c r="MW81" s="202"/>
      <c r="MX81" s="202"/>
      <c r="MY81" s="202"/>
      <c r="MZ81" s="202"/>
      <c r="NA81" s="202"/>
      <c r="NB81" s="203"/>
      <c r="NC81" s="204"/>
      <c r="ND81" s="108"/>
      <c r="NE81" s="102"/>
      <c r="NF81" s="108"/>
      <c r="NG81" s="109"/>
      <c r="NH81" s="104"/>
      <c r="NI81" s="105"/>
      <c r="NJ81" s="191"/>
      <c r="NK81" s="192"/>
      <c r="NL81" s="106"/>
      <c r="NM81" s="202"/>
      <c r="NN81" s="202"/>
      <c r="NO81" s="202"/>
      <c r="NP81" s="202"/>
      <c r="NQ81" s="202"/>
      <c r="NR81" s="202"/>
      <c r="NS81" s="202"/>
      <c r="NT81" s="202"/>
      <c r="NU81" s="203"/>
      <c r="NV81" s="204"/>
      <c r="NW81" s="108"/>
      <c r="NX81" s="102"/>
      <c r="NY81" s="108"/>
      <c r="NZ81" s="109"/>
      <c r="OA81" s="104"/>
      <c r="OB81" s="105"/>
      <c r="OC81" s="191"/>
      <c r="OD81" s="192"/>
      <c r="OE81" s="106"/>
      <c r="OF81" s="202"/>
      <c r="OG81" s="202"/>
      <c r="OH81" s="202"/>
      <c r="OI81" s="202"/>
      <c r="OJ81" s="202"/>
      <c r="OK81" s="202"/>
      <c r="OL81" s="202"/>
      <c r="OM81" s="202"/>
      <c r="ON81" s="203"/>
      <c r="OO81" s="204"/>
      <c r="OP81" s="108"/>
      <c r="OQ81" s="102"/>
      <c r="OR81" s="108"/>
      <c r="OS81" s="109"/>
      <c r="OT81" s="104"/>
      <c r="OU81" s="105"/>
      <c r="OV81" s="191"/>
      <c r="OW81" s="192"/>
      <c r="OX81" s="106"/>
      <c r="OY81" s="202"/>
      <c r="OZ81" s="202"/>
      <c r="PA81" s="202"/>
      <c r="PB81" s="202"/>
      <c r="PC81" s="202"/>
      <c r="PD81" s="202"/>
      <c r="PE81" s="202"/>
      <c r="PF81" s="202"/>
      <c r="PG81" s="203"/>
      <c r="PH81" s="204"/>
      <c r="PI81" s="108"/>
      <c r="PJ81" s="102"/>
      <c r="PK81" s="108"/>
      <c r="PL81" s="109"/>
      <c r="PM81" s="104"/>
      <c r="PN81" s="105"/>
      <c r="PO81" s="191"/>
      <c r="PP81" s="192"/>
      <c r="PQ81" s="106"/>
      <c r="PR81" s="202"/>
      <c r="PS81" s="202"/>
      <c r="PT81" s="202"/>
      <c r="PU81" s="202"/>
      <c r="PV81" s="202"/>
      <c r="PW81" s="202"/>
      <c r="PX81" s="202"/>
      <c r="PY81" s="202"/>
      <c r="PZ81" s="203"/>
      <c r="QA81" s="204"/>
      <c r="QB81" s="108"/>
      <c r="QC81" s="102"/>
      <c r="QD81" s="108"/>
      <c r="QE81" s="109"/>
      <c r="QF81" s="104"/>
      <c r="QG81" s="105"/>
      <c r="QH81" s="191"/>
      <c r="QI81" s="192"/>
      <c r="QJ81" s="106"/>
      <c r="QK81" s="202"/>
      <c r="QL81" s="202"/>
      <c r="QM81" s="202"/>
      <c r="QN81" s="202"/>
      <c r="QO81" s="202"/>
      <c r="QP81" s="202"/>
      <c r="QQ81" s="202"/>
      <c r="QR81" s="202"/>
      <c r="QS81" s="203"/>
      <c r="QT81" s="204"/>
      <c r="QU81" s="108"/>
      <c r="QV81" s="102"/>
      <c r="QW81" s="108"/>
      <c r="QX81" s="109"/>
      <c r="QY81" s="104"/>
      <c r="QZ81" s="105"/>
      <c r="RA81" s="191"/>
      <c r="RB81" s="192"/>
      <c r="RC81" s="106"/>
      <c r="RD81" s="202"/>
      <c r="RE81" s="202"/>
      <c r="RF81" s="202"/>
      <c r="RG81" s="202"/>
      <c r="RH81" s="202"/>
      <c r="RI81" s="202"/>
      <c r="RJ81" s="202"/>
      <c r="RK81" s="202"/>
      <c r="RL81" s="203"/>
      <c r="RM81" s="204"/>
      <c r="RN81" s="108"/>
      <c r="RO81" s="102"/>
      <c r="RP81" s="108"/>
      <c r="RQ81" s="109"/>
      <c r="RR81" s="104"/>
      <c r="RS81" s="105"/>
      <c r="RT81" s="191"/>
      <c r="RU81" s="192"/>
      <c r="RV81" s="106"/>
      <c r="RW81" s="202"/>
      <c r="RX81" s="202"/>
      <c r="RY81" s="202"/>
      <c r="RZ81" s="202"/>
      <c r="SA81" s="202"/>
      <c r="SB81" s="202"/>
      <c r="SC81" s="202"/>
      <c r="SD81" s="202"/>
      <c r="SE81" s="203"/>
      <c r="SF81" s="204"/>
      <c r="SG81" s="108"/>
      <c r="SH81" s="102"/>
      <c r="SI81" s="108"/>
      <c r="SJ81" s="109"/>
      <c r="SK81" s="104"/>
      <c r="SL81" s="105"/>
      <c r="SM81" s="191"/>
      <c r="SN81" s="192"/>
      <c r="SO81" s="106"/>
      <c r="SP81" s="202"/>
      <c r="SQ81" s="202"/>
      <c r="SR81" s="202"/>
      <c r="SS81" s="202"/>
      <c r="ST81" s="202"/>
      <c r="SU81" s="202"/>
      <c r="SV81" s="202"/>
      <c r="SW81" s="202"/>
      <c r="SX81" s="203"/>
      <c r="SY81" s="204"/>
      <c r="SZ81" s="108"/>
      <c r="TA81" s="102"/>
      <c r="TB81" s="108"/>
      <c r="TC81" s="109"/>
      <c r="TD81" s="104"/>
      <c r="TE81" s="105"/>
      <c r="TF81" s="191"/>
      <c r="TG81" s="192"/>
      <c r="TH81" s="106"/>
      <c r="TI81" s="202"/>
      <c r="TJ81" s="202"/>
      <c r="TK81" s="202"/>
      <c r="TL81" s="202"/>
      <c r="TM81" s="202"/>
      <c r="TN81" s="202"/>
      <c r="TO81" s="202"/>
      <c r="TP81" s="202"/>
      <c r="TQ81" s="203"/>
      <c r="TR81" s="204"/>
      <c r="TS81" s="108"/>
      <c r="TT81" s="102"/>
      <c r="TU81" s="108"/>
      <c r="TV81" s="109"/>
      <c r="TW81" s="104"/>
      <c r="TX81" s="105"/>
      <c r="TY81" s="191"/>
      <c r="TZ81" s="192"/>
      <c r="UA81" s="106"/>
      <c r="UB81" s="202"/>
      <c r="UC81" s="202"/>
      <c r="UD81" s="202"/>
      <c r="UE81" s="202"/>
      <c r="UF81" s="202"/>
      <c r="UG81" s="202"/>
      <c r="UH81" s="202"/>
      <c r="UI81" s="202"/>
      <c r="UJ81" s="203"/>
      <c r="UK81" s="204"/>
      <c r="UL81" s="108"/>
      <c r="UM81" s="102"/>
      <c r="UN81" s="108"/>
      <c r="UO81" s="109"/>
      <c r="UP81" s="104"/>
      <c r="UQ81" s="105"/>
      <c r="UR81" s="191"/>
      <c r="US81" s="192"/>
      <c r="UT81" s="106"/>
      <c r="UU81" s="202"/>
      <c r="UV81" s="202"/>
      <c r="UW81" s="202"/>
      <c r="UX81" s="202"/>
      <c r="UY81" s="202"/>
      <c r="UZ81" s="202"/>
      <c r="VA81" s="202"/>
      <c r="VB81" s="202"/>
      <c r="VC81" s="203"/>
      <c r="VD81" s="204"/>
      <c r="VE81" s="108"/>
      <c r="VF81" s="102"/>
      <c r="VG81" s="108"/>
      <c r="VH81" s="109"/>
      <c r="VI81" s="104"/>
      <c r="VJ81" s="105"/>
      <c r="VK81" s="191"/>
      <c r="VL81" s="192"/>
      <c r="VM81" s="106"/>
      <c r="VN81" s="202"/>
      <c r="VO81" s="202"/>
      <c r="VP81" s="202"/>
      <c r="VQ81" s="202"/>
      <c r="VR81" s="202"/>
      <c r="VS81" s="202"/>
      <c r="VT81" s="202"/>
      <c r="VU81" s="202"/>
      <c r="VV81" s="203"/>
      <c r="VW81" s="204"/>
      <c r="VX81" s="108"/>
      <c r="VY81" s="102"/>
      <c r="VZ81" s="108"/>
      <c r="WA81" s="109"/>
      <c r="WB81" s="104"/>
      <c r="WC81" s="105"/>
      <c r="WD81" s="191"/>
      <c r="WE81" s="192"/>
      <c r="WF81" s="14"/>
      <c r="WG81" s="62"/>
      <c r="WH81" s="13"/>
      <c r="WI81" s="13"/>
      <c r="WJ81" s="13"/>
      <c r="WK81" s="13"/>
      <c r="WL81" s="13"/>
      <c r="WM81" s="13"/>
      <c r="WN81" s="13"/>
      <c r="WO81" s="13"/>
      <c r="WP81" s="63"/>
      <c r="WQ81" s="63"/>
      <c r="WR81" s="63"/>
      <c r="WS81" s="63"/>
      <c r="WT81" s="54"/>
      <c r="WU81" s="64"/>
      <c r="WV81" s="196"/>
      <c r="WW81" s="197"/>
      <c r="WX81" s="12"/>
      <c r="WY81" s="61"/>
    </row>
    <row r="82" spans="1:623" ht="15" x14ac:dyDescent="0.3">
      <c r="A82" s="114" t="str">
        <f t="shared" ca="1" si="2862"/>
        <v>-</v>
      </c>
      <c r="B82" s="175"/>
      <c r="C82" s="173">
        <v>550</v>
      </c>
      <c r="D82" s="174">
        <v>367</v>
      </c>
      <c r="E82" s="184" t="s">
        <v>212</v>
      </c>
      <c r="F82" s="98">
        <f>IF(E82="","",IF(VLOOKUP(E82,'Master Data (December 2025)'!$B$10:$N$857,1)=E82,VLOOKUP(E82,'Master Data (December 2025)'!$B$10:$N$857,6),"XX"))</f>
        <v>1</v>
      </c>
      <c r="G82" s="98"/>
      <c r="H82" s="90">
        <f>IF(E82="","",IF(VLOOKUP(E82,'Master Data (December 2025)'!$B$10:$N$857,1)=E82,VLOOKUP(E82,'Master Data (December 2025)'!$B$10:$N$857,8),"XX"))</f>
        <v>54</v>
      </c>
      <c r="I82" s="98"/>
      <c r="J82" s="90" t="str">
        <f>IF(E82="","",IF(VLOOKUP(E82,'Master Data (December 2025)'!$B$10:$N$857,1)=E82,VLOOKUP(E82,'Master Data (December 2025)'!$B$10:$N$857,3),"XX"))</f>
        <v>จ.เสริมทรัพย์</v>
      </c>
      <c r="K82" s="99" t="str">
        <f>IF(E82="","",IF(VLOOKUP(E82,'Master Data (December 2025)'!$B$10:$N$857,1)=E82,VLOOKUP(E82,'Master Data (December 2025)'!$B$10:$N$857,5),"XX"))</f>
        <v>Tank 30 Litr</v>
      </c>
      <c r="L82" s="215">
        <f>IF(E82="","",IF(VLOOKUP(E82,'Master Data (December 2025)'!$B$10:$N$857,1)=E82,VLOOKUP(E82,'Master Data (December 2025)'!$B$10:$N$857,11),"XX"))</f>
        <v>3150</v>
      </c>
      <c r="M82" s="215">
        <f>IF(E82="","",IF(VLOOKUP(E82,'Master Data (December 2025)'!$B$10:$N$857,1)=E82,VLOOKUP(E82,'Master Data (December 2025)'!$B$10:$N$857,13),"XX"))</f>
        <v>58.333333333333336</v>
      </c>
      <c r="N82" s="208"/>
      <c r="O82" s="100">
        <f t="shared" ref="O82:O108" si="2863">N82</f>
        <v>0</v>
      </c>
      <c r="P82" s="202"/>
      <c r="Q82" s="202"/>
      <c r="R82" s="202"/>
      <c r="S82" s="202"/>
      <c r="T82" s="202"/>
      <c r="U82" s="202"/>
      <c r="V82" s="202"/>
      <c r="W82" s="202"/>
      <c r="X82" s="203"/>
      <c r="Y82" s="204"/>
      <c r="Z82" s="101">
        <f t="shared" ref="Z82:Z108" si="2864">(Y82*F82)/H82</f>
        <v>0</v>
      </c>
      <c r="AA82" s="102">
        <f ca="1">IF(E82=0,0,SUMIF('Cocktail (December 2025)'!$F$6:$DB$1547,E82,'Cocktail (December 2025)'!$O$6:$O$1547))</f>
        <v>0</v>
      </c>
      <c r="AB82" s="103">
        <f t="shared" ref="AB82:AB108" ca="1" si="2865">AA82/H82</f>
        <v>0</v>
      </c>
      <c r="AC82" s="104">
        <f t="shared" ref="AC82:AC108" ca="1" si="2866">O82+P82+Q82+R82-S82-T82-U82-V82-W82-X82-Z82-AB82</f>
        <v>0</v>
      </c>
      <c r="AD82" s="104">
        <f t="shared" ref="AD82:AD108" ca="1" si="2867">AC82*H82</f>
        <v>0</v>
      </c>
      <c r="AE82" s="105">
        <f t="shared" ref="AE82:AE108" ca="1" si="2868">(T82+U82+V82+W82+(X82+((Y82*$F82)/$H82)+AB82))*$L82</f>
        <v>0</v>
      </c>
      <c r="AF82" s="191"/>
      <c r="AG82" s="192">
        <f t="shared" ref="AG82:AG108" ca="1" si="2869">AF82-AC82</f>
        <v>0</v>
      </c>
      <c r="AH82" s="106">
        <f t="shared" ca="1" si="2279"/>
        <v>0</v>
      </c>
      <c r="AI82" s="202"/>
      <c r="AJ82" s="202"/>
      <c r="AK82" s="202"/>
      <c r="AL82" s="202"/>
      <c r="AM82" s="202"/>
      <c r="AN82" s="202"/>
      <c r="AO82" s="202"/>
      <c r="AP82" s="202"/>
      <c r="AQ82" s="203"/>
      <c r="AR82" s="204"/>
      <c r="AS82" s="107">
        <f t="shared" ref="AS82:AS108" si="2870">(AR82*F82)/H82</f>
        <v>0</v>
      </c>
      <c r="AT82" s="102">
        <f ca="1">IF(E82=0,0,SUMIF('Cocktail (December 2025)'!$F$6:$DB$1547,E82,'Cocktail (December 2025)'!$R$6:$R$1547))</f>
        <v>0</v>
      </c>
      <c r="AU82" s="108">
        <f t="shared" ref="AU82:AU108" ca="1" si="2871">AT82/H82</f>
        <v>0</v>
      </c>
      <c r="AV82" s="104">
        <f t="shared" ref="AV82:AV108" ca="1" si="2872">AH82+AI82+AJ82+AK82-AL82-AM82-AN82-AO82-AP82-AQ82-AS82-AU82</f>
        <v>0</v>
      </c>
      <c r="AW82" s="104">
        <f t="shared" ref="AW82:AW108" ca="1" si="2873">AV82*H82</f>
        <v>0</v>
      </c>
      <c r="AX82" s="105">
        <f t="shared" ref="AX82:AX108" ca="1" si="2874">(AM82+AN82+AO82+AP82+(AQ82+((AR82*$F82)/$H82)+AU82))*$L82</f>
        <v>0</v>
      </c>
      <c r="AY82" s="191"/>
      <c r="AZ82" s="192">
        <f t="shared" ref="AZ82:AZ108" ca="1" si="2875">AY82-AV82</f>
        <v>0</v>
      </c>
      <c r="BA82" s="106">
        <f t="shared" ref="BA82:BA108" ca="1" si="2876">AV82</f>
        <v>0</v>
      </c>
      <c r="BB82" s="202"/>
      <c r="BC82" s="202"/>
      <c r="BD82" s="202"/>
      <c r="BE82" s="202"/>
      <c r="BF82" s="202"/>
      <c r="BG82" s="202"/>
      <c r="BH82" s="202"/>
      <c r="BI82" s="202"/>
      <c r="BJ82" s="203"/>
      <c r="BK82" s="204"/>
      <c r="BL82" s="108">
        <f t="shared" ref="BL82:BL108" si="2877">(BK82*F82)/H82</f>
        <v>0</v>
      </c>
      <c r="BM82" s="102">
        <f ca="1">IF(E82=0,0,SUMIF('Cocktail (December 2025)'!$F$6:$DB$1547,E82,'Cocktail (December 2025)'!$U$6:$U$1547))</f>
        <v>0</v>
      </c>
      <c r="BN82" s="108">
        <f t="shared" ref="BN82:BN108" ca="1" si="2878">BM82/H82</f>
        <v>0</v>
      </c>
      <c r="BO82" s="109">
        <f t="shared" ref="BO82:BO108" ca="1" si="2879">BA82+BB82+BC82+BD82-BE82-BF82-BG82-BH82-BI82-BJ82-BL82-BN82</f>
        <v>0</v>
      </c>
      <c r="BP82" s="104">
        <f t="shared" ref="BP82:BP108" ca="1" si="2880">BO82*H82</f>
        <v>0</v>
      </c>
      <c r="BQ82" s="105">
        <f t="shared" ref="BQ82:BQ108" ca="1" si="2881">(BF82+BG82+BH82+BI82+(BJ82+((BK82*$F82)/$H82)+BN82))*$L82</f>
        <v>0</v>
      </c>
      <c r="BR82" s="191"/>
      <c r="BS82" s="192">
        <f t="shared" ref="BS82:BS108" ca="1" si="2882">BR82-BO82</f>
        <v>0</v>
      </c>
      <c r="BT82" s="106">
        <f t="shared" ref="BT82:BT108" ca="1" si="2883">BO82</f>
        <v>0</v>
      </c>
      <c r="BU82" s="202"/>
      <c r="BV82" s="202"/>
      <c r="BW82" s="202"/>
      <c r="BX82" s="202"/>
      <c r="BY82" s="202"/>
      <c r="BZ82" s="202"/>
      <c r="CA82" s="202"/>
      <c r="CB82" s="202"/>
      <c r="CC82" s="203"/>
      <c r="CD82" s="204"/>
      <c r="CE82" s="108">
        <f t="shared" ref="CE82:CE108" si="2884">(CD82*F82)/H82</f>
        <v>0</v>
      </c>
      <c r="CF82" s="102">
        <f ca="1">IF(E82=0,0,SUMIF('Cocktail (December 2025)'!$F$6:$DB$1547,E82,'Cocktail (December 2025)'!$X$6:$X$1547))</f>
        <v>0</v>
      </c>
      <c r="CG82" s="108">
        <f t="shared" ref="CG82:CG108" ca="1" si="2885">CF82/H82</f>
        <v>0</v>
      </c>
      <c r="CH82" s="109">
        <f t="shared" ref="CH82:CH108" ca="1" si="2886">BT82+BU82+BV82+BW82-BX82-BY82-BZ82-CA82-CB82-CC82-CE82-CG82</f>
        <v>0</v>
      </c>
      <c r="CI82" s="104">
        <f t="shared" ref="CI82:CI108" ca="1" si="2887">CH82*H82</f>
        <v>0</v>
      </c>
      <c r="CJ82" s="105">
        <f t="shared" ref="CJ82:CJ108" ca="1" si="2888">(BY82+BZ82+CA82+CB82+(CC82+((CD82*$F82)/$H82)+CG82))*$L82</f>
        <v>0</v>
      </c>
      <c r="CK82" s="191"/>
      <c r="CL82" s="192">
        <f t="shared" ref="CL82:CL108" ca="1" si="2889">CK82-CH82</f>
        <v>0</v>
      </c>
      <c r="CM82" s="106">
        <f t="shared" ref="CM82:CM108" ca="1" si="2890">CH82</f>
        <v>0</v>
      </c>
      <c r="CN82" s="202"/>
      <c r="CO82" s="202"/>
      <c r="CP82" s="202"/>
      <c r="CQ82" s="202"/>
      <c r="CR82" s="202"/>
      <c r="CS82" s="202"/>
      <c r="CT82" s="202"/>
      <c r="CU82" s="202"/>
      <c r="CV82" s="203"/>
      <c r="CW82" s="204"/>
      <c r="CX82" s="108">
        <f t="shared" ref="CX82:CX108" si="2891">(CW82*F82)/H82</f>
        <v>0</v>
      </c>
      <c r="CY82" s="102">
        <f ca="1">IF(E82=0,0,SUMIF('Cocktail (December 2025)'!$F$6:$DB$1547,E82,'Cocktail (December 2025)'!$AA$6:$AA$1547))</f>
        <v>0</v>
      </c>
      <c r="CZ82" s="108">
        <f t="shared" ref="CZ82:CZ108" ca="1" si="2892">CY82/H82</f>
        <v>0</v>
      </c>
      <c r="DA82" s="109">
        <f t="shared" ref="DA82:DA108" ca="1" si="2893">CM82+CN82+CO82+CP82-CQ82-CR82-CS82-CT82-CU82-CV82-CX82-CZ82</f>
        <v>0</v>
      </c>
      <c r="DB82" s="104">
        <f t="shared" ref="DB82:DB108" ca="1" si="2894">DA82*H82</f>
        <v>0</v>
      </c>
      <c r="DC82" s="105">
        <f t="shared" ref="DC82:DC108" ca="1" si="2895">(CR82+CS82+CT82+CU82+(CV82+((CW82*$F82)/$H82)+CZ82))*$L82</f>
        <v>0</v>
      </c>
      <c r="DD82" s="191"/>
      <c r="DE82" s="192">
        <f t="shared" ref="DE82:DE108" ca="1" si="2896">DD82-DA82</f>
        <v>0</v>
      </c>
      <c r="DF82" s="106">
        <f t="shared" ref="DF82:DF108" ca="1" si="2897">DA82</f>
        <v>0</v>
      </c>
      <c r="DG82" s="202"/>
      <c r="DH82" s="202"/>
      <c r="DI82" s="202"/>
      <c r="DJ82" s="202"/>
      <c r="DK82" s="202"/>
      <c r="DL82" s="202"/>
      <c r="DM82" s="202"/>
      <c r="DN82" s="202"/>
      <c r="DO82" s="203"/>
      <c r="DP82" s="204"/>
      <c r="DQ82" s="108">
        <f t="shared" ref="DQ82:DQ108" si="2898">(DP82*F82)/H82</f>
        <v>0</v>
      </c>
      <c r="DR82" s="102">
        <f ca="1">IF(E82=0,0,SUMIF('Cocktail (December 2025)'!$F$6:$DB$1547,E82,'Cocktail (December 2025)'!$AD$6:$AD$1547))</f>
        <v>0</v>
      </c>
      <c r="DS82" s="108">
        <f t="shared" ref="DS82:DS108" ca="1" si="2899">DR82/H82</f>
        <v>0</v>
      </c>
      <c r="DT82" s="109">
        <f t="shared" ref="DT82:DT108" ca="1" si="2900">DF82+DG82+DH82+DI82-DJ82-DK82-DL82-DM82-DN82-DO82-DQ82-DS82</f>
        <v>0</v>
      </c>
      <c r="DU82" s="104">
        <f t="shared" ref="DU82:DU108" ca="1" si="2901">DT82*H82</f>
        <v>0</v>
      </c>
      <c r="DV82" s="105">
        <f t="shared" ref="DV82:DV108" ca="1" si="2902">(DK82+DL82+DM82+DN82+(DO82+((DP82*$F82)/$H82)+DS82))*$L82</f>
        <v>0</v>
      </c>
      <c r="DW82" s="191"/>
      <c r="DX82" s="192">
        <f t="shared" ref="DX82:DX108" ca="1" si="2903">DW82-DT82</f>
        <v>0</v>
      </c>
      <c r="DY82" s="106">
        <f t="shared" ref="DY82:DY108" ca="1" si="2904">DT82</f>
        <v>0</v>
      </c>
      <c r="DZ82" s="202"/>
      <c r="EA82" s="202"/>
      <c r="EB82" s="202"/>
      <c r="EC82" s="202"/>
      <c r="ED82" s="202"/>
      <c r="EE82" s="202"/>
      <c r="EF82" s="202"/>
      <c r="EG82" s="202"/>
      <c r="EH82" s="203"/>
      <c r="EI82" s="204"/>
      <c r="EJ82" s="108">
        <f t="shared" ref="EJ82:EJ108" si="2905">(EI82*F82)/H82</f>
        <v>0</v>
      </c>
      <c r="EK82" s="102">
        <f ca="1">IF(E82=0,0,SUMIF('Cocktail (December 2025)'!$F$6:$DB$1547,E82,'Cocktail (December 2025)'!$AG$6:$AG$1547))</f>
        <v>0</v>
      </c>
      <c r="EL82" s="108">
        <f t="shared" ref="EL82:EL108" ca="1" si="2906">EK82/H82</f>
        <v>0</v>
      </c>
      <c r="EM82" s="109">
        <f t="shared" ref="EM82:EM108" ca="1" si="2907">DY82+DZ82+EA82+EB82-EC82-ED82-EE82-EF82-EG82-EH82-EJ82-EL82</f>
        <v>0</v>
      </c>
      <c r="EN82" s="104">
        <f t="shared" ref="EN82:EN108" ca="1" si="2908">EM82*H82</f>
        <v>0</v>
      </c>
      <c r="EO82" s="105">
        <f t="shared" ref="EO82:EO108" ca="1" si="2909">(ED82+EE82+EF82+EG82+(EH82+((EI82*$F82)/$H82)+EL82))*$L82</f>
        <v>0</v>
      </c>
      <c r="EP82" s="191"/>
      <c r="EQ82" s="199">
        <f t="shared" ref="EQ82:EQ108" ca="1" si="2910">EP82-EM82</f>
        <v>0</v>
      </c>
      <c r="ER82" s="185">
        <f t="shared" ref="ER82:ER108" ca="1" si="2911">EM82</f>
        <v>0</v>
      </c>
      <c r="ES82" s="202"/>
      <c r="ET82" s="202"/>
      <c r="EU82" s="202"/>
      <c r="EV82" s="202"/>
      <c r="EW82" s="202"/>
      <c r="EX82" s="202"/>
      <c r="EY82" s="202"/>
      <c r="EZ82" s="202"/>
      <c r="FA82" s="203"/>
      <c r="FB82" s="204"/>
      <c r="FC82" s="108">
        <f t="shared" ref="FC82:FC108" si="2912">(FB82*F82)/H82</f>
        <v>0</v>
      </c>
      <c r="FD82" s="102">
        <f ca="1">IF(E82=0,0,SUMIF('Cocktail (December 2025)'!$F$6:$DB$1547,E82,'Cocktail (December 2025)'!$AJ$6:$AJ$1547))</f>
        <v>0</v>
      </c>
      <c r="FE82" s="108">
        <f t="shared" ref="FE82:FE108" ca="1" si="2913">FD82/H82</f>
        <v>0</v>
      </c>
      <c r="FF82" s="109">
        <f t="shared" ref="FF82:FF108" ca="1" si="2914">ER82+ES82+ET82+EU82-EV82-EW82-EX82-EY82-EZ82-FA82-FC82-FE82</f>
        <v>0</v>
      </c>
      <c r="FG82" s="104">
        <f t="shared" ref="FG82:FG108" ca="1" si="2915">FF82*H82</f>
        <v>0</v>
      </c>
      <c r="FH82" s="105">
        <f t="shared" ref="FH82:FH108" ca="1" si="2916">(EW82+EX82+EY82+EZ82+(FA82+((FB82*$F82)/$H82)+FE82))*$L82</f>
        <v>0</v>
      </c>
      <c r="FI82" s="191"/>
      <c r="FJ82" s="192">
        <f t="shared" ref="FJ82:FJ108" ca="1" si="2917">FI82-FF82</f>
        <v>0</v>
      </c>
      <c r="FK82" s="110">
        <f t="shared" ref="FK82:FK108" ca="1" si="2918">FF82</f>
        <v>0</v>
      </c>
      <c r="FL82" s="202"/>
      <c r="FM82" s="202"/>
      <c r="FN82" s="202"/>
      <c r="FO82" s="202"/>
      <c r="FP82" s="202"/>
      <c r="FQ82" s="202"/>
      <c r="FR82" s="202"/>
      <c r="FS82" s="202"/>
      <c r="FT82" s="203"/>
      <c r="FU82" s="204"/>
      <c r="FV82" s="108">
        <f t="shared" ref="FV82:FV108" si="2919">(FU82*F82)/H82</f>
        <v>0</v>
      </c>
      <c r="FW82" s="102">
        <f ca="1">IF(E82=0,0,SUMIF('Cocktail (December 2025)'!$F$6:$DB$1547,E82,'Cocktail (December 2025)'!$AM$6:$AM$1547))</f>
        <v>0</v>
      </c>
      <c r="FX82" s="108">
        <f t="shared" ref="FX82:FX108" ca="1" si="2920">FW82/H82</f>
        <v>0</v>
      </c>
      <c r="FY82" s="109">
        <f t="shared" ref="FY82:FY108" ca="1" si="2921">FK82+FL82+FM82+FN82-FO82-FP82-FQ82-FR82-FS82-FT82-FV82-FX82</f>
        <v>0</v>
      </c>
      <c r="FZ82" s="104">
        <f t="shared" ref="FZ82:FZ108" ca="1" si="2922">FY82*H82</f>
        <v>0</v>
      </c>
      <c r="GA82" s="105">
        <f t="shared" ref="GA82:GA108" ca="1" si="2923">(FP82+FQ82+FR82+FS82+(FT82+((FU82*$F82)/$H82)+FX82))*$L82</f>
        <v>0</v>
      </c>
      <c r="GB82" s="191"/>
      <c r="GC82" s="192">
        <f t="shared" ref="GC82:GC108" ca="1" si="2924">GB82-FY82</f>
        <v>0</v>
      </c>
      <c r="GD82" s="106">
        <f t="shared" ref="GD82:GD108" ca="1" si="2925">FY82</f>
        <v>0</v>
      </c>
      <c r="GE82" s="202"/>
      <c r="GF82" s="202"/>
      <c r="GG82" s="202"/>
      <c r="GH82" s="202"/>
      <c r="GI82" s="202"/>
      <c r="GJ82" s="202"/>
      <c r="GK82" s="202"/>
      <c r="GL82" s="202"/>
      <c r="GM82" s="203"/>
      <c r="GN82" s="204"/>
      <c r="GO82" s="108">
        <f t="shared" ref="GO82:GO108" si="2926">(GN82*F82)/H82</f>
        <v>0</v>
      </c>
      <c r="GP82" s="102">
        <f ca="1">IF(E82=0,0,SUMIF('Cocktail (December 2025)'!$F$6:$DB$1547,E82,'Cocktail (December 2025)'!$AP$6:$AP$1547))</f>
        <v>0</v>
      </c>
      <c r="GQ82" s="108">
        <f t="shared" ref="GQ82:GQ108" ca="1" si="2927">GP82/H82</f>
        <v>0</v>
      </c>
      <c r="GR82" s="109">
        <f t="shared" ref="GR82:GR108" ca="1" si="2928">GD82+GE82+GF82+GG82-GH82-GI82-GJ82-GK82-GL82-GM82-GO82-GQ82</f>
        <v>0</v>
      </c>
      <c r="GS82" s="104">
        <f t="shared" ref="GS82:GS108" ca="1" si="2929">GR82*H82</f>
        <v>0</v>
      </c>
      <c r="GT82" s="105">
        <f t="shared" ref="GT82:GT108" ca="1" si="2930">(GI82+GJ82+GK82+GL82+(GM82+((GN82*$F82)/$H82)+GQ82))*$L82</f>
        <v>0</v>
      </c>
      <c r="GU82" s="191"/>
      <c r="GV82" s="192">
        <f t="shared" ref="GV82:GV108" ca="1" si="2931">GU82-GR82</f>
        <v>0</v>
      </c>
      <c r="GW82" s="106">
        <f t="shared" ref="GW82:GW108" ca="1" si="2932">GR82</f>
        <v>0</v>
      </c>
      <c r="GX82" s="202"/>
      <c r="GY82" s="202"/>
      <c r="GZ82" s="202"/>
      <c r="HA82" s="202"/>
      <c r="HB82" s="202"/>
      <c r="HC82" s="202"/>
      <c r="HD82" s="202"/>
      <c r="HE82" s="202"/>
      <c r="HF82" s="203"/>
      <c r="HG82" s="204"/>
      <c r="HH82" s="108">
        <f t="shared" ref="HH82:HH108" si="2933">(HG82*F82)/H82</f>
        <v>0</v>
      </c>
      <c r="HI82" s="102">
        <f ca="1">IF(E82=0,0,SUMIF('Cocktail (December 2025)'!$F$6:$DB$1547,E82,'Cocktail (December 2025)'!$AS$6:$AS$1547))</f>
        <v>0</v>
      </c>
      <c r="HJ82" s="108">
        <f t="shared" ref="HJ82:HJ108" ca="1" si="2934">HI82/H82</f>
        <v>0</v>
      </c>
      <c r="HK82" s="109">
        <f t="shared" ref="HK82:HK108" ca="1" si="2935">GW82+GX82+GY82+GZ82-HA82-HB82-HC82-HD82-HE82-HF82-HH82-HJ82</f>
        <v>0</v>
      </c>
      <c r="HL82" s="104">
        <f t="shared" ref="HL82:HL108" ca="1" si="2936">HK82*H82</f>
        <v>0</v>
      </c>
      <c r="HM82" s="105">
        <f t="shared" ref="HM82:HM108" ca="1" si="2937">(HB82+HC82+HD82+HE82+(HF82+((HG82*$F82)/$H82)+HJ82))*$L82</f>
        <v>0</v>
      </c>
      <c r="HN82" s="191"/>
      <c r="HO82" s="192">
        <f t="shared" ref="HO82:HO108" ca="1" si="2938">HN82-HK82</f>
        <v>0</v>
      </c>
      <c r="HP82" s="106">
        <f t="shared" ref="HP82:HP108" ca="1" si="2939">HK82</f>
        <v>0</v>
      </c>
      <c r="HQ82" s="202"/>
      <c r="HR82" s="202"/>
      <c r="HS82" s="202"/>
      <c r="HT82" s="202"/>
      <c r="HU82" s="202"/>
      <c r="HV82" s="202"/>
      <c r="HW82" s="202"/>
      <c r="HX82" s="202"/>
      <c r="HY82" s="203"/>
      <c r="HZ82" s="204"/>
      <c r="IA82" s="108">
        <f t="shared" ref="IA82:IA108" si="2940">(HZ82*F82)/H82</f>
        <v>0</v>
      </c>
      <c r="IB82" s="102">
        <f ca="1">IF(E82=0,0,SUMIF('Cocktail (December 2025)'!$F$6:$DB$1547,E82,'Cocktail (December 2025)'!$AV$6:$AV$1547))</f>
        <v>0</v>
      </c>
      <c r="IC82" s="108">
        <f t="shared" ref="IC82:IC108" ca="1" si="2941">IB82/H82</f>
        <v>0</v>
      </c>
      <c r="ID82" s="109">
        <f t="shared" ref="ID82:ID108" ca="1" si="2942">HP82+HQ82+HR82+HS82-HT82-HU82-HV82-HW82-HX82-HY82-IA82-IC82</f>
        <v>0</v>
      </c>
      <c r="IE82" s="104">
        <f t="shared" ref="IE82:IE108" ca="1" si="2943">ID82*H82</f>
        <v>0</v>
      </c>
      <c r="IF82" s="105">
        <f t="shared" ref="IF82:IF108" ca="1" si="2944">(HU82+HV82+HW82+HX82+(HY82+((HZ82*$F82)/$H82)+IC82))*$L82</f>
        <v>0</v>
      </c>
      <c r="IG82" s="191"/>
      <c r="IH82" s="192">
        <f t="shared" ref="IH82:IH108" ca="1" si="2945">IG82-ID82</f>
        <v>0</v>
      </c>
      <c r="II82" s="106">
        <f t="shared" ref="II82:II108" ca="1" si="2946">ID82</f>
        <v>0</v>
      </c>
      <c r="IJ82" s="202"/>
      <c r="IK82" s="202"/>
      <c r="IL82" s="202"/>
      <c r="IM82" s="202"/>
      <c r="IN82" s="202"/>
      <c r="IO82" s="202"/>
      <c r="IP82" s="202"/>
      <c r="IQ82" s="202"/>
      <c r="IR82" s="203"/>
      <c r="IS82" s="204"/>
      <c r="IT82" s="108">
        <f t="shared" ref="IT82:IT108" si="2947">(IS82*F82)/H82</f>
        <v>0</v>
      </c>
      <c r="IU82" s="102">
        <f ca="1">IF(E82=0,0,SUMIF('Cocktail (December 2025)'!$F$6:$DB$1547,E82,'Cocktail (December 2025)'!$AY$6:$AY$1547))</f>
        <v>0</v>
      </c>
      <c r="IV82" s="108">
        <f t="shared" ref="IV82:IV108" ca="1" si="2948">IU82/H82</f>
        <v>0</v>
      </c>
      <c r="IW82" s="109">
        <f t="shared" ref="IW82:IW108" ca="1" si="2949">II82+IJ82+IK82+IL82-IM82-IN82-IO82-IP82-IQ82-IR82-IT82-IV82</f>
        <v>0</v>
      </c>
      <c r="IX82" s="104">
        <f t="shared" ref="IX82:IX108" ca="1" si="2950">IW82*H82</f>
        <v>0</v>
      </c>
      <c r="IY82" s="105">
        <f t="shared" ref="IY82:IY108" ca="1" si="2951">(IN82+IO82+IP82+IQ82+(IR82+((IS82*$F82)/$H82)+IV82))*$L82</f>
        <v>0</v>
      </c>
      <c r="IZ82" s="191"/>
      <c r="JA82" s="192">
        <f t="shared" ref="JA82:JA108" ca="1" si="2952">IZ82-IW82</f>
        <v>0</v>
      </c>
      <c r="JB82" s="106">
        <f t="shared" ref="JB82:JB108" ca="1" si="2953">IW82</f>
        <v>0</v>
      </c>
      <c r="JC82" s="202"/>
      <c r="JD82" s="202"/>
      <c r="JE82" s="202"/>
      <c r="JF82" s="202"/>
      <c r="JG82" s="202"/>
      <c r="JH82" s="202"/>
      <c r="JI82" s="202"/>
      <c r="JJ82" s="202"/>
      <c r="JK82" s="203"/>
      <c r="JL82" s="204"/>
      <c r="JM82" s="108">
        <f t="shared" ref="JM82:JM108" si="2954">(JL82*F82)/H82</f>
        <v>0</v>
      </c>
      <c r="JN82" s="102">
        <f ca="1">IF(E82=0,0,SUMIF('Cocktail (December 2025)'!$F$6:$DB$1547,E82,'Cocktail (December 2025)'!$BB$6:$BB$1547))</f>
        <v>0</v>
      </c>
      <c r="JO82" s="108">
        <f t="shared" ref="JO82:JO108" ca="1" si="2955">JN82/H82</f>
        <v>0</v>
      </c>
      <c r="JP82" s="109">
        <f t="shared" ref="JP82:JP108" ca="1" si="2956">JB82+JC82+JD82+JE82-JF82-JG82-JH82-JI82-JJ82-JK82-JM82-JO82</f>
        <v>0</v>
      </c>
      <c r="JQ82" s="104">
        <f t="shared" ref="JQ82:JQ108" ca="1" si="2957">JP82*H82</f>
        <v>0</v>
      </c>
      <c r="JR82" s="105">
        <f t="shared" ref="JR82:JR108" ca="1" si="2958">(JG82+JH82+JI82+JJ82+(JK82+((JL82*$F82)/$H82)+JO82))*$L82</f>
        <v>0</v>
      </c>
      <c r="JS82" s="191"/>
      <c r="JT82" s="192">
        <f t="shared" ref="JT82:JT108" ca="1" si="2959">JS82-JP82</f>
        <v>0</v>
      </c>
      <c r="JU82" s="106">
        <f t="shared" ref="JU82:JU108" ca="1" si="2960">JP82</f>
        <v>0</v>
      </c>
      <c r="JV82" s="202"/>
      <c r="JW82" s="202"/>
      <c r="JX82" s="202"/>
      <c r="JY82" s="202"/>
      <c r="JZ82" s="202"/>
      <c r="KA82" s="202"/>
      <c r="KB82" s="202"/>
      <c r="KC82" s="202"/>
      <c r="KD82" s="203"/>
      <c r="KE82" s="204"/>
      <c r="KF82" s="108">
        <f t="shared" ref="KF82:KF108" si="2961">(KE82*F82)/H82</f>
        <v>0</v>
      </c>
      <c r="KG82" s="102">
        <f ca="1">IF(E82=0,0,SUMIF('Cocktail (December 2025)'!$F$6:$DB$1547,E82,'Cocktail (December 2025)'!$BE$6:$BE$1547))</f>
        <v>0</v>
      </c>
      <c r="KH82" s="108">
        <f t="shared" ref="KH82:KH108" ca="1" si="2962">KG82/H82</f>
        <v>0</v>
      </c>
      <c r="KI82" s="109">
        <f t="shared" ref="KI82:KI108" ca="1" si="2963">JU82+JV82+JW82+JX82-JY82-JZ82-KA82-KB82-KC82-KD82-KF82-KH82</f>
        <v>0</v>
      </c>
      <c r="KJ82" s="104">
        <f t="shared" ref="KJ82:KJ108" ca="1" si="2964">KI82*H82</f>
        <v>0</v>
      </c>
      <c r="KK82" s="105">
        <f t="shared" ref="KK82:KK108" ca="1" si="2965">(JZ82+KA82+KB82+KC82+(KD82+((KE82*$F82)/$H82)+KH82))*$L82</f>
        <v>0</v>
      </c>
      <c r="KL82" s="191"/>
      <c r="KM82" s="192">
        <f t="shared" ref="KM82:KM108" ca="1" si="2966">KL82-KI82</f>
        <v>0</v>
      </c>
      <c r="KN82" s="106">
        <f t="shared" ref="KN82:KN108" ca="1" si="2967">KI82</f>
        <v>0</v>
      </c>
      <c r="KO82" s="202"/>
      <c r="KP82" s="202"/>
      <c r="KQ82" s="202"/>
      <c r="KR82" s="202"/>
      <c r="KS82" s="202"/>
      <c r="KT82" s="202"/>
      <c r="KU82" s="202"/>
      <c r="KV82" s="202"/>
      <c r="KW82" s="203"/>
      <c r="KX82" s="204"/>
      <c r="KY82" s="108">
        <f t="shared" ref="KY82:KY108" si="2968">(KX82*F82)/H82</f>
        <v>0</v>
      </c>
      <c r="KZ82" s="102">
        <f ca="1">IF(E82=0,0,SUMIF('Cocktail (December 2025)'!$F$6:$DB$1547,E82,'Cocktail (December 2025)'!$BH$6:$BH$1547))</f>
        <v>0</v>
      </c>
      <c r="LA82" s="108">
        <f t="shared" ref="LA82:LA108" ca="1" si="2969">KZ82/H82</f>
        <v>0</v>
      </c>
      <c r="LB82" s="109">
        <f t="shared" ref="LB82:LB108" ca="1" si="2970">KN82+KO82+KP82+KQ82-KR82-KS82-KT82-KU82-KV82-KW82-KY82-LA82</f>
        <v>0</v>
      </c>
      <c r="LC82" s="104">
        <f t="shared" ref="LC82:LC108" ca="1" si="2971">LB82*H82</f>
        <v>0</v>
      </c>
      <c r="LD82" s="105">
        <f t="shared" ref="LD82:LD108" ca="1" si="2972">(KS82+KT82+KU82+KV82+(KW82+((KX82*$F82)/$H82)+LA82))*$L82</f>
        <v>0</v>
      </c>
      <c r="LE82" s="191"/>
      <c r="LF82" s="192">
        <f t="shared" ref="LF82:LF108" ca="1" si="2973">LE82-LB82</f>
        <v>0</v>
      </c>
      <c r="LG82" s="106">
        <f t="shared" ref="LG82:LG108" ca="1" si="2974">LB82</f>
        <v>0</v>
      </c>
      <c r="LH82" s="202"/>
      <c r="LI82" s="202"/>
      <c r="LJ82" s="202"/>
      <c r="LK82" s="202"/>
      <c r="LL82" s="202"/>
      <c r="LM82" s="202"/>
      <c r="LN82" s="202"/>
      <c r="LO82" s="202"/>
      <c r="LP82" s="203"/>
      <c r="LQ82" s="204"/>
      <c r="LR82" s="108">
        <f t="shared" ref="LR82:LR108" si="2975">(LQ82*F82)/H82</f>
        <v>0</v>
      </c>
      <c r="LS82" s="102">
        <f ca="1">IF(E82=0,0,SUMIF('Cocktail (December 2025)'!$F$6:$DB$1547,E82,'Cocktail (December 2025)'!$BK$6:$BK$1547))</f>
        <v>0</v>
      </c>
      <c r="LT82" s="108">
        <f t="shared" ref="LT82:LT108" ca="1" si="2976">LS82/H82</f>
        <v>0</v>
      </c>
      <c r="LU82" s="109">
        <f t="shared" ref="LU82:LU108" ca="1" si="2977">LG82+LH82+LI82+LJ82-LK82-LL82-LM82-LN82-LO82-LP82-LR82-LT82</f>
        <v>0</v>
      </c>
      <c r="LV82" s="104">
        <f t="shared" ref="LV82:LV108" ca="1" si="2978">LU82*H82</f>
        <v>0</v>
      </c>
      <c r="LW82" s="105">
        <f t="shared" ref="LW82:LW108" ca="1" si="2979">(LL82+LM82+LN82+LO82+(LP82+((LQ82*$F82)/$H82)+LT82))*$L82</f>
        <v>0</v>
      </c>
      <c r="LX82" s="191"/>
      <c r="LY82" s="192">
        <f t="shared" ref="LY82:LY108" ca="1" si="2980">LX82-LU82</f>
        <v>0</v>
      </c>
      <c r="LZ82" s="106">
        <f t="shared" ref="LZ82:LZ108" ca="1" si="2981">LU82</f>
        <v>0</v>
      </c>
      <c r="MA82" s="202"/>
      <c r="MB82" s="202"/>
      <c r="MC82" s="202"/>
      <c r="MD82" s="202"/>
      <c r="ME82" s="202"/>
      <c r="MF82" s="202"/>
      <c r="MG82" s="202"/>
      <c r="MH82" s="202"/>
      <c r="MI82" s="203"/>
      <c r="MJ82" s="204"/>
      <c r="MK82" s="108">
        <f t="shared" ref="MK82:MK108" si="2982">(MJ82*F82)/H82</f>
        <v>0</v>
      </c>
      <c r="ML82" s="102">
        <f ca="1">IF(E82=0,0,SUMIF('Cocktail (December 2025)'!$F$6:$DB$1547,E82,'Cocktail (December 2025)'!$BN$6:$BN$1547))</f>
        <v>0</v>
      </c>
      <c r="MM82" s="108">
        <f t="shared" ref="MM82:MM108" ca="1" si="2983">ML82/H82</f>
        <v>0</v>
      </c>
      <c r="MN82" s="109">
        <f t="shared" ref="MN82:MN108" ca="1" si="2984">LZ82+MA82+MB82+MC82-MD82-ME82-MF82-MG82-MH82-MI82-MK82-MM82</f>
        <v>0</v>
      </c>
      <c r="MO82" s="104">
        <f t="shared" ref="MO82:MO108" ca="1" si="2985">MN82*H82</f>
        <v>0</v>
      </c>
      <c r="MP82" s="105">
        <f t="shared" ref="MP82:MP108" ca="1" si="2986">(ME82+MF82+MG82+MH82+(MI82+((MJ82*$F82)/$H82)+MM82))*$L82</f>
        <v>0</v>
      </c>
      <c r="MQ82" s="191"/>
      <c r="MR82" s="192">
        <f t="shared" ref="MR82:MR108" ca="1" si="2987">MQ82-MN82</f>
        <v>0</v>
      </c>
      <c r="MS82" s="106">
        <f t="shared" ref="MS82:MS108" ca="1" si="2988">MN82</f>
        <v>0</v>
      </c>
      <c r="MT82" s="202"/>
      <c r="MU82" s="202"/>
      <c r="MV82" s="202"/>
      <c r="MW82" s="202"/>
      <c r="MX82" s="202"/>
      <c r="MY82" s="202"/>
      <c r="MZ82" s="202"/>
      <c r="NA82" s="202"/>
      <c r="NB82" s="203"/>
      <c r="NC82" s="204"/>
      <c r="ND82" s="108">
        <f t="shared" ref="ND82:ND108" si="2989">(NC82*F82)/H82</f>
        <v>0</v>
      </c>
      <c r="NE82" s="102">
        <f ca="1">IF(E82=0,0,SUMIF('Cocktail (December 2025)'!$F$6:$DB$1547,E82,'Cocktail (December 2025)'!$BQ$6:$BQ$1547))</f>
        <v>0</v>
      </c>
      <c r="NF82" s="108">
        <f t="shared" ref="NF82:NF108" ca="1" si="2990">NE82/H82</f>
        <v>0</v>
      </c>
      <c r="NG82" s="109">
        <f t="shared" ref="NG82:NG108" ca="1" si="2991">MS82+MT82+MU82+MV82-MW82-MX82-MY82-MZ82-NA82-NB82-ND82-NF82</f>
        <v>0</v>
      </c>
      <c r="NH82" s="104">
        <f t="shared" ref="NH82:NH108" ca="1" si="2992">NG82*H82</f>
        <v>0</v>
      </c>
      <c r="NI82" s="105">
        <f t="shared" ref="NI82:NI108" ca="1" si="2993">(MX82+MY82+MZ82+NA82+(NB82+((NC82*$F82)/$H82)+NF82))*$L82</f>
        <v>0</v>
      </c>
      <c r="NJ82" s="191"/>
      <c r="NK82" s="192">
        <f t="shared" ref="NK82:NK108" ca="1" si="2994">NJ82-NG82</f>
        <v>0</v>
      </c>
      <c r="NL82" s="106">
        <f t="shared" ref="NL82:NL108" ca="1" si="2995">NG82</f>
        <v>0</v>
      </c>
      <c r="NM82" s="202"/>
      <c r="NN82" s="202"/>
      <c r="NO82" s="202"/>
      <c r="NP82" s="202"/>
      <c r="NQ82" s="202"/>
      <c r="NR82" s="202"/>
      <c r="NS82" s="202"/>
      <c r="NT82" s="202"/>
      <c r="NU82" s="203"/>
      <c r="NV82" s="204"/>
      <c r="NW82" s="108">
        <f t="shared" ref="NW82:NW108" si="2996">(NV82*F82)/H82</f>
        <v>0</v>
      </c>
      <c r="NX82" s="102">
        <f ca="1">IF(E82=0,0,SUMIF('Cocktail (December 2025)'!$F$6:$DB$1547,E82,'Cocktail (December 2025)'!$BT$6:$BT$1547))</f>
        <v>0</v>
      </c>
      <c r="NY82" s="108">
        <f t="shared" ref="NY82:NY108" ca="1" si="2997">NX82/H82</f>
        <v>0</v>
      </c>
      <c r="NZ82" s="109">
        <f t="shared" ref="NZ82:NZ108" ca="1" si="2998">NL82+NM82+NN82+NO82-NP82-NQ82-NR82-NS82-NT82-NU82-NW82-NY82</f>
        <v>0</v>
      </c>
      <c r="OA82" s="104">
        <f t="shared" ref="OA82:OA108" ca="1" si="2999">NZ82*H82</f>
        <v>0</v>
      </c>
      <c r="OB82" s="105">
        <f t="shared" ref="OB82:OB108" ca="1" si="3000">(NQ82+NR82+NS82+NT82+(NU82+((NV82*$F82)/$H82)+NY82))*$L82</f>
        <v>0</v>
      </c>
      <c r="OC82" s="191"/>
      <c r="OD82" s="192">
        <f t="shared" ref="OD82:OD108" ca="1" si="3001">OC82-NZ82</f>
        <v>0</v>
      </c>
      <c r="OE82" s="106">
        <f t="shared" ref="OE82:OE108" ca="1" si="3002">NZ82</f>
        <v>0</v>
      </c>
      <c r="OF82" s="202"/>
      <c r="OG82" s="202"/>
      <c r="OH82" s="202"/>
      <c r="OI82" s="202"/>
      <c r="OJ82" s="202"/>
      <c r="OK82" s="202"/>
      <c r="OL82" s="202"/>
      <c r="OM82" s="202"/>
      <c r="ON82" s="203"/>
      <c r="OO82" s="204"/>
      <c r="OP82" s="108">
        <f t="shared" ref="OP82:OP108" si="3003">(OO82*F82)/H82</f>
        <v>0</v>
      </c>
      <c r="OQ82" s="102">
        <f ca="1">IF(E82=0,0,SUMIF('Cocktail (December 2025)'!$F$6:$DB$1547,E82,'Cocktail (December 2025)'!$BW$6:$BW$1547))</f>
        <v>0</v>
      </c>
      <c r="OR82" s="108">
        <f t="shared" ref="OR82:OR108" ca="1" si="3004">OQ82/H82</f>
        <v>0</v>
      </c>
      <c r="OS82" s="109">
        <f t="shared" ref="OS82:OS108" ca="1" si="3005">OE82+OF82+OG82+OH82-OI82-OJ82-OK82-OL82-OM82-ON82-OP82-OR82</f>
        <v>0</v>
      </c>
      <c r="OT82" s="104">
        <f t="shared" ref="OT82:OT108" ca="1" si="3006">OS82*H82</f>
        <v>0</v>
      </c>
      <c r="OU82" s="105">
        <f t="shared" ref="OU82:OU108" ca="1" si="3007">(OJ82+OK82+OL82+OM82+(ON82+((OO82*$F82)/$H82)+OR82))*$L82</f>
        <v>0</v>
      </c>
      <c r="OV82" s="191"/>
      <c r="OW82" s="192">
        <f t="shared" ref="OW82:OW108" ca="1" si="3008">OV82-OS82</f>
        <v>0</v>
      </c>
      <c r="OX82" s="106">
        <f t="shared" ref="OX82:OX108" ca="1" si="3009">OS82</f>
        <v>0</v>
      </c>
      <c r="OY82" s="202"/>
      <c r="OZ82" s="202"/>
      <c r="PA82" s="202"/>
      <c r="PB82" s="202"/>
      <c r="PC82" s="202"/>
      <c r="PD82" s="202"/>
      <c r="PE82" s="202"/>
      <c r="PF82" s="202"/>
      <c r="PG82" s="203"/>
      <c r="PH82" s="204"/>
      <c r="PI82" s="108">
        <f t="shared" ref="PI82:PI108" si="3010">(PH82*F82)/H82</f>
        <v>0</v>
      </c>
      <c r="PJ82" s="102">
        <f ca="1">IF(E82=0,0,SUMIF('Cocktail (December 2025)'!$F$6:$DB$1547,E82,'Cocktail (December 2025)'!$BZ$6:$BZ$1547))</f>
        <v>0</v>
      </c>
      <c r="PK82" s="108">
        <f t="shared" ref="PK82:PK108" ca="1" si="3011">PJ82/H82</f>
        <v>0</v>
      </c>
      <c r="PL82" s="109">
        <f t="shared" ref="PL82:PL108" ca="1" si="3012">OX82+OY82+OZ82+PA82-PB82-PC82-PD82-PE82-PF82-PG82-PI82-PK82</f>
        <v>0</v>
      </c>
      <c r="PM82" s="104">
        <f t="shared" ref="PM82:PM108" ca="1" si="3013">PL82*H82</f>
        <v>0</v>
      </c>
      <c r="PN82" s="105">
        <f t="shared" ref="PN82:PN108" ca="1" si="3014">(PC82+PD82+PE82+PF82+(PG82+((PH82*$F82)/$H82)+PK82))*$L82</f>
        <v>0</v>
      </c>
      <c r="PO82" s="191"/>
      <c r="PP82" s="192">
        <f t="shared" ref="PP82:PP108" ca="1" si="3015">PO82-PL82</f>
        <v>0</v>
      </c>
      <c r="PQ82" s="106">
        <f t="shared" ref="PQ82:PQ108" ca="1" si="3016">PL82</f>
        <v>0</v>
      </c>
      <c r="PR82" s="202"/>
      <c r="PS82" s="202"/>
      <c r="PT82" s="202"/>
      <c r="PU82" s="202"/>
      <c r="PV82" s="202"/>
      <c r="PW82" s="202"/>
      <c r="PX82" s="202"/>
      <c r="PY82" s="202"/>
      <c r="PZ82" s="203"/>
      <c r="QA82" s="204"/>
      <c r="QB82" s="108">
        <f t="shared" ref="QB82:QB108" si="3017">(QA82*F82)/H82</f>
        <v>0</v>
      </c>
      <c r="QC82" s="102">
        <f ca="1">IF(E82=0,0,SUMIF('Cocktail (December 2025)'!$F$6:$DB$1547,E82,'Cocktail (December 2025)'!$CC$6:$CC$1547))</f>
        <v>0</v>
      </c>
      <c r="QD82" s="108">
        <f t="shared" ref="QD82:QD108" ca="1" si="3018">QC82/H82</f>
        <v>0</v>
      </c>
      <c r="QE82" s="109">
        <f t="shared" ref="QE82:QE108" ca="1" si="3019">PQ82+PR82+PS82+PT82-PU82-PV82-PW82-PX82-PY82-PZ82-QB82-QD82</f>
        <v>0</v>
      </c>
      <c r="QF82" s="104">
        <f t="shared" ref="QF82:QF108" ca="1" si="3020">QE82*H82</f>
        <v>0</v>
      </c>
      <c r="QG82" s="105">
        <f t="shared" ref="QG82:QG108" ca="1" si="3021">(PV82+PW82+PX82+PY82+(PZ82+((QA82*$F82)/$H82)+QD82))*$L82</f>
        <v>0</v>
      </c>
      <c r="QH82" s="191"/>
      <c r="QI82" s="192">
        <f t="shared" ref="QI82:QI108" ca="1" si="3022">QH82-QE82</f>
        <v>0</v>
      </c>
      <c r="QJ82" s="106">
        <f t="shared" ref="QJ82:QJ108" ca="1" si="3023">QE82</f>
        <v>0</v>
      </c>
      <c r="QK82" s="202"/>
      <c r="QL82" s="202"/>
      <c r="QM82" s="202"/>
      <c r="QN82" s="202"/>
      <c r="QO82" s="202"/>
      <c r="QP82" s="202"/>
      <c r="QQ82" s="202"/>
      <c r="QR82" s="202"/>
      <c r="QS82" s="203"/>
      <c r="QT82" s="204"/>
      <c r="QU82" s="108">
        <f t="shared" ref="QU82:QU108" si="3024">(QT82*F82)/H82</f>
        <v>0</v>
      </c>
      <c r="QV82" s="102">
        <f ca="1">IF(E82=0,0,SUMIF('Cocktail (December 2025)'!$F$6:$DB$1547,E82,'Cocktail (December 2025)'!$CF$6:$CF$1547))</f>
        <v>0</v>
      </c>
      <c r="QW82" s="108">
        <f t="shared" ref="QW82:QW108" ca="1" si="3025">QV82/H82</f>
        <v>0</v>
      </c>
      <c r="QX82" s="109">
        <f t="shared" ref="QX82:QX108" ca="1" si="3026">QJ82+QK82+QL82+QM82-QN82-QO82-QP82-QQ82-QR82-QS82-QU82-QW82</f>
        <v>0</v>
      </c>
      <c r="QY82" s="104">
        <f t="shared" ref="QY82:QY108" ca="1" si="3027">QX82*H82</f>
        <v>0</v>
      </c>
      <c r="QZ82" s="105">
        <f t="shared" ref="QZ82:QZ108" ca="1" si="3028">(QO82+QP82+QQ82+QR82+(QS82+((QT82*$F82)/$H82)+QW82))*$L82</f>
        <v>0</v>
      </c>
      <c r="RA82" s="191"/>
      <c r="RB82" s="192">
        <f t="shared" ref="RB82:RB108" ca="1" si="3029">RA82-QX82</f>
        <v>0</v>
      </c>
      <c r="RC82" s="106">
        <f t="shared" ca="1" si="2447"/>
        <v>0</v>
      </c>
      <c r="RD82" s="202"/>
      <c r="RE82" s="202"/>
      <c r="RF82" s="202"/>
      <c r="RG82" s="202"/>
      <c r="RH82" s="202"/>
      <c r="RI82" s="202"/>
      <c r="RJ82" s="202"/>
      <c r="RK82" s="202"/>
      <c r="RL82" s="203"/>
      <c r="RM82" s="204"/>
      <c r="RN82" s="108">
        <f t="shared" ref="RN82:RN108" si="3030">(RM82*F82)/H82</f>
        <v>0</v>
      </c>
      <c r="RO82" s="102">
        <f ca="1">IF(E82=0,0,SUMIF('Cocktail (December 2025)'!$F$6:$DB$1547,E82,'Cocktail (December 2025)'!$CI$6:$CI$1547))</f>
        <v>0</v>
      </c>
      <c r="RP82" s="108">
        <f t="shared" ref="RP82:RP108" ca="1" si="3031">RO82/H82</f>
        <v>0</v>
      </c>
      <c r="RQ82" s="109">
        <f t="shared" ref="RQ82:RQ108" ca="1" si="3032">RC82+RD82+RE82+RF82-RG82-RH82-RI82-RJ82-RK82-RL82-RN82-RP82</f>
        <v>0</v>
      </c>
      <c r="RR82" s="104">
        <f t="shared" ref="RR82:RR108" ca="1" si="3033">RQ82*H82</f>
        <v>0</v>
      </c>
      <c r="RS82" s="105">
        <f t="shared" ref="RS82:RS108" ca="1" si="3034">(RH82+RI82+RJ82+RK82+(RL82+((RM82*$F82)/$H82)+RP82))*$L82</f>
        <v>0</v>
      </c>
      <c r="RT82" s="191"/>
      <c r="RU82" s="192">
        <f t="shared" ref="RU82:RU108" ca="1" si="3035">RT82-RQ82</f>
        <v>0</v>
      </c>
      <c r="RV82" s="106">
        <f t="shared" ref="RV82:RV108" ca="1" si="3036">RQ82</f>
        <v>0</v>
      </c>
      <c r="RW82" s="202"/>
      <c r="RX82" s="202"/>
      <c r="RY82" s="202"/>
      <c r="RZ82" s="202"/>
      <c r="SA82" s="202"/>
      <c r="SB82" s="202"/>
      <c r="SC82" s="202"/>
      <c r="SD82" s="202"/>
      <c r="SE82" s="203"/>
      <c r="SF82" s="204"/>
      <c r="SG82" s="108">
        <f t="shared" ref="SG82:SG108" si="3037">(SF82*F82)/H82</f>
        <v>0</v>
      </c>
      <c r="SH82" s="102">
        <f ca="1">IF(E82=0,0,SUMIF('Cocktail (December 2025)'!$F$6:$DB$1547,E82,'Cocktail (December 2025)'!$CL$6:$CL$1547))</f>
        <v>0</v>
      </c>
      <c r="SI82" s="108">
        <f t="shared" ref="SI82:SI108" ca="1" si="3038">SH82/H82</f>
        <v>0</v>
      </c>
      <c r="SJ82" s="109">
        <f t="shared" ref="SJ82:SJ108" ca="1" si="3039">RV82+RW82+RX82+RY82-RZ82-SA82-SB82-SC82-SD82-SE82-SG82-SI82</f>
        <v>0</v>
      </c>
      <c r="SK82" s="104">
        <f t="shared" ref="SK82:SK108" ca="1" si="3040">SJ82*H82</f>
        <v>0</v>
      </c>
      <c r="SL82" s="105">
        <f t="shared" ref="SL82:SL108" ca="1" si="3041">(SA82+SB82+SC82+SD82+(SE82+((SF82*$F82)/$H82)+SI82))*$L82</f>
        <v>0</v>
      </c>
      <c r="SM82" s="191"/>
      <c r="SN82" s="192">
        <f t="shared" ref="SN82:SN108" ca="1" si="3042">SM82-SJ82</f>
        <v>0</v>
      </c>
      <c r="SO82" s="106">
        <f t="shared" ref="SO82:SO108" ca="1" si="3043">SJ82</f>
        <v>0</v>
      </c>
      <c r="SP82" s="202"/>
      <c r="SQ82" s="202"/>
      <c r="SR82" s="202"/>
      <c r="SS82" s="202"/>
      <c r="ST82" s="202"/>
      <c r="SU82" s="202"/>
      <c r="SV82" s="202"/>
      <c r="SW82" s="202"/>
      <c r="SX82" s="203"/>
      <c r="SY82" s="204"/>
      <c r="SZ82" s="108">
        <f t="shared" ref="SZ82:SZ108" si="3044">(SY82*F82)/H82</f>
        <v>0</v>
      </c>
      <c r="TA82" s="102">
        <f ca="1">IF(E82=0,0,SUMIF('Cocktail (December 2025)'!$F$6:$DB$1547,E82,'Cocktail (December 2025)'!$CO$6:$CO$1547))</f>
        <v>0</v>
      </c>
      <c r="TB82" s="108">
        <f t="shared" ref="TB82:TB108" ca="1" si="3045">TA82/H82</f>
        <v>0</v>
      </c>
      <c r="TC82" s="109">
        <f t="shared" ref="TC82:TC108" ca="1" si="3046">SO82+SP82+SQ82+SR82-SS82-ST82-SU82-SV82-SW82-SX82-SZ82-TB82</f>
        <v>0</v>
      </c>
      <c r="TD82" s="104">
        <f t="shared" ref="TD82:TD108" ca="1" si="3047">TC82*H82</f>
        <v>0</v>
      </c>
      <c r="TE82" s="105">
        <f t="shared" ref="TE82:TE108" ca="1" si="3048">(ST82+SU82+SV82+SW82+(SX82+((SY82*$F82)/$H82)+TB82))*$L82</f>
        <v>0</v>
      </c>
      <c r="TF82" s="191"/>
      <c r="TG82" s="192">
        <f t="shared" ref="TG82:TG108" ca="1" si="3049">TF82-TC82</f>
        <v>0</v>
      </c>
      <c r="TH82" s="106">
        <f t="shared" ref="TH82:TH108" ca="1" si="3050">TC82</f>
        <v>0</v>
      </c>
      <c r="TI82" s="202"/>
      <c r="TJ82" s="202"/>
      <c r="TK82" s="202"/>
      <c r="TL82" s="202"/>
      <c r="TM82" s="202"/>
      <c r="TN82" s="202"/>
      <c r="TO82" s="202"/>
      <c r="TP82" s="202"/>
      <c r="TQ82" s="203"/>
      <c r="TR82" s="204"/>
      <c r="TS82" s="108">
        <f t="shared" ref="TS82:TS108" si="3051">(TR82*F82)/H82</f>
        <v>0</v>
      </c>
      <c r="TT82" s="102">
        <f ca="1">IF(E82=0,0,SUMIF('Cocktail (December 2025)'!$F$6:$DB$1547,E82,'Cocktail (December 2025)'!$CR$6:$CR$1547))</f>
        <v>0</v>
      </c>
      <c r="TU82" s="108">
        <f t="shared" ref="TU82:TU108" ca="1" si="3052">TT82/H82</f>
        <v>0</v>
      </c>
      <c r="TV82" s="109">
        <f t="shared" ref="TV82:TV108" ca="1" si="3053">TH82+TI82+TJ82+TK82-TL82-TM82-TN82-TO82-TP82-TQ82-TS82-TU82</f>
        <v>0</v>
      </c>
      <c r="TW82" s="104">
        <f t="shared" ref="TW82:TW108" ca="1" si="3054">TV82*H82</f>
        <v>0</v>
      </c>
      <c r="TX82" s="105">
        <f t="shared" ref="TX82:TX108" ca="1" si="3055">(TM82+TN82+TO82+TP82+(TQ82+((TR82*$F82)/$H82)+TU82))*$L82</f>
        <v>0</v>
      </c>
      <c r="TY82" s="191"/>
      <c r="TZ82" s="192">
        <f t="shared" ref="TZ82:TZ108" ca="1" si="3056">TY82-TV82</f>
        <v>0</v>
      </c>
      <c r="UA82" s="106">
        <f t="shared" ref="UA82:UA108" ca="1" si="3057">TV82</f>
        <v>0</v>
      </c>
      <c r="UB82" s="202"/>
      <c r="UC82" s="202"/>
      <c r="UD82" s="202"/>
      <c r="UE82" s="202"/>
      <c r="UF82" s="202"/>
      <c r="UG82" s="202"/>
      <c r="UH82" s="202"/>
      <c r="UI82" s="202"/>
      <c r="UJ82" s="203"/>
      <c r="UK82" s="204"/>
      <c r="UL82" s="108">
        <f t="shared" ref="UL82:UL108" si="3058">(UK82*F82)/H82</f>
        <v>0</v>
      </c>
      <c r="UM82" s="102">
        <f ca="1">IF(E82=0,0,SUMIF('Cocktail (December 2025)'!$F$6:$DB$1547,E82,'Cocktail (December 2025)'!$CU$6:$CU$1547))</f>
        <v>0</v>
      </c>
      <c r="UN82" s="108">
        <f t="shared" ref="UN82:UN108" ca="1" si="3059">UM82/H82</f>
        <v>0</v>
      </c>
      <c r="UO82" s="109">
        <f t="shared" ref="UO82:UO108" ca="1" si="3060">UA82+UB82+UC82+UD82-UE82-UF82-UG82-UH82-UI82-UJ82-UL82-UN82</f>
        <v>0</v>
      </c>
      <c r="UP82" s="104">
        <f t="shared" ref="UP82:UP108" ca="1" si="3061">UO82*H82</f>
        <v>0</v>
      </c>
      <c r="UQ82" s="105">
        <f t="shared" ref="UQ82:UQ108" ca="1" si="3062">(UF82+UG82+UH82+UI82+(UJ82+((UK82*$F82)/$H82)+UN82))*$L82</f>
        <v>0</v>
      </c>
      <c r="UR82" s="191"/>
      <c r="US82" s="192">
        <f t="shared" ref="US82:US108" ca="1" si="3063">UR82-UO82</f>
        <v>0</v>
      </c>
      <c r="UT82" s="106">
        <f t="shared" ref="UT82:UT108" ca="1" si="3064">UO82</f>
        <v>0</v>
      </c>
      <c r="UU82" s="202"/>
      <c r="UV82" s="202"/>
      <c r="UW82" s="202"/>
      <c r="UX82" s="202"/>
      <c r="UY82" s="202"/>
      <c r="UZ82" s="202"/>
      <c r="VA82" s="202"/>
      <c r="VB82" s="202"/>
      <c r="VC82" s="203"/>
      <c r="VD82" s="204"/>
      <c r="VE82" s="108">
        <f t="shared" ref="VE82:VE108" si="3065">(VD82*F82)/H82</f>
        <v>0</v>
      </c>
      <c r="VF82" s="102">
        <f ca="1">IF(E82=0,0,SUMIF('Cocktail (December 2025)'!$F$6:$DB$1547,E82,'Cocktail (December 2025)'!$CX$6:$CX$1547))</f>
        <v>0</v>
      </c>
      <c r="VG82" s="108">
        <f t="shared" ref="VG82:VG108" ca="1" si="3066">VF82/H82</f>
        <v>0</v>
      </c>
      <c r="VH82" s="109">
        <f t="shared" ref="VH82:VH108" ca="1" si="3067">UT82+UU82+UV82+UW82-UX82-UY82-UZ82-VA82-VB82-VC82-VE82-VG82</f>
        <v>0</v>
      </c>
      <c r="VI82" s="104">
        <f t="shared" ref="VI82:VI108" ca="1" si="3068">VH82*H82</f>
        <v>0</v>
      </c>
      <c r="VJ82" s="105">
        <f t="shared" ref="VJ82:VJ108" ca="1" si="3069">(UY82+UZ82+VA82+VB82+(VC82+((VD82*$F82)/$H82)+VG82))*$L82</f>
        <v>0</v>
      </c>
      <c r="VK82" s="191"/>
      <c r="VL82" s="192">
        <f t="shared" ref="VL82:VL108" ca="1" si="3070">VK82-VH82</f>
        <v>0</v>
      </c>
      <c r="VM82" s="106">
        <f t="shared" ref="VM82:VM108" ca="1" si="3071">VH82</f>
        <v>0</v>
      </c>
      <c r="VN82" s="202"/>
      <c r="VO82" s="202"/>
      <c r="VP82" s="202"/>
      <c r="VQ82" s="202"/>
      <c r="VR82" s="202"/>
      <c r="VS82" s="202"/>
      <c r="VT82" s="202"/>
      <c r="VU82" s="202"/>
      <c r="VV82" s="203"/>
      <c r="VW82" s="204"/>
      <c r="VX82" s="108">
        <f t="shared" ref="VX82:VX108" si="3072">(VW82*F82)/H82</f>
        <v>0</v>
      </c>
      <c r="VY82" s="102">
        <f ca="1">IF(E82=0,0,SUMIF('Cocktail (December 2025)'!$F$6:$DB$1547,E82,'Cocktail (December 2025)'!$DA$6:$DA$1547))</f>
        <v>0</v>
      </c>
      <c r="VZ82" s="108">
        <f t="shared" ref="VZ82:VZ108" ca="1" si="3073">VY82/H82</f>
        <v>0</v>
      </c>
      <c r="WA82" s="109">
        <f t="shared" ref="WA82:WA108" ca="1" si="3074">VM82+VN82+VO82+VP82-VQ82-VR82-VS82-VT82-VU82-VV82-VX82-VZ82</f>
        <v>0</v>
      </c>
      <c r="WB82" s="104">
        <f t="shared" ref="WB82:WB108" ca="1" si="3075">WA82*H82</f>
        <v>0</v>
      </c>
      <c r="WC82" s="105">
        <f t="shared" ref="WC82:WC108" ca="1" si="3076">(VR82+VS82+VT82+VU82+(VV82+((VW82*$F82)/$H82)+VZ82))*$L82</f>
        <v>0</v>
      </c>
      <c r="WD82" s="191"/>
      <c r="WE82" s="192">
        <f t="shared" ref="WE82:WE108" ca="1" si="3077">WD82-WA82</f>
        <v>0</v>
      </c>
      <c r="WF82" s="14" t="s">
        <v>81</v>
      </c>
      <c r="WG82" s="62">
        <f t="shared" ref="WG82:WG108" si="3078">O82</f>
        <v>0</v>
      </c>
      <c r="WH82" s="13">
        <f t="shared" ref="WH82:WH108" si="3079">P82+AI82+BB82+BU82+CN82+DG82+DZ82+ES82+FL82+GE82+GX82+HQ82+IJ82+JC82+JV82+KO82+LH82+MA82+MT82+NM82+OF82+OY82+PR82+QK82+RD82+RW82+SP82+TI82+UB82+UU82+VN82</f>
        <v>0</v>
      </c>
      <c r="WI82" s="13">
        <f t="shared" ref="WI82:WI108" si="3080">Q82+AJ82+BC82+BV82+CO82+DH82+EA82+ET82+FM82+GF82+GY82+HR82+IK82+JD82+JW82+KP82+LI82+MB82+MU82+NN82+OG82+OZ82+PS82+QL82+RE82+RX82+SQ82+TJ82+UC82+UV82+VO82</f>
        <v>0</v>
      </c>
      <c r="WJ82" s="13">
        <f t="shared" ref="WJ82:WJ108" si="3081">R82+AK82+BD82+BW82+CP82+DI82+EB82+EU82+FN82+GG82+GZ82+HS82+IL82+JE82+JX82+KQ82+LJ82+MC82+MV82+NO82+OH82+PA82+PT82+QM82+RF82+RY82+SR82+TK82+UD82+UW82+VP82</f>
        <v>0</v>
      </c>
      <c r="WK82" s="13">
        <f t="shared" ref="WK82:WK108" si="3082">S82+AL82+BE82+BX82+CQ82+DJ82+EC82+EV82+FO82+GH82+HA82+HT82+IM82+JF82+JY82+KR82+LK82+MD82+MW82+NP82+OI82+PB82+PU82+QN82+RG82+RZ82+SS82+TL82+UE82+UX82+VQ82</f>
        <v>0</v>
      </c>
      <c r="WL82" s="13">
        <f t="shared" ref="WL82:WL108" si="3083">T82+AM82+BF82+BY82+CR82+DK82+ED82+EW82+FP82+GI82+HB82+HU82+IN82+JG82+JZ82+KS82+LL82+ME82+MX82+NQ82+OJ82+PC82+PV82+QO82+RH82+SA82+ST82+TM82+UF82+UY82+VR82</f>
        <v>0</v>
      </c>
      <c r="WM82" s="13">
        <f t="shared" ref="WM82:WM108" si="3084">U82+AN82+BG82+BZ82+CS82+DL82+EE82++EX82+FQ82+GJ82+HC82+HV82+IO82+JH82+KA82+KT82+LM82+MF82+MY82+NR82+OK82+PD82+PW82+QP82+RI82+SB82+SU82+TN82+UG82+UZ82+VS82</f>
        <v>0</v>
      </c>
      <c r="WN82" s="13">
        <f t="shared" ref="WN82:WN108" si="3085">V82+AO82+BH82+CA82+CT82+DM82+EF82+EY82+FR82+GK82+HD82+HW82+IP82+JI82+KB82+KU82+LN82+MG82+MZ82+NS82+OL82+PE82+PX82+QQ82+RJ82+SC82+SV82+TO82+UH82+VA82+VT82</f>
        <v>0</v>
      </c>
      <c r="WO82" s="13">
        <f t="shared" ref="WO82:WO108" si="3086">W82+AP82+BI82+CB82+CU82+DN82+EG82+EZ82+FS82+GL82+HE82+HX82+IQ82+JJ82+KC82+KV82+LO82+MH82+NA82+NT82+OM82+PF82+PY82+QR82+RK82+SD82+SW82+TP82+UI82+VB82+VU82</f>
        <v>0</v>
      </c>
      <c r="WP82" s="63">
        <f t="shared" ref="WP82:WP108" si="3087">X82+AQ82+BJ82+CC82+CV82+DO82+EH82+FA82+FT82+GM82+HF82+HY82+IR82+JK82+KD82+KW82+LP82+MI82+NB82+NU82+ON82+PG82+PZ82+QS82+RL82+SE82+SX82+TQ82+UJ82+VC82+VV82</f>
        <v>0</v>
      </c>
      <c r="WQ82" s="63">
        <f t="shared" ref="WQ82:WQ108" si="3088">Y82+AR82+BK82+CD82+CW82+DP82+EI82+FB82+FU82+GN82+HG82+HZ82+IS82+JL82+KE82+KX82+LQ82+MJ82+NC82+NV82+OO82+PH82+QA82+QT82+RM82+SF82+SY82+TR82+UK82+VD82+VW82</f>
        <v>0</v>
      </c>
      <c r="WR82" s="63">
        <f t="shared" ref="WR82:WR108" si="3089">Z82+AS82+BL82+CE82+CX82+DQ82+EJ82+FC82+FV82+GO82+HH82+IA82+IT82+JM82+KF82+KY82+LR82+MK82+ND82+NW82+OP82+PI82+QB82+QU82+RN82+SG82+SZ82+TS82+UL82+VE82+VX82</f>
        <v>0</v>
      </c>
      <c r="WS82" s="63">
        <f t="shared" ref="WS82:WS108" ca="1" si="3090">AB82+AU82+BN82+CG82+CZ82+DS82+EL82+FE82+FX82+GQ82+HJ82+IC82+IV82+JO82+KH82+LA82+LT82+MM82+NF82+NY82+OR82+PK82+QD82+QW82+RP82+SI82+TB82+TU82+UN82+VG82+VZ82</f>
        <v>0</v>
      </c>
      <c r="WT82" s="54">
        <f t="shared" ref="WT82:WT108" ca="1" si="3091">WA82</f>
        <v>0</v>
      </c>
      <c r="WU82" s="64">
        <f t="shared" ref="WU82:WU108" ca="1" si="3092">WB82</f>
        <v>0</v>
      </c>
      <c r="WV82" s="196"/>
      <c r="WW82" s="197">
        <f t="shared" ref="WW82:WW108" ca="1" si="3093">WV82-WT82</f>
        <v>0</v>
      </c>
      <c r="WX82" s="12">
        <f t="shared" ref="WX82:WX108" si="3094">WV82/F82</f>
        <v>0</v>
      </c>
      <c r="WY82" s="61"/>
    </row>
    <row r="83" spans="1:623" ht="15" x14ac:dyDescent="0.3">
      <c r="A83" s="114" t="str">
        <f t="shared" ca="1" si="2862"/>
        <v>-</v>
      </c>
      <c r="B83" s="175"/>
      <c r="C83" s="173">
        <v>569</v>
      </c>
      <c r="D83" s="174">
        <v>368</v>
      </c>
      <c r="E83" s="184" t="s">
        <v>213</v>
      </c>
      <c r="F83" s="98">
        <f>IF(E83="","",IF(VLOOKUP(E83,'Master Data (December 2025)'!$B$10:$N$857,1)=E83,VLOOKUP(E83,'Master Data (December 2025)'!$B$10:$N$857,6),"XX"))</f>
        <v>1</v>
      </c>
      <c r="G83" s="98"/>
      <c r="H83" s="90">
        <f>IF(E83="","",IF(VLOOKUP(E83,'Master Data (December 2025)'!$B$10:$N$857,1)=E83,VLOOKUP(E83,'Master Data (December 2025)'!$B$10:$N$857,8),"XX"))</f>
        <v>54</v>
      </c>
      <c r="I83" s="98"/>
      <c r="J83" s="90" t="str">
        <f>IF(E83="","",IF(VLOOKUP(E83,'Master Data (December 2025)'!$B$10:$N$857,1)=E83,VLOOKUP(E83,'Master Data (December 2025)'!$B$10:$N$857,3),"XX"))</f>
        <v>ค้าเบียร์</v>
      </c>
      <c r="K83" s="99" t="str">
        <f>IF(E83="","",IF(VLOOKUP(E83,'Master Data (December 2025)'!$B$10:$N$857,1)=E83,VLOOKUP(E83,'Master Data (December 2025)'!$B$10:$N$857,5),"XX"))</f>
        <v>Tank 30 Litr</v>
      </c>
      <c r="L83" s="215">
        <f>IF(E83="","",IF(VLOOKUP(E83,'Master Data (December 2025)'!$B$10:$N$857,1)=E83,VLOOKUP(E83,'Master Data (December 2025)'!$B$10:$N$857,11),"XX"))</f>
        <v>4130</v>
      </c>
      <c r="M83" s="215">
        <f>IF(E83="","",IF(VLOOKUP(E83,'Master Data (December 2025)'!$B$10:$N$857,1)=E83,VLOOKUP(E83,'Master Data (December 2025)'!$B$10:$N$857,13),"XX"))</f>
        <v>76.481481481481481</v>
      </c>
      <c r="N83" s="208"/>
      <c r="O83" s="100">
        <f t="shared" si="2863"/>
        <v>0</v>
      </c>
      <c r="P83" s="202"/>
      <c r="Q83" s="202"/>
      <c r="R83" s="202"/>
      <c r="S83" s="202"/>
      <c r="T83" s="202"/>
      <c r="U83" s="202"/>
      <c r="V83" s="202"/>
      <c r="W83" s="202"/>
      <c r="X83" s="203"/>
      <c r="Y83" s="204"/>
      <c r="Z83" s="101">
        <f t="shared" si="2864"/>
        <v>0</v>
      </c>
      <c r="AA83" s="102">
        <f ca="1">IF(E83=0,0,SUMIF('Cocktail (December 2025)'!$F$6:$DB$1547,E83,'Cocktail (December 2025)'!$O$6:$O$1547))</f>
        <v>0</v>
      </c>
      <c r="AB83" s="103">
        <f t="shared" ca="1" si="2865"/>
        <v>0</v>
      </c>
      <c r="AC83" s="104">
        <f t="shared" ca="1" si="2866"/>
        <v>0</v>
      </c>
      <c r="AD83" s="104">
        <f t="shared" ca="1" si="2867"/>
        <v>0</v>
      </c>
      <c r="AE83" s="105">
        <f t="shared" ca="1" si="2868"/>
        <v>0</v>
      </c>
      <c r="AF83" s="191"/>
      <c r="AG83" s="192">
        <f t="shared" ca="1" si="2869"/>
        <v>0</v>
      </c>
      <c r="AH83" s="106">
        <f t="shared" ca="1" si="2279"/>
        <v>0</v>
      </c>
      <c r="AI83" s="202"/>
      <c r="AJ83" s="202"/>
      <c r="AK83" s="202"/>
      <c r="AL83" s="202"/>
      <c r="AM83" s="202"/>
      <c r="AN83" s="202"/>
      <c r="AO83" s="202"/>
      <c r="AP83" s="202"/>
      <c r="AQ83" s="203"/>
      <c r="AR83" s="204"/>
      <c r="AS83" s="107">
        <f t="shared" si="2870"/>
        <v>0</v>
      </c>
      <c r="AT83" s="102">
        <f ca="1">IF(E83=0,0,SUMIF('Cocktail (December 2025)'!$F$6:$DB$1547,E83,'Cocktail (December 2025)'!$R$6:$R$1547))</f>
        <v>0</v>
      </c>
      <c r="AU83" s="108">
        <f t="shared" ca="1" si="2871"/>
        <v>0</v>
      </c>
      <c r="AV83" s="104">
        <f t="shared" ca="1" si="2872"/>
        <v>0</v>
      </c>
      <c r="AW83" s="104">
        <f t="shared" ca="1" si="2873"/>
        <v>0</v>
      </c>
      <c r="AX83" s="105">
        <f t="shared" ca="1" si="2874"/>
        <v>0</v>
      </c>
      <c r="AY83" s="191"/>
      <c r="AZ83" s="192">
        <f t="shared" ca="1" si="2875"/>
        <v>0</v>
      </c>
      <c r="BA83" s="106">
        <f t="shared" ca="1" si="2876"/>
        <v>0</v>
      </c>
      <c r="BB83" s="202"/>
      <c r="BC83" s="202"/>
      <c r="BD83" s="202"/>
      <c r="BE83" s="202"/>
      <c r="BF83" s="202"/>
      <c r="BG83" s="202"/>
      <c r="BH83" s="202"/>
      <c r="BI83" s="202"/>
      <c r="BJ83" s="203"/>
      <c r="BK83" s="204"/>
      <c r="BL83" s="108">
        <f t="shared" si="2877"/>
        <v>0</v>
      </c>
      <c r="BM83" s="102">
        <f ca="1">IF(E83=0,0,SUMIF('Cocktail (December 2025)'!$F$6:$DB$1547,E83,'Cocktail (December 2025)'!$U$6:$U$1547))</f>
        <v>0</v>
      </c>
      <c r="BN83" s="108">
        <f t="shared" ca="1" si="2878"/>
        <v>0</v>
      </c>
      <c r="BO83" s="109">
        <f t="shared" ca="1" si="2879"/>
        <v>0</v>
      </c>
      <c r="BP83" s="104">
        <f t="shared" ca="1" si="2880"/>
        <v>0</v>
      </c>
      <c r="BQ83" s="105">
        <f t="shared" ca="1" si="2881"/>
        <v>0</v>
      </c>
      <c r="BR83" s="191"/>
      <c r="BS83" s="192">
        <f t="shared" ca="1" si="2882"/>
        <v>0</v>
      </c>
      <c r="BT83" s="106">
        <f t="shared" ca="1" si="2883"/>
        <v>0</v>
      </c>
      <c r="BU83" s="202"/>
      <c r="BV83" s="202"/>
      <c r="BW83" s="202"/>
      <c r="BX83" s="202"/>
      <c r="BY83" s="202"/>
      <c r="BZ83" s="202"/>
      <c r="CA83" s="202"/>
      <c r="CB83" s="202"/>
      <c r="CC83" s="203"/>
      <c r="CD83" s="204"/>
      <c r="CE83" s="108">
        <f t="shared" si="2884"/>
        <v>0</v>
      </c>
      <c r="CF83" s="102">
        <f ca="1">IF(E83=0,0,SUMIF('Cocktail (December 2025)'!$F$6:$DB$1547,E83,'Cocktail (December 2025)'!$X$6:$X$1547))</f>
        <v>0</v>
      </c>
      <c r="CG83" s="108">
        <f t="shared" ca="1" si="2885"/>
        <v>0</v>
      </c>
      <c r="CH83" s="109">
        <f t="shared" ca="1" si="2886"/>
        <v>0</v>
      </c>
      <c r="CI83" s="104">
        <f t="shared" ca="1" si="2887"/>
        <v>0</v>
      </c>
      <c r="CJ83" s="105">
        <f t="shared" ca="1" si="2888"/>
        <v>0</v>
      </c>
      <c r="CK83" s="191"/>
      <c r="CL83" s="192">
        <f t="shared" ca="1" si="2889"/>
        <v>0</v>
      </c>
      <c r="CM83" s="106">
        <f t="shared" ca="1" si="2890"/>
        <v>0</v>
      </c>
      <c r="CN83" s="202"/>
      <c r="CO83" s="202"/>
      <c r="CP83" s="202"/>
      <c r="CQ83" s="202"/>
      <c r="CR83" s="202"/>
      <c r="CS83" s="202"/>
      <c r="CT83" s="202"/>
      <c r="CU83" s="202"/>
      <c r="CV83" s="203"/>
      <c r="CW83" s="204"/>
      <c r="CX83" s="108">
        <f t="shared" si="2891"/>
        <v>0</v>
      </c>
      <c r="CY83" s="102">
        <f ca="1">IF(E83=0,0,SUMIF('Cocktail (December 2025)'!$F$6:$DB$1547,E83,'Cocktail (December 2025)'!$AA$6:$AA$1547))</f>
        <v>0</v>
      </c>
      <c r="CZ83" s="108">
        <f t="shared" ca="1" si="2892"/>
        <v>0</v>
      </c>
      <c r="DA83" s="109">
        <f t="shared" ca="1" si="2893"/>
        <v>0</v>
      </c>
      <c r="DB83" s="104">
        <f t="shared" ca="1" si="2894"/>
        <v>0</v>
      </c>
      <c r="DC83" s="105">
        <f t="shared" ca="1" si="2895"/>
        <v>0</v>
      </c>
      <c r="DD83" s="191"/>
      <c r="DE83" s="192">
        <f t="shared" ca="1" si="2896"/>
        <v>0</v>
      </c>
      <c r="DF83" s="106">
        <f t="shared" ca="1" si="2897"/>
        <v>0</v>
      </c>
      <c r="DG83" s="202"/>
      <c r="DH83" s="202"/>
      <c r="DI83" s="202"/>
      <c r="DJ83" s="202"/>
      <c r="DK83" s="202"/>
      <c r="DL83" s="202"/>
      <c r="DM83" s="202"/>
      <c r="DN83" s="202"/>
      <c r="DO83" s="203"/>
      <c r="DP83" s="204"/>
      <c r="DQ83" s="108">
        <f t="shared" si="2898"/>
        <v>0</v>
      </c>
      <c r="DR83" s="102">
        <f ca="1">IF(E83=0,0,SUMIF('Cocktail (December 2025)'!$F$6:$DB$1547,E83,'Cocktail (December 2025)'!$AD$6:$AD$1547))</f>
        <v>0</v>
      </c>
      <c r="DS83" s="108">
        <f t="shared" ca="1" si="2899"/>
        <v>0</v>
      </c>
      <c r="DT83" s="109">
        <f t="shared" ca="1" si="2900"/>
        <v>0</v>
      </c>
      <c r="DU83" s="104">
        <f t="shared" ca="1" si="2901"/>
        <v>0</v>
      </c>
      <c r="DV83" s="105">
        <f t="shared" ca="1" si="2902"/>
        <v>0</v>
      </c>
      <c r="DW83" s="191"/>
      <c r="DX83" s="192">
        <f t="shared" ca="1" si="2903"/>
        <v>0</v>
      </c>
      <c r="DY83" s="106">
        <f t="shared" ca="1" si="2904"/>
        <v>0</v>
      </c>
      <c r="DZ83" s="202"/>
      <c r="EA83" s="202"/>
      <c r="EB83" s="202"/>
      <c r="EC83" s="202"/>
      <c r="ED83" s="202"/>
      <c r="EE83" s="202"/>
      <c r="EF83" s="202"/>
      <c r="EG83" s="202"/>
      <c r="EH83" s="203"/>
      <c r="EI83" s="204"/>
      <c r="EJ83" s="108">
        <f t="shared" si="2905"/>
        <v>0</v>
      </c>
      <c r="EK83" s="102">
        <f ca="1">IF(E83=0,0,SUMIF('Cocktail (December 2025)'!$F$6:$DB$1547,E83,'Cocktail (December 2025)'!$AG$6:$AG$1547))</f>
        <v>0</v>
      </c>
      <c r="EL83" s="108">
        <f t="shared" ca="1" si="2906"/>
        <v>0</v>
      </c>
      <c r="EM83" s="109">
        <f t="shared" ca="1" si="2907"/>
        <v>0</v>
      </c>
      <c r="EN83" s="104">
        <f t="shared" ca="1" si="2908"/>
        <v>0</v>
      </c>
      <c r="EO83" s="105">
        <f t="shared" ca="1" si="2909"/>
        <v>0</v>
      </c>
      <c r="EP83" s="191"/>
      <c r="EQ83" s="199">
        <f t="shared" ca="1" si="2910"/>
        <v>0</v>
      </c>
      <c r="ER83" s="185">
        <f t="shared" ca="1" si="2911"/>
        <v>0</v>
      </c>
      <c r="ES83" s="202"/>
      <c r="ET83" s="202"/>
      <c r="EU83" s="202"/>
      <c r="EV83" s="202"/>
      <c r="EW83" s="202"/>
      <c r="EX83" s="202"/>
      <c r="EY83" s="202"/>
      <c r="EZ83" s="202"/>
      <c r="FA83" s="203"/>
      <c r="FB83" s="204"/>
      <c r="FC83" s="108">
        <f t="shared" si="2912"/>
        <v>0</v>
      </c>
      <c r="FD83" s="102">
        <f ca="1">IF(E83=0,0,SUMIF('Cocktail (December 2025)'!$F$6:$DB$1547,E83,'Cocktail (December 2025)'!$AJ$6:$AJ$1547))</f>
        <v>0</v>
      </c>
      <c r="FE83" s="108">
        <f t="shared" ca="1" si="2913"/>
        <v>0</v>
      </c>
      <c r="FF83" s="109">
        <f t="shared" ca="1" si="2914"/>
        <v>0</v>
      </c>
      <c r="FG83" s="104">
        <f t="shared" ca="1" si="2915"/>
        <v>0</v>
      </c>
      <c r="FH83" s="105">
        <f t="shared" ca="1" si="2916"/>
        <v>0</v>
      </c>
      <c r="FI83" s="191"/>
      <c r="FJ83" s="192">
        <f t="shared" ca="1" si="2917"/>
        <v>0</v>
      </c>
      <c r="FK83" s="110">
        <f t="shared" ca="1" si="2918"/>
        <v>0</v>
      </c>
      <c r="FL83" s="202"/>
      <c r="FM83" s="202"/>
      <c r="FN83" s="202"/>
      <c r="FO83" s="202"/>
      <c r="FP83" s="202"/>
      <c r="FQ83" s="202"/>
      <c r="FR83" s="202"/>
      <c r="FS83" s="202"/>
      <c r="FT83" s="203"/>
      <c r="FU83" s="204"/>
      <c r="FV83" s="108">
        <f t="shared" si="2919"/>
        <v>0</v>
      </c>
      <c r="FW83" s="102">
        <f ca="1">IF(E83=0,0,SUMIF('Cocktail (December 2025)'!$F$6:$DB$1547,E83,'Cocktail (December 2025)'!$AM$6:$AM$1547))</f>
        <v>0</v>
      </c>
      <c r="FX83" s="108">
        <f t="shared" ca="1" si="2920"/>
        <v>0</v>
      </c>
      <c r="FY83" s="109">
        <f t="shared" ca="1" si="2921"/>
        <v>0</v>
      </c>
      <c r="FZ83" s="104">
        <f t="shared" ca="1" si="2922"/>
        <v>0</v>
      </c>
      <c r="GA83" s="105">
        <f t="shared" ca="1" si="2923"/>
        <v>0</v>
      </c>
      <c r="GB83" s="191"/>
      <c r="GC83" s="192">
        <f t="shared" ca="1" si="2924"/>
        <v>0</v>
      </c>
      <c r="GD83" s="106">
        <f t="shared" ca="1" si="2925"/>
        <v>0</v>
      </c>
      <c r="GE83" s="202"/>
      <c r="GF83" s="202"/>
      <c r="GG83" s="202"/>
      <c r="GH83" s="202"/>
      <c r="GI83" s="202"/>
      <c r="GJ83" s="202"/>
      <c r="GK83" s="202"/>
      <c r="GL83" s="202"/>
      <c r="GM83" s="203"/>
      <c r="GN83" s="204"/>
      <c r="GO83" s="108">
        <f t="shared" si="2926"/>
        <v>0</v>
      </c>
      <c r="GP83" s="102">
        <f ca="1">IF(E83=0,0,SUMIF('Cocktail (December 2025)'!$F$6:$DB$1547,E83,'Cocktail (December 2025)'!$AP$6:$AP$1547))</f>
        <v>0</v>
      </c>
      <c r="GQ83" s="108">
        <f t="shared" ca="1" si="2927"/>
        <v>0</v>
      </c>
      <c r="GR83" s="109">
        <f t="shared" ca="1" si="2928"/>
        <v>0</v>
      </c>
      <c r="GS83" s="104">
        <f t="shared" ca="1" si="2929"/>
        <v>0</v>
      </c>
      <c r="GT83" s="105">
        <f t="shared" ca="1" si="2930"/>
        <v>0</v>
      </c>
      <c r="GU83" s="191"/>
      <c r="GV83" s="192">
        <f t="shared" ca="1" si="2931"/>
        <v>0</v>
      </c>
      <c r="GW83" s="106">
        <f t="shared" ca="1" si="2932"/>
        <v>0</v>
      </c>
      <c r="GX83" s="202"/>
      <c r="GY83" s="202"/>
      <c r="GZ83" s="202"/>
      <c r="HA83" s="202"/>
      <c r="HB83" s="202"/>
      <c r="HC83" s="202"/>
      <c r="HD83" s="202"/>
      <c r="HE83" s="202"/>
      <c r="HF83" s="203"/>
      <c r="HG83" s="204"/>
      <c r="HH83" s="108">
        <f t="shared" si="2933"/>
        <v>0</v>
      </c>
      <c r="HI83" s="102">
        <f ca="1">IF(E83=0,0,SUMIF('Cocktail (December 2025)'!$F$6:$DB$1547,E83,'Cocktail (December 2025)'!$AS$6:$AS$1547))</f>
        <v>0</v>
      </c>
      <c r="HJ83" s="108">
        <f t="shared" ca="1" si="2934"/>
        <v>0</v>
      </c>
      <c r="HK83" s="109">
        <f t="shared" ca="1" si="2935"/>
        <v>0</v>
      </c>
      <c r="HL83" s="104">
        <f t="shared" ca="1" si="2936"/>
        <v>0</v>
      </c>
      <c r="HM83" s="105">
        <f t="shared" ca="1" si="2937"/>
        <v>0</v>
      </c>
      <c r="HN83" s="191"/>
      <c r="HO83" s="192">
        <f t="shared" ca="1" si="2938"/>
        <v>0</v>
      </c>
      <c r="HP83" s="106">
        <f t="shared" ca="1" si="2939"/>
        <v>0</v>
      </c>
      <c r="HQ83" s="202"/>
      <c r="HR83" s="202"/>
      <c r="HS83" s="202"/>
      <c r="HT83" s="202"/>
      <c r="HU83" s="202"/>
      <c r="HV83" s="202"/>
      <c r="HW83" s="202"/>
      <c r="HX83" s="202"/>
      <c r="HY83" s="203"/>
      <c r="HZ83" s="204"/>
      <c r="IA83" s="108">
        <f t="shared" si="2940"/>
        <v>0</v>
      </c>
      <c r="IB83" s="102">
        <f ca="1">IF(E83=0,0,SUMIF('Cocktail (December 2025)'!$F$6:$DB$1547,E83,'Cocktail (December 2025)'!$AV$6:$AV$1547))</f>
        <v>0</v>
      </c>
      <c r="IC83" s="108">
        <f t="shared" ca="1" si="2941"/>
        <v>0</v>
      </c>
      <c r="ID83" s="109">
        <f t="shared" ca="1" si="2942"/>
        <v>0</v>
      </c>
      <c r="IE83" s="104">
        <f t="shared" ca="1" si="2943"/>
        <v>0</v>
      </c>
      <c r="IF83" s="105">
        <f t="shared" ca="1" si="2944"/>
        <v>0</v>
      </c>
      <c r="IG83" s="191"/>
      <c r="IH83" s="192">
        <f t="shared" ca="1" si="2945"/>
        <v>0</v>
      </c>
      <c r="II83" s="106">
        <f t="shared" ca="1" si="2946"/>
        <v>0</v>
      </c>
      <c r="IJ83" s="202"/>
      <c r="IK83" s="202"/>
      <c r="IL83" s="202"/>
      <c r="IM83" s="202"/>
      <c r="IN83" s="202"/>
      <c r="IO83" s="202"/>
      <c r="IP83" s="202"/>
      <c r="IQ83" s="202"/>
      <c r="IR83" s="203"/>
      <c r="IS83" s="204"/>
      <c r="IT83" s="108">
        <f t="shared" si="2947"/>
        <v>0</v>
      </c>
      <c r="IU83" s="102">
        <f ca="1">IF(E83=0,0,SUMIF('Cocktail (December 2025)'!$F$6:$DB$1547,E83,'Cocktail (December 2025)'!$AY$6:$AY$1547))</f>
        <v>0</v>
      </c>
      <c r="IV83" s="108">
        <f t="shared" ca="1" si="2948"/>
        <v>0</v>
      </c>
      <c r="IW83" s="109">
        <f t="shared" ca="1" si="2949"/>
        <v>0</v>
      </c>
      <c r="IX83" s="104">
        <f t="shared" ca="1" si="2950"/>
        <v>0</v>
      </c>
      <c r="IY83" s="105">
        <f t="shared" ca="1" si="2951"/>
        <v>0</v>
      </c>
      <c r="IZ83" s="191"/>
      <c r="JA83" s="192">
        <f t="shared" ca="1" si="2952"/>
        <v>0</v>
      </c>
      <c r="JB83" s="106">
        <f t="shared" ca="1" si="2953"/>
        <v>0</v>
      </c>
      <c r="JC83" s="202"/>
      <c r="JD83" s="202"/>
      <c r="JE83" s="202"/>
      <c r="JF83" s="202"/>
      <c r="JG83" s="202"/>
      <c r="JH83" s="202"/>
      <c r="JI83" s="202"/>
      <c r="JJ83" s="202"/>
      <c r="JK83" s="203"/>
      <c r="JL83" s="204"/>
      <c r="JM83" s="108">
        <f t="shared" si="2954"/>
        <v>0</v>
      </c>
      <c r="JN83" s="102">
        <f ca="1">IF(E83=0,0,SUMIF('Cocktail (December 2025)'!$F$6:$DB$1547,E83,'Cocktail (December 2025)'!$BB$6:$BB$1547))</f>
        <v>0</v>
      </c>
      <c r="JO83" s="108">
        <f t="shared" ca="1" si="2955"/>
        <v>0</v>
      </c>
      <c r="JP83" s="109">
        <f t="shared" ca="1" si="2956"/>
        <v>0</v>
      </c>
      <c r="JQ83" s="104">
        <f t="shared" ca="1" si="2957"/>
        <v>0</v>
      </c>
      <c r="JR83" s="105">
        <f t="shared" ca="1" si="2958"/>
        <v>0</v>
      </c>
      <c r="JS83" s="191"/>
      <c r="JT83" s="192">
        <f t="shared" ca="1" si="2959"/>
        <v>0</v>
      </c>
      <c r="JU83" s="106">
        <f t="shared" ca="1" si="2960"/>
        <v>0</v>
      </c>
      <c r="JV83" s="202"/>
      <c r="JW83" s="202"/>
      <c r="JX83" s="202"/>
      <c r="JY83" s="202"/>
      <c r="JZ83" s="202"/>
      <c r="KA83" s="202"/>
      <c r="KB83" s="202"/>
      <c r="KC83" s="202"/>
      <c r="KD83" s="203"/>
      <c r="KE83" s="204"/>
      <c r="KF83" s="108">
        <f t="shared" si="2961"/>
        <v>0</v>
      </c>
      <c r="KG83" s="102">
        <f ca="1">IF(E83=0,0,SUMIF('Cocktail (December 2025)'!$F$6:$DB$1547,E83,'Cocktail (December 2025)'!$BE$6:$BE$1547))</f>
        <v>0</v>
      </c>
      <c r="KH83" s="108">
        <f t="shared" ca="1" si="2962"/>
        <v>0</v>
      </c>
      <c r="KI83" s="109">
        <f t="shared" ca="1" si="2963"/>
        <v>0</v>
      </c>
      <c r="KJ83" s="104">
        <f t="shared" ca="1" si="2964"/>
        <v>0</v>
      </c>
      <c r="KK83" s="105">
        <f t="shared" ca="1" si="2965"/>
        <v>0</v>
      </c>
      <c r="KL83" s="191"/>
      <c r="KM83" s="192">
        <f t="shared" ca="1" si="2966"/>
        <v>0</v>
      </c>
      <c r="KN83" s="106">
        <f t="shared" ca="1" si="2967"/>
        <v>0</v>
      </c>
      <c r="KO83" s="202"/>
      <c r="KP83" s="202"/>
      <c r="KQ83" s="202"/>
      <c r="KR83" s="202"/>
      <c r="KS83" s="202"/>
      <c r="KT83" s="202"/>
      <c r="KU83" s="202"/>
      <c r="KV83" s="202"/>
      <c r="KW83" s="203"/>
      <c r="KX83" s="204"/>
      <c r="KY83" s="108">
        <f t="shared" si="2968"/>
        <v>0</v>
      </c>
      <c r="KZ83" s="102">
        <f ca="1">IF(E83=0,0,SUMIF('Cocktail (December 2025)'!$F$6:$DB$1547,E83,'Cocktail (December 2025)'!$BH$6:$BH$1547))</f>
        <v>0</v>
      </c>
      <c r="LA83" s="108">
        <f t="shared" ca="1" si="2969"/>
        <v>0</v>
      </c>
      <c r="LB83" s="109">
        <f t="shared" ca="1" si="2970"/>
        <v>0</v>
      </c>
      <c r="LC83" s="104">
        <f t="shared" ca="1" si="2971"/>
        <v>0</v>
      </c>
      <c r="LD83" s="105">
        <f t="shared" ca="1" si="2972"/>
        <v>0</v>
      </c>
      <c r="LE83" s="191"/>
      <c r="LF83" s="192">
        <f t="shared" ca="1" si="2973"/>
        <v>0</v>
      </c>
      <c r="LG83" s="106">
        <f t="shared" ca="1" si="2974"/>
        <v>0</v>
      </c>
      <c r="LH83" s="202"/>
      <c r="LI83" s="202"/>
      <c r="LJ83" s="202"/>
      <c r="LK83" s="202"/>
      <c r="LL83" s="202"/>
      <c r="LM83" s="202"/>
      <c r="LN83" s="202"/>
      <c r="LO83" s="202"/>
      <c r="LP83" s="203"/>
      <c r="LQ83" s="204"/>
      <c r="LR83" s="108">
        <f t="shared" si="2975"/>
        <v>0</v>
      </c>
      <c r="LS83" s="102">
        <f ca="1">IF(E83=0,0,SUMIF('Cocktail (December 2025)'!$F$6:$DB$1547,E83,'Cocktail (December 2025)'!$BK$6:$BK$1547))</f>
        <v>0</v>
      </c>
      <c r="LT83" s="108">
        <f t="shared" ca="1" si="2976"/>
        <v>0</v>
      </c>
      <c r="LU83" s="109">
        <f t="shared" ca="1" si="2977"/>
        <v>0</v>
      </c>
      <c r="LV83" s="104">
        <f t="shared" ca="1" si="2978"/>
        <v>0</v>
      </c>
      <c r="LW83" s="105">
        <f t="shared" ca="1" si="2979"/>
        <v>0</v>
      </c>
      <c r="LX83" s="191"/>
      <c r="LY83" s="192">
        <f t="shared" ca="1" si="2980"/>
        <v>0</v>
      </c>
      <c r="LZ83" s="106">
        <f t="shared" ca="1" si="2981"/>
        <v>0</v>
      </c>
      <c r="MA83" s="202"/>
      <c r="MB83" s="202"/>
      <c r="MC83" s="202"/>
      <c r="MD83" s="202"/>
      <c r="ME83" s="202"/>
      <c r="MF83" s="202"/>
      <c r="MG83" s="202"/>
      <c r="MH83" s="202"/>
      <c r="MI83" s="203"/>
      <c r="MJ83" s="204"/>
      <c r="MK83" s="108">
        <f t="shared" si="2982"/>
        <v>0</v>
      </c>
      <c r="ML83" s="102">
        <f ca="1">IF(E83=0,0,SUMIF('Cocktail (December 2025)'!$F$6:$DB$1547,E83,'Cocktail (December 2025)'!$BN$6:$BN$1547))</f>
        <v>0</v>
      </c>
      <c r="MM83" s="108">
        <f t="shared" ca="1" si="2983"/>
        <v>0</v>
      </c>
      <c r="MN83" s="109">
        <f t="shared" ca="1" si="2984"/>
        <v>0</v>
      </c>
      <c r="MO83" s="104">
        <f t="shared" ca="1" si="2985"/>
        <v>0</v>
      </c>
      <c r="MP83" s="105">
        <f t="shared" ca="1" si="2986"/>
        <v>0</v>
      </c>
      <c r="MQ83" s="191"/>
      <c r="MR83" s="192">
        <f t="shared" ca="1" si="2987"/>
        <v>0</v>
      </c>
      <c r="MS83" s="106">
        <f t="shared" ca="1" si="2988"/>
        <v>0</v>
      </c>
      <c r="MT83" s="202"/>
      <c r="MU83" s="202"/>
      <c r="MV83" s="202"/>
      <c r="MW83" s="202"/>
      <c r="MX83" s="202"/>
      <c r="MY83" s="202"/>
      <c r="MZ83" s="202"/>
      <c r="NA83" s="202"/>
      <c r="NB83" s="203"/>
      <c r="NC83" s="204"/>
      <c r="ND83" s="108">
        <f t="shared" si="2989"/>
        <v>0</v>
      </c>
      <c r="NE83" s="102">
        <f ca="1">IF(E83=0,0,SUMIF('Cocktail (December 2025)'!$F$6:$DB$1547,E83,'Cocktail (December 2025)'!$BQ$6:$BQ$1547))</f>
        <v>0</v>
      </c>
      <c r="NF83" s="108">
        <f t="shared" ca="1" si="2990"/>
        <v>0</v>
      </c>
      <c r="NG83" s="109">
        <f t="shared" ca="1" si="2991"/>
        <v>0</v>
      </c>
      <c r="NH83" s="104">
        <f t="shared" ca="1" si="2992"/>
        <v>0</v>
      </c>
      <c r="NI83" s="105">
        <f t="shared" ca="1" si="2993"/>
        <v>0</v>
      </c>
      <c r="NJ83" s="191"/>
      <c r="NK83" s="192">
        <f t="shared" ca="1" si="2994"/>
        <v>0</v>
      </c>
      <c r="NL83" s="106">
        <f t="shared" ca="1" si="2995"/>
        <v>0</v>
      </c>
      <c r="NM83" s="202"/>
      <c r="NN83" s="202"/>
      <c r="NO83" s="202"/>
      <c r="NP83" s="202"/>
      <c r="NQ83" s="202"/>
      <c r="NR83" s="202"/>
      <c r="NS83" s="202"/>
      <c r="NT83" s="202"/>
      <c r="NU83" s="203"/>
      <c r="NV83" s="204"/>
      <c r="NW83" s="108">
        <f t="shared" si="2996"/>
        <v>0</v>
      </c>
      <c r="NX83" s="102">
        <f ca="1">IF(E83=0,0,SUMIF('Cocktail (December 2025)'!$F$6:$DB$1547,E83,'Cocktail (December 2025)'!$BT$6:$BT$1547))</f>
        <v>0</v>
      </c>
      <c r="NY83" s="108">
        <f t="shared" ca="1" si="2997"/>
        <v>0</v>
      </c>
      <c r="NZ83" s="109">
        <f t="shared" ca="1" si="2998"/>
        <v>0</v>
      </c>
      <c r="OA83" s="104">
        <f t="shared" ca="1" si="2999"/>
        <v>0</v>
      </c>
      <c r="OB83" s="105">
        <f t="shared" ca="1" si="3000"/>
        <v>0</v>
      </c>
      <c r="OC83" s="191"/>
      <c r="OD83" s="192">
        <f t="shared" ca="1" si="3001"/>
        <v>0</v>
      </c>
      <c r="OE83" s="106">
        <f t="shared" ca="1" si="3002"/>
        <v>0</v>
      </c>
      <c r="OF83" s="202"/>
      <c r="OG83" s="202"/>
      <c r="OH83" s="202"/>
      <c r="OI83" s="202"/>
      <c r="OJ83" s="202"/>
      <c r="OK83" s="202"/>
      <c r="OL83" s="202"/>
      <c r="OM83" s="202"/>
      <c r="ON83" s="203"/>
      <c r="OO83" s="204"/>
      <c r="OP83" s="108">
        <f t="shared" si="3003"/>
        <v>0</v>
      </c>
      <c r="OQ83" s="102">
        <f ca="1">IF(E83=0,0,SUMIF('Cocktail (December 2025)'!$F$6:$DB$1547,E83,'Cocktail (December 2025)'!$BW$6:$BW$1547))</f>
        <v>0</v>
      </c>
      <c r="OR83" s="108">
        <f t="shared" ca="1" si="3004"/>
        <v>0</v>
      </c>
      <c r="OS83" s="109">
        <f t="shared" ca="1" si="3005"/>
        <v>0</v>
      </c>
      <c r="OT83" s="104">
        <f t="shared" ca="1" si="3006"/>
        <v>0</v>
      </c>
      <c r="OU83" s="105">
        <f t="shared" ca="1" si="3007"/>
        <v>0</v>
      </c>
      <c r="OV83" s="191"/>
      <c r="OW83" s="192">
        <f t="shared" ca="1" si="3008"/>
        <v>0</v>
      </c>
      <c r="OX83" s="106">
        <f t="shared" ca="1" si="3009"/>
        <v>0</v>
      </c>
      <c r="OY83" s="202"/>
      <c r="OZ83" s="202"/>
      <c r="PA83" s="202"/>
      <c r="PB83" s="202"/>
      <c r="PC83" s="202"/>
      <c r="PD83" s="202"/>
      <c r="PE83" s="202"/>
      <c r="PF83" s="202"/>
      <c r="PG83" s="203"/>
      <c r="PH83" s="204"/>
      <c r="PI83" s="108">
        <f t="shared" si="3010"/>
        <v>0</v>
      </c>
      <c r="PJ83" s="102">
        <f ca="1">IF(E83=0,0,SUMIF('Cocktail (December 2025)'!$F$6:$DB$1547,E83,'Cocktail (December 2025)'!$BZ$6:$BZ$1547))</f>
        <v>0</v>
      </c>
      <c r="PK83" s="108">
        <f t="shared" ca="1" si="3011"/>
        <v>0</v>
      </c>
      <c r="PL83" s="109">
        <f t="shared" ca="1" si="3012"/>
        <v>0</v>
      </c>
      <c r="PM83" s="104">
        <f t="shared" ca="1" si="3013"/>
        <v>0</v>
      </c>
      <c r="PN83" s="105">
        <f t="shared" ca="1" si="3014"/>
        <v>0</v>
      </c>
      <c r="PO83" s="191"/>
      <c r="PP83" s="192">
        <f t="shared" ca="1" si="3015"/>
        <v>0</v>
      </c>
      <c r="PQ83" s="106">
        <f t="shared" ca="1" si="3016"/>
        <v>0</v>
      </c>
      <c r="PR83" s="202"/>
      <c r="PS83" s="202"/>
      <c r="PT83" s="202"/>
      <c r="PU83" s="202"/>
      <c r="PV83" s="202"/>
      <c r="PW83" s="202"/>
      <c r="PX83" s="202"/>
      <c r="PY83" s="202"/>
      <c r="PZ83" s="203"/>
      <c r="QA83" s="204"/>
      <c r="QB83" s="108">
        <f t="shared" si="3017"/>
        <v>0</v>
      </c>
      <c r="QC83" s="102">
        <f ca="1">IF(E83=0,0,SUMIF('Cocktail (December 2025)'!$F$6:$DB$1547,E83,'Cocktail (December 2025)'!$CC$6:$CC$1547))</f>
        <v>0</v>
      </c>
      <c r="QD83" s="108">
        <f t="shared" ca="1" si="3018"/>
        <v>0</v>
      </c>
      <c r="QE83" s="109">
        <f t="shared" ca="1" si="3019"/>
        <v>0</v>
      </c>
      <c r="QF83" s="104">
        <f t="shared" ca="1" si="3020"/>
        <v>0</v>
      </c>
      <c r="QG83" s="105">
        <f t="shared" ca="1" si="3021"/>
        <v>0</v>
      </c>
      <c r="QH83" s="191"/>
      <c r="QI83" s="192">
        <f t="shared" ca="1" si="3022"/>
        <v>0</v>
      </c>
      <c r="QJ83" s="106">
        <f t="shared" ca="1" si="3023"/>
        <v>0</v>
      </c>
      <c r="QK83" s="202"/>
      <c r="QL83" s="202"/>
      <c r="QM83" s="202"/>
      <c r="QN83" s="202"/>
      <c r="QO83" s="202"/>
      <c r="QP83" s="202"/>
      <c r="QQ83" s="202"/>
      <c r="QR83" s="202"/>
      <c r="QS83" s="203"/>
      <c r="QT83" s="204"/>
      <c r="QU83" s="108">
        <f t="shared" si="3024"/>
        <v>0</v>
      </c>
      <c r="QV83" s="102">
        <f ca="1">IF(E83=0,0,SUMIF('Cocktail (December 2025)'!$F$6:$DB$1547,E83,'Cocktail (December 2025)'!$CF$6:$CF$1547))</f>
        <v>0</v>
      </c>
      <c r="QW83" s="108">
        <f t="shared" ca="1" si="3025"/>
        <v>0</v>
      </c>
      <c r="QX83" s="109">
        <f t="shared" ca="1" si="3026"/>
        <v>0</v>
      </c>
      <c r="QY83" s="104">
        <f t="shared" ca="1" si="3027"/>
        <v>0</v>
      </c>
      <c r="QZ83" s="105">
        <f t="shared" ca="1" si="3028"/>
        <v>0</v>
      </c>
      <c r="RA83" s="191"/>
      <c r="RB83" s="192">
        <f t="shared" ca="1" si="3029"/>
        <v>0</v>
      </c>
      <c r="RC83" s="106">
        <f t="shared" ca="1" si="2447"/>
        <v>0</v>
      </c>
      <c r="RD83" s="202"/>
      <c r="RE83" s="202"/>
      <c r="RF83" s="202"/>
      <c r="RG83" s="202"/>
      <c r="RH83" s="202"/>
      <c r="RI83" s="202"/>
      <c r="RJ83" s="202"/>
      <c r="RK83" s="202"/>
      <c r="RL83" s="203"/>
      <c r="RM83" s="204"/>
      <c r="RN83" s="108">
        <f t="shared" si="3030"/>
        <v>0</v>
      </c>
      <c r="RO83" s="102">
        <f ca="1">IF(E83=0,0,SUMIF('Cocktail (December 2025)'!$F$6:$DB$1547,E83,'Cocktail (December 2025)'!$CI$6:$CI$1547))</f>
        <v>0</v>
      </c>
      <c r="RP83" s="108">
        <f t="shared" ca="1" si="3031"/>
        <v>0</v>
      </c>
      <c r="RQ83" s="109">
        <f t="shared" ca="1" si="3032"/>
        <v>0</v>
      </c>
      <c r="RR83" s="104">
        <f t="shared" ca="1" si="3033"/>
        <v>0</v>
      </c>
      <c r="RS83" s="105">
        <f t="shared" ca="1" si="3034"/>
        <v>0</v>
      </c>
      <c r="RT83" s="191"/>
      <c r="RU83" s="192">
        <f t="shared" ca="1" si="3035"/>
        <v>0</v>
      </c>
      <c r="RV83" s="106">
        <f t="shared" ca="1" si="3036"/>
        <v>0</v>
      </c>
      <c r="RW83" s="202"/>
      <c r="RX83" s="202"/>
      <c r="RY83" s="202"/>
      <c r="RZ83" s="202"/>
      <c r="SA83" s="202"/>
      <c r="SB83" s="202"/>
      <c r="SC83" s="202"/>
      <c r="SD83" s="202"/>
      <c r="SE83" s="203"/>
      <c r="SF83" s="204"/>
      <c r="SG83" s="108">
        <f t="shared" si="3037"/>
        <v>0</v>
      </c>
      <c r="SH83" s="102">
        <f ca="1">IF(E83=0,0,SUMIF('Cocktail (December 2025)'!$F$6:$DB$1547,E83,'Cocktail (December 2025)'!$CL$6:$CL$1547))</f>
        <v>0</v>
      </c>
      <c r="SI83" s="108">
        <f t="shared" ca="1" si="3038"/>
        <v>0</v>
      </c>
      <c r="SJ83" s="109">
        <f t="shared" ca="1" si="3039"/>
        <v>0</v>
      </c>
      <c r="SK83" s="104">
        <f t="shared" ca="1" si="3040"/>
        <v>0</v>
      </c>
      <c r="SL83" s="105">
        <f t="shared" ca="1" si="3041"/>
        <v>0</v>
      </c>
      <c r="SM83" s="191"/>
      <c r="SN83" s="192">
        <f t="shared" ca="1" si="3042"/>
        <v>0</v>
      </c>
      <c r="SO83" s="106">
        <f t="shared" ca="1" si="3043"/>
        <v>0</v>
      </c>
      <c r="SP83" s="202"/>
      <c r="SQ83" s="202"/>
      <c r="SR83" s="202"/>
      <c r="SS83" s="202"/>
      <c r="ST83" s="202"/>
      <c r="SU83" s="202"/>
      <c r="SV83" s="202"/>
      <c r="SW83" s="202"/>
      <c r="SX83" s="203"/>
      <c r="SY83" s="204"/>
      <c r="SZ83" s="108">
        <f t="shared" si="3044"/>
        <v>0</v>
      </c>
      <c r="TA83" s="102">
        <f ca="1">IF(E83=0,0,SUMIF('Cocktail (December 2025)'!$F$6:$DB$1547,E83,'Cocktail (December 2025)'!$CO$6:$CO$1547))</f>
        <v>0</v>
      </c>
      <c r="TB83" s="108">
        <f t="shared" ca="1" si="3045"/>
        <v>0</v>
      </c>
      <c r="TC83" s="109">
        <f t="shared" ca="1" si="3046"/>
        <v>0</v>
      </c>
      <c r="TD83" s="104">
        <f t="shared" ca="1" si="3047"/>
        <v>0</v>
      </c>
      <c r="TE83" s="105">
        <f t="shared" ca="1" si="3048"/>
        <v>0</v>
      </c>
      <c r="TF83" s="191"/>
      <c r="TG83" s="192">
        <f t="shared" ca="1" si="3049"/>
        <v>0</v>
      </c>
      <c r="TH83" s="106">
        <f t="shared" ca="1" si="3050"/>
        <v>0</v>
      </c>
      <c r="TI83" s="202"/>
      <c r="TJ83" s="202"/>
      <c r="TK83" s="202"/>
      <c r="TL83" s="202"/>
      <c r="TM83" s="202"/>
      <c r="TN83" s="202"/>
      <c r="TO83" s="202"/>
      <c r="TP83" s="202"/>
      <c r="TQ83" s="203"/>
      <c r="TR83" s="204"/>
      <c r="TS83" s="108">
        <f t="shared" si="3051"/>
        <v>0</v>
      </c>
      <c r="TT83" s="102">
        <f ca="1">IF(E83=0,0,SUMIF('Cocktail (December 2025)'!$F$6:$DB$1547,E83,'Cocktail (December 2025)'!$CR$6:$CR$1547))</f>
        <v>0</v>
      </c>
      <c r="TU83" s="108">
        <f t="shared" ca="1" si="3052"/>
        <v>0</v>
      </c>
      <c r="TV83" s="109">
        <f t="shared" ca="1" si="3053"/>
        <v>0</v>
      </c>
      <c r="TW83" s="104">
        <f t="shared" ca="1" si="3054"/>
        <v>0</v>
      </c>
      <c r="TX83" s="105">
        <f t="shared" ca="1" si="3055"/>
        <v>0</v>
      </c>
      <c r="TY83" s="191"/>
      <c r="TZ83" s="192">
        <f t="shared" ca="1" si="3056"/>
        <v>0</v>
      </c>
      <c r="UA83" s="106">
        <f t="shared" ca="1" si="3057"/>
        <v>0</v>
      </c>
      <c r="UB83" s="202"/>
      <c r="UC83" s="202"/>
      <c r="UD83" s="202"/>
      <c r="UE83" s="202"/>
      <c r="UF83" s="202"/>
      <c r="UG83" s="202"/>
      <c r="UH83" s="202"/>
      <c r="UI83" s="202"/>
      <c r="UJ83" s="203"/>
      <c r="UK83" s="204"/>
      <c r="UL83" s="108">
        <f t="shared" si="3058"/>
        <v>0</v>
      </c>
      <c r="UM83" s="102">
        <f ca="1">IF(E83=0,0,SUMIF('Cocktail (December 2025)'!$F$6:$DB$1547,E83,'Cocktail (December 2025)'!$CU$6:$CU$1547))</f>
        <v>0</v>
      </c>
      <c r="UN83" s="108">
        <f t="shared" ca="1" si="3059"/>
        <v>0</v>
      </c>
      <c r="UO83" s="109">
        <f t="shared" ca="1" si="3060"/>
        <v>0</v>
      </c>
      <c r="UP83" s="104">
        <f t="shared" ca="1" si="3061"/>
        <v>0</v>
      </c>
      <c r="UQ83" s="105">
        <f t="shared" ca="1" si="3062"/>
        <v>0</v>
      </c>
      <c r="UR83" s="191"/>
      <c r="US83" s="192">
        <f t="shared" ca="1" si="3063"/>
        <v>0</v>
      </c>
      <c r="UT83" s="106">
        <f t="shared" ca="1" si="3064"/>
        <v>0</v>
      </c>
      <c r="UU83" s="202"/>
      <c r="UV83" s="202"/>
      <c r="UW83" s="202"/>
      <c r="UX83" s="202"/>
      <c r="UY83" s="202"/>
      <c r="UZ83" s="202"/>
      <c r="VA83" s="202"/>
      <c r="VB83" s="202"/>
      <c r="VC83" s="203"/>
      <c r="VD83" s="204"/>
      <c r="VE83" s="108">
        <f t="shared" si="3065"/>
        <v>0</v>
      </c>
      <c r="VF83" s="102">
        <f ca="1">IF(E83=0,0,SUMIF('Cocktail (December 2025)'!$F$6:$DB$1547,E83,'Cocktail (December 2025)'!$CX$6:$CX$1547))</f>
        <v>0</v>
      </c>
      <c r="VG83" s="108">
        <f t="shared" ca="1" si="3066"/>
        <v>0</v>
      </c>
      <c r="VH83" s="109">
        <f t="shared" ca="1" si="3067"/>
        <v>0</v>
      </c>
      <c r="VI83" s="104">
        <f t="shared" ca="1" si="3068"/>
        <v>0</v>
      </c>
      <c r="VJ83" s="105">
        <f t="shared" ca="1" si="3069"/>
        <v>0</v>
      </c>
      <c r="VK83" s="191"/>
      <c r="VL83" s="192">
        <f t="shared" ca="1" si="3070"/>
        <v>0</v>
      </c>
      <c r="VM83" s="106">
        <f t="shared" ca="1" si="3071"/>
        <v>0</v>
      </c>
      <c r="VN83" s="202"/>
      <c r="VO83" s="202"/>
      <c r="VP83" s="202"/>
      <c r="VQ83" s="202"/>
      <c r="VR83" s="202"/>
      <c r="VS83" s="202"/>
      <c r="VT83" s="202"/>
      <c r="VU83" s="202"/>
      <c r="VV83" s="203"/>
      <c r="VW83" s="204"/>
      <c r="VX83" s="108">
        <f t="shared" si="3072"/>
        <v>0</v>
      </c>
      <c r="VY83" s="102">
        <f ca="1">IF(E83=0,0,SUMIF('Cocktail (December 2025)'!$F$6:$DB$1547,E83,'Cocktail (December 2025)'!$DA$6:$DA$1547))</f>
        <v>0</v>
      </c>
      <c r="VZ83" s="108">
        <f t="shared" ca="1" si="3073"/>
        <v>0</v>
      </c>
      <c r="WA83" s="109">
        <f t="shared" ca="1" si="3074"/>
        <v>0</v>
      </c>
      <c r="WB83" s="104">
        <f t="shared" ca="1" si="3075"/>
        <v>0</v>
      </c>
      <c r="WC83" s="105">
        <f t="shared" ca="1" si="3076"/>
        <v>0</v>
      </c>
      <c r="WD83" s="191"/>
      <c r="WE83" s="192">
        <f t="shared" ca="1" si="3077"/>
        <v>0</v>
      </c>
      <c r="WF83" s="14" t="s">
        <v>81</v>
      </c>
      <c r="WG83" s="62">
        <f t="shared" si="3078"/>
        <v>0</v>
      </c>
      <c r="WH83" s="13">
        <f t="shared" si="3079"/>
        <v>0</v>
      </c>
      <c r="WI83" s="13">
        <f t="shared" si="3080"/>
        <v>0</v>
      </c>
      <c r="WJ83" s="13">
        <f t="shared" si="3081"/>
        <v>0</v>
      </c>
      <c r="WK83" s="13">
        <f t="shared" si="3082"/>
        <v>0</v>
      </c>
      <c r="WL83" s="13">
        <f t="shared" si="3083"/>
        <v>0</v>
      </c>
      <c r="WM83" s="13">
        <f t="shared" si="3084"/>
        <v>0</v>
      </c>
      <c r="WN83" s="13">
        <f t="shared" si="3085"/>
        <v>0</v>
      </c>
      <c r="WO83" s="13">
        <f t="shared" si="3086"/>
        <v>0</v>
      </c>
      <c r="WP83" s="63">
        <f t="shared" si="3087"/>
        <v>0</v>
      </c>
      <c r="WQ83" s="63">
        <f t="shared" si="3088"/>
        <v>0</v>
      </c>
      <c r="WR83" s="63">
        <f t="shared" si="3089"/>
        <v>0</v>
      </c>
      <c r="WS83" s="63">
        <f t="shared" ca="1" si="3090"/>
        <v>0</v>
      </c>
      <c r="WT83" s="54">
        <f t="shared" ca="1" si="3091"/>
        <v>0</v>
      </c>
      <c r="WU83" s="64">
        <f t="shared" ca="1" si="3092"/>
        <v>0</v>
      </c>
      <c r="WV83" s="196"/>
      <c r="WW83" s="197">
        <f t="shared" ca="1" si="3093"/>
        <v>0</v>
      </c>
      <c r="WX83" s="12">
        <f t="shared" si="3094"/>
        <v>0</v>
      </c>
      <c r="WY83" s="61"/>
    </row>
    <row r="84" spans="1:623" ht="15" x14ac:dyDescent="0.3">
      <c r="A84" s="114" t="str">
        <f t="shared" ref="A84" si="3095">IFERROR(IF(WU84=0,"-","Y"),"-")</f>
        <v>-</v>
      </c>
      <c r="B84" s="175"/>
      <c r="C84" s="173">
        <v>1077</v>
      </c>
      <c r="D84" s="174">
        <v>393</v>
      </c>
      <c r="E84" s="141" t="s">
        <v>126</v>
      </c>
      <c r="F84" s="98"/>
      <c r="G84" s="98"/>
      <c r="H84" s="90"/>
      <c r="I84" s="98"/>
      <c r="J84" s="90"/>
      <c r="K84" s="99"/>
      <c r="L84" s="215"/>
      <c r="M84" s="215"/>
      <c r="N84" s="208"/>
      <c r="O84" s="100"/>
      <c r="P84" s="202"/>
      <c r="Q84" s="202"/>
      <c r="R84" s="202"/>
      <c r="S84" s="202"/>
      <c r="T84" s="202"/>
      <c r="U84" s="202"/>
      <c r="V84" s="202"/>
      <c r="W84" s="202"/>
      <c r="X84" s="203"/>
      <c r="Y84" s="204"/>
      <c r="Z84" s="101"/>
      <c r="AA84" s="102"/>
      <c r="AB84" s="103"/>
      <c r="AC84" s="104"/>
      <c r="AD84" s="104"/>
      <c r="AE84" s="105"/>
      <c r="AF84" s="191"/>
      <c r="AG84" s="192"/>
      <c r="AH84" s="106">
        <f t="shared" si="2279"/>
        <v>0</v>
      </c>
      <c r="AI84" s="202"/>
      <c r="AJ84" s="202"/>
      <c r="AK84" s="202"/>
      <c r="AL84" s="202"/>
      <c r="AM84" s="202"/>
      <c r="AN84" s="202"/>
      <c r="AO84" s="202"/>
      <c r="AP84" s="202"/>
      <c r="AQ84" s="203"/>
      <c r="AR84" s="204"/>
      <c r="AS84" s="107"/>
      <c r="AT84" s="102"/>
      <c r="AU84" s="108"/>
      <c r="AV84" s="104"/>
      <c r="AW84" s="104"/>
      <c r="AX84" s="105"/>
      <c r="AY84" s="191"/>
      <c r="AZ84" s="192"/>
      <c r="BA84" s="106"/>
      <c r="BB84" s="202"/>
      <c r="BC84" s="202"/>
      <c r="BD84" s="202"/>
      <c r="BE84" s="202"/>
      <c r="BF84" s="202"/>
      <c r="BG84" s="202"/>
      <c r="BH84" s="202"/>
      <c r="BI84" s="202"/>
      <c r="BJ84" s="203"/>
      <c r="BK84" s="204"/>
      <c r="BL84" s="108"/>
      <c r="BM84" s="102"/>
      <c r="BN84" s="108"/>
      <c r="BO84" s="109"/>
      <c r="BP84" s="104"/>
      <c r="BQ84" s="105"/>
      <c r="BR84" s="191"/>
      <c r="BS84" s="192"/>
      <c r="BT84" s="106"/>
      <c r="BU84" s="202"/>
      <c r="BV84" s="202"/>
      <c r="BW84" s="202"/>
      <c r="BX84" s="202"/>
      <c r="BY84" s="202"/>
      <c r="BZ84" s="202"/>
      <c r="CA84" s="202"/>
      <c r="CB84" s="202"/>
      <c r="CC84" s="203"/>
      <c r="CD84" s="204"/>
      <c r="CE84" s="108"/>
      <c r="CF84" s="102"/>
      <c r="CG84" s="108"/>
      <c r="CH84" s="109"/>
      <c r="CI84" s="104"/>
      <c r="CJ84" s="105"/>
      <c r="CK84" s="191"/>
      <c r="CL84" s="192"/>
      <c r="CM84" s="106"/>
      <c r="CN84" s="202"/>
      <c r="CO84" s="202"/>
      <c r="CP84" s="202"/>
      <c r="CQ84" s="202"/>
      <c r="CR84" s="202"/>
      <c r="CS84" s="202"/>
      <c r="CT84" s="202"/>
      <c r="CU84" s="202"/>
      <c r="CV84" s="203"/>
      <c r="CW84" s="204"/>
      <c r="CX84" s="108"/>
      <c r="CY84" s="102"/>
      <c r="CZ84" s="108"/>
      <c r="DA84" s="109"/>
      <c r="DB84" s="104"/>
      <c r="DC84" s="105"/>
      <c r="DD84" s="191"/>
      <c r="DE84" s="192"/>
      <c r="DF84" s="106"/>
      <c r="DG84" s="202"/>
      <c r="DH84" s="202"/>
      <c r="DI84" s="202"/>
      <c r="DJ84" s="202"/>
      <c r="DK84" s="202"/>
      <c r="DL84" s="202"/>
      <c r="DM84" s="202"/>
      <c r="DN84" s="202"/>
      <c r="DO84" s="203"/>
      <c r="DP84" s="204"/>
      <c r="DQ84" s="108"/>
      <c r="DR84" s="102"/>
      <c r="DS84" s="108"/>
      <c r="DT84" s="109"/>
      <c r="DU84" s="104"/>
      <c r="DV84" s="105"/>
      <c r="DW84" s="191"/>
      <c r="DX84" s="192"/>
      <c r="DY84" s="106"/>
      <c r="DZ84" s="202"/>
      <c r="EA84" s="202"/>
      <c r="EB84" s="202"/>
      <c r="EC84" s="202"/>
      <c r="ED84" s="202"/>
      <c r="EE84" s="202"/>
      <c r="EF84" s="202"/>
      <c r="EG84" s="202"/>
      <c r="EH84" s="203"/>
      <c r="EI84" s="204"/>
      <c r="EJ84" s="108"/>
      <c r="EK84" s="102"/>
      <c r="EL84" s="108"/>
      <c r="EM84" s="109"/>
      <c r="EN84" s="104"/>
      <c r="EO84" s="105"/>
      <c r="EP84" s="191"/>
      <c r="EQ84" s="199"/>
      <c r="ER84" s="185"/>
      <c r="ES84" s="202"/>
      <c r="ET84" s="202"/>
      <c r="EU84" s="202"/>
      <c r="EV84" s="202"/>
      <c r="EW84" s="202"/>
      <c r="EX84" s="202"/>
      <c r="EY84" s="202"/>
      <c r="EZ84" s="202"/>
      <c r="FA84" s="203"/>
      <c r="FB84" s="204"/>
      <c r="FC84" s="108"/>
      <c r="FD84" s="102"/>
      <c r="FE84" s="108"/>
      <c r="FF84" s="109"/>
      <c r="FG84" s="104"/>
      <c r="FH84" s="105"/>
      <c r="FI84" s="191"/>
      <c r="FJ84" s="192"/>
      <c r="FK84" s="110"/>
      <c r="FL84" s="202"/>
      <c r="FM84" s="202"/>
      <c r="FN84" s="202"/>
      <c r="FO84" s="202"/>
      <c r="FP84" s="202"/>
      <c r="FQ84" s="202"/>
      <c r="FR84" s="202"/>
      <c r="FS84" s="202"/>
      <c r="FT84" s="203"/>
      <c r="FU84" s="204"/>
      <c r="FV84" s="108"/>
      <c r="FW84" s="102"/>
      <c r="FX84" s="108"/>
      <c r="FY84" s="109"/>
      <c r="FZ84" s="104"/>
      <c r="GA84" s="105"/>
      <c r="GB84" s="191"/>
      <c r="GC84" s="192"/>
      <c r="GD84" s="106"/>
      <c r="GE84" s="202"/>
      <c r="GF84" s="202"/>
      <c r="GG84" s="202"/>
      <c r="GH84" s="202"/>
      <c r="GI84" s="202"/>
      <c r="GJ84" s="202"/>
      <c r="GK84" s="202"/>
      <c r="GL84" s="202"/>
      <c r="GM84" s="203"/>
      <c r="GN84" s="204"/>
      <c r="GO84" s="108"/>
      <c r="GP84" s="102"/>
      <c r="GQ84" s="108"/>
      <c r="GR84" s="109"/>
      <c r="GS84" s="104"/>
      <c r="GT84" s="105"/>
      <c r="GU84" s="191"/>
      <c r="GV84" s="192"/>
      <c r="GW84" s="106"/>
      <c r="GX84" s="202"/>
      <c r="GY84" s="202"/>
      <c r="GZ84" s="202"/>
      <c r="HA84" s="202"/>
      <c r="HB84" s="202"/>
      <c r="HC84" s="202"/>
      <c r="HD84" s="202"/>
      <c r="HE84" s="202"/>
      <c r="HF84" s="203"/>
      <c r="HG84" s="204"/>
      <c r="HH84" s="108"/>
      <c r="HI84" s="102"/>
      <c r="HJ84" s="108"/>
      <c r="HK84" s="109"/>
      <c r="HL84" s="104"/>
      <c r="HM84" s="105"/>
      <c r="HN84" s="191"/>
      <c r="HO84" s="192"/>
      <c r="HP84" s="106"/>
      <c r="HQ84" s="202"/>
      <c r="HR84" s="202"/>
      <c r="HS84" s="202"/>
      <c r="HT84" s="202"/>
      <c r="HU84" s="202"/>
      <c r="HV84" s="202"/>
      <c r="HW84" s="202"/>
      <c r="HX84" s="202"/>
      <c r="HY84" s="203"/>
      <c r="HZ84" s="204"/>
      <c r="IA84" s="108"/>
      <c r="IB84" s="102"/>
      <c r="IC84" s="108"/>
      <c r="ID84" s="109"/>
      <c r="IE84" s="104"/>
      <c r="IF84" s="105"/>
      <c r="IG84" s="191"/>
      <c r="IH84" s="192"/>
      <c r="II84" s="106"/>
      <c r="IJ84" s="202"/>
      <c r="IK84" s="202"/>
      <c r="IL84" s="202"/>
      <c r="IM84" s="202"/>
      <c r="IN84" s="202"/>
      <c r="IO84" s="202"/>
      <c r="IP84" s="202"/>
      <c r="IQ84" s="202"/>
      <c r="IR84" s="203"/>
      <c r="IS84" s="204"/>
      <c r="IT84" s="108"/>
      <c r="IU84" s="102"/>
      <c r="IV84" s="108"/>
      <c r="IW84" s="109"/>
      <c r="IX84" s="104"/>
      <c r="IY84" s="105"/>
      <c r="IZ84" s="191"/>
      <c r="JA84" s="192"/>
      <c r="JB84" s="106"/>
      <c r="JC84" s="202"/>
      <c r="JD84" s="202"/>
      <c r="JE84" s="202"/>
      <c r="JF84" s="202"/>
      <c r="JG84" s="202"/>
      <c r="JH84" s="202"/>
      <c r="JI84" s="202"/>
      <c r="JJ84" s="202"/>
      <c r="JK84" s="203"/>
      <c r="JL84" s="204"/>
      <c r="JM84" s="108"/>
      <c r="JN84" s="102"/>
      <c r="JO84" s="108"/>
      <c r="JP84" s="109"/>
      <c r="JQ84" s="104"/>
      <c r="JR84" s="105"/>
      <c r="JS84" s="191"/>
      <c r="JT84" s="192"/>
      <c r="JU84" s="106"/>
      <c r="JV84" s="202"/>
      <c r="JW84" s="202"/>
      <c r="JX84" s="202"/>
      <c r="JY84" s="202"/>
      <c r="JZ84" s="202"/>
      <c r="KA84" s="202"/>
      <c r="KB84" s="202"/>
      <c r="KC84" s="202"/>
      <c r="KD84" s="203"/>
      <c r="KE84" s="204"/>
      <c r="KF84" s="108"/>
      <c r="KG84" s="102"/>
      <c r="KH84" s="108"/>
      <c r="KI84" s="109"/>
      <c r="KJ84" s="104"/>
      <c r="KK84" s="105"/>
      <c r="KL84" s="191"/>
      <c r="KM84" s="192"/>
      <c r="KN84" s="106"/>
      <c r="KO84" s="202"/>
      <c r="KP84" s="202"/>
      <c r="KQ84" s="202"/>
      <c r="KR84" s="202"/>
      <c r="KS84" s="202"/>
      <c r="KT84" s="202"/>
      <c r="KU84" s="202"/>
      <c r="KV84" s="202"/>
      <c r="KW84" s="203"/>
      <c r="KX84" s="204"/>
      <c r="KY84" s="108"/>
      <c r="KZ84" s="102"/>
      <c r="LA84" s="108"/>
      <c r="LB84" s="109"/>
      <c r="LC84" s="104"/>
      <c r="LD84" s="105"/>
      <c r="LE84" s="191"/>
      <c r="LF84" s="192"/>
      <c r="LG84" s="106"/>
      <c r="LH84" s="202"/>
      <c r="LI84" s="202"/>
      <c r="LJ84" s="202"/>
      <c r="LK84" s="202"/>
      <c r="LL84" s="202"/>
      <c r="LM84" s="202"/>
      <c r="LN84" s="202"/>
      <c r="LO84" s="202"/>
      <c r="LP84" s="203"/>
      <c r="LQ84" s="204"/>
      <c r="LR84" s="108"/>
      <c r="LS84" s="102"/>
      <c r="LT84" s="108"/>
      <c r="LU84" s="109"/>
      <c r="LV84" s="104"/>
      <c r="LW84" s="105"/>
      <c r="LX84" s="191"/>
      <c r="LY84" s="192"/>
      <c r="LZ84" s="106"/>
      <c r="MA84" s="202"/>
      <c r="MB84" s="202"/>
      <c r="MC84" s="202"/>
      <c r="MD84" s="202"/>
      <c r="ME84" s="202"/>
      <c r="MF84" s="202"/>
      <c r="MG84" s="202"/>
      <c r="MH84" s="202"/>
      <c r="MI84" s="203"/>
      <c r="MJ84" s="204"/>
      <c r="MK84" s="108"/>
      <c r="ML84" s="102"/>
      <c r="MM84" s="108"/>
      <c r="MN84" s="109"/>
      <c r="MO84" s="104"/>
      <c r="MP84" s="105"/>
      <c r="MQ84" s="191"/>
      <c r="MR84" s="192"/>
      <c r="MS84" s="106"/>
      <c r="MT84" s="202"/>
      <c r="MU84" s="202"/>
      <c r="MV84" s="202"/>
      <c r="MW84" s="202"/>
      <c r="MX84" s="202"/>
      <c r="MY84" s="202"/>
      <c r="MZ84" s="202"/>
      <c r="NA84" s="202"/>
      <c r="NB84" s="203"/>
      <c r="NC84" s="204"/>
      <c r="ND84" s="108"/>
      <c r="NE84" s="102"/>
      <c r="NF84" s="108"/>
      <c r="NG84" s="109"/>
      <c r="NH84" s="104"/>
      <c r="NI84" s="105"/>
      <c r="NJ84" s="191"/>
      <c r="NK84" s="192"/>
      <c r="NL84" s="106"/>
      <c r="NM84" s="202"/>
      <c r="NN84" s="202"/>
      <c r="NO84" s="202"/>
      <c r="NP84" s="202"/>
      <c r="NQ84" s="202"/>
      <c r="NR84" s="202"/>
      <c r="NS84" s="202"/>
      <c r="NT84" s="202"/>
      <c r="NU84" s="203"/>
      <c r="NV84" s="204"/>
      <c r="NW84" s="108"/>
      <c r="NX84" s="102"/>
      <c r="NY84" s="108"/>
      <c r="NZ84" s="109"/>
      <c r="OA84" s="104"/>
      <c r="OB84" s="105"/>
      <c r="OC84" s="191"/>
      <c r="OD84" s="192"/>
      <c r="OE84" s="106"/>
      <c r="OF84" s="202"/>
      <c r="OG84" s="202"/>
      <c r="OH84" s="202"/>
      <c r="OI84" s="202"/>
      <c r="OJ84" s="202"/>
      <c r="OK84" s="202"/>
      <c r="OL84" s="202"/>
      <c r="OM84" s="202"/>
      <c r="ON84" s="203"/>
      <c r="OO84" s="204"/>
      <c r="OP84" s="108"/>
      <c r="OQ84" s="102"/>
      <c r="OR84" s="108"/>
      <c r="OS84" s="109"/>
      <c r="OT84" s="104"/>
      <c r="OU84" s="105"/>
      <c r="OV84" s="191"/>
      <c r="OW84" s="192"/>
      <c r="OX84" s="106"/>
      <c r="OY84" s="202"/>
      <c r="OZ84" s="202"/>
      <c r="PA84" s="202"/>
      <c r="PB84" s="202"/>
      <c r="PC84" s="202"/>
      <c r="PD84" s="202"/>
      <c r="PE84" s="202"/>
      <c r="PF84" s="202"/>
      <c r="PG84" s="203"/>
      <c r="PH84" s="204"/>
      <c r="PI84" s="108"/>
      <c r="PJ84" s="102"/>
      <c r="PK84" s="108"/>
      <c r="PL84" s="109"/>
      <c r="PM84" s="104"/>
      <c r="PN84" s="105"/>
      <c r="PO84" s="191"/>
      <c r="PP84" s="192"/>
      <c r="PQ84" s="106"/>
      <c r="PR84" s="202"/>
      <c r="PS84" s="202"/>
      <c r="PT84" s="202"/>
      <c r="PU84" s="202"/>
      <c r="PV84" s="202"/>
      <c r="PW84" s="202"/>
      <c r="PX84" s="202"/>
      <c r="PY84" s="202"/>
      <c r="PZ84" s="203"/>
      <c r="QA84" s="204"/>
      <c r="QB84" s="108"/>
      <c r="QC84" s="102"/>
      <c r="QD84" s="108"/>
      <c r="QE84" s="109"/>
      <c r="QF84" s="104"/>
      <c r="QG84" s="105"/>
      <c r="QH84" s="191"/>
      <c r="QI84" s="192"/>
      <c r="QJ84" s="106"/>
      <c r="QK84" s="202"/>
      <c r="QL84" s="202"/>
      <c r="QM84" s="202"/>
      <c r="QN84" s="202"/>
      <c r="QO84" s="202"/>
      <c r="QP84" s="202"/>
      <c r="QQ84" s="202"/>
      <c r="QR84" s="202"/>
      <c r="QS84" s="203"/>
      <c r="QT84" s="204"/>
      <c r="QU84" s="108"/>
      <c r="QV84" s="102"/>
      <c r="QW84" s="108"/>
      <c r="QX84" s="109"/>
      <c r="QY84" s="104"/>
      <c r="QZ84" s="105"/>
      <c r="RA84" s="191"/>
      <c r="RB84" s="192"/>
      <c r="RC84" s="106"/>
      <c r="RD84" s="202"/>
      <c r="RE84" s="202"/>
      <c r="RF84" s="202"/>
      <c r="RG84" s="202"/>
      <c r="RH84" s="202"/>
      <c r="RI84" s="202"/>
      <c r="RJ84" s="202"/>
      <c r="RK84" s="202"/>
      <c r="RL84" s="203"/>
      <c r="RM84" s="204"/>
      <c r="RN84" s="108"/>
      <c r="RO84" s="102"/>
      <c r="RP84" s="108"/>
      <c r="RQ84" s="109"/>
      <c r="RR84" s="104"/>
      <c r="RS84" s="105"/>
      <c r="RT84" s="191"/>
      <c r="RU84" s="192"/>
      <c r="RV84" s="106"/>
      <c r="RW84" s="202"/>
      <c r="RX84" s="202"/>
      <c r="RY84" s="202"/>
      <c r="RZ84" s="202"/>
      <c r="SA84" s="202"/>
      <c r="SB84" s="202"/>
      <c r="SC84" s="202"/>
      <c r="SD84" s="202"/>
      <c r="SE84" s="203"/>
      <c r="SF84" s="204"/>
      <c r="SG84" s="108"/>
      <c r="SH84" s="102"/>
      <c r="SI84" s="108"/>
      <c r="SJ84" s="109"/>
      <c r="SK84" s="104"/>
      <c r="SL84" s="105"/>
      <c r="SM84" s="191"/>
      <c r="SN84" s="192"/>
      <c r="SO84" s="106"/>
      <c r="SP84" s="202"/>
      <c r="SQ84" s="202"/>
      <c r="SR84" s="202"/>
      <c r="SS84" s="202"/>
      <c r="ST84" s="202"/>
      <c r="SU84" s="202"/>
      <c r="SV84" s="202"/>
      <c r="SW84" s="202"/>
      <c r="SX84" s="203"/>
      <c r="SY84" s="204"/>
      <c r="SZ84" s="108"/>
      <c r="TA84" s="102"/>
      <c r="TB84" s="108"/>
      <c r="TC84" s="109"/>
      <c r="TD84" s="104"/>
      <c r="TE84" s="105"/>
      <c r="TF84" s="191"/>
      <c r="TG84" s="192"/>
      <c r="TH84" s="106"/>
      <c r="TI84" s="202"/>
      <c r="TJ84" s="202"/>
      <c r="TK84" s="202"/>
      <c r="TL84" s="202"/>
      <c r="TM84" s="202"/>
      <c r="TN84" s="202"/>
      <c r="TO84" s="202"/>
      <c r="TP84" s="202"/>
      <c r="TQ84" s="203"/>
      <c r="TR84" s="204"/>
      <c r="TS84" s="108"/>
      <c r="TT84" s="102"/>
      <c r="TU84" s="108"/>
      <c r="TV84" s="109"/>
      <c r="TW84" s="104"/>
      <c r="TX84" s="105"/>
      <c r="TY84" s="191"/>
      <c r="TZ84" s="192"/>
      <c r="UA84" s="106"/>
      <c r="UB84" s="202"/>
      <c r="UC84" s="202"/>
      <c r="UD84" s="202"/>
      <c r="UE84" s="202"/>
      <c r="UF84" s="202"/>
      <c r="UG84" s="202"/>
      <c r="UH84" s="202"/>
      <c r="UI84" s="202"/>
      <c r="UJ84" s="203"/>
      <c r="UK84" s="204"/>
      <c r="UL84" s="108"/>
      <c r="UM84" s="102"/>
      <c r="UN84" s="108"/>
      <c r="UO84" s="109"/>
      <c r="UP84" s="104"/>
      <c r="UQ84" s="105"/>
      <c r="UR84" s="191"/>
      <c r="US84" s="192"/>
      <c r="UT84" s="106"/>
      <c r="UU84" s="202"/>
      <c r="UV84" s="202"/>
      <c r="UW84" s="202"/>
      <c r="UX84" s="202"/>
      <c r="UY84" s="202"/>
      <c r="UZ84" s="202"/>
      <c r="VA84" s="202"/>
      <c r="VB84" s="202"/>
      <c r="VC84" s="203"/>
      <c r="VD84" s="204"/>
      <c r="VE84" s="108"/>
      <c r="VF84" s="102"/>
      <c r="VG84" s="108"/>
      <c r="VH84" s="109"/>
      <c r="VI84" s="104"/>
      <c r="VJ84" s="105"/>
      <c r="VK84" s="191"/>
      <c r="VL84" s="192"/>
      <c r="VM84" s="106"/>
      <c r="VN84" s="202"/>
      <c r="VO84" s="202"/>
      <c r="VP84" s="202"/>
      <c r="VQ84" s="202"/>
      <c r="VR84" s="202"/>
      <c r="VS84" s="202"/>
      <c r="VT84" s="202"/>
      <c r="VU84" s="202"/>
      <c r="VV84" s="203"/>
      <c r="VW84" s="204"/>
      <c r="VX84" s="108"/>
      <c r="VY84" s="102"/>
      <c r="VZ84" s="108"/>
      <c r="WA84" s="109"/>
      <c r="WB84" s="104"/>
      <c r="WC84" s="105"/>
      <c r="WD84" s="191"/>
      <c r="WE84" s="192"/>
      <c r="WF84" s="14"/>
      <c r="WG84" s="62"/>
      <c r="WH84" s="13"/>
      <c r="WI84" s="13"/>
      <c r="WJ84" s="13"/>
      <c r="WK84" s="13"/>
      <c r="WL84" s="13"/>
      <c r="WM84" s="13"/>
      <c r="WN84" s="13"/>
      <c r="WO84" s="13"/>
      <c r="WP84" s="63"/>
      <c r="WQ84" s="63"/>
      <c r="WR84" s="63"/>
      <c r="WS84" s="63"/>
      <c r="WT84" s="54"/>
      <c r="WU84" s="64"/>
      <c r="WV84" s="196"/>
      <c r="WW84" s="197"/>
      <c r="WX84" s="12"/>
      <c r="WY84" s="61"/>
    </row>
    <row r="85" spans="1:623" ht="13.9" customHeight="1" x14ac:dyDescent="0.3">
      <c r="A85" s="114" t="str">
        <f t="shared" ca="1" si="2862"/>
        <v>-</v>
      </c>
      <c r="B85" s="175"/>
      <c r="C85" s="173">
        <v>544</v>
      </c>
      <c r="D85" s="174">
        <v>369</v>
      </c>
      <c r="E85" s="184" t="s">
        <v>214</v>
      </c>
      <c r="F85" s="98">
        <f>IF(E85="","",IF(VLOOKUP(E85,'Master Data (December 2025)'!$B$10:$N$857,1)=E85,VLOOKUP(E85,'Master Data (December 2025)'!$B$10:$N$857,6),"XX"))</f>
        <v>1</v>
      </c>
      <c r="G85" s="98"/>
      <c r="H85" s="90">
        <f>IF(E85="","",IF(VLOOKUP(E85,'Master Data (December 2025)'!$B$10:$N$857,1)=E85,VLOOKUP(E85,'Master Data (December 2025)'!$B$10:$N$857,8),"XX"))</f>
        <v>1</v>
      </c>
      <c r="I85" s="98"/>
      <c r="J85" s="90" t="str">
        <f>IF(E85="","",IF(VLOOKUP(E85,'Master Data (December 2025)'!$B$10:$N$857,1)=E85,VLOOKUP(E85,'Master Data (December 2025)'!$B$10:$N$857,3),"XX"))</f>
        <v>ไทยน้ำทิพย์</v>
      </c>
      <c r="K85" s="99" t="str">
        <f>IF(E85="","",IF(VLOOKUP(E85,'Master Data (December 2025)'!$B$10:$N$857,1)=E85,VLOOKUP(E85,'Master Data (December 2025)'!$B$10:$N$857,5),"XX"))</f>
        <v>Can 325 ml</v>
      </c>
      <c r="L85" s="215">
        <f>IF(E85="","",IF(VLOOKUP(E85,'Master Data (December 2025)'!$B$10:$N$857,1)=E85,VLOOKUP(E85,'Master Data (December 2025)'!$B$10:$N$857,11),"XX"))</f>
        <v>15</v>
      </c>
      <c r="M85" s="215">
        <f>IF(E85="","",IF(VLOOKUP(E85,'Master Data (December 2025)'!$B$10:$N$857,1)=E85,VLOOKUP(E85,'Master Data (December 2025)'!$B$10:$N$857,13),"XX"))</f>
        <v>15</v>
      </c>
      <c r="N85" s="208"/>
      <c r="O85" s="100">
        <f t="shared" si="2863"/>
        <v>0</v>
      </c>
      <c r="P85" s="202"/>
      <c r="Q85" s="202"/>
      <c r="R85" s="202"/>
      <c r="S85" s="202"/>
      <c r="T85" s="202"/>
      <c r="U85" s="202"/>
      <c r="V85" s="202"/>
      <c r="W85" s="202"/>
      <c r="X85" s="203"/>
      <c r="Y85" s="204"/>
      <c r="Z85" s="101">
        <f t="shared" si="2864"/>
        <v>0</v>
      </c>
      <c r="AA85" s="102">
        <f ca="1">IF(E85=0,0,SUMIF('Cocktail (December 2025)'!$F$6:$DB$1547,E85,'Cocktail (December 2025)'!$O$6:$O$1547))</f>
        <v>0</v>
      </c>
      <c r="AB85" s="103">
        <f t="shared" ca="1" si="2865"/>
        <v>0</v>
      </c>
      <c r="AC85" s="104">
        <f t="shared" ca="1" si="2866"/>
        <v>0</v>
      </c>
      <c r="AD85" s="104">
        <f t="shared" ca="1" si="2867"/>
        <v>0</v>
      </c>
      <c r="AE85" s="105">
        <f t="shared" ca="1" si="2868"/>
        <v>0</v>
      </c>
      <c r="AF85" s="191"/>
      <c r="AG85" s="192">
        <f t="shared" ca="1" si="2869"/>
        <v>0</v>
      </c>
      <c r="AH85" s="106">
        <f t="shared" ca="1" si="2279"/>
        <v>0</v>
      </c>
      <c r="AI85" s="202"/>
      <c r="AJ85" s="202"/>
      <c r="AK85" s="202"/>
      <c r="AL85" s="202"/>
      <c r="AM85" s="202"/>
      <c r="AN85" s="202"/>
      <c r="AO85" s="202"/>
      <c r="AP85" s="202"/>
      <c r="AQ85" s="203"/>
      <c r="AR85" s="204"/>
      <c r="AS85" s="107">
        <f t="shared" si="2870"/>
        <v>0</v>
      </c>
      <c r="AT85" s="102">
        <f ca="1">IF(E85=0,0,SUMIF('Cocktail (December 2025)'!$F$6:$DB$1547,E85,'Cocktail (December 2025)'!$R$6:$R$1547))</f>
        <v>0</v>
      </c>
      <c r="AU85" s="108">
        <f t="shared" ca="1" si="2871"/>
        <v>0</v>
      </c>
      <c r="AV85" s="104">
        <f t="shared" ca="1" si="2872"/>
        <v>0</v>
      </c>
      <c r="AW85" s="104">
        <f t="shared" ca="1" si="2873"/>
        <v>0</v>
      </c>
      <c r="AX85" s="105">
        <f t="shared" ca="1" si="2874"/>
        <v>0</v>
      </c>
      <c r="AY85" s="191"/>
      <c r="AZ85" s="192">
        <f t="shared" ca="1" si="2875"/>
        <v>0</v>
      </c>
      <c r="BA85" s="106">
        <f t="shared" ca="1" si="2876"/>
        <v>0</v>
      </c>
      <c r="BB85" s="202"/>
      <c r="BC85" s="202"/>
      <c r="BD85" s="202"/>
      <c r="BE85" s="202"/>
      <c r="BF85" s="202"/>
      <c r="BG85" s="202"/>
      <c r="BH85" s="202"/>
      <c r="BI85" s="202"/>
      <c r="BJ85" s="203"/>
      <c r="BK85" s="204"/>
      <c r="BL85" s="108">
        <f t="shared" si="2877"/>
        <v>0</v>
      </c>
      <c r="BM85" s="102">
        <f ca="1">IF(E85=0,0,SUMIF('Cocktail (December 2025)'!$F$6:$DB$1547,E85,'Cocktail (December 2025)'!$U$6:$U$1547))</f>
        <v>0</v>
      </c>
      <c r="BN85" s="108">
        <f t="shared" ca="1" si="2878"/>
        <v>0</v>
      </c>
      <c r="BO85" s="109">
        <f t="shared" ca="1" si="2879"/>
        <v>0</v>
      </c>
      <c r="BP85" s="104">
        <f t="shared" ca="1" si="2880"/>
        <v>0</v>
      </c>
      <c r="BQ85" s="105">
        <f t="shared" ca="1" si="2881"/>
        <v>0</v>
      </c>
      <c r="BR85" s="191"/>
      <c r="BS85" s="192">
        <f t="shared" ca="1" si="2882"/>
        <v>0</v>
      </c>
      <c r="BT85" s="106">
        <f t="shared" ca="1" si="2883"/>
        <v>0</v>
      </c>
      <c r="BU85" s="202"/>
      <c r="BV85" s="202"/>
      <c r="BW85" s="202"/>
      <c r="BX85" s="202"/>
      <c r="BY85" s="202"/>
      <c r="BZ85" s="202"/>
      <c r="CA85" s="202"/>
      <c r="CB85" s="202"/>
      <c r="CC85" s="203"/>
      <c r="CD85" s="204"/>
      <c r="CE85" s="108">
        <f t="shared" si="2884"/>
        <v>0</v>
      </c>
      <c r="CF85" s="102">
        <f ca="1">IF(E85=0,0,SUMIF('Cocktail (December 2025)'!$F$6:$DB$1547,E85,'Cocktail (December 2025)'!$X$6:$X$1547))</f>
        <v>0</v>
      </c>
      <c r="CG85" s="108">
        <f t="shared" ca="1" si="2885"/>
        <v>0</v>
      </c>
      <c r="CH85" s="109">
        <f t="shared" ca="1" si="2886"/>
        <v>0</v>
      </c>
      <c r="CI85" s="104">
        <f t="shared" ca="1" si="2887"/>
        <v>0</v>
      </c>
      <c r="CJ85" s="105">
        <f t="shared" ca="1" si="2888"/>
        <v>0</v>
      </c>
      <c r="CK85" s="191"/>
      <c r="CL85" s="192">
        <f t="shared" ca="1" si="2889"/>
        <v>0</v>
      </c>
      <c r="CM85" s="106">
        <f t="shared" ca="1" si="2890"/>
        <v>0</v>
      </c>
      <c r="CN85" s="202"/>
      <c r="CO85" s="202"/>
      <c r="CP85" s="202"/>
      <c r="CQ85" s="202"/>
      <c r="CR85" s="202"/>
      <c r="CS85" s="202"/>
      <c r="CT85" s="202"/>
      <c r="CU85" s="202"/>
      <c r="CV85" s="203"/>
      <c r="CW85" s="204"/>
      <c r="CX85" s="108">
        <f t="shared" si="2891"/>
        <v>0</v>
      </c>
      <c r="CY85" s="102">
        <f ca="1">IF(E85=0,0,SUMIF('Cocktail (December 2025)'!$F$6:$DB$1547,E85,'Cocktail (December 2025)'!$AA$6:$AA$1547))</f>
        <v>0</v>
      </c>
      <c r="CZ85" s="108">
        <f t="shared" ca="1" si="2892"/>
        <v>0</v>
      </c>
      <c r="DA85" s="109">
        <f t="shared" ca="1" si="2893"/>
        <v>0</v>
      </c>
      <c r="DB85" s="104">
        <f t="shared" ca="1" si="2894"/>
        <v>0</v>
      </c>
      <c r="DC85" s="105">
        <f t="shared" ca="1" si="2895"/>
        <v>0</v>
      </c>
      <c r="DD85" s="191"/>
      <c r="DE85" s="192">
        <f t="shared" ca="1" si="2896"/>
        <v>0</v>
      </c>
      <c r="DF85" s="106">
        <f t="shared" ca="1" si="2897"/>
        <v>0</v>
      </c>
      <c r="DG85" s="202"/>
      <c r="DH85" s="202"/>
      <c r="DI85" s="202"/>
      <c r="DJ85" s="202"/>
      <c r="DK85" s="202"/>
      <c r="DL85" s="202"/>
      <c r="DM85" s="202"/>
      <c r="DN85" s="202"/>
      <c r="DO85" s="203"/>
      <c r="DP85" s="204"/>
      <c r="DQ85" s="108">
        <f t="shared" si="2898"/>
        <v>0</v>
      </c>
      <c r="DR85" s="102">
        <f ca="1">IF(E85=0,0,SUMIF('Cocktail (December 2025)'!$F$6:$DB$1547,E85,'Cocktail (December 2025)'!$AD$6:$AD$1547))</f>
        <v>0</v>
      </c>
      <c r="DS85" s="108">
        <f t="shared" ca="1" si="2899"/>
        <v>0</v>
      </c>
      <c r="DT85" s="109">
        <f t="shared" ca="1" si="2900"/>
        <v>0</v>
      </c>
      <c r="DU85" s="104">
        <f t="shared" ca="1" si="2901"/>
        <v>0</v>
      </c>
      <c r="DV85" s="105">
        <f t="shared" ca="1" si="2902"/>
        <v>0</v>
      </c>
      <c r="DW85" s="191"/>
      <c r="DX85" s="192">
        <f t="shared" ca="1" si="2903"/>
        <v>0</v>
      </c>
      <c r="DY85" s="106">
        <f t="shared" ca="1" si="2904"/>
        <v>0</v>
      </c>
      <c r="DZ85" s="202"/>
      <c r="EA85" s="202"/>
      <c r="EB85" s="202"/>
      <c r="EC85" s="202"/>
      <c r="ED85" s="202"/>
      <c r="EE85" s="202"/>
      <c r="EF85" s="202"/>
      <c r="EG85" s="202"/>
      <c r="EH85" s="203"/>
      <c r="EI85" s="204"/>
      <c r="EJ85" s="108">
        <f t="shared" si="2905"/>
        <v>0</v>
      </c>
      <c r="EK85" s="102">
        <f ca="1">IF(E85=0,0,SUMIF('Cocktail (December 2025)'!$F$6:$DB$1547,E85,'Cocktail (December 2025)'!$AG$6:$AG$1547))</f>
        <v>0</v>
      </c>
      <c r="EL85" s="108">
        <f t="shared" ca="1" si="2906"/>
        <v>0</v>
      </c>
      <c r="EM85" s="109">
        <f t="shared" ca="1" si="2907"/>
        <v>0</v>
      </c>
      <c r="EN85" s="104">
        <f t="shared" ca="1" si="2908"/>
        <v>0</v>
      </c>
      <c r="EO85" s="105">
        <f t="shared" ca="1" si="2909"/>
        <v>0</v>
      </c>
      <c r="EP85" s="191"/>
      <c r="EQ85" s="199">
        <f t="shared" ca="1" si="2910"/>
        <v>0</v>
      </c>
      <c r="ER85" s="185">
        <f t="shared" ca="1" si="2911"/>
        <v>0</v>
      </c>
      <c r="ES85" s="202"/>
      <c r="ET85" s="202"/>
      <c r="EU85" s="202"/>
      <c r="EV85" s="202"/>
      <c r="EW85" s="202"/>
      <c r="EX85" s="202"/>
      <c r="EY85" s="202"/>
      <c r="EZ85" s="202"/>
      <c r="FA85" s="203"/>
      <c r="FB85" s="204"/>
      <c r="FC85" s="108">
        <f t="shared" si="2912"/>
        <v>0</v>
      </c>
      <c r="FD85" s="102">
        <f ca="1">IF(E85=0,0,SUMIF('Cocktail (December 2025)'!$F$6:$DB$1547,E85,'Cocktail (December 2025)'!$AJ$6:$AJ$1547))</f>
        <v>0</v>
      </c>
      <c r="FE85" s="108">
        <f t="shared" ca="1" si="2913"/>
        <v>0</v>
      </c>
      <c r="FF85" s="109">
        <f t="shared" ca="1" si="2914"/>
        <v>0</v>
      </c>
      <c r="FG85" s="104">
        <f t="shared" ca="1" si="2915"/>
        <v>0</v>
      </c>
      <c r="FH85" s="105">
        <f t="shared" ca="1" si="2916"/>
        <v>0</v>
      </c>
      <c r="FI85" s="191"/>
      <c r="FJ85" s="192">
        <f t="shared" ca="1" si="2917"/>
        <v>0</v>
      </c>
      <c r="FK85" s="110">
        <f t="shared" ca="1" si="2918"/>
        <v>0</v>
      </c>
      <c r="FL85" s="202"/>
      <c r="FM85" s="202"/>
      <c r="FN85" s="202"/>
      <c r="FO85" s="202"/>
      <c r="FP85" s="202"/>
      <c r="FQ85" s="202"/>
      <c r="FR85" s="202"/>
      <c r="FS85" s="202"/>
      <c r="FT85" s="203"/>
      <c r="FU85" s="204"/>
      <c r="FV85" s="108">
        <f t="shared" si="2919"/>
        <v>0</v>
      </c>
      <c r="FW85" s="102">
        <f ca="1">IF(E85=0,0,SUMIF('Cocktail (December 2025)'!$F$6:$DB$1547,E85,'Cocktail (December 2025)'!$AM$6:$AM$1547))</f>
        <v>0</v>
      </c>
      <c r="FX85" s="108">
        <f t="shared" ca="1" si="2920"/>
        <v>0</v>
      </c>
      <c r="FY85" s="109">
        <f t="shared" ca="1" si="2921"/>
        <v>0</v>
      </c>
      <c r="FZ85" s="104">
        <f t="shared" ca="1" si="2922"/>
        <v>0</v>
      </c>
      <c r="GA85" s="105">
        <f t="shared" ca="1" si="2923"/>
        <v>0</v>
      </c>
      <c r="GB85" s="191"/>
      <c r="GC85" s="192">
        <f t="shared" ca="1" si="2924"/>
        <v>0</v>
      </c>
      <c r="GD85" s="106">
        <f t="shared" ca="1" si="2925"/>
        <v>0</v>
      </c>
      <c r="GE85" s="202"/>
      <c r="GF85" s="202"/>
      <c r="GG85" s="202"/>
      <c r="GH85" s="202"/>
      <c r="GI85" s="202"/>
      <c r="GJ85" s="202"/>
      <c r="GK85" s="202"/>
      <c r="GL85" s="202"/>
      <c r="GM85" s="203"/>
      <c r="GN85" s="204"/>
      <c r="GO85" s="108">
        <f t="shared" si="2926"/>
        <v>0</v>
      </c>
      <c r="GP85" s="102">
        <f ca="1">IF(E85=0,0,SUMIF('Cocktail (December 2025)'!$F$6:$DB$1547,E85,'Cocktail (December 2025)'!$AP$6:$AP$1547))</f>
        <v>0</v>
      </c>
      <c r="GQ85" s="108">
        <f t="shared" ca="1" si="2927"/>
        <v>0</v>
      </c>
      <c r="GR85" s="109">
        <f t="shared" ca="1" si="2928"/>
        <v>0</v>
      </c>
      <c r="GS85" s="104">
        <f t="shared" ca="1" si="2929"/>
        <v>0</v>
      </c>
      <c r="GT85" s="105">
        <f t="shared" ca="1" si="2930"/>
        <v>0</v>
      </c>
      <c r="GU85" s="191"/>
      <c r="GV85" s="192">
        <f t="shared" ca="1" si="2931"/>
        <v>0</v>
      </c>
      <c r="GW85" s="106">
        <f t="shared" ca="1" si="2932"/>
        <v>0</v>
      </c>
      <c r="GX85" s="202"/>
      <c r="GY85" s="202"/>
      <c r="GZ85" s="202"/>
      <c r="HA85" s="202"/>
      <c r="HB85" s="202"/>
      <c r="HC85" s="202"/>
      <c r="HD85" s="202"/>
      <c r="HE85" s="202"/>
      <c r="HF85" s="203"/>
      <c r="HG85" s="204"/>
      <c r="HH85" s="108">
        <f t="shared" si="2933"/>
        <v>0</v>
      </c>
      <c r="HI85" s="102">
        <f ca="1">IF(E85=0,0,SUMIF('Cocktail (December 2025)'!$F$6:$DB$1547,E85,'Cocktail (December 2025)'!$AS$6:$AS$1547))</f>
        <v>0</v>
      </c>
      <c r="HJ85" s="108">
        <f t="shared" ca="1" si="2934"/>
        <v>0</v>
      </c>
      <c r="HK85" s="109">
        <f t="shared" ca="1" si="2935"/>
        <v>0</v>
      </c>
      <c r="HL85" s="104">
        <f t="shared" ca="1" si="2936"/>
        <v>0</v>
      </c>
      <c r="HM85" s="105">
        <f t="shared" ca="1" si="2937"/>
        <v>0</v>
      </c>
      <c r="HN85" s="191"/>
      <c r="HO85" s="192">
        <f t="shared" ca="1" si="2938"/>
        <v>0</v>
      </c>
      <c r="HP85" s="106">
        <f t="shared" ca="1" si="2939"/>
        <v>0</v>
      </c>
      <c r="HQ85" s="202"/>
      <c r="HR85" s="202"/>
      <c r="HS85" s="202"/>
      <c r="HT85" s="202"/>
      <c r="HU85" s="202"/>
      <c r="HV85" s="202"/>
      <c r="HW85" s="202"/>
      <c r="HX85" s="202"/>
      <c r="HY85" s="203"/>
      <c r="HZ85" s="204"/>
      <c r="IA85" s="108">
        <f t="shared" si="2940"/>
        <v>0</v>
      </c>
      <c r="IB85" s="102">
        <f ca="1">IF(E85=0,0,SUMIF('Cocktail (December 2025)'!$F$6:$DB$1547,E85,'Cocktail (December 2025)'!$AV$6:$AV$1547))</f>
        <v>0</v>
      </c>
      <c r="IC85" s="108">
        <f t="shared" ca="1" si="2941"/>
        <v>0</v>
      </c>
      <c r="ID85" s="109">
        <f t="shared" ca="1" si="2942"/>
        <v>0</v>
      </c>
      <c r="IE85" s="104">
        <f t="shared" ca="1" si="2943"/>
        <v>0</v>
      </c>
      <c r="IF85" s="105">
        <f t="shared" ca="1" si="2944"/>
        <v>0</v>
      </c>
      <c r="IG85" s="191"/>
      <c r="IH85" s="192">
        <f t="shared" ca="1" si="2945"/>
        <v>0</v>
      </c>
      <c r="II85" s="106">
        <f t="shared" ca="1" si="2946"/>
        <v>0</v>
      </c>
      <c r="IJ85" s="202"/>
      <c r="IK85" s="202"/>
      <c r="IL85" s="202"/>
      <c r="IM85" s="202"/>
      <c r="IN85" s="202"/>
      <c r="IO85" s="202"/>
      <c r="IP85" s="202"/>
      <c r="IQ85" s="202"/>
      <c r="IR85" s="203"/>
      <c r="IS85" s="204"/>
      <c r="IT85" s="108">
        <f t="shared" si="2947"/>
        <v>0</v>
      </c>
      <c r="IU85" s="102">
        <f ca="1">IF(E85=0,0,SUMIF('Cocktail (December 2025)'!$F$6:$DB$1547,E85,'Cocktail (December 2025)'!$AY$6:$AY$1547))</f>
        <v>0</v>
      </c>
      <c r="IV85" s="108">
        <f t="shared" ca="1" si="2948"/>
        <v>0</v>
      </c>
      <c r="IW85" s="109">
        <f t="shared" ca="1" si="2949"/>
        <v>0</v>
      </c>
      <c r="IX85" s="104">
        <f t="shared" ca="1" si="2950"/>
        <v>0</v>
      </c>
      <c r="IY85" s="105">
        <f t="shared" ca="1" si="2951"/>
        <v>0</v>
      </c>
      <c r="IZ85" s="191"/>
      <c r="JA85" s="192">
        <f t="shared" ca="1" si="2952"/>
        <v>0</v>
      </c>
      <c r="JB85" s="106">
        <f t="shared" ca="1" si="2953"/>
        <v>0</v>
      </c>
      <c r="JC85" s="202"/>
      <c r="JD85" s="202"/>
      <c r="JE85" s="202"/>
      <c r="JF85" s="202"/>
      <c r="JG85" s="202"/>
      <c r="JH85" s="202"/>
      <c r="JI85" s="202"/>
      <c r="JJ85" s="202"/>
      <c r="JK85" s="203"/>
      <c r="JL85" s="204"/>
      <c r="JM85" s="108">
        <f t="shared" si="2954"/>
        <v>0</v>
      </c>
      <c r="JN85" s="102">
        <f ca="1">IF(E85=0,0,SUMIF('Cocktail (December 2025)'!$F$6:$DB$1547,E85,'Cocktail (December 2025)'!$BB$6:$BB$1547))</f>
        <v>0</v>
      </c>
      <c r="JO85" s="108">
        <f t="shared" ca="1" si="2955"/>
        <v>0</v>
      </c>
      <c r="JP85" s="109">
        <f t="shared" ca="1" si="2956"/>
        <v>0</v>
      </c>
      <c r="JQ85" s="104">
        <f t="shared" ca="1" si="2957"/>
        <v>0</v>
      </c>
      <c r="JR85" s="105">
        <f t="shared" ca="1" si="2958"/>
        <v>0</v>
      </c>
      <c r="JS85" s="191"/>
      <c r="JT85" s="192">
        <f t="shared" ca="1" si="2959"/>
        <v>0</v>
      </c>
      <c r="JU85" s="106">
        <f t="shared" ca="1" si="2960"/>
        <v>0</v>
      </c>
      <c r="JV85" s="202"/>
      <c r="JW85" s="202"/>
      <c r="JX85" s="202"/>
      <c r="JY85" s="202"/>
      <c r="JZ85" s="202"/>
      <c r="KA85" s="202"/>
      <c r="KB85" s="202"/>
      <c r="KC85" s="202"/>
      <c r="KD85" s="203"/>
      <c r="KE85" s="204"/>
      <c r="KF85" s="108">
        <f t="shared" si="2961"/>
        <v>0</v>
      </c>
      <c r="KG85" s="102">
        <f ca="1">IF(E85=0,0,SUMIF('Cocktail (December 2025)'!$F$6:$DB$1547,E85,'Cocktail (December 2025)'!$BE$6:$BE$1547))</f>
        <v>0</v>
      </c>
      <c r="KH85" s="108">
        <f t="shared" ca="1" si="2962"/>
        <v>0</v>
      </c>
      <c r="KI85" s="109">
        <f t="shared" ca="1" si="2963"/>
        <v>0</v>
      </c>
      <c r="KJ85" s="104">
        <f t="shared" ca="1" si="2964"/>
        <v>0</v>
      </c>
      <c r="KK85" s="105">
        <f t="shared" ca="1" si="2965"/>
        <v>0</v>
      </c>
      <c r="KL85" s="191"/>
      <c r="KM85" s="192">
        <f t="shared" ca="1" si="2966"/>
        <v>0</v>
      </c>
      <c r="KN85" s="106">
        <f t="shared" ca="1" si="2967"/>
        <v>0</v>
      </c>
      <c r="KO85" s="202"/>
      <c r="KP85" s="202"/>
      <c r="KQ85" s="202"/>
      <c r="KR85" s="202"/>
      <c r="KS85" s="202"/>
      <c r="KT85" s="202"/>
      <c r="KU85" s="202"/>
      <c r="KV85" s="202"/>
      <c r="KW85" s="203"/>
      <c r="KX85" s="204"/>
      <c r="KY85" s="108">
        <f t="shared" si="2968"/>
        <v>0</v>
      </c>
      <c r="KZ85" s="102">
        <f ca="1">IF(E85=0,0,SUMIF('Cocktail (December 2025)'!$F$6:$DB$1547,E85,'Cocktail (December 2025)'!$BH$6:$BH$1547))</f>
        <v>0</v>
      </c>
      <c r="LA85" s="108">
        <f t="shared" ca="1" si="2969"/>
        <v>0</v>
      </c>
      <c r="LB85" s="109">
        <f t="shared" ca="1" si="2970"/>
        <v>0</v>
      </c>
      <c r="LC85" s="104">
        <f t="shared" ca="1" si="2971"/>
        <v>0</v>
      </c>
      <c r="LD85" s="105">
        <f t="shared" ca="1" si="2972"/>
        <v>0</v>
      </c>
      <c r="LE85" s="191"/>
      <c r="LF85" s="192">
        <f t="shared" ca="1" si="2973"/>
        <v>0</v>
      </c>
      <c r="LG85" s="106">
        <f t="shared" ca="1" si="2974"/>
        <v>0</v>
      </c>
      <c r="LH85" s="202"/>
      <c r="LI85" s="202"/>
      <c r="LJ85" s="202"/>
      <c r="LK85" s="202"/>
      <c r="LL85" s="202"/>
      <c r="LM85" s="202"/>
      <c r="LN85" s="202"/>
      <c r="LO85" s="202"/>
      <c r="LP85" s="203"/>
      <c r="LQ85" s="204"/>
      <c r="LR85" s="108">
        <f t="shared" si="2975"/>
        <v>0</v>
      </c>
      <c r="LS85" s="102">
        <f ca="1">IF(E85=0,0,SUMIF('Cocktail (December 2025)'!$F$6:$DB$1547,E85,'Cocktail (December 2025)'!$BK$6:$BK$1547))</f>
        <v>0</v>
      </c>
      <c r="LT85" s="108">
        <f t="shared" ca="1" si="2976"/>
        <v>0</v>
      </c>
      <c r="LU85" s="109">
        <f t="shared" ca="1" si="2977"/>
        <v>0</v>
      </c>
      <c r="LV85" s="104">
        <f t="shared" ca="1" si="2978"/>
        <v>0</v>
      </c>
      <c r="LW85" s="105">
        <f t="shared" ca="1" si="2979"/>
        <v>0</v>
      </c>
      <c r="LX85" s="191"/>
      <c r="LY85" s="192">
        <f t="shared" ca="1" si="2980"/>
        <v>0</v>
      </c>
      <c r="LZ85" s="106">
        <f t="shared" ca="1" si="2981"/>
        <v>0</v>
      </c>
      <c r="MA85" s="202"/>
      <c r="MB85" s="202"/>
      <c r="MC85" s="202"/>
      <c r="MD85" s="202"/>
      <c r="ME85" s="202"/>
      <c r="MF85" s="202"/>
      <c r="MG85" s="202"/>
      <c r="MH85" s="202"/>
      <c r="MI85" s="203"/>
      <c r="MJ85" s="204"/>
      <c r="MK85" s="108">
        <f t="shared" si="2982"/>
        <v>0</v>
      </c>
      <c r="ML85" s="102">
        <f ca="1">IF(E85=0,0,SUMIF('Cocktail (December 2025)'!$F$6:$DB$1547,E85,'Cocktail (December 2025)'!$BN$6:$BN$1547))</f>
        <v>0</v>
      </c>
      <c r="MM85" s="108">
        <f t="shared" ca="1" si="2983"/>
        <v>0</v>
      </c>
      <c r="MN85" s="109">
        <f t="shared" ca="1" si="2984"/>
        <v>0</v>
      </c>
      <c r="MO85" s="104">
        <f t="shared" ca="1" si="2985"/>
        <v>0</v>
      </c>
      <c r="MP85" s="105">
        <f t="shared" ca="1" si="2986"/>
        <v>0</v>
      </c>
      <c r="MQ85" s="191"/>
      <c r="MR85" s="192">
        <f t="shared" ca="1" si="2987"/>
        <v>0</v>
      </c>
      <c r="MS85" s="106">
        <f t="shared" ca="1" si="2988"/>
        <v>0</v>
      </c>
      <c r="MT85" s="202"/>
      <c r="MU85" s="202"/>
      <c r="MV85" s="202"/>
      <c r="MW85" s="202"/>
      <c r="MX85" s="202"/>
      <c r="MY85" s="202"/>
      <c r="MZ85" s="202"/>
      <c r="NA85" s="202"/>
      <c r="NB85" s="203"/>
      <c r="NC85" s="204"/>
      <c r="ND85" s="108">
        <f t="shared" si="2989"/>
        <v>0</v>
      </c>
      <c r="NE85" s="102">
        <f ca="1">IF(E85=0,0,SUMIF('Cocktail (December 2025)'!$F$6:$DB$1547,E85,'Cocktail (December 2025)'!$BQ$6:$BQ$1547))</f>
        <v>0</v>
      </c>
      <c r="NF85" s="108">
        <f t="shared" ca="1" si="2990"/>
        <v>0</v>
      </c>
      <c r="NG85" s="109">
        <f t="shared" ca="1" si="2991"/>
        <v>0</v>
      </c>
      <c r="NH85" s="104">
        <f t="shared" ca="1" si="2992"/>
        <v>0</v>
      </c>
      <c r="NI85" s="105">
        <f t="shared" ca="1" si="2993"/>
        <v>0</v>
      </c>
      <c r="NJ85" s="191"/>
      <c r="NK85" s="192">
        <f t="shared" ca="1" si="2994"/>
        <v>0</v>
      </c>
      <c r="NL85" s="106">
        <f t="shared" ca="1" si="2995"/>
        <v>0</v>
      </c>
      <c r="NM85" s="202"/>
      <c r="NN85" s="202"/>
      <c r="NO85" s="202"/>
      <c r="NP85" s="202"/>
      <c r="NQ85" s="202"/>
      <c r="NR85" s="202"/>
      <c r="NS85" s="202"/>
      <c r="NT85" s="202"/>
      <c r="NU85" s="203"/>
      <c r="NV85" s="204"/>
      <c r="NW85" s="108">
        <f t="shared" si="2996"/>
        <v>0</v>
      </c>
      <c r="NX85" s="102">
        <f ca="1">IF(E85=0,0,SUMIF('Cocktail (December 2025)'!$F$6:$DB$1547,E85,'Cocktail (December 2025)'!$BT$6:$BT$1547))</f>
        <v>0</v>
      </c>
      <c r="NY85" s="108">
        <f t="shared" ca="1" si="2997"/>
        <v>0</v>
      </c>
      <c r="NZ85" s="109">
        <f t="shared" ca="1" si="2998"/>
        <v>0</v>
      </c>
      <c r="OA85" s="104">
        <f t="shared" ca="1" si="2999"/>
        <v>0</v>
      </c>
      <c r="OB85" s="105">
        <f t="shared" ca="1" si="3000"/>
        <v>0</v>
      </c>
      <c r="OC85" s="191"/>
      <c r="OD85" s="192">
        <f t="shared" ca="1" si="3001"/>
        <v>0</v>
      </c>
      <c r="OE85" s="106">
        <f t="shared" ca="1" si="3002"/>
        <v>0</v>
      </c>
      <c r="OF85" s="202"/>
      <c r="OG85" s="202"/>
      <c r="OH85" s="202"/>
      <c r="OI85" s="202"/>
      <c r="OJ85" s="202"/>
      <c r="OK85" s="202"/>
      <c r="OL85" s="202"/>
      <c r="OM85" s="202"/>
      <c r="ON85" s="203"/>
      <c r="OO85" s="204"/>
      <c r="OP85" s="108">
        <f t="shared" si="3003"/>
        <v>0</v>
      </c>
      <c r="OQ85" s="102">
        <f ca="1">IF(E85=0,0,SUMIF('Cocktail (December 2025)'!$F$6:$DB$1547,E85,'Cocktail (December 2025)'!$BW$6:$BW$1547))</f>
        <v>0</v>
      </c>
      <c r="OR85" s="108">
        <f t="shared" ca="1" si="3004"/>
        <v>0</v>
      </c>
      <c r="OS85" s="109">
        <f t="shared" ca="1" si="3005"/>
        <v>0</v>
      </c>
      <c r="OT85" s="104">
        <f t="shared" ca="1" si="3006"/>
        <v>0</v>
      </c>
      <c r="OU85" s="105">
        <f t="shared" ca="1" si="3007"/>
        <v>0</v>
      </c>
      <c r="OV85" s="191"/>
      <c r="OW85" s="192">
        <f t="shared" ca="1" si="3008"/>
        <v>0</v>
      </c>
      <c r="OX85" s="106">
        <f t="shared" ca="1" si="3009"/>
        <v>0</v>
      </c>
      <c r="OY85" s="202"/>
      <c r="OZ85" s="202"/>
      <c r="PA85" s="202"/>
      <c r="PB85" s="202"/>
      <c r="PC85" s="202"/>
      <c r="PD85" s="202"/>
      <c r="PE85" s="202"/>
      <c r="PF85" s="202"/>
      <c r="PG85" s="203"/>
      <c r="PH85" s="204"/>
      <c r="PI85" s="108">
        <f t="shared" si="3010"/>
        <v>0</v>
      </c>
      <c r="PJ85" s="102">
        <f ca="1">IF(E85=0,0,SUMIF('Cocktail (December 2025)'!$F$6:$DB$1547,E85,'Cocktail (December 2025)'!$BZ$6:$BZ$1547))</f>
        <v>0</v>
      </c>
      <c r="PK85" s="108">
        <f t="shared" ca="1" si="3011"/>
        <v>0</v>
      </c>
      <c r="PL85" s="109">
        <f t="shared" ca="1" si="3012"/>
        <v>0</v>
      </c>
      <c r="PM85" s="104">
        <f t="shared" ca="1" si="3013"/>
        <v>0</v>
      </c>
      <c r="PN85" s="105">
        <f t="shared" ca="1" si="3014"/>
        <v>0</v>
      </c>
      <c r="PO85" s="191"/>
      <c r="PP85" s="192">
        <f t="shared" ca="1" si="3015"/>
        <v>0</v>
      </c>
      <c r="PQ85" s="106">
        <f t="shared" ca="1" si="3016"/>
        <v>0</v>
      </c>
      <c r="PR85" s="202"/>
      <c r="PS85" s="202"/>
      <c r="PT85" s="202"/>
      <c r="PU85" s="202"/>
      <c r="PV85" s="202"/>
      <c r="PW85" s="202"/>
      <c r="PX85" s="202"/>
      <c r="PY85" s="202"/>
      <c r="PZ85" s="203"/>
      <c r="QA85" s="204"/>
      <c r="QB85" s="108">
        <f t="shared" si="3017"/>
        <v>0</v>
      </c>
      <c r="QC85" s="102">
        <f ca="1">IF(E85=0,0,SUMIF('Cocktail (December 2025)'!$F$6:$DB$1547,E85,'Cocktail (December 2025)'!$CC$6:$CC$1547))</f>
        <v>0</v>
      </c>
      <c r="QD85" s="108">
        <f t="shared" ca="1" si="3018"/>
        <v>0</v>
      </c>
      <c r="QE85" s="109">
        <f t="shared" ca="1" si="3019"/>
        <v>0</v>
      </c>
      <c r="QF85" s="104">
        <f t="shared" ca="1" si="3020"/>
        <v>0</v>
      </c>
      <c r="QG85" s="105">
        <f t="shared" ca="1" si="3021"/>
        <v>0</v>
      </c>
      <c r="QH85" s="191"/>
      <c r="QI85" s="192">
        <f t="shared" ca="1" si="3022"/>
        <v>0</v>
      </c>
      <c r="QJ85" s="106">
        <f t="shared" ca="1" si="3023"/>
        <v>0</v>
      </c>
      <c r="QK85" s="202"/>
      <c r="QL85" s="202"/>
      <c r="QM85" s="202"/>
      <c r="QN85" s="202"/>
      <c r="QO85" s="202"/>
      <c r="QP85" s="202"/>
      <c r="QQ85" s="202"/>
      <c r="QR85" s="202"/>
      <c r="QS85" s="203"/>
      <c r="QT85" s="204"/>
      <c r="QU85" s="108">
        <f t="shared" si="3024"/>
        <v>0</v>
      </c>
      <c r="QV85" s="102">
        <f ca="1">IF(E85=0,0,SUMIF('Cocktail (December 2025)'!$F$6:$DB$1547,E85,'Cocktail (December 2025)'!$CF$6:$CF$1547))</f>
        <v>0</v>
      </c>
      <c r="QW85" s="108">
        <f t="shared" ca="1" si="3025"/>
        <v>0</v>
      </c>
      <c r="QX85" s="109">
        <f t="shared" ca="1" si="3026"/>
        <v>0</v>
      </c>
      <c r="QY85" s="104">
        <f t="shared" ca="1" si="3027"/>
        <v>0</v>
      </c>
      <c r="QZ85" s="105">
        <f t="shared" ca="1" si="3028"/>
        <v>0</v>
      </c>
      <c r="RA85" s="191"/>
      <c r="RB85" s="192">
        <f t="shared" ca="1" si="3029"/>
        <v>0</v>
      </c>
      <c r="RC85" s="106">
        <f t="shared" ca="1" si="2447"/>
        <v>0</v>
      </c>
      <c r="RD85" s="202"/>
      <c r="RE85" s="202"/>
      <c r="RF85" s="202"/>
      <c r="RG85" s="202"/>
      <c r="RH85" s="202"/>
      <c r="RI85" s="202"/>
      <c r="RJ85" s="202"/>
      <c r="RK85" s="202"/>
      <c r="RL85" s="203"/>
      <c r="RM85" s="204"/>
      <c r="RN85" s="108">
        <f t="shared" si="3030"/>
        <v>0</v>
      </c>
      <c r="RO85" s="102">
        <f ca="1">IF(E85=0,0,SUMIF('Cocktail (December 2025)'!$F$6:$DB$1547,E85,'Cocktail (December 2025)'!$CI$6:$CI$1547))</f>
        <v>0</v>
      </c>
      <c r="RP85" s="108">
        <f t="shared" ca="1" si="3031"/>
        <v>0</v>
      </c>
      <c r="RQ85" s="109">
        <f t="shared" ca="1" si="3032"/>
        <v>0</v>
      </c>
      <c r="RR85" s="104">
        <f t="shared" ca="1" si="3033"/>
        <v>0</v>
      </c>
      <c r="RS85" s="105">
        <f t="shared" ca="1" si="3034"/>
        <v>0</v>
      </c>
      <c r="RT85" s="191"/>
      <c r="RU85" s="192">
        <f t="shared" ca="1" si="3035"/>
        <v>0</v>
      </c>
      <c r="RV85" s="106">
        <f t="shared" ca="1" si="3036"/>
        <v>0</v>
      </c>
      <c r="RW85" s="202"/>
      <c r="RX85" s="202"/>
      <c r="RY85" s="202"/>
      <c r="RZ85" s="202"/>
      <c r="SA85" s="202"/>
      <c r="SB85" s="202"/>
      <c r="SC85" s="202"/>
      <c r="SD85" s="202"/>
      <c r="SE85" s="203"/>
      <c r="SF85" s="204"/>
      <c r="SG85" s="108">
        <f t="shared" si="3037"/>
        <v>0</v>
      </c>
      <c r="SH85" s="102">
        <f ca="1">IF(E85=0,0,SUMIF('Cocktail (December 2025)'!$F$6:$DB$1547,E85,'Cocktail (December 2025)'!$CL$6:$CL$1547))</f>
        <v>0</v>
      </c>
      <c r="SI85" s="108">
        <f t="shared" ca="1" si="3038"/>
        <v>0</v>
      </c>
      <c r="SJ85" s="109">
        <f t="shared" ca="1" si="3039"/>
        <v>0</v>
      </c>
      <c r="SK85" s="104">
        <f t="shared" ca="1" si="3040"/>
        <v>0</v>
      </c>
      <c r="SL85" s="105">
        <f t="shared" ca="1" si="3041"/>
        <v>0</v>
      </c>
      <c r="SM85" s="191"/>
      <c r="SN85" s="192">
        <f t="shared" ca="1" si="3042"/>
        <v>0</v>
      </c>
      <c r="SO85" s="106">
        <f t="shared" ca="1" si="3043"/>
        <v>0</v>
      </c>
      <c r="SP85" s="202"/>
      <c r="SQ85" s="202"/>
      <c r="SR85" s="202"/>
      <c r="SS85" s="202"/>
      <c r="ST85" s="202"/>
      <c r="SU85" s="202"/>
      <c r="SV85" s="202"/>
      <c r="SW85" s="202"/>
      <c r="SX85" s="203"/>
      <c r="SY85" s="204"/>
      <c r="SZ85" s="108">
        <f t="shared" si="3044"/>
        <v>0</v>
      </c>
      <c r="TA85" s="102">
        <f ca="1">IF(E85=0,0,SUMIF('Cocktail (December 2025)'!$F$6:$DB$1547,E85,'Cocktail (December 2025)'!$CO$6:$CO$1547))</f>
        <v>0</v>
      </c>
      <c r="TB85" s="108">
        <f t="shared" ca="1" si="3045"/>
        <v>0</v>
      </c>
      <c r="TC85" s="109">
        <f t="shared" ca="1" si="3046"/>
        <v>0</v>
      </c>
      <c r="TD85" s="104">
        <f t="shared" ca="1" si="3047"/>
        <v>0</v>
      </c>
      <c r="TE85" s="105">
        <f t="shared" ca="1" si="3048"/>
        <v>0</v>
      </c>
      <c r="TF85" s="191"/>
      <c r="TG85" s="192">
        <f t="shared" ca="1" si="3049"/>
        <v>0</v>
      </c>
      <c r="TH85" s="106">
        <f t="shared" ca="1" si="3050"/>
        <v>0</v>
      </c>
      <c r="TI85" s="202"/>
      <c r="TJ85" s="202"/>
      <c r="TK85" s="202"/>
      <c r="TL85" s="202"/>
      <c r="TM85" s="202"/>
      <c r="TN85" s="202"/>
      <c r="TO85" s="202"/>
      <c r="TP85" s="202"/>
      <c r="TQ85" s="203"/>
      <c r="TR85" s="204"/>
      <c r="TS85" s="108">
        <f t="shared" si="3051"/>
        <v>0</v>
      </c>
      <c r="TT85" s="102">
        <f ca="1">IF(E85=0,0,SUMIF('Cocktail (December 2025)'!$F$6:$DB$1547,E85,'Cocktail (December 2025)'!$CR$6:$CR$1547))</f>
        <v>0</v>
      </c>
      <c r="TU85" s="108">
        <f t="shared" ca="1" si="3052"/>
        <v>0</v>
      </c>
      <c r="TV85" s="109">
        <f t="shared" ca="1" si="3053"/>
        <v>0</v>
      </c>
      <c r="TW85" s="104">
        <f t="shared" ca="1" si="3054"/>
        <v>0</v>
      </c>
      <c r="TX85" s="105">
        <f t="shared" ca="1" si="3055"/>
        <v>0</v>
      </c>
      <c r="TY85" s="191"/>
      <c r="TZ85" s="192">
        <f t="shared" ca="1" si="3056"/>
        <v>0</v>
      </c>
      <c r="UA85" s="106">
        <f t="shared" ca="1" si="3057"/>
        <v>0</v>
      </c>
      <c r="UB85" s="202"/>
      <c r="UC85" s="202"/>
      <c r="UD85" s="202"/>
      <c r="UE85" s="202"/>
      <c r="UF85" s="202"/>
      <c r="UG85" s="202"/>
      <c r="UH85" s="202"/>
      <c r="UI85" s="202"/>
      <c r="UJ85" s="203"/>
      <c r="UK85" s="204"/>
      <c r="UL85" s="108">
        <f t="shared" si="3058"/>
        <v>0</v>
      </c>
      <c r="UM85" s="102">
        <f ca="1">IF(E85=0,0,SUMIF('Cocktail (December 2025)'!$F$6:$DB$1547,E85,'Cocktail (December 2025)'!$CU$6:$CU$1547))</f>
        <v>0</v>
      </c>
      <c r="UN85" s="108">
        <f t="shared" ca="1" si="3059"/>
        <v>0</v>
      </c>
      <c r="UO85" s="109">
        <f t="shared" ca="1" si="3060"/>
        <v>0</v>
      </c>
      <c r="UP85" s="104">
        <f t="shared" ca="1" si="3061"/>
        <v>0</v>
      </c>
      <c r="UQ85" s="105">
        <f t="shared" ca="1" si="3062"/>
        <v>0</v>
      </c>
      <c r="UR85" s="191"/>
      <c r="US85" s="192">
        <f t="shared" ca="1" si="3063"/>
        <v>0</v>
      </c>
      <c r="UT85" s="106">
        <f t="shared" ca="1" si="3064"/>
        <v>0</v>
      </c>
      <c r="UU85" s="202"/>
      <c r="UV85" s="202"/>
      <c r="UW85" s="202"/>
      <c r="UX85" s="202"/>
      <c r="UY85" s="202"/>
      <c r="UZ85" s="202"/>
      <c r="VA85" s="202"/>
      <c r="VB85" s="202"/>
      <c r="VC85" s="203"/>
      <c r="VD85" s="204"/>
      <c r="VE85" s="108">
        <f t="shared" si="3065"/>
        <v>0</v>
      </c>
      <c r="VF85" s="102">
        <f ca="1">IF(E85=0,0,SUMIF('Cocktail (December 2025)'!$F$6:$DB$1547,E85,'Cocktail (December 2025)'!$CX$6:$CX$1547))</f>
        <v>0</v>
      </c>
      <c r="VG85" s="108">
        <f t="shared" ca="1" si="3066"/>
        <v>0</v>
      </c>
      <c r="VH85" s="109">
        <f t="shared" ca="1" si="3067"/>
        <v>0</v>
      </c>
      <c r="VI85" s="104">
        <f t="shared" ca="1" si="3068"/>
        <v>0</v>
      </c>
      <c r="VJ85" s="105">
        <f t="shared" ca="1" si="3069"/>
        <v>0</v>
      </c>
      <c r="VK85" s="191"/>
      <c r="VL85" s="192">
        <f t="shared" ca="1" si="3070"/>
        <v>0</v>
      </c>
      <c r="VM85" s="106">
        <f t="shared" ca="1" si="3071"/>
        <v>0</v>
      </c>
      <c r="VN85" s="202"/>
      <c r="VO85" s="202"/>
      <c r="VP85" s="202"/>
      <c r="VQ85" s="202"/>
      <c r="VR85" s="202"/>
      <c r="VS85" s="202"/>
      <c r="VT85" s="202"/>
      <c r="VU85" s="202"/>
      <c r="VV85" s="203"/>
      <c r="VW85" s="204"/>
      <c r="VX85" s="108">
        <f t="shared" si="3072"/>
        <v>0</v>
      </c>
      <c r="VY85" s="102">
        <f ca="1">IF(E85=0,0,SUMIF('Cocktail (December 2025)'!$F$6:$DB$1547,E85,'Cocktail (December 2025)'!$DA$6:$DA$1547))</f>
        <v>0</v>
      </c>
      <c r="VZ85" s="108">
        <f t="shared" ca="1" si="3073"/>
        <v>0</v>
      </c>
      <c r="WA85" s="109">
        <f t="shared" ca="1" si="3074"/>
        <v>0</v>
      </c>
      <c r="WB85" s="104">
        <f t="shared" ca="1" si="3075"/>
        <v>0</v>
      </c>
      <c r="WC85" s="105">
        <f t="shared" ca="1" si="3076"/>
        <v>0</v>
      </c>
      <c r="WD85" s="191"/>
      <c r="WE85" s="192">
        <f t="shared" ca="1" si="3077"/>
        <v>0</v>
      </c>
      <c r="WF85" s="14" t="s">
        <v>81</v>
      </c>
      <c r="WG85" s="62">
        <f t="shared" si="3078"/>
        <v>0</v>
      </c>
      <c r="WH85" s="13">
        <f t="shared" si="3079"/>
        <v>0</v>
      </c>
      <c r="WI85" s="13">
        <f t="shared" si="3080"/>
        <v>0</v>
      </c>
      <c r="WJ85" s="13">
        <f t="shared" si="3081"/>
        <v>0</v>
      </c>
      <c r="WK85" s="13">
        <f t="shared" si="3082"/>
        <v>0</v>
      </c>
      <c r="WL85" s="13">
        <f t="shared" si="3083"/>
        <v>0</v>
      </c>
      <c r="WM85" s="13">
        <f t="shared" si="3084"/>
        <v>0</v>
      </c>
      <c r="WN85" s="13">
        <f t="shared" si="3085"/>
        <v>0</v>
      </c>
      <c r="WO85" s="13">
        <f t="shared" si="3086"/>
        <v>0</v>
      </c>
      <c r="WP85" s="63">
        <f t="shared" si="3087"/>
        <v>0</v>
      </c>
      <c r="WQ85" s="63">
        <f t="shared" si="3088"/>
        <v>0</v>
      </c>
      <c r="WR85" s="63">
        <f t="shared" si="3089"/>
        <v>0</v>
      </c>
      <c r="WS85" s="63">
        <f t="shared" ca="1" si="3090"/>
        <v>0</v>
      </c>
      <c r="WT85" s="54">
        <f t="shared" ca="1" si="3091"/>
        <v>0</v>
      </c>
      <c r="WU85" s="64">
        <f t="shared" ca="1" si="3092"/>
        <v>0</v>
      </c>
      <c r="WV85" s="196"/>
      <c r="WW85" s="197">
        <f t="shared" ca="1" si="3093"/>
        <v>0</v>
      </c>
      <c r="WX85" s="12">
        <f t="shared" si="3094"/>
        <v>0</v>
      </c>
      <c r="WY85" s="61"/>
    </row>
    <row r="86" spans="1:623" ht="15" x14ac:dyDescent="0.3">
      <c r="A86" s="114" t="str">
        <f t="shared" ca="1" si="2862"/>
        <v>-</v>
      </c>
      <c r="B86" s="175"/>
      <c r="C86" s="173">
        <v>548</v>
      </c>
      <c r="D86" s="174">
        <v>370</v>
      </c>
      <c r="E86" s="184" t="s">
        <v>215</v>
      </c>
      <c r="F86" s="98">
        <f>IF(E86="","",IF(VLOOKUP(E86,'Master Data (December 2025)'!$B$10:$N$857,1)=E86,VLOOKUP(E86,'Master Data (December 2025)'!$B$10:$N$857,6),"XX"))</f>
        <v>1</v>
      </c>
      <c r="G86" s="98"/>
      <c r="H86" s="90">
        <f>IF(E86="","",IF(VLOOKUP(E86,'Master Data (December 2025)'!$B$10:$N$857,1)=E86,VLOOKUP(E86,'Master Data (December 2025)'!$B$10:$N$857,8),"XX"))</f>
        <v>1</v>
      </c>
      <c r="I86" s="98"/>
      <c r="J86" s="90" t="str">
        <f>IF(E86="","",IF(VLOOKUP(E86,'Master Data (December 2025)'!$B$10:$N$857,1)=E86,VLOOKUP(E86,'Master Data (December 2025)'!$B$10:$N$857,3),"XX"))</f>
        <v>ไทยน้ำทิพย์</v>
      </c>
      <c r="K86" s="99" t="str">
        <f>IF(E86="","",IF(VLOOKUP(E86,'Master Data (December 2025)'!$B$10:$N$857,1)=E86,VLOOKUP(E86,'Master Data (December 2025)'!$B$10:$N$857,5),"XX"))</f>
        <v>Can 325 ml</v>
      </c>
      <c r="L86" s="215">
        <f>IF(E86="","",IF(VLOOKUP(E86,'Master Data (December 2025)'!$B$10:$N$857,1)=E86,VLOOKUP(E86,'Master Data (December 2025)'!$B$10:$N$857,11),"XX"))</f>
        <v>15</v>
      </c>
      <c r="M86" s="215">
        <f>IF(E86="","",IF(VLOOKUP(E86,'Master Data (December 2025)'!$B$10:$N$857,1)=E86,VLOOKUP(E86,'Master Data (December 2025)'!$B$10:$N$857,13),"XX"))</f>
        <v>15</v>
      </c>
      <c r="N86" s="208"/>
      <c r="O86" s="100">
        <f t="shared" si="2863"/>
        <v>0</v>
      </c>
      <c r="P86" s="202"/>
      <c r="Q86" s="202"/>
      <c r="R86" s="202"/>
      <c r="S86" s="202"/>
      <c r="T86" s="202"/>
      <c r="U86" s="202"/>
      <c r="V86" s="202"/>
      <c r="W86" s="202"/>
      <c r="X86" s="203"/>
      <c r="Y86" s="204"/>
      <c r="Z86" s="101">
        <f t="shared" si="2864"/>
        <v>0</v>
      </c>
      <c r="AA86" s="102">
        <f ca="1">IF(E86=0,0,SUMIF('Cocktail (December 2025)'!$F$6:$DB$1547,E86,'Cocktail (December 2025)'!$O$6:$O$1547))</f>
        <v>0</v>
      </c>
      <c r="AB86" s="103">
        <f t="shared" ca="1" si="2865"/>
        <v>0</v>
      </c>
      <c r="AC86" s="104">
        <f t="shared" ca="1" si="2866"/>
        <v>0</v>
      </c>
      <c r="AD86" s="104">
        <f t="shared" ca="1" si="2867"/>
        <v>0</v>
      </c>
      <c r="AE86" s="105">
        <f t="shared" ca="1" si="2868"/>
        <v>0</v>
      </c>
      <c r="AF86" s="191"/>
      <c r="AG86" s="192">
        <f t="shared" ca="1" si="2869"/>
        <v>0</v>
      </c>
      <c r="AH86" s="106">
        <f t="shared" ca="1" si="2279"/>
        <v>0</v>
      </c>
      <c r="AI86" s="202"/>
      <c r="AJ86" s="202"/>
      <c r="AK86" s="202"/>
      <c r="AL86" s="202"/>
      <c r="AM86" s="202"/>
      <c r="AN86" s="202"/>
      <c r="AO86" s="202"/>
      <c r="AP86" s="202"/>
      <c r="AQ86" s="203"/>
      <c r="AR86" s="204"/>
      <c r="AS86" s="107">
        <f t="shared" si="2870"/>
        <v>0</v>
      </c>
      <c r="AT86" s="102">
        <f ca="1">IF(E86=0,0,SUMIF('Cocktail (December 2025)'!$F$6:$DB$1547,E86,'Cocktail (December 2025)'!$R$6:$R$1547))</f>
        <v>0</v>
      </c>
      <c r="AU86" s="108">
        <f t="shared" ca="1" si="2871"/>
        <v>0</v>
      </c>
      <c r="AV86" s="104">
        <f t="shared" ca="1" si="2872"/>
        <v>0</v>
      </c>
      <c r="AW86" s="104">
        <f t="shared" ca="1" si="2873"/>
        <v>0</v>
      </c>
      <c r="AX86" s="105">
        <f t="shared" ca="1" si="2874"/>
        <v>0</v>
      </c>
      <c r="AY86" s="191"/>
      <c r="AZ86" s="192">
        <f t="shared" ca="1" si="2875"/>
        <v>0</v>
      </c>
      <c r="BA86" s="106">
        <f t="shared" ca="1" si="2876"/>
        <v>0</v>
      </c>
      <c r="BB86" s="202"/>
      <c r="BC86" s="202"/>
      <c r="BD86" s="202"/>
      <c r="BE86" s="202"/>
      <c r="BF86" s="202"/>
      <c r="BG86" s="202"/>
      <c r="BH86" s="202"/>
      <c r="BI86" s="202"/>
      <c r="BJ86" s="203"/>
      <c r="BK86" s="204"/>
      <c r="BL86" s="108">
        <f t="shared" si="2877"/>
        <v>0</v>
      </c>
      <c r="BM86" s="102">
        <f ca="1">IF(E86=0,0,SUMIF('Cocktail (December 2025)'!$F$6:$DB$1547,E86,'Cocktail (December 2025)'!$U$6:$U$1547))</f>
        <v>0</v>
      </c>
      <c r="BN86" s="108">
        <f t="shared" ca="1" si="2878"/>
        <v>0</v>
      </c>
      <c r="BO86" s="109">
        <f t="shared" ca="1" si="2879"/>
        <v>0</v>
      </c>
      <c r="BP86" s="104">
        <f t="shared" ca="1" si="2880"/>
        <v>0</v>
      </c>
      <c r="BQ86" s="105">
        <f t="shared" ca="1" si="2881"/>
        <v>0</v>
      </c>
      <c r="BR86" s="191"/>
      <c r="BS86" s="192">
        <f t="shared" ca="1" si="2882"/>
        <v>0</v>
      </c>
      <c r="BT86" s="106">
        <f t="shared" ca="1" si="2883"/>
        <v>0</v>
      </c>
      <c r="BU86" s="202"/>
      <c r="BV86" s="202"/>
      <c r="BW86" s="202"/>
      <c r="BX86" s="202"/>
      <c r="BY86" s="202"/>
      <c r="BZ86" s="202"/>
      <c r="CA86" s="202"/>
      <c r="CB86" s="202"/>
      <c r="CC86" s="203"/>
      <c r="CD86" s="204"/>
      <c r="CE86" s="108">
        <f t="shared" si="2884"/>
        <v>0</v>
      </c>
      <c r="CF86" s="102">
        <f ca="1">IF(E86=0,0,SUMIF('Cocktail (December 2025)'!$F$6:$DB$1547,E86,'Cocktail (December 2025)'!$X$6:$X$1547))</f>
        <v>0</v>
      </c>
      <c r="CG86" s="108">
        <f t="shared" ca="1" si="2885"/>
        <v>0</v>
      </c>
      <c r="CH86" s="109">
        <f t="shared" ca="1" si="2886"/>
        <v>0</v>
      </c>
      <c r="CI86" s="104">
        <f t="shared" ca="1" si="2887"/>
        <v>0</v>
      </c>
      <c r="CJ86" s="105">
        <f t="shared" ca="1" si="2888"/>
        <v>0</v>
      </c>
      <c r="CK86" s="191"/>
      <c r="CL86" s="192">
        <f t="shared" ca="1" si="2889"/>
        <v>0</v>
      </c>
      <c r="CM86" s="106">
        <f t="shared" ca="1" si="2890"/>
        <v>0</v>
      </c>
      <c r="CN86" s="202"/>
      <c r="CO86" s="202"/>
      <c r="CP86" s="202"/>
      <c r="CQ86" s="202"/>
      <c r="CR86" s="202"/>
      <c r="CS86" s="202"/>
      <c r="CT86" s="202"/>
      <c r="CU86" s="202"/>
      <c r="CV86" s="203"/>
      <c r="CW86" s="204"/>
      <c r="CX86" s="108">
        <f t="shared" si="2891"/>
        <v>0</v>
      </c>
      <c r="CY86" s="102">
        <f ca="1">IF(E86=0,0,SUMIF('Cocktail (December 2025)'!$F$6:$DB$1547,E86,'Cocktail (December 2025)'!$AA$6:$AA$1547))</f>
        <v>0</v>
      </c>
      <c r="CZ86" s="108">
        <f t="shared" ca="1" si="2892"/>
        <v>0</v>
      </c>
      <c r="DA86" s="109">
        <f t="shared" ca="1" si="2893"/>
        <v>0</v>
      </c>
      <c r="DB86" s="104">
        <f t="shared" ca="1" si="2894"/>
        <v>0</v>
      </c>
      <c r="DC86" s="105">
        <f t="shared" ca="1" si="2895"/>
        <v>0</v>
      </c>
      <c r="DD86" s="191"/>
      <c r="DE86" s="192">
        <f t="shared" ca="1" si="2896"/>
        <v>0</v>
      </c>
      <c r="DF86" s="106">
        <f t="shared" ca="1" si="2897"/>
        <v>0</v>
      </c>
      <c r="DG86" s="202"/>
      <c r="DH86" s="202"/>
      <c r="DI86" s="202"/>
      <c r="DJ86" s="202"/>
      <c r="DK86" s="202"/>
      <c r="DL86" s="202"/>
      <c r="DM86" s="202"/>
      <c r="DN86" s="202"/>
      <c r="DO86" s="203"/>
      <c r="DP86" s="204"/>
      <c r="DQ86" s="108">
        <f t="shared" si="2898"/>
        <v>0</v>
      </c>
      <c r="DR86" s="102">
        <f ca="1">IF(E86=0,0,SUMIF('Cocktail (December 2025)'!$F$6:$DB$1547,E86,'Cocktail (December 2025)'!$AD$6:$AD$1547))</f>
        <v>0</v>
      </c>
      <c r="DS86" s="108">
        <f t="shared" ca="1" si="2899"/>
        <v>0</v>
      </c>
      <c r="DT86" s="109">
        <f t="shared" ca="1" si="2900"/>
        <v>0</v>
      </c>
      <c r="DU86" s="104">
        <f t="shared" ca="1" si="2901"/>
        <v>0</v>
      </c>
      <c r="DV86" s="105">
        <f t="shared" ca="1" si="2902"/>
        <v>0</v>
      </c>
      <c r="DW86" s="191"/>
      <c r="DX86" s="192">
        <f t="shared" ca="1" si="2903"/>
        <v>0</v>
      </c>
      <c r="DY86" s="106">
        <f t="shared" ca="1" si="2904"/>
        <v>0</v>
      </c>
      <c r="DZ86" s="202"/>
      <c r="EA86" s="202"/>
      <c r="EB86" s="202"/>
      <c r="EC86" s="202"/>
      <c r="ED86" s="202"/>
      <c r="EE86" s="202"/>
      <c r="EF86" s="202"/>
      <c r="EG86" s="202"/>
      <c r="EH86" s="203"/>
      <c r="EI86" s="204"/>
      <c r="EJ86" s="108">
        <f t="shared" si="2905"/>
        <v>0</v>
      </c>
      <c r="EK86" s="102">
        <f ca="1">IF(E86=0,0,SUMIF('Cocktail (December 2025)'!$F$6:$DB$1547,E86,'Cocktail (December 2025)'!$AG$6:$AG$1547))</f>
        <v>0</v>
      </c>
      <c r="EL86" s="108">
        <f t="shared" ca="1" si="2906"/>
        <v>0</v>
      </c>
      <c r="EM86" s="109">
        <f t="shared" ca="1" si="2907"/>
        <v>0</v>
      </c>
      <c r="EN86" s="104">
        <f t="shared" ca="1" si="2908"/>
        <v>0</v>
      </c>
      <c r="EO86" s="105">
        <f t="shared" ca="1" si="2909"/>
        <v>0</v>
      </c>
      <c r="EP86" s="191"/>
      <c r="EQ86" s="199">
        <f t="shared" ca="1" si="2910"/>
        <v>0</v>
      </c>
      <c r="ER86" s="185">
        <f t="shared" ca="1" si="2911"/>
        <v>0</v>
      </c>
      <c r="ES86" s="202"/>
      <c r="ET86" s="202"/>
      <c r="EU86" s="202"/>
      <c r="EV86" s="202"/>
      <c r="EW86" s="202"/>
      <c r="EX86" s="202"/>
      <c r="EY86" s="202"/>
      <c r="EZ86" s="202"/>
      <c r="FA86" s="203"/>
      <c r="FB86" s="204"/>
      <c r="FC86" s="108">
        <f t="shared" si="2912"/>
        <v>0</v>
      </c>
      <c r="FD86" s="102">
        <f ca="1">IF(E86=0,0,SUMIF('Cocktail (December 2025)'!$F$6:$DB$1547,E86,'Cocktail (December 2025)'!$AJ$6:$AJ$1547))</f>
        <v>0</v>
      </c>
      <c r="FE86" s="108">
        <f t="shared" ca="1" si="2913"/>
        <v>0</v>
      </c>
      <c r="FF86" s="109">
        <f t="shared" ca="1" si="2914"/>
        <v>0</v>
      </c>
      <c r="FG86" s="104">
        <f t="shared" ca="1" si="2915"/>
        <v>0</v>
      </c>
      <c r="FH86" s="105">
        <f t="shared" ca="1" si="2916"/>
        <v>0</v>
      </c>
      <c r="FI86" s="191"/>
      <c r="FJ86" s="192">
        <f t="shared" ca="1" si="2917"/>
        <v>0</v>
      </c>
      <c r="FK86" s="110">
        <f t="shared" ca="1" si="2918"/>
        <v>0</v>
      </c>
      <c r="FL86" s="202"/>
      <c r="FM86" s="202"/>
      <c r="FN86" s="202"/>
      <c r="FO86" s="202"/>
      <c r="FP86" s="202"/>
      <c r="FQ86" s="202"/>
      <c r="FR86" s="202"/>
      <c r="FS86" s="202"/>
      <c r="FT86" s="203"/>
      <c r="FU86" s="204"/>
      <c r="FV86" s="108">
        <f t="shared" si="2919"/>
        <v>0</v>
      </c>
      <c r="FW86" s="102">
        <f ca="1">IF(E86=0,0,SUMIF('Cocktail (December 2025)'!$F$6:$DB$1547,E86,'Cocktail (December 2025)'!$AM$6:$AM$1547))</f>
        <v>0</v>
      </c>
      <c r="FX86" s="108">
        <f t="shared" ca="1" si="2920"/>
        <v>0</v>
      </c>
      <c r="FY86" s="109">
        <f t="shared" ca="1" si="2921"/>
        <v>0</v>
      </c>
      <c r="FZ86" s="104">
        <f t="shared" ca="1" si="2922"/>
        <v>0</v>
      </c>
      <c r="GA86" s="105">
        <f t="shared" ca="1" si="2923"/>
        <v>0</v>
      </c>
      <c r="GB86" s="191"/>
      <c r="GC86" s="192">
        <f t="shared" ca="1" si="2924"/>
        <v>0</v>
      </c>
      <c r="GD86" s="106">
        <f t="shared" ca="1" si="2925"/>
        <v>0</v>
      </c>
      <c r="GE86" s="202"/>
      <c r="GF86" s="202"/>
      <c r="GG86" s="202"/>
      <c r="GH86" s="202"/>
      <c r="GI86" s="202"/>
      <c r="GJ86" s="202"/>
      <c r="GK86" s="202"/>
      <c r="GL86" s="202"/>
      <c r="GM86" s="203"/>
      <c r="GN86" s="204"/>
      <c r="GO86" s="108">
        <f t="shared" si="2926"/>
        <v>0</v>
      </c>
      <c r="GP86" s="102">
        <f ca="1">IF(E86=0,0,SUMIF('Cocktail (December 2025)'!$F$6:$DB$1547,E86,'Cocktail (December 2025)'!$AP$6:$AP$1547))</f>
        <v>0</v>
      </c>
      <c r="GQ86" s="108">
        <f t="shared" ca="1" si="2927"/>
        <v>0</v>
      </c>
      <c r="GR86" s="109">
        <f t="shared" ca="1" si="2928"/>
        <v>0</v>
      </c>
      <c r="GS86" s="104">
        <f t="shared" ca="1" si="2929"/>
        <v>0</v>
      </c>
      <c r="GT86" s="105">
        <f t="shared" ca="1" si="2930"/>
        <v>0</v>
      </c>
      <c r="GU86" s="191"/>
      <c r="GV86" s="192">
        <f t="shared" ca="1" si="2931"/>
        <v>0</v>
      </c>
      <c r="GW86" s="106">
        <f t="shared" ca="1" si="2932"/>
        <v>0</v>
      </c>
      <c r="GX86" s="202"/>
      <c r="GY86" s="202"/>
      <c r="GZ86" s="202"/>
      <c r="HA86" s="202"/>
      <c r="HB86" s="202"/>
      <c r="HC86" s="202"/>
      <c r="HD86" s="202"/>
      <c r="HE86" s="202"/>
      <c r="HF86" s="203"/>
      <c r="HG86" s="204"/>
      <c r="HH86" s="108">
        <f t="shared" si="2933"/>
        <v>0</v>
      </c>
      <c r="HI86" s="102">
        <f ca="1">IF(E86=0,0,SUMIF('Cocktail (December 2025)'!$F$6:$DB$1547,E86,'Cocktail (December 2025)'!$AS$6:$AS$1547))</f>
        <v>0</v>
      </c>
      <c r="HJ86" s="108">
        <f t="shared" ca="1" si="2934"/>
        <v>0</v>
      </c>
      <c r="HK86" s="109">
        <f t="shared" ca="1" si="2935"/>
        <v>0</v>
      </c>
      <c r="HL86" s="104">
        <f t="shared" ca="1" si="2936"/>
        <v>0</v>
      </c>
      <c r="HM86" s="105">
        <f t="shared" ca="1" si="2937"/>
        <v>0</v>
      </c>
      <c r="HN86" s="191"/>
      <c r="HO86" s="192">
        <f t="shared" ca="1" si="2938"/>
        <v>0</v>
      </c>
      <c r="HP86" s="106">
        <f t="shared" ca="1" si="2939"/>
        <v>0</v>
      </c>
      <c r="HQ86" s="202"/>
      <c r="HR86" s="202"/>
      <c r="HS86" s="202"/>
      <c r="HT86" s="202"/>
      <c r="HU86" s="202"/>
      <c r="HV86" s="202"/>
      <c r="HW86" s="202"/>
      <c r="HX86" s="202"/>
      <c r="HY86" s="203"/>
      <c r="HZ86" s="204"/>
      <c r="IA86" s="108">
        <f t="shared" si="2940"/>
        <v>0</v>
      </c>
      <c r="IB86" s="102">
        <f ca="1">IF(E86=0,0,SUMIF('Cocktail (December 2025)'!$F$6:$DB$1547,E86,'Cocktail (December 2025)'!$AV$6:$AV$1547))</f>
        <v>0</v>
      </c>
      <c r="IC86" s="108">
        <f t="shared" ca="1" si="2941"/>
        <v>0</v>
      </c>
      <c r="ID86" s="109">
        <f t="shared" ca="1" si="2942"/>
        <v>0</v>
      </c>
      <c r="IE86" s="104">
        <f t="shared" ca="1" si="2943"/>
        <v>0</v>
      </c>
      <c r="IF86" s="105">
        <f t="shared" ca="1" si="2944"/>
        <v>0</v>
      </c>
      <c r="IG86" s="191"/>
      <c r="IH86" s="192">
        <f t="shared" ca="1" si="2945"/>
        <v>0</v>
      </c>
      <c r="II86" s="106">
        <f t="shared" ca="1" si="2946"/>
        <v>0</v>
      </c>
      <c r="IJ86" s="202"/>
      <c r="IK86" s="202"/>
      <c r="IL86" s="202"/>
      <c r="IM86" s="202"/>
      <c r="IN86" s="202"/>
      <c r="IO86" s="202"/>
      <c r="IP86" s="202"/>
      <c r="IQ86" s="202"/>
      <c r="IR86" s="203"/>
      <c r="IS86" s="204"/>
      <c r="IT86" s="108">
        <f t="shared" si="2947"/>
        <v>0</v>
      </c>
      <c r="IU86" s="102">
        <f ca="1">IF(E86=0,0,SUMIF('Cocktail (December 2025)'!$F$6:$DB$1547,E86,'Cocktail (December 2025)'!$AY$6:$AY$1547))</f>
        <v>0</v>
      </c>
      <c r="IV86" s="108">
        <f t="shared" ca="1" si="2948"/>
        <v>0</v>
      </c>
      <c r="IW86" s="109">
        <f t="shared" ca="1" si="2949"/>
        <v>0</v>
      </c>
      <c r="IX86" s="104">
        <f t="shared" ca="1" si="2950"/>
        <v>0</v>
      </c>
      <c r="IY86" s="105">
        <f t="shared" ca="1" si="2951"/>
        <v>0</v>
      </c>
      <c r="IZ86" s="191"/>
      <c r="JA86" s="192">
        <f t="shared" ca="1" si="2952"/>
        <v>0</v>
      </c>
      <c r="JB86" s="106">
        <f t="shared" ca="1" si="2953"/>
        <v>0</v>
      </c>
      <c r="JC86" s="202"/>
      <c r="JD86" s="202"/>
      <c r="JE86" s="202"/>
      <c r="JF86" s="202"/>
      <c r="JG86" s="202"/>
      <c r="JH86" s="202"/>
      <c r="JI86" s="202"/>
      <c r="JJ86" s="202"/>
      <c r="JK86" s="203"/>
      <c r="JL86" s="204"/>
      <c r="JM86" s="108">
        <f t="shared" si="2954"/>
        <v>0</v>
      </c>
      <c r="JN86" s="102">
        <f ca="1">IF(E86=0,0,SUMIF('Cocktail (December 2025)'!$F$6:$DB$1547,E86,'Cocktail (December 2025)'!$BB$6:$BB$1547))</f>
        <v>0</v>
      </c>
      <c r="JO86" s="108">
        <f t="shared" ca="1" si="2955"/>
        <v>0</v>
      </c>
      <c r="JP86" s="109">
        <f t="shared" ca="1" si="2956"/>
        <v>0</v>
      </c>
      <c r="JQ86" s="104">
        <f t="shared" ca="1" si="2957"/>
        <v>0</v>
      </c>
      <c r="JR86" s="105">
        <f t="shared" ca="1" si="2958"/>
        <v>0</v>
      </c>
      <c r="JS86" s="191"/>
      <c r="JT86" s="192">
        <f t="shared" ca="1" si="2959"/>
        <v>0</v>
      </c>
      <c r="JU86" s="106">
        <f t="shared" ca="1" si="2960"/>
        <v>0</v>
      </c>
      <c r="JV86" s="202"/>
      <c r="JW86" s="202"/>
      <c r="JX86" s="202"/>
      <c r="JY86" s="202"/>
      <c r="JZ86" s="202"/>
      <c r="KA86" s="202"/>
      <c r="KB86" s="202"/>
      <c r="KC86" s="202"/>
      <c r="KD86" s="203"/>
      <c r="KE86" s="204"/>
      <c r="KF86" s="108">
        <f t="shared" si="2961"/>
        <v>0</v>
      </c>
      <c r="KG86" s="102">
        <f ca="1">IF(E86=0,0,SUMIF('Cocktail (December 2025)'!$F$6:$DB$1547,E86,'Cocktail (December 2025)'!$BE$6:$BE$1547))</f>
        <v>0</v>
      </c>
      <c r="KH86" s="108">
        <f t="shared" ca="1" si="2962"/>
        <v>0</v>
      </c>
      <c r="KI86" s="109">
        <f t="shared" ca="1" si="2963"/>
        <v>0</v>
      </c>
      <c r="KJ86" s="104">
        <f t="shared" ca="1" si="2964"/>
        <v>0</v>
      </c>
      <c r="KK86" s="105">
        <f t="shared" ca="1" si="2965"/>
        <v>0</v>
      </c>
      <c r="KL86" s="191"/>
      <c r="KM86" s="192">
        <f t="shared" ca="1" si="2966"/>
        <v>0</v>
      </c>
      <c r="KN86" s="106">
        <f t="shared" ca="1" si="2967"/>
        <v>0</v>
      </c>
      <c r="KO86" s="202"/>
      <c r="KP86" s="202"/>
      <c r="KQ86" s="202"/>
      <c r="KR86" s="202"/>
      <c r="KS86" s="202"/>
      <c r="KT86" s="202"/>
      <c r="KU86" s="202"/>
      <c r="KV86" s="202"/>
      <c r="KW86" s="203"/>
      <c r="KX86" s="204"/>
      <c r="KY86" s="108">
        <f t="shared" si="2968"/>
        <v>0</v>
      </c>
      <c r="KZ86" s="102">
        <f ca="1">IF(E86=0,0,SUMIF('Cocktail (December 2025)'!$F$6:$DB$1547,E86,'Cocktail (December 2025)'!$BH$6:$BH$1547))</f>
        <v>0</v>
      </c>
      <c r="LA86" s="108">
        <f t="shared" ca="1" si="2969"/>
        <v>0</v>
      </c>
      <c r="LB86" s="109">
        <f t="shared" ca="1" si="2970"/>
        <v>0</v>
      </c>
      <c r="LC86" s="104">
        <f t="shared" ca="1" si="2971"/>
        <v>0</v>
      </c>
      <c r="LD86" s="105">
        <f t="shared" ca="1" si="2972"/>
        <v>0</v>
      </c>
      <c r="LE86" s="191"/>
      <c r="LF86" s="192">
        <f t="shared" ca="1" si="2973"/>
        <v>0</v>
      </c>
      <c r="LG86" s="106">
        <f t="shared" ca="1" si="2974"/>
        <v>0</v>
      </c>
      <c r="LH86" s="202"/>
      <c r="LI86" s="202"/>
      <c r="LJ86" s="202"/>
      <c r="LK86" s="202"/>
      <c r="LL86" s="202"/>
      <c r="LM86" s="202"/>
      <c r="LN86" s="202"/>
      <c r="LO86" s="202"/>
      <c r="LP86" s="203"/>
      <c r="LQ86" s="204"/>
      <c r="LR86" s="108">
        <f t="shared" si="2975"/>
        <v>0</v>
      </c>
      <c r="LS86" s="102">
        <f ca="1">IF(E86=0,0,SUMIF('Cocktail (December 2025)'!$F$6:$DB$1547,E86,'Cocktail (December 2025)'!$BK$6:$BK$1547))</f>
        <v>0</v>
      </c>
      <c r="LT86" s="108">
        <f t="shared" ca="1" si="2976"/>
        <v>0</v>
      </c>
      <c r="LU86" s="109">
        <f t="shared" ca="1" si="2977"/>
        <v>0</v>
      </c>
      <c r="LV86" s="104">
        <f t="shared" ca="1" si="2978"/>
        <v>0</v>
      </c>
      <c r="LW86" s="105">
        <f t="shared" ca="1" si="2979"/>
        <v>0</v>
      </c>
      <c r="LX86" s="191"/>
      <c r="LY86" s="192">
        <f t="shared" ca="1" si="2980"/>
        <v>0</v>
      </c>
      <c r="LZ86" s="106">
        <f t="shared" ca="1" si="2981"/>
        <v>0</v>
      </c>
      <c r="MA86" s="202"/>
      <c r="MB86" s="202"/>
      <c r="MC86" s="202"/>
      <c r="MD86" s="202"/>
      <c r="ME86" s="202"/>
      <c r="MF86" s="202"/>
      <c r="MG86" s="202"/>
      <c r="MH86" s="202"/>
      <c r="MI86" s="203"/>
      <c r="MJ86" s="204"/>
      <c r="MK86" s="108">
        <f t="shared" si="2982"/>
        <v>0</v>
      </c>
      <c r="ML86" s="102">
        <f ca="1">IF(E86=0,0,SUMIF('Cocktail (December 2025)'!$F$6:$DB$1547,E86,'Cocktail (December 2025)'!$BN$6:$BN$1547))</f>
        <v>0</v>
      </c>
      <c r="MM86" s="108">
        <f t="shared" ca="1" si="2983"/>
        <v>0</v>
      </c>
      <c r="MN86" s="109">
        <f t="shared" ca="1" si="2984"/>
        <v>0</v>
      </c>
      <c r="MO86" s="104">
        <f t="shared" ca="1" si="2985"/>
        <v>0</v>
      </c>
      <c r="MP86" s="105">
        <f t="shared" ca="1" si="2986"/>
        <v>0</v>
      </c>
      <c r="MQ86" s="191"/>
      <c r="MR86" s="192">
        <f t="shared" ca="1" si="2987"/>
        <v>0</v>
      </c>
      <c r="MS86" s="106">
        <f t="shared" ca="1" si="2988"/>
        <v>0</v>
      </c>
      <c r="MT86" s="202"/>
      <c r="MU86" s="202"/>
      <c r="MV86" s="202"/>
      <c r="MW86" s="202"/>
      <c r="MX86" s="202"/>
      <c r="MY86" s="202"/>
      <c r="MZ86" s="202"/>
      <c r="NA86" s="202"/>
      <c r="NB86" s="203"/>
      <c r="NC86" s="204"/>
      <c r="ND86" s="108">
        <f t="shared" si="2989"/>
        <v>0</v>
      </c>
      <c r="NE86" s="102">
        <f ca="1">IF(E86=0,0,SUMIF('Cocktail (December 2025)'!$F$6:$DB$1547,E86,'Cocktail (December 2025)'!$BQ$6:$BQ$1547))</f>
        <v>0</v>
      </c>
      <c r="NF86" s="108">
        <f t="shared" ca="1" si="2990"/>
        <v>0</v>
      </c>
      <c r="NG86" s="109">
        <f t="shared" ca="1" si="2991"/>
        <v>0</v>
      </c>
      <c r="NH86" s="104">
        <f t="shared" ca="1" si="2992"/>
        <v>0</v>
      </c>
      <c r="NI86" s="105">
        <f t="shared" ca="1" si="2993"/>
        <v>0</v>
      </c>
      <c r="NJ86" s="191"/>
      <c r="NK86" s="192">
        <f t="shared" ca="1" si="2994"/>
        <v>0</v>
      </c>
      <c r="NL86" s="106">
        <f t="shared" ca="1" si="2995"/>
        <v>0</v>
      </c>
      <c r="NM86" s="202"/>
      <c r="NN86" s="202"/>
      <c r="NO86" s="202"/>
      <c r="NP86" s="202"/>
      <c r="NQ86" s="202"/>
      <c r="NR86" s="202"/>
      <c r="NS86" s="202"/>
      <c r="NT86" s="202"/>
      <c r="NU86" s="203"/>
      <c r="NV86" s="204"/>
      <c r="NW86" s="108">
        <f t="shared" si="2996"/>
        <v>0</v>
      </c>
      <c r="NX86" s="102">
        <f ca="1">IF(E86=0,0,SUMIF('Cocktail (December 2025)'!$F$6:$DB$1547,E86,'Cocktail (December 2025)'!$BT$6:$BT$1547))</f>
        <v>0</v>
      </c>
      <c r="NY86" s="108">
        <f t="shared" ca="1" si="2997"/>
        <v>0</v>
      </c>
      <c r="NZ86" s="109">
        <f t="shared" ca="1" si="2998"/>
        <v>0</v>
      </c>
      <c r="OA86" s="104">
        <f t="shared" ca="1" si="2999"/>
        <v>0</v>
      </c>
      <c r="OB86" s="105">
        <f t="shared" ca="1" si="3000"/>
        <v>0</v>
      </c>
      <c r="OC86" s="191"/>
      <c r="OD86" s="192">
        <f t="shared" ca="1" si="3001"/>
        <v>0</v>
      </c>
      <c r="OE86" s="106">
        <f t="shared" ca="1" si="3002"/>
        <v>0</v>
      </c>
      <c r="OF86" s="202"/>
      <c r="OG86" s="202"/>
      <c r="OH86" s="202"/>
      <c r="OI86" s="202"/>
      <c r="OJ86" s="202"/>
      <c r="OK86" s="202"/>
      <c r="OL86" s="202"/>
      <c r="OM86" s="202"/>
      <c r="ON86" s="203"/>
      <c r="OO86" s="204"/>
      <c r="OP86" s="108">
        <f t="shared" si="3003"/>
        <v>0</v>
      </c>
      <c r="OQ86" s="102">
        <f ca="1">IF(E86=0,0,SUMIF('Cocktail (December 2025)'!$F$6:$DB$1547,E86,'Cocktail (December 2025)'!$BW$6:$BW$1547))</f>
        <v>0</v>
      </c>
      <c r="OR86" s="108">
        <f t="shared" ca="1" si="3004"/>
        <v>0</v>
      </c>
      <c r="OS86" s="109">
        <f t="shared" ca="1" si="3005"/>
        <v>0</v>
      </c>
      <c r="OT86" s="104">
        <f t="shared" ca="1" si="3006"/>
        <v>0</v>
      </c>
      <c r="OU86" s="105">
        <f t="shared" ca="1" si="3007"/>
        <v>0</v>
      </c>
      <c r="OV86" s="191"/>
      <c r="OW86" s="192">
        <f t="shared" ca="1" si="3008"/>
        <v>0</v>
      </c>
      <c r="OX86" s="106">
        <f t="shared" ca="1" si="3009"/>
        <v>0</v>
      </c>
      <c r="OY86" s="202"/>
      <c r="OZ86" s="202"/>
      <c r="PA86" s="202"/>
      <c r="PB86" s="202"/>
      <c r="PC86" s="202"/>
      <c r="PD86" s="202"/>
      <c r="PE86" s="202"/>
      <c r="PF86" s="202"/>
      <c r="PG86" s="203"/>
      <c r="PH86" s="204"/>
      <c r="PI86" s="108">
        <f t="shared" si="3010"/>
        <v>0</v>
      </c>
      <c r="PJ86" s="102">
        <f ca="1">IF(E86=0,0,SUMIF('Cocktail (December 2025)'!$F$6:$DB$1547,E86,'Cocktail (December 2025)'!$BZ$6:$BZ$1547))</f>
        <v>0</v>
      </c>
      <c r="PK86" s="108">
        <f t="shared" ca="1" si="3011"/>
        <v>0</v>
      </c>
      <c r="PL86" s="109">
        <f t="shared" ca="1" si="3012"/>
        <v>0</v>
      </c>
      <c r="PM86" s="104">
        <f t="shared" ca="1" si="3013"/>
        <v>0</v>
      </c>
      <c r="PN86" s="105">
        <f t="shared" ca="1" si="3014"/>
        <v>0</v>
      </c>
      <c r="PO86" s="191"/>
      <c r="PP86" s="192">
        <f t="shared" ca="1" si="3015"/>
        <v>0</v>
      </c>
      <c r="PQ86" s="106">
        <f t="shared" ca="1" si="3016"/>
        <v>0</v>
      </c>
      <c r="PR86" s="202"/>
      <c r="PS86" s="202"/>
      <c r="PT86" s="202"/>
      <c r="PU86" s="202"/>
      <c r="PV86" s="202"/>
      <c r="PW86" s="202"/>
      <c r="PX86" s="202"/>
      <c r="PY86" s="202"/>
      <c r="PZ86" s="203"/>
      <c r="QA86" s="204"/>
      <c r="QB86" s="108">
        <f t="shared" si="3017"/>
        <v>0</v>
      </c>
      <c r="QC86" s="102">
        <f ca="1">IF(E86=0,0,SUMIF('Cocktail (December 2025)'!$F$6:$DB$1547,E86,'Cocktail (December 2025)'!$CC$6:$CC$1547))</f>
        <v>0</v>
      </c>
      <c r="QD86" s="108">
        <f t="shared" ca="1" si="3018"/>
        <v>0</v>
      </c>
      <c r="QE86" s="109">
        <f t="shared" ca="1" si="3019"/>
        <v>0</v>
      </c>
      <c r="QF86" s="104">
        <f t="shared" ca="1" si="3020"/>
        <v>0</v>
      </c>
      <c r="QG86" s="105">
        <f t="shared" ca="1" si="3021"/>
        <v>0</v>
      </c>
      <c r="QH86" s="191"/>
      <c r="QI86" s="192">
        <f t="shared" ca="1" si="3022"/>
        <v>0</v>
      </c>
      <c r="QJ86" s="106">
        <f t="shared" ca="1" si="3023"/>
        <v>0</v>
      </c>
      <c r="QK86" s="202"/>
      <c r="QL86" s="202"/>
      <c r="QM86" s="202"/>
      <c r="QN86" s="202"/>
      <c r="QO86" s="202"/>
      <c r="QP86" s="202"/>
      <c r="QQ86" s="202"/>
      <c r="QR86" s="202"/>
      <c r="QS86" s="203"/>
      <c r="QT86" s="204"/>
      <c r="QU86" s="108">
        <f t="shared" si="3024"/>
        <v>0</v>
      </c>
      <c r="QV86" s="102">
        <f ca="1">IF(E86=0,0,SUMIF('Cocktail (December 2025)'!$F$6:$DB$1547,E86,'Cocktail (December 2025)'!$CF$6:$CF$1547))</f>
        <v>0</v>
      </c>
      <c r="QW86" s="108">
        <f t="shared" ca="1" si="3025"/>
        <v>0</v>
      </c>
      <c r="QX86" s="109">
        <f t="shared" ca="1" si="3026"/>
        <v>0</v>
      </c>
      <c r="QY86" s="104">
        <f t="shared" ca="1" si="3027"/>
        <v>0</v>
      </c>
      <c r="QZ86" s="105">
        <f t="shared" ca="1" si="3028"/>
        <v>0</v>
      </c>
      <c r="RA86" s="191"/>
      <c r="RB86" s="192">
        <f t="shared" ca="1" si="3029"/>
        <v>0</v>
      </c>
      <c r="RC86" s="106">
        <f t="shared" ca="1" si="2447"/>
        <v>0</v>
      </c>
      <c r="RD86" s="202"/>
      <c r="RE86" s="202"/>
      <c r="RF86" s="202"/>
      <c r="RG86" s="202"/>
      <c r="RH86" s="202"/>
      <c r="RI86" s="202"/>
      <c r="RJ86" s="202"/>
      <c r="RK86" s="202"/>
      <c r="RL86" s="203"/>
      <c r="RM86" s="204"/>
      <c r="RN86" s="108">
        <f t="shared" si="3030"/>
        <v>0</v>
      </c>
      <c r="RO86" s="102">
        <f ca="1">IF(E86=0,0,SUMIF('Cocktail (December 2025)'!$F$6:$DB$1547,E86,'Cocktail (December 2025)'!$CI$6:$CI$1547))</f>
        <v>0</v>
      </c>
      <c r="RP86" s="108">
        <f t="shared" ca="1" si="3031"/>
        <v>0</v>
      </c>
      <c r="RQ86" s="109">
        <f t="shared" ca="1" si="3032"/>
        <v>0</v>
      </c>
      <c r="RR86" s="104">
        <f t="shared" ca="1" si="3033"/>
        <v>0</v>
      </c>
      <c r="RS86" s="105">
        <f t="shared" ca="1" si="3034"/>
        <v>0</v>
      </c>
      <c r="RT86" s="191"/>
      <c r="RU86" s="192">
        <f t="shared" ca="1" si="3035"/>
        <v>0</v>
      </c>
      <c r="RV86" s="106">
        <f t="shared" ca="1" si="3036"/>
        <v>0</v>
      </c>
      <c r="RW86" s="202"/>
      <c r="RX86" s="202"/>
      <c r="RY86" s="202"/>
      <c r="RZ86" s="202"/>
      <c r="SA86" s="202"/>
      <c r="SB86" s="202"/>
      <c r="SC86" s="202"/>
      <c r="SD86" s="202"/>
      <c r="SE86" s="203"/>
      <c r="SF86" s="204"/>
      <c r="SG86" s="108">
        <f t="shared" si="3037"/>
        <v>0</v>
      </c>
      <c r="SH86" s="102">
        <f ca="1">IF(E86=0,0,SUMIF('Cocktail (December 2025)'!$F$6:$DB$1547,E86,'Cocktail (December 2025)'!$CL$6:$CL$1547))</f>
        <v>0</v>
      </c>
      <c r="SI86" s="108">
        <f t="shared" ca="1" si="3038"/>
        <v>0</v>
      </c>
      <c r="SJ86" s="109">
        <f t="shared" ca="1" si="3039"/>
        <v>0</v>
      </c>
      <c r="SK86" s="104">
        <f t="shared" ca="1" si="3040"/>
        <v>0</v>
      </c>
      <c r="SL86" s="105">
        <f t="shared" ca="1" si="3041"/>
        <v>0</v>
      </c>
      <c r="SM86" s="191"/>
      <c r="SN86" s="192">
        <f t="shared" ca="1" si="3042"/>
        <v>0</v>
      </c>
      <c r="SO86" s="106">
        <f t="shared" ca="1" si="3043"/>
        <v>0</v>
      </c>
      <c r="SP86" s="202"/>
      <c r="SQ86" s="202"/>
      <c r="SR86" s="202"/>
      <c r="SS86" s="202"/>
      <c r="ST86" s="202"/>
      <c r="SU86" s="202"/>
      <c r="SV86" s="202"/>
      <c r="SW86" s="202"/>
      <c r="SX86" s="203"/>
      <c r="SY86" s="204"/>
      <c r="SZ86" s="108">
        <f t="shared" si="3044"/>
        <v>0</v>
      </c>
      <c r="TA86" s="102">
        <f ca="1">IF(E86=0,0,SUMIF('Cocktail (December 2025)'!$F$6:$DB$1547,E86,'Cocktail (December 2025)'!$CO$6:$CO$1547))</f>
        <v>0</v>
      </c>
      <c r="TB86" s="108">
        <f t="shared" ca="1" si="3045"/>
        <v>0</v>
      </c>
      <c r="TC86" s="109">
        <f t="shared" ca="1" si="3046"/>
        <v>0</v>
      </c>
      <c r="TD86" s="104">
        <f t="shared" ca="1" si="3047"/>
        <v>0</v>
      </c>
      <c r="TE86" s="105">
        <f t="shared" ca="1" si="3048"/>
        <v>0</v>
      </c>
      <c r="TF86" s="191"/>
      <c r="TG86" s="192">
        <f t="shared" ca="1" si="3049"/>
        <v>0</v>
      </c>
      <c r="TH86" s="106">
        <f t="shared" ca="1" si="3050"/>
        <v>0</v>
      </c>
      <c r="TI86" s="202"/>
      <c r="TJ86" s="202"/>
      <c r="TK86" s="202"/>
      <c r="TL86" s="202"/>
      <c r="TM86" s="202"/>
      <c r="TN86" s="202"/>
      <c r="TO86" s="202"/>
      <c r="TP86" s="202"/>
      <c r="TQ86" s="203"/>
      <c r="TR86" s="204"/>
      <c r="TS86" s="108">
        <f t="shared" si="3051"/>
        <v>0</v>
      </c>
      <c r="TT86" s="102">
        <f ca="1">IF(E86=0,0,SUMIF('Cocktail (December 2025)'!$F$6:$DB$1547,E86,'Cocktail (December 2025)'!$CR$6:$CR$1547))</f>
        <v>0</v>
      </c>
      <c r="TU86" s="108">
        <f t="shared" ca="1" si="3052"/>
        <v>0</v>
      </c>
      <c r="TV86" s="109">
        <f t="shared" ca="1" si="3053"/>
        <v>0</v>
      </c>
      <c r="TW86" s="104">
        <f t="shared" ca="1" si="3054"/>
        <v>0</v>
      </c>
      <c r="TX86" s="105">
        <f t="shared" ca="1" si="3055"/>
        <v>0</v>
      </c>
      <c r="TY86" s="191"/>
      <c r="TZ86" s="192">
        <f t="shared" ca="1" si="3056"/>
        <v>0</v>
      </c>
      <c r="UA86" s="106">
        <f t="shared" ca="1" si="3057"/>
        <v>0</v>
      </c>
      <c r="UB86" s="202"/>
      <c r="UC86" s="202"/>
      <c r="UD86" s="202"/>
      <c r="UE86" s="202"/>
      <c r="UF86" s="202"/>
      <c r="UG86" s="202"/>
      <c r="UH86" s="202"/>
      <c r="UI86" s="202"/>
      <c r="UJ86" s="203"/>
      <c r="UK86" s="204"/>
      <c r="UL86" s="108">
        <f t="shared" si="3058"/>
        <v>0</v>
      </c>
      <c r="UM86" s="102">
        <f ca="1">IF(E86=0,0,SUMIF('Cocktail (December 2025)'!$F$6:$DB$1547,E86,'Cocktail (December 2025)'!$CU$6:$CU$1547))</f>
        <v>0</v>
      </c>
      <c r="UN86" s="108">
        <f t="shared" ca="1" si="3059"/>
        <v>0</v>
      </c>
      <c r="UO86" s="109">
        <f t="shared" ca="1" si="3060"/>
        <v>0</v>
      </c>
      <c r="UP86" s="104">
        <f t="shared" ca="1" si="3061"/>
        <v>0</v>
      </c>
      <c r="UQ86" s="105">
        <f t="shared" ca="1" si="3062"/>
        <v>0</v>
      </c>
      <c r="UR86" s="191"/>
      <c r="US86" s="192">
        <f t="shared" ca="1" si="3063"/>
        <v>0</v>
      </c>
      <c r="UT86" s="106">
        <f t="shared" ca="1" si="3064"/>
        <v>0</v>
      </c>
      <c r="UU86" s="202"/>
      <c r="UV86" s="202"/>
      <c r="UW86" s="202"/>
      <c r="UX86" s="202"/>
      <c r="UY86" s="202"/>
      <c r="UZ86" s="202"/>
      <c r="VA86" s="202"/>
      <c r="VB86" s="202"/>
      <c r="VC86" s="203"/>
      <c r="VD86" s="204"/>
      <c r="VE86" s="108">
        <f t="shared" si="3065"/>
        <v>0</v>
      </c>
      <c r="VF86" s="102">
        <f ca="1">IF(E86=0,0,SUMIF('Cocktail (December 2025)'!$F$6:$DB$1547,E86,'Cocktail (December 2025)'!$CX$6:$CX$1547))</f>
        <v>0</v>
      </c>
      <c r="VG86" s="108">
        <f t="shared" ca="1" si="3066"/>
        <v>0</v>
      </c>
      <c r="VH86" s="109">
        <f t="shared" ca="1" si="3067"/>
        <v>0</v>
      </c>
      <c r="VI86" s="104">
        <f t="shared" ca="1" si="3068"/>
        <v>0</v>
      </c>
      <c r="VJ86" s="105">
        <f t="shared" ca="1" si="3069"/>
        <v>0</v>
      </c>
      <c r="VK86" s="191"/>
      <c r="VL86" s="192">
        <f t="shared" ca="1" si="3070"/>
        <v>0</v>
      </c>
      <c r="VM86" s="106">
        <f t="shared" ca="1" si="3071"/>
        <v>0</v>
      </c>
      <c r="VN86" s="202"/>
      <c r="VO86" s="202"/>
      <c r="VP86" s="202"/>
      <c r="VQ86" s="202"/>
      <c r="VR86" s="202"/>
      <c r="VS86" s="202"/>
      <c r="VT86" s="202"/>
      <c r="VU86" s="202"/>
      <c r="VV86" s="203"/>
      <c r="VW86" s="204"/>
      <c r="VX86" s="108">
        <f t="shared" si="3072"/>
        <v>0</v>
      </c>
      <c r="VY86" s="102">
        <f ca="1">IF(E86=0,0,SUMIF('Cocktail (December 2025)'!$F$6:$DB$1547,E86,'Cocktail (December 2025)'!$DA$6:$DA$1547))</f>
        <v>0</v>
      </c>
      <c r="VZ86" s="108">
        <f t="shared" ca="1" si="3073"/>
        <v>0</v>
      </c>
      <c r="WA86" s="109">
        <f t="shared" ca="1" si="3074"/>
        <v>0</v>
      </c>
      <c r="WB86" s="104">
        <f t="shared" ca="1" si="3075"/>
        <v>0</v>
      </c>
      <c r="WC86" s="105">
        <f t="shared" ca="1" si="3076"/>
        <v>0</v>
      </c>
      <c r="WD86" s="191"/>
      <c r="WE86" s="192">
        <f t="shared" ca="1" si="3077"/>
        <v>0</v>
      </c>
      <c r="WF86" s="14" t="s">
        <v>81</v>
      </c>
      <c r="WG86" s="62">
        <f t="shared" si="3078"/>
        <v>0</v>
      </c>
      <c r="WH86" s="13">
        <f t="shared" si="3079"/>
        <v>0</v>
      </c>
      <c r="WI86" s="13">
        <f t="shared" si="3080"/>
        <v>0</v>
      </c>
      <c r="WJ86" s="13">
        <f t="shared" si="3081"/>
        <v>0</v>
      </c>
      <c r="WK86" s="13">
        <f t="shared" si="3082"/>
        <v>0</v>
      </c>
      <c r="WL86" s="13">
        <f t="shared" si="3083"/>
        <v>0</v>
      </c>
      <c r="WM86" s="13">
        <f t="shared" si="3084"/>
        <v>0</v>
      </c>
      <c r="WN86" s="13">
        <f t="shared" si="3085"/>
        <v>0</v>
      </c>
      <c r="WO86" s="13">
        <f t="shared" si="3086"/>
        <v>0</v>
      </c>
      <c r="WP86" s="63">
        <f t="shared" si="3087"/>
        <v>0</v>
      </c>
      <c r="WQ86" s="63">
        <f t="shared" si="3088"/>
        <v>0</v>
      </c>
      <c r="WR86" s="63">
        <f t="shared" si="3089"/>
        <v>0</v>
      </c>
      <c r="WS86" s="63">
        <f t="shared" ca="1" si="3090"/>
        <v>0</v>
      </c>
      <c r="WT86" s="54">
        <f t="shared" ca="1" si="3091"/>
        <v>0</v>
      </c>
      <c r="WU86" s="64">
        <f t="shared" ca="1" si="3092"/>
        <v>0</v>
      </c>
      <c r="WV86" s="196"/>
      <c r="WW86" s="197">
        <f t="shared" ca="1" si="3093"/>
        <v>0</v>
      </c>
      <c r="WX86" s="12">
        <f t="shared" si="3094"/>
        <v>0</v>
      </c>
      <c r="WY86" s="61"/>
    </row>
    <row r="87" spans="1:623" ht="15" x14ac:dyDescent="0.3">
      <c r="A87" s="114" t="str">
        <f ca="1">IFERROR(IF(WU87=0,"-","Y"),"-")</f>
        <v>-</v>
      </c>
      <c r="B87" s="175"/>
      <c r="C87" s="173">
        <v>1080</v>
      </c>
      <c r="D87" s="174">
        <v>372</v>
      </c>
      <c r="E87" s="184" t="s">
        <v>217</v>
      </c>
      <c r="F87" s="98">
        <f>IF(E87="","",IF(VLOOKUP(E87,'Master Data (December 2025)'!$B$10:$N$857,1)=E87,VLOOKUP(E87,'Master Data (December 2025)'!$B$10:$N$857,6),"XX"))</f>
        <v>1</v>
      </c>
      <c r="G87" s="98"/>
      <c r="H87" s="90">
        <f>IF(E87="","",IF(VLOOKUP(E87,'Master Data (December 2025)'!$B$10:$N$857,1)=E87,VLOOKUP(E87,'Master Data (December 2025)'!$B$10:$N$857,8),"XX"))</f>
        <v>1</v>
      </c>
      <c r="I87" s="98"/>
      <c r="J87" s="90" t="str">
        <f>IF(E87="","",IF(VLOOKUP(E87,'Master Data (December 2025)'!$B$10:$N$857,1)=E87,VLOOKUP(E87,'Master Data (December 2025)'!$B$10:$N$857,3),"XX"))</f>
        <v>ไทยน้ำทิพย์</v>
      </c>
      <c r="K87" s="99" t="str">
        <f>IF(E87="","",IF(VLOOKUP(E87,'Master Data (December 2025)'!$B$10:$N$857,1)=E87,VLOOKUP(E87,'Master Data (December 2025)'!$B$10:$N$857,5),"XX"))</f>
        <v>Can 330 ml</v>
      </c>
      <c r="L87" s="215">
        <f>IF(E87="","",IF(VLOOKUP(E87,'Master Data (December 2025)'!$B$10:$N$857,1)=E87,VLOOKUP(E87,'Master Data (December 2025)'!$B$10:$N$857,11),"XX"))</f>
        <v>15</v>
      </c>
      <c r="M87" s="215">
        <f>IF(E87="","",IF(VLOOKUP(E87,'Master Data (December 2025)'!$B$10:$N$857,1)=E87,VLOOKUP(E87,'Master Data (December 2025)'!$B$10:$N$857,13),"XX"))</f>
        <v>15</v>
      </c>
      <c r="N87" s="208"/>
      <c r="O87" s="100">
        <f>N87</f>
        <v>0</v>
      </c>
      <c r="P87" s="202"/>
      <c r="Q87" s="202"/>
      <c r="R87" s="202"/>
      <c r="S87" s="202"/>
      <c r="T87" s="202"/>
      <c r="U87" s="202"/>
      <c r="V87" s="202"/>
      <c r="W87" s="202"/>
      <c r="X87" s="203"/>
      <c r="Y87" s="204"/>
      <c r="Z87" s="101">
        <f>(Y87*F87)/H87</f>
        <v>0</v>
      </c>
      <c r="AA87" s="102">
        <f ca="1">IF(E87=0,0,SUMIF('Cocktail (December 2025)'!$F$6:$DB$1547,E87,'Cocktail (December 2025)'!$O$6:$O$1547))</f>
        <v>0</v>
      </c>
      <c r="AB87" s="103">
        <f ca="1">AA87/H87</f>
        <v>0</v>
      </c>
      <c r="AC87" s="104">
        <f ca="1">O87+P87+Q87+R87-S87-T87-U87-V87-W87-X87-Z87-AB87</f>
        <v>0</v>
      </c>
      <c r="AD87" s="104">
        <f ca="1">AC87*H87</f>
        <v>0</v>
      </c>
      <c r="AE87" s="105">
        <f ca="1">(T87+U87+V87+W87+(X87+((Y87*$F87)/$H87)+AB87))*$L87</f>
        <v>0</v>
      </c>
      <c r="AF87" s="191"/>
      <c r="AG87" s="192">
        <f ca="1">AF87-AC87</f>
        <v>0</v>
      </c>
      <c r="AH87" s="106">
        <f ca="1">IF(AF87="",AC87,IF(AF87&lt;&gt;0,AF87,0))</f>
        <v>0</v>
      </c>
      <c r="AI87" s="202"/>
      <c r="AJ87" s="202"/>
      <c r="AK87" s="202"/>
      <c r="AL87" s="202"/>
      <c r="AM87" s="202"/>
      <c r="AN87" s="202"/>
      <c r="AO87" s="202"/>
      <c r="AP87" s="202"/>
      <c r="AQ87" s="203"/>
      <c r="AR87" s="204"/>
      <c r="AS87" s="107">
        <f>(AR87*F87)/H87</f>
        <v>0</v>
      </c>
      <c r="AT87" s="102">
        <f ca="1">IF(E87=0,0,SUMIF('Cocktail (December 2025)'!$F$6:$DB$1547,E87,'Cocktail (December 2025)'!$R$6:$R$1547))</f>
        <v>0</v>
      </c>
      <c r="AU87" s="108">
        <f ca="1">AT87/H87</f>
        <v>0</v>
      </c>
      <c r="AV87" s="104">
        <f ca="1">AH87+AI87+AJ87+AK87-AL87-AM87-AN87-AO87-AP87-AQ87-AS87-AU87</f>
        <v>0</v>
      </c>
      <c r="AW87" s="104">
        <f ca="1">AV87*H87</f>
        <v>0</v>
      </c>
      <c r="AX87" s="105">
        <f ca="1">(AM87+AN87+AO87+AP87+(AQ87+((AR87*$F87)/$H87)+AU87))*$L87</f>
        <v>0</v>
      </c>
      <c r="AY87" s="191"/>
      <c r="AZ87" s="192">
        <f ca="1">AY87-AV87</f>
        <v>0</v>
      </c>
      <c r="BA87" s="106">
        <f ca="1">AV87</f>
        <v>0</v>
      </c>
      <c r="BB87" s="202"/>
      <c r="BC87" s="202"/>
      <c r="BD87" s="202"/>
      <c r="BE87" s="202"/>
      <c r="BF87" s="202"/>
      <c r="BG87" s="202"/>
      <c r="BH87" s="202"/>
      <c r="BI87" s="202"/>
      <c r="BJ87" s="203"/>
      <c r="BK87" s="204"/>
      <c r="BL87" s="108">
        <f>(BK87*F87)/H87</f>
        <v>0</v>
      </c>
      <c r="BM87" s="102">
        <f ca="1">IF(E87=0,0,SUMIF('Cocktail (December 2025)'!$F$6:$DB$1547,E87,'Cocktail (December 2025)'!$U$6:$U$1547))</f>
        <v>0</v>
      </c>
      <c r="BN87" s="108">
        <f ca="1">BM87/H87</f>
        <v>0</v>
      </c>
      <c r="BO87" s="109">
        <f ca="1">BA87+BB87+BC87+BD87-BE87-BF87-BG87-BH87-BI87-BJ87-BL87-BN87</f>
        <v>0</v>
      </c>
      <c r="BP87" s="104">
        <f ca="1">BO87*H87</f>
        <v>0</v>
      </c>
      <c r="BQ87" s="105">
        <f ca="1">(BF87+BG87+BH87+BI87+(BJ87+((BK87*$F87)/$H87)+BN87))*$L87</f>
        <v>0</v>
      </c>
      <c r="BR87" s="191"/>
      <c r="BS87" s="192">
        <f ca="1">BR87-BO87</f>
        <v>0</v>
      </c>
      <c r="BT87" s="106">
        <f ca="1">BO87</f>
        <v>0</v>
      </c>
      <c r="BU87" s="202"/>
      <c r="BV87" s="202"/>
      <c r="BW87" s="202"/>
      <c r="BX87" s="202"/>
      <c r="BY87" s="202"/>
      <c r="BZ87" s="202"/>
      <c r="CA87" s="202"/>
      <c r="CB87" s="202"/>
      <c r="CC87" s="203"/>
      <c r="CD87" s="204"/>
      <c r="CE87" s="108">
        <f>(CD87*F87)/H87</f>
        <v>0</v>
      </c>
      <c r="CF87" s="102">
        <f ca="1">IF(E87=0,0,SUMIF('Cocktail (December 2025)'!$F$6:$DB$1547,E87,'Cocktail (December 2025)'!$X$6:$X$1547))</f>
        <v>0</v>
      </c>
      <c r="CG87" s="108">
        <f ca="1">CF87/H87</f>
        <v>0</v>
      </c>
      <c r="CH87" s="109">
        <f ca="1">BT87+BU87+BV87+BW87-BX87-BY87-BZ87-CA87-CB87-CC87-CE87-CG87</f>
        <v>0</v>
      </c>
      <c r="CI87" s="104">
        <f ca="1">CH87*H87</f>
        <v>0</v>
      </c>
      <c r="CJ87" s="105">
        <f ca="1">(BY87+BZ87+CA87+CB87+(CC87+((CD87*$F87)/$H87)+CG87))*$L87</f>
        <v>0</v>
      </c>
      <c r="CK87" s="191"/>
      <c r="CL87" s="192">
        <f ca="1">CK87-CH87</f>
        <v>0</v>
      </c>
      <c r="CM87" s="106">
        <f ca="1">CH87</f>
        <v>0</v>
      </c>
      <c r="CN87" s="202"/>
      <c r="CO87" s="202"/>
      <c r="CP87" s="202"/>
      <c r="CQ87" s="202"/>
      <c r="CR87" s="202"/>
      <c r="CS87" s="202"/>
      <c r="CT87" s="202"/>
      <c r="CU87" s="202"/>
      <c r="CV87" s="203"/>
      <c r="CW87" s="204"/>
      <c r="CX87" s="108">
        <f>(CW87*F87)/H87</f>
        <v>0</v>
      </c>
      <c r="CY87" s="102">
        <f ca="1">IF(E87=0,0,SUMIF('Cocktail (December 2025)'!$F$6:$DB$1547,E87,'Cocktail (December 2025)'!$AA$6:$AA$1547))</f>
        <v>0</v>
      </c>
      <c r="CZ87" s="108">
        <f ca="1">CY87/H87</f>
        <v>0</v>
      </c>
      <c r="DA87" s="109">
        <f ca="1">CM87+CN87+CO87+CP87-CQ87-CR87-CS87-CT87-CU87-CV87-CX87-CZ87</f>
        <v>0</v>
      </c>
      <c r="DB87" s="104">
        <f ca="1">DA87*H87</f>
        <v>0</v>
      </c>
      <c r="DC87" s="105">
        <f ca="1">(CR87+CS87+CT87+CU87+(CV87+((CW87*$F87)/$H87)+CZ87))*$L87</f>
        <v>0</v>
      </c>
      <c r="DD87" s="191"/>
      <c r="DE87" s="192">
        <f ca="1">DD87-DA87</f>
        <v>0</v>
      </c>
      <c r="DF87" s="106">
        <f ca="1">DA87</f>
        <v>0</v>
      </c>
      <c r="DG87" s="202"/>
      <c r="DH87" s="202"/>
      <c r="DI87" s="202"/>
      <c r="DJ87" s="202"/>
      <c r="DK87" s="202"/>
      <c r="DL87" s="202"/>
      <c r="DM87" s="202"/>
      <c r="DN87" s="202"/>
      <c r="DO87" s="203"/>
      <c r="DP87" s="204"/>
      <c r="DQ87" s="108">
        <f>(DP87*F87)/H87</f>
        <v>0</v>
      </c>
      <c r="DR87" s="102">
        <f ca="1">IF(E87=0,0,SUMIF('Cocktail (December 2025)'!$F$6:$DB$1547,E87,'Cocktail (December 2025)'!$AD$6:$AD$1547))</f>
        <v>0</v>
      </c>
      <c r="DS87" s="108">
        <f ca="1">DR87/H87</f>
        <v>0</v>
      </c>
      <c r="DT87" s="109">
        <f ca="1">DF87+DG87+DH87+DI87-DJ87-DK87-DL87-DM87-DN87-DO87-DQ87-DS87</f>
        <v>0</v>
      </c>
      <c r="DU87" s="104">
        <f ca="1">DT87*H87</f>
        <v>0</v>
      </c>
      <c r="DV87" s="105">
        <f ca="1">(DK87+DL87+DM87+DN87+(DO87+((DP87*$F87)/$H87)+DS87))*$L87</f>
        <v>0</v>
      </c>
      <c r="DW87" s="191"/>
      <c r="DX87" s="192">
        <f ca="1">DW87-DT87</f>
        <v>0</v>
      </c>
      <c r="DY87" s="106">
        <f ca="1">DT87</f>
        <v>0</v>
      </c>
      <c r="DZ87" s="202"/>
      <c r="EA87" s="202"/>
      <c r="EB87" s="202"/>
      <c r="EC87" s="202"/>
      <c r="ED87" s="202"/>
      <c r="EE87" s="202"/>
      <c r="EF87" s="202"/>
      <c r="EG87" s="202"/>
      <c r="EH87" s="203"/>
      <c r="EI87" s="204"/>
      <c r="EJ87" s="108">
        <f>(EI87*F87)/H87</f>
        <v>0</v>
      </c>
      <c r="EK87" s="102">
        <f ca="1">IF(E87=0,0,SUMIF('Cocktail (December 2025)'!$F$6:$DB$1547,E87,'Cocktail (December 2025)'!$AG$6:$AG$1547))</f>
        <v>0</v>
      </c>
      <c r="EL87" s="108">
        <f ca="1">EK87/H87</f>
        <v>0</v>
      </c>
      <c r="EM87" s="109">
        <f ca="1">DY87+DZ87+EA87+EB87-EC87-ED87-EE87-EF87-EG87-EH87-EJ87-EL87</f>
        <v>0</v>
      </c>
      <c r="EN87" s="104">
        <f ca="1">EM87*H87</f>
        <v>0</v>
      </c>
      <c r="EO87" s="105">
        <f ca="1">(ED87+EE87+EF87+EG87+(EH87+((EI87*$F87)/$H87)+EL87))*$L87</f>
        <v>0</v>
      </c>
      <c r="EP87" s="191"/>
      <c r="EQ87" s="199">
        <f ca="1">EP87-EM87</f>
        <v>0</v>
      </c>
      <c r="ER87" s="185">
        <f ca="1">EM87</f>
        <v>0</v>
      </c>
      <c r="ES87" s="202"/>
      <c r="ET87" s="202"/>
      <c r="EU87" s="202"/>
      <c r="EV87" s="202"/>
      <c r="EW87" s="202"/>
      <c r="EX87" s="202"/>
      <c r="EY87" s="202"/>
      <c r="EZ87" s="202"/>
      <c r="FA87" s="203"/>
      <c r="FB87" s="204"/>
      <c r="FC87" s="108">
        <f>(FB87*F87)/H87</f>
        <v>0</v>
      </c>
      <c r="FD87" s="102">
        <f ca="1">IF(E87=0,0,SUMIF('Cocktail (December 2025)'!$F$6:$DB$1547,E87,'Cocktail (December 2025)'!$AJ$6:$AJ$1547))</f>
        <v>0</v>
      </c>
      <c r="FE87" s="108">
        <f ca="1">FD87/H87</f>
        <v>0</v>
      </c>
      <c r="FF87" s="109">
        <f ca="1">ER87+ES87+ET87+EU87-EV87-EW87-EX87-EY87-EZ87-FA87-FC87-FE87</f>
        <v>0</v>
      </c>
      <c r="FG87" s="104">
        <f ca="1">FF87*H87</f>
        <v>0</v>
      </c>
      <c r="FH87" s="105">
        <f ca="1">(EW87+EX87+EY87+EZ87+(FA87+((FB87*$F87)/$H87)+FE87))*$L87</f>
        <v>0</v>
      </c>
      <c r="FI87" s="191"/>
      <c r="FJ87" s="192">
        <f ca="1">FI87-FF87</f>
        <v>0</v>
      </c>
      <c r="FK87" s="110">
        <f ca="1">FF87</f>
        <v>0</v>
      </c>
      <c r="FL87" s="202"/>
      <c r="FM87" s="202"/>
      <c r="FN87" s="202"/>
      <c r="FO87" s="202"/>
      <c r="FP87" s="202"/>
      <c r="FQ87" s="202"/>
      <c r="FR87" s="202"/>
      <c r="FS87" s="202"/>
      <c r="FT87" s="203"/>
      <c r="FU87" s="204"/>
      <c r="FV87" s="108">
        <f>(FU87*F87)/H87</f>
        <v>0</v>
      </c>
      <c r="FW87" s="102">
        <f ca="1">IF(E87=0,0,SUMIF('Cocktail (December 2025)'!$F$6:$DB$1547,E87,'Cocktail (December 2025)'!$AM$6:$AM$1547))</f>
        <v>0</v>
      </c>
      <c r="FX87" s="108">
        <f ca="1">FW87/H87</f>
        <v>0</v>
      </c>
      <c r="FY87" s="109">
        <f ca="1">FK87+FL87+FM87+FN87-FO87-FP87-FQ87-FR87-FS87-FT87-FV87-FX87</f>
        <v>0</v>
      </c>
      <c r="FZ87" s="104">
        <f ca="1">FY87*H87</f>
        <v>0</v>
      </c>
      <c r="GA87" s="105">
        <f ca="1">(FP87+FQ87+FR87+FS87+(FT87+((FU87*$F87)/$H87)+FX87))*$L87</f>
        <v>0</v>
      </c>
      <c r="GB87" s="191"/>
      <c r="GC87" s="192">
        <f ca="1">GB87-FY87</f>
        <v>0</v>
      </c>
      <c r="GD87" s="106">
        <f ca="1">FY87</f>
        <v>0</v>
      </c>
      <c r="GE87" s="202"/>
      <c r="GF87" s="202"/>
      <c r="GG87" s="202"/>
      <c r="GH87" s="202"/>
      <c r="GI87" s="202"/>
      <c r="GJ87" s="202"/>
      <c r="GK87" s="202"/>
      <c r="GL87" s="202"/>
      <c r="GM87" s="203"/>
      <c r="GN87" s="204"/>
      <c r="GO87" s="108">
        <f>(GN87*F87)/H87</f>
        <v>0</v>
      </c>
      <c r="GP87" s="102">
        <f ca="1">IF(E87=0,0,SUMIF('Cocktail (December 2025)'!$F$6:$DB$1547,E87,'Cocktail (December 2025)'!$AP$6:$AP$1547))</f>
        <v>0</v>
      </c>
      <c r="GQ87" s="108">
        <f ca="1">GP87/H87</f>
        <v>0</v>
      </c>
      <c r="GR87" s="109">
        <f ca="1">GD87+GE87+GF87+GG87-GH87-GI87-GJ87-GK87-GL87-GM87-GO87-GQ87</f>
        <v>0</v>
      </c>
      <c r="GS87" s="104">
        <f ca="1">GR87*H87</f>
        <v>0</v>
      </c>
      <c r="GT87" s="105">
        <f ca="1">(GI87+GJ87+GK87+GL87+(GM87+((GN87*$F87)/$H87)+GQ87))*$L87</f>
        <v>0</v>
      </c>
      <c r="GU87" s="191"/>
      <c r="GV87" s="192">
        <f ca="1">GU87-GR87</f>
        <v>0</v>
      </c>
      <c r="GW87" s="106">
        <f ca="1">GR87</f>
        <v>0</v>
      </c>
      <c r="GX87" s="202"/>
      <c r="GY87" s="202"/>
      <c r="GZ87" s="202"/>
      <c r="HA87" s="202"/>
      <c r="HB87" s="202"/>
      <c r="HC87" s="202"/>
      <c r="HD87" s="202"/>
      <c r="HE87" s="202"/>
      <c r="HF87" s="203"/>
      <c r="HG87" s="204"/>
      <c r="HH87" s="108">
        <f>(HG87*F87)/H87</f>
        <v>0</v>
      </c>
      <c r="HI87" s="102">
        <f ca="1">IF(E87=0,0,SUMIF('Cocktail (December 2025)'!$F$6:$DB$1547,E87,'Cocktail (December 2025)'!$AS$6:$AS$1547))</f>
        <v>0</v>
      </c>
      <c r="HJ87" s="108">
        <f ca="1">HI87/H87</f>
        <v>0</v>
      </c>
      <c r="HK87" s="109">
        <f ca="1">GW87+GX87+GY87+GZ87-HA87-HB87-HC87-HD87-HE87-HF87-HH87-HJ87</f>
        <v>0</v>
      </c>
      <c r="HL87" s="104">
        <f ca="1">HK87*H87</f>
        <v>0</v>
      </c>
      <c r="HM87" s="105">
        <f ca="1">(HB87+HC87+HD87+HE87+(HF87+((HG87*$F87)/$H87)+HJ87))*$L87</f>
        <v>0</v>
      </c>
      <c r="HN87" s="191"/>
      <c r="HO87" s="192">
        <f ca="1">HN87-HK87</f>
        <v>0</v>
      </c>
      <c r="HP87" s="106">
        <f ca="1">HK87</f>
        <v>0</v>
      </c>
      <c r="HQ87" s="202"/>
      <c r="HR87" s="202"/>
      <c r="HS87" s="202"/>
      <c r="HT87" s="202"/>
      <c r="HU87" s="202"/>
      <c r="HV87" s="202"/>
      <c r="HW87" s="202"/>
      <c r="HX87" s="202"/>
      <c r="HY87" s="203"/>
      <c r="HZ87" s="204"/>
      <c r="IA87" s="108">
        <f>(HZ87*F87)/H87</f>
        <v>0</v>
      </c>
      <c r="IB87" s="102">
        <f ca="1">IF(E87=0,0,SUMIF('Cocktail (December 2025)'!$F$6:$DB$1547,E87,'Cocktail (December 2025)'!$AV$6:$AV$1547))</f>
        <v>0</v>
      </c>
      <c r="IC87" s="108">
        <f ca="1">IB87/H87</f>
        <v>0</v>
      </c>
      <c r="ID87" s="109">
        <f ca="1">HP87+HQ87+HR87+HS87-HT87-HU87-HV87-HW87-HX87-HY87-IA87-IC87</f>
        <v>0</v>
      </c>
      <c r="IE87" s="104">
        <f ca="1">ID87*H87</f>
        <v>0</v>
      </c>
      <c r="IF87" s="105">
        <f ca="1">(HU87+HV87+HW87+HX87+(HY87+((HZ87*$F87)/$H87)+IC87))*$L87</f>
        <v>0</v>
      </c>
      <c r="IG87" s="191"/>
      <c r="IH87" s="192">
        <f ca="1">IG87-ID87</f>
        <v>0</v>
      </c>
      <c r="II87" s="106">
        <f ca="1">ID87</f>
        <v>0</v>
      </c>
      <c r="IJ87" s="202"/>
      <c r="IK87" s="202"/>
      <c r="IL87" s="202"/>
      <c r="IM87" s="202"/>
      <c r="IN87" s="202"/>
      <c r="IO87" s="202"/>
      <c r="IP87" s="202"/>
      <c r="IQ87" s="202"/>
      <c r="IR87" s="203"/>
      <c r="IS87" s="204"/>
      <c r="IT87" s="108">
        <f>(IS87*F87)/H87</f>
        <v>0</v>
      </c>
      <c r="IU87" s="102">
        <f ca="1">IF(E87=0,0,SUMIF('Cocktail (December 2025)'!$F$6:$DB$1547,E87,'Cocktail (December 2025)'!$AY$6:$AY$1547))</f>
        <v>0</v>
      </c>
      <c r="IV87" s="108">
        <f ca="1">IU87/H87</f>
        <v>0</v>
      </c>
      <c r="IW87" s="109">
        <f ca="1">II87+IJ87+IK87+IL87-IM87-IN87-IO87-IP87-IQ87-IR87-IT87-IV87</f>
        <v>0</v>
      </c>
      <c r="IX87" s="104">
        <f ca="1">IW87*H87</f>
        <v>0</v>
      </c>
      <c r="IY87" s="105">
        <f ca="1">(IN87+IO87+IP87+IQ87+(IR87+((IS87*$F87)/$H87)+IV87))*$L87</f>
        <v>0</v>
      </c>
      <c r="IZ87" s="191"/>
      <c r="JA87" s="192">
        <f ca="1">IZ87-IW87</f>
        <v>0</v>
      </c>
      <c r="JB87" s="106">
        <f ca="1">IW87</f>
        <v>0</v>
      </c>
      <c r="JC87" s="202"/>
      <c r="JD87" s="202"/>
      <c r="JE87" s="202"/>
      <c r="JF87" s="202"/>
      <c r="JG87" s="202"/>
      <c r="JH87" s="202"/>
      <c r="JI87" s="202"/>
      <c r="JJ87" s="202"/>
      <c r="JK87" s="203"/>
      <c r="JL87" s="204"/>
      <c r="JM87" s="108">
        <f>(JL87*F87)/H87</f>
        <v>0</v>
      </c>
      <c r="JN87" s="102">
        <f ca="1">IF(E87=0,0,SUMIF('Cocktail (December 2025)'!$F$6:$DB$1547,E87,'Cocktail (December 2025)'!$BB$6:$BB$1547))</f>
        <v>0</v>
      </c>
      <c r="JO87" s="108">
        <f ca="1">JN87/H87</f>
        <v>0</v>
      </c>
      <c r="JP87" s="109">
        <f ca="1">JB87+JC87+JD87+JE87-JF87-JG87-JH87-JI87-JJ87-JK87-JM87-JO87</f>
        <v>0</v>
      </c>
      <c r="JQ87" s="104">
        <f ca="1">JP87*H87</f>
        <v>0</v>
      </c>
      <c r="JR87" s="105">
        <f ca="1">(JG87+JH87+JI87+JJ87+(JK87+((JL87*$F87)/$H87)+JO87))*$L87</f>
        <v>0</v>
      </c>
      <c r="JS87" s="191"/>
      <c r="JT87" s="192">
        <f ca="1">JS87-JP87</f>
        <v>0</v>
      </c>
      <c r="JU87" s="106">
        <f ca="1">JP87</f>
        <v>0</v>
      </c>
      <c r="JV87" s="202"/>
      <c r="JW87" s="202"/>
      <c r="JX87" s="202"/>
      <c r="JY87" s="202"/>
      <c r="JZ87" s="202"/>
      <c r="KA87" s="202"/>
      <c r="KB87" s="202"/>
      <c r="KC87" s="202"/>
      <c r="KD87" s="203"/>
      <c r="KE87" s="204"/>
      <c r="KF87" s="108">
        <f>(KE87*F87)/H87</f>
        <v>0</v>
      </c>
      <c r="KG87" s="102">
        <f ca="1">IF(E87=0,0,SUMIF('Cocktail (December 2025)'!$F$6:$DB$1547,E87,'Cocktail (December 2025)'!$BE$6:$BE$1547))</f>
        <v>0</v>
      </c>
      <c r="KH87" s="108">
        <f ca="1">KG87/H87</f>
        <v>0</v>
      </c>
      <c r="KI87" s="109">
        <f ca="1">JU87+JV87+JW87+JX87-JY87-JZ87-KA87-KB87-KC87-KD87-KF87-KH87</f>
        <v>0</v>
      </c>
      <c r="KJ87" s="104">
        <f ca="1">KI87*H87</f>
        <v>0</v>
      </c>
      <c r="KK87" s="105">
        <f ca="1">(JZ87+KA87+KB87+KC87+(KD87+((KE87*$F87)/$H87)+KH87))*$L87</f>
        <v>0</v>
      </c>
      <c r="KL87" s="191"/>
      <c r="KM87" s="192">
        <f ca="1">KL87-KI87</f>
        <v>0</v>
      </c>
      <c r="KN87" s="106">
        <f ca="1">KI87</f>
        <v>0</v>
      </c>
      <c r="KO87" s="202"/>
      <c r="KP87" s="202"/>
      <c r="KQ87" s="202"/>
      <c r="KR87" s="202"/>
      <c r="KS87" s="202"/>
      <c r="KT87" s="202"/>
      <c r="KU87" s="202"/>
      <c r="KV87" s="202"/>
      <c r="KW87" s="203"/>
      <c r="KX87" s="204"/>
      <c r="KY87" s="108">
        <f>(KX87*F87)/H87</f>
        <v>0</v>
      </c>
      <c r="KZ87" s="102">
        <f ca="1">IF(E87=0,0,SUMIF('Cocktail (December 2025)'!$F$6:$DB$1547,E87,'Cocktail (December 2025)'!$BH$6:$BH$1547))</f>
        <v>0</v>
      </c>
      <c r="LA87" s="108">
        <f ca="1">KZ87/H87</f>
        <v>0</v>
      </c>
      <c r="LB87" s="109">
        <f ca="1">KN87+KO87+KP87+KQ87-KR87-KS87-KT87-KU87-KV87-KW87-KY87-LA87</f>
        <v>0</v>
      </c>
      <c r="LC87" s="104">
        <f ca="1">LB87*H87</f>
        <v>0</v>
      </c>
      <c r="LD87" s="105">
        <f ca="1">(KS87+KT87+KU87+KV87+(KW87+((KX87*$F87)/$H87)+LA87))*$L87</f>
        <v>0</v>
      </c>
      <c r="LE87" s="191"/>
      <c r="LF87" s="192">
        <f ca="1">LE87-LB87</f>
        <v>0</v>
      </c>
      <c r="LG87" s="106">
        <f ca="1">LB87</f>
        <v>0</v>
      </c>
      <c r="LH87" s="202"/>
      <c r="LI87" s="202"/>
      <c r="LJ87" s="202"/>
      <c r="LK87" s="202"/>
      <c r="LL87" s="202"/>
      <c r="LM87" s="202"/>
      <c r="LN87" s="202"/>
      <c r="LO87" s="202"/>
      <c r="LP87" s="203"/>
      <c r="LQ87" s="204"/>
      <c r="LR87" s="108">
        <f>(LQ87*F87)/H87</f>
        <v>0</v>
      </c>
      <c r="LS87" s="102">
        <f ca="1">IF(E87=0,0,SUMIF('Cocktail (December 2025)'!$F$6:$DB$1547,E87,'Cocktail (December 2025)'!$BK$6:$BK$1547))</f>
        <v>0</v>
      </c>
      <c r="LT87" s="108">
        <f ca="1">LS87/H87</f>
        <v>0</v>
      </c>
      <c r="LU87" s="109">
        <f ca="1">LG87+LH87+LI87+LJ87-LK87-LL87-LM87-LN87-LO87-LP87-LR87-LT87</f>
        <v>0</v>
      </c>
      <c r="LV87" s="104">
        <f ca="1">LU87*H87</f>
        <v>0</v>
      </c>
      <c r="LW87" s="105">
        <f ca="1">(LL87+LM87+LN87+LO87+(LP87+((LQ87*$F87)/$H87)+LT87))*$L87</f>
        <v>0</v>
      </c>
      <c r="LX87" s="191"/>
      <c r="LY87" s="192">
        <f ca="1">LX87-LU87</f>
        <v>0</v>
      </c>
      <c r="LZ87" s="106">
        <f ca="1">LU87</f>
        <v>0</v>
      </c>
      <c r="MA87" s="202"/>
      <c r="MB87" s="202"/>
      <c r="MC87" s="202"/>
      <c r="MD87" s="202"/>
      <c r="ME87" s="202"/>
      <c r="MF87" s="202"/>
      <c r="MG87" s="202"/>
      <c r="MH87" s="202"/>
      <c r="MI87" s="203"/>
      <c r="MJ87" s="204"/>
      <c r="MK87" s="108">
        <f>(MJ87*F87)/H87</f>
        <v>0</v>
      </c>
      <c r="ML87" s="102">
        <f ca="1">IF(E87=0,0,SUMIF('Cocktail (December 2025)'!$F$6:$DB$1547,E87,'Cocktail (December 2025)'!$BN$6:$BN$1547))</f>
        <v>0</v>
      </c>
      <c r="MM87" s="108">
        <f ca="1">ML87/H87</f>
        <v>0</v>
      </c>
      <c r="MN87" s="109">
        <f ca="1">LZ87+MA87+MB87+MC87-MD87-ME87-MF87-MG87-MH87-MI87-MK87-MM87</f>
        <v>0</v>
      </c>
      <c r="MO87" s="104">
        <f ca="1">MN87*H87</f>
        <v>0</v>
      </c>
      <c r="MP87" s="105">
        <f ca="1">(ME87+MF87+MG87+MH87+(MI87+((MJ87*$F87)/$H87)+MM87))*$L87</f>
        <v>0</v>
      </c>
      <c r="MQ87" s="191"/>
      <c r="MR87" s="192">
        <f ca="1">MQ87-MN87</f>
        <v>0</v>
      </c>
      <c r="MS87" s="106">
        <f ca="1">MN87</f>
        <v>0</v>
      </c>
      <c r="MT87" s="202"/>
      <c r="MU87" s="202"/>
      <c r="MV87" s="202"/>
      <c r="MW87" s="202"/>
      <c r="MX87" s="202"/>
      <c r="MY87" s="202"/>
      <c r="MZ87" s="202"/>
      <c r="NA87" s="202"/>
      <c r="NB87" s="203"/>
      <c r="NC87" s="204"/>
      <c r="ND87" s="108">
        <f>(NC87*F87)/H87</f>
        <v>0</v>
      </c>
      <c r="NE87" s="102">
        <f ca="1">IF(E87=0,0,SUMIF('Cocktail (December 2025)'!$F$6:$DB$1547,E87,'Cocktail (December 2025)'!$BQ$6:$BQ$1547))</f>
        <v>0</v>
      </c>
      <c r="NF87" s="108">
        <f ca="1">NE87/H87</f>
        <v>0</v>
      </c>
      <c r="NG87" s="109">
        <f ca="1">MS87+MT87+MU87+MV87-MW87-MX87-MY87-MZ87-NA87-NB87-ND87-NF87</f>
        <v>0</v>
      </c>
      <c r="NH87" s="104">
        <f ca="1">NG87*H87</f>
        <v>0</v>
      </c>
      <c r="NI87" s="105">
        <f ca="1">(MX87+MY87+MZ87+NA87+(NB87+((NC87*$F87)/$H87)+NF87))*$L87</f>
        <v>0</v>
      </c>
      <c r="NJ87" s="191"/>
      <c r="NK87" s="192">
        <f ca="1">NJ87-NG87</f>
        <v>0</v>
      </c>
      <c r="NL87" s="106">
        <f ca="1">NG87</f>
        <v>0</v>
      </c>
      <c r="NM87" s="202"/>
      <c r="NN87" s="202"/>
      <c r="NO87" s="202"/>
      <c r="NP87" s="202"/>
      <c r="NQ87" s="202"/>
      <c r="NR87" s="202"/>
      <c r="NS87" s="202"/>
      <c r="NT87" s="202"/>
      <c r="NU87" s="203"/>
      <c r="NV87" s="204"/>
      <c r="NW87" s="108">
        <f>(NV87*F87)/H87</f>
        <v>0</v>
      </c>
      <c r="NX87" s="102">
        <f ca="1">IF(E87=0,0,SUMIF('Cocktail (December 2025)'!$F$6:$DB$1547,E87,'Cocktail (December 2025)'!$BT$6:$BT$1547))</f>
        <v>0</v>
      </c>
      <c r="NY87" s="108">
        <f ca="1">NX87/H87</f>
        <v>0</v>
      </c>
      <c r="NZ87" s="109">
        <f ca="1">NL87+NM87+NN87+NO87-NP87-NQ87-NR87-NS87-NT87-NU87-NW87-NY87</f>
        <v>0</v>
      </c>
      <c r="OA87" s="104">
        <f ca="1">NZ87*H87</f>
        <v>0</v>
      </c>
      <c r="OB87" s="105">
        <f ca="1">(NQ87+NR87+NS87+NT87+(NU87+((NV87*$F87)/$H87)+NY87))*$L87</f>
        <v>0</v>
      </c>
      <c r="OC87" s="191"/>
      <c r="OD87" s="192">
        <f ca="1">OC87-NZ87</f>
        <v>0</v>
      </c>
      <c r="OE87" s="106">
        <f ca="1">NZ87</f>
        <v>0</v>
      </c>
      <c r="OF87" s="202"/>
      <c r="OG87" s="202"/>
      <c r="OH87" s="202"/>
      <c r="OI87" s="202"/>
      <c r="OJ87" s="202"/>
      <c r="OK87" s="202"/>
      <c r="OL87" s="202"/>
      <c r="OM87" s="202"/>
      <c r="ON87" s="203"/>
      <c r="OO87" s="204"/>
      <c r="OP87" s="108">
        <f>(OO87*F87)/H87</f>
        <v>0</v>
      </c>
      <c r="OQ87" s="102">
        <f ca="1">IF(E87=0,0,SUMIF('Cocktail (December 2025)'!$F$6:$DB$1547,E87,'Cocktail (December 2025)'!$BW$6:$BW$1547))</f>
        <v>0</v>
      </c>
      <c r="OR87" s="108">
        <f ca="1">OQ87/H87</f>
        <v>0</v>
      </c>
      <c r="OS87" s="109">
        <f ca="1">OE87+OF87+OG87+OH87-OI87-OJ87-OK87-OL87-OM87-ON87-OP87-OR87</f>
        <v>0</v>
      </c>
      <c r="OT87" s="104">
        <f ca="1">OS87*H87</f>
        <v>0</v>
      </c>
      <c r="OU87" s="105">
        <f ca="1">(OJ87+OK87+OL87+OM87+(ON87+((OO87*$F87)/$H87)+OR87))*$L87</f>
        <v>0</v>
      </c>
      <c r="OV87" s="191"/>
      <c r="OW87" s="192">
        <f ca="1">OV87-OS87</f>
        <v>0</v>
      </c>
      <c r="OX87" s="106">
        <f ca="1">OS87</f>
        <v>0</v>
      </c>
      <c r="OY87" s="202"/>
      <c r="OZ87" s="202"/>
      <c r="PA87" s="202"/>
      <c r="PB87" s="202"/>
      <c r="PC87" s="202"/>
      <c r="PD87" s="202"/>
      <c r="PE87" s="202"/>
      <c r="PF87" s="202"/>
      <c r="PG87" s="203"/>
      <c r="PH87" s="204"/>
      <c r="PI87" s="108">
        <f>(PH87*F87)/H87</f>
        <v>0</v>
      </c>
      <c r="PJ87" s="102">
        <f ca="1">IF(E87=0,0,SUMIF('Cocktail (December 2025)'!$F$6:$DB$1547,E87,'Cocktail (December 2025)'!$BZ$6:$BZ$1547))</f>
        <v>0</v>
      </c>
      <c r="PK87" s="108">
        <f ca="1">PJ87/H87</f>
        <v>0</v>
      </c>
      <c r="PL87" s="109">
        <f ca="1">OX87+OY87+OZ87+PA87-PB87-PC87-PD87-PE87-PF87-PG87-PI87-PK87</f>
        <v>0</v>
      </c>
      <c r="PM87" s="104">
        <f ca="1">PL87*H87</f>
        <v>0</v>
      </c>
      <c r="PN87" s="105">
        <f ca="1">(PC87+PD87+PE87+PF87+(PG87+((PH87*$F87)/$H87)+PK87))*$L87</f>
        <v>0</v>
      </c>
      <c r="PO87" s="191"/>
      <c r="PP87" s="192">
        <f ca="1">PO87-PL87</f>
        <v>0</v>
      </c>
      <c r="PQ87" s="106">
        <f ca="1">PL87</f>
        <v>0</v>
      </c>
      <c r="PR87" s="202"/>
      <c r="PS87" s="202"/>
      <c r="PT87" s="202"/>
      <c r="PU87" s="202"/>
      <c r="PV87" s="202"/>
      <c r="PW87" s="202"/>
      <c r="PX87" s="202"/>
      <c r="PY87" s="202"/>
      <c r="PZ87" s="203"/>
      <c r="QA87" s="204"/>
      <c r="QB87" s="108">
        <f>(QA87*F87)/H87</f>
        <v>0</v>
      </c>
      <c r="QC87" s="102">
        <f ca="1">IF(E87=0,0,SUMIF('Cocktail (December 2025)'!$F$6:$DB$1547,E87,'Cocktail (December 2025)'!$CC$6:$CC$1547))</f>
        <v>0</v>
      </c>
      <c r="QD87" s="108">
        <f ca="1">QC87/H87</f>
        <v>0</v>
      </c>
      <c r="QE87" s="109">
        <f ca="1">PQ87+PR87+PS87+PT87-PU87-PV87-PW87-PX87-PY87-PZ87-QB87-QD87</f>
        <v>0</v>
      </c>
      <c r="QF87" s="104">
        <f ca="1">QE87*H87</f>
        <v>0</v>
      </c>
      <c r="QG87" s="105">
        <f ca="1">(PV87+PW87+PX87+PY87+(PZ87+((QA87*$F87)/$H87)+QD87))*$L87</f>
        <v>0</v>
      </c>
      <c r="QH87" s="191"/>
      <c r="QI87" s="192">
        <f ca="1">QH87-QE87</f>
        <v>0</v>
      </c>
      <c r="QJ87" s="106">
        <f ca="1">QE87</f>
        <v>0</v>
      </c>
      <c r="QK87" s="202"/>
      <c r="QL87" s="202"/>
      <c r="QM87" s="202"/>
      <c r="QN87" s="202"/>
      <c r="QO87" s="202"/>
      <c r="QP87" s="202"/>
      <c r="QQ87" s="202"/>
      <c r="QR87" s="202"/>
      <c r="QS87" s="203"/>
      <c r="QT87" s="204"/>
      <c r="QU87" s="108">
        <f>(QT87*F87)/H87</f>
        <v>0</v>
      </c>
      <c r="QV87" s="102">
        <f ca="1">IF(E87=0,0,SUMIF('Cocktail (December 2025)'!$F$6:$DB$1547,E87,'Cocktail (December 2025)'!$CF$6:$CF$1547))</f>
        <v>0</v>
      </c>
      <c r="QW87" s="108">
        <f ca="1">QV87/H87</f>
        <v>0</v>
      </c>
      <c r="QX87" s="109">
        <f ca="1">QJ87+QK87+QL87+QM87-QN87-QO87-QP87-QQ87-QR87-QS87-QU87-QW87</f>
        <v>0</v>
      </c>
      <c r="QY87" s="104">
        <f ca="1">QX87*H87</f>
        <v>0</v>
      </c>
      <c r="QZ87" s="105">
        <f ca="1">(QO87+QP87+QQ87+QR87+(QS87+((QT87*$F87)/$H87)+QW87))*$L87</f>
        <v>0</v>
      </c>
      <c r="RA87" s="191"/>
      <c r="RB87" s="192">
        <f ca="1">RA87-QX87</f>
        <v>0</v>
      </c>
      <c r="RC87" s="106">
        <f ca="1">QX87</f>
        <v>0</v>
      </c>
      <c r="RD87" s="202"/>
      <c r="RE87" s="202"/>
      <c r="RF87" s="202"/>
      <c r="RG87" s="202"/>
      <c r="RH87" s="202"/>
      <c r="RI87" s="202"/>
      <c r="RJ87" s="202"/>
      <c r="RK87" s="202"/>
      <c r="RL87" s="203"/>
      <c r="RM87" s="204"/>
      <c r="RN87" s="108">
        <f>(RM87*F87)/H87</f>
        <v>0</v>
      </c>
      <c r="RO87" s="102">
        <f ca="1">IF(E87=0,0,SUMIF('Cocktail (December 2025)'!$F$6:$DB$1547,E87,'Cocktail (December 2025)'!$CI$6:$CI$1547))</f>
        <v>0</v>
      </c>
      <c r="RP87" s="108">
        <f ca="1">RO87/H87</f>
        <v>0</v>
      </c>
      <c r="RQ87" s="109">
        <f ca="1">RC87+RD87+RE87+RF87-RG87-RH87-RI87-RJ87-RK87-RL87-RN87-RP87</f>
        <v>0</v>
      </c>
      <c r="RR87" s="104">
        <f ca="1">RQ87*H87</f>
        <v>0</v>
      </c>
      <c r="RS87" s="105">
        <f ca="1">(RH87+RI87+RJ87+RK87+(RL87+((RM87*$F87)/$H87)+RP87))*$L87</f>
        <v>0</v>
      </c>
      <c r="RT87" s="191"/>
      <c r="RU87" s="192">
        <f ca="1">RT87-RQ87</f>
        <v>0</v>
      </c>
      <c r="RV87" s="106">
        <f ca="1">RQ87</f>
        <v>0</v>
      </c>
      <c r="RW87" s="202"/>
      <c r="RX87" s="202"/>
      <c r="RY87" s="202"/>
      <c r="RZ87" s="202"/>
      <c r="SA87" s="202"/>
      <c r="SB87" s="202"/>
      <c r="SC87" s="202"/>
      <c r="SD87" s="202"/>
      <c r="SE87" s="203"/>
      <c r="SF87" s="204"/>
      <c r="SG87" s="108">
        <f>(SF87*F87)/H87</f>
        <v>0</v>
      </c>
      <c r="SH87" s="102">
        <f ca="1">IF(E87=0,0,SUMIF('Cocktail (December 2025)'!$F$6:$DB$1547,E87,'Cocktail (December 2025)'!$CL$6:$CL$1547))</f>
        <v>0</v>
      </c>
      <c r="SI87" s="108">
        <f ca="1">SH87/H87</f>
        <v>0</v>
      </c>
      <c r="SJ87" s="109">
        <f ca="1">RV87+RW87+RX87+RY87-RZ87-SA87-SB87-SC87-SD87-SE87-SG87-SI87</f>
        <v>0</v>
      </c>
      <c r="SK87" s="104">
        <f ca="1">SJ87*H87</f>
        <v>0</v>
      </c>
      <c r="SL87" s="105">
        <f ca="1">(SA87+SB87+SC87+SD87+(SE87+((SF87*$F87)/$H87)+SI87))*$L87</f>
        <v>0</v>
      </c>
      <c r="SM87" s="191"/>
      <c r="SN87" s="192">
        <f ca="1">SM87-SJ87</f>
        <v>0</v>
      </c>
      <c r="SO87" s="106">
        <f ca="1">SJ87</f>
        <v>0</v>
      </c>
      <c r="SP87" s="202"/>
      <c r="SQ87" s="202"/>
      <c r="SR87" s="202"/>
      <c r="SS87" s="202"/>
      <c r="ST87" s="202"/>
      <c r="SU87" s="202"/>
      <c r="SV87" s="202"/>
      <c r="SW87" s="202"/>
      <c r="SX87" s="203"/>
      <c r="SY87" s="204"/>
      <c r="SZ87" s="108">
        <f>(SY87*F87)/H87</f>
        <v>0</v>
      </c>
      <c r="TA87" s="102">
        <f ca="1">IF(E87=0,0,SUMIF('Cocktail (December 2025)'!$F$6:$DB$1547,E87,'Cocktail (December 2025)'!$CO$6:$CO$1547))</f>
        <v>0</v>
      </c>
      <c r="TB87" s="108">
        <f ca="1">TA87/H87</f>
        <v>0</v>
      </c>
      <c r="TC87" s="109">
        <f ca="1">SO87+SP87+SQ87+SR87-SS87-ST87-SU87-SV87-SW87-SX87-SZ87-TB87</f>
        <v>0</v>
      </c>
      <c r="TD87" s="104">
        <f ca="1">TC87*H87</f>
        <v>0</v>
      </c>
      <c r="TE87" s="105">
        <f ca="1">(ST87+SU87+SV87+SW87+(SX87+((SY87*$F87)/$H87)+TB87))*$L87</f>
        <v>0</v>
      </c>
      <c r="TF87" s="191"/>
      <c r="TG87" s="192">
        <f ca="1">TF87-TC87</f>
        <v>0</v>
      </c>
      <c r="TH87" s="106">
        <f ca="1">TC87</f>
        <v>0</v>
      </c>
      <c r="TI87" s="202"/>
      <c r="TJ87" s="202"/>
      <c r="TK87" s="202"/>
      <c r="TL87" s="202"/>
      <c r="TM87" s="202"/>
      <c r="TN87" s="202"/>
      <c r="TO87" s="202"/>
      <c r="TP87" s="202"/>
      <c r="TQ87" s="203"/>
      <c r="TR87" s="204"/>
      <c r="TS87" s="108">
        <f>(TR87*F87)/H87</f>
        <v>0</v>
      </c>
      <c r="TT87" s="102">
        <f ca="1">IF(E87=0,0,SUMIF('Cocktail (December 2025)'!$F$6:$DB$1547,E87,'Cocktail (December 2025)'!$CR$6:$CR$1547))</f>
        <v>0</v>
      </c>
      <c r="TU87" s="108">
        <f ca="1">TT87/H87</f>
        <v>0</v>
      </c>
      <c r="TV87" s="109">
        <f ca="1">TH87+TI87+TJ87+TK87-TL87-TM87-TN87-TO87-TP87-TQ87-TS87-TU87</f>
        <v>0</v>
      </c>
      <c r="TW87" s="104">
        <f ca="1">TV87*H87</f>
        <v>0</v>
      </c>
      <c r="TX87" s="105">
        <f ca="1">(TM87+TN87+TO87+TP87+(TQ87+((TR87*$F87)/$H87)+TU87))*$L87</f>
        <v>0</v>
      </c>
      <c r="TY87" s="191"/>
      <c r="TZ87" s="192">
        <f ca="1">TY87-TV87</f>
        <v>0</v>
      </c>
      <c r="UA87" s="106">
        <f ca="1">TV87</f>
        <v>0</v>
      </c>
      <c r="UB87" s="202"/>
      <c r="UC87" s="202"/>
      <c r="UD87" s="202"/>
      <c r="UE87" s="202"/>
      <c r="UF87" s="202"/>
      <c r="UG87" s="202"/>
      <c r="UH87" s="202"/>
      <c r="UI87" s="202"/>
      <c r="UJ87" s="203"/>
      <c r="UK87" s="204"/>
      <c r="UL87" s="108">
        <f>(UK87*F87)/H87</f>
        <v>0</v>
      </c>
      <c r="UM87" s="102">
        <f ca="1">IF(E87=0,0,SUMIF('Cocktail (December 2025)'!$F$6:$DB$1547,E87,'Cocktail (December 2025)'!$CU$6:$CU$1547))</f>
        <v>0</v>
      </c>
      <c r="UN87" s="108">
        <f ca="1">UM87/H87</f>
        <v>0</v>
      </c>
      <c r="UO87" s="109">
        <f ca="1">UA87+UB87+UC87+UD87-UE87-UF87-UG87-UH87-UI87-UJ87-UL87-UN87</f>
        <v>0</v>
      </c>
      <c r="UP87" s="104">
        <f ca="1">UO87*H87</f>
        <v>0</v>
      </c>
      <c r="UQ87" s="105">
        <f ca="1">(UF87+UG87+UH87+UI87+(UJ87+((UK87*$F87)/$H87)+UN87))*$L87</f>
        <v>0</v>
      </c>
      <c r="UR87" s="191"/>
      <c r="US87" s="192">
        <f ca="1">UR87-UO87</f>
        <v>0</v>
      </c>
      <c r="UT87" s="106">
        <f ca="1">UO87</f>
        <v>0</v>
      </c>
      <c r="UU87" s="202"/>
      <c r="UV87" s="202"/>
      <c r="UW87" s="202"/>
      <c r="UX87" s="202"/>
      <c r="UY87" s="202"/>
      <c r="UZ87" s="202"/>
      <c r="VA87" s="202"/>
      <c r="VB87" s="202"/>
      <c r="VC87" s="203"/>
      <c r="VD87" s="204"/>
      <c r="VE87" s="108">
        <f>(VD87*F87)/H87</f>
        <v>0</v>
      </c>
      <c r="VF87" s="102">
        <f ca="1">IF(E87=0,0,SUMIF('Cocktail (December 2025)'!$F$6:$DB$1547,E87,'Cocktail (December 2025)'!$CX$6:$CX$1547))</f>
        <v>0</v>
      </c>
      <c r="VG87" s="108">
        <f ca="1">VF87/H87</f>
        <v>0</v>
      </c>
      <c r="VH87" s="109">
        <f ca="1">UT87+UU87+UV87+UW87-UX87-UY87-UZ87-VA87-VB87-VC87-VE87-VG87</f>
        <v>0</v>
      </c>
      <c r="VI87" s="104">
        <f ca="1">VH87*H87</f>
        <v>0</v>
      </c>
      <c r="VJ87" s="105">
        <f ca="1">(UY87+UZ87+VA87+VB87+(VC87+((VD87*$F87)/$H87)+VG87))*$L87</f>
        <v>0</v>
      </c>
      <c r="VK87" s="191"/>
      <c r="VL87" s="192">
        <f ca="1">VK87-VH87</f>
        <v>0</v>
      </c>
      <c r="VM87" s="106">
        <f ca="1">VH87</f>
        <v>0</v>
      </c>
      <c r="VN87" s="202"/>
      <c r="VO87" s="202"/>
      <c r="VP87" s="202"/>
      <c r="VQ87" s="202"/>
      <c r="VR87" s="202"/>
      <c r="VS87" s="202"/>
      <c r="VT87" s="202"/>
      <c r="VU87" s="202"/>
      <c r="VV87" s="203"/>
      <c r="VW87" s="204"/>
      <c r="VX87" s="108">
        <f>(VW87*F87)/H87</f>
        <v>0</v>
      </c>
      <c r="VY87" s="102">
        <f ca="1">IF(E87=0,0,SUMIF('Cocktail (December 2025)'!$F$6:$DB$1547,E87,'Cocktail (December 2025)'!$DA$6:$DA$1547))</f>
        <v>0</v>
      </c>
      <c r="VZ87" s="108">
        <f ca="1">VY87/H87</f>
        <v>0</v>
      </c>
      <c r="WA87" s="109">
        <f ca="1">VM87+VN87+VO87+VP87-VQ87-VR87-VS87-VT87-VU87-VV87-VX87-VZ87</f>
        <v>0</v>
      </c>
      <c r="WB87" s="104">
        <f ca="1">WA87*H87</f>
        <v>0</v>
      </c>
      <c r="WC87" s="105">
        <f ca="1">(VR87+VS87+VT87+VU87+(VV87+((VW87*$F87)/$H87)+VZ87))*$L87</f>
        <v>0</v>
      </c>
      <c r="WD87" s="191"/>
      <c r="WE87" s="192">
        <f ca="1">WD87-WA87</f>
        <v>0</v>
      </c>
      <c r="WF87" s="14" t="s">
        <v>81</v>
      </c>
      <c r="WG87" s="62">
        <f>O87</f>
        <v>0</v>
      </c>
      <c r="WH87" s="13">
        <f t="shared" ref="WH87:WL88" si="3096">P87+AI87+BB87+BU87+CN87+DG87+DZ87+ES87+FL87+GE87+GX87+HQ87+IJ87+JC87+JV87+KO87+LH87+MA87+MT87+NM87+OF87+OY87+PR87+QK87+RD87+RW87+SP87+TI87+UB87+UU87+VN87</f>
        <v>0</v>
      </c>
      <c r="WI87" s="13">
        <f t="shared" si="3096"/>
        <v>0</v>
      </c>
      <c r="WJ87" s="13">
        <f t="shared" si="3096"/>
        <v>0</v>
      </c>
      <c r="WK87" s="13">
        <f t="shared" si="3096"/>
        <v>0</v>
      </c>
      <c r="WL87" s="13">
        <f t="shared" si="3096"/>
        <v>0</v>
      </c>
      <c r="WM87" s="13">
        <f>U87+AN87+BG87+BZ87+CS87+DL87+EE87++EX87+FQ87+GJ87+HC87+HV87+IO87+JH87+KA87+KT87+LM87+MF87+MY87+NR87+OK87+PD87+PW87+QP87+RI87+SB87+SU87+TN87+UG87+UZ87+VS87</f>
        <v>0</v>
      </c>
      <c r="WN87" s="13">
        <f t="shared" ref="WN87:WR88" si="3097">V87+AO87+BH87+CA87+CT87+DM87+EF87+EY87+FR87+GK87+HD87+HW87+IP87+JI87+KB87+KU87+LN87+MG87+MZ87+NS87+OL87+PE87+PX87+QQ87+RJ87+SC87+SV87+TO87+UH87+VA87+VT87</f>
        <v>0</v>
      </c>
      <c r="WO87" s="13">
        <f t="shared" si="3097"/>
        <v>0</v>
      </c>
      <c r="WP87" s="63">
        <f t="shared" si="3097"/>
        <v>0</v>
      </c>
      <c r="WQ87" s="63">
        <f t="shared" si="3097"/>
        <v>0</v>
      </c>
      <c r="WR87" s="63">
        <f t="shared" si="3097"/>
        <v>0</v>
      </c>
      <c r="WS87" s="63">
        <f ca="1">AB87+AU87+BN87+CG87+CZ87+DS87+EL87+FE87+FX87+GQ87+HJ87+IC87+IV87+JO87+KH87+LA87+LT87+MM87+NF87+NY87+OR87+PK87+QD87+QW87+RP87+SI87+TB87+TU87+UN87+VG87+VZ87</f>
        <v>0</v>
      </c>
      <c r="WT87" s="54">
        <f ca="1">WA87</f>
        <v>0</v>
      </c>
      <c r="WU87" s="64">
        <f ca="1">WB87</f>
        <v>0</v>
      </c>
      <c r="WV87" s="196"/>
      <c r="WW87" s="197">
        <f ca="1">WV87-WT87</f>
        <v>0</v>
      </c>
      <c r="WX87" s="12">
        <f>WV87/F87</f>
        <v>0</v>
      </c>
      <c r="WY87" s="61"/>
    </row>
    <row r="88" spans="1:623" ht="15" x14ac:dyDescent="0.3">
      <c r="A88" s="114" t="str">
        <f ca="1">IFERROR(IF(WU88=0,"-","Y"),"-")</f>
        <v>-</v>
      </c>
      <c r="B88" s="175"/>
      <c r="C88" s="173">
        <v>555</v>
      </c>
      <c r="D88" s="174">
        <v>374</v>
      </c>
      <c r="E88" s="184" t="s">
        <v>219</v>
      </c>
      <c r="F88" s="98">
        <f>IF(E88="","",IF(VLOOKUP(E88,'Master Data (December 2025)'!$B$10:$N$857,1)=E88,VLOOKUP(E88,'Master Data (December 2025)'!$B$10:$N$857,6),"XX"))</f>
        <v>1</v>
      </c>
      <c r="G88" s="98"/>
      <c r="H88" s="90">
        <f>IF(E88="","",IF(VLOOKUP(E88,'Master Data (December 2025)'!$B$10:$N$857,1)=E88,VLOOKUP(E88,'Master Data (December 2025)'!$B$10:$N$857,8),"XX"))</f>
        <v>1</v>
      </c>
      <c r="I88" s="98"/>
      <c r="J88" s="90" t="str">
        <f>IF(E88="","",IF(VLOOKUP(E88,'Master Data (December 2025)'!$B$10:$N$857,1)=E88,VLOOKUP(E88,'Master Data (December 2025)'!$B$10:$N$857,3),"XX"))</f>
        <v>จ.เสริมทรัพย์</v>
      </c>
      <c r="K88" s="99" t="str">
        <f>IF(E88="","",IF(VLOOKUP(E88,'Master Data (December 2025)'!$B$10:$N$857,1)=E88,VLOOKUP(E88,'Master Data (December 2025)'!$B$10:$N$857,5),"XX"))</f>
        <v>Can 325 ml</v>
      </c>
      <c r="L88" s="215">
        <f>IF(E88="","",IF(VLOOKUP(E88,'Master Data (December 2025)'!$B$10:$N$857,1)=E88,VLOOKUP(E88,'Master Data (December 2025)'!$B$10:$N$857,11),"XX"))</f>
        <v>7</v>
      </c>
      <c r="M88" s="215">
        <f>IF(E88="","",IF(VLOOKUP(E88,'Master Data (December 2025)'!$B$10:$N$857,1)=E88,VLOOKUP(E88,'Master Data (December 2025)'!$B$10:$N$857,13),"XX"))</f>
        <v>7</v>
      </c>
      <c r="N88" s="208"/>
      <c r="O88" s="100">
        <f>N88</f>
        <v>0</v>
      </c>
      <c r="P88" s="202"/>
      <c r="Q88" s="202"/>
      <c r="R88" s="202"/>
      <c r="S88" s="202"/>
      <c r="T88" s="202"/>
      <c r="U88" s="202"/>
      <c r="V88" s="202"/>
      <c r="W88" s="202"/>
      <c r="X88" s="203"/>
      <c r="Y88" s="204"/>
      <c r="Z88" s="101">
        <f>(Y88*F88)/H88</f>
        <v>0</v>
      </c>
      <c r="AA88" s="102">
        <f ca="1">IF(E88=0,0,SUMIF('Cocktail (December 2025)'!$F$6:$DB$1547,E88,'Cocktail (December 2025)'!$O$6:$O$1547))</f>
        <v>0</v>
      </c>
      <c r="AB88" s="103">
        <f ca="1">AA88/H88</f>
        <v>0</v>
      </c>
      <c r="AC88" s="104">
        <f ca="1">O88+P88+Q88+R88-S88-T88-U88-V88-W88-X88-Z88-AB88</f>
        <v>0</v>
      </c>
      <c r="AD88" s="104">
        <f ca="1">AC88*H88</f>
        <v>0</v>
      </c>
      <c r="AE88" s="105">
        <f ca="1">(T88+U88+V88+W88+(X88+((Y88*$F88)/$H88)+AB88))*$L88</f>
        <v>0</v>
      </c>
      <c r="AF88" s="191"/>
      <c r="AG88" s="192">
        <f ca="1">AF88-AC88</f>
        <v>0</v>
      </c>
      <c r="AH88" s="106">
        <f ca="1">IF(AF88="",AC88,IF(AF88&lt;&gt;0,AF88,0))</f>
        <v>0</v>
      </c>
      <c r="AI88" s="202"/>
      <c r="AJ88" s="202"/>
      <c r="AK88" s="202"/>
      <c r="AL88" s="202"/>
      <c r="AM88" s="202"/>
      <c r="AN88" s="202"/>
      <c r="AO88" s="202"/>
      <c r="AP88" s="202"/>
      <c r="AQ88" s="203"/>
      <c r="AR88" s="204"/>
      <c r="AS88" s="107">
        <f>(AR88*F88)/H88</f>
        <v>0</v>
      </c>
      <c r="AT88" s="102">
        <f ca="1">IF(E88=0,0,SUMIF('Cocktail (December 2025)'!$F$6:$DB$1547,E88,'Cocktail (December 2025)'!$R$6:$R$1547))</f>
        <v>0</v>
      </c>
      <c r="AU88" s="108">
        <f ca="1">AT88/H88</f>
        <v>0</v>
      </c>
      <c r="AV88" s="104">
        <f ca="1">AH88+AI88+AJ88+AK88-AL88-AM88-AN88-AO88-AP88-AQ88-AS88-AU88</f>
        <v>0</v>
      </c>
      <c r="AW88" s="104">
        <f ca="1">AV88*H88</f>
        <v>0</v>
      </c>
      <c r="AX88" s="105">
        <f ca="1">(AM88+AN88+AO88+AP88+(AQ88+((AR88*$F88)/$H88)+AU88))*$L88</f>
        <v>0</v>
      </c>
      <c r="AY88" s="191"/>
      <c r="AZ88" s="192">
        <f ca="1">AY88-AV88</f>
        <v>0</v>
      </c>
      <c r="BA88" s="106">
        <f ca="1">AV88</f>
        <v>0</v>
      </c>
      <c r="BB88" s="202"/>
      <c r="BC88" s="202"/>
      <c r="BD88" s="202"/>
      <c r="BE88" s="202"/>
      <c r="BF88" s="202"/>
      <c r="BG88" s="202"/>
      <c r="BH88" s="202"/>
      <c r="BI88" s="202"/>
      <c r="BJ88" s="203"/>
      <c r="BK88" s="204"/>
      <c r="BL88" s="108">
        <f>(BK88*F88)/H88</f>
        <v>0</v>
      </c>
      <c r="BM88" s="102">
        <f ca="1">IF(E88=0,0,SUMIF('Cocktail (December 2025)'!$F$6:$DB$1547,E88,'Cocktail (December 2025)'!$U$6:$U$1547))</f>
        <v>0</v>
      </c>
      <c r="BN88" s="108">
        <f ca="1">BM88/H88</f>
        <v>0</v>
      </c>
      <c r="BO88" s="109">
        <f ca="1">BA88+BB88+BC88+BD88-BE88-BF88-BG88-BH88-BI88-BJ88-BL88-BN88</f>
        <v>0</v>
      </c>
      <c r="BP88" s="104">
        <f ca="1">BO88*H88</f>
        <v>0</v>
      </c>
      <c r="BQ88" s="105">
        <f ca="1">(BF88+BG88+BH88+BI88+(BJ88+((BK88*$F88)/$H88)+BN88))*$L88</f>
        <v>0</v>
      </c>
      <c r="BR88" s="191"/>
      <c r="BS88" s="192">
        <f ca="1">BR88-BO88</f>
        <v>0</v>
      </c>
      <c r="BT88" s="106">
        <f ca="1">BO88</f>
        <v>0</v>
      </c>
      <c r="BU88" s="202"/>
      <c r="BV88" s="202"/>
      <c r="BW88" s="202"/>
      <c r="BX88" s="202"/>
      <c r="BY88" s="202"/>
      <c r="BZ88" s="202"/>
      <c r="CA88" s="202"/>
      <c r="CB88" s="202"/>
      <c r="CC88" s="203"/>
      <c r="CD88" s="204"/>
      <c r="CE88" s="108">
        <f>(CD88*F88)/H88</f>
        <v>0</v>
      </c>
      <c r="CF88" s="102">
        <f ca="1">IF(E88=0,0,SUMIF('Cocktail (December 2025)'!$F$6:$DB$1547,E88,'Cocktail (December 2025)'!$X$6:$X$1547))</f>
        <v>0</v>
      </c>
      <c r="CG88" s="108">
        <f ca="1">CF88/H88</f>
        <v>0</v>
      </c>
      <c r="CH88" s="109">
        <f ca="1">BT88+BU88+BV88+BW88-BX88-BY88-BZ88-CA88-CB88-CC88-CE88-CG88</f>
        <v>0</v>
      </c>
      <c r="CI88" s="104">
        <f ca="1">CH88*H88</f>
        <v>0</v>
      </c>
      <c r="CJ88" s="105">
        <f ca="1">(BY88+BZ88+CA88+CB88+(CC88+((CD88*$F88)/$H88)+CG88))*$L88</f>
        <v>0</v>
      </c>
      <c r="CK88" s="191"/>
      <c r="CL88" s="192">
        <f ca="1">CK88-CH88</f>
        <v>0</v>
      </c>
      <c r="CM88" s="106">
        <f ca="1">CH88</f>
        <v>0</v>
      </c>
      <c r="CN88" s="202"/>
      <c r="CO88" s="202"/>
      <c r="CP88" s="202"/>
      <c r="CQ88" s="202"/>
      <c r="CR88" s="202"/>
      <c r="CS88" s="202"/>
      <c r="CT88" s="202"/>
      <c r="CU88" s="202"/>
      <c r="CV88" s="203"/>
      <c r="CW88" s="204"/>
      <c r="CX88" s="108">
        <f>(CW88*F88)/H88</f>
        <v>0</v>
      </c>
      <c r="CY88" s="102">
        <f ca="1">IF(E88=0,0,SUMIF('Cocktail (December 2025)'!$F$6:$DB$1547,E88,'Cocktail (December 2025)'!$AA$6:$AA$1547))</f>
        <v>0</v>
      </c>
      <c r="CZ88" s="108">
        <f ca="1">CY88/H88</f>
        <v>0</v>
      </c>
      <c r="DA88" s="109">
        <f ca="1">CM88+CN88+CO88+CP88-CQ88-CR88-CS88-CT88-CU88-CV88-CX88-CZ88</f>
        <v>0</v>
      </c>
      <c r="DB88" s="104">
        <f ca="1">DA88*H88</f>
        <v>0</v>
      </c>
      <c r="DC88" s="105">
        <f ca="1">(CR88+CS88+CT88+CU88+(CV88+((CW88*$F88)/$H88)+CZ88))*$L88</f>
        <v>0</v>
      </c>
      <c r="DD88" s="191"/>
      <c r="DE88" s="192">
        <f ca="1">DD88-DA88</f>
        <v>0</v>
      </c>
      <c r="DF88" s="106">
        <f ca="1">DA88</f>
        <v>0</v>
      </c>
      <c r="DG88" s="202"/>
      <c r="DH88" s="202"/>
      <c r="DI88" s="202"/>
      <c r="DJ88" s="202"/>
      <c r="DK88" s="202"/>
      <c r="DL88" s="202"/>
      <c r="DM88" s="202"/>
      <c r="DN88" s="202"/>
      <c r="DO88" s="203"/>
      <c r="DP88" s="204"/>
      <c r="DQ88" s="108">
        <f>(DP88*F88)/H88</f>
        <v>0</v>
      </c>
      <c r="DR88" s="102">
        <f ca="1">IF(E88=0,0,SUMIF('Cocktail (December 2025)'!$F$6:$DB$1547,E88,'Cocktail (December 2025)'!$AD$6:$AD$1547))</f>
        <v>0</v>
      </c>
      <c r="DS88" s="108">
        <f ca="1">DR88/H88</f>
        <v>0</v>
      </c>
      <c r="DT88" s="109">
        <f ca="1">DF88+DG88+DH88+DI88-DJ88-DK88-DL88-DM88-DN88-DO88-DQ88-DS88</f>
        <v>0</v>
      </c>
      <c r="DU88" s="104">
        <f ca="1">DT88*H88</f>
        <v>0</v>
      </c>
      <c r="DV88" s="105">
        <f ca="1">(DK88+DL88+DM88+DN88+(DO88+((DP88*$F88)/$H88)+DS88))*$L88</f>
        <v>0</v>
      </c>
      <c r="DW88" s="191"/>
      <c r="DX88" s="192">
        <f ca="1">DW88-DT88</f>
        <v>0</v>
      </c>
      <c r="DY88" s="106">
        <f ca="1">DT88</f>
        <v>0</v>
      </c>
      <c r="DZ88" s="202"/>
      <c r="EA88" s="202"/>
      <c r="EB88" s="202"/>
      <c r="EC88" s="202"/>
      <c r="ED88" s="202"/>
      <c r="EE88" s="202"/>
      <c r="EF88" s="202"/>
      <c r="EG88" s="202"/>
      <c r="EH88" s="203"/>
      <c r="EI88" s="204"/>
      <c r="EJ88" s="108">
        <f>(EI88*F88)/H88</f>
        <v>0</v>
      </c>
      <c r="EK88" s="102">
        <f ca="1">IF(E88=0,0,SUMIF('Cocktail (December 2025)'!$F$6:$DB$1547,E88,'Cocktail (December 2025)'!$AG$6:$AG$1547))</f>
        <v>0</v>
      </c>
      <c r="EL88" s="108">
        <f ca="1">EK88/H88</f>
        <v>0</v>
      </c>
      <c r="EM88" s="109">
        <f ca="1">DY88+DZ88+EA88+EB88-EC88-ED88-EE88-EF88-EG88-EH88-EJ88-EL88</f>
        <v>0</v>
      </c>
      <c r="EN88" s="104">
        <f ca="1">EM88*H88</f>
        <v>0</v>
      </c>
      <c r="EO88" s="105">
        <f ca="1">(ED88+EE88+EF88+EG88+(EH88+((EI88*$F88)/$H88)+EL88))*$L88</f>
        <v>0</v>
      </c>
      <c r="EP88" s="191"/>
      <c r="EQ88" s="199">
        <f ca="1">EP88-EM88</f>
        <v>0</v>
      </c>
      <c r="ER88" s="185">
        <f ca="1">EM88</f>
        <v>0</v>
      </c>
      <c r="ES88" s="202"/>
      <c r="ET88" s="202"/>
      <c r="EU88" s="202"/>
      <c r="EV88" s="202"/>
      <c r="EW88" s="202"/>
      <c r="EX88" s="202"/>
      <c r="EY88" s="202"/>
      <c r="EZ88" s="202"/>
      <c r="FA88" s="203"/>
      <c r="FB88" s="204"/>
      <c r="FC88" s="108">
        <f>(FB88*F88)/H88</f>
        <v>0</v>
      </c>
      <c r="FD88" s="102">
        <f ca="1">IF(E88=0,0,SUMIF('Cocktail (December 2025)'!$F$6:$DB$1547,E88,'Cocktail (December 2025)'!$AJ$6:$AJ$1547))</f>
        <v>0</v>
      </c>
      <c r="FE88" s="108">
        <f ca="1">FD88/H88</f>
        <v>0</v>
      </c>
      <c r="FF88" s="109">
        <f ca="1">ER88+ES88+ET88+EU88-EV88-EW88-EX88-EY88-EZ88-FA88-FC88-FE88</f>
        <v>0</v>
      </c>
      <c r="FG88" s="104">
        <f ca="1">FF88*H88</f>
        <v>0</v>
      </c>
      <c r="FH88" s="105">
        <f ca="1">(EW88+EX88+EY88+EZ88+(FA88+((FB88*$F88)/$H88)+FE88))*$L88</f>
        <v>0</v>
      </c>
      <c r="FI88" s="191"/>
      <c r="FJ88" s="192">
        <f ca="1">FI88-FF88</f>
        <v>0</v>
      </c>
      <c r="FK88" s="110">
        <f ca="1">FF88</f>
        <v>0</v>
      </c>
      <c r="FL88" s="202"/>
      <c r="FM88" s="202"/>
      <c r="FN88" s="202"/>
      <c r="FO88" s="202"/>
      <c r="FP88" s="202"/>
      <c r="FQ88" s="202"/>
      <c r="FR88" s="202"/>
      <c r="FS88" s="202"/>
      <c r="FT88" s="203"/>
      <c r="FU88" s="204"/>
      <c r="FV88" s="108">
        <f>(FU88*F88)/H88</f>
        <v>0</v>
      </c>
      <c r="FW88" s="102">
        <f ca="1">IF(E88=0,0,SUMIF('Cocktail (December 2025)'!$F$6:$DB$1547,E88,'Cocktail (December 2025)'!$AM$6:$AM$1547))</f>
        <v>0</v>
      </c>
      <c r="FX88" s="108">
        <f ca="1">FW88/H88</f>
        <v>0</v>
      </c>
      <c r="FY88" s="109">
        <f ca="1">FK88+FL88+FM88+FN88-FO88-FP88-FQ88-FR88-FS88-FT88-FV88-FX88</f>
        <v>0</v>
      </c>
      <c r="FZ88" s="104">
        <f ca="1">FY88*H88</f>
        <v>0</v>
      </c>
      <c r="GA88" s="105">
        <f ca="1">(FP88+FQ88+FR88+FS88+(FT88+((FU88*$F88)/$H88)+FX88))*$L88</f>
        <v>0</v>
      </c>
      <c r="GB88" s="191"/>
      <c r="GC88" s="192">
        <f ca="1">GB88-FY88</f>
        <v>0</v>
      </c>
      <c r="GD88" s="106">
        <f ca="1">FY88</f>
        <v>0</v>
      </c>
      <c r="GE88" s="202"/>
      <c r="GF88" s="202"/>
      <c r="GG88" s="202"/>
      <c r="GH88" s="202"/>
      <c r="GI88" s="202"/>
      <c r="GJ88" s="202"/>
      <c r="GK88" s="202"/>
      <c r="GL88" s="202"/>
      <c r="GM88" s="203"/>
      <c r="GN88" s="204"/>
      <c r="GO88" s="108">
        <f>(GN88*F88)/H88</f>
        <v>0</v>
      </c>
      <c r="GP88" s="102">
        <f ca="1">IF(E88=0,0,SUMIF('Cocktail (December 2025)'!$F$6:$DB$1547,E88,'Cocktail (December 2025)'!$AP$6:$AP$1547))</f>
        <v>0</v>
      </c>
      <c r="GQ88" s="108">
        <f ca="1">GP88/H88</f>
        <v>0</v>
      </c>
      <c r="GR88" s="109">
        <f ca="1">GD88+GE88+GF88+GG88-GH88-GI88-GJ88-GK88-GL88-GM88-GO88-GQ88</f>
        <v>0</v>
      </c>
      <c r="GS88" s="104">
        <f ca="1">GR88*H88</f>
        <v>0</v>
      </c>
      <c r="GT88" s="105">
        <f ca="1">(GI88+GJ88+GK88+GL88+(GM88+((GN88*$F88)/$H88)+GQ88))*$L88</f>
        <v>0</v>
      </c>
      <c r="GU88" s="191"/>
      <c r="GV88" s="192">
        <f ca="1">GU88-GR88</f>
        <v>0</v>
      </c>
      <c r="GW88" s="106">
        <f ca="1">GR88</f>
        <v>0</v>
      </c>
      <c r="GX88" s="202"/>
      <c r="GY88" s="202"/>
      <c r="GZ88" s="202"/>
      <c r="HA88" s="202"/>
      <c r="HB88" s="202"/>
      <c r="HC88" s="202"/>
      <c r="HD88" s="202"/>
      <c r="HE88" s="202"/>
      <c r="HF88" s="203"/>
      <c r="HG88" s="204"/>
      <c r="HH88" s="108">
        <f>(HG88*F88)/H88</f>
        <v>0</v>
      </c>
      <c r="HI88" s="102">
        <f ca="1">IF(E88=0,0,SUMIF('Cocktail (December 2025)'!$F$6:$DB$1547,E88,'Cocktail (December 2025)'!$AS$6:$AS$1547))</f>
        <v>0</v>
      </c>
      <c r="HJ88" s="108">
        <f ca="1">HI88/H88</f>
        <v>0</v>
      </c>
      <c r="HK88" s="109">
        <f ca="1">GW88+GX88+GY88+GZ88-HA88-HB88-HC88-HD88-HE88-HF88-HH88-HJ88</f>
        <v>0</v>
      </c>
      <c r="HL88" s="104">
        <f ca="1">HK88*H88</f>
        <v>0</v>
      </c>
      <c r="HM88" s="105">
        <f ca="1">(HB88+HC88+HD88+HE88+(HF88+((HG88*$F88)/$H88)+HJ88))*$L88</f>
        <v>0</v>
      </c>
      <c r="HN88" s="191"/>
      <c r="HO88" s="192">
        <f ca="1">HN88-HK88</f>
        <v>0</v>
      </c>
      <c r="HP88" s="106">
        <f ca="1">HK88</f>
        <v>0</v>
      </c>
      <c r="HQ88" s="202"/>
      <c r="HR88" s="202"/>
      <c r="HS88" s="202"/>
      <c r="HT88" s="202"/>
      <c r="HU88" s="202"/>
      <c r="HV88" s="202"/>
      <c r="HW88" s="202"/>
      <c r="HX88" s="202"/>
      <c r="HY88" s="203"/>
      <c r="HZ88" s="204"/>
      <c r="IA88" s="108">
        <f>(HZ88*F88)/H88</f>
        <v>0</v>
      </c>
      <c r="IB88" s="102">
        <f ca="1">IF(E88=0,0,SUMIF('Cocktail (December 2025)'!$F$6:$DB$1547,E88,'Cocktail (December 2025)'!$AV$6:$AV$1547))</f>
        <v>0</v>
      </c>
      <c r="IC88" s="108">
        <f ca="1">IB88/H88</f>
        <v>0</v>
      </c>
      <c r="ID88" s="109">
        <f ca="1">HP88+HQ88+HR88+HS88-HT88-HU88-HV88-HW88-HX88-HY88-IA88-IC88</f>
        <v>0</v>
      </c>
      <c r="IE88" s="104">
        <f ca="1">ID88*H88</f>
        <v>0</v>
      </c>
      <c r="IF88" s="105">
        <f ca="1">(HU88+HV88+HW88+HX88+(HY88+((HZ88*$F88)/$H88)+IC88))*$L88</f>
        <v>0</v>
      </c>
      <c r="IG88" s="191"/>
      <c r="IH88" s="192">
        <f ca="1">IG88-ID88</f>
        <v>0</v>
      </c>
      <c r="II88" s="106">
        <f ca="1">ID88</f>
        <v>0</v>
      </c>
      <c r="IJ88" s="202"/>
      <c r="IK88" s="202"/>
      <c r="IL88" s="202"/>
      <c r="IM88" s="202"/>
      <c r="IN88" s="202"/>
      <c r="IO88" s="202"/>
      <c r="IP88" s="202"/>
      <c r="IQ88" s="202"/>
      <c r="IR88" s="203"/>
      <c r="IS88" s="204"/>
      <c r="IT88" s="108">
        <f>(IS88*F88)/H88</f>
        <v>0</v>
      </c>
      <c r="IU88" s="102">
        <f ca="1">IF(E88=0,0,SUMIF('Cocktail (December 2025)'!$F$6:$DB$1547,E88,'Cocktail (December 2025)'!$AY$6:$AY$1547))</f>
        <v>0</v>
      </c>
      <c r="IV88" s="108">
        <f ca="1">IU88/H88</f>
        <v>0</v>
      </c>
      <c r="IW88" s="109">
        <f ca="1">II88+IJ88+IK88+IL88-IM88-IN88-IO88-IP88-IQ88-IR88-IT88-IV88</f>
        <v>0</v>
      </c>
      <c r="IX88" s="104">
        <f ca="1">IW88*H88</f>
        <v>0</v>
      </c>
      <c r="IY88" s="105">
        <f ca="1">(IN88+IO88+IP88+IQ88+(IR88+((IS88*$F88)/$H88)+IV88))*$L88</f>
        <v>0</v>
      </c>
      <c r="IZ88" s="191"/>
      <c r="JA88" s="192">
        <f ca="1">IZ88-IW88</f>
        <v>0</v>
      </c>
      <c r="JB88" s="106">
        <f ca="1">IW88</f>
        <v>0</v>
      </c>
      <c r="JC88" s="202"/>
      <c r="JD88" s="202"/>
      <c r="JE88" s="202"/>
      <c r="JF88" s="202"/>
      <c r="JG88" s="202"/>
      <c r="JH88" s="202"/>
      <c r="JI88" s="202"/>
      <c r="JJ88" s="202"/>
      <c r="JK88" s="203"/>
      <c r="JL88" s="204"/>
      <c r="JM88" s="108">
        <f>(JL88*F88)/H88</f>
        <v>0</v>
      </c>
      <c r="JN88" s="102">
        <f ca="1">IF(E88=0,0,SUMIF('Cocktail (December 2025)'!$F$6:$DB$1547,E88,'Cocktail (December 2025)'!$BB$6:$BB$1547))</f>
        <v>0</v>
      </c>
      <c r="JO88" s="108">
        <f ca="1">JN88/H88</f>
        <v>0</v>
      </c>
      <c r="JP88" s="109">
        <f ca="1">JB88+JC88+JD88+JE88-JF88-JG88-JH88-JI88-JJ88-JK88-JM88-JO88</f>
        <v>0</v>
      </c>
      <c r="JQ88" s="104">
        <f ca="1">JP88*H88</f>
        <v>0</v>
      </c>
      <c r="JR88" s="105">
        <f ca="1">(JG88+JH88+JI88+JJ88+(JK88+((JL88*$F88)/$H88)+JO88))*$L88</f>
        <v>0</v>
      </c>
      <c r="JS88" s="191"/>
      <c r="JT88" s="192">
        <f ca="1">JS88-JP88</f>
        <v>0</v>
      </c>
      <c r="JU88" s="106">
        <f ca="1">JP88</f>
        <v>0</v>
      </c>
      <c r="JV88" s="202"/>
      <c r="JW88" s="202"/>
      <c r="JX88" s="202"/>
      <c r="JY88" s="202"/>
      <c r="JZ88" s="202"/>
      <c r="KA88" s="202"/>
      <c r="KB88" s="202"/>
      <c r="KC88" s="202"/>
      <c r="KD88" s="203"/>
      <c r="KE88" s="204"/>
      <c r="KF88" s="108">
        <f>(KE88*F88)/H88</f>
        <v>0</v>
      </c>
      <c r="KG88" s="102">
        <f ca="1">IF(E88=0,0,SUMIF('Cocktail (December 2025)'!$F$6:$DB$1547,E88,'Cocktail (December 2025)'!$BE$6:$BE$1547))</f>
        <v>0</v>
      </c>
      <c r="KH88" s="108">
        <f ca="1">KG88/H88</f>
        <v>0</v>
      </c>
      <c r="KI88" s="109">
        <f ca="1">JU88+JV88+JW88+JX88-JY88-JZ88-KA88-KB88-KC88-KD88-KF88-KH88</f>
        <v>0</v>
      </c>
      <c r="KJ88" s="104">
        <f ca="1">KI88*H88</f>
        <v>0</v>
      </c>
      <c r="KK88" s="105">
        <f ca="1">(JZ88+KA88+KB88+KC88+(KD88+((KE88*$F88)/$H88)+KH88))*$L88</f>
        <v>0</v>
      </c>
      <c r="KL88" s="191"/>
      <c r="KM88" s="192">
        <f ca="1">KL88-KI88</f>
        <v>0</v>
      </c>
      <c r="KN88" s="106">
        <f ca="1">KI88</f>
        <v>0</v>
      </c>
      <c r="KO88" s="202"/>
      <c r="KP88" s="202"/>
      <c r="KQ88" s="202"/>
      <c r="KR88" s="202"/>
      <c r="KS88" s="202"/>
      <c r="KT88" s="202"/>
      <c r="KU88" s="202"/>
      <c r="KV88" s="202"/>
      <c r="KW88" s="203"/>
      <c r="KX88" s="204"/>
      <c r="KY88" s="108">
        <f>(KX88*F88)/H88</f>
        <v>0</v>
      </c>
      <c r="KZ88" s="102">
        <f ca="1">IF(E88=0,0,SUMIF('Cocktail (December 2025)'!$F$6:$DB$1547,E88,'Cocktail (December 2025)'!$BH$6:$BH$1547))</f>
        <v>0</v>
      </c>
      <c r="LA88" s="108">
        <f ca="1">KZ88/H88</f>
        <v>0</v>
      </c>
      <c r="LB88" s="109">
        <f ca="1">KN88+KO88+KP88+KQ88-KR88-KS88-KT88-KU88-KV88-KW88-KY88-LA88</f>
        <v>0</v>
      </c>
      <c r="LC88" s="104">
        <f ca="1">LB88*H88</f>
        <v>0</v>
      </c>
      <c r="LD88" s="105">
        <f ca="1">(KS88+KT88+KU88+KV88+(KW88+((KX88*$F88)/$H88)+LA88))*$L88</f>
        <v>0</v>
      </c>
      <c r="LE88" s="191"/>
      <c r="LF88" s="192">
        <f ca="1">LE88-LB88</f>
        <v>0</v>
      </c>
      <c r="LG88" s="106">
        <f ca="1">LB88</f>
        <v>0</v>
      </c>
      <c r="LH88" s="202"/>
      <c r="LI88" s="202"/>
      <c r="LJ88" s="202"/>
      <c r="LK88" s="202"/>
      <c r="LL88" s="202"/>
      <c r="LM88" s="202"/>
      <c r="LN88" s="202"/>
      <c r="LO88" s="202"/>
      <c r="LP88" s="203"/>
      <c r="LQ88" s="204"/>
      <c r="LR88" s="108">
        <f>(LQ88*F88)/H88</f>
        <v>0</v>
      </c>
      <c r="LS88" s="102">
        <f ca="1">IF(E88=0,0,SUMIF('Cocktail (December 2025)'!$F$6:$DB$1547,E88,'Cocktail (December 2025)'!$BK$6:$BK$1547))</f>
        <v>0</v>
      </c>
      <c r="LT88" s="108">
        <f ca="1">LS88/H88</f>
        <v>0</v>
      </c>
      <c r="LU88" s="109">
        <f ca="1">LG88+LH88+LI88+LJ88-LK88-LL88-LM88-LN88-LO88-LP88-LR88-LT88</f>
        <v>0</v>
      </c>
      <c r="LV88" s="104">
        <f ca="1">LU88*H88</f>
        <v>0</v>
      </c>
      <c r="LW88" s="105">
        <f ca="1">(LL88+LM88+LN88+LO88+(LP88+((LQ88*$F88)/$H88)+LT88))*$L88</f>
        <v>0</v>
      </c>
      <c r="LX88" s="191"/>
      <c r="LY88" s="192">
        <f ca="1">LX88-LU88</f>
        <v>0</v>
      </c>
      <c r="LZ88" s="106">
        <f ca="1">LU88</f>
        <v>0</v>
      </c>
      <c r="MA88" s="202"/>
      <c r="MB88" s="202"/>
      <c r="MC88" s="202"/>
      <c r="MD88" s="202"/>
      <c r="ME88" s="202"/>
      <c r="MF88" s="202"/>
      <c r="MG88" s="202"/>
      <c r="MH88" s="202"/>
      <c r="MI88" s="203"/>
      <c r="MJ88" s="204"/>
      <c r="MK88" s="108">
        <f>(MJ88*F88)/H88</f>
        <v>0</v>
      </c>
      <c r="ML88" s="102">
        <f ca="1">IF(E88=0,0,SUMIF('Cocktail (December 2025)'!$F$6:$DB$1547,E88,'Cocktail (December 2025)'!$BN$6:$BN$1547))</f>
        <v>0</v>
      </c>
      <c r="MM88" s="108">
        <f ca="1">ML88/H88</f>
        <v>0</v>
      </c>
      <c r="MN88" s="109">
        <f ca="1">LZ88+MA88+MB88+MC88-MD88-ME88-MF88-MG88-MH88-MI88-MK88-MM88</f>
        <v>0</v>
      </c>
      <c r="MO88" s="104">
        <f ca="1">MN88*H88</f>
        <v>0</v>
      </c>
      <c r="MP88" s="105">
        <f ca="1">(ME88+MF88+MG88+MH88+(MI88+((MJ88*$F88)/$H88)+MM88))*$L88</f>
        <v>0</v>
      </c>
      <c r="MQ88" s="191"/>
      <c r="MR88" s="192">
        <f ca="1">MQ88-MN88</f>
        <v>0</v>
      </c>
      <c r="MS88" s="106">
        <f ca="1">MN88</f>
        <v>0</v>
      </c>
      <c r="MT88" s="202"/>
      <c r="MU88" s="202"/>
      <c r="MV88" s="202"/>
      <c r="MW88" s="202"/>
      <c r="MX88" s="202"/>
      <c r="MY88" s="202"/>
      <c r="MZ88" s="202"/>
      <c r="NA88" s="202"/>
      <c r="NB88" s="203"/>
      <c r="NC88" s="204"/>
      <c r="ND88" s="108">
        <f>(NC88*F88)/H88</f>
        <v>0</v>
      </c>
      <c r="NE88" s="102">
        <f ca="1">IF(E88=0,0,SUMIF('Cocktail (December 2025)'!$F$6:$DB$1547,E88,'Cocktail (December 2025)'!$BQ$6:$BQ$1547))</f>
        <v>0</v>
      </c>
      <c r="NF88" s="108">
        <f ca="1">NE88/H88</f>
        <v>0</v>
      </c>
      <c r="NG88" s="109">
        <f ca="1">MS88+MT88+MU88+MV88-MW88-MX88-MY88-MZ88-NA88-NB88-ND88-NF88</f>
        <v>0</v>
      </c>
      <c r="NH88" s="104">
        <f ca="1">NG88*H88</f>
        <v>0</v>
      </c>
      <c r="NI88" s="105">
        <f ca="1">(MX88+MY88+MZ88+NA88+(NB88+((NC88*$F88)/$H88)+NF88))*$L88</f>
        <v>0</v>
      </c>
      <c r="NJ88" s="191"/>
      <c r="NK88" s="192">
        <f ca="1">NJ88-NG88</f>
        <v>0</v>
      </c>
      <c r="NL88" s="106">
        <f ca="1">NG88</f>
        <v>0</v>
      </c>
      <c r="NM88" s="202"/>
      <c r="NN88" s="202"/>
      <c r="NO88" s="202"/>
      <c r="NP88" s="202"/>
      <c r="NQ88" s="202"/>
      <c r="NR88" s="202"/>
      <c r="NS88" s="202"/>
      <c r="NT88" s="202"/>
      <c r="NU88" s="203"/>
      <c r="NV88" s="204"/>
      <c r="NW88" s="108">
        <f>(NV88*F88)/H88</f>
        <v>0</v>
      </c>
      <c r="NX88" s="102">
        <f ca="1">IF(E88=0,0,SUMIF('Cocktail (December 2025)'!$F$6:$DB$1547,E88,'Cocktail (December 2025)'!$BT$6:$BT$1547))</f>
        <v>0</v>
      </c>
      <c r="NY88" s="108">
        <f ca="1">NX88/H88</f>
        <v>0</v>
      </c>
      <c r="NZ88" s="109">
        <f ca="1">NL88+NM88+NN88+NO88-NP88-NQ88-NR88-NS88-NT88-NU88-NW88-NY88</f>
        <v>0</v>
      </c>
      <c r="OA88" s="104">
        <f ca="1">NZ88*H88</f>
        <v>0</v>
      </c>
      <c r="OB88" s="105">
        <f ca="1">(NQ88+NR88+NS88+NT88+(NU88+((NV88*$F88)/$H88)+NY88))*$L88</f>
        <v>0</v>
      </c>
      <c r="OC88" s="191"/>
      <c r="OD88" s="192">
        <f ca="1">OC88-NZ88</f>
        <v>0</v>
      </c>
      <c r="OE88" s="106">
        <f ca="1">NZ88</f>
        <v>0</v>
      </c>
      <c r="OF88" s="202"/>
      <c r="OG88" s="202"/>
      <c r="OH88" s="202"/>
      <c r="OI88" s="202"/>
      <c r="OJ88" s="202"/>
      <c r="OK88" s="202"/>
      <c r="OL88" s="202"/>
      <c r="OM88" s="202"/>
      <c r="ON88" s="203"/>
      <c r="OO88" s="204"/>
      <c r="OP88" s="108">
        <f>(OO88*F88)/H88</f>
        <v>0</v>
      </c>
      <c r="OQ88" s="102">
        <f ca="1">IF(E88=0,0,SUMIF('Cocktail (December 2025)'!$F$6:$DB$1547,E88,'Cocktail (December 2025)'!$BW$6:$BW$1547))</f>
        <v>0</v>
      </c>
      <c r="OR88" s="108">
        <f ca="1">OQ88/H88</f>
        <v>0</v>
      </c>
      <c r="OS88" s="109">
        <f ca="1">OE88+OF88+OG88+OH88-OI88-OJ88-OK88-OL88-OM88-ON88-OP88-OR88</f>
        <v>0</v>
      </c>
      <c r="OT88" s="104">
        <f ca="1">OS88*H88</f>
        <v>0</v>
      </c>
      <c r="OU88" s="105">
        <f ca="1">(OJ88+OK88+OL88+OM88+(ON88+((OO88*$F88)/$H88)+OR88))*$L88</f>
        <v>0</v>
      </c>
      <c r="OV88" s="191"/>
      <c r="OW88" s="192">
        <f ca="1">OV88-OS88</f>
        <v>0</v>
      </c>
      <c r="OX88" s="106">
        <f ca="1">OS88</f>
        <v>0</v>
      </c>
      <c r="OY88" s="202"/>
      <c r="OZ88" s="202"/>
      <c r="PA88" s="202"/>
      <c r="PB88" s="202"/>
      <c r="PC88" s="202"/>
      <c r="PD88" s="202"/>
      <c r="PE88" s="202"/>
      <c r="PF88" s="202"/>
      <c r="PG88" s="203"/>
      <c r="PH88" s="204"/>
      <c r="PI88" s="108">
        <f>(PH88*F88)/H88</f>
        <v>0</v>
      </c>
      <c r="PJ88" s="102">
        <f ca="1">IF(E88=0,0,SUMIF('Cocktail (December 2025)'!$F$6:$DB$1547,E88,'Cocktail (December 2025)'!$BZ$6:$BZ$1547))</f>
        <v>0</v>
      </c>
      <c r="PK88" s="108">
        <f ca="1">PJ88/H88</f>
        <v>0</v>
      </c>
      <c r="PL88" s="109">
        <f ca="1">OX88+OY88+OZ88+PA88-PB88-PC88-PD88-PE88-PF88-PG88-PI88-PK88</f>
        <v>0</v>
      </c>
      <c r="PM88" s="104">
        <f ca="1">PL88*H88</f>
        <v>0</v>
      </c>
      <c r="PN88" s="105">
        <f ca="1">(PC88+PD88+PE88+PF88+(PG88+((PH88*$F88)/$H88)+PK88))*$L88</f>
        <v>0</v>
      </c>
      <c r="PO88" s="191"/>
      <c r="PP88" s="192">
        <f ca="1">PO88-PL88</f>
        <v>0</v>
      </c>
      <c r="PQ88" s="106">
        <f ca="1">PL88</f>
        <v>0</v>
      </c>
      <c r="PR88" s="202"/>
      <c r="PS88" s="202"/>
      <c r="PT88" s="202"/>
      <c r="PU88" s="202"/>
      <c r="PV88" s="202"/>
      <c r="PW88" s="202"/>
      <c r="PX88" s="202"/>
      <c r="PY88" s="202"/>
      <c r="PZ88" s="203"/>
      <c r="QA88" s="204"/>
      <c r="QB88" s="108">
        <f>(QA88*F88)/H88</f>
        <v>0</v>
      </c>
      <c r="QC88" s="102">
        <f ca="1">IF(E88=0,0,SUMIF('Cocktail (December 2025)'!$F$6:$DB$1547,E88,'Cocktail (December 2025)'!$CC$6:$CC$1547))</f>
        <v>0</v>
      </c>
      <c r="QD88" s="108">
        <f ca="1">QC88/H88</f>
        <v>0</v>
      </c>
      <c r="QE88" s="109">
        <f ca="1">PQ88+PR88+PS88+PT88-PU88-PV88-PW88-PX88-PY88-PZ88-QB88-QD88</f>
        <v>0</v>
      </c>
      <c r="QF88" s="104">
        <f ca="1">QE88*H88</f>
        <v>0</v>
      </c>
      <c r="QG88" s="105">
        <f ca="1">(PV88+PW88+PX88+PY88+(PZ88+((QA88*$F88)/$H88)+QD88))*$L88</f>
        <v>0</v>
      </c>
      <c r="QH88" s="191"/>
      <c r="QI88" s="192">
        <f ca="1">QH88-QE88</f>
        <v>0</v>
      </c>
      <c r="QJ88" s="106">
        <f ca="1">QE88</f>
        <v>0</v>
      </c>
      <c r="QK88" s="202"/>
      <c r="QL88" s="202"/>
      <c r="QM88" s="202"/>
      <c r="QN88" s="202"/>
      <c r="QO88" s="202"/>
      <c r="QP88" s="202"/>
      <c r="QQ88" s="202"/>
      <c r="QR88" s="202"/>
      <c r="QS88" s="203"/>
      <c r="QT88" s="204"/>
      <c r="QU88" s="108">
        <f>(QT88*F88)/H88</f>
        <v>0</v>
      </c>
      <c r="QV88" s="102">
        <f ca="1">IF(E88=0,0,SUMIF('Cocktail (December 2025)'!$F$6:$DB$1547,E88,'Cocktail (December 2025)'!$CF$6:$CF$1547))</f>
        <v>0</v>
      </c>
      <c r="QW88" s="108">
        <f ca="1">QV88/H88</f>
        <v>0</v>
      </c>
      <c r="QX88" s="109">
        <f ca="1">QJ88+QK88+QL88+QM88-QN88-QO88-QP88-QQ88-QR88-QS88-QU88-QW88</f>
        <v>0</v>
      </c>
      <c r="QY88" s="104">
        <f ca="1">QX88*H88</f>
        <v>0</v>
      </c>
      <c r="QZ88" s="105">
        <f ca="1">(QO88+QP88+QQ88+QR88+(QS88+((QT88*$F88)/$H88)+QW88))*$L88</f>
        <v>0</v>
      </c>
      <c r="RA88" s="191"/>
      <c r="RB88" s="192">
        <f ca="1">RA88-QX88</f>
        <v>0</v>
      </c>
      <c r="RC88" s="106">
        <f ca="1">QX88</f>
        <v>0</v>
      </c>
      <c r="RD88" s="202"/>
      <c r="RE88" s="202"/>
      <c r="RF88" s="202"/>
      <c r="RG88" s="202"/>
      <c r="RH88" s="202"/>
      <c r="RI88" s="202"/>
      <c r="RJ88" s="202"/>
      <c r="RK88" s="202"/>
      <c r="RL88" s="203"/>
      <c r="RM88" s="204"/>
      <c r="RN88" s="108">
        <f>(RM88*F88)/H88</f>
        <v>0</v>
      </c>
      <c r="RO88" s="102">
        <f ca="1">IF(E88=0,0,SUMIF('Cocktail (December 2025)'!$F$6:$DB$1547,E88,'Cocktail (December 2025)'!$CI$6:$CI$1547))</f>
        <v>0</v>
      </c>
      <c r="RP88" s="108">
        <f ca="1">RO88/H88</f>
        <v>0</v>
      </c>
      <c r="RQ88" s="109">
        <f ca="1">RC88+RD88+RE88+RF88-RG88-RH88-RI88-RJ88-RK88-RL88-RN88-RP88</f>
        <v>0</v>
      </c>
      <c r="RR88" s="104">
        <f ca="1">RQ88*H88</f>
        <v>0</v>
      </c>
      <c r="RS88" s="105">
        <f ca="1">(RH88+RI88+RJ88+RK88+(RL88+((RM88*$F88)/$H88)+RP88))*$L88</f>
        <v>0</v>
      </c>
      <c r="RT88" s="191"/>
      <c r="RU88" s="192">
        <f ca="1">RT88-RQ88</f>
        <v>0</v>
      </c>
      <c r="RV88" s="106">
        <f ca="1">RQ88</f>
        <v>0</v>
      </c>
      <c r="RW88" s="202"/>
      <c r="RX88" s="202"/>
      <c r="RY88" s="202"/>
      <c r="RZ88" s="202"/>
      <c r="SA88" s="202"/>
      <c r="SB88" s="202"/>
      <c r="SC88" s="202"/>
      <c r="SD88" s="202"/>
      <c r="SE88" s="203"/>
      <c r="SF88" s="204"/>
      <c r="SG88" s="108">
        <f>(SF88*F88)/H88</f>
        <v>0</v>
      </c>
      <c r="SH88" s="102">
        <f ca="1">IF(E88=0,0,SUMIF('Cocktail (December 2025)'!$F$6:$DB$1547,E88,'Cocktail (December 2025)'!$CL$6:$CL$1547))</f>
        <v>0</v>
      </c>
      <c r="SI88" s="108">
        <f ca="1">SH88/H88</f>
        <v>0</v>
      </c>
      <c r="SJ88" s="109">
        <f ca="1">RV88+RW88+RX88+RY88-RZ88-SA88-SB88-SC88-SD88-SE88-SG88-SI88</f>
        <v>0</v>
      </c>
      <c r="SK88" s="104">
        <f ca="1">SJ88*H88</f>
        <v>0</v>
      </c>
      <c r="SL88" s="105">
        <f ca="1">(SA88+SB88+SC88+SD88+(SE88+((SF88*$F88)/$H88)+SI88))*$L88</f>
        <v>0</v>
      </c>
      <c r="SM88" s="191"/>
      <c r="SN88" s="192">
        <f ca="1">SM88-SJ88</f>
        <v>0</v>
      </c>
      <c r="SO88" s="106">
        <f ca="1">SJ88</f>
        <v>0</v>
      </c>
      <c r="SP88" s="202"/>
      <c r="SQ88" s="202"/>
      <c r="SR88" s="202"/>
      <c r="SS88" s="202"/>
      <c r="ST88" s="202"/>
      <c r="SU88" s="202"/>
      <c r="SV88" s="202"/>
      <c r="SW88" s="202"/>
      <c r="SX88" s="203"/>
      <c r="SY88" s="204"/>
      <c r="SZ88" s="108">
        <f>(SY88*F88)/H88</f>
        <v>0</v>
      </c>
      <c r="TA88" s="102">
        <f ca="1">IF(E88=0,0,SUMIF('Cocktail (December 2025)'!$F$6:$DB$1547,E88,'Cocktail (December 2025)'!$CO$6:$CO$1547))</f>
        <v>0</v>
      </c>
      <c r="TB88" s="108">
        <f ca="1">TA88/H88</f>
        <v>0</v>
      </c>
      <c r="TC88" s="109">
        <f ca="1">SO88+SP88+SQ88+SR88-SS88-ST88-SU88-SV88-SW88-SX88-SZ88-TB88</f>
        <v>0</v>
      </c>
      <c r="TD88" s="104">
        <f ca="1">TC88*H88</f>
        <v>0</v>
      </c>
      <c r="TE88" s="105">
        <f ca="1">(ST88+SU88+SV88+SW88+(SX88+((SY88*$F88)/$H88)+TB88))*$L88</f>
        <v>0</v>
      </c>
      <c r="TF88" s="191"/>
      <c r="TG88" s="192">
        <f ca="1">TF88-TC88</f>
        <v>0</v>
      </c>
      <c r="TH88" s="106">
        <f ca="1">TC88</f>
        <v>0</v>
      </c>
      <c r="TI88" s="202"/>
      <c r="TJ88" s="202"/>
      <c r="TK88" s="202"/>
      <c r="TL88" s="202"/>
      <c r="TM88" s="202"/>
      <c r="TN88" s="202"/>
      <c r="TO88" s="202"/>
      <c r="TP88" s="202"/>
      <c r="TQ88" s="203"/>
      <c r="TR88" s="204"/>
      <c r="TS88" s="108">
        <f>(TR88*F88)/H88</f>
        <v>0</v>
      </c>
      <c r="TT88" s="102">
        <f ca="1">IF(E88=0,0,SUMIF('Cocktail (December 2025)'!$F$6:$DB$1547,E88,'Cocktail (December 2025)'!$CR$6:$CR$1547))</f>
        <v>0</v>
      </c>
      <c r="TU88" s="108">
        <f ca="1">TT88/H88</f>
        <v>0</v>
      </c>
      <c r="TV88" s="109">
        <f ca="1">TH88+TI88+TJ88+TK88-TL88-TM88-TN88-TO88-TP88-TQ88-TS88-TU88</f>
        <v>0</v>
      </c>
      <c r="TW88" s="104">
        <f ca="1">TV88*H88</f>
        <v>0</v>
      </c>
      <c r="TX88" s="105">
        <f ca="1">(TM88+TN88+TO88+TP88+(TQ88+((TR88*$F88)/$H88)+TU88))*$L88</f>
        <v>0</v>
      </c>
      <c r="TY88" s="191"/>
      <c r="TZ88" s="192">
        <f ca="1">TY88-TV88</f>
        <v>0</v>
      </c>
      <c r="UA88" s="106">
        <f ca="1">TV88</f>
        <v>0</v>
      </c>
      <c r="UB88" s="202"/>
      <c r="UC88" s="202"/>
      <c r="UD88" s="202"/>
      <c r="UE88" s="202"/>
      <c r="UF88" s="202"/>
      <c r="UG88" s="202"/>
      <c r="UH88" s="202"/>
      <c r="UI88" s="202"/>
      <c r="UJ88" s="203"/>
      <c r="UK88" s="204"/>
      <c r="UL88" s="108">
        <f>(UK88*F88)/H88</f>
        <v>0</v>
      </c>
      <c r="UM88" s="102">
        <f ca="1">IF(E88=0,0,SUMIF('Cocktail (December 2025)'!$F$6:$DB$1547,E88,'Cocktail (December 2025)'!$CU$6:$CU$1547))</f>
        <v>0</v>
      </c>
      <c r="UN88" s="108">
        <f ca="1">UM88/H88</f>
        <v>0</v>
      </c>
      <c r="UO88" s="109">
        <f ca="1">UA88+UB88+UC88+UD88-UE88-UF88-UG88-UH88-UI88-UJ88-UL88-UN88</f>
        <v>0</v>
      </c>
      <c r="UP88" s="104">
        <f ca="1">UO88*H88</f>
        <v>0</v>
      </c>
      <c r="UQ88" s="105">
        <f ca="1">(UF88+UG88+UH88+UI88+(UJ88+((UK88*$F88)/$H88)+UN88))*$L88</f>
        <v>0</v>
      </c>
      <c r="UR88" s="191"/>
      <c r="US88" s="192">
        <f ca="1">UR88-UO88</f>
        <v>0</v>
      </c>
      <c r="UT88" s="106">
        <f ca="1">UO88</f>
        <v>0</v>
      </c>
      <c r="UU88" s="202"/>
      <c r="UV88" s="202"/>
      <c r="UW88" s="202"/>
      <c r="UX88" s="202"/>
      <c r="UY88" s="202"/>
      <c r="UZ88" s="202"/>
      <c r="VA88" s="202"/>
      <c r="VB88" s="202"/>
      <c r="VC88" s="203"/>
      <c r="VD88" s="204"/>
      <c r="VE88" s="108">
        <f>(VD88*F88)/H88</f>
        <v>0</v>
      </c>
      <c r="VF88" s="102">
        <f ca="1">IF(E88=0,0,SUMIF('Cocktail (December 2025)'!$F$6:$DB$1547,E88,'Cocktail (December 2025)'!$CX$6:$CX$1547))</f>
        <v>0</v>
      </c>
      <c r="VG88" s="108">
        <f ca="1">VF88/H88</f>
        <v>0</v>
      </c>
      <c r="VH88" s="109">
        <f ca="1">UT88+UU88+UV88+UW88-UX88-UY88-UZ88-VA88-VB88-VC88-VE88-VG88</f>
        <v>0</v>
      </c>
      <c r="VI88" s="104">
        <f ca="1">VH88*H88</f>
        <v>0</v>
      </c>
      <c r="VJ88" s="105">
        <f ca="1">(UY88+UZ88+VA88+VB88+(VC88+((VD88*$F88)/$H88)+VG88))*$L88</f>
        <v>0</v>
      </c>
      <c r="VK88" s="191"/>
      <c r="VL88" s="192">
        <f ca="1">VK88-VH88</f>
        <v>0</v>
      </c>
      <c r="VM88" s="106">
        <f ca="1">VH88</f>
        <v>0</v>
      </c>
      <c r="VN88" s="202"/>
      <c r="VO88" s="202"/>
      <c r="VP88" s="202"/>
      <c r="VQ88" s="202"/>
      <c r="VR88" s="202"/>
      <c r="VS88" s="202"/>
      <c r="VT88" s="202"/>
      <c r="VU88" s="202"/>
      <c r="VV88" s="203"/>
      <c r="VW88" s="204"/>
      <c r="VX88" s="108">
        <f>(VW88*F88)/H88</f>
        <v>0</v>
      </c>
      <c r="VY88" s="102">
        <f ca="1">IF(E88=0,0,SUMIF('Cocktail (December 2025)'!$F$6:$DB$1547,E88,'Cocktail (December 2025)'!$DA$6:$DA$1547))</f>
        <v>0</v>
      </c>
      <c r="VZ88" s="108">
        <f ca="1">VY88/H88</f>
        <v>0</v>
      </c>
      <c r="WA88" s="109">
        <f ca="1">VM88+VN88+VO88+VP88-VQ88-VR88-VS88-VT88-VU88-VV88-VX88-VZ88</f>
        <v>0</v>
      </c>
      <c r="WB88" s="104">
        <f ca="1">WA88*H88</f>
        <v>0</v>
      </c>
      <c r="WC88" s="105">
        <f ca="1">(VR88+VS88+VT88+VU88+(VV88+((VW88*$F88)/$H88)+VZ88))*$L88</f>
        <v>0</v>
      </c>
      <c r="WD88" s="191"/>
      <c r="WE88" s="192">
        <f ca="1">WD88-WA88</f>
        <v>0</v>
      </c>
      <c r="WF88" s="14" t="s">
        <v>81</v>
      </c>
      <c r="WG88" s="62">
        <f>O88</f>
        <v>0</v>
      </c>
      <c r="WH88" s="13">
        <f t="shared" si="3096"/>
        <v>0</v>
      </c>
      <c r="WI88" s="13">
        <f t="shared" si="3096"/>
        <v>0</v>
      </c>
      <c r="WJ88" s="13">
        <f t="shared" si="3096"/>
        <v>0</v>
      </c>
      <c r="WK88" s="13">
        <f t="shared" si="3096"/>
        <v>0</v>
      </c>
      <c r="WL88" s="13">
        <f t="shared" si="3096"/>
        <v>0</v>
      </c>
      <c r="WM88" s="13">
        <f>U88+AN88+BG88+BZ88+CS88+DL88+EE88++EX88+FQ88+GJ88+HC88+HV88+IO88+JH88+KA88+KT88+LM88+MF88+MY88+NR88+OK88+PD88+PW88+QP88+RI88+SB88+SU88+TN88+UG88+UZ88+VS88</f>
        <v>0</v>
      </c>
      <c r="WN88" s="13">
        <f t="shared" si="3097"/>
        <v>0</v>
      </c>
      <c r="WO88" s="13">
        <f t="shared" si="3097"/>
        <v>0</v>
      </c>
      <c r="WP88" s="63">
        <f t="shared" si="3097"/>
        <v>0</v>
      </c>
      <c r="WQ88" s="63">
        <f t="shared" si="3097"/>
        <v>0</v>
      </c>
      <c r="WR88" s="63">
        <f t="shared" si="3097"/>
        <v>0</v>
      </c>
      <c r="WS88" s="63">
        <f ca="1">AB88+AU88+BN88+CG88+CZ88+DS88+EL88+FE88+FX88+GQ88+HJ88+IC88+IV88+JO88+KH88+LA88+LT88+MM88+NF88+NY88+OR88+PK88+QD88+QW88+RP88+SI88+TB88+TU88+UN88+VG88+VZ88</f>
        <v>0</v>
      </c>
      <c r="WT88" s="54">
        <f ca="1">WA88</f>
        <v>0</v>
      </c>
      <c r="WU88" s="64">
        <f ca="1">WB88</f>
        <v>0</v>
      </c>
      <c r="WV88" s="196"/>
      <c r="WW88" s="197">
        <f ca="1">WV88-WT88</f>
        <v>0</v>
      </c>
      <c r="WX88" s="12">
        <f>WV88/F88</f>
        <v>0</v>
      </c>
      <c r="WY88" s="61"/>
    </row>
    <row r="89" spans="1:623" ht="15" x14ac:dyDescent="0.3">
      <c r="A89" s="114" t="str">
        <f t="shared" ca="1" si="2862"/>
        <v>-</v>
      </c>
      <c r="B89" s="175"/>
      <c r="C89" s="173">
        <v>549</v>
      </c>
      <c r="D89" s="174">
        <v>371</v>
      </c>
      <c r="E89" s="184" t="s">
        <v>216</v>
      </c>
      <c r="F89" s="98">
        <f>IF(E89="","",IF(VLOOKUP(E89,'Master Data (December 2025)'!$B$10:$N$857,1)=E89,VLOOKUP(E89,'Master Data (December 2025)'!$B$10:$N$857,6),"XX"))</f>
        <v>1</v>
      </c>
      <c r="G89" s="98"/>
      <c r="H89" s="90">
        <f>IF(E89="","",IF(VLOOKUP(E89,'Master Data (December 2025)'!$B$10:$N$857,1)=E89,VLOOKUP(E89,'Master Data (December 2025)'!$B$10:$N$857,8),"XX"))</f>
        <v>1</v>
      </c>
      <c r="I89" s="98"/>
      <c r="J89" s="90" t="str">
        <f>IF(E89="","",IF(VLOOKUP(E89,'Master Data (December 2025)'!$B$10:$N$857,1)=E89,VLOOKUP(E89,'Master Data (December 2025)'!$B$10:$N$857,3),"XX"))</f>
        <v>ไทยน้ำทิพย์</v>
      </c>
      <c r="K89" s="99" t="str">
        <f>IF(E89="","",IF(VLOOKUP(E89,'Master Data (December 2025)'!$B$10:$N$857,1)=E89,VLOOKUP(E89,'Master Data (December 2025)'!$B$10:$N$857,5),"XX"))</f>
        <v>Can 325 ml</v>
      </c>
      <c r="L89" s="215">
        <f>IF(E89="","",IF(VLOOKUP(E89,'Master Data (December 2025)'!$B$10:$N$857,1)=E89,VLOOKUP(E89,'Master Data (December 2025)'!$B$10:$N$857,11),"XX"))</f>
        <v>15</v>
      </c>
      <c r="M89" s="215">
        <f>IF(E89="","",IF(VLOOKUP(E89,'Master Data (December 2025)'!$B$10:$N$857,1)=E89,VLOOKUP(E89,'Master Data (December 2025)'!$B$10:$N$857,13),"XX"))</f>
        <v>15</v>
      </c>
      <c r="N89" s="208"/>
      <c r="O89" s="100">
        <f t="shared" si="2863"/>
        <v>0</v>
      </c>
      <c r="P89" s="202"/>
      <c r="Q89" s="202"/>
      <c r="R89" s="202"/>
      <c r="S89" s="202"/>
      <c r="T89" s="202"/>
      <c r="U89" s="202"/>
      <c r="V89" s="202"/>
      <c r="W89" s="202"/>
      <c r="X89" s="203"/>
      <c r="Y89" s="204"/>
      <c r="Z89" s="101">
        <f t="shared" si="2864"/>
        <v>0</v>
      </c>
      <c r="AA89" s="102">
        <f ca="1">IF(E89=0,0,SUMIF('Cocktail (December 2025)'!$F$6:$DB$1547,E89,'Cocktail (December 2025)'!$O$6:$O$1547))</f>
        <v>0</v>
      </c>
      <c r="AB89" s="103">
        <f t="shared" ca="1" si="2865"/>
        <v>0</v>
      </c>
      <c r="AC89" s="104">
        <f t="shared" ca="1" si="2866"/>
        <v>0</v>
      </c>
      <c r="AD89" s="104">
        <f t="shared" ca="1" si="2867"/>
        <v>0</v>
      </c>
      <c r="AE89" s="105">
        <f t="shared" ca="1" si="2868"/>
        <v>0</v>
      </c>
      <c r="AF89" s="191"/>
      <c r="AG89" s="192">
        <f t="shared" ca="1" si="2869"/>
        <v>0</v>
      </c>
      <c r="AH89" s="106">
        <f t="shared" ca="1" si="2279"/>
        <v>0</v>
      </c>
      <c r="AI89" s="202"/>
      <c r="AJ89" s="202"/>
      <c r="AK89" s="202"/>
      <c r="AL89" s="202"/>
      <c r="AM89" s="202"/>
      <c r="AN89" s="202"/>
      <c r="AO89" s="202"/>
      <c r="AP89" s="202"/>
      <c r="AQ89" s="203"/>
      <c r="AR89" s="204"/>
      <c r="AS89" s="107">
        <f t="shared" si="2870"/>
        <v>0</v>
      </c>
      <c r="AT89" s="102">
        <f ca="1">IF(E89=0,0,SUMIF('Cocktail (December 2025)'!$F$6:$DB$1547,E89,'Cocktail (December 2025)'!$R$6:$R$1547))</f>
        <v>0</v>
      </c>
      <c r="AU89" s="108">
        <f t="shared" ca="1" si="2871"/>
        <v>0</v>
      </c>
      <c r="AV89" s="104">
        <f t="shared" ca="1" si="2872"/>
        <v>0</v>
      </c>
      <c r="AW89" s="104">
        <f t="shared" ca="1" si="2873"/>
        <v>0</v>
      </c>
      <c r="AX89" s="105">
        <f t="shared" ca="1" si="2874"/>
        <v>0</v>
      </c>
      <c r="AY89" s="191"/>
      <c r="AZ89" s="192">
        <f t="shared" ca="1" si="2875"/>
        <v>0</v>
      </c>
      <c r="BA89" s="106">
        <f t="shared" ca="1" si="2876"/>
        <v>0</v>
      </c>
      <c r="BB89" s="202"/>
      <c r="BC89" s="202"/>
      <c r="BD89" s="202"/>
      <c r="BE89" s="202"/>
      <c r="BF89" s="202"/>
      <c r="BG89" s="202"/>
      <c r="BH89" s="202"/>
      <c r="BI89" s="202"/>
      <c r="BJ89" s="203"/>
      <c r="BK89" s="204"/>
      <c r="BL89" s="108">
        <f t="shared" si="2877"/>
        <v>0</v>
      </c>
      <c r="BM89" s="102">
        <f ca="1">IF(E89=0,0,SUMIF('Cocktail (December 2025)'!$F$6:$DB$1547,E89,'Cocktail (December 2025)'!$U$6:$U$1547))</f>
        <v>0</v>
      </c>
      <c r="BN89" s="108">
        <f t="shared" ca="1" si="2878"/>
        <v>0</v>
      </c>
      <c r="BO89" s="109">
        <f t="shared" ca="1" si="2879"/>
        <v>0</v>
      </c>
      <c r="BP89" s="104">
        <f t="shared" ca="1" si="2880"/>
        <v>0</v>
      </c>
      <c r="BQ89" s="105">
        <f t="shared" ca="1" si="2881"/>
        <v>0</v>
      </c>
      <c r="BR89" s="191"/>
      <c r="BS89" s="192">
        <f t="shared" ca="1" si="2882"/>
        <v>0</v>
      </c>
      <c r="BT89" s="106">
        <f t="shared" ca="1" si="2883"/>
        <v>0</v>
      </c>
      <c r="BU89" s="202"/>
      <c r="BV89" s="202"/>
      <c r="BW89" s="202"/>
      <c r="BX89" s="202"/>
      <c r="BY89" s="202"/>
      <c r="BZ89" s="202"/>
      <c r="CA89" s="202"/>
      <c r="CB89" s="202"/>
      <c r="CC89" s="203"/>
      <c r="CD89" s="204"/>
      <c r="CE89" s="108">
        <f t="shared" si="2884"/>
        <v>0</v>
      </c>
      <c r="CF89" s="102">
        <f ca="1">IF(E89=0,0,SUMIF('Cocktail (December 2025)'!$F$6:$DB$1547,E89,'Cocktail (December 2025)'!$X$6:$X$1547))</f>
        <v>0</v>
      </c>
      <c r="CG89" s="108">
        <f t="shared" ca="1" si="2885"/>
        <v>0</v>
      </c>
      <c r="CH89" s="109">
        <f t="shared" ca="1" si="2886"/>
        <v>0</v>
      </c>
      <c r="CI89" s="104">
        <f t="shared" ca="1" si="2887"/>
        <v>0</v>
      </c>
      <c r="CJ89" s="105">
        <f t="shared" ca="1" si="2888"/>
        <v>0</v>
      </c>
      <c r="CK89" s="191"/>
      <c r="CL89" s="192">
        <f t="shared" ca="1" si="2889"/>
        <v>0</v>
      </c>
      <c r="CM89" s="106">
        <f t="shared" ca="1" si="2890"/>
        <v>0</v>
      </c>
      <c r="CN89" s="202"/>
      <c r="CO89" s="202"/>
      <c r="CP89" s="202"/>
      <c r="CQ89" s="202"/>
      <c r="CR89" s="202"/>
      <c r="CS89" s="202"/>
      <c r="CT89" s="202"/>
      <c r="CU89" s="202"/>
      <c r="CV89" s="203"/>
      <c r="CW89" s="204"/>
      <c r="CX89" s="108">
        <f t="shared" si="2891"/>
        <v>0</v>
      </c>
      <c r="CY89" s="102">
        <f ca="1">IF(E89=0,0,SUMIF('Cocktail (December 2025)'!$F$6:$DB$1547,E89,'Cocktail (December 2025)'!$AA$6:$AA$1547))</f>
        <v>0</v>
      </c>
      <c r="CZ89" s="108">
        <f t="shared" ca="1" si="2892"/>
        <v>0</v>
      </c>
      <c r="DA89" s="109">
        <f t="shared" ca="1" si="2893"/>
        <v>0</v>
      </c>
      <c r="DB89" s="104">
        <f t="shared" ca="1" si="2894"/>
        <v>0</v>
      </c>
      <c r="DC89" s="105">
        <f t="shared" ca="1" si="2895"/>
        <v>0</v>
      </c>
      <c r="DD89" s="191"/>
      <c r="DE89" s="192">
        <f t="shared" ca="1" si="2896"/>
        <v>0</v>
      </c>
      <c r="DF89" s="106">
        <f t="shared" ca="1" si="2897"/>
        <v>0</v>
      </c>
      <c r="DG89" s="202"/>
      <c r="DH89" s="202"/>
      <c r="DI89" s="202"/>
      <c r="DJ89" s="202"/>
      <c r="DK89" s="202"/>
      <c r="DL89" s="202"/>
      <c r="DM89" s="202"/>
      <c r="DN89" s="202"/>
      <c r="DO89" s="203"/>
      <c r="DP89" s="204"/>
      <c r="DQ89" s="108">
        <f t="shared" si="2898"/>
        <v>0</v>
      </c>
      <c r="DR89" s="102">
        <f ca="1">IF(E89=0,0,SUMIF('Cocktail (December 2025)'!$F$6:$DB$1547,E89,'Cocktail (December 2025)'!$AD$6:$AD$1547))</f>
        <v>0</v>
      </c>
      <c r="DS89" s="108">
        <f t="shared" ca="1" si="2899"/>
        <v>0</v>
      </c>
      <c r="DT89" s="109">
        <f t="shared" ca="1" si="2900"/>
        <v>0</v>
      </c>
      <c r="DU89" s="104">
        <f t="shared" ca="1" si="2901"/>
        <v>0</v>
      </c>
      <c r="DV89" s="105">
        <f t="shared" ca="1" si="2902"/>
        <v>0</v>
      </c>
      <c r="DW89" s="191"/>
      <c r="DX89" s="192">
        <f t="shared" ca="1" si="2903"/>
        <v>0</v>
      </c>
      <c r="DY89" s="106">
        <f t="shared" ca="1" si="2904"/>
        <v>0</v>
      </c>
      <c r="DZ89" s="202"/>
      <c r="EA89" s="202"/>
      <c r="EB89" s="202"/>
      <c r="EC89" s="202"/>
      <c r="ED89" s="202"/>
      <c r="EE89" s="202"/>
      <c r="EF89" s="202"/>
      <c r="EG89" s="202"/>
      <c r="EH89" s="203"/>
      <c r="EI89" s="204"/>
      <c r="EJ89" s="108">
        <f t="shared" si="2905"/>
        <v>0</v>
      </c>
      <c r="EK89" s="102">
        <f ca="1">IF(E89=0,0,SUMIF('Cocktail (December 2025)'!$F$6:$DB$1547,E89,'Cocktail (December 2025)'!$AG$6:$AG$1547))</f>
        <v>0</v>
      </c>
      <c r="EL89" s="108">
        <f t="shared" ca="1" si="2906"/>
        <v>0</v>
      </c>
      <c r="EM89" s="109">
        <f t="shared" ca="1" si="2907"/>
        <v>0</v>
      </c>
      <c r="EN89" s="104">
        <f t="shared" ca="1" si="2908"/>
        <v>0</v>
      </c>
      <c r="EO89" s="105">
        <f t="shared" ca="1" si="2909"/>
        <v>0</v>
      </c>
      <c r="EP89" s="191"/>
      <c r="EQ89" s="199">
        <f t="shared" ca="1" si="2910"/>
        <v>0</v>
      </c>
      <c r="ER89" s="185">
        <f t="shared" ca="1" si="2911"/>
        <v>0</v>
      </c>
      <c r="ES89" s="202"/>
      <c r="ET89" s="202"/>
      <c r="EU89" s="202"/>
      <c r="EV89" s="202"/>
      <c r="EW89" s="202"/>
      <c r="EX89" s="202"/>
      <c r="EY89" s="202"/>
      <c r="EZ89" s="202"/>
      <c r="FA89" s="203"/>
      <c r="FB89" s="204"/>
      <c r="FC89" s="108">
        <f t="shared" si="2912"/>
        <v>0</v>
      </c>
      <c r="FD89" s="102">
        <f ca="1">IF(E89=0,0,SUMIF('Cocktail (December 2025)'!$F$6:$DB$1547,E89,'Cocktail (December 2025)'!$AJ$6:$AJ$1547))</f>
        <v>0</v>
      </c>
      <c r="FE89" s="108">
        <f t="shared" ca="1" si="2913"/>
        <v>0</v>
      </c>
      <c r="FF89" s="109">
        <f t="shared" ca="1" si="2914"/>
        <v>0</v>
      </c>
      <c r="FG89" s="104">
        <f t="shared" ca="1" si="2915"/>
        <v>0</v>
      </c>
      <c r="FH89" s="105">
        <f t="shared" ca="1" si="2916"/>
        <v>0</v>
      </c>
      <c r="FI89" s="191"/>
      <c r="FJ89" s="192">
        <f t="shared" ca="1" si="2917"/>
        <v>0</v>
      </c>
      <c r="FK89" s="110">
        <f t="shared" ca="1" si="2918"/>
        <v>0</v>
      </c>
      <c r="FL89" s="202"/>
      <c r="FM89" s="202"/>
      <c r="FN89" s="202"/>
      <c r="FO89" s="202"/>
      <c r="FP89" s="202"/>
      <c r="FQ89" s="202"/>
      <c r="FR89" s="202"/>
      <c r="FS89" s="202"/>
      <c r="FT89" s="203"/>
      <c r="FU89" s="204"/>
      <c r="FV89" s="108">
        <f t="shared" si="2919"/>
        <v>0</v>
      </c>
      <c r="FW89" s="102">
        <f ca="1">IF(E89=0,0,SUMIF('Cocktail (December 2025)'!$F$6:$DB$1547,E89,'Cocktail (December 2025)'!$AM$6:$AM$1547))</f>
        <v>0</v>
      </c>
      <c r="FX89" s="108">
        <f t="shared" ca="1" si="2920"/>
        <v>0</v>
      </c>
      <c r="FY89" s="109">
        <f t="shared" ca="1" si="2921"/>
        <v>0</v>
      </c>
      <c r="FZ89" s="104">
        <f t="shared" ca="1" si="2922"/>
        <v>0</v>
      </c>
      <c r="GA89" s="105">
        <f t="shared" ca="1" si="2923"/>
        <v>0</v>
      </c>
      <c r="GB89" s="191"/>
      <c r="GC89" s="192">
        <f t="shared" ca="1" si="2924"/>
        <v>0</v>
      </c>
      <c r="GD89" s="106">
        <f t="shared" ca="1" si="2925"/>
        <v>0</v>
      </c>
      <c r="GE89" s="202"/>
      <c r="GF89" s="202"/>
      <c r="GG89" s="202"/>
      <c r="GH89" s="202"/>
      <c r="GI89" s="202"/>
      <c r="GJ89" s="202"/>
      <c r="GK89" s="202"/>
      <c r="GL89" s="202"/>
      <c r="GM89" s="203"/>
      <c r="GN89" s="204"/>
      <c r="GO89" s="108">
        <f t="shared" si="2926"/>
        <v>0</v>
      </c>
      <c r="GP89" s="102">
        <f ca="1">IF(E89=0,0,SUMIF('Cocktail (December 2025)'!$F$6:$DB$1547,E89,'Cocktail (December 2025)'!$AP$6:$AP$1547))</f>
        <v>0</v>
      </c>
      <c r="GQ89" s="108">
        <f t="shared" ca="1" si="2927"/>
        <v>0</v>
      </c>
      <c r="GR89" s="109">
        <f t="shared" ca="1" si="2928"/>
        <v>0</v>
      </c>
      <c r="GS89" s="104">
        <f t="shared" ca="1" si="2929"/>
        <v>0</v>
      </c>
      <c r="GT89" s="105">
        <f t="shared" ca="1" si="2930"/>
        <v>0</v>
      </c>
      <c r="GU89" s="191"/>
      <c r="GV89" s="192">
        <f t="shared" ca="1" si="2931"/>
        <v>0</v>
      </c>
      <c r="GW89" s="106">
        <f t="shared" ca="1" si="2932"/>
        <v>0</v>
      </c>
      <c r="GX89" s="202"/>
      <c r="GY89" s="202"/>
      <c r="GZ89" s="202"/>
      <c r="HA89" s="202"/>
      <c r="HB89" s="202"/>
      <c r="HC89" s="202"/>
      <c r="HD89" s="202"/>
      <c r="HE89" s="202"/>
      <c r="HF89" s="203"/>
      <c r="HG89" s="204"/>
      <c r="HH89" s="108">
        <f t="shared" si="2933"/>
        <v>0</v>
      </c>
      <c r="HI89" s="102">
        <f ca="1">IF(E89=0,0,SUMIF('Cocktail (December 2025)'!$F$6:$DB$1547,E89,'Cocktail (December 2025)'!$AS$6:$AS$1547))</f>
        <v>0</v>
      </c>
      <c r="HJ89" s="108">
        <f t="shared" ca="1" si="2934"/>
        <v>0</v>
      </c>
      <c r="HK89" s="109">
        <f t="shared" ca="1" si="2935"/>
        <v>0</v>
      </c>
      <c r="HL89" s="104">
        <f t="shared" ca="1" si="2936"/>
        <v>0</v>
      </c>
      <c r="HM89" s="105">
        <f t="shared" ca="1" si="2937"/>
        <v>0</v>
      </c>
      <c r="HN89" s="191"/>
      <c r="HO89" s="192">
        <f t="shared" ca="1" si="2938"/>
        <v>0</v>
      </c>
      <c r="HP89" s="106">
        <f t="shared" ca="1" si="2939"/>
        <v>0</v>
      </c>
      <c r="HQ89" s="202"/>
      <c r="HR89" s="202"/>
      <c r="HS89" s="202"/>
      <c r="HT89" s="202"/>
      <c r="HU89" s="202"/>
      <c r="HV89" s="202"/>
      <c r="HW89" s="202"/>
      <c r="HX89" s="202"/>
      <c r="HY89" s="203"/>
      <c r="HZ89" s="204"/>
      <c r="IA89" s="108">
        <f t="shared" si="2940"/>
        <v>0</v>
      </c>
      <c r="IB89" s="102">
        <f ca="1">IF(E89=0,0,SUMIF('Cocktail (December 2025)'!$F$6:$DB$1547,E89,'Cocktail (December 2025)'!$AV$6:$AV$1547))</f>
        <v>0</v>
      </c>
      <c r="IC89" s="108">
        <f t="shared" ca="1" si="2941"/>
        <v>0</v>
      </c>
      <c r="ID89" s="109">
        <f t="shared" ca="1" si="2942"/>
        <v>0</v>
      </c>
      <c r="IE89" s="104">
        <f t="shared" ca="1" si="2943"/>
        <v>0</v>
      </c>
      <c r="IF89" s="105">
        <f t="shared" ca="1" si="2944"/>
        <v>0</v>
      </c>
      <c r="IG89" s="191"/>
      <c r="IH89" s="192">
        <f t="shared" ca="1" si="2945"/>
        <v>0</v>
      </c>
      <c r="II89" s="106">
        <f t="shared" ca="1" si="2946"/>
        <v>0</v>
      </c>
      <c r="IJ89" s="202"/>
      <c r="IK89" s="202"/>
      <c r="IL89" s="202"/>
      <c r="IM89" s="202"/>
      <c r="IN89" s="202"/>
      <c r="IO89" s="202"/>
      <c r="IP89" s="202"/>
      <c r="IQ89" s="202"/>
      <c r="IR89" s="203"/>
      <c r="IS89" s="204"/>
      <c r="IT89" s="108">
        <f t="shared" si="2947"/>
        <v>0</v>
      </c>
      <c r="IU89" s="102">
        <f ca="1">IF(E89=0,0,SUMIF('Cocktail (December 2025)'!$F$6:$DB$1547,E89,'Cocktail (December 2025)'!$AY$6:$AY$1547))</f>
        <v>0</v>
      </c>
      <c r="IV89" s="108">
        <f t="shared" ca="1" si="2948"/>
        <v>0</v>
      </c>
      <c r="IW89" s="109">
        <f t="shared" ca="1" si="2949"/>
        <v>0</v>
      </c>
      <c r="IX89" s="104">
        <f t="shared" ca="1" si="2950"/>
        <v>0</v>
      </c>
      <c r="IY89" s="105">
        <f t="shared" ca="1" si="2951"/>
        <v>0</v>
      </c>
      <c r="IZ89" s="191"/>
      <c r="JA89" s="192">
        <f t="shared" ca="1" si="2952"/>
        <v>0</v>
      </c>
      <c r="JB89" s="106">
        <f t="shared" ca="1" si="2953"/>
        <v>0</v>
      </c>
      <c r="JC89" s="202"/>
      <c r="JD89" s="202"/>
      <c r="JE89" s="202"/>
      <c r="JF89" s="202"/>
      <c r="JG89" s="202"/>
      <c r="JH89" s="202"/>
      <c r="JI89" s="202"/>
      <c r="JJ89" s="202"/>
      <c r="JK89" s="203"/>
      <c r="JL89" s="204"/>
      <c r="JM89" s="108">
        <f t="shared" si="2954"/>
        <v>0</v>
      </c>
      <c r="JN89" s="102">
        <f ca="1">IF(E89=0,0,SUMIF('Cocktail (December 2025)'!$F$6:$DB$1547,E89,'Cocktail (December 2025)'!$BB$6:$BB$1547))</f>
        <v>0</v>
      </c>
      <c r="JO89" s="108">
        <f t="shared" ca="1" si="2955"/>
        <v>0</v>
      </c>
      <c r="JP89" s="109">
        <f t="shared" ca="1" si="2956"/>
        <v>0</v>
      </c>
      <c r="JQ89" s="104">
        <f t="shared" ca="1" si="2957"/>
        <v>0</v>
      </c>
      <c r="JR89" s="105">
        <f t="shared" ca="1" si="2958"/>
        <v>0</v>
      </c>
      <c r="JS89" s="191"/>
      <c r="JT89" s="192">
        <f t="shared" ca="1" si="2959"/>
        <v>0</v>
      </c>
      <c r="JU89" s="106">
        <f t="shared" ca="1" si="2960"/>
        <v>0</v>
      </c>
      <c r="JV89" s="202"/>
      <c r="JW89" s="202"/>
      <c r="JX89" s="202"/>
      <c r="JY89" s="202"/>
      <c r="JZ89" s="202"/>
      <c r="KA89" s="202"/>
      <c r="KB89" s="202"/>
      <c r="KC89" s="202"/>
      <c r="KD89" s="203"/>
      <c r="KE89" s="204"/>
      <c r="KF89" s="108">
        <f t="shared" si="2961"/>
        <v>0</v>
      </c>
      <c r="KG89" s="102">
        <f ca="1">IF(E89=0,0,SUMIF('Cocktail (December 2025)'!$F$6:$DB$1547,E89,'Cocktail (December 2025)'!$BE$6:$BE$1547))</f>
        <v>0</v>
      </c>
      <c r="KH89" s="108">
        <f t="shared" ca="1" si="2962"/>
        <v>0</v>
      </c>
      <c r="KI89" s="109">
        <f t="shared" ca="1" si="2963"/>
        <v>0</v>
      </c>
      <c r="KJ89" s="104">
        <f t="shared" ca="1" si="2964"/>
        <v>0</v>
      </c>
      <c r="KK89" s="105">
        <f t="shared" ca="1" si="2965"/>
        <v>0</v>
      </c>
      <c r="KL89" s="191"/>
      <c r="KM89" s="192">
        <f t="shared" ca="1" si="2966"/>
        <v>0</v>
      </c>
      <c r="KN89" s="106">
        <f t="shared" ca="1" si="2967"/>
        <v>0</v>
      </c>
      <c r="KO89" s="202"/>
      <c r="KP89" s="202"/>
      <c r="KQ89" s="202"/>
      <c r="KR89" s="202"/>
      <c r="KS89" s="202"/>
      <c r="KT89" s="202"/>
      <c r="KU89" s="202"/>
      <c r="KV89" s="202"/>
      <c r="KW89" s="203"/>
      <c r="KX89" s="204"/>
      <c r="KY89" s="108">
        <f t="shared" si="2968"/>
        <v>0</v>
      </c>
      <c r="KZ89" s="102">
        <f ca="1">IF(E89=0,0,SUMIF('Cocktail (December 2025)'!$F$6:$DB$1547,E89,'Cocktail (December 2025)'!$BH$6:$BH$1547))</f>
        <v>0</v>
      </c>
      <c r="LA89" s="108">
        <f t="shared" ca="1" si="2969"/>
        <v>0</v>
      </c>
      <c r="LB89" s="109">
        <f t="shared" ca="1" si="2970"/>
        <v>0</v>
      </c>
      <c r="LC89" s="104">
        <f t="shared" ca="1" si="2971"/>
        <v>0</v>
      </c>
      <c r="LD89" s="105">
        <f t="shared" ca="1" si="2972"/>
        <v>0</v>
      </c>
      <c r="LE89" s="191"/>
      <c r="LF89" s="192">
        <f t="shared" ca="1" si="2973"/>
        <v>0</v>
      </c>
      <c r="LG89" s="106">
        <f t="shared" ca="1" si="2974"/>
        <v>0</v>
      </c>
      <c r="LH89" s="202"/>
      <c r="LI89" s="202"/>
      <c r="LJ89" s="202"/>
      <c r="LK89" s="202"/>
      <c r="LL89" s="202"/>
      <c r="LM89" s="202"/>
      <c r="LN89" s="202"/>
      <c r="LO89" s="202"/>
      <c r="LP89" s="203"/>
      <c r="LQ89" s="204"/>
      <c r="LR89" s="108">
        <f t="shared" si="2975"/>
        <v>0</v>
      </c>
      <c r="LS89" s="102">
        <f ca="1">IF(E89=0,0,SUMIF('Cocktail (December 2025)'!$F$6:$DB$1547,E89,'Cocktail (December 2025)'!$BK$6:$BK$1547))</f>
        <v>0</v>
      </c>
      <c r="LT89" s="108">
        <f t="shared" ca="1" si="2976"/>
        <v>0</v>
      </c>
      <c r="LU89" s="109">
        <f t="shared" ca="1" si="2977"/>
        <v>0</v>
      </c>
      <c r="LV89" s="104">
        <f t="shared" ca="1" si="2978"/>
        <v>0</v>
      </c>
      <c r="LW89" s="105">
        <f t="shared" ca="1" si="2979"/>
        <v>0</v>
      </c>
      <c r="LX89" s="191"/>
      <c r="LY89" s="192">
        <f t="shared" ca="1" si="2980"/>
        <v>0</v>
      </c>
      <c r="LZ89" s="106">
        <f t="shared" ca="1" si="2981"/>
        <v>0</v>
      </c>
      <c r="MA89" s="202"/>
      <c r="MB89" s="202"/>
      <c r="MC89" s="202"/>
      <c r="MD89" s="202"/>
      <c r="ME89" s="202"/>
      <c r="MF89" s="202"/>
      <c r="MG89" s="202"/>
      <c r="MH89" s="202"/>
      <c r="MI89" s="203"/>
      <c r="MJ89" s="204"/>
      <c r="MK89" s="108">
        <f t="shared" si="2982"/>
        <v>0</v>
      </c>
      <c r="ML89" s="102">
        <f ca="1">IF(E89=0,0,SUMIF('Cocktail (December 2025)'!$F$6:$DB$1547,E89,'Cocktail (December 2025)'!$BN$6:$BN$1547))</f>
        <v>0</v>
      </c>
      <c r="MM89" s="108">
        <f t="shared" ca="1" si="2983"/>
        <v>0</v>
      </c>
      <c r="MN89" s="109">
        <f t="shared" ca="1" si="2984"/>
        <v>0</v>
      </c>
      <c r="MO89" s="104">
        <f t="shared" ca="1" si="2985"/>
        <v>0</v>
      </c>
      <c r="MP89" s="105">
        <f t="shared" ca="1" si="2986"/>
        <v>0</v>
      </c>
      <c r="MQ89" s="191"/>
      <c r="MR89" s="192">
        <f t="shared" ca="1" si="2987"/>
        <v>0</v>
      </c>
      <c r="MS89" s="106">
        <f t="shared" ca="1" si="2988"/>
        <v>0</v>
      </c>
      <c r="MT89" s="202"/>
      <c r="MU89" s="202"/>
      <c r="MV89" s="202"/>
      <c r="MW89" s="202"/>
      <c r="MX89" s="202"/>
      <c r="MY89" s="202"/>
      <c r="MZ89" s="202"/>
      <c r="NA89" s="202"/>
      <c r="NB89" s="203"/>
      <c r="NC89" s="204"/>
      <c r="ND89" s="108">
        <f t="shared" si="2989"/>
        <v>0</v>
      </c>
      <c r="NE89" s="102">
        <f ca="1">IF(E89=0,0,SUMIF('Cocktail (December 2025)'!$F$6:$DB$1547,E89,'Cocktail (December 2025)'!$BQ$6:$BQ$1547))</f>
        <v>0</v>
      </c>
      <c r="NF89" s="108">
        <f t="shared" ca="1" si="2990"/>
        <v>0</v>
      </c>
      <c r="NG89" s="109">
        <f t="shared" ca="1" si="2991"/>
        <v>0</v>
      </c>
      <c r="NH89" s="104">
        <f t="shared" ca="1" si="2992"/>
        <v>0</v>
      </c>
      <c r="NI89" s="105">
        <f t="shared" ca="1" si="2993"/>
        <v>0</v>
      </c>
      <c r="NJ89" s="191"/>
      <c r="NK89" s="192">
        <f t="shared" ca="1" si="2994"/>
        <v>0</v>
      </c>
      <c r="NL89" s="106">
        <f t="shared" ca="1" si="2995"/>
        <v>0</v>
      </c>
      <c r="NM89" s="202"/>
      <c r="NN89" s="202"/>
      <c r="NO89" s="202"/>
      <c r="NP89" s="202"/>
      <c r="NQ89" s="202"/>
      <c r="NR89" s="202"/>
      <c r="NS89" s="202"/>
      <c r="NT89" s="202"/>
      <c r="NU89" s="203"/>
      <c r="NV89" s="204"/>
      <c r="NW89" s="108">
        <f t="shared" si="2996"/>
        <v>0</v>
      </c>
      <c r="NX89" s="102">
        <f ca="1">IF(E89=0,0,SUMIF('Cocktail (December 2025)'!$F$6:$DB$1547,E89,'Cocktail (December 2025)'!$BT$6:$BT$1547))</f>
        <v>0</v>
      </c>
      <c r="NY89" s="108">
        <f t="shared" ca="1" si="2997"/>
        <v>0</v>
      </c>
      <c r="NZ89" s="109">
        <f t="shared" ca="1" si="2998"/>
        <v>0</v>
      </c>
      <c r="OA89" s="104">
        <f t="shared" ca="1" si="2999"/>
        <v>0</v>
      </c>
      <c r="OB89" s="105">
        <f t="shared" ca="1" si="3000"/>
        <v>0</v>
      </c>
      <c r="OC89" s="191"/>
      <c r="OD89" s="192">
        <f t="shared" ca="1" si="3001"/>
        <v>0</v>
      </c>
      <c r="OE89" s="106">
        <f t="shared" ca="1" si="3002"/>
        <v>0</v>
      </c>
      <c r="OF89" s="202"/>
      <c r="OG89" s="202"/>
      <c r="OH89" s="202"/>
      <c r="OI89" s="202"/>
      <c r="OJ89" s="202"/>
      <c r="OK89" s="202"/>
      <c r="OL89" s="202"/>
      <c r="OM89" s="202"/>
      <c r="ON89" s="203"/>
      <c r="OO89" s="204"/>
      <c r="OP89" s="108">
        <f t="shared" si="3003"/>
        <v>0</v>
      </c>
      <c r="OQ89" s="102">
        <f ca="1">IF(E89=0,0,SUMIF('Cocktail (December 2025)'!$F$6:$DB$1547,E89,'Cocktail (December 2025)'!$BW$6:$BW$1547))</f>
        <v>0</v>
      </c>
      <c r="OR89" s="108">
        <f t="shared" ca="1" si="3004"/>
        <v>0</v>
      </c>
      <c r="OS89" s="109">
        <f t="shared" ca="1" si="3005"/>
        <v>0</v>
      </c>
      <c r="OT89" s="104">
        <f t="shared" ca="1" si="3006"/>
        <v>0</v>
      </c>
      <c r="OU89" s="105">
        <f t="shared" ca="1" si="3007"/>
        <v>0</v>
      </c>
      <c r="OV89" s="191"/>
      <c r="OW89" s="192">
        <f t="shared" ca="1" si="3008"/>
        <v>0</v>
      </c>
      <c r="OX89" s="106">
        <f t="shared" ca="1" si="3009"/>
        <v>0</v>
      </c>
      <c r="OY89" s="202"/>
      <c r="OZ89" s="202"/>
      <c r="PA89" s="202"/>
      <c r="PB89" s="202"/>
      <c r="PC89" s="202"/>
      <c r="PD89" s="202"/>
      <c r="PE89" s="202"/>
      <c r="PF89" s="202"/>
      <c r="PG89" s="203"/>
      <c r="PH89" s="204"/>
      <c r="PI89" s="108">
        <f t="shared" si="3010"/>
        <v>0</v>
      </c>
      <c r="PJ89" s="102">
        <f ca="1">IF(E89=0,0,SUMIF('Cocktail (December 2025)'!$F$6:$DB$1547,E89,'Cocktail (December 2025)'!$BZ$6:$BZ$1547))</f>
        <v>0</v>
      </c>
      <c r="PK89" s="108">
        <f t="shared" ca="1" si="3011"/>
        <v>0</v>
      </c>
      <c r="PL89" s="109">
        <f t="shared" ca="1" si="3012"/>
        <v>0</v>
      </c>
      <c r="PM89" s="104">
        <f t="shared" ca="1" si="3013"/>
        <v>0</v>
      </c>
      <c r="PN89" s="105">
        <f t="shared" ca="1" si="3014"/>
        <v>0</v>
      </c>
      <c r="PO89" s="191"/>
      <c r="PP89" s="192">
        <f t="shared" ca="1" si="3015"/>
        <v>0</v>
      </c>
      <c r="PQ89" s="106">
        <f t="shared" ca="1" si="3016"/>
        <v>0</v>
      </c>
      <c r="PR89" s="202"/>
      <c r="PS89" s="202"/>
      <c r="PT89" s="202"/>
      <c r="PU89" s="202"/>
      <c r="PV89" s="202"/>
      <c r="PW89" s="202"/>
      <c r="PX89" s="202"/>
      <c r="PY89" s="202"/>
      <c r="PZ89" s="203"/>
      <c r="QA89" s="204"/>
      <c r="QB89" s="108">
        <f t="shared" si="3017"/>
        <v>0</v>
      </c>
      <c r="QC89" s="102">
        <f ca="1">IF(E89=0,0,SUMIF('Cocktail (December 2025)'!$F$6:$DB$1547,E89,'Cocktail (December 2025)'!$CC$6:$CC$1547))</f>
        <v>0</v>
      </c>
      <c r="QD89" s="108">
        <f t="shared" ca="1" si="3018"/>
        <v>0</v>
      </c>
      <c r="QE89" s="109">
        <f t="shared" ca="1" si="3019"/>
        <v>0</v>
      </c>
      <c r="QF89" s="104">
        <f t="shared" ca="1" si="3020"/>
        <v>0</v>
      </c>
      <c r="QG89" s="105">
        <f t="shared" ca="1" si="3021"/>
        <v>0</v>
      </c>
      <c r="QH89" s="191"/>
      <c r="QI89" s="192">
        <f t="shared" ca="1" si="3022"/>
        <v>0</v>
      </c>
      <c r="QJ89" s="106">
        <f t="shared" ca="1" si="3023"/>
        <v>0</v>
      </c>
      <c r="QK89" s="202"/>
      <c r="QL89" s="202"/>
      <c r="QM89" s="202"/>
      <c r="QN89" s="202"/>
      <c r="QO89" s="202"/>
      <c r="QP89" s="202"/>
      <c r="QQ89" s="202"/>
      <c r="QR89" s="202"/>
      <c r="QS89" s="203"/>
      <c r="QT89" s="204"/>
      <c r="QU89" s="108">
        <f t="shared" si="3024"/>
        <v>0</v>
      </c>
      <c r="QV89" s="102">
        <f ca="1">IF(E89=0,0,SUMIF('Cocktail (December 2025)'!$F$6:$DB$1547,E89,'Cocktail (December 2025)'!$CF$6:$CF$1547))</f>
        <v>0</v>
      </c>
      <c r="QW89" s="108">
        <f t="shared" ca="1" si="3025"/>
        <v>0</v>
      </c>
      <c r="QX89" s="109">
        <f t="shared" ca="1" si="3026"/>
        <v>0</v>
      </c>
      <c r="QY89" s="104">
        <f t="shared" ca="1" si="3027"/>
        <v>0</v>
      </c>
      <c r="QZ89" s="105">
        <f t="shared" ca="1" si="3028"/>
        <v>0</v>
      </c>
      <c r="RA89" s="191"/>
      <c r="RB89" s="192">
        <f t="shared" ca="1" si="3029"/>
        <v>0</v>
      </c>
      <c r="RC89" s="106">
        <f t="shared" ca="1" si="2447"/>
        <v>0</v>
      </c>
      <c r="RD89" s="202"/>
      <c r="RE89" s="202"/>
      <c r="RF89" s="202"/>
      <c r="RG89" s="202"/>
      <c r="RH89" s="202"/>
      <c r="RI89" s="202"/>
      <c r="RJ89" s="202"/>
      <c r="RK89" s="202"/>
      <c r="RL89" s="203"/>
      <c r="RM89" s="204"/>
      <c r="RN89" s="108">
        <f t="shared" si="3030"/>
        <v>0</v>
      </c>
      <c r="RO89" s="102">
        <f ca="1">IF(E89=0,0,SUMIF('Cocktail (December 2025)'!$F$6:$DB$1547,E89,'Cocktail (December 2025)'!$CI$6:$CI$1547))</f>
        <v>0</v>
      </c>
      <c r="RP89" s="108">
        <f t="shared" ca="1" si="3031"/>
        <v>0</v>
      </c>
      <c r="RQ89" s="109">
        <f t="shared" ca="1" si="3032"/>
        <v>0</v>
      </c>
      <c r="RR89" s="104">
        <f t="shared" ca="1" si="3033"/>
        <v>0</v>
      </c>
      <c r="RS89" s="105">
        <f t="shared" ca="1" si="3034"/>
        <v>0</v>
      </c>
      <c r="RT89" s="191"/>
      <c r="RU89" s="192">
        <f t="shared" ca="1" si="3035"/>
        <v>0</v>
      </c>
      <c r="RV89" s="106">
        <f t="shared" ca="1" si="3036"/>
        <v>0</v>
      </c>
      <c r="RW89" s="202"/>
      <c r="RX89" s="202"/>
      <c r="RY89" s="202"/>
      <c r="RZ89" s="202"/>
      <c r="SA89" s="202"/>
      <c r="SB89" s="202"/>
      <c r="SC89" s="202"/>
      <c r="SD89" s="202"/>
      <c r="SE89" s="203"/>
      <c r="SF89" s="204"/>
      <c r="SG89" s="108">
        <f t="shared" si="3037"/>
        <v>0</v>
      </c>
      <c r="SH89" s="102">
        <f ca="1">IF(E89=0,0,SUMIF('Cocktail (December 2025)'!$F$6:$DB$1547,E89,'Cocktail (December 2025)'!$CL$6:$CL$1547))</f>
        <v>0</v>
      </c>
      <c r="SI89" s="108">
        <f t="shared" ca="1" si="3038"/>
        <v>0</v>
      </c>
      <c r="SJ89" s="109">
        <f t="shared" ca="1" si="3039"/>
        <v>0</v>
      </c>
      <c r="SK89" s="104">
        <f t="shared" ca="1" si="3040"/>
        <v>0</v>
      </c>
      <c r="SL89" s="105">
        <f t="shared" ca="1" si="3041"/>
        <v>0</v>
      </c>
      <c r="SM89" s="191"/>
      <c r="SN89" s="192">
        <f t="shared" ca="1" si="3042"/>
        <v>0</v>
      </c>
      <c r="SO89" s="106">
        <f t="shared" ca="1" si="3043"/>
        <v>0</v>
      </c>
      <c r="SP89" s="202"/>
      <c r="SQ89" s="202"/>
      <c r="SR89" s="202"/>
      <c r="SS89" s="202"/>
      <c r="ST89" s="202"/>
      <c r="SU89" s="202"/>
      <c r="SV89" s="202"/>
      <c r="SW89" s="202"/>
      <c r="SX89" s="203"/>
      <c r="SY89" s="204"/>
      <c r="SZ89" s="108">
        <f t="shared" si="3044"/>
        <v>0</v>
      </c>
      <c r="TA89" s="102">
        <f ca="1">IF(E89=0,0,SUMIF('Cocktail (December 2025)'!$F$6:$DB$1547,E89,'Cocktail (December 2025)'!$CO$6:$CO$1547))</f>
        <v>0</v>
      </c>
      <c r="TB89" s="108">
        <f t="shared" ca="1" si="3045"/>
        <v>0</v>
      </c>
      <c r="TC89" s="109">
        <f t="shared" ca="1" si="3046"/>
        <v>0</v>
      </c>
      <c r="TD89" s="104">
        <f t="shared" ca="1" si="3047"/>
        <v>0</v>
      </c>
      <c r="TE89" s="105">
        <f t="shared" ca="1" si="3048"/>
        <v>0</v>
      </c>
      <c r="TF89" s="191"/>
      <c r="TG89" s="192">
        <f t="shared" ca="1" si="3049"/>
        <v>0</v>
      </c>
      <c r="TH89" s="106">
        <f t="shared" ca="1" si="3050"/>
        <v>0</v>
      </c>
      <c r="TI89" s="202"/>
      <c r="TJ89" s="202"/>
      <c r="TK89" s="202"/>
      <c r="TL89" s="202"/>
      <c r="TM89" s="202"/>
      <c r="TN89" s="202"/>
      <c r="TO89" s="202"/>
      <c r="TP89" s="202"/>
      <c r="TQ89" s="203"/>
      <c r="TR89" s="204"/>
      <c r="TS89" s="108">
        <f t="shared" si="3051"/>
        <v>0</v>
      </c>
      <c r="TT89" s="102">
        <f ca="1">IF(E89=0,0,SUMIF('Cocktail (December 2025)'!$F$6:$DB$1547,E89,'Cocktail (December 2025)'!$CR$6:$CR$1547))</f>
        <v>0</v>
      </c>
      <c r="TU89" s="108">
        <f t="shared" ca="1" si="3052"/>
        <v>0</v>
      </c>
      <c r="TV89" s="109">
        <f t="shared" ca="1" si="3053"/>
        <v>0</v>
      </c>
      <c r="TW89" s="104">
        <f t="shared" ca="1" si="3054"/>
        <v>0</v>
      </c>
      <c r="TX89" s="105">
        <f t="shared" ca="1" si="3055"/>
        <v>0</v>
      </c>
      <c r="TY89" s="191"/>
      <c r="TZ89" s="192">
        <f t="shared" ca="1" si="3056"/>
        <v>0</v>
      </c>
      <c r="UA89" s="106">
        <f t="shared" ca="1" si="3057"/>
        <v>0</v>
      </c>
      <c r="UB89" s="202"/>
      <c r="UC89" s="202"/>
      <c r="UD89" s="202"/>
      <c r="UE89" s="202"/>
      <c r="UF89" s="202"/>
      <c r="UG89" s="202"/>
      <c r="UH89" s="202"/>
      <c r="UI89" s="202"/>
      <c r="UJ89" s="203"/>
      <c r="UK89" s="204"/>
      <c r="UL89" s="108">
        <f t="shared" si="3058"/>
        <v>0</v>
      </c>
      <c r="UM89" s="102">
        <f ca="1">IF(E89=0,0,SUMIF('Cocktail (December 2025)'!$F$6:$DB$1547,E89,'Cocktail (December 2025)'!$CU$6:$CU$1547))</f>
        <v>0</v>
      </c>
      <c r="UN89" s="108">
        <f t="shared" ca="1" si="3059"/>
        <v>0</v>
      </c>
      <c r="UO89" s="109">
        <f t="shared" ca="1" si="3060"/>
        <v>0</v>
      </c>
      <c r="UP89" s="104">
        <f t="shared" ca="1" si="3061"/>
        <v>0</v>
      </c>
      <c r="UQ89" s="105">
        <f t="shared" ca="1" si="3062"/>
        <v>0</v>
      </c>
      <c r="UR89" s="191"/>
      <c r="US89" s="192">
        <f t="shared" ca="1" si="3063"/>
        <v>0</v>
      </c>
      <c r="UT89" s="106">
        <f t="shared" ca="1" si="3064"/>
        <v>0</v>
      </c>
      <c r="UU89" s="202"/>
      <c r="UV89" s="202"/>
      <c r="UW89" s="202"/>
      <c r="UX89" s="202"/>
      <c r="UY89" s="202"/>
      <c r="UZ89" s="202"/>
      <c r="VA89" s="202"/>
      <c r="VB89" s="202"/>
      <c r="VC89" s="203"/>
      <c r="VD89" s="204"/>
      <c r="VE89" s="108">
        <f t="shared" si="3065"/>
        <v>0</v>
      </c>
      <c r="VF89" s="102">
        <f ca="1">IF(E89=0,0,SUMIF('Cocktail (December 2025)'!$F$6:$DB$1547,E89,'Cocktail (December 2025)'!$CX$6:$CX$1547))</f>
        <v>0</v>
      </c>
      <c r="VG89" s="108">
        <f t="shared" ca="1" si="3066"/>
        <v>0</v>
      </c>
      <c r="VH89" s="109">
        <f t="shared" ca="1" si="3067"/>
        <v>0</v>
      </c>
      <c r="VI89" s="104">
        <f t="shared" ca="1" si="3068"/>
        <v>0</v>
      </c>
      <c r="VJ89" s="105">
        <f t="shared" ca="1" si="3069"/>
        <v>0</v>
      </c>
      <c r="VK89" s="191"/>
      <c r="VL89" s="192">
        <f t="shared" ca="1" si="3070"/>
        <v>0</v>
      </c>
      <c r="VM89" s="106">
        <f t="shared" ca="1" si="3071"/>
        <v>0</v>
      </c>
      <c r="VN89" s="202"/>
      <c r="VO89" s="202"/>
      <c r="VP89" s="202"/>
      <c r="VQ89" s="202"/>
      <c r="VR89" s="202"/>
      <c r="VS89" s="202"/>
      <c r="VT89" s="202"/>
      <c r="VU89" s="202"/>
      <c r="VV89" s="203"/>
      <c r="VW89" s="204"/>
      <c r="VX89" s="108">
        <f t="shared" si="3072"/>
        <v>0</v>
      </c>
      <c r="VY89" s="102">
        <f ca="1">IF(E89=0,0,SUMIF('Cocktail (December 2025)'!$F$6:$DB$1547,E89,'Cocktail (December 2025)'!$DA$6:$DA$1547))</f>
        <v>0</v>
      </c>
      <c r="VZ89" s="108">
        <f t="shared" ca="1" si="3073"/>
        <v>0</v>
      </c>
      <c r="WA89" s="109">
        <f t="shared" ca="1" si="3074"/>
        <v>0</v>
      </c>
      <c r="WB89" s="104">
        <f t="shared" ca="1" si="3075"/>
        <v>0</v>
      </c>
      <c r="WC89" s="105">
        <f t="shared" ca="1" si="3076"/>
        <v>0</v>
      </c>
      <c r="WD89" s="191"/>
      <c r="WE89" s="192">
        <f t="shared" ca="1" si="3077"/>
        <v>0</v>
      </c>
      <c r="WF89" s="14" t="s">
        <v>81</v>
      </c>
      <c r="WG89" s="62">
        <f t="shared" si="3078"/>
        <v>0</v>
      </c>
      <c r="WH89" s="13">
        <f t="shared" si="3079"/>
        <v>0</v>
      </c>
      <c r="WI89" s="13">
        <f t="shared" si="3080"/>
        <v>0</v>
      </c>
      <c r="WJ89" s="13">
        <f t="shared" si="3081"/>
        <v>0</v>
      </c>
      <c r="WK89" s="13">
        <f t="shared" si="3082"/>
        <v>0</v>
      </c>
      <c r="WL89" s="13">
        <f t="shared" si="3083"/>
        <v>0</v>
      </c>
      <c r="WM89" s="13">
        <f t="shared" si="3084"/>
        <v>0</v>
      </c>
      <c r="WN89" s="13">
        <f t="shared" si="3085"/>
        <v>0</v>
      </c>
      <c r="WO89" s="13">
        <f t="shared" si="3086"/>
        <v>0</v>
      </c>
      <c r="WP89" s="63">
        <f t="shared" si="3087"/>
        <v>0</v>
      </c>
      <c r="WQ89" s="63">
        <f t="shared" si="3088"/>
        <v>0</v>
      </c>
      <c r="WR89" s="63">
        <f t="shared" si="3089"/>
        <v>0</v>
      </c>
      <c r="WS89" s="63">
        <f t="shared" ca="1" si="3090"/>
        <v>0</v>
      </c>
      <c r="WT89" s="54">
        <f t="shared" ca="1" si="3091"/>
        <v>0</v>
      </c>
      <c r="WU89" s="64">
        <f t="shared" ca="1" si="3092"/>
        <v>0</v>
      </c>
      <c r="WV89" s="196"/>
      <c r="WW89" s="197">
        <f t="shared" ca="1" si="3093"/>
        <v>0</v>
      </c>
      <c r="WX89" s="12">
        <f t="shared" si="3094"/>
        <v>0</v>
      </c>
      <c r="WY89" s="61"/>
    </row>
    <row r="90" spans="1:623" ht="13.9" customHeight="1" x14ac:dyDescent="0.3">
      <c r="A90" s="114" t="str">
        <f t="shared" ca="1" si="2862"/>
        <v>-</v>
      </c>
      <c r="B90" s="175"/>
      <c r="C90" s="173">
        <v>553</v>
      </c>
      <c r="D90" s="174">
        <v>373</v>
      </c>
      <c r="E90" s="184" t="s">
        <v>218</v>
      </c>
      <c r="F90" s="98">
        <f>IF(E90="","",IF(VLOOKUP(E90,'Master Data (December 2025)'!$B$10:$N$857,1)=E90,VLOOKUP(E90,'Master Data (December 2025)'!$B$10:$N$857,6),"XX"))</f>
        <v>1</v>
      </c>
      <c r="G90" s="98"/>
      <c r="H90" s="90">
        <f>IF(E90="","",IF(VLOOKUP(E90,'Master Data (December 2025)'!$B$10:$N$857,1)=E90,VLOOKUP(E90,'Master Data (December 2025)'!$B$10:$N$857,8),"XX"))</f>
        <v>1</v>
      </c>
      <c r="I90" s="98"/>
      <c r="J90" s="90" t="str">
        <f>IF(E90="","",IF(VLOOKUP(E90,'Master Data (December 2025)'!$B$10:$N$857,1)=E90,VLOOKUP(E90,'Master Data (December 2025)'!$B$10:$N$857,3),"XX"))</f>
        <v>ไทยน้ำทิพย์</v>
      </c>
      <c r="K90" s="99" t="str">
        <f>IF(E90="","",IF(VLOOKUP(E90,'Master Data (December 2025)'!$B$10:$N$857,1)=E90,VLOOKUP(E90,'Master Data (December 2025)'!$B$10:$N$857,5),"XX"))</f>
        <v>Can 330 ml</v>
      </c>
      <c r="L90" s="215">
        <f>IF(E90="","",IF(VLOOKUP(E90,'Master Data (December 2025)'!$B$10:$N$857,1)=E90,VLOOKUP(E90,'Master Data (December 2025)'!$B$10:$N$857,11),"XX"))</f>
        <v>15</v>
      </c>
      <c r="M90" s="215">
        <f>IF(E90="","",IF(VLOOKUP(E90,'Master Data (December 2025)'!$B$10:$N$857,1)=E90,VLOOKUP(E90,'Master Data (December 2025)'!$B$10:$N$857,13),"XX"))</f>
        <v>15</v>
      </c>
      <c r="N90" s="208"/>
      <c r="O90" s="100">
        <f t="shared" si="2863"/>
        <v>0</v>
      </c>
      <c r="P90" s="202"/>
      <c r="Q90" s="202"/>
      <c r="R90" s="202"/>
      <c r="S90" s="202"/>
      <c r="T90" s="202"/>
      <c r="U90" s="202"/>
      <c r="V90" s="202"/>
      <c r="W90" s="202"/>
      <c r="X90" s="203"/>
      <c r="Y90" s="204"/>
      <c r="Z90" s="101">
        <f t="shared" si="2864"/>
        <v>0</v>
      </c>
      <c r="AA90" s="102">
        <f ca="1">IF(E90=0,0,SUMIF('Cocktail (December 2025)'!$F$6:$DB$1547,E90,'Cocktail (December 2025)'!$O$6:$O$1547))</f>
        <v>0</v>
      </c>
      <c r="AB90" s="103">
        <f t="shared" ca="1" si="2865"/>
        <v>0</v>
      </c>
      <c r="AC90" s="104">
        <f t="shared" ca="1" si="2866"/>
        <v>0</v>
      </c>
      <c r="AD90" s="104">
        <f t="shared" ca="1" si="2867"/>
        <v>0</v>
      </c>
      <c r="AE90" s="105">
        <f t="shared" ca="1" si="2868"/>
        <v>0</v>
      </c>
      <c r="AF90" s="191"/>
      <c r="AG90" s="192">
        <f t="shared" ca="1" si="2869"/>
        <v>0</v>
      </c>
      <c r="AH90" s="106">
        <f t="shared" ca="1" si="2279"/>
        <v>0</v>
      </c>
      <c r="AI90" s="202"/>
      <c r="AJ90" s="202"/>
      <c r="AK90" s="202"/>
      <c r="AL90" s="202"/>
      <c r="AM90" s="202"/>
      <c r="AN90" s="202"/>
      <c r="AO90" s="202"/>
      <c r="AP90" s="202"/>
      <c r="AQ90" s="203"/>
      <c r="AR90" s="204"/>
      <c r="AS90" s="107">
        <f t="shared" si="2870"/>
        <v>0</v>
      </c>
      <c r="AT90" s="102">
        <f ca="1">IF(E90=0,0,SUMIF('Cocktail (December 2025)'!$F$6:$DB$1547,E90,'Cocktail (December 2025)'!$R$6:$R$1547))</f>
        <v>0</v>
      </c>
      <c r="AU90" s="108">
        <f t="shared" ca="1" si="2871"/>
        <v>0</v>
      </c>
      <c r="AV90" s="104">
        <f t="shared" ca="1" si="2872"/>
        <v>0</v>
      </c>
      <c r="AW90" s="104">
        <f t="shared" ca="1" si="2873"/>
        <v>0</v>
      </c>
      <c r="AX90" s="105">
        <f t="shared" ca="1" si="2874"/>
        <v>0</v>
      </c>
      <c r="AY90" s="191"/>
      <c r="AZ90" s="192">
        <f t="shared" ca="1" si="2875"/>
        <v>0</v>
      </c>
      <c r="BA90" s="106">
        <f t="shared" ca="1" si="2876"/>
        <v>0</v>
      </c>
      <c r="BB90" s="202"/>
      <c r="BC90" s="202"/>
      <c r="BD90" s="202"/>
      <c r="BE90" s="202"/>
      <c r="BF90" s="202"/>
      <c r="BG90" s="202"/>
      <c r="BH90" s="202"/>
      <c r="BI90" s="202"/>
      <c r="BJ90" s="203"/>
      <c r="BK90" s="204"/>
      <c r="BL90" s="108">
        <f t="shared" si="2877"/>
        <v>0</v>
      </c>
      <c r="BM90" s="102">
        <f ca="1">IF(E90=0,0,SUMIF('Cocktail (December 2025)'!$F$6:$DB$1547,E90,'Cocktail (December 2025)'!$U$6:$U$1547))</f>
        <v>0</v>
      </c>
      <c r="BN90" s="108">
        <f t="shared" ca="1" si="2878"/>
        <v>0</v>
      </c>
      <c r="BO90" s="109">
        <f t="shared" ca="1" si="2879"/>
        <v>0</v>
      </c>
      <c r="BP90" s="104">
        <f t="shared" ca="1" si="2880"/>
        <v>0</v>
      </c>
      <c r="BQ90" s="105">
        <f t="shared" ca="1" si="2881"/>
        <v>0</v>
      </c>
      <c r="BR90" s="191"/>
      <c r="BS90" s="192">
        <f t="shared" ca="1" si="2882"/>
        <v>0</v>
      </c>
      <c r="BT90" s="106">
        <f t="shared" ca="1" si="2883"/>
        <v>0</v>
      </c>
      <c r="BU90" s="202"/>
      <c r="BV90" s="202"/>
      <c r="BW90" s="202"/>
      <c r="BX90" s="202"/>
      <c r="BY90" s="202"/>
      <c r="BZ90" s="202"/>
      <c r="CA90" s="202"/>
      <c r="CB90" s="202"/>
      <c r="CC90" s="203"/>
      <c r="CD90" s="204"/>
      <c r="CE90" s="108">
        <f t="shared" si="2884"/>
        <v>0</v>
      </c>
      <c r="CF90" s="102">
        <f ca="1">IF(E90=0,0,SUMIF('Cocktail (December 2025)'!$F$6:$DB$1547,E90,'Cocktail (December 2025)'!$X$6:$X$1547))</f>
        <v>0</v>
      </c>
      <c r="CG90" s="108">
        <f t="shared" ca="1" si="2885"/>
        <v>0</v>
      </c>
      <c r="CH90" s="109">
        <f t="shared" ca="1" si="2886"/>
        <v>0</v>
      </c>
      <c r="CI90" s="104">
        <f t="shared" ca="1" si="2887"/>
        <v>0</v>
      </c>
      <c r="CJ90" s="105">
        <f t="shared" ca="1" si="2888"/>
        <v>0</v>
      </c>
      <c r="CK90" s="191"/>
      <c r="CL90" s="192">
        <f t="shared" ca="1" si="2889"/>
        <v>0</v>
      </c>
      <c r="CM90" s="106">
        <f t="shared" ca="1" si="2890"/>
        <v>0</v>
      </c>
      <c r="CN90" s="202"/>
      <c r="CO90" s="202"/>
      <c r="CP90" s="202"/>
      <c r="CQ90" s="202"/>
      <c r="CR90" s="202"/>
      <c r="CS90" s="202"/>
      <c r="CT90" s="202"/>
      <c r="CU90" s="202"/>
      <c r="CV90" s="203"/>
      <c r="CW90" s="204"/>
      <c r="CX90" s="108">
        <f t="shared" si="2891"/>
        <v>0</v>
      </c>
      <c r="CY90" s="102">
        <f ca="1">IF(E90=0,0,SUMIF('Cocktail (December 2025)'!$F$6:$DB$1547,E90,'Cocktail (December 2025)'!$AA$6:$AA$1547))</f>
        <v>0</v>
      </c>
      <c r="CZ90" s="108">
        <f t="shared" ca="1" si="2892"/>
        <v>0</v>
      </c>
      <c r="DA90" s="109">
        <f t="shared" ca="1" si="2893"/>
        <v>0</v>
      </c>
      <c r="DB90" s="104">
        <f t="shared" ca="1" si="2894"/>
        <v>0</v>
      </c>
      <c r="DC90" s="105">
        <f t="shared" ca="1" si="2895"/>
        <v>0</v>
      </c>
      <c r="DD90" s="191"/>
      <c r="DE90" s="192">
        <f t="shared" ca="1" si="2896"/>
        <v>0</v>
      </c>
      <c r="DF90" s="106">
        <f t="shared" ca="1" si="2897"/>
        <v>0</v>
      </c>
      <c r="DG90" s="202"/>
      <c r="DH90" s="202"/>
      <c r="DI90" s="202"/>
      <c r="DJ90" s="202"/>
      <c r="DK90" s="202"/>
      <c r="DL90" s="202"/>
      <c r="DM90" s="202"/>
      <c r="DN90" s="202"/>
      <c r="DO90" s="203"/>
      <c r="DP90" s="204"/>
      <c r="DQ90" s="108">
        <f t="shared" si="2898"/>
        <v>0</v>
      </c>
      <c r="DR90" s="102">
        <f ca="1">IF(E90=0,0,SUMIF('Cocktail (December 2025)'!$F$6:$DB$1547,E90,'Cocktail (December 2025)'!$AD$6:$AD$1547))</f>
        <v>0</v>
      </c>
      <c r="DS90" s="108">
        <f t="shared" ca="1" si="2899"/>
        <v>0</v>
      </c>
      <c r="DT90" s="109">
        <f t="shared" ca="1" si="2900"/>
        <v>0</v>
      </c>
      <c r="DU90" s="104">
        <f t="shared" ca="1" si="2901"/>
        <v>0</v>
      </c>
      <c r="DV90" s="105">
        <f t="shared" ca="1" si="2902"/>
        <v>0</v>
      </c>
      <c r="DW90" s="191"/>
      <c r="DX90" s="192">
        <f t="shared" ca="1" si="2903"/>
        <v>0</v>
      </c>
      <c r="DY90" s="106">
        <f t="shared" ca="1" si="2904"/>
        <v>0</v>
      </c>
      <c r="DZ90" s="202"/>
      <c r="EA90" s="202"/>
      <c r="EB90" s="202"/>
      <c r="EC90" s="202"/>
      <c r="ED90" s="202"/>
      <c r="EE90" s="202"/>
      <c r="EF90" s="202"/>
      <c r="EG90" s="202"/>
      <c r="EH90" s="203"/>
      <c r="EI90" s="204"/>
      <c r="EJ90" s="108">
        <f t="shared" si="2905"/>
        <v>0</v>
      </c>
      <c r="EK90" s="102">
        <f ca="1">IF(E90=0,0,SUMIF('Cocktail (December 2025)'!$F$6:$DB$1547,E90,'Cocktail (December 2025)'!$AG$6:$AG$1547))</f>
        <v>0</v>
      </c>
      <c r="EL90" s="108">
        <f t="shared" ca="1" si="2906"/>
        <v>0</v>
      </c>
      <c r="EM90" s="109">
        <f t="shared" ca="1" si="2907"/>
        <v>0</v>
      </c>
      <c r="EN90" s="104">
        <f t="shared" ca="1" si="2908"/>
        <v>0</v>
      </c>
      <c r="EO90" s="105">
        <f t="shared" ca="1" si="2909"/>
        <v>0</v>
      </c>
      <c r="EP90" s="191"/>
      <c r="EQ90" s="199">
        <f t="shared" ca="1" si="2910"/>
        <v>0</v>
      </c>
      <c r="ER90" s="185">
        <f t="shared" ca="1" si="2911"/>
        <v>0</v>
      </c>
      <c r="ES90" s="202"/>
      <c r="ET90" s="202"/>
      <c r="EU90" s="202"/>
      <c r="EV90" s="202"/>
      <c r="EW90" s="202"/>
      <c r="EX90" s="202"/>
      <c r="EY90" s="202"/>
      <c r="EZ90" s="202"/>
      <c r="FA90" s="203"/>
      <c r="FB90" s="204"/>
      <c r="FC90" s="108">
        <f t="shared" si="2912"/>
        <v>0</v>
      </c>
      <c r="FD90" s="102">
        <f ca="1">IF(E90=0,0,SUMIF('Cocktail (December 2025)'!$F$6:$DB$1547,E90,'Cocktail (December 2025)'!$AJ$6:$AJ$1547))</f>
        <v>0</v>
      </c>
      <c r="FE90" s="108">
        <f t="shared" ca="1" si="2913"/>
        <v>0</v>
      </c>
      <c r="FF90" s="109">
        <f t="shared" ca="1" si="2914"/>
        <v>0</v>
      </c>
      <c r="FG90" s="104">
        <f t="shared" ca="1" si="2915"/>
        <v>0</v>
      </c>
      <c r="FH90" s="105">
        <f t="shared" ca="1" si="2916"/>
        <v>0</v>
      </c>
      <c r="FI90" s="191"/>
      <c r="FJ90" s="192">
        <f t="shared" ca="1" si="2917"/>
        <v>0</v>
      </c>
      <c r="FK90" s="110">
        <f t="shared" ca="1" si="2918"/>
        <v>0</v>
      </c>
      <c r="FL90" s="202"/>
      <c r="FM90" s="202"/>
      <c r="FN90" s="202"/>
      <c r="FO90" s="202"/>
      <c r="FP90" s="202"/>
      <c r="FQ90" s="202"/>
      <c r="FR90" s="202"/>
      <c r="FS90" s="202"/>
      <c r="FT90" s="203"/>
      <c r="FU90" s="204"/>
      <c r="FV90" s="108">
        <f t="shared" si="2919"/>
        <v>0</v>
      </c>
      <c r="FW90" s="102">
        <f ca="1">IF(E90=0,0,SUMIF('Cocktail (December 2025)'!$F$6:$DB$1547,E90,'Cocktail (December 2025)'!$AM$6:$AM$1547))</f>
        <v>0</v>
      </c>
      <c r="FX90" s="108">
        <f t="shared" ca="1" si="2920"/>
        <v>0</v>
      </c>
      <c r="FY90" s="109">
        <f t="shared" ca="1" si="2921"/>
        <v>0</v>
      </c>
      <c r="FZ90" s="104">
        <f t="shared" ca="1" si="2922"/>
        <v>0</v>
      </c>
      <c r="GA90" s="105">
        <f t="shared" ca="1" si="2923"/>
        <v>0</v>
      </c>
      <c r="GB90" s="191"/>
      <c r="GC90" s="192">
        <f t="shared" ca="1" si="2924"/>
        <v>0</v>
      </c>
      <c r="GD90" s="106">
        <f t="shared" ca="1" si="2925"/>
        <v>0</v>
      </c>
      <c r="GE90" s="202"/>
      <c r="GF90" s="202"/>
      <c r="GG90" s="202"/>
      <c r="GH90" s="202"/>
      <c r="GI90" s="202"/>
      <c r="GJ90" s="202"/>
      <c r="GK90" s="202"/>
      <c r="GL90" s="202"/>
      <c r="GM90" s="203"/>
      <c r="GN90" s="204"/>
      <c r="GO90" s="108">
        <f t="shared" si="2926"/>
        <v>0</v>
      </c>
      <c r="GP90" s="102">
        <f ca="1">IF(E90=0,0,SUMIF('Cocktail (December 2025)'!$F$6:$DB$1547,E90,'Cocktail (December 2025)'!$AP$6:$AP$1547))</f>
        <v>0</v>
      </c>
      <c r="GQ90" s="108">
        <f t="shared" ca="1" si="2927"/>
        <v>0</v>
      </c>
      <c r="GR90" s="109">
        <f t="shared" ca="1" si="2928"/>
        <v>0</v>
      </c>
      <c r="GS90" s="104">
        <f t="shared" ca="1" si="2929"/>
        <v>0</v>
      </c>
      <c r="GT90" s="105">
        <f t="shared" ca="1" si="2930"/>
        <v>0</v>
      </c>
      <c r="GU90" s="191"/>
      <c r="GV90" s="192">
        <f t="shared" ca="1" si="2931"/>
        <v>0</v>
      </c>
      <c r="GW90" s="106">
        <f t="shared" ca="1" si="2932"/>
        <v>0</v>
      </c>
      <c r="GX90" s="202"/>
      <c r="GY90" s="202"/>
      <c r="GZ90" s="202"/>
      <c r="HA90" s="202"/>
      <c r="HB90" s="202"/>
      <c r="HC90" s="202"/>
      <c r="HD90" s="202"/>
      <c r="HE90" s="202"/>
      <c r="HF90" s="203"/>
      <c r="HG90" s="204"/>
      <c r="HH90" s="108">
        <f t="shared" si="2933"/>
        <v>0</v>
      </c>
      <c r="HI90" s="102">
        <f ca="1">IF(E90=0,0,SUMIF('Cocktail (December 2025)'!$F$6:$DB$1547,E90,'Cocktail (December 2025)'!$AS$6:$AS$1547))</f>
        <v>0</v>
      </c>
      <c r="HJ90" s="108">
        <f t="shared" ca="1" si="2934"/>
        <v>0</v>
      </c>
      <c r="HK90" s="109">
        <f t="shared" ca="1" si="2935"/>
        <v>0</v>
      </c>
      <c r="HL90" s="104">
        <f t="shared" ca="1" si="2936"/>
        <v>0</v>
      </c>
      <c r="HM90" s="105">
        <f t="shared" ca="1" si="2937"/>
        <v>0</v>
      </c>
      <c r="HN90" s="191"/>
      <c r="HO90" s="192">
        <f t="shared" ca="1" si="2938"/>
        <v>0</v>
      </c>
      <c r="HP90" s="106">
        <f t="shared" ca="1" si="2939"/>
        <v>0</v>
      </c>
      <c r="HQ90" s="202"/>
      <c r="HR90" s="202"/>
      <c r="HS90" s="202"/>
      <c r="HT90" s="202"/>
      <c r="HU90" s="202"/>
      <c r="HV90" s="202"/>
      <c r="HW90" s="202"/>
      <c r="HX90" s="202"/>
      <c r="HY90" s="203"/>
      <c r="HZ90" s="204"/>
      <c r="IA90" s="108">
        <f t="shared" si="2940"/>
        <v>0</v>
      </c>
      <c r="IB90" s="102">
        <f ca="1">IF(E90=0,0,SUMIF('Cocktail (December 2025)'!$F$6:$DB$1547,E90,'Cocktail (December 2025)'!$AV$6:$AV$1547))</f>
        <v>0</v>
      </c>
      <c r="IC90" s="108">
        <f t="shared" ca="1" si="2941"/>
        <v>0</v>
      </c>
      <c r="ID90" s="109">
        <f t="shared" ca="1" si="2942"/>
        <v>0</v>
      </c>
      <c r="IE90" s="104">
        <f t="shared" ca="1" si="2943"/>
        <v>0</v>
      </c>
      <c r="IF90" s="105">
        <f t="shared" ca="1" si="2944"/>
        <v>0</v>
      </c>
      <c r="IG90" s="191"/>
      <c r="IH90" s="192">
        <f t="shared" ca="1" si="2945"/>
        <v>0</v>
      </c>
      <c r="II90" s="106">
        <f t="shared" ca="1" si="2946"/>
        <v>0</v>
      </c>
      <c r="IJ90" s="202"/>
      <c r="IK90" s="202"/>
      <c r="IL90" s="202"/>
      <c r="IM90" s="202"/>
      <c r="IN90" s="202"/>
      <c r="IO90" s="202"/>
      <c r="IP90" s="202"/>
      <c r="IQ90" s="202"/>
      <c r="IR90" s="203"/>
      <c r="IS90" s="204"/>
      <c r="IT90" s="108">
        <f t="shared" si="2947"/>
        <v>0</v>
      </c>
      <c r="IU90" s="102">
        <f ca="1">IF(E90=0,0,SUMIF('Cocktail (December 2025)'!$F$6:$DB$1547,E90,'Cocktail (December 2025)'!$AY$6:$AY$1547))</f>
        <v>0</v>
      </c>
      <c r="IV90" s="108">
        <f t="shared" ca="1" si="2948"/>
        <v>0</v>
      </c>
      <c r="IW90" s="109">
        <f t="shared" ca="1" si="2949"/>
        <v>0</v>
      </c>
      <c r="IX90" s="104">
        <f t="shared" ca="1" si="2950"/>
        <v>0</v>
      </c>
      <c r="IY90" s="105">
        <f t="shared" ca="1" si="2951"/>
        <v>0</v>
      </c>
      <c r="IZ90" s="191"/>
      <c r="JA90" s="192">
        <f t="shared" ca="1" si="2952"/>
        <v>0</v>
      </c>
      <c r="JB90" s="106">
        <f t="shared" ca="1" si="2953"/>
        <v>0</v>
      </c>
      <c r="JC90" s="202"/>
      <c r="JD90" s="202"/>
      <c r="JE90" s="202"/>
      <c r="JF90" s="202"/>
      <c r="JG90" s="202"/>
      <c r="JH90" s="202"/>
      <c r="JI90" s="202"/>
      <c r="JJ90" s="202"/>
      <c r="JK90" s="203"/>
      <c r="JL90" s="204"/>
      <c r="JM90" s="108">
        <f t="shared" si="2954"/>
        <v>0</v>
      </c>
      <c r="JN90" s="102">
        <f ca="1">IF(E90=0,0,SUMIF('Cocktail (December 2025)'!$F$6:$DB$1547,E90,'Cocktail (December 2025)'!$BB$6:$BB$1547))</f>
        <v>0</v>
      </c>
      <c r="JO90" s="108">
        <f t="shared" ca="1" si="2955"/>
        <v>0</v>
      </c>
      <c r="JP90" s="109">
        <f t="shared" ca="1" si="2956"/>
        <v>0</v>
      </c>
      <c r="JQ90" s="104">
        <f t="shared" ca="1" si="2957"/>
        <v>0</v>
      </c>
      <c r="JR90" s="105">
        <f t="shared" ca="1" si="2958"/>
        <v>0</v>
      </c>
      <c r="JS90" s="191"/>
      <c r="JT90" s="192">
        <f t="shared" ca="1" si="2959"/>
        <v>0</v>
      </c>
      <c r="JU90" s="106">
        <f t="shared" ca="1" si="2960"/>
        <v>0</v>
      </c>
      <c r="JV90" s="202"/>
      <c r="JW90" s="202"/>
      <c r="JX90" s="202"/>
      <c r="JY90" s="202"/>
      <c r="JZ90" s="202"/>
      <c r="KA90" s="202"/>
      <c r="KB90" s="202"/>
      <c r="KC90" s="202"/>
      <c r="KD90" s="203"/>
      <c r="KE90" s="204"/>
      <c r="KF90" s="108">
        <f t="shared" si="2961"/>
        <v>0</v>
      </c>
      <c r="KG90" s="102">
        <f ca="1">IF(E90=0,0,SUMIF('Cocktail (December 2025)'!$F$6:$DB$1547,E90,'Cocktail (December 2025)'!$BE$6:$BE$1547))</f>
        <v>0</v>
      </c>
      <c r="KH90" s="108">
        <f t="shared" ca="1" si="2962"/>
        <v>0</v>
      </c>
      <c r="KI90" s="109">
        <f t="shared" ca="1" si="2963"/>
        <v>0</v>
      </c>
      <c r="KJ90" s="104">
        <f t="shared" ca="1" si="2964"/>
        <v>0</v>
      </c>
      <c r="KK90" s="105">
        <f t="shared" ca="1" si="2965"/>
        <v>0</v>
      </c>
      <c r="KL90" s="191"/>
      <c r="KM90" s="192">
        <f t="shared" ca="1" si="2966"/>
        <v>0</v>
      </c>
      <c r="KN90" s="106">
        <f t="shared" ca="1" si="2967"/>
        <v>0</v>
      </c>
      <c r="KO90" s="202"/>
      <c r="KP90" s="202"/>
      <c r="KQ90" s="202"/>
      <c r="KR90" s="202"/>
      <c r="KS90" s="202"/>
      <c r="KT90" s="202"/>
      <c r="KU90" s="202"/>
      <c r="KV90" s="202"/>
      <c r="KW90" s="203"/>
      <c r="KX90" s="204"/>
      <c r="KY90" s="108">
        <f t="shared" si="2968"/>
        <v>0</v>
      </c>
      <c r="KZ90" s="102">
        <f ca="1">IF(E90=0,0,SUMIF('Cocktail (December 2025)'!$F$6:$DB$1547,E90,'Cocktail (December 2025)'!$BH$6:$BH$1547))</f>
        <v>0</v>
      </c>
      <c r="LA90" s="108">
        <f t="shared" ca="1" si="2969"/>
        <v>0</v>
      </c>
      <c r="LB90" s="109">
        <f t="shared" ca="1" si="2970"/>
        <v>0</v>
      </c>
      <c r="LC90" s="104">
        <f t="shared" ca="1" si="2971"/>
        <v>0</v>
      </c>
      <c r="LD90" s="105">
        <f t="shared" ca="1" si="2972"/>
        <v>0</v>
      </c>
      <c r="LE90" s="191"/>
      <c r="LF90" s="192">
        <f t="shared" ca="1" si="2973"/>
        <v>0</v>
      </c>
      <c r="LG90" s="106">
        <f t="shared" ca="1" si="2974"/>
        <v>0</v>
      </c>
      <c r="LH90" s="202"/>
      <c r="LI90" s="202"/>
      <c r="LJ90" s="202"/>
      <c r="LK90" s="202"/>
      <c r="LL90" s="202"/>
      <c r="LM90" s="202"/>
      <c r="LN90" s="202"/>
      <c r="LO90" s="202"/>
      <c r="LP90" s="203"/>
      <c r="LQ90" s="204"/>
      <c r="LR90" s="108">
        <f t="shared" si="2975"/>
        <v>0</v>
      </c>
      <c r="LS90" s="102">
        <f ca="1">IF(E90=0,0,SUMIF('Cocktail (December 2025)'!$F$6:$DB$1547,E90,'Cocktail (December 2025)'!$BK$6:$BK$1547))</f>
        <v>0</v>
      </c>
      <c r="LT90" s="108">
        <f t="shared" ca="1" si="2976"/>
        <v>0</v>
      </c>
      <c r="LU90" s="109">
        <f t="shared" ca="1" si="2977"/>
        <v>0</v>
      </c>
      <c r="LV90" s="104">
        <f t="shared" ca="1" si="2978"/>
        <v>0</v>
      </c>
      <c r="LW90" s="105">
        <f t="shared" ca="1" si="2979"/>
        <v>0</v>
      </c>
      <c r="LX90" s="191"/>
      <c r="LY90" s="192">
        <f t="shared" ca="1" si="2980"/>
        <v>0</v>
      </c>
      <c r="LZ90" s="106">
        <f t="shared" ca="1" si="2981"/>
        <v>0</v>
      </c>
      <c r="MA90" s="202"/>
      <c r="MB90" s="202"/>
      <c r="MC90" s="202"/>
      <c r="MD90" s="202"/>
      <c r="ME90" s="202"/>
      <c r="MF90" s="202"/>
      <c r="MG90" s="202"/>
      <c r="MH90" s="202"/>
      <c r="MI90" s="203"/>
      <c r="MJ90" s="204"/>
      <c r="MK90" s="108">
        <f t="shared" si="2982"/>
        <v>0</v>
      </c>
      <c r="ML90" s="102">
        <f ca="1">IF(E90=0,0,SUMIF('Cocktail (December 2025)'!$F$6:$DB$1547,E90,'Cocktail (December 2025)'!$BN$6:$BN$1547))</f>
        <v>0</v>
      </c>
      <c r="MM90" s="108">
        <f t="shared" ca="1" si="2983"/>
        <v>0</v>
      </c>
      <c r="MN90" s="109">
        <f t="shared" ca="1" si="2984"/>
        <v>0</v>
      </c>
      <c r="MO90" s="104">
        <f t="shared" ca="1" si="2985"/>
        <v>0</v>
      </c>
      <c r="MP90" s="105">
        <f t="shared" ca="1" si="2986"/>
        <v>0</v>
      </c>
      <c r="MQ90" s="191"/>
      <c r="MR90" s="192">
        <f t="shared" ca="1" si="2987"/>
        <v>0</v>
      </c>
      <c r="MS90" s="106">
        <f t="shared" ca="1" si="2988"/>
        <v>0</v>
      </c>
      <c r="MT90" s="202"/>
      <c r="MU90" s="202"/>
      <c r="MV90" s="202"/>
      <c r="MW90" s="202"/>
      <c r="MX90" s="202"/>
      <c r="MY90" s="202"/>
      <c r="MZ90" s="202"/>
      <c r="NA90" s="202"/>
      <c r="NB90" s="203"/>
      <c r="NC90" s="204"/>
      <c r="ND90" s="108">
        <f t="shared" si="2989"/>
        <v>0</v>
      </c>
      <c r="NE90" s="102">
        <f ca="1">IF(E90=0,0,SUMIF('Cocktail (December 2025)'!$F$6:$DB$1547,E90,'Cocktail (December 2025)'!$BQ$6:$BQ$1547))</f>
        <v>0</v>
      </c>
      <c r="NF90" s="108">
        <f t="shared" ca="1" si="2990"/>
        <v>0</v>
      </c>
      <c r="NG90" s="109">
        <f t="shared" ca="1" si="2991"/>
        <v>0</v>
      </c>
      <c r="NH90" s="104">
        <f t="shared" ca="1" si="2992"/>
        <v>0</v>
      </c>
      <c r="NI90" s="105">
        <f t="shared" ca="1" si="2993"/>
        <v>0</v>
      </c>
      <c r="NJ90" s="191"/>
      <c r="NK90" s="192">
        <f t="shared" ca="1" si="2994"/>
        <v>0</v>
      </c>
      <c r="NL90" s="106">
        <f t="shared" ca="1" si="2995"/>
        <v>0</v>
      </c>
      <c r="NM90" s="202"/>
      <c r="NN90" s="202"/>
      <c r="NO90" s="202"/>
      <c r="NP90" s="202"/>
      <c r="NQ90" s="202"/>
      <c r="NR90" s="202"/>
      <c r="NS90" s="202"/>
      <c r="NT90" s="202"/>
      <c r="NU90" s="203"/>
      <c r="NV90" s="204"/>
      <c r="NW90" s="108">
        <f t="shared" si="2996"/>
        <v>0</v>
      </c>
      <c r="NX90" s="102">
        <f ca="1">IF(E90=0,0,SUMIF('Cocktail (December 2025)'!$F$6:$DB$1547,E90,'Cocktail (December 2025)'!$BT$6:$BT$1547))</f>
        <v>0</v>
      </c>
      <c r="NY90" s="108">
        <f t="shared" ca="1" si="2997"/>
        <v>0</v>
      </c>
      <c r="NZ90" s="109">
        <f t="shared" ca="1" si="2998"/>
        <v>0</v>
      </c>
      <c r="OA90" s="104">
        <f t="shared" ca="1" si="2999"/>
        <v>0</v>
      </c>
      <c r="OB90" s="105">
        <f t="shared" ca="1" si="3000"/>
        <v>0</v>
      </c>
      <c r="OC90" s="191"/>
      <c r="OD90" s="192">
        <f t="shared" ca="1" si="3001"/>
        <v>0</v>
      </c>
      <c r="OE90" s="106">
        <f t="shared" ca="1" si="3002"/>
        <v>0</v>
      </c>
      <c r="OF90" s="202"/>
      <c r="OG90" s="202"/>
      <c r="OH90" s="202"/>
      <c r="OI90" s="202"/>
      <c r="OJ90" s="202"/>
      <c r="OK90" s="202"/>
      <c r="OL90" s="202"/>
      <c r="OM90" s="202"/>
      <c r="ON90" s="203"/>
      <c r="OO90" s="204"/>
      <c r="OP90" s="108">
        <f t="shared" si="3003"/>
        <v>0</v>
      </c>
      <c r="OQ90" s="102">
        <f ca="1">IF(E90=0,0,SUMIF('Cocktail (December 2025)'!$F$6:$DB$1547,E90,'Cocktail (December 2025)'!$BW$6:$BW$1547))</f>
        <v>0</v>
      </c>
      <c r="OR90" s="108">
        <f t="shared" ca="1" si="3004"/>
        <v>0</v>
      </c>
      <c r="OS90" s="109">
        <f t="shared" ca="1" si="3005"/>
        <v>0</v>
      </c>
      <c r="OT90" s="104">
        <f t="shared" ca="1" si="3006"/>
        <v>0</v>
      </c>
      <c r="OU90" s="105">
        <f t="shared" ca="1" si="3007"/>
        <v>0</v>
      </c>
      <c r="OV90" s="191"/>
      <c r="OW90" s="192">
        <f t="shared" ca="1" si="3008"/>
        <v>0</v>
      </c>
      <c r="OX90" s="106">
        <f t="shared" ca="1" si="3009"/>
        <v>0</v>
      </c>
      <c r="OY90" s="202"/>
      <c r="OZ90" s="202"/>
      <c r="PA90" s="202"/>
      <c r="PB90" s="202"/>
      <c r="PC90" s="202"/>
      <c r="PD90" s="202"/>
      <c r="PE90" s="202"/>
      <c r="PF90" s="202"/>
      <c r="PG90" s="203"/>
      <c r="PH90" s="204"/>
      <c r="PI90" s="108">
        <f t="shared" si="3010"/>
        <v>0</v>
      </c>
      <c r="PJ90" s="102">
        <f ca="1">IF(E90=0,0,SUMIF('Cocktail (December 2025)'!$F$6:$DB$1547,E90,'Cocktail (December 2025)'!$BZ$6:$BZ$1547))</f>
        <v>0</v>
      </c>
      <c r="PK90" s="108">
        <f t="shared" ca="1" si="3011"/>
        <v>0</v>
      </c>
      <c r="PL90" s="109">
        <f t="shared" ca="1" si="3012"/>
        <v>0</v>
      </c>
      <c r="PM90" s="104">
        <f t="shared" ca="1" si="3013"/>
        <v>0</v>
      </c>
      <c r="PN90" s="105">
        <f t="shared" ca="1" si="3014"/>
        <v>0</v>
      </c>
      <c r="PO90" s="191"/>
      <c r="PP90" s="192">
        <f t="shared" ca="1" si="3015"/>
        <v>0</v>
      </c>
      <c r="PQ90" s="106">
        <f t="shared" ca="1" si="3016"/>
        <v>0</v>
      </c>
      <c r="PR90" s="202"/>
      <c r="PS90" s="202"/>
      <c r="PT90" s="202"/>
      <c r="PU90" s="202"/>
      <c r="PV90" s="202"/>
      <c r="PW90" s="202"/>
      <c r="PX90" s="202"/>
      <c r="PY90" s="202"/>
      <c r="PZ90" s="203"/>
      <c r="QA90" s="204"/>
      <c r="QB90" s="108">
        <f t="shared" si="3017"/>
        <v>0</v>
      </c>
      <c r="QC90" s="102">
        <f ca="1">IF(E90=0,0,SUMIF('Cocktail (December 2025)'!$F$6:$DB$1547,E90,'Cocktail (December 2025)'!$CC$6:$CC$1547))</f>
        <v>0</v>
      </c>
      <c r="QD90" s="108">
        <f t="shared" ca="1" si="3018"/>
        <v>0</v>
      </c>
      <c r="QE90" s="109">
        <f t="shared" ca="1" si="3019"/>
        <v>0</v>
      </c>
      <c r="QF90" s="104">
        <f t="shared" ca="1" si="3020"/>
        <v>0</v>
      </c>
      <c r="QG90" s="105">
        <f t="shared" ca="1" si="3021"/>
        <v>0</v>
      </c>
      <c r="QH90" s="191"/>
      <c r="QI90" s="192">
        <f t="shared" ca="1" si="3022"/>
        <v>0</v>
      </c>
      <c r="QJ90" s="106">
        <f t="shared" ca="1" si="3023"/>
        <v>0</v>
      </c>
      <c r="QK90" s="202"/>
      <c r="QL90" s="202"/>
      <c r="QM90" s="202"/>
      <c r="QN90" s="202"/>
      <c r="QO90" s="202"/>
      <c r="QP90" s="202"/>
      <c r="QQ90" s="202"/>
      <c r="QR90" s="202"/>
      <c r="QS90" s="203"/>
      <c r="QT90" s="204"/>
      <c r="QU90" s="108">
        <f t="shared" si="3024"/>
        <v>0</v>
      </c>
      <c r="QV90" s="102">
        <f ca="1">IF(E90=0,0,SUMIF('Cocktail (December 2025)'!$F$6:$DB$1547,E90,'Cocktail (December 2025)'!$CF$6:$CF$1547))</f>
        <v>0</v>
      </c>
      <c r="QW90" s="108">
        <f t="shared" ca="1" si="3025"/>
        <v>0</v>
      </c>
      <c r="QX90" s="109">
        <f t="shared" ca="1" si="3026"/>
        <v>0</v>
      </c>
      <c r="QY90" s="104">
        <f t="shared" ca="1" si="3027"/>
        <v>0</v>
      </c>
      <c r="QZ90" s="105">
        <f t="shared" ca="1" si="3028"/>
        <v>0</v>
      </c>
      <c r="RA90" s="191"/>
      <c r="RB90" s="192">
        <f t="shared" ca="1" si="3029"/>
        <v>0</v>
      </c>
      <c r="RC90" s="106">
        <f t="shared" ca="1" si="2447"/>
        <v>0</v>
      </c>
      <c r="RD90" s="202"/>
      <c r="RE90" s="202"/>
      <c r="RF90" s="202"/>
      <c r="RG90" s="202"/>
      <c r="RH90" s="202"/>
      <c r="RI90" s="202"/>
      <c r="RJ90" s="202"/>
      <c r="RK90" s="202"/>
      <c r="RL90" s="203"/>
      <c r="RM90" s="204"/>
      <c r="RN90" s="108">
        <f t="shared" si="3030"/>
        <v>0</v>
      </c>
      <c r="RO90" s="102">
        <f ca="1">IF(E90=0,0,SUMIF('Cocktail (December 2025)'!$F$6:$DB$1547,E90,'Cocktail (December 2025)'!$CI$6:$CI$1547))</f>
        <v>0</v>
      </c>
      <c r="RP90" s="108">
        <f t="shared" ca="1" si="3031"/>
        <v>0</v>
      </c>
      <c r="RQ90" s="109">
        <f t="shared" ca="1" si="3032"/>
        <v>0</v>
      </c>
      <c r="RR90" s="104">
        <f t="shared" ca="1" si="3033"/>
        <v>0</v>
      </c>
      <c r="RS90" s="105">
        <f t="shared" ca="1" si="3034"/>
        <v>0</v>
      </c>
      <c r="RT90" s="191"/>
      <c r="RU90" s="192">
        <f t="shared" ca="1" si="3035"/>
        <v>0</v>
      </c>
      <c r="RV90" s="106">
        <f t="shared" ca="1" si="3036"/>
        <v>0</v>
      </c>
      <c r="RW90" s="202"/>
      <c r="RX90" s="202"/>
      <c r="RY90" s="202"/>
      <c r="RZ90" s="202"/>
      <c r="SA90" s="202"/>
      <c r="SB90" s="202"/>
      <c r="SC90" s="202"/>
      <c r="SD90" s="202"/>
      <c r="SE90" s="203"/>
      <c r="SF90" s="204"/>
      <c r="SG90" s="108">
        <f t="shared" si="3037"/>
        <v>0</v>
      </c>
      <c r="SH90" s="102">
        <f ca="1">IF(E90=0,0,SUMIF('Cocktail (December 2025)'!$F$6:$DB$1547,E90,'Cocktail (December 2025)'!$CL$6:$CL$1547))</f>
        <v>0</v>
      </c>
      <c r="SI90" s="108">
        <f t="shared" ca="1" si="3038"/>
        <v>0</v>
      </c>
      <c r="SJ90" s="109">
        <f t="shared" ca="1" si="3039"/>
        <v>0</v>
      </c>
      <c r="SK90" s="104">
        <f t="shared" ca="1" si="3040"/>
        <v>0</v>
      </c>
      <c r="SL90" s="105">
        <f t="shared" ca="1" si="3041"/>
        <v>0</v>
      </c>
      <c r="SM90" s="191"/>
      <c r="SN90" s="192">
        <f t="shared" ca="1" si="3042"/>
        <v>0</v>
      </c>
      <c r="SO90" s="106">
        <f t="shared" ca="1" si="3043"/>
        <v>0</v>
      </c>
      <c r="SP90" s="202"/>
      <c r="SQ90" s="202"/>
      <c r="SR90" s="202"/>
      <c r="SS90" s="202"/>
      <c r="ST90" s="202"/>
      <c r="SU90" s="202"/>
      <c r="SV90" s="202"/>
      <c r="SW90" s="202"/>
      <c r="SX90" s="203"/>
      <c r="SY90" s="204"/>
      <c r="SZ90" s="108">
        <f t="shared" si="3044"/>
        <v>0</v>
      </c>
      <c r="TA90" s="102">
        <f ca="1">IF(E90=0,0,SUMIF('Cocktail (December 2025)'!$F$6:$DB$1547,E90,'Cocktail (December 2025)'!$CO$6:$CO$1547))</f>
        <v>0</v>
      </c>
      <c r="TB90" s="108">
        <f t="shared" ca="1" si="3045"/>
        <v>0</v>
      </c>
      <c r="TC90" s="109">
        <f t="shared" ca="1" si="3046"/>
        <v>0</v>
      </c>
      <c r="TD90" s="104">
        <f t="shared" ca="1" si="3047"/>
        <v>0</v>
      </c>
      <c r="TE90" s="105">
        <f t="shared" ca="1" si="3048"/>
        <v>0</v>
      </c>
      <c r="TF90" s="191"/>
      <c r="TG90" s="192">
        <f t="shared" ca="1" si="3049"/>
        <v>0</v>
      </c>
      <c r="TH90" s="106">
        <f t="shared" ca="1" si="3050"/>
        <v>0</v>
      </c>
      <c r="TI90" s="202"/>
      <c r="TJ90" s="202"/>
      <c r="TK90" s="202"/>
      <c r="TL90" s="202"/>
      <c r="TM90" s="202"/>
      <c r="TN90" s="202"/>
      <c r="TO90" s="202"/>
      <c r="TP90" s="202"/>
      <c r="TQ90" s="203"/>
      <c r="TR90" s="204"/>
      <c r="TS90" s="108">
        <f t="shared" si="3051"/>
        <v>0</v>
      </c>
      <c r="TT90" s="102">
        <f ca="1">IF(E90=0,0,SUMIF('Cocktail (December 2025)'!$F$6:$DB$1547,E90,'Cocktail (December 2025)'!$CR$6:$CR$1547))</f>
        <v>0</v>
      </c>
      <c r="TU90" s="108">
        <f t="shared" ca="1" si="3052"/>
        <v>0</v>
      </c>
      <c r="TV90" s="109">
        <f t="shared" ca="1" si="3053"/>
        <v>0</v>
      </c>
      <c r="TW90" s="104">
        <f t="shared" ca="1" si="3054"/>
        <v>0</v>
      </c>
      <c r="TX90" s="105">
        <f t="shared" ca="1" si="3055"/>
        <v>0</v>
      </c>
      <c r="TY90" s="191"/>
      <c r="TZ90" s="192">
        <f t="shared" ca="1" si="3056"/>
        <v>0</v>
      </c>
      <c r="UA90" s="106">
        <f t="shared" ca="1" si="3057"/>
        <v>0</v>
      </c>
      <c r="UB90" s="202"/>
      <c r="UC90" s="202"/>
      <c r="UD90" s="202"/>
      <c r="UE90" s="202"/>
      <c r="UF90" s="202"/>
      <c r="UG90" s="202"/>
      <c r="UH90" s="202"/>
      <c r="UI90" s="202"/>
      <c r="UJ90" s="203"/>
      <c r="UK90" s="204"/>
      <c r="UL90" s="108">
        <f t="shared" si="3058"/>
        <v>0</v>
      </c>
      <c r="UM90" s="102">
        <f ca="1">IF(E90=0,0,SUMIF('Cocktail (December 2025)'!$F$6:$DB$1547,E90,'Cocktail (December 2025)'!$CU$6:$CU$1547))</f>
        <v>0</v>
      </c>
      <c r="UN90" s="108">
        <f t="shared" ca="1" si="3059"/>
        <v>0</v>
      </c>
      <c r="UO90" s="109">
        <f t="shared" ca="1" si="3060"/>
        <v>0</v>
      </c>
      <c r="UP90" s="104">
        <f t="shared" ca="1" si="3061"/>
        <v>0</v>
      </c>
      <c r="UQ90" s="105">
        <f t="shared" ca="1" si="3062"/>
        <v>0</v>
      </c>
      <c r="UR90" s="191"/>
      <c r="US90" s="192">
        <f t="shared" ca="1" si="3063"/>
        <v>0</v>
      </c>
      <c r="UT90" s="106">
        <f t="shared" ca="1" si="3064"/>
        <v>0</v>
      </c>
      <c r="UU90" s="202"/>
      <c r="UV90" s="202"/>
      <c r="UW90" s="202"/>
      <c r="UX90" s="202"/>
      <c r="UY90" s="202"/>
      <c r="UZ90" s="202"/>
      <c r="VA90" s="202"/>
      <c r="VB90" s="202"/>
      <c r="VC90" s="203"/>
      <c r="VD90" s="204"/>
      <c r="VE90" s="108">
        <f t="shared" si="3065"/>
        <v>0</v>
      </c>
      <c r="VF90" s="102">
        <f ca="1">IF(E90=0,0,SUMIF('Cocktail (December 2025)'!$F$6:$DB$1547,E90,'Cocktail (December 2025)'!$CX$6:$CX$1547))</f>
        <v>0</v>
      </c>
      <c r="VG90" s="108">
        <f t="shared" ca="1" si="3066"/>
        <v>0</v>
      </c>
      <c r="VH90" s="109">
        <f t="shared" ca="1" si="3067"/>
        <v>0</v>
      </c>
      <c r="VI90" s="104">
        <f t="shared" ca="1" si="3068"/>
        <v>0</v>
      </c>
      <c r="VJ90" s="105">
        <f t="shared" ca="1" si="3069"/>
        <v>0</v>
      </c>
      <c r="VK90" s="191"/>
      <c r="VL90" s="192">
        <f t="shared" ca="1" si="3070"/>
        <v>0</v>
      </c>
      <c r="VM90" s="106">
        <f t="shared" ca="1" si="3071"/>
        <v>0</v>
      </c>
      <c r="VN90" s="202"/>
      <c r="VO90" s="202"/>
      <c r="VP90" s="202"/>
      <c r="VQ90" s="202"/>
      <c r="VR90" s="202"/>
      <c r="VS90" s="202"/>
      <c r="VT90" s="202"/>
      <c r="VU90" s="202"/>
      <c r="VV90" s="203"/>
      <c r="VW90" s="204"/>
      <c r="VX90" s="108">
        <f t="shared" si="3072"/>
        <v>0</v>
      </c>
      <c r="VY90" s="102">
        <f ca="1">IF(E90=0,0,SUMIF('Cocktail (December 2025)'!$F$6:$DB$1547,E90,'Cocktail (December 2025)'!$DA$6:$DA$1547))</f>
        <v>0</v>
      </c>
      <c r="VZ90" s="108">
        <f t="shared" ca="1" si="3073"/>
        <v>0</v>
      </c>
      <c r="WA90" s="109">
        <f t="shared" ca="1" si="3074"/>
        <v>0</v>
      </c>
      <c r="WB90" s="104">
        <f t="shared" ca="1" si="3075"/>
        <v>0</v>
      </c>
      <c r="WC90" s="105">
        <f t="shared" ca="1" si="3076"/>
        <v>0</v>
      </c>
      <c r="WD90" s="191"/>
      <c r="WE90" s="192">
        <f t="shared" ca="1" si="3077"/>
        <v>0</v>
      </c>
      <c r="WF90" s="14" t="s">
        <v>81</v>
      </c>
      <c r="WG90" s="62">
        <f t="shared" si="3078"/>
        <v>0</v>
      </c>
      <c r="WH90" s="13">
        <f t="shared" si="3079"/>
        <v>0</v>
      </c>
      <c r="WI90" s="13">
        <f t="shared" si="3080"/>
        <v>0</v>
      </c>
      <c r="WJ90" s="13">
        <f t="shared" si="3081"/>
        <v>0</v>
      </c>
      <c r="WK90" s="13">
        <f t="shared" si="3082"/>
        <v>0</v>
      </c>
      <c r="WL90" s="13">
        <f t="shared" si="3083"/>
        <v>0</v>
      </c>
      <c r="WM90" s="13">
        <f t="shared" si="3084"/>
        <v>0</v>
      </c>
      <c r="WN90" s="13">
        <f t="shared" si="3085"/>
        <v>0</v>
      </c>
      <c r="WO90" s="13">
        <f t="shared" si="3086"/>
        <v>0</v>
      </c>
      <c r="WP90" s="63">
        <f t="shared" si="3087"/>
        <v>0</v>
      </c>
      <c r="WQ90" s="63">
        <f t="shared" si="3088"/>
        <v>0</v>
      </c>
      <c r="WR90" s="63">
        <f t="shared" si="3089"/>
        <v>0</v>
      </c>
      <c r="WS90" s="63">
        <f t="shared" ca="1" si="3090"/>
        <v>0</v>
      </c>
      <c r="WT90" s="54">
        <f t="shared" ca="1" si="3091"/>
        <v>0</v>
      </c>
      <c r="WU90" s="64">
        <f t="shared" ca="1" si="3092"/>
        <v>0</v>
      </c>
      <c r="WV90" s="196"/>
      <c r="WW90" s="197">
        <f t="shared" ca="1" si="3093"/>
        <v>0</v>
      </c>
      <c r="WX90" s="12">
        <f t="shared" si="3094"/>
        <v>0</v>
      </c>
      <c r="WY90" s="61"/>
    </row>
    <row r="91" spans="1:623" ht="15" x14ac:dyDescent="0.3">
      <c r="A91" s="114" t="str">
        <f t="shared" ref="A91" si="3098">IFERROR(IF(WU91=0,"-","Y"),"-")</f>
        <v>-</v>
      </c>
      <c r="B91" s="175"/>
      <c r="C91" s="173">
        <v>1077</v>
      </c>
      <c r="D91" s="174">
        <v>393</v>
      </c>
      <c r="E91" s="141" t="s">
        <v>127</v>
      </c>
      <c r="F91" s="98"/>
      <c r="G91" s="98"/>
      <c r="H91" s="90"/>
      <c r="I91" s="98"/>
      <c r="J91" s="90"/>
      <c r="K91" s="99"/>
      <c r="L91" s="215"/>
      <c r="M91" s="215"/>
      <c r="N91" s="208"/>
      <c r="O91" s="100"/>
      <c r="P91" s="202"/>
      <c r="Q91" s="202"/>
      <c r="R91" s="202"/>
      <c r="S91" s="202"/>
      <c r="T91" s="202"/>
      <c r="U91" s="202"/>
      <c r="V91" s="202"/>
      <c r="W91" s="202"/>
      <c r="X91" s="203"/>
      <c r="Y91" s="204"/>
      <c r="Z91" s="101"/>
      <c r="AA91" s="102"/>
      <c r="AB91" s="103"/>
      <c r="AC91" s="104"/>
      <c r="AD91" s="104"/>
      <c r="AE91" s="105"/>
      <c r="AF91" s="191"/>
      <c r="AG91" s="192"/>
      <c r="AH91" s="106">
        <f t="shared" si="2279"/>
        <v>0</v>
      </c>
      <c r="AI91" s="202"/>
      <c r="AJ91" s="202"/>
      <c r="AK91" s="202"/>
      <c r="AL91" s="202"/>
      <c r="AM91" s="202"/>
      <c r="AN91" s="202"/>
      <c r="AO91" s="202"/>
      <c r="AP91" s="202"/>
      <c r="AQ91" s="203"/>
      <c r="AR91" s="204"/>
      <c r="AS91" s="107"/>
      <c r="AT91" s="102"/>
      <c r="AU91" s="108"/>
      <c r="AV91" s="104"/>
      <c r="AW91" s="104"/>
      <c r="AX91" s="105"/>
      <c r="AY91" s="191"/>
      <c r="AZ91" s="192"/>
      <c r="BA91" s="106"/>
      <c r="BB91" s="202"/>
      <c r="BC91" s="202"/>
      <c r="BD91" s="202"/>
      <c r="BE91" s="202"/>
      <c r="BF91" s="202"/>
      <c r="BG91" s="202"/>
      <c r="BH91" s="202"/>
      <c r="BI91" s="202"/>
      <c r="BJ91" s="203"/>
      <c r="BK91" s="204"/>
      <c r="BL91" s="108"/>
      <c r="BM91" s="102"/>
      <c r="BN91" s="108"/>
      <c r="BO91" s="109"/>
      <c r="BP91" s="104"/>
      <c r="BQ91" s="105"/>
      <c r="BR91" s="191"/>
      <c r="BS91" s="192"/>
      <c r="BT91" s="106"/>
      <c r="BU91" s="202"/>
      <c r="BV91" s="202"/>
      <c r="BW91" s="202"/>
      <c r="BX91" s="202"/>
      <c r="BY91" s="202"/>
      <c r="BZ91" s="202"/>
      <c r="CA91" s="202"/>
      <c r="CB91" s="202"/>
      <c r="CC91" s="203"/>
      <c r="CD91" s="204"/>
      <c r="CE91" s="108"/>
      <c r="CF91" s="102"/>
      <c r="CG91" s="108"/>
      <c r="CH91" s="109"/>
      <c r="CI91" s="104"/>
      <c r="CJ91" s="105"/>
      <c r="CK91" s="191"/>
      <c r="CL91" s="192"/>
      <c r="CM91" s="106"/>
      <c r="CN91" s="202"/>
      <c r="CO91" s="202"/>
      <c r="CP91" s="202"/>
      <c r="CQ91" s="202"/>
      <c r="CR91" s="202"/>
      <c r="CS91" s="202"/>
      <c r="CT91" s="202"/>
      <c r="CU91" s="202"/>
      <c r="CV91" s="203"/>
      <c r="CW91" s="204"/>
      <c r="CX91" s="108"/>
      <c r="CY91" s="102"/>
      <c r="CZ91" s="108"/>
      <c r="DA91" s="109"/>
      <c r="DB91" s="104"/>
      <c r="DC91" s="105"/>
      <c r="DD91" s="191"/>
      <c r="DE91" s="192"/>
      <c r="DF91" s="106"/>
      <c r="DG91" s="202"/>
      <c r="DH91" s="202"/>
      <c r="DI91" s="202"/>
      <c r="DJ91" s="202"/>
      <c r="DK91" s="202"/>
      <c r="DL91" s="202"/>
      <c r="DM91" s="202"/>
      <c r="DN91" s="202"/>
      <c r="DO91" s="203"/>
      <c r="DP91" s="204"/>
      <c r="DQ91" s="108"/>
      <c r="DR91" s="102"/>
      <c r="DS91" s="108"/>
      <c r="DT91" s="109"/>
      <c r="DU91" s="104"/>
      <c r="DV91" s="105"/>
      <c r="DW91" s="191"/>
      <c r="DX91" s="192"/>
      <c r="DY91" s="106"/>
      <c r="DZ91" s="202"/>
      <c r="EA91" s="202"/>
      <c r="EB91" s="202"/>
      <c r="EC91" s="202"/>
      <c r="ED91" s="202"/>
      <c r="EE91" s="202"/>
      <c r="EF91" s="202"/>
      <c r="EG91" s="202"/>
      <c r="EH91" s="203"/>
      <c r="EI91" s="204"/>
      <c r="EJ91" s="108"/>
      <c r="EK91" s="102"/>
      <c r="EL91" s="108"/>
      <c r="EM91" s="109"/>
      <c r="EN91" s="104"/>
      <c r="EO91" s="105"/>
      <c r="EP91" s="191"/>
      <c r="EQ91" s="199"/>
      <c r="ER91" s="185"/>
      <c r="ES91" s="202"/>
      <c r="ET91" s="202"/>
      <c r="EU91" s="202"/>
      <c r="EV91" s="202"/>
      <c r="EW91" s="202"/>
      <c r="EX91" s="202"/>
      <c r="EY91" s="202"/>
      <c r="EZ91" s="202"/>
      <c r="FA91" s="203"/>
      <c r="FB91" s="204"/>
      <c r="FC91" s="108"/>
      <c r="FD91" s="102"/>
      <c r="FE91" s="108"/>
      <c r="FF91" s="109"/>
      <c r="FG91" s="104"/>
      <c r="FH91" s="105"/>
      <c r="FI91" s="191"/>
      <c r="FJ91" s="192"/>
      <c r="FK91" s="110"/>
      <c r="FL91" s="202"/>
      <c r="FM91" s="202"/>
      <c r="FN91" s="202"/>
      <c r="FO91" s="202"/>
      <c r="FP91" s="202"/>
      <c r="FQ91" s="202"/>
      <c r="FR91" s="202"/>
      <c r="FS91" s="202"/>
      <c r="FT91" s="203"/>
      <c r="FU91" s="204"/>
      <c r="FV91" s="108"/>
      <c r="FW91" s="102"/>
      <c r="FX91" s="108"/>
      <c r="FY91" s="109"/>
      <c r="FZ91" s="104"/>
      <c r="GA91" s="105"/>
      <c r="GB91" s="191"/>
      <c r="GC91" s="192"/>
      <c r="GD91" s="106"/>
      <c r="GE91" s="202"/>
      <c r="GF91" s="202"/>
      <c r="GG91" s="202"/>
      <c r="GH91" s="202"/>
      <c r="GI91" s="202"/>
      <c r="GJ91" s="202"/>
      <c r="GK91" s="202"/>
      <c r="GL91" s="202"/>
      <c r="GM91" s="203"/>
      <c r="GN91" s="204"/>
      <c r="GO91" s="108"/>
      <c r="GP91" s="102"/>
      <c r="GQ91" s="108"/>
      <c r="GR91" s="109"/>
      <c r="GS91" s="104"/>
      <c r="GT91" s="105"/>
      <c r="GU91" s="191"/>
      <c r="GV91" s="192"/>
      <c r="GW91" s="106"/>
      <c r="GX91" s="202"/>
      <c r="GY91" s="202"/>
      <c r="GZ91" s="202"/>
      <c r="HA91" s="202"/>
      <c r="HB91" s="202"/>
      <c r="HC91" s="202"/>
      <c r="HD91" s="202"/>
      <c r="HE91" s="202"/>
      <c r="HF91" s="203"/>
      <c r="HG91" s="204"/>
      <c r="HH91" s="108"/>
      <c r="HI91" s="102"/>
      <c r="HJ91" s="108"/>
      <c r="HK91" s="109"/>
      <c r="HL91" s="104"/>
      <c r="HM91" s="105"/>
      <c r="HN91" s="191"/>
      <c r="HO91" s="192"/>
      <c r="HP91" s="106"/>
      <c r="HQ91" s="202"/>
      <c r="HR91" s="202"/>
      <c r="HS91" s="202"/>
      <c r="HT91" s="202"/>
      <c r="HU91" s="202"/>
      <c r="HV91" s="202"/>
      <c r="HW91" s="202"/>
      <c r="HX91" s="202"/>
      <c r="HY91" s="203"/>
      <c r="HZ91" s="204"/>
      <c r="IA91" s="108"/>
      <c r="IB91" s="102"/>
      <c r="IC91" s="108"/>
      <c r="ID91" s="109"/>
      <c r="IE91" s="104"/>
      <c r="IF91" s="105"/>
      <c r="IG91" s="191"/>
      <c r="IH91" s="192"/>
      <c r="II91" s="106"/>
      <c r="IJ91" s="202"/>
      <c r="IK91" s="202"/>
      <c r="IL91" s="202"/>
      <c r="IM91" s="202"/>
      <c r="IN91" s="202"/>
      <c r="IO91" s="202"/>
      <c r="IP91" s="202"/>
      <c r="IQ91" s="202"/>
      <c r="IR91" s="203"/>
      <c r="IS91" s="204"/>
      <c r="IT91" s="108"/>
      <c r="IU91" s="102"/>
      <c r="IV91" s="108"/>
      <c r="IW91" s="109"/>
      <c r="IX91" s="104"/>
      <c r="IY91" s="105"/>
      <c r="IZ91" s="191"/>
      <c r="JA91" s="192"/>
      <c r="JB91" s="106"/>
      <c r="JC91" s="202"/>
      <c r="JD91" s="202"/>
      <c r="JE91" s="202"/>
      <c r="JF91" s="202"/>
      <c r="JG91" s="202"/>
      <c r="JH91" s="202"/>
      <c r="JI91" s="202"/>
      <c r="JJ91" s="202"/>
      <c r="JK91" s="203"/>
      <c r="JL91" s="204"/>
      <c r="JM91" s="108"/>
      <c r="JN91" s="102"/>
      <c r="JO91" s="108"/>
      <c r="JP91" s="109"/>
      <c r="JQ91" s="104"/>
      <c r="JR91" s="105"/>
      <c r="JS91" s="191"/>
      <c r="JT91" s="192"/>
      <c r="JU91" s="106"/>
      <c r="JV91" s="202"/>
      <c r="JW91" s="202"/>
      <c r="JX91" s="202"/>
      <c r="JY91" s="202"/>
      <c r="JZ91" s="202"/>
      <c r="KA91" s="202"/>
      <c r="KB91" s="202"/>
      <c r="KC91" s="202"/>
      <c r="KD91" s="203"/>
      <c r="KE91" s="204"/>
      <c r="KF91" s="108"/>
      <c r="KG91" s="102"/>
      <c r="KH91" s="108"/>
      <c r="KI91" s="109"/>
      <c r="KJ91" s="104"/>
      <c r="KK91" s="105"/>
      <c r="KL91" s="191"/>
      <c r="KM91" s="192"/>
      <c r="KN91" s="106"/>
      <c r="KO91" s="202"/>
      <c r="KP91" s="202"/>
      <c r="KQ91" s="202"/>
      <c r="KR91" s="202"/>
      <c r="KS91" s="202"/>
      <c r="KT91" s="202"/>
      <c r="KU91" s="202"/>
      <c r="KV91" s="202"/>
      <c r="KW91" s="203"/>
      <c r="KX91" s="204"/>
      <c r="KY91" s="108"/>
      <c r="KZ91" s="102"/>
      <c r="LA91" s="108"/>
      <c r="LB91" s="109"/>
      <c r="LC91" s="104"/>
      <c r="LD91" s="105"/>
      <c r="LE91" s="191"/>
      <c r="LF91" s="192"/>
      <c r="LG91" s="106"/>
      <c r="LH91" s="202"/>
      <c r="LI91" s="202"/>
      <c r="LJ91" s="202"/>
      <c r="LK91" s="202"/>
      <c r="LL91" s="202"/>
      <c r="LM91" s="202"/>
      <c r="LN91" s="202"/>
      <c r="LO91" s="202"/>
      <c r="LP91" s="203"/>
      <c r="LQ91" s="204"/>
      <c r="LR91" s="108"/>
      <c r="LS91" s="102"/>
      <c r="LT91" s="108"/>
      <c r="LU91" s="109"/>
      <c r="LV91" s="104"/>
      <c r="LW91" s="105"/>
      <c r="LX91" s="191"/>
      <c r="LY91" s="192"/>
      <c r="LZ91" s="106"/>
      <c r="MA91" s="202"/>
      <c r="MB91" s="202"/>
      <c r="MC91" s="202"/>
      <c r="MD91" s="202"/>
      <c r="ME91" s="202"/>
      <c r="MF91" s="202"/>
      <c r="MG91" s="202"/>
      <c r="MH91" s="202"/>
      <c r="MI91" s="203"/>
      <c r="MJ91" s="204"/>
      <c r="MK91" s="108"/>
      <c r="ML91" s="102"/>
      <c r="MM91" s="108"/>
      <c r="MN91" s="109"/>
      <c r="MO91" s="104"/>
      <c r="MP91" s="105"/>
      <c r="MQ91" s="191"/>
      <c r="MR91" s="192"/>
      <c r="MS91" s="106"/>
      <c r="MT91" s="202"/>
      <c r="MU91" s="202"/>
      <c r="MV91" s="202"/>
      <c r="MW91" s="202"/>
      <c r="MX91" s="202"/>
      <c r="MY91" s="202"/>
      <c r="MZ91" s="202"/>
      <c r="NA91" s="202"/>
      <c r="NB91" s="203"/>
      <c r="NC91" s="204"/>
      <c r="ND91" s="108"/>
      <c r="NE91" s="102"/>
      <c r="NF91" s="108"/>
      <c r="NG91" s="109"/>
      <c r="NH91" s="104"/>
      <c r="NI91" s="105"/>
      <c r="NJ91" s="191"/>
      <c r="NK91" s="192"/>
      <c r="NL91" s="106"/>
      <c r="NM91" s="202"/>
      <c r="NN91" s="202"/>
      <c r="NO91" s="202"/>
      <c r="NP91" s="202"/>
      <c r="NQ91" s="202"/>
      <c r="NR91" s="202"/>
      <c r="NS91" s="202"/>
      <c r="NT91" s="202"/>
      <c r="NU91" s="203"/>
      <c r="NV91" s="204"/>
      <c r="NW91" s="108"/>
      <c r="NX91" s="102"/>
      <c r="NY91" s="108"/>
      <c r="NZ91" s="109"/>
      <c r="OA91" s="104"/>
      <c r="OB91" s="105"/>
      <c r="OC91" s="191"/>
      <c r="OD91" s="192"/>
      <c r="OE91" s="106"/>
      <c r="OF91" s="202"/>
      <c r="OG91" s="202"/>
      <c r="OH91" s="202"/>
      <c r="OI91" s="202"/>
      <c r="OJ91" s="202"/>
      <c r="OK91" s="202"/>
      <c r="OL91" s="202"/>
      <c r="OM91" s="202"/>
      <c r="ON91" s="203"/>
      <c r="OO91" s="204"/>
      <c r="OP91" s="108"/>
      <c r="OQ91" s="102"/>
      <c r="OR91" s="108"/>
      <c r="OS91" s="109"/>
      <c r="OT91" s="104"/>
      <c r="OU91" s="105"/>
      <c r="OV91" s="191"/>
      <c r="OW91" s="192"/>
      <c r="OX91" s="106"/>
      <c r="OY91" s="202"/>
      <c r="OZ91" s="202"/>
      <c r="PA91" s="202"/>
      <c r="PB91" s="202"/>
      <c r="PC91" s="202"/>
      <c r="PD91" s="202"/>
      <c r="PE91" s="202"/>
      <c r="PF91" s="202"/>
      <c r="PG91" s="203"/>
      <c r="PH91" s="204"/>
      <c r="PI91" s="108"/>
      <c r="PJ91" s="102"/>
      <c r="PK91" s="108"/>
      <c r="PL91" s="109"/>
      <c r="PM91" s="104"/>
      <c r="PN91" s="105"/>
      <c r="PO91" s="191"/>
      <c r="PP91" s="192"/>
      <c r="PQ91" s="106"/>
      <c r="PR91" s="202"/>
      <c r="PS91" s="202"/>
      <c r="PT91" s="202"/>
      <c r="PU91" s="202"/>
      <c r="PV91" s="202"/>
      <c r="PW91" s="202"/>
      <c r="PX91" s="202"/>
      <c r="PY91" s="202"/>
      <c r="PZ91" s="203"/>
      <c r="QA91" s="204"/>
      <c r="QB91" s="108"/>
      <c r="QC91" s="102"/>
      <c r="QD91" s="108"/>
      <c r="QE91" s="109"/>
      <c r="QF91" s="104"/>
      <c r="QG91" s="105"/>
      <c r="QH91" s="191"/>
      <c r="QI91" s="192"/>
      <c r="QJ91" s="106"/>
      <c r="QK91" s="202"/>
      <c r="QL91" s="202"/>
      <c r="QM91" s="202"/>
      <c r="QN91" s="202"/>
      <c r="QO91" s="202"/>
      <c r="QP91" s="202"/>
      <c r="QQ91" s="202"/>
      <c r="QR91" s="202"/>
      <c r="QS91" s="203"/>
      <c r="QT91" s="204"/>
      <c r="QU91" s="108"/>
      <c r="QV91" s="102"/>
      <c r="QW91" s="108"/>
      <c r="QX91" s="109"/>
      <c r="QY91" s="104"/>
      <c r="QZ91" s="105"/>
      <c r="RA91" s="191"/>
      <c r="RB91" s="192"/>
      <c r="RC91" s="106"/>
      <c r="RD91" s="202"/>
      <c r="RE91" s="202"/>
      <c r="RF91" s="202"/>
      <c r="RG91" s="202"/>
      <c r="RH91" s="202"/>
      <c r="RI91" s="202"/>
      <c r="RJ91" s="202"/>
      <c r="RK91" s="202"/>
      <c r="RL91" s="203"/>
      <c r="RM91" s="204"/>
      <c r="RN91" s="108"/>
      <c r="RO91" s="102"/>
      <c r="RP91" s="108"/>
      <c r="RQ91" s="109"/>
      <c r="RR91" s="104"/>
      <c r="RS91" s="105"/>
      <c r="RT91" s="191"/>
      <c r="RU91" s="192"/>
      <c r="RV91" s="106"/>
      <c r="RW91" s="202"/>
      <c r="RX91" s="202"/>
      <c r="RY91" s="202"/>
      <c r="RZ91" s="202"/>
      <c r="SA91" s="202"/>
      <c r="SB91" s="202"/>
      <c r="SC91" s="202"/>
      <c r="SD91" s="202"/>
      <c r="SE91" s="203"/>
      <c r="SF91" s="204"/>
      <c r="SG91" s="108"/>
      <c r="SH91" s="102"/>
      <c r="SI91" s="108"/>
      <c r="SJ91" s="109"/>
      <c r="SK91" s="104"/>
      <c r="SL91" s="105"/>
      <c r="SM91" s="191"/>
      <c r="SN91" s="192"/>
      <c r="SO91" s="106"/>
      <c r="SP91" s="202"/>
      <c r="SQ91" s="202"/>
      <c r="SR91" s="202"/>
      <c r="SS91" s="202"/>
      <c r="ST91" s="202"/>
      <c r="SU91" s="202"/>
      <c r="SV91" s="202"/>
      <c r="SW91" s="202"/>
      <c r="SX91" s="203"/>
      <c r="SY91" s="204"/>
      <c r="SZ91" s="108"/>
      <c r="TA91" s="102"/>
      <c r="TB91" s="108"/>
      <c r="TC91" s="109"/>
      <c r="TD91" s="104"/>
      <c r="TE91" s="105"/>
      <c r="TF91" s="191"/>
      <c r="TG91" s="192"/>
      <c r="TH91" s="106"/>
      <c r="TI91" s="202"/>
      <c r="TJ91" s="202"/>
      <c r="TK91" s="202"/>
      <c r="TL91" s="202"/>
      <c r="TM91" s="202"/>
      <c r="TN91" s="202"/>
      <c r="TO91" s="202"/>
      <c r="TP91" s="202"/>
      <c r="TQ91" s="203"/>
      <c r="TR91" s="204"/>
      <c r="TS91" s="108"/>
      <c r="TT91" s="102"/>
      <c r="TU91" s="108"/>
      <c r="TV91" s="109"/>
      <c r="TW91" s="104"/>
      <c r="TX91" s="105"/>
      <c r="TY91" s="191"/>
      <c r="TZ91" s="192"/>
      <c r="UA91" s="106"/>
      <c r="UB91" s="202"/>
      <c r="UC91" s="202"/>
      <c r="UD91" s="202"/>
      <c r="UE91" s="202"/>
      <c r="UF91" s="202"/>
      <c r="UG91" s="202"/>
      <c r="UH91" s="202"/>
      <c r="UI91" s="202"/>
      <c r="UJ91" s="203"/>
      <c r="UK91" s="204"/>
      <c r="UL91" s="108"/>
      <c r="UM91" s="102"/>
      <c r="UN91" s="108"/>
      <c r="UO91" s="109"/>
      <c r="UP91" s="104"/>
      <c r="UQ91" s="105"/>
      <c r="UR91" s="191"/>
      <c r="US91" s="192"/>
      <c r="UT91" s="106"/>
      <c r="UU91" s="202"/>
      <c r="UV91" s="202"/>
      <c r="UW91" s="202"/>
      <c r="UX91" s="202"/>
      <c r="UY91" s="202"/>
      <c r="UZ91" s="202"/>
      <c r="VA91" s="202"/>
      <c r="VB91" s="202"/>
      <c r="VC91" s="203"/>
      <c r="VD91" s="204"/>
      <c r="VE91" s="108"/>
      <c r="VF91" s="102"/>
      <c r="VG91" s="108"/>
      <c r="VH91" s="109"/>
      <c r="VI91" s="104"/>
      <c r="VJ91" s="105"/>
      <c r="VK91" s="191"/>
      <c r="VL91" s="192"/>
      <c r="VM91" s="106"/>
      <c r="VN91" s="202"/>
      <c r="VO91" s="202"/>
      <c r="VP91" s="202"/>
      <c r="VQ91" s="202"/>
      <c r="VR91" s="202"/>
      <c r="VS91" s="202"/>
      <c r="VT91" s="202"/>
      <c r="VU91" s="202"/>
      <c r="VV91" s="203"/>
      <c r="VW91" s="204"/>
      <c r="VX91" s="108"/>
      <c r="VY91" s="102"/>
      <c r="VZ91" s="108"/>
      <c r="WA91" s="109"/>
      <c r="WB91" s="104"/>
      <c r="WC91" s="105"/>
      <c r="WD91" s="191"/>
      <c r="WE91" s="192"/>
      <c r="WF91" s="14"/>
      <c r="WG91" s="62"/>
      <c r="WH91" s="13"/>
      <c r="WI91" s="13"/>
      <c r="WJ91" s="13"/>
      <c r="WK91" s="13"/>
      <c r="WL91" s="13"/>
      <c r="WM91" s="13"/>
      <c r="WN91" s="13"/>
      <c r="WO91" s="13"/>
      <c r="WP91" s="63"/>
      <c r="WQ91" s="63"/>
      <c r="WR91" s="63"/>
      <c r="WS91" s="63"/>
      <c r="WT91" s="54"/>
      <c r="WU91" s="64"/>
      <c r="WV91" s="196"/>
      <c r="WW91" s="197"/>
      <c r="WX91" s="12"/>
      <c r="WY91" s="61"/>
    </row>
    <row r="92" spans="1:623" ht="13.9" customHeight="1" x14ac:dyDescent="0.3">
      <c r="A92" s="114" t="str">
        <f t="shared" ca="1" si="2862"/>
        <v>-</v>
      </c>
      <c r="B92" s="175"/>
      <c r="C92" s="173">
        <v>545</v>
      </c>
      <c r="D92" s="174">
        <v>375</v>
      </c>
      <c r="E92" s="184" t="s">
        <v>220</v>
      </c>
      <c r="F92" s="98">
        <f>IF(E92="","",IF(VLOOKUP(E92,'Master Data (December 2025)'!$B$10:$N$857,1)=E92,VLOOKUP(E92,'Master Data (December 2025)'!$B$10:$N$857,6),"XX"))</f>
        <v>1</v>
      </c>
      <c r="G92" s="98"/>
      <c r="H92" s="90">
        <f>IF(E92="","",IF(VLOOKUP(E92,'Master Data (December 2025)'!$B$10:$N$857,1)=E92,VLOOKUP(E92,'Master Data (December 2025)'!$B$10:$N$857,8),"XX"))</f>
        <v>1</v>
      </c>
      <c r="I92" s="98"/>
      <c r="J92" s="90" t="str">
        <f>IF(E92="","",IF(VLOOKUP(E92,'Master Data (December 2025)'!$B$10:$N$857,1)=E92,VLOOKUP(E92,'Master Data (December 2025)'!$B$10:$N$857,3),"XX"))</f>
        <v>จ.เสริมทรัพย์</v>
      </c>
      <c r="K92" s="99" t="str">
        <f>IF(E92="","",IF(VLOOKUP(E92,'Master Data (December 2025)'!$B$10:$N$857,1)=E92,VLOOKUP(E92,'Master Data (December 2025)'!$B$10:$N$857,5),"XX"))</f>
        <v>Btl 460 ml</v>
      </c>
      <c r="L92" s="215">
        <f>IF(E92="","",IF(VLOOKUP(E92,'Master Data (December 2025)'!$B$10:$N$857,1)=E92,VLOOKUP(E92,'Master Data (December 2025)'!$B$10:$N$857,11),"XX"))</f>
        <v>6</v>
      </c>
      <c r="M92" s="215">
        <f>IF(E92="","",IF(VLOOKUP(E92,'Master Data (December 2025)'!$B$10:$N$857,1)=E92,VLOOKUP(E92,'Master Data (December 2025)'!$B$10:$N$857,13),"XX"))</f>
        <v>6</v>
      </c>
      <c r="N92" s="208"/>
      <c r="O92" s="100">
        <f t="shared" si="2863"/>
        <v>0</v>
      </c>
      <c r="P92" s="202"/>
      <c r="Q92" s="202"/>
      <c r="R92" s="202"/>
      <c r="S92" s="202"/>
      <c r="T92" s="202"/>
      <c r="U92" s="202"/>
      <c r="V92" s="202"/>
      <c r="W92" s="202"/>
      <c r="X92" s="203"/>
      <c r="Y92" s="204"/>
      <c r="Z92" s="101">
        <f t="shared" si="2864"/>
        <v>0</v>
      </c>
      <c r="AA92" s="102">
        <f ca="1">IF(E92=0,0,SUMIF('Cocktail (December 2025)'!$F$6:$DB$1547,E92,'Cocktail (December 2025)'!$O$6:$O$1547))</f>
        <v>0</v>
      </c>
      <c r="AB92" s="103">
        <f t="shared" ca="1" si="2865"/>
        <v>0</v>
      </c>
      <c r="AC92" s="104">
        <f t="shared" ca="1" si="2866"/>
        <v>0</v>
      </c>
      <c r="AD92" s="104">
        <f t="shared" ca="1" si="2867"/>
        <v>0</v>
      </c>
      <c r="AE92" s="105">
        <f t="shared" ca="1" si="2868"/>
        <v>0</v>
      </c>
      <c r="AF92" s="191"/>
      <c r="AG92" s="192">
        <f t="shared" ca="1" si="2869"/>
        <v>0</v>
      </c>
      <c r="AH92" s="106">
        <f t="shared" ca="1" si="2279"/>
        <v>0</v>
      </c>
      <c r="AI92" s="202"/>
      <c r="AJ92" s="202"/>
      <c r="AK92" s="202"/>
      <c r="AL92" s="202"/>
      <c r="AM92" s="202"/>
      <c r="AN92" s="202"/>
      <c r="AO92" s="202"/>
      <c r="AP92" s="202"/>
      <c r="AQ92" s="203"/>
      <c r="AR92" s="204"/>
      <c r="AS92" s="107">
        <f t="shared" si="2870"/>
        <v>0</v>
      </c>
      <c r="AT92" s="102">
        <f ca="1">IF(E92=0,0,SUMIF('Cocktail (December 2025)'!$F$6:$DB$1547,E92,'Cocktail (December 2025)'!$R$6:$R$1547))</f>
        <v>0</v>
      </c>
      <c r="AU92" s="108">
        <f t="shared" ca="1" si="2871"/>
        <v>0</v>
      </c>
      <c r="AV92" s="104">
        <f t="shared" ca="1" si="2872"/>
        <v>0</v>
      </c>
      <c r="AW92" s="104">
        <f t="shared" ca="1" si="2873"/>
        <v>0</v>
      </c>
      <c r="AX92" s="105">
        <f t="shared" ca="1" si="2874"/>
        <v>0</v>
      </c>
      <c r="AY92" s="191"/>
      <c r="AZ92" s="192">
        <f t="shared" ca="1" si="2875"/>
        <v>0</v>
      </c>
      <c r="BA92" s="106">
        <f t="shared" ca="1" si="2876"/>
        <v>0</v>
      </c>
      <c r="BB92" s="202"/>
      <c r="BC92" s="202"/>
      <c r="BD92" s="202"/>
      <c r="BE92" s="202"/>
      <c r="BF92" s="202"/>
      <c r="BG92" s="202"/>
      <c r="BH92" s="202"/>
      <c r="BI92" s="202"/>
      <c r="BJ92" s="203"/>
      <c r="BK92" s="204"/>
      <c r="BL92" s="108">
        <f t="shared" si="2877"/>
        <v>0</v>
      </c>
      <c r="BM92" s="102">
        <f ca="1">IF(E92=0,0,SUMIF('Cocktail (December 2025)'!$F$6:$DB$1547,E92,'Cocktail (December 2025)'!$U$6:$U$1547))</f>
        <v>0</v>
      </c>
      <c r="BN92" s="108">
        <f t="shared" ca="1" si="2878"/>
        <v>0</v>
      </c>
      <c r="BO92" s="109">
        <f t="shared" ca="1" si="2879"/>
        <v>0</v>
      </c>
      <c r="BP92" s="104">
        <f t="shared" ca="1" si="2880"/>
        <v>0</v>
      </c>
      <c r="BQ92" s="105">
        <f t="shared" ca="1" si="2881"/>
        <v>0</v>
      </c>
      <c r="BR92" s="191"/>
      <c r="BS92" s="192">
        <f t="shared" ca="1" si="2882"/>
        <v>0</v>
      </c>
      <c r="BT92" s="106">
        <f t="shared" ca="1" si="2883"/>
        <v>0</v>
      </c>
      <c r="BU92" s="202"/>
      <c r="BV92" s="202"/>
      <c r="BW92" s="202"/>
      <c r="BX92" s="202"/>
      <c r="BY92" s="202"/>
      <c r="BZ92" s="202"/>
      <c r="CA92" s="202"/>
      <c r="CB92" s="202"/>
      <c r="CC92" s="203"/>
      <c r="CD92" s="204"/>
      <c r="CE92" s="108">
        <f t="shared" si="2884"/>
        <v>0</v>
      </c>
      <c r="CF92" s="102">
        <f ca="1">IF(E92=0,0,SUMIF('Cocktail (December 2025)'!$F$6:$DB$1547,E92,'Cocktail (December 2025)'!$X$6:$X$1547))</f>
        <v>0</v>
      </c>
      <c r="CG92" s="108">
        <f t="shared" ca="1" si="2885"/>
        <v>0</v>
      </c>
      <c r="CH92" s="109">
        <f t="shared" ca="1" si="2886"/>
        <v>0</v>
      </c>
      <c r="CI92" s="104">
        <f t="shared" ca="1" si="2887"/>
        <v>0</v>
      </c>
      <c r="CJ92" s="105">
        <f t="shared" ca="1" si="2888"/>
        <v>0</v>
      </c>
      <c r="CK92" s="191"/>
      <c r="CL92" s="192">
        <f t="shared" ca="1" si="2889"/>
        <v>0</v>
      </c>
      <c r="CM92" s="106">
        <f t="shared" ca="1" si="2890"/>
        <v>0</v>
      </c>
      <c r="CN92" s="202"/>
      <c r="CO92" s="202"/>
      <c r="CP92" s="202"/>
      <c r="CQ92" s="202"/>
      <c r="CR92" s="202"/>
      <c r="CS92" s="202"/>
      <c r="CT92" s="202"/>
      <c r="CU92" s="202"/>
      <c r="CV92" s="203"/>
      <c r="CW92" s="204"/>
      <c r="CX92" s="108">
        <f t="shared" si="2891"/>
        <v>0</v>
      </c>
      <c r="CY92" s="102">
        <f ca="1">IF(E92=0,0,SUMIF('Cocktail (December 2025)'!$F$6:$DB$1547,E92,'Cocktail (December 2025)'!$AA$6:$AA$1547))</f>
        <v>0</v>
      </c>
      <c r="CZ92" s="108">
        <f t="shared" ca="1" si="2892"/>
        <v>0</v>
      </c>
      <c r="DA92" s="109">
        <f t="shared" ca="1" si="2893"/>
        <v>0</v>
      </c>
      <c r="DB92" s="104">
        <f t="shared" ca="1" si="2894"/>
        <v>0</v>
      </c>
      <c r="DC92" s="105">
        <f t="shared" ca="1" si="2895"/>
        <v>0</v>
      </c>
      <c r="DD92" s="191"/>
      <c r="DE92" s="192">
        <f t="shared" ca="1" si="2896"/>
        <v>0</v>
      </c>
      <c r="DF92" s="106">
        <f t="shared" ca="1" si="2897"/>
        <v>0</v>
      </c>
      <c r="DG92" s="202"/>
      <c r="DH92" s="202"/>
      <c r="DI92" s="202"/>
      <c r="DJ92" s="202"/>
      <c r="DK92" s="202"/>
      <c r="DL92" s="202"/>
      <c r="DM92" s="202"/>
      <c r="DN92" s="202"/>
      <c r="DO92" s="203"/>
      <c r="DP92" s="204"/>
      <c r="DQ92" s="108">
        <f t="shared" si="2898"/>
        <v>0</v>
      </c>
      <c r="DR92" s="102">
        <f ca="1">IF(E92=0,0,SUMIF('Cocktail (December 2025)'!$F$6:$DB$1547,E92,'Cocktail (December 2025)'!$AD$6:$AD$1547))</f>
        <v>0</v>
      </c>
      <c r="DS92" s="108">
        <f t="shared" ca="1" si="2899"/>
        <v>0</v>
      </c>
      <c r="DT92" s="109">
        <f t="shared" ca="1" si="2900"/>
        <v>0</v>
      </c>
      <c r="DU92" s="104">
        <f t="shared" ca="1" si="2901"/>
        <v>0</v>
      </c>
      <c r="DV92" s="105">
        <f t="shared" ca="1" si="2902"/>
        <v>0</v>
      </c>
      <c r="DW92" s="191"/>
      <c r="DX92" s="192">
        <f t="shared" ca="1" si="2903"/>
        <v>0</v>
      </c>
      <c r="DY92" s="106">
        <f t="shared" ca="1" si="2904"/>
        <v>0</v>
      </c>
      <c r="DZ92" s="202"/>
      <c r="EA92" s="202"/>
      <c r="EB92" s="202"/>
      <c r="EC92" s="202"/>
      <c r="ED92" s="202"/>
      <c r="EE92" s="202"/>
      <c r="EF92" s="202"/>
      <c r="EG92" s="202"/>
      <c r="EH92" s="203"/>
      <c r="EI92" s="204"/>
      <c r="EJ92" s="108">
        <f t="shared" si="2905"/>
        <v>0</v>
      </c>
      <c r="EK92" s="102">
        <f ca="1">IF(E92=0,0,SUMIF('Cocktail (December 2025)'!$F$6:$DB$1547,E92,'Cocktail (December 2025)'!$AG$6:$AG$1547))</f>
        <v>0</v>
      </c>
      <c r="EL92" s="108">
        <f t="shared" ca="1" si="2906"/>
        <v>0</v>
      </c>
      <c r="EM92" s="109">
        <f t="shared" ca="1" si="2907"/>
        <v>0</v>
      </c>
      <c r="EN92" s="104">
        <f t="shared" ca="1" si="2908"/>
        <v>0</v>
      </c>
      <c r="EO92" s="105">
        <f t="shared" ca="1" si="2909"/>
        <v>0</v>
      </c>
      <c r="EP92" s="191"/>
      <c r="EQ92" s="199">
        <f t="shared" ca="1" si="2910"/>
        <v>0</v>
      </c>
      <c r="ER92" s="185">
        <f t="shared" ca="1" si="2911"/>
        <v>0</v>
      </c>
      <c r="ES92" s="202"/>
      <c r="ET92" s="202"/>
      <c r="EU92" s="202"/>
      <c r="EV92" s="202"/>
      <c r="EW92" s="202"/>
      <c r="EX92" s="202"/>
      <c r="EY92" s="202"/>
      <c r="EZ92" s="202"/>
      <c r="FA92" s="203"/>
      <c r="FB92" s="204"/>
      <c r="FC92" s="108">
        <f t="shared" si="2912"/>
        <v>0</v>
      </c>
      <c r="FD92" s="102">
        <f ca="1">IF(E92=0,0,SUMIF('Cocktail (December 2025)'!$F$6:$DB$1547,E92,'Cocktail (December 2025)'!$AJ$6:$AJ$1547))</f>
        <v>0</v>
      </c>
      <c r="FE92" s="108">
        <f t="shared" ca="1" si="2913"/>
        <v>0</v>
      </c>
      <c r="FF92" s="109">
        <f t="shared" ca="1" si="2914"/>
        <v>0</v>
      </c>
      <c r="FG92" s="104">
        <f t="shared" ca="1" si="2915"/>
        <v>0</v>
      </c>
      <c r="FH92" s="105">
        <f t="shared" ca="1" si="2916"/>
        <v>0</v>
      </c>
      <c r="FI92" s="191"/>
      <c r="FJ92" s="192">
        <f t="shared" ca="1" si="2917"/>
        <v>0</v>
      </c>
      <c r="FK92" s="110">
        <f t="shared" ca="1" si="2918"/>
        <v>0</v>
      </c>
      <c r="FL92" s="202"/>
      <c r="FM92" s="202"/>
      <c r="FN92" s="202"/>
      <c r="FO92" s="202"/>
      <c r="FP92" s="202"/>
      <c r="FQ92" s="202"/>
      <c r="FR92" s="202"/>
      <c r="FS92" s="202"/>
      <c r="FT92" s="203"/>
      <c r="FU92" s="204"/>
      <c r="FV92" s="108">
        <f t="shared" si="2919"/>
        <v>0</v>
      </c>
      <c r="FW92" s="102">
        <f ca="1">IF(E92=0,0,SUMIF('Cocktail (December 2025)'!$F$6:$DB$1547,E92,'Cocktail (December 2025)'!$AM$6:$AM$1547))</f>
        <v>0</v>
      </c>
      <c r="FX92" s="108">
        <f t="shared" ca="1" si="2920"/>
        <v>0</v>
      </c>
      <c r="FY92" s="109">
        <f t="shared" ca="1" si="2921"/>
        <v>0</v>
      </c>
      <c r="FZ92" s="104">
        <f t="shared" ca="1" si="2922"/>
        <v>0</v>
      </c>
      <c r="GA92" s="105">
        <f t="shared" ca="1" si="2923"/>
        <v>0</v>
      </c>
      <c r="GB92" s="191"/>
      <c r="GC92" s="192">
        <f t="shared" ca="1" si="2924"/>
        <v>0</v>
      </c>
      <c r="GD92" s="106">
        <f t="shared" ca="1" si="2925"/>
        <v>0</v>
      </c>
      <c r="GE92" s="202"/>
      <c r="GF92" s="202"/>
      <c r="GG92" s="202"/>
      <c r="GH92" s="202"/>
      <c r="GI92" s="202"/>
      <c r="GJ92" s="202"/>
      <c r="GK92" s="202"/>
      <c r="GL92" s="202"/>
      <c r="GM92" s="203"/>
      <c r="GN92" s="204"/>
      <c r="GO92" s="108">
        <f t="shared" si="2926"/>
        <v>0</v>
      </c>
      <c r="GP92" s="102">
        <f ca="1">IF(E92=0,0,SUMIF('Cocktail (December 2025)'!$F$6:$DB$1547,E92,'Cocktail (December 2025)'!$AP$6:$AP$1547))</f>
        <v>0</v>
      </c>
      <c r="GQ92" s="108">
        <f t="shared" ca="1" si="2927"/>
        <v>0</v>
      </c>
      <c r="GR92" s="109">
        <f t="shared" ca="1" si="2928"/>
        <v>0</v>
      </c>
      <c r="GS92" s="104">
        <f t="shared" ca="1" si="2929"/>
        <v>0</v>
      </c>
      <c r="GT92" s="105">
        <f t="shared" ca="1" si="2930"/>
        <v>0</v>
      </c>
      <c r="GU92" s="191"/>
      <c r="GV92" s="192">
        <f t="shared" ca="1" si="2931"/>
        <v>0</v>
      </c>
      <c r="GW92" s="106">
        <f t="shared" ca="1" si="2932"/>
        <v>0</v>
      </c>
      <c r="GX92" s="202"/>
      <c r="GY92" s="202"/>
      <c r="GZ92" s="202"/>
      <c r="HA92" s="202"/>
      <c r="HB92" s="202"/>
      <c r="HC92" s="202"/>
      <c r="HD92" s="202"/>
      <c r="HE92" s="202"/>
      <c r="HF92" s="203"/>
      <c r="HG92" s="204"/>
      <c r="HH92" s="108">
        <f t="shared" si="2933"/>
        <v>0</v>
      </c>
      <c r="HI92" s="102">
        <f ca="1">IF(E92=0,0,SUMIF('Cocktail (December 2025)'!$F$6:$DB$1547,E92,'Cocktail (December 2025)'!$AS$6:$AS$1547))</f>
        <v>0</v>
      </c>
      <c r="HJ92" s="108">
        <f t="shared" ca="1" si="2934"/>
        <v>0</v>
      </c>
      <c r="HK92" s="109">
        <f t="shared" ca="1" si="2935"/>
        <v>0</v>
      </c>
      <c r="HL92" s="104">
        <f t="shared" ca="1" si="2936"/>
        <v>0</v>
      </c>
      <c r="HM92" s="105">
        <f t="shared" ca="1" si="2937"/>
        <v>0</v>
      </c>
      <c r="HN92" s="191"/>
      <c r="HO92" s="192">
        <f t="shared" ca="1" si="2938"/>
        <v>0</v>
      </c>
      <c r="HP92" s="106">
        <f t="shared" ca="1" si="2939"/>
        <v>0</v>
      </c>
      <c r="HQ92" s="202"/>
      <c r="HR92" s="202"/>
      <c r="HS92" s="202"/>
      <c r="HT92" s="202"/>
      <c r="HU92" s="202"/>
      <c r="HV92" s="202"/>
      <c r="HW92" s="202"/>
      <c r="HX92" s="202"/>
      <c r="HY92" s="203"/>
      <c r="HZ92" s="204"/>
      <c r="IA92" s="108">
        <f t="shared" si="2940"/>
        <v>0</v>
      </c>
      <c r="IB92" s="102">
        <f ca="1">IF(E92=0,0,SUMIF('Cocktail (December 2025)'!$F$6:$DB$1547,E92,'Cocktail (December 2025)'!$AV$6:$AV$1547))</f>
        <v>0</v>
      </c>
      <c r="IC92" s="108">
        <f t="shared" ca="1" si="2941"/>
        <v>0</v>
      </c>
      <c r="ID92" s="109">
        <f t="shared" ca="1" si="2942"/>
        <v>0</v>
      </c>
      <c r="IE92" s="104">
        <f t="shared" ca="1" si="2943"/>
        <v>0</v>
      </c>
      <c r="IF92" s="105">
        <f t="shared" ca="1" si="2944"/>
        <v>0</v>
      </c>
      <c r="IG92" s="191"/>
      <c r="IH92" s="192">
        <f t="shared" ca="1" si="2945"/>
        <v>0</v>
      </c>
      <c r="II92" s="106">
        <f t="shared" ca="1" si="2946"/>
        <v>0</v>
      </c>
      <c r="IJ92" s="202"/>
      <c r="IK92" s="202"/>
      <c r="IL92" s="202"/>
      <c r="IM92" s="202"/>
      <c r="IN92" s="202"/>
      <c r="IO92" s="202"/>
      <c r="IP92" s="202"/>
      <c r="IQ92" s="202"/>
      <c r="IR92" s="203"/>
      <c r="IS92" s="204"/>
      <c r="IT92" s="108">
        <f t="shared" si="2947"/>
        <v>0</v>
      </c>
      <c r="IU92" s="102">
        <f ca="1">IF(E92=0,0,SUMIF('Cocktail (December 2025)'!$F$6:$DB$1547,E92,'Cocktail (December 2025)'!$AY$6:$AY$1547))</f>
        <v>0</v>
      </c>
      <c r="IV92" s="108">
        <f t="shared" ca="1" si="2948"/>
        <v>0</v>
      </c>
      <c r="IW92" s="109">
        <f t="shared" ca="1" si="2949"/>
        <v>0</v>
      </c>
      <c r="IX92" s="104">
        <f t="shared" ca="1" si="2950"/>
        <v>0</v>
      </c>
      <c r="IY92" s="105">
        <f t="shared" ca="1" si="2951"/>
        <v>0</v>
      </c>
      <c r="IZ92" s="191"/>
      <c r="JA92" s="192">
        <f t="shared" ca="1" si="2952"/>
        <v>0</v>
      </c>
      <c r="JB92" s="106">
        <f t="shared" ca="1" si="2953"/>
        <v>0</v>
      </c>
      <c r="JC92" s="202"/>
      <c r="JD92" s="202"/>
      <c r="JE92" s="202"/>
      <c r="JF92" s="202"/>
      <c r="JG92" s="202"/>
      <c r="JH92" s="202"/>
      <c r="JI92" s="202"/>
      <c r="JJ92" s="202"/>
      <c r="JK92" s="203"/>
      <c r="JL92" s="204"/>
      <c r="JM92" s="108">
        <f t="shared" si="2954"/>
        <v>0</v>
      </c>
      <c r="JN92" s="102">
        <f ca="1">IF(E92=0,0,SUMIF('Cocktail (December 2025)'!$F$6:$DB$1547,E92,'Cocktail (December 2025)'!$BB$6:$BB$1547))</f>
        <v>0</v>
      </c>
      <c r="JO92" s="108">
        <f t="shared" ca="1" si="2955"/>
        <v>0</v>
      </c>
      <c r="JP92" s="109">
        <f t="shared" ca="1" si="2956"/>
        <v>0</v>
      </c>
      <c r="JQ92" s="104">
        <f t="shared" ca="1" si="2957"/>
        <v>0</v>
      </c>
      <c r="JR92" s="105">
        <f t="shared" ca="1" si="2958"/>
        <v>0</v>
      </c>
      <c r="JS92" s="191"/>
      <c r="JT92" s="192">
        <f t="shared" ca="1" si="2959"/>
        <v>0</v>
      </c>
      <c r="JU92" s="106">
        <f t="shared" ca="1" si="2960"/>
        <v>0</v>
      </c>
      <c r="JV92" s="202"/>
      <c r="JW92" s="202"/>
      <c r="JX92" s="202"/>
      <c r="JY92" s="202"/>
      <c r="JZ92" s="202"/>
      <c r="KA92" s="202"/>
      <c r="KB92" s="202"/>
      <c r="KC92" s="202"/>
      <c r="KD92" s="203"/>
      <c r="KE92" s="204"/>
      <c r="KF92" s="108">
        <f t="shared" si="2961"/>
        <v>0</v>
      </c>
      <c r="KG92" s="102">
        <f ca="1">IF(E92=0,0,SUMIF('Cocktail (December 2025)'!$F$6:$DB$1547,E92,'Cocktail (December 2025)'!$BE$6:$BE$1547))</f>
        <v>0</v>
      </c>
      <c r="KH92" s="108">
        <f t="shared" ca="1" si="2962"/>
        <v>0</v>
      </c>
      <c r="KI92" s="109">
        <f t="shared" ca="1" si="2963"/>
        <v>0</v>
      </c>
      <c r="KJ92" s="104">
        <f t="shared" ca="1" si="2964"/>
        <v>0</v>
      </c>
      <c r="KK92" s="105">
        <f t="shared" ca="1" si="2965"/>
        <v>0</v>
      </c>
      <c r="KL92" s="191"/>
      <c r="KM92" s="192">
        <f t="shared" ca="1" si="2966"/>
        <v>0</v>
      </c>
      <c r="KN92" s="106">
        <f t="shared" ca="1" si="2967"/>
        <v>0</v>
      </c>
      <c r="KO92" s="202"/>
      <c r="KP92" s="202"/>
      <c r="KQ92" s="202"/>
      <c r="KR92" s="202"/>
      <c r="KS92" s="202"/>
      <c r="KT92" s="202"/>
      <c r="KU92" s="202"/>
      <c r="KV92" s="202"/>
      <c r="KW92" s="203"/>
      <c r="KX92" s="204"/>
      <c r="KY92" s="108">
        <f t="shared" si="2968"/>
        <v>0</v>
      </c>
      <c r="KZ92" s="102">
        <f ca="1">IF(E92=0,0,SUMIF('Cocktail (December 2025)'!$F$6:$DB$1547,E92,'Cocktail (December 2025)'!$BH$6:$BH$1547))</f>
        <v>0</v>
      </c>
      <c r="LA92" s="108">
        <f t="shared" ca="1" si="2969"/>
        <v>0</v>
      </c>
      <c r="LB92" s="109">
        <f t="shared" ca="1" si="2970"/>
        <v>0</v>
      </c>
      <c r="LC92" s="104">
        <f t="shared" ca="1" si="2971"/>
        <v>0</v>
      </c>
      <c r="LD92" s="105">
        <f t="shared" ca="1" si="2972"/>
        <v>0</v>
      </c>
      <c r="LE92" s="191"/>
      <c r="LF92" s="192">
        <f t="shared" ca="1" si="2973"/>
        <v>0</v>
      </c>
      <c r="LG92" s="106">
        <f t="shared" ca="1" si="2974"/>
        <v>0</v>
      </c>
      <c r="LH92" s="202"/>
      <c r="LI92" s="202"/>
      <c r="LJ92" s="202"/>
      <c r="LK92" s="202"/>
      <c r="LL92" s="202"/>
      <c r="LM92" s="202"/>
      <c r="LN92" s="202"/>
      <c r="LO92" s="202"/>
      <c r="LP92" s="203"/>
      <c r="LQ92" s="204"/>
      <c r="LR92" s="108">
        <f t="shared" si="2975"/>
        <v>0</v>
      </c>
      <c r="LS92" s="102">
        <f ca="1">IF(E92=0,0,SUMIF('Cocktail (December 2025)'!$F$6:$DB$1547,E92,'Cocktail (December 2025)'!$BK$6:$BK$1547))</f>
        <v>0</v>
      </c>
      <c r="LT92" s="108">
        <f t="shared" ca="1" si="2976"/>
        <v>0</v>
      </c>
      <c r="LU92" s="109">
        <f t="shared" ca="1" si="2977"/>
        <v>0</v>
      </c>
      <c r="LV92" s="104">
        <f t="shared" ca="1" si="2978"/>
        <v>0</v>
      </c>
      <c r="LW92" s="105">
        <f t="shared" ca="1" si="2979"/>
        <v>0</v>
      </c>
      <c r="LX92" s="191"/>
      <c r="LY92" s="192">
        <f t="shared" ca="1" si="2980"/>
        <v>0</v>
      </c>
      <c r="LZ92" s="106">
        <f t="shared" ca="1" si="2981"/>
        <v>0</v>
      </c>
      <c r="MA92" s="202"/>
      <c r="MB92" s="202"/>
      <c r="MC92" s="202"/>
      <c r="MD92" s="202"/>
      <c r="ME92" s="202"/>
      <c r="MF92" s="202"/>
      <c r="MG92" s="202"/>
      <c r="MH92" s="202"/>
      <c r="MI92" s="203"/>
      <c r="MJ92" s="204"/>
      <c r="MK92" s="108">
        <f t="shared" si="2982"/>
        <v>0</v>
      </c>
      <c r="ML92" s="102">
        <f ca="1">IF(E92=0,0,SUMIF('Cocktail (December 2025)'!$F$6:$DB$1547,E92,'Cocktail (December 2025)'!$BN$6:$BN$1547))</f>
        <v>0</v>
      </c>
      <c r="MM92" s="108">
        <f t="shared" ca="1" si="2983"/>
        <v>0</v>
      </c>
      <c r="MN92" s="109">
        <f t="shared" ca="1" si="2984"/>
        <v>0</v>
      </c>
      <c r="MO92" s="104">
        <f t="shared" ca="1" si="2985"/>
        <v>0</v>
      </c>
      <c r="MP92" s="105">
        <f t="shared" ca="1" si="2986"/>
        <v>0</v>
      </c>
      <c r="MQ92" s="191"/>
      <c r="MR92" s="192">
        <f t="shared" ca="1" si="2987"/>
        <v>0</v>
      </c>
      <c r="MS92" s="106">
        <f t="shared" ca="1" si="2988"/>
        <v>0</v>
      </c>
      <c r="MT92" s="202"/>
      <c r="MU92" s="202"/>
      <c r="MV92" s="202"/>
      <c r="MW92" s="202"/>
      <c r="MX92" s="202"/>
      <c r="MY92" s="202"/>
      <c r="MZ92" s="202"/>
      <c r="NA92" s="202"/>
      <c r="NB92" s="203"/>
      <c r="NC92" s="204"/>
      <c r="ND92" s="108">
        <f t="shared" si="2989"/>
        <v>0</v>
      </c>
      <c r="NE92" s="102">
        <f ca="1">IF(E92=0,0,SUMIF('Cocktail (December 2025)'!$F$6:$DB$1547,E92,'Cocktail (December 2025)'!$BQ$6:$BQ$1547))</f>
        <v>0</v>
      </c>
      <c r="NF92" s="108">
        <f t="shared" ca="1" si="2990"/>
        <v>0</v>
      </c>
      <c r="NG92" s="109">
        <f t="shared" ca="1" si="2991"/>
        <v>0</v>
      </c>
      <c r="NH92" s="104">
        <f t="shared" ca="1" si="2992"/>
        <v>0</v>
      </c>
      <c r="NI92" s="105">
        <f t="shared" ca="1" si="2993"/>
        <v>0</v>
      </c>
      <c r="NJ92" s="191"/>
      <c r="NK92" s="192">
        <f t="shared" ca="1" si="2994"/>
        <v>0</v>
      </c>
      <c r="NL92" s="106">
        <f t="shared" ca="1" si="2995"/>
        <v>0</v>
      </c>
      <c r="NM92" s="202"/>
      <c r="NN92" s="202"/>
      <c r="NO92" s="202"/>
      <c r="NP92" s="202"/>
      <c r="NQ92" s="202"/>
      <c r="NR92" s="202"/>
      <c r="NS92" s="202"/>
      <c r="NT92" s="202"/>
      <c r="NU92" s="203"/>
      <c r="NV92" s="204"/>
      <c r="NW92" s="108">
        <f t="shared" si="2996"/>
        <v>0</v>
      </c>
      <c r="NX92" s="102">
        <f ca="1">IF(E92=0,0,SUMIF('Cocktail (December 2025)'!$F$6:$DB$1547,E92,'Cocktail (December 2025)'!$BT$6:$BT$1547))</f>
        <v>0</v>
      </c>
      <c r="NY92" s="108">
        <f t="shared" ca="1" si="2997"/>
        <v>0</v>
      </c>
      <c r="NZ92" s="109">
        <f t="shared" ca="1" si="2998"/>
        <v>0</v>
      </c>
      <c r="OA92" s="104">
        <f t="shared" ca="1" si="2999"/>
        <v>0</v>
      </c>
      <c r="OB92" s="105">
        <f t="shared" ca="1" si="3000"/>
        <v>0</v>
      </c>
      <c r="OC92" s="191"/>
      <c r="OD92" s="192">
        <f t="shared" ca="1" si="3001"/>
        <v>0</v>
      </c>
      <c r="OE92" s="106">
        <f t="shared" ca="1" si="3002"/>
        <v>0</v>
      </c>
      <c r="OF92" s="202"/>
      <c r="OG92" s="202"/>
      <c r="OH92" s="202"/>
      <c r="OI92" s="202"/>
      <c r="OJ92" s="202"/>
      <c r="OK92" s="202"/>
      <c r="OL92" s="202"/>
      <c r="OM92" s="202"/>
      <c r="ON92" s="203"/>
      <c r="OO92" s="204"/>
      <c r="OP92" s="108">
        <f t="shared" si="3003"/>
        <v>0</v>
      </c>
      <c r="OQ92" s="102">
        <f ca="1">IF(E92=0,0,SUMIF('Cocktail (December 2025)'!$F$6:$DB$1547,E92,'Cocktail (December 2025)'!$BW$6:$BW$1547))</f>
        <v>0</v>
      </c>
      <c r="OR92" s="108">
        <f t="shared" ca="1" si="3004"/>
        <v>0</v>
      </c>
      <c r="OS92" s="109">
        <f t="shared" ca="1" si="3005"/>
        <v>0</v>
      </c>
      <c r="OT92" s="104">
        <f t="shared" ca="1" si="3006"/>
        <v>0</v>
      </c>
      <c r="OU92" s="105">
        <f t="shared" ca="1" si="3007"/>
        <v>0</v>
      </c>
      <c r="OV92" s="191"/>
      <c r="OW92" s="192">
        <f t="shared" ca="1" si="3008"/>
        <v>0</v>
      </c>
      <c r="OX92" s="106">
        <f t="shared" ca="1" si="3009"/>
        <v>0</v>
      </c>
      <c r="OY92" s="202"/>
      <c r="OZ92" s="202"/>
      <c r="PA92" s="202"/>
      <c r="PB92" s="202"/>
      <c r="PC92" s="202"/>
      <c r="PD92" s="202"/>
      <c r="PE92" s="202"/>
      <c r="PF92" s="202"/>
      <c r="PG92" s="203"/>
      <c r="PH92" s="204"/>
      <c r="PI92" s="108">
        <f t="shared" si="3010"/>
        <v>0</v>
      </c>
      <c r="PJ92" s="102">
        <f ca="1">IF(E92=0,0,SUMIF('Cocktail (December 2025)'!$F$6:$DB$1547,E92,'Cocktail (December 2025)'!$BZ$6:$BZ$1547))</f>
        <v>0</v>
      </c>
      <c r="PK92" s="108">
        <f t="shared" ca="1" si="3011"/>
        <v>0</v>
      </c>
      <c r="PL92" s="109">
        <f t="shared" ca="1" si="3012"/>
        <v>0</v>
      </c>
      <c r="PM92" s="104">
        <f t="shared" ca="1" si="3013"/>
        <v>0</v>
      </c>
      <c r="PN92" s="105">
        <f t="shared" ca="1" si="3014"/>
        <v>0</v>
      </c>
      <c r="PO92" s="191"/>
      <c r="PP92" s="192">
        <f t="shared" ca="1" si="3015"/>
        <v>0</v>
      </c>
      <c r="PQ92" s="106">
        <f t="shared" ca="1" si="3016"/>
        <v>0</v>
      </c>
      <c r="PR92" s="202"/>
      <c r="PS92" s="202"/>
      <c r="PT92" s="202"/>
      <c r="PU92" s="202"/>
      <c r="PV92" s="202"/>
      <c r="PW92" s="202"/>
      <c r="PX92" s="202"/>
      <c r="PY92" s="202"/>
      <c r="PZ92" s="203"/>
      <c r="QA92" s="204"/>
      <c r="QB92" s="108">
        <f t="shared" si="3017"/>
        <v>0</v>
      </c>
      <c r="QC92" s="102">
        <f ca="1">IF(E92=0,0,SUMIF('Cocktail (December 2025)'!$F$6:$DB$1547,E92,'Cocktail (December 2025)'!$CC$6:$CC$1547))</f>
        <v>0</v>
      </c>
      <c r="QD92" s="108">
        <f t="shared" ca="1" si="3018"/>
        <v>0</v>
      </c>
      <c r="QE92" s="109">
        <f t="shared" ca="1" si="3019"/>
        <v>0</v>
      </c>
      <c r="QF92" s="104">
        <f t="shared" ca="1" si="3020"/>
        <v>0</v>
      </c>
      <c r="QG92" s="105">
        <f t="shared" ca="1" si="3021"/>
        <v>0</v>
      </c>
      <c r="QH92" s="191"/>
      <c r="QI92" s="192">
        <f t="shared" ca="1" si="3022"/>
        <v>0</v>
      </c>
      <c r="QJ92" s="106">
        <f t="shared" ca="1" si="3023"/>
        <v>0</v>
      </c>
      <c r="QK92" s="202"/>
      <c r="QL92" s="202"/>
      <c r="QM92" s="202"/>
      <c r="QN92" s="202"/>
      <c r="QO92" s="202"/>
      <c r="QP92" s="202"/>
      <c r="QQ92" s="202"/>
      <c r="QR92" s="202"/>
      <c r="QS92" s="203"/>
      <c r="QT92" s="204"/>
      <c r="QU92" s="108">
        <f t="shared" si="3024"/>
        <v>0</v>
      </c>
      <c r="QV92" s="102">
        <f ca="1">IF(E92=0,0,SUMIF('Cocktail (December 2025)'!$F$6:$DB$1547,E92,'Cocktail (December 2025)'!$CF$6:$CF$1547))</f>
        <v>0</v>
      </c>
      <c r="QW92" s="108">
        <f t="shared" ca="1" si="3025"/>
        <v>0</v>
      </c>
      <c r="QX92" s="109">
        <f t="shared" ca="1" si="3026"/>
        <v>0</v>
      </c>
      <c r="QY92" s="104">
        <f t="shared" ca="1" si="3027"/>
        <v>0</v>
      </c>
      <c r="QZ92" s="105">
        <f t="shared" ca="1" si="3028"/>
        <v>0</v>
      </c>
      <c r="RA92" s="191"/>
      <c r="RB92" s="192">
        <f t="shared" ca="1" si="3029"/>
        <v>0</v>
      </c>
      <c r="RC92" s="106">
        <f t="shared" ca="1" si="2447"/>
        <v>0</v>
      </c>
      <c r="RD92" s="202"/>
      <c r="RE92" s="202"/>
      <c r="RF92" s="202"/>
      <c r="RG92" s="202"/>
      <c r="RH92" s="202"/>
      <c r="RI92" s="202"/>
      <c r="RJ92" s="202"/>
      <c r="RK92" s="202"/>
      <c r="RL92" s="203"/>
      <c r="RM92" s="204"/>
      <c r="RN92" s="108">
        <f t="shared" si="3030"/>
        <v>0</v>
      </c>
      <c r="RO92" s="102">
        <f ca="1">IF(E92=0,0,SUMIF('Cocktail (December 2025)'!$F$6:$DB$1547,E92,'Cocktail (December 2025)'!$CI$6:$CI$1547))</f>
        <v>0</v>
      </c>
      <c r="RP92" s="108">
        <f t="shared" ca="1" si="3031"/>
        <v>0</v>
      </c>
      <c r="RQ92" s="109">
        <f t="shared" ca="1" si="3032"/>
        <v>0</v>
      </c>
      <c r="RR92" s="104">
        <f t="shared" ca="1" si="3033"/>
        <v>0</v>
      </c>
      <c r="RS92" s="105">
        <f t="shared" ca="1" si="3034"/>
        <v>0</v>
      </c>
      <c r="RT92" s="191"/>
      <c r="RU92" s="192">
        <f t="shared" ca="1" si="3035"/>
        <v>0</v>
      </c>
      <c r="RV92" s="106">
        <f t="shared" ca="1" si="3036"/>
        <v>0</v>
      </c>
      <c r="RW92" s="202"/>
      <c r="RX92" s="202"/>
      <c r="RY92" s="202"/>
      <c r="RZ92" s="202"/>
      <c r="SA92" s="202"/>
      <c r="SB92" s="202"/>
      <c r="SC92" s="202"/>
      <c r="SD92" s="202"/>
      <c r="SE92" s="203"/>
      <c r="SF92" s="204"/>
      <c r="SG92" s="108">
        <f t="shared" si="3037"/>
        <v>0</v>
      </c>
      <c r="SH92" s="102">
        <f ca="1">IF(E92=0,0,SUMIF('Cocktail (December 2025)'!$F$6:$DB$1547,E92,'Cocktail (December 2025)'!$CL$6:$CL$1547))</f>
        <v>0</v>
      </c>
      <c r="SI92" s="108">
        <f t="shared" ca="1" si="3038"/>
        <v>0</v>
      </c>
      <c r="SJ92" s="109">
        <f t="shared" ca="1" si="3039"/>
        <v>0</v>
      </c>
      <c r="SK92" s="104">
        <f t="shared" ca="1" si="3040"/>
        <v>0</v>
      </c>
      <c r="SL92" s="105">
        <f t="shared" ca="1" si="3041"/>
        <v>0</v>
      </c>
      <c r="SM92" s="191"/>
      <c r="SN92" s="192">
        <f t="shared" ca="1" si="3042"/>
        <v>0</v>
      </c>
      <c r="SO92" s="106">
        <f t="shared" ca="1" si="3043"/>
        <v>0</v>
      </c>
      <c r="SP92" s="202"/>
      <c r="SQ92" s="202"/>
      <c r="SR92" s="202"/>
      <c r="SS92" s="202"/>
      <c r="ST92" s="202"/>
      <c r="SU92" s="202"/>
      <c r="SV92" s="202"/>
      <c r="SW92" s="202"/>
      <c r="SX92" s="203"/>
      <c r="SY92" s="204"/>
      <c r="SZ92" s="108">
        <f t="shared" si="3044"/>
        <v>0</v>
      </c>
      <c r="TA92" s="102">
        <f ca="1">IF(E92=0,0,SUMIF('Cocktail (December 2025)'!$F$6:$DB$1547,E92,'Cocktail (December 2025)'!$CO$6:$CO$1547))</f>
        <v>0</v>
      </c>
      <c r="TB92" s="108">
        <f t="shared" ca="1" si="3045"/>
        <v>0</v>
      </c>
      <c r="TC92" s="109">
        <f t="shared" ca="1" si="3046"/>
        <v>0</v>
      </c>
      <c r="TD92" s="104">
        <f t="shared" ca="1" si="3047"/>
        <v>0</v>
      </c>
      <c r="TE92" s="105">
        <f t="shared" ca="1" si="3048"/>
        <v>0</v>
      </c>
      <c r="TF92" s="191"/>
      <c r="TG92" s="192">
        <f t="shared" ca="1" si="3049"/>
        <v>0</v>
      </c>
      <c r="TH92" s="106">
        <f t="shared" ca="1" si="3050"/>
        <v>0</v>
      </c>
      <c r="TI92" s="202"/>
      <c r="TJ92" s="202"/>
      <c r="TK92" s="202"/>
      <c r="TL92" s="202"/>
      <c r="TM92" s="202"/>
      <c r="TN92" s="202"/>
      <c r="TO92" s="202"/>
      <c r="TP92" s="202"/>
      <c r="TQ92" s="203"/>
      <c r="TR92" s="204"/>
      <c r="TS92" s="108">
        <f t="shared" si="3051"/>
        <v>0</v>
      </c>
      <c r="TT92" s="102">
        <f ca="1">IF(E92=0,0,SUMIF('Cocktail (December 2025)'!$F$6:$DB$1547,E92,'Cocktail (December 2025)'!$CR$6:$CR$1547))</f>
        <v>0</v>
      </c>
      <c r="TU92" s="108">
        <f t="shared" ca="1" si="3052"/>
        <v>0</v>
      </c>
      <c r="TV92" s="109">
        <f t="shared" ca="1" si="3053"/>
        <v>0</v>
      </c>
      <c r="TW92" s="104">
        <f t="shared" ca="1" si="3054"/>
        <v>0</v>
      </c>
      <c r="TX92" s="105">
        <f t="shared" ca="1" si="3055"/>
        <v>0</v>
      </c>
      <c r="TY92" s="191"/>
      <c r="TZ92" s="192">
        <f t="shared" ca="1" si="3056"/>
        <v>0</v>
      </c>
      <c r="UA92" s="106">
        <f t="shared" ca="1" si="3057"/>
        <v>0</v>
      </c>
      <c r="UB92" s="202"/>
      <c r="UC92" s="202"/>
      <c r="UD92" s="202"/>
      <c r="UE92" s="202"/>
      <c r="UF92" s="202"/>
      <c r="UG92" s="202"/>
      <c r="UH92" s="202"/>
      <c r="UI92" s="202"/>
      <c r="UJ92" s="203"/>
      <c r="UK92" s="204"/>
      <c r="UL92" s="108">
        <f t="shared" si="3058"/>
        <v>0</v>
      </c>
      <c r="UM92" s="102">
        <f ca="1">IF(E92=0,0,SUMIF('Cocktail (December 2025)'!$F$6:$DB$1547,E92,'Cocktail (December 2025)'!$CU$6:$CU$1547))</f>
        <v>0</v>
      </c>
      <c r="UN92" s="108">
        <f t="shared" ca="1" si="3059"/>
        <v>0</v>
      </c>
      <c r="UO92" s="109">
        <f t="shared" ca="1" si="3060"/>
        <v>0</v>
      </c>
      <c r="UP92" s="104">
        <f t="shared" ca="1" si="3061"/>
        <v>0</v>
      </c>
      <c r="UQ92" s="105">
        <f t="shared" ca="1" si="3062"/>
        <v>0</v>
      </c>
      <c r="UR92" s="191"/>
      <c r="US92" s="192">
        <f t="shared" ca="1" si="3063"/>
        <v>0</v>
      </c>
      <c r="UT92" s="106">
        <f t="shared" ca="1" si="3064"/>
        <v>0</v>
      </c>
      <c r="UU92" s="202"/>
      <c r="UV92" s="202"/>
      <c r="UW92" s="202"/>
      <c r="UX92" s="202"/>
      <c r="UY92" s="202"/>
      <c r="UZ92" s="202"/>
      <c r="VA92" s="202"/>
      <c r="VB92" s="202"/>
      <c r="VC92" s="203"/>
      <c r="VD92" s="204"/>
      <c r="VE92" s="108">
        <f t="shared" si="3065"/>
        <v>0</v>
      </c>
      <c r="VF92" s="102">
        <f ca="1">IF(E92=0,0,SUMIF('Cocktail (December 2025)'!$F$6:$DB$1547,E92,'Cocktail (December 2025)'!$CX$6:$CX$1547))</f>
        <v>0</v>
      </c>
      <c r="VG92" s="108">
        <f t="shared" ca="1" si="3066"/>
        <v>0</v>
      </c>
      <c r="VH92" s="109">
        <f t="shared" ca="1" si="3067"/>
        <v>0</v>
      </c>
      <c r="VI92" s="104">
        <f t="shared" ca="1" si="3068"/>
        <v>0</v>
      </c>
      <c r="VJ92" s="105">
        <f t="shared" ca="1" si="3069"/>
        <v>0</v>
      </c>
      <c r="VK92" s="191"/>
      <c r="VL92" s="192">
        <f t="shared" ca="1" si="3070"/>
        <v>0</v>
      </c>
      <c r="VM92" s="106">
        <f t="shared" ca="1" si="3071"/>
        <v>0</v>
      </c>
      <c r="VN92" s="202"/>
      <c r="VO92" s="202"/>
      <c r="VP92" s="202"/>
      <c r="VQ92" s="202"/>
      <c r="VR92" s="202"/>
      <c r="VS92" s="202"/>
      <c r="VT92" s="202"/>
      <c r="VU92" s="202"/>
      <c r="VV92" s="203"/>
      <c r="VW92" s="204"/>
      <c r="VX92" s="108">
        <f t="shared" si="3072"/>
        <v>0</v>
      </c>
      <c r="VY92" s="102">
        <f ca="1">IF(E92=0,0,SUMIF('Cocktail (December 2025)'!$F$6:$DB$1547,E92,'Cocktail (December 2025)'!$DA$6:$DA$1547))</f>
        <v>0</v>
      </c>
      <c r="VZ92" s="108">
        <f t="shared" ca="1" si="3073"/>
        <v>0</v>
      </c>
      <c r="WA92" s="109">
        <f t="shared" ca="1" si="3074"/>
        <v>0</v>
      </c>
      <c r="WB92" s="104">
        <f t="shared" ca="1" si="3075"/>
        <v>0</v>
      </c>
      <c r="WC92" s="105">
        <f t="shared" ca="1" si="3076"/>
        <v>0</v>
      </c>
      <c r="WD92" s="191"/>
      <c r="WE92" s="192">
        <f t="shared" ca="1" si="3077"/>
        <v>0</v>
      </c>
      <c r="WF92" s="14" t="s">
        <v>81</v>
      </c>
      <c r="WG92" s="62">
        <f t="shared" si="3078"/>
        <v>0</v>
      </c>
      <c r="WH92" s="13">
        <f t="shared" si="3079"/>
        <v>0</v>
      </c>
      <c r="WI92" s="13">
        <f t="shared" si="3080"/>
        <v>0</v>
      </c>
      <c r="WJ92" s="13">
        <f t="shared" si="3081"/>
        <v>0</v>
      </c>
      <c r="WK92" s="13">
        <f t="shared" si="3082"/>
        <v>0</v>
      </c>
      <c r="WL92" s="13">
        <f t="shared" si="3083"/>
        <v>0</v>
      </c>
      <c r="WM92" s="13">
        <f t="shared" si="3084"/>
        <v>0</v>
      </c>
      <c r="WN92" s="13">
        <f t="shared" si="3085"/>
        <v>0</v>
      </c>
      <c r="WO92" s="13">
        <f t="shared" si="3086"/>
        <v>0</v>
      </c>
      <c r="WP92" s="63">
        <f t="shared" si="3087"/>
        <v>0</v>
      </c>
      <c r="WQ92" s="63">
        <f t="shared" si="3088"/>
        <v>0</v>
      </c>
      <c r="WR92" s="63">
        <f t="shared" si="3089"/>
        <v>0</v>
      </c>
      <c r="WS92" s="63">
        <f t="shared" ca="1" si="3090"/>
        <v>0</v>
      </c>
      <c r="WT92" s="54">
        <f t="shared" ca="1" si="3091"/>
        <v>0</v>
      </c>
      <c r="WU92" s="64">
        <f t="shared" ca="1" si="3092"/>
        <v>0</v>
      </c>
      <c r="WV92" s="196"/>
      <c r="WW92" s="197">
        <f t="shared" ca="1" si="3093"/>
        <v>0</v>
      </c>
      <c r="WX92" s="12">
        <f t="shared" si="3094"/>
        <v>0</v>
      </c>
      <c r="WY92" s="61"/>
    </row>
    <row r="93" spans="1:623" ht="15" x14ac:dyDescent="0.3">
      <c r="A93" s="114" t="str">
        <f t="shared" ca="1" si="2862"/>
        <v>-</v>
      </c>
      <c r="B93" s="175"/>
      <c r="C93" s="173">
        <v>568</v>
      </c>
      <c r="D93" s="174">
        <v>377</v>
      </c>
      <c r="E93" s="184" t="s">
        <v>222</v>
      </c>
      <c r="F93" s="98">
        <f>IF(E93="","",IF(VLOOKUP(E93,'Master Data (December 2025)'!$B$10:$N$857,1)=E93,VLOOKUP(E93,'Master Data (December 2025)'!$B$10:$N$857,6),"XX"))</f>
        <v>1</v>
      </c>
      <c r="G93" s="98"/>
      <c r="H93" s="90">
        <f>IF(E93="","",IF(VLOOKUP(E93,'Master Data (December 2025)'!$B$10:$N$857,1)=E93,VLOOKUP(E93,'Master Data (December 2025)'!$B$10:$N$857,8),"XX"))</f>
        <v>1</v>
      </c>
      <c r="I93" s="98"/>
      <c r="J93" s="90" t="str">
        <f>IF(E93="","",IF(VLOOKUP(E93,'Master Data (December 2025)'!$B$10:$N$857,1)=E93,VLOOKUP(E93,'Master Data (December 2025)'!$B$10:$N$857,3),"XX"))</f>
        <v>จาโกต้า</v>
      </c>
      <c r="K93" s="99" t="str">
        <f>IF(E93="","",IF(VLOOKUP(E93,'Master Data (December 2025)'!$B$10:$N$857,1)=E93,VLOOKUP(E93,'Master Data (December 2025)'!$B$10:$N$857,5),"XX"))</f>
        <v>Bottle</v>
      </c>
      <c r="L93" s="215">
        <f>IF(E93="","",IF(VLOOKUP(E93,'Master Data (December 2025)'!$B$10:$N$857,1)=E93,VLOOKUP(E93,'Master Data (December 2025)'!$B$10:$N$857,11),"XX"))</f>
        <v>73.83</v>
      </c>
      <c r="M93" s="215">
        <f>IF(E93="","",IF(VLOOKUP(E93,'Master Data (December 2025)'!$B$10:$N$857,1)=E93,VLOOKUP(E93,'Master Data (December 2025)'!$B$10:$N$857,13),"XX"))</f>
        <v>73.83</v>
      </c>
      <c r="N93" s="208"/>
      <c r="O93" s="100">
        <f t="shared" si="2863"/>
        <v>0</v>
      </c>
      <c r="P93" s="202"/>
      <c r="Q93" s="202"/>
      <c r="R93" s="202"/>
      <c r="S93" s="202"/>
      <c r="T93" s="202"/>
      <c r="U93" s="202"/>
      <c r="V93" s="202"/>
      <c r="W93" s="202"/>
      <c r="X93" s="203"/>
      <c r="Y93" s="204"/>
      <c r="Z93" s="101">
        <f t="shared" si="2864"/>
        <v>0</v>
      </c>
      <c r="AA93" s="102">
        <f ca="1">IF(E93=0,0,SUMIF('Cocktail (December 2025)'!$F$6:$DB$1547,E93,'Cocktail (December 2025)'!$O$6:$O$1547))</f>
        <v>0</v>
      </c>
      <c r="AB93" s="103">
        <f t="shared" ca="1" si="2865"/>
        <v>0</v>
      </c>
      <c r="AC93" s="104">
        <f t="shared" ca="1" si="2866"/>
        <v>0</v>
      </c>
      <c r="AD93" s="104">
        <f t="shared" ca="1" si="2867"/>
        <v>0</v>
      </c>
      <c r="AE93" s="105">
        <f t="shared" ca="1" si="2868"/>
        <v>0</v>
      </c>
      <c r="AF93" s="191"/>
      <c r="AG93" s="192">
        <f t="shared" ca="1" si="2869"/>
        <v>0</v>
      </c>
      <c r="AH93" s="106">
        <f t="shared" ref="AH93:AH132" ca="1" si="3099">IF(AF93="",AC93,IF(AF93&lt;&gt;0,AF93,0))</f>
        <v>0</v>
      </c>
      <c r="AI93" s="202"/>
      <c r="AJ93" s="202"/>
      <c r="AK93" s="202"/>
      <c r="AL93" s="202"/>
      <c r="AM93" s="202"/>
      <c r="AN93" s="202"/>
      <c r="AO93" s="202"/>
      <c r="AP93" s="202"/>
      <c r="AQ93" s="203"/>
      <c r="AR93" s="204"/>
      <c r="AS93" s="107">
        <f t="shared" si="2870"/>
        <v>0</v>
      </c>
      <c r="AT93" s="102">
        <f ca="1">IF(E93=0,0,SUMIF('Cocktail (December 2025)'!$F$6:$DB$1547,E93,'Cocktail (December 2025)'!$R$6:$R$1547))</f>
        <v>0</v>
      </c>
      <c r="AU93" s="108">
        <f t="shared" ca="1" si="2871"/>
        <v>0</v>
      </c>
      <c r="AV93" s="104">
        <f t="shared" ca="1" si="2872"/>
        <v>0</v>
      </c>
      <c r="AW93" s="104">
        <f t="shared" ca="1" si="2873"/>
        <v>0</v>
      </c>
      <c r="AX93" s="105">
        <f t="shared" ca="1" si="2874"/>
        <v>0</v>
      </c>
      <c r="AY93" s="191"/>
      <c r="AZ93" s="192">
        <f t="shared" ca="1" si="2875"/>
        <v>0</v>
      </c>
      <c r="BA93" s="106">
        <f t="shared" ca="1" si="2876"/>
        <v>0</v>
      </c>
      <c r="BB93" s="202"/>
      <c r="BC93" s="202"/>
      <c r="BD93" s="202"/>
      <c r="BE93" s="202"/>
      <c r="BF93" s="202"/>
      <c r="BG93" s="202"/>
      <c r="BH93" s="202"/>
      <c r="BI93" s="202"/>
      <c r="BJ93" s="203"/>
      <c r="BK93" s="204"/>
      <c r="BL93" s="108">
        <f t="shared" si="2877"/>
        <v>0</v>
      </c>
      <c r="BM93" s="102">
        <f ca="1">IF(E93=0,0,SUMIF('Cocktail (December 2025)'!$F$6:$DB$1547,E93,'Cocktail (December 2025)'!$U$6:$U$1547))</f>
        <v>0</v>
      </c>
      <c r="BN93" s="108">
        <f t="shared" ca="1" si="2878"/>
        <v>0</v>
      </c>
      <c r="BO93" s="109">
        <f t="shared" ca="1" si="2879"/>
        <v>0</v>
      </c>
      <c r="BP93" s="104">
        <f t="shared" ca="1" si="2880"/>
        <v>0</v>
      </c>
      <c r="BQ93" s="105">
        <f t="shared" ca="1" si="2881"/>
        <v>0</v>
      </c>
      <c r="BR93" s="191"/>
      <c r="BS93" s="192">
        <f t="shared" ca="1" si="2882"/>
        <v>0</v>
      </c>
      <c r="BT93" s="106">
        <f t="shared" ca="1" si="2883"/>
        <v>0</v>
      </c>
      <c r="BU93" s="202"/>
      <c r="BV93" s="202"/>
      <c r="BW93" s="202"/>
      <c r="BX93" s="202"/>
      <c r="BY93" s="202"/>
      <c r="BZ93" s="202"/>
      <c r="CA93" s="202"/>
      <c r="CB93" s="202"/>
      <c r="CC93" s="203"/>
      <c r="CD93" s="204"/>
      <c r="CE93" s="108">
        <f t="shared" si="2884"/>
        <v>0</v>
      </c>
      <c r="CF93" s="102">
        <f ca="1">IF(E93=0,0,SUMIF('Cocktail (December 2025)'!$F$6:$DB$1547,E93,'Cocktail (December 2025)'!$X$6:$X$1547))</f>
        <v>0</v>
      </c>
      <c r="CG93" s="108">
        <f t="shared" ca="1" si="2885"/>
        <v>0</v>
      </c>
      <c r="CH93" s="109">
        <f t="shared" ca="1" si="2886"/>
        <v>0</v>
      </c>
      <c r="CI93" s="104">
        <f t="shared" ca="1" si="2887"/>
        <v>0</v>
      </c>
      <c r="CJ93" s="105">
        <f t="shared" ca="1" si="2888"/>
        <v>0</v>
      </c>
      <c r="CK93" s="191"/>
      <c r="CL93" s="192">
        <f t="shared" ca="1" si="2889"/>
        <v>0</v>
      </c>
      <c r="CM93" s="106">
        <f t="shared" ca="1" si="2890"/>
        <v>0</v>
      </c>
      <c r="CN93" s="202"/>
      <c r="CO93" s="202"/>
      <c r="CP93" s="202"/>
      <c r="CQ93" s="202"/>
      <c r="CR93" s="202"/>
      <c r="CS93" s="202"/>
      <c r="CT93" s="202"/>
      <c r="CU93" s="202"/>
      <c r="CV93" s="203"/>
      <c r="CW93" s="204"/>
      <c r="CX93" s="108">
        <f t="shared" si="2891"/>
        <v>0</v>
      </c>
      <c r="CY93" s="102">
        <f ca="1">IF(E93=0,0,SUMIF('Cocktail (December 2025)'!$F$6:$DB$1547,E93,'Cocktail (December 2025)'!$AA$6:$AA$1547))</f>
        <v>0</v>
      </c>
      <c r="CZ93" s="108">
        <f t="shared" ca="1" si="2892"/>
        <v>0</v>
      </c>
      <c r="DA93" s="109">
        <f t="shared" ca="1" si="2893"/>
        <v>0</v>
      </c>
      <c r="DB93" s="104">
        <f t="shared" ca="1" si="2894"/>
        <v>0</v>
      </c>
      <c r="DC93" s="105">
        <f t="shared" ca="1" si="2895"/>
        <v>0</v>
      </c>
      <c r="DD93" s="191"/>
      <c r="DE93" s="192">
        <f t="shared" ca="1" si="2896"/>
        <v>0</v>
      </c>
      <c r="DF93" s="106">
        <f t="shared" ca="1" si="2897"/>
        <v>0</v>
      </c>
      <c r="DG93" s="202"/>
      <c r="DH93" s="202"/>
      <c r="DI93" s="202"/>
      <c r="DJ93" s="202"/>
      <c r="DK93" s="202"/>
      <c r="DL93" s="202"/>
      <c r="DM93" s="202"/>
      <c r="DN93" s="202"/>
      <c r="DO93" s="203"/>
      <c r="DP93" s="204"/>
      <c r="DQ93" s="108">
        <f t="shared" si="2898"/>
        <v>0</v>
      </c>
      <c r="DR93" s="102">
        <f ca="1">IF(E93=0,0,SUMIF('Cocktail (December 2025)'!$F$6:$DB$1547,E93,'Cocktail (December 2025)'!$AD$6:$AD$1547))</f>
        <v>0</v>
      </c>
      <c r="DS93" s="108">
        <f t="shared" ca="1" si="2899"/>
        <v>0</v>
      </c>
      <c r="DT93" s="109">
        <f t="shared" ca="1" si="2900"/>
        <v>0</v>
      </c>
      <c r="DU93" s="104">
        <f t="shared" ca="1" si="2901"/>
        <v>0</v>
      </c>
      <c r="DV93" s="105">
        <f t="shared" ca="1" si="2902"/>
        <v>0</v>
      </c>
      <c r="DW93" s="191"/>
      <c r="DX93" s="192">
        <f t="shared" ca="1" si="2903"/>
        <v>0</v>
      </c>
      <c r="DY93" s="106">
        <f t="shared" ca="1" si="2904"/>
        <v>0</v>
      </c>
      <c r="DZ93" s="202"/>
      <c r="EA93" s="202"/>
      <c r="EB93" s="202"/>
      <c r="EC93" s="202"/>
      <c r="ED93" s="202"/>
      <c r="EE93" s="202"/>
      <c r="EF93" s="202"/>
      <c r="EG93" s="202"/>
      <c r="EH93" s="203"/>
      <c r="EI93" s="204"/>
      <c r="EJ93" s="108">
        <f t="shared" si="2905"/>
        <v>0</v>
      </c>
      <c r="EK93" s="102">
        <f ca="1">IF(E93=0,0,SUMIF('Cocktail (December 2025)'!$F$6:$DB$1547,E93,'Cocktail (December 2025)'!$AG$6:$AG$1547))</f>
        <v>0</v>
      </c>
      <c r="EL93" s="108">
        <f t="shared" ca="1" si="2906"/>
        <v>0</v>
      </c>
      <c r="EM93" s="109">
        <f t="shared" ca="1" si="2907"/>
        <v>0</v>
      </c>
      <c r="EN93" s="104">
        <f t="shared" ca="1" si="2908"/>
        <v>0</v>
      </c>
      <c r="EO93" s="105">
        <f t="shared" ca="1" si="2909"/>
        <v>0</v>
      </c>
      <c r="EP93" s="191"/>
      <c r="EQ93" s="199">
        <f t="shared" ca="1" si="2910"/>
        <v>0</v>
      </c>
      <c r="ER93" s="185">
        <f t="shared" ca="1" si="2911"/>
        <v>0</v>
      </c>
      <c r="ES93" s="202"/>
      <c r="ET93" s="202"/>
      <c r="EU93" s="202"/>
      <c r="EV93" s="202"/>
      <c r="EW93" s="202"/>
      <c r="EX93" s="202"/>
      <c r="EY93" s="202"/>
      <c r="EZ93" s="202"/>
      <c r="FA93" s="203"/>
      <c r="FB93" s="204"/>
      <c r="FC93" s="108">
        <f t="shared" si="2912"/>
        <v>0</v>
      </c>
      <c r="FD93" s="102">
        <f ca="1">IF(E93=0,0,SUMIF('Cocktail (December 2025)'!$F$6:$DB$1547,E93,'Cocktail (December 2025)'!$AJ$6:$AJ$1547))</f>
        <v>0</v>
      </c>
      <c r="FE93" s="108">
        <f t="shared" ca="1" si="2913"/>
        <v>0</v>
      </c>
      <c r="FF93" s="109">
        <f t="shared" ca="1" si="2914"/>
        <v>0</v>
      </c>
      <c r="FG93" s="104">
        <f t="shared" ca="1" si="2915"/>
        <v>0</v>
      </c>
      <c r="FH93" s="105">
        <f t="shared" ca="1" si="2916"/>
        <v>0</v>
      </c>
      <c r="FI93" s="191"/>
      <c r="FJ93" s="192">
        <f t="shared" ca="1" si="2917"/>
        <v>0</v>
      </c>
      <c r="FK93" s="110">
        <f t="shared" ca="1" si="2918"/>
        <v>0</v>
      </c>
      <c r="FL93" s="202"/>
      <c r="FM93" s="202"/>
      <c r="FN93" s="202"/>
      <c r="FO93" s="202"/>
      <c r="FP93" s="202"/>
      <c r="FQ93" s="202"/>
      <c r="FR93" s="202"/>
      <c r="FS93" s="202"/>
      <c r="FT93" s="203"/>
      <c r="FU93" s="204"/>
      <c r="FV93" s="108">
        <f t="shared" si="2919"/>
        <v>0</v>
      </c>
      <c r="FW93" s="102">
        <f ca="1">IF(E93=0,0,SUMIF('Cocktail (December 2025)'!$F$6:$DB$1547,E93,'Cocktail (December 2025)'!$AM$6:$AM$1547))</f>
        <v>0</v>
      </c>
      <c r="FX93" s="108">
        <f t="shared" ca="1" si="2920"/>
        <v>0</v>
      </c>
      <c r="FY93" s="109">
        <f t="shared" ca="1" si="2921"/>
        <v>0</v>
      </c>
      <c r="FZ93" s="104">
        <f t="shared" ca="1" si="2922"/>
        <v>0</v>
      </c>
      <c r="GA93" s="105">
        <f t="shared" ca="1" si="2923"/>
        <v>0</v>
      </c>
      <c r="GB93" s="191"/>
      <c r="GC93" s="192">
        <f t="shared" ca="1" si="2924"/>
        <v>0</v>
      </c>
      <c r="GD93" s="106">
        <f t="shared" ca="1" si="2925"/>
        <v>0</v>
      </c>
      <c r="GE93" s="202"/>
      <c r="GF93" s="202"/>
      <c r="GG93" s="202"/>
      <c r="GH93" s="202"/>
      <c r="GI93" s="202"/>
      <c r="GJ93" s="202"/>
      <c r="GK93" s="202"/>
      <c r="GL93" s="202"/>
      <c r="GM93" s="203"/>
      <c r="GN93" s="204"/>
      <c r="GO93" s="108">
        <f t="shared" si="2926"/>
        <v>0</v>
      </c>
      <c r="GP93" s="102">
        <f ca="1">IF(E93=0,0,SUMIF('Cocktail (December 2025)'!$F$6:$DB$1547,E93,'Cocktail (December 2025)'!$AP$6:$AP$1547))</f>
        <v>0</v>
      </c>
      <c r="GQ93" s="108">
        <f t="shared" ca="1" si="2927"/>
        <v>0</v>
      </c>
      <c r="GR93" s="109">
        <f t="shared" ca="1" si="2928"/>
        <v>0</v>
      </c>
      <c r="GS93" s="104">
        <f t="shared" ca="1" si="2929"/>
        <v>0</v>
      </c>
      <c r="GT93" s="105">
        <f t="shared" ca="1" si="2930"/>
        <v>0</v>
      </c>
      <c r="GU93" s="191"/>
      <c r="GV93" s="192">
        <f t="shared" ca="1" si="2931"/>
        <v>0</v>
      </c>
      <c r="GW93" s="106">
        <f t="shared" ca="1" si="2932"/>
        <v>0</v>
      </c>
      <c r="GX93" s="202"/>
      <c r="GY93" s="202"/>
      <c r="GZ93" s="202"/>
      <c r="HA93" s="202"/>
      <c r="HB93" s="202"/>
      <c r="HC93" s="202"/>
      <c r="HD93" s="202"/>
      <c r="HE93" s="202"/>
      <c r="HF93" s="203"/>
      <c r="HG93" s="204"/>
      <c r="HH93" s="108">
        <f t="shared" si="2933"/>
        <v>0</v>
      </c>
      <c r="HI93" s="102">
        <f ca="1">IF(E93=0,0,SUMIF('Cocktail (December 2025)'!$F$6:$DB$1547,E93,'Cocktail (December 2025)'!$AS$6:$AS$1547))</f>
        <v>0</v>
      </c>
      <c r="HJ93" s="108">
        <f t="shared" ca="1" si="2934"/>
        <v>0</v>
      </c>
      <c r="HK93" s="109">
        <f t="shared" ca="1" si="2935"/>
        <v>0</v>
      </c>
      <c r="HL93" s="104">
        <f t="shared" ca="1" si="2936"/>
        <v>0</v>
      </c>
      <c r="HM93" s="105">
        <f t="shared" ca="1" si="2937"/>
        <v>0</v>
      </c>
      <c r="HN93" s="191"/>
      <c r="HO93" s="192">
        <f t="shared" ca="1" si="2938"/>
        <v>0</v>
      </c>
      <c r="HP93" s="106">
        <f t="shared" ca="1" si="2939"/>
        <v>0</v>
      </c>
      <c r="HQ93" s="202"/>
      <c r="HR93" s="202"/>
      <c r="HS93" s="202"/>
      <c r="HT93" s="202"/>
      <c r="HU93" s="202"/>
      <c r="HV93" s="202"/>
      <c r="HW93" s="202"/>
      <c r="HX93" s="202"/>
      <c r="HY93" s="203"/>
      <c r="HZ93" s="204"/>
      <c r="IA93" s="108">
        <f t="shared" si="2940"/>
        <v>0</v>
      </c>
      <c r="IB93" s="102">
        <f ca="1">IF(E93=0,0,SUMIF('Cocktail (December 2025)'!$F$6:$DB$1547,E93,'Cocktail (December 2025)'!$AV$6:$AV$1547))</f>
        <v>0</v>
      </c>
      <c r="IC93" s="108">
        <f t="shared" ca="1" si="2941"/>
        <v>0</v>
      </c>
      <c r="ID93" s="109">
        <f t="shared" ca="1" si="2942"/>
        <v>0</v>
      </c>
      <c r="IE93" s="104">
        <f t="shared" ca="1" si="2943"/>
        <v>0</v>
      </c>
      <c r="IF93" s="105">
        <f t="shared" ca="1" si="2944"/>
        <v>0</v>
      </c>
      <c r="IG93" s="191"/>
      <c r="IH93" s="192">
        <f t="shared" ca="1" si="2945"/>
        <v>0</v>
      </c>
      <c r="II93" s="106">
        <f t="shared" ca="1" si="2946"/>
        <v>0</v>
      </c>
      <c r="IJ93" s="202"/>
      <c r="IK93" s="202"/>
      <c r="IL93" s="202"/>
      <c r="IM93" s="202"/>
      <c r="IN93" s="202"/>
      <c r="IO93" s="202"/>
      <c r="IP93" s="202"/>
      <c r="IQ93" s="202"/>
      <c r="IR93" s="203"/>
      <c r="IS93" s="204"/>
      <c r="IT93" s="108">
        <f t="shared" si="2947"/>
        <v>0</v>
      </c>
      <c r="IU93" s="102">
        <f ca="1">IF(E93=0,0,SUMIF('Cocktail (December 2025)'!$F$6:$DB$1547,E93,'Cocktail (December 2025)'!$AY$6:$AY$1547))</f>
        <v>0</v>
      </c>
      <c r="IV93" s="108">
        <f t="shared" ca="1" si="2948"/>
        <v>0</v>
      </c>
      <c r="IW93" s="109">
        <f t="shared" ca="1" si="2949"/>
        <v>0</v>
      </c>
      <c r="IX93" s="104">
        <f t="shared" ca="1" si="2950"/>
        <v>0</v>
      </c>
      <c r="IY93" s="105">
        <f t="shared" ca="1" si="2951"/>
        <v>0</v>
      </c>
      <c r="IZ93" s="191"/>
      <c r="JA93" s="192">
        <f t="shared" ca="1" si="2952"/>
        <v>0</v>
      </c>
      <c r="JB93" s="106">
        <f t="shared" ca="1" si="2953"/>
        <v>0</v>
      </c>
      <c r="JC93" s="202"/>
      <c r="JD93" s="202"/>
      <c r="JE93" s="202"/>
      <c r="JF93" s="202"/>
      <c r="JG93" s="202"/>
      <c r="JH93" s="202"/>
      <c r="JI93" s="202"/>
      <c r="JJ93" s="202"/>
      <c r="JK93" s="203"/>
      <c r="JL93" s="204"/>
      <c r="JM93" s="108">
        <f t="shared" si="2954"/>
        <v>0</v>
      </c>
      <c r="JN93" s="102">
        <f ca="1">IF(E93=0,0,SUMIF('Cocktail (December 2025)'!$F$6:$DB$1547,E93,'Cocktail (December 2025)'!$BB$6:$BB$1547))</f>
        <v>0</v>
      </c>
      <c r="JO93" s="108">
        <f t="shared" ca="1" si="2955"/>
        <v>0</v>
      </c>
      <c r="JP93" s="109">
        <f t="shared" ca="1" si="2956"/>
        <v>0</v>
      </c>
      <c r="JQ93" s="104">
        <f t="shared" ca="1" si="2957"/>
        <v>0</v>
      </c>
      <c r="JR93" s="105">
        <f t="shared" ca="1" si="2958"/>
        <v>0</v>
      </c>
      <c r="JS93" s="191"/>
      <c r="JT93" s="192">
        <f t="shared" ca="1" si="2959"/>
        <v>0</v>
      </c>
      <c r="JU93" s="106">
        <f t="shared" ca="1" si="2960"/>
        <v>0</v>
      </c>
      <c r="JV93" s="202"/>
      <c r="JW93" s="202"/>
      <c r="JX93" s="202"/>
      <c r="JY93" s="202"/>
      <c r="JZ93" s="202"/>
      <c r="KA93" s="202"/>
      <c r="KB93" s="202"/>
      <c r="KC93" s="202"/>
      <c r="KD93" s="203"/>
      <c r="KE93" s="204"/>
      <c r="KF93" s="108">
        <f t="shared" si="2961"/>
        <v>0</v>
      </c>
      <c r="KG93" s="102">
        <f ca="1">IF(E93=0,0,SUMIF('Cocktail (December 2025)'!$F$6:$DB$1547,E93,'Cocktail (December 2025)'!$BE$6:$BE$1547))</f>
        <v>0</v>
      </c>
      <c r="KH93" s="108">
        <f t="shared" ca="1" si="2962"/>
        <v>0</v>
      </c>
      <c r="KI93" s="109">
        <f t="shared" ca="1" si="2963"/>
        <v>0</v>
      </c>
      <c r="KJ93" s="104">
        <f t="shared" ca="1" si="2964"/>
        <v>0</v>
      </c>
      <c r="KK93" s="105">
        <f t="shared" ca="1" si="2965"/>
        <v>0</v>
      </c>
      <c r="KL93" s="191"/>
      <c r="KM93" s="192">
        <f t="shared" ca="1" si="2966"/>
        <v>0</v>
      </c>
      <c r="KN93" s="106">
        <f t="shared" ca="1" si="2967"/>
        <v>0</v>
      </c>
      <c r="KO93" s="202"/>
      <c r="KP93" s="202"/>
      <c r="KQ93" s="202"/>
      <c r="KR93" s="202"/>
      <c r="KS93" s="202"/>
      <c r="KT93" s="202"/>
      <c r="KU93" s="202"/>
      <c r="KV93" s="202"/>
      <c r="KW93" s="203"/>
      <c r="KX93" s="204"/>
      <c r="KY93" s="108">
        <f t="shared" si="2968"/>
        <v>0</v>
      </c>
      <c r="KZ93" s="102">
        <f ca="1">IF(E93=0,0,SUMIF('Cocktail (December 2025)'!$F$6:$DB$1547,E93,'Cocktail (December 2025)'!$BH$6:$BH$1547))</f>
        <v>0</v>
      </c>
      <c r="LA93" s="108">
        <f t="shared" ca="1" si="2969"/>
        <v>0</v>
      </c>
      <c r="LB93" s="109">
        <f t="shared" ca="1" si="2970"/>
        <v>0</v>
      </c>
      <c r="LC93" s="104">
        <f t="shared" ca="1" si="2971"/>
        <v>0</v>
      </c>
      <c r="LD93" s="105">
        <f t="shared" ca="1" si="2972"/>
        <v>0</v>
      </c>
      <c r="LE93" s="191"/>
      <c r="LF93" s="192">
        <f t="shared" ca="1" si="2973"/>
        <v>0</v>
      </c>
      <c r="LG93" s="106">
        <f t="shared" ca="1" si="2974"/>
        <v>0</v>
      </c>
      <c r="LH93" s="202"/>
      <c r="LI93" s="202"/>
      <c r="LJ93" s="202"/>
      <c r="LK93" s="202"/>
      <c r="LL93" s="202"/>
      <c r="LM93" s="202"/>
      <c r="LN93" s="202"/>
      <c r="LO93" s="202"/>
      <c r="LP93" s="203"/>
      <c r="LQ93" s="204"/>
      <c r="LR93" s="108">
        <f t="shared" si="2975"/>
        <v>0</v>
      </c>
      <c r="LS93" s="102">
        <f ca="1">IF(E93=0,0,SUMIF('Cocktail (December 2025)'!$F$6:$DB$1547,E93,'Cocktail (December 2025)'!$BK$6:$BK$1547))</f>
        <v>0</v>
      </c>
      <c r="LT93" s="108">
        <f t="shared" ca="1" si="2976"/>
        <v>0</v>
      </c>
      <c r="LU93" s="109">
        <f t="shared" ca="1" si="2977"/>
        <v>0</v>
      </c>
      <c r="LV93" s="104">
        <f t="shared" ca="1" si="2978"/>
        <v>0</v>
      </c>
      <c r="LW93" s="105">
        <f t="shared" ca="1" si="2979"/>
        <v>0</v>
      </c>
      <c r="LX93" s="191"/>
      <c r="LY93" s="192">
        <f t="shared" ca="1" si="2980"/>
        <v>0</v>
      </c>
      <c r="LZ93" s="106">
        <f t="shared" ca="1" si="2981"/>
        <v>0</v>
      </c>
      <c r="MA93" s="202"/>
      <c r="MB93" s="202"/>
      <c r="MC93" s="202"/>
      <c r="MD93" s="202"/>
      <c r="ME93" s="202"/>
      <c r="MF93" s="202"/>
      <c r="MG93" s="202"/>
      <c r="MH93" s="202"/>
      <c r="MI93" s="203"/>
      <c r="MJ93" s="204"/>
      <c r="MK93" s="108">
        <f t="shared" si="2982"/>
        <v>0</v>
      </c>
      <c r="ML93" s="102">
        <f ca="1">IF(E93=0,0,SUMIF('Cocktail (December 2025)'!$F$6:$DB$1547,E93,'Cocktail (December 2025)'!$BN$6:$BN$1547))</f>
        <v>0</v>
      </c>
      <c r="MM93" s="108">
        <f t="shared" ca="1" si="2983"/>
        <v>0</v>
      </c>
      <c r="MN93" s="109">
        <f t="shared" ca="1" si="2984"/>
        <v>0</v>
      </c>
      <c r="MO93" s="104">
        <f t="shared" ca="1" si="2985"/>
        <v>0</v>
      </c>
      <c r="MP93" s="105">
        <f t="shared" ca="1" si="2986"/>
        <v>0</v>
      </c>
      <c r="MQ93" s="191"/>
      <c r="MR93" s="192">
        <f t="shared" ca="1" si="2987"/>
        <v>0</v>
      </c>
      <c r="MS93" s="106">
        <f t="shared" ca="1" si="2988"/>
        <v>0</v>
      </c>
      <c r="MT93" s="202"/>
      <c r="MU93" s="202"/>
      <c r="MV93" s="202"/>
      <c r="MW93" s="202"/>
      <c r="MX93" s="202"/>
      <c r="MY93" s="202"/>
      <c r="MZ93" s="202"/>
      <c r="NA93" s="202"/>
      <c r="NB93" s="203"/>
      <c r="NC93" s="204"/>
      <c r="ND93" s="108">
        <f t="shared" si="2989"/>
        <v>0</v>
      </c>
      <c r="NE93" s="102">
        <f ca="1">IF(E93=0,0,SUMIF('Cocktail (December 2025)'!$F$6:$DB$1547,E93,'Cocktail (December 2025)'!$BQ$6:$BQ$1547))</f>
        <v>0</v>
      </c>
      <c r="NF93" s="108">
        <f t="shared" ca="1" si="2990"/>
        <v>0</v>
      </c>
      <c r="NG93" s="109">
        <f t="shared" ca="1" si="2991"/>
        <v>0</v>
      </c>
      <c r="NH93" s="104">
        <f t="shared" ca="1" si="2992"/>
        <v>0</v>
      </c>
      <c r="NI93" s="105">
        <f t="shared" ca="1" si="2993"/>
        <v>0</v>
      </c>
      <c r="NJ93" s="191"/>
      <c r="NK93" s="192">
        <f t="shared" ca="1" si="2994"/>
        <v>0</v>
      </c>
      <c r="NL93" s="106">
        <f t="shared" ca="1" si="2995"/>
        <v>0</v>
      </c>
      <c r="NM93" s="202"/>
      <c r="NN93" s="202"/>
      <c r="NO93" s="202"/>
      <c r="NP93" s="202"/>
      <c r="NQ93" s="202"/>
      <c r="NR93" s="202"/>
      <c r="NS93" s="202"/>
      <c r="NT93" s="202"/>
      <c r="NU93" s="203"/>
      <c r="NV93" s="204"/>
      <c r="NW93" s="108">
        <f t="shared" si="2996"/>
        <v>0</v>
      </c>
      <c r="NX93" s="102">
        <f ca="1">IF(E93=0,0,SUMIF('Cocktail (December 2025)'!$F$6:$DB$1547,E93,'Cocktail (December 2025)'!$BT$6:$BT$1547))</f>
        <v>0</v>
      </c>
      <c r="NY93" s="108">
        <f t="shared" ca="1" si="2997"/>
        <v>0</v>
      </c>
      <c r="NZ93" s="109">
        <f t="shared" ca="1" si="2998"/>
        <v>0</v>
      </c>
      <c r="OA93" s="104">
        <f t="shared" ca="1" si="2999"/>
        <v>0</v>
      </c>
      <c r="OB93" s="105">
        <f t="shared" ca="1" si="3000"/>
        <v>0</v>
      </c>
      <c r="OC93" s="191"/>
      <c r="OD93" s="192">
        <f t="shared" ca="1" si="3001"/>
        <v>0</v>
      </c>
      <c r="OE93" s="106">
        <f t="shared" ca="1" si="3002"/>
        <v>0</v>
      </c>
      <c r="OF93" s="202"/>
      <c r="OG93" s="202"/>
      <c r="OH93" s="202"/>
      <c r="OI93" s="202"/>
      <c r="OJ93" s="202"/>
      <c r="OK93" s="202"/>
      <c r="OL93" s="202"/>
      <c r="OM93" s="202"/>
      <c r="ON93" s="203"/>
      <c r="OO93" s="204"/>
      <c r="OP93" s="108">
        <f t="shared" si="3003"/>
        <v>0</v>
      </c>
      <c r="OQ93" s="102">
        <f ca="1">IF(E93=0,0,SUMIF('Cocktail (December 2025)'!$F$6:$DB$1547,E93,'Cocktail (December 2025)'!$BW$6:$BW$1547))</f>
        <v>0</v>
      </c>
      <c r="OR93" s="108">
        <f t="shared" ca="1" si="3004"/>
        <v>0</v>
      </c>
      <c r="OS93" s="109">
        <f t="shared" ca="1" si="3005"/>
        <v>0</v>
      </c>
      <c r="OT93" s="104">
        <f t="shared" ca="1" si="3006"/>
        <v>0</v>
      </c>
      <c r="OU93" s="105">
        <f t="shared" ca="1" si="3007"/>
        <v>0</v>
      </c>
      <c r="OV93" s="191"/>
      <c r="OW93" s="192">
        <f t="shared" ca="1" si="3008"/>
        <v>0</v>
      </c>
      <c r="OX93" s="106">
        <f t="shared" ca="1" si="3009"/>
        <v>0</v>
      </c>
      <c r="OY93" s="202"/>
      <c r="OZ93" s="202"/>
      <c r="PA93" s="202"/>
      <c r="PB93" s="202"/>
      <c r="PC93" s="202"/>
      <c r="PD93" s="202"/>
      <c r="PE93" s="202"/>
      <c r="PF93" s="202"/>
      <c r="PG93" s="203"/>
      <c r="PH93" s="204"/>
      <c r="PI93" s="108">
        <f t="shared" si="3010"/>
        <v>0</v>
      </c>
      <c r="PJ93" s="102">
        <f ca="1">IF(E93=0,0,SUMIF('Cocktail (December 2025)'!$F$6:$DB$1547,E93,'Cocktail (December 2025)'!$BZ$6:$BZ$1547))</f>
        <v>0</v>
      </c>
      <c r="PK93" s="108">
        <f t="shared" ca="1" si="3011"/>
        <v>0</v>
      </c>
      <c r="PL93" s="109">
        <f t="shared" ca="1" si="3012"/>
        <v>0</v>
      </c>
      <c r="PM93" s="104">
        <f t="shared" ca="1" si="3013"/>
        <v>0</v>
      </c>
      <c r="PN93" s="105">
        <f t="shared" ca="1" si="3014"/>
        <v>0</v>
      </c>
      <c r="PO93" s="191"/>
      <c r="PP93" s="192">
        <f t="shared" ca="1" si="3015"/>
        <v>0</v>
      </c>
      <c r="PQ93" s="106">
        <f t="shared" ca="1" si="3016"/>
        <v>0</v>
      </c>
      <c r="PR93" s="202"/>
      <c r="PS93" s="202"/>
      <c r="PT93" s="202"/>
      <c r="PU93" s="202"/>
      <c r="PV93" s="202"/>
      <c r="PW93" s="202"/>
      <c r="PX93" s="202"/>
      <c r="PY93" s="202"/>
      <c r="PZ93" s="203"/>
      <c r="QA93" s="204"/>
      <c r="QB93" s="108">
        <f t="shared" si="3017"/>
        <v>0</v>
      </c>
      <c r="QC93" s="102">
        <f ca="1">IF(E93=0,0,SUMIF('Cocktail (December 2025)'!$F$6:$DB$1547,E93,'Cocktail (December 2025)'!$CC$6:$CC$1547))</f>
        <v>0</v>
      </c>
      <c r="QD93" s="108">
        <f t="shared" ca="1" si="3018"/>
        <v>0</v>
      </c>
      <c r="QE93" s="109">
        <f t="shared" ca="1" si="3019"/>
        <v>0</v>
      </c>
      <c r="QF93" s="104">
        <f t="shared" ca="1" si="3020"/>
        <v>0</v>
      </c>
      <c r="QG93" s="105">
        <f t="shared" ca="1" si="3021"/>
        <v>0</v>
      </c>
      <c r="QH93" s="191"/>
      <c r="QI93" s="192">
        <f t="shared" ca="1" si="3022"/>
        <v>0</v>
      </c>
      <c r="QJ93" s="106">
        <f t="shared" ca="1" si="3023"/>
        <v>0</v>
      </c>
      <c r="QK93" s="202"/>
      <c r="QL93" s="202"/>
      <c r="QM93" s="202"/>
      <c r="QN93" s="202"/>
      <c r="QO93" s="202"/>
      <c r="QP93" s="202"/>
      <c r="QQ93" s="202"/>
      <c r="QR93" s="202"/>
      <c r="QS93" s="203"/>
      <c r="QT93" s="204"/>
      <c r="QU93" s="108">
        <f t="shared" si="3024"/>
        <v>0</v>
      </c>
      <c r="QV93" s="102">
        <f ca="1">IF(E93=0,0,SUMIF('Cocktail (December 2025)'!$F$6:$DB$1547,E93,'Cocktail (December 2025)'!$CF$6:$CF$1547))</f>
        <v>0</v>
      </c>
      <c r="QW93" s="108">
        <f t="shared" ca="1" si="3025"/>
        <v>0</v>
      </c>
      <c r="QX93" s="109">
        <f t="shared" ca="1" si="3026"/>
        <v>0</v>
      </c>
      <c r="QY93" s="104">
        <f t="shared" ca="1" si="3027"/>
        <v>0</v>
      </c>
      <c r="QZ93" s="105">
        <f t="shared" ca="1" si="3028"/>
        <v>0</v>
      </c>
      <c r="RA93" s="191"/>
      <c r="RB93" s="192">
        <f t="shared" ca="1" si="3029"/>
        <v>0</v>
      </c>
      <c r="RC93" s="106">
        <f t="shared" ref="RC93:RC132" ca="1" si="3100">QX93</f>
        <v>0</v>
      </c>
      <c r="RD93" s="202"/>
      <c r="RE93" s="202"/>
      <c r="RF93" s="202"/>
      <c r="RG93" s="202"/>
      <c r="RH93" s="202"/>
      <c r="RI93" s="202"/>
      <c r="RJ93" s="202"/>
      <c r="RK93" s="202"/>
      <c r="RL93" s="203"/>
      <c r="RM93" s="204"/>
      <c r="RN93" s="108">
        <f t="shared" si="3030"/>
        <v>0</v>
      </c>
      <c r="RO93" s="102">
        <f ca="1">IF(E93=0,0,SUMIF('Cocktail (December 2025)'!$F$6:$DB$1547,E93,'Cocktail (December 2025)'!$CI$6:$CI$1547))</f>
        <v>0</v>
      </c>
      <c r="RP93" s="108">
        <f t="shared" ca="1" si="3031"/>
        <v>0</v>
      </c>
      <c r="RQ93" s="109">
        <f t="shared" ca="1" si="3032"/>
        <v>0</v>
      </c>
      <c r="RR93" s="104">
        <f t="shared" ca="1" si="3033"/>
        <v>0</v>
      </c>
      <c r="RS93" s="105">
        <f t="shared" ca="1" si="3034"/>
        <v>0</v>
      </c>
      <c r="RT93" s="191"/>
      <c r="RU93" s="192">
        <f t="shared" ca="1" si="3035"/>
        <v>0</v>
      </c>
      <c r="RV93" s="106">
        <f t="shared" ca="1" si="3036"/>
        <v>0</v>
      </c>
      <c r="RW93" s="202"/>
      <c r="RX93" s="202"/>
      <c r="RY93" s="202"/>
      <c r="RZ93" s="202"/>
      <c r="SA93" s="202"/>
      <c r="SB93" s="202"/>
      <c r="SC93" s="202"/>
      <c r="SD93" s="202"/>
      <c r="SE93" s="203"/>
      <c r="SF93" s="204"/>
      <c r="SG93" s="108">
        <f t="shared" si="3037"/>
        <v>0</v>
      </c>
      <c r="SH93" s="102">
        <f ca="1">IF(E93=0,0,SUMIF('Cocktail (December 2025)'!$F$6:$DB$1547,E93,'Cocktail (December 2025)'!$CL$6:$CL$1547))</f>
        <v>0</v>
      </c>
      <c r="SI93" s="108">
        <f t="shared" ca="1" si="3038"/>
        <v>0</v>
      </c>
      <c r="SJ93" s="109">
        <f t="shared" ca="1" si="3039"/>
        <v>0</v>
      </c>
      <c r="SK93" s="104">
        <f t="shared" ca="1" si="3040"/>
        <v>0</v>
      </c>
      <c r="SL93" s="105">
        <f t="shared" ca="1" si="3041"/>
        <v>0</v>
      </c>
      <c r="SM93" s="191"/>
      <c r="SN93" s="192">
        <f t="shared" ca="1" si="3042"/>
        <v>0</v>
      </c>
      <c r="SO93" s="106">
        <f t="shared" ca="1" si="3043"/>
        <v>0</v>
      </c>
      <c r="SP93" s="202"/>
      <c r="SQ93" s="202"/>
      <c r="SR93" s="202"/>
      <c r="SS93" s="202"/>
      <c r="ST93" s="202"/>
      <c r="SU93" s="202"/>
      <c r="SV93" s="202"/>
      <c r="SW93" s="202"/>
      <c r="SX93" s="203"/>
      <c r="SY93" s="204"/>
      <c r="SZ93" s="108">
        <f t="shared" si="3044"/>
        <v>0</v>
      </c>
      <c r="TA93" s="102">
        <f ca="1">IF(E93=0,0,SUMIF('Cocktail (December 2025)'!$F$6:$DB$1547,E93,'Cocktail (December 2025)'!$CO$6:$CO$1547))</f>
        <v>0</v>
      </c>
      <c r="TB93" s="108">
        <f t="shared" ca="1" si="3045"/>
        <v>0</v>
      </c>
      <c r="TC93" s="109">
        <f t="shared" ca="1" si="3046"/>
        <v>0</v>
      </c>
      <c r="TD93" s="104">
        <f t="shared" ca="1" si="3047"/>
        <v>0</v>
      </c>
      <c r="TE93" s="105">
        <f t="shared" ca="1" si="3048"/>
        <v>0</v>
      </c>
      <c r="TF93" s="191"/>
      <c r="TG93" s="192">
        <f t="shared" ca="1" si="3049"/>
        <v>0</v>
      </c>
      <c r="TH93" s="106">
        <f t="shared" ca="1" si="3050"/>
        <v>0</v>
      </c>
      <c r="TI93" s="202"/>
      <c r="TJ93" s="202"/>
      <c r="TK93" s="202"/>
      <c r="TL93" s="202"/>
      <c r="TM93" s="202"/>
      <c r="TN93" s="202"/>
      <c r="TO93" s="202"/>
      <c r="TP93" s="202"/>
      <c r="TQ93" s="203"/>
      <c r="TR93" s="204"/>
      <c r="TS93" s="108">
        <f t="shared" si="3051"/>
        <v>0</v>
      </c>
      <c r="TT93" s="102">
        <f ca="1">IF(E93=0,0,SUMIF('Cocktail (December 2025)'!$F$6:$DB$1547,E93,'Cocktail (December 2025)'!$CR$6:$CR$1547))</f>
        <v>0</v>
      </c>
      <c r="TU93" s="108">
        <f t="shared" ca="1" si="3052"/>
        <v>0</v>
      </c>
      <c r="TV93" s="109">
        <f t="shared" ca="1" si="3053"/>
        <v>0</v>
      </c>
      <c r="TW93" s="104">
        <f t="shared" ca="1" si="3054"/>
        <v>0</v>
      </c>
      <c r="TX93" s="105">
        <f t="shared" ca="1" si="3055"/>
        <v>0</v>
      </c>
      <c r="TY93" s="191"/>
      <c r="TZ93" s="192">
        <f t="shared" ca="1" si="3056"/>
        <v>0</v>
      </c>
      <c r="UA93" s="106">
        <f t="shared" ca="1" si="3057"/>
        <v>0</v>
      </c>
      <c r="UB93" s="202"/>
      <c r="UC93" s="202"/>
      <c r="UD93" s="202"/>
      <c r="UE93" s="202"/>
      <c r="UF93" s="202"/>
      <c r="UG93" s="202"/>
      <c r="UH93" s="202"/>
      <c r="UI93" s="202"/>
      <c r="UJ93" s="203"/>
      <c r="UK93" s="204"/>
      <c r="UL93" s="108">
        <f t="shared" si="3058"/>
        <v>0</v>
      </c>
      <c r="UM93" s="102">
        <f ca="1">IF(E93=0,0,SUMIF('Cocktail (December 2025)'!$F$6:$DB$1547,E93,'Cocktail (December 2025)'!$CU$6:$CU$1547))</f>
        <v>0</v>
      </c>
      <c r="UN93" s="108">
        <f t="shared" ca="1" si="3059"/>
        <v>0</v>
      </c>
      <c r="UO93" s="109">
        <f t="shared" ca="1" si="3060"/>
        <v>0</v>
      </c>
      <c r="UP93" s="104">
        <f t="shared" ca="1" si="3061"/>
        <v>0</v>
      </c>
      <c r="UQ93" s="105">
        <f t="shared" ca="1" si="3062"/>
        <v>0</v>
      </c>
      <c r="UR93" s="191"/>
      <c r="US93" s="192">
        <f t="shared" ca="1" si="3063"/>
        <v>0</v>
      </c>
      <c r="UT93" s="106">
        <f t="shared" ca="1" si="3064"/>
        <v>0</v>
      </c>
      <c r="UU93" s="202"/>
      <c r="UV93" s="202"/>
      <c r="UW93" s="202"/>
      <c r="UX93" s="202"/>
      <c r="UY93" s="202"/>
      <c r="UZ93" s="202"/>
      <c r="VA93" s="202"/>
      <c r="VB93" s="202"/>
      <c r="VC93" s="203"/>
      <c r="VD93" s="204"/>
      <c r="VE93" s="108">
        <f t="shared" si="3065"/>
        <v>0</v>
      </c>
      <c r="VF93" s="102">
        <f ca="1">IF(E93=0,0,SUMIF('Cocktail (December 2025)'!$F$6:$DB$1547,E93,'Cocktail (December 2025)'!$CX$6:$CX$1547))</f>
        <v>0</v>
      </c>
      <c r="VG93" s="108">
        <f t="shared" ca="1" si="3066"/>
        <v>0</v>
      </c>
      <c r="VH93" s="109">
        <f t="shared" ca="1" si="3067"/>
        <v>0</v>
      </c>
      <c r="VI93" s="104">
        <f t="shared" ca="1" si="3068"/>
        <v>0</v>
      </c>
      <c r="VJ93" s="105">
        <f t="shared" ca="1" si="3069"/>
        <v>0</v>
      </c>
      <c r="VK93" s="191"/>
      <c r="VL93" s="192">
        <f t="shared" ca="1" si="3070"/>
        <v>0</v>
      </c>
      <c r="VM93" s="106">
        <f t="shared" ca="1" si="3071"/>
        <v>0</v>
      </c>
      <c r="VN93" s="202"/>
      <c r="VO93" s="202"/>
      <c r="VP93" s="202"/>
      <c r="VQ93" s="202"/>
      <c r="VR93" s="202"/>
      <c r="VS93" s="202"/>
      <c r="VT93" s="202"/>
      <c r="VU93" s="202"/>
      <c r="VV93" s="203"/>
      <c r="VW93" s="204"/>
      <c r="VX93" s="108">
        <f t="shared" si="3072"/>
        <v>0</v>
      </c>
      <c r="VY93" s="102">
        <f ca="1">IF(E93=0,0,SUMIF('Cocktail (December 2025)'!$F$6:$DB$1547,E93,'Cocktail (December 2025)'!$DA$6:$DA$1547))</f>
        <v>0</v>
      </c>
      <c r="VZ93" s="108">
        <f t="shared" ca="1" si="3073"/>
        <v>0</v>
      </c>
      <c r="WA93" s="109">
        <f t="shared" ca="1" si="3074"/>
        <v>0</v>
      </c>
      <c r="WB93" s="104">
        <f t="shared" ca="1" si="3075"/>
        <v>0</v>
      </c>
      <c r="WC93" s="105">
        <f t="shared" ca="1" si="3076"/>
        <v>0</v>
      </c>
      <c r="WD93" s="191"/>
      <c r="WE93" s="192">
        <f t="shared" ca="1" si="3077"/>
        <v>0</v>
      </c>
      <c r="WF93" s="14" t="s">
        <v>81</v>
      </c>
      <c r="WG93" s="62">
        <f t="shared" si="3078"/>
        <v>0</v>
      </c>
      <c r="WH93" s="13">
        <f t="shared" si="3079"/>
        <v>0</v>
      </c>
      <c r="WI93" s="13">
        <f t="shared" si="3080"/>
        <v>0</v>
      </c>
      <c r="WJ93" s="13">
        <f t="shared" si="3081"/>
        <v>0</v>
      </c>
      <c r="WK93" s="13">
        <f t="shared" si="3082"/>
        <v>0</v>
      </c>
      <c r="WL93" s="13">
        <f t="shared" si="3083"/>
        <v>0</v>
      </c>
      <c r="WM93" s="13">
        <f t="shared" si="3084"/>
        <v>0</v>
      </c>
      <c r="WN93" s="13">
        <f t="shared" si="3085"/>
        <v>0</v>
      </c>
      <c r="WO93" s="13">
        <f t="shared" si="3086"/>
        <v>0</v>
      </c>
      <c r="WP93" s="63">
        <f t="shared" si="3087"/>
        <v>0</v>
      </c>
      <c r="WQ93" s="63">
        <f t="shared" si="3088"/>
        <v>0</v>
      </c>
      <c r="WR93" s="63">
        <f t="shared" si="3089"/>
        <v>0</v>
      </c>
      <c r="WS93" s="63">
        <f t="shared" ca="1" si="3090"/>
        <v>0</v>
      </c>
      <c r="WT93" s="54">
        <f t="shared" ca="1" si="3091"/>
        <v>0</v>
      </c>
      <c r="WU93" s="64">
        <f t="shared" ca="1" si="3092"/>
        <v>0</v>
      </c>
      <c r="WV93" s="196"/>
      <c r="WW93" s="197">
        <f t="shared" ca="1" si="3093"/>
        <v>0</v>
      </c>
      <c r="WX93" s="12">
        <f t="shared" si="3094"/>
        <v>0</v>
      </c>
      <c r="WY93" s="61"/>
    </row>
    <row r="94" spans="1:623" ht="15" x14ac:dyDescent="0.3">
      <c r="A94" s="114" t="str">
        <f ca="1">IFERROR(IF(WU94=0,"-","Y"),"-")</f>
        <v>-</v>
      </c>
      <c r="B94" s="175"/>
      <c r="C94" s="173">
        <v>557</v>
      </c>
      <c r="D94" s="174">
        <v>376</v>
      </c>
      <c r="E94" s="184" t="s">
        <v>221</v>
      </c>
      <c r="F94" s="98">
        <f>IF(E94="","",IF(VLOOKUP(E94,'Master Data (December 2025)'!$B$10:$N$857,1)=E94,VLOOKUP(E94,'Master Data (December 2025)'!$B$10:$N$857,6),"XX"))</f>
        <v>1</v>
      </c>
      <c r="G94" s="98"/>
      <c r="H94" s="90">
        <f>IF(E94="","",IF(VLOOKUP(E94,'Master Data (December 2025)'!$B$10:$N$857,1)=E94,VLOOKUP(E94,'Master Data (December 2025)'!$B$10:$N$857,8),"XX"))</f>
        <v>1</v>
      </c>
      <c r="I94" s="98"/>
      <c r="J94" s="90" t="str">
        <f>IF(E94="","",IF(VLOOKUP(E94,'Master Data (December 2025)'!$B$10:$N$857,1)=E94,VLOOKUP(E94,'Master Data (December 2025)'!$B$10:$N$857,3),"XX"))</f>
        <v>จาโกต้า</v>
      </c>
      <c r="K94" s="99" t="str">
        <f>IF(E94="","",IF(VLOOKUP(E94,'Master Data (December 2025)'!$B$10:$N$857,1)=E94,VLOOKUP(E94,'Master Data (December 2025)'!$B$10:$N$857,5),"XX"))</f>
        <v>Bottle</v>
      </c>
      <c r="L94" s="215">
        <f>IF(E94="","",IF(VLOOKUP(E94,'Master Data (December 2025)'!$B$10:$N$857,1)=E94,VLOOKUP(E94,'Master Data (December 2025)'!$B$10:$N$857,11),"XX"))</f>
        <v>93.09</v>
      </c>
      <c r="M94" s="215">
        <f>IF(E94="","",IF(VLOOKUP(E94,'Master Data (December 2025)'!$B$10:$N$857,1)=E94,VLOOKUP(E94,'Master Data (December 2025)'!$B$10:$N$857,13),"XX"))</f>
        <v>93.09</v>
      </c>
      <c r="N94" s="208"/>
      <c r="O94" s="100">
        <f>N94</f>
        <v>0</v>
      </c>
      <c r="P94" s="202"/>
      <c r="Q94" s="202"/>
      <c r="R94" s="202"/>
      <c r="S94" s="202"/>
      <c r="T94" s="202"/>
      <c r="U94" s="202"/>
      <c r="V94" s="202"/>
      <c r="W94" s="202"/>
      <c r="X94" s="203"/>
      <c r="Y94" s="204"/>
      <c r="Z94" s="101">
        <f>(Y94*F94)/H94</f>
        <v>0</v>
      </c>
      <c r="AA94" s="102">
        <f ca="1">IF(E94=0,0,SUMIF('Cocktail (December 2025)'!$F$6:$DB$1547,E94,'Cocktail (December 2025)'!$O$6:$O$1547))</f>
        <v>0</v>
      </c>
      <c r="AB94" s="103">
        <f ca="1">AA94/H94</f>
        <v>0</v>
      </c>
      <c r="AC94" s="104">
        <f ca="1">O94+P94+Q94+R94-S94-T94-U94-V94-W94-X94-Z94-AB94</f>
        <v>0</v>
      </c>
      <c r="AD94" s="104">
        <f ca="1">AC94*H94</f>
        <v>0</v>
      </c>
      <c r="AE94" s="105">
        <f ca="1">(T94+U94+V94+W94+(X94+((Y94*$F94)/$H94)+AB94))*$L94</f>
        <v>0</v>
      </c>
      <c r="AF94" s="191"/>
      <c r="AG94" s="192">
        <f ca="1">AF94-AC94</f>
        <v>0</v>
      </c>
      <c r="AH94" s="106">
        <f ca="1">IF(AF94="",AC94,IF(AF94&lt;&gt;0,AF94,0))</f>
        <v>0</v>
      </c>
      <c r="AI94" s="202"/>
      <c r="AJ94" s="202"/>
      <c r="AK94" s="202"/>
      <c r="AL94" s="202"/>
      <c r="AM94" s="202"/>
      <c r="AN94" s="202"/>
      <c r="AO94" s="202"/>
      <c r="AP94" s="202"/>
      <c r="AQ94" s="203"/>
      <c r="AR94" s="204"/>
      <c r="AS94" s="107">
        <f>(AR94*F94)/H94</f>
        <v>0</v>
      </c>
      <c r="AT94" s="102">
        <f ca="1">IF(E94=0,0,SUMIF('Cocktail (December 2025)'!$F$6:$DB$1547,E94,'Cocktail (December 2025)'!$R$6:$R$1547))</f>
        <v>0</v>
      </c>
      <c r="AU94" s="108">
        <f ca="1">AT94/H94</f>
        <v>0</v>
      </c>
      <c r="AV94" s="104">
        <f ca="1">AH94+AI94+AJ94+AK94-AL94-AM94-AN94-AO94-AP94-AQ94-AS94-AU94</f>
        <v>0</v>
      </c>
      <c r="AW94" s="104">
        <f ca="1">AV94*H94</f>
        <v>0</v>
      </c>
      <c r="AX94" s="105">
        <f ca="1">(AM94+AN94+AO94+AP94+(AQ94+((AR94*$F94)/$H94)+AU94))*$L94</f>
        <v>0</v>
      </c>
      <c r="AY94" s="191"/>
      <c r="AZ94" s="192">
        <f ca="1">AY94-AV94</f>
        <v>0</v>
      </c>
      <c r="BA94" s="106">
        <f ca="1">AV94</f>
        <v>0</v>
      </c>
      <c r="BB94" s="202"/>
      <c r="BC94" s="202"/>
      <c r="BD94" s="202"/>
      <c r="BE94" s="202"/>
      <c r="BF94" s="202"/>
      <c r="BG94" s="202"/>
      <c r="BH94" s="202"/>
      <c r="BI94" s="202"/>
      <c r="BJ94" s="203"/>
      <c r="BK94" s="204"/>
      <c r="BL94" s="108">
        <f>(BK94*F94)/H94</f>
        <v>0</v>
      </c>
      <c r="BM94" s="102">
        <f ca="1">IF(E94=0,0,SUMIF('Cocktail (December 2025)'!$F$6:$DB$1547,E94,'Cocktail (December 2025)'!$U$6:$U$1547))</f>
        <v>0</v>
      </c>
      <c r="BN94" s="108">
        <f ca="1">BM94/H94</f>
        <v>0</v>
      </c>
      <c r="BO94" s="109">
        <f ca="1">BA94+BB94+BC94+BD94-BE94-BF94-BG94-BH94-BI94-BJ94-BL94-BN94</f>
        <v>0</v>
      </c>
      <c r="BP94" s="104">
        <f ca="1">BO94*H94</f>
        <v>0</v>
      </c>
      <c r="BQ94" s="105">
        <f ca="1">(BF94+BG94+BH94+BI94+(BJ94+((BK94*$F94)/$H94)+BN94))*$L94</f>
        <v>0</v>
      </c>
      <c r="BR94" s="191"/>
      <c r="BS94" s="192">
        <f ca="1">BR94-BO94</f>
        <v>0</v>
      </c>
      <c r="BT94" s="106">
        <f ca="1">BO94</f>
        <v>0</v>
      </c>
      <c r="BU94" s="202"/>
      <c r="BV94" s="202"/>
      <c r="BW94" s="202"/>
      <c r="BX94" s="202"/>
      <c r="BY94" s="202"/>
      <c r="BZ94" s="202"/>
      <c r="CA94" s="202"/>
      <c r="CB94" s="202"/>
      <c r="CC94" s="203"/>
      <c r="CD94" s="204"/>
      <c r="CE94" s="108">
        <f>(CD94*F94)/H94</f>
        <v>0</v>
      </c>
      <c r="CF94" s="102">
        <f ca="1">IF(E94=0,0,SUMIF('Cocktail (December 2025)'!$F$6:$DB$1547,E94,'Cocktail (December 2025)'!$X$6:$X$1547))</f>
        <v>0</v>
      </c>
      <c r="CG94" s="108">
        <f ca="1">CF94/H94</f>
        <v>0</v>
      </c>
      <c r="CH94" s="109">
        <f ca="1">BT94+BU94+BV94+BW94-BX94-BY94-BZ94-CA94-CB94-CC94-CE94-CG94</f>
        <v>0</v>
      </c>
      <c r="CI94" s="104">
        <f ca="1">CH94*H94</f>
        <v>0</v>
      </c>
      <c r="CJ94" s="105">
        <f ca="1">(BY94+BZ94+CA94+CB94+(CC94+((CD94*$F94)/$H94)+CG94))*$L94</f>
        <v>0</v>
      </c>
      <c r="CK94" s="191"/>
      <c r="CL94" s="192">
        <f ca="1">CK94-CH94</f>
        <v>0</v>
      </c>
      <c r="CM94" s="106">
        <f ca="1">CH94</f>
        <v>0</v>
      </c>
      <c r="CN94" s="202"/>
      <c r="CO94" s="202"/>
      <c r="CP94" s="202"/>
      <c r="CQ94" s="202"/>
      <c r="CR94" s="202"/>
      <c r="CS94" s="202"/>
      <c r="CT94" s="202"/>
      <c r="CU94" s="202"/>
      <c r="CV94" s="203"/>
      <c r="CW94" s="204"/>
      <c r="CX94" s="108">
        <f>(CW94*F94)/H94</f>
        <v>0</v>
      </c>
      <c r="CY94" s="102">
        <f ca="1">IF(E94=0,0,SUMIF('Cocktail (December 2025)'!$F$6:$DB$1547,E94,'Cocktail (December 2025)'!$AA$6:$AA$1547))</f>
        <v>0</v>
      </c>
      <c r="CZ94" s="108">
        <f ca="1">CY94/H94</f>
        <v>0</v>
      </c>
      <c r="DA94" s="109">
        <f ca="1">CM94+CN94+CO94+CP94-CQ94-CR94-CS94-CT94-CU94-CV94-CX94-CZ94</f>
        <v>0</v>
      </c>
      <c r="DB94" s="104">
        <f ca="1">DA94*H94</f>
        <v>0</v>
      </c>
      <c r="DC94" s="105">
        <f ca="1">(CR94+CS94+CT94+CU94+(CV94+((CW94*$F94)/$H94)+CZ94))*$L94</f>
        <v>0</v>
      </c>
      <c r="DD94" s="191"/>
      <c r="DE94" s="192">
        <f ca="1">DD94-DA94</f>
        <v>0</v>
      </c>
      <c r="DF94" s="106">
        <f ca="1">DA94</f>
        <v>0</v>
      </c>
      <c r="DG94" s="202"/>
      <c r="DH94" s="202"/>
      <c r="DI94" s="202"/>
      <c r="DJ94" s="202"/>
      <c r="DK94" s="202"/>
      <c r="DL94" s="202"/>
      <c r="DM94" s="202"/>
      <c r="DN94" s="202"/>
      <c r="DO94" s="203"/>
      <c r="DP94" s="204"/>
      <c r="DQ94" s="108">
        <f>(DP94*F94)/H94</f>
        <v>0</v>
      </c>
      <c r="DR94" s="102">
        <f ca="1">IF(E94=0,0,SUMIF('Cocktail (December 2025)'!$F$6:$DB$1547,E94,'Cocktail (December 2025)'!$AD$6:$AD$1547))</f>
        <v>0</v>
      </c>
      <c r="DS94" s="108">
        <f ca="1">DR94/H94</f>
        <v>0</v>
      </c>
      <c r="DT94" s="109">
        <f ca="1">DF94+DG94+DH94+DI94-DJ94-DK94-DL94-DM94-DN94-DO94-DQ94-DS94</f>
        <v>0</v>
      </c>
      <c r="DU94" s="104">
        <f ca="1">DT94*H94</f>
        <v>0</v>
      </c>
      <c r="DV94" s="105">
        <f ca="1">(DK94+DL94+DM94+DN94+(DO94+((DP94*$F94)/$H94)+DS94))*$L94</f>
        <v>0</v>
      </c>
      <c r="DW94" s="191"/>
      <c r="DX94" s="192">
        <f ca="1">DW94-DT94</f>
        <v>0</v>
      </c>
      <c r="DY94" s="106">
        <f ca="1">DT94</f>
        <v>0</v>
      </c>
      <c r="DZ94" s="202"/>
      <c r="EA94" s="202"/>
      <c r="EB94" s="202"/>
      <c r="EC94" s="202"/>
      <c r="ED94" s="202"/>
      <c r="EE94" s="202"/>
      <c r="EF94" s="202"/>
      <c r="EG94" s="202"/>
      <c r="EH94" s="203"/>
      <c r="EI94" s="204"/>
      <c r="EJ94" s="108">
        <f>(EI94*F94)/H94</f>
        <v>0</v>
      </c>
      <c r="EK94" s="102">
        <f ca="1">IF(E94=0,0,SUMIF('Cocktail (December 2025)'!$F$6:$DB$1547,E94,'Cocktail (December 2025)'!$AG$6:$AG$1547))</f>
        <v>0</v>
      </c>
      <c r="EL94" s="108">
        <f ca="1">EK94/H94</f>
        <v>0</v>
      </c>
      <c r="EM94" s="109">
        <f ca="1">DY94+DZ94+EA94+EB94-EC94-ED94-EE94-EF94-EG94-EH94-EJ94-EL94</f>
        <v>0</v>
      </c>
      <c r="EN94" s="104">
        <f ca="1">EM94*H94</f>
        <v>0</v>
      </c>
      <c r="EO94" s="105">
        <f ca="1">(ED94+EE94+EF94+EG94+(EH94+((EI94*$F94)/$H94)+EL94))*$L94</f>
        <v>0</v>
      </c>
      <c r="EP94" s="191"/>
      <c r="EQ94" s="199">
        <f ca="1">EP94-EM94</f>
        <v>0</v>
      </c>
      <c r="ER94" s="185">
        <f ca="1">EM94</f>
        <v>0</v>
      </c>
      <c r="ES94" s="202"/>
      <c r="ET94" s="202"/>
      <c r="EU94" s="202"/>
      <c r="EV94" s="202"/>
      <c r="EW94" s="202"/>
      <c r="EX94" s="202"/>
      <c r="EY94" s="202"/>
      <c r="EZ94" s="202"/>
      <c r="FA94" s="203"/>
      <c r="FB94" s="204"/>
      <c r="FC94" s="108">
        <f>(FB94*F94)/H94</f>
        <v>0</v>
      </c>
      <c r="FD94" s="102">
        <f ca="1">IF(E94=0,0,SUMIF('Cocktail (December 2025)'!$F$6:$DB$1547,E94,'Cocktail (December 2025)'!$AJ$6:$AJ$1547))</f>
        <v>0</v>
      </c>
      <c r="FE94" s="108">
        <f ca="1">FD94/H94</f>
        <v>0</v>
      </c>
      <c r="FF94" s="109">
        <f ca="1">ER94+ES94+ET94+EU94-EV94-EW94-EX94-EY94-EZ94-FA94-FC94-FE94</f>
        <v>0</v>
      </c>
      <c r="FG94" s="104">
        <f ca="1">FF94*H94</f>
        <v>0</v>
      </c>
      <c r="FH94" s="105">
        <f ca="1">(EW94+EX94+EY94+EZ94+(FA94+((FB94*$F94)/$H94)+FE94))*$L94</f>
        <v>0</v>
      </c>
      <c r="FI94" s="191"/>
      <c r="FJ94" s="192">
        <f ca="1">FI94-FF94</f>
        <v>0</v>
      </c>
      <c r="FK94" s="110">
        <f ca="1">FF94</f>
        <v>0</v>
      </c>
      <c r="FL94" s="202"/>
      <c r="FM94" s="202"/>
      <c r="FN94" s="202"/>
      <c r="FO94" s="202"/>
      <c r="FP94" s="202"/>
      <c r="FQ94" s="202"/>
      <c r="FR94" s="202"/>
      <c r="FS94" s="202"/>
      <c r="FT94" s="203"/>
      <c r="FU94" s="204"/>
      <c r="FV94" s="108">
        <f>(FU94*F94)/H94</f>
        <v>0</v>
      </c>
      <c r="FW94" s="102">
        <f ca="1">IF(E94=0,0,SUMIF('Cocktail (December 2025)'!$F$6:$DB$1547,E94,'Cocktail (December 2025)'!$AM$6:$AM$1547))</f>
        <v>0</v>
      </c>
      <c r="FX94" s="108">
        <f ca="1">FW94/H94</f>
        <v>0</v>
      </c>
      <c r="FY94" s="109">
        <f ca="1">FK94+FL94+FM94+FN94-FO94-FP94-FQ94-FR94-FS94-FT94-FV94-FX94</f>
        <v>0</v>
      </c>
      <c r="FZ94" s="104">
        <f ca="1">FY94*H94</f>
        <v>0</v>
      </c>
      <c r="GA94" s="105">
        <f ca="1">(FP94+FQ94+FR94+FS94+(FT94+((FU94*$F94)/$H94)+FX94))*$L94</f>
        <v>0</v>
      </c>
      <c r="GB94" s="191"/>
      <c r="GC94" s="192">
        <f ca="1">GB94-FY94</f>
        <v>0</v>
      </c>
      <c r="GD94" s="106">
        <f ca="1">FY94</f>
        <v>0</v>
      </c>
      <c r="GE94" s="202"/>
      <c r="GF94" s="202"/>
      <c r="GG94" s="202"/>
      <c r="GH94" s="202"/>
      <c r="GI94" s="202"/>
      <c r="GJ94" s="202"/>
      <c r="GK94" s="202"/>
      <c r="GL94" s="202"/>
      <c r="GM94" s="203"/>
      <c r="GN94" s="204"/>
      <c r="GO94" s="108">
        <f>(GN94*F94)/H94</f>
        <v>0</v>
      </c>
      <c r="GP94" s="102">
        <f ca="1">IF(E94=0,0,SUMIF('Cocktail (December 2025)'!$F$6:$DB$1547,E94,'Cocktail (December 2025)'!$AP$6:$AP$1547))</f>
        <v>0</v>
      </c>
      <c r="GQ94" s="108">
        <f ca="1">GP94/H94</f>
        <v>0</v>
      </c>
      <c r="GR94" s="109">
        <f ca="1">GD94+GE94+GF94+GG94-GH94-GI94-GJ94-GK94-GL94-GM94-GO94-GQ94</f>
        <v>0</v>
      </c>
      <c r="GS94" s="104">
        <f ca="1">GR94*H94</f>
        <v>0</v>
      </c>
      <c r="GT94" s="105">
        <f ca="1">(GI94+GJ94+GK94+GL94+(GM94+((GN94*$F94)/$H94)+GQ94))*$L94</f>
        <v>0</v>
      </c>
      <c r="GU94" s="191"/>
      <c r="GV94" s="192">
        <f ca="1">GU94-GR94</f>
        <v>0</v>
      </c>
      <c r="GW94" s="106">
        <f ca="1">GR94</f>
        <v>0</v>
      </c>
      <c r="GX94" s="202"/>
      <c r="GY94" s="202"/>
      <c r="GZ94" s="202"/>
      <c r="HA94" s="202"/>
      <c r="HB94" s="202"/>
      <c r="HC94" s="202"/>
      <c r="HD94" s="202"/>
      <c r="HE94" s="202"/>
      <c r="HF94" s="203"/>
      <c r="HG94" s="204"/>
      <c r="HH94" s="108">
        <f>(HG94*F94)/H94</f>
        <v>0</v>
      </c>
      <c r="HI94" s="102">
        <f ca="1">IF(E94=0,0,SUMIF('Cocktail (December 2025)'!$F$6:$DB$1547,E94,'Cocktail (December 2025)'!$AS$6:$AS$1547))</f>
        <v>0</v>
      </c>
      <c r="HJ94" s="108">
        <f ca="1">HI94/H94</f>
        <v>0</v>
      </c>
      <c r="HK94" s="109">
        <f ca="1">GW94+GX94+GY94+GZ94-HA94-HB94-HC94-HD94-HE94-HF94-HH94-HJ94</f>
        <v>0</v>
      </c>
      <c r="HL94" s="104">
        <f ca="1">HK94*H94</f>
        <v>0</v>
      </c>
      <c r="HM94" s="105">
        <f ca="1">(HB94+HC94+HD94+HE94+(HF94+((HG94*$F94)/$H94)+HJ94))*$L94</f>
        <v>0</v>
      </c>
      <c r="HN94" s="191"/>
      <c r="HO94" s="192">
        <f ca="1">HN94-HK94</f>
        <v>0</v>
      </c>
      <c r="HP94" s="106">
        <f ca="1">HK94</f>
        <v>0</v>
      </c>
      <c r="HQ94" s="202"/>
      <c r="HR94" s="202"/>
      <c r="HS94" s="202"/>
      <c r="HT94" s="202"/>
      <c r="HU94" s="202"/>
      <c r="HV94" s="202"/>
      <c r="HW94" s="202"/>
      <c r="HX94" s="202"/>
      <c r="HY94" s="203"/>
      <c r="HZ94" s="204"/>
      <c r="IA94" s="108">
        <f>(HZ94*F94)/H94</f>
        <v>0</v>
      </c>
      <c r="IB94" s="102">
        <f ca="1">IF(E94=0,0,SUMIF('Cocktail (December 2025)'!$F$6:$DB$1547,E94,'Cocktail (December 2025)'!$AV$6:$AV$1547))</f>
        <v>0</v>
      </c>
      <c r="IC94" s="108">
        <f ca="1">IB94/H94</f>
        <v>0</v>
      </c>
      <c r="ID94" s="109">
        <f ca="1">HP94+HQ94+HR94+HS94-HT94-HU94-HV94-HW94-HX94-HY94-IA94-IC94</f>
        <v>0</v>
      </c>
      <c r="IE94" s="104">
        <f ca="1">ID94*H94</f>
        <v>0</v>
      </c>
      <c r="IF94" s="105">
        <f ca="1">(HU94+HV94+HW94+HX94+(HY94+((HZ94*$F94)/$H94)+IC94))*$L94</f>
        <v>0</v>
      </c>
      <c r="IG94" s="191"/>
      <c r="IH94" s="192">
        <f ca="1">IG94-ID94</f>
        <v>0</v>
      </c>
      <c r="II94" s="106">
        <f ca="1">ID94</f>
        <v>0</v>
      </c>
      <c r="IJ94" s="202"/>
      <c r="IK94" s="202"/>
      <c r="IL94" s="202"/>
      <c r="IM94" s="202"/>
      <c r="IN94" s="202"/>
      <c r="IO94" s="202"/>
      <c r="IP94" s="202"/>
      <c r="IQ94" s="202"/>
      <c r="IR94" s="203"/>
      <c r="IS94" s="204"/>
      <c r="IT94" s="108">
        <f>(IS94*F94)/H94</f>
        <v>0</v>
      </c>
      <c r="IU94" s="102">
        <f ca="1">IF(E94=0,0,SUMIF('Cocktail (December 2025)'!$F$6:$DB$1547,E94,'Cocktail (December 2025)'!$AY$6:$AY$1547))</f>
        <v>0</v>
      </c>
      <c r="IV94" s="108">
        <f ca="1">IU94/H94</f>
        <v>0</v>
      </c>
      <c r="IW94" s="109">
        <f ca="1">II94+IJ94+IK94+IL94-IM94-IN94-IO94-IP94-IQ94-IR94-IT94-IV94</f>
        <v>0</v>
      </c>
      <c r="IX94" s="104">
        <f ca="1">IW94*H94</f>
        <v>0</v>
      </c>
      <c r="IY94" s="105">
        <f ca="1">(IN94+IO94+IP94+IQ94+(IR94+((IS94*$F94)/$H94)+IV94))*$L94</f>
        <v>0</v>
      </c>
      <c r="IZ94" s="191"/>
      <c r="JA94" s="192">
        <f ca="1">IZ94-IW94</f>
        <v>0</v>
      </c>
      <c r="JB94" s="106">
        <f ca="1">IW94</f>
        <v>0</v>
      </c>
      <c r="JC94" s="202"/>
      <c r="JD94" s="202"/>
      <c r="JE94" s="202"/>
      <c r="JF94" s="202"/>
      <c r="JG94" s="202"/>
      <c r="JH94" s="202"/>
      <c r="JI94" s="202"/>
      <c r="JJ94" s="202"/>
      <c r="JK94" s="203"/>
      <c r="JL94" s="204"/>
      <c r="JM94" s="108">
        <f>(JL94*F94)/H94</f>
        <v>0</v>
      </c>
      <c r="JN94" s="102">
        <f ca="1">IF(E94=0,0,SUMIF('Cocktail (December 2025)'!$F$6:$DB$1547,E94,'Cocktail (December 2025)'!$BB$6:$BB$1547))</f>
        <v>0</v>
      </c>
      <c r="JO94" s="108">
        <f ca="1">JN94/H94</f>
        <v>0</v>
      </c>
      <c r="JP94" s="109">
        <f ca="1">JB94+JC94+JD94+JE94-JF94-JG94-JH94-JI94-JJ94-JK94-JM94-JO94</f>
        <v>0</v>
      </c>
      <c r="JQ94" s="104">
        <f ca="1">JP94*H94</f>
        <v>0</v>
      </c>
      <c r="JR94" s="105">
        <f ca="1">(JG94+JH94+JI94+JJ94+(JK94+((JL94*$F94)/$H94)+JO94))*$L94</f>
        <v>0</v>
      </c>
      <c r="JS94" s="191"/>
      <c r="JT94" s="192">
        <f ca="1">JS94-JP94</f>
        <v>0</v>
      </c>
      <c r="JU94" s="106">
        <f ca="1">JP94</f>
        <v>0</v>
      </c>
      <c r="JV94" s="202"/>
      <c r="JW94" s="202"/>
      <c r="JX94" s="202"/>
      <c r="JY94" s="202"/>
      <c r="JZ94" s="202"/>
      <c r="KA94" s="202"/>
      <c r="KB94" s="202"/>
      <c r="KC94" s="202"/>
      <c r="KD94" s="203"/>
      <c r="KE94" s="204"/>
      <c r="KF94" s="108">
        <f>(KE94*F94)/H94</f>
        <v>0</v>
      </c>
      <c r="KG94" s="102">
        <f ca="1">IF(E94=0,0,SUMIF('Cocktail (December 2025)'!$F$6:$DB$1547,E94,'Cocktail (December 2025)'!$BE$6:$BE$1547))</f>
        <v>0</v>
      </c>
      <c r="KH94" s="108">
        <f ca="1">KG94/H94</f>
        <v>0</v>
      </c>
      <c r="KI94" s="109">
        <f ca="1">JU94+JV94+JW94+JX94-JY94-JZ94-KA94-KB94-KC94-KD94-KF94-KH94</f>
        <v>0</v>
      </c>
      <c r="KJ94" s="104">
        <f ca="1">KI94*H94</f>
        <v>0</v>
      </c>
      <c r="KK94" s="105">
        <f ca="1">(JZ94+KA94+KB94+KC94+(KD94+((KE94*$F94)/$H94)+KH94))*$L94</f>
        <v>0</v>
      </c>
      <c r="KL94" s="191"/>
      <c r="KM94" s="192">
        <f ca="1">KL94-KI94</f>
        <v>0</v>
      </c>
      <c r="KN94" s="106">
        <f ca="1">KI94</f>
        <v>0</v>
      </c>
      <c r="KO94" s="202"/>
      <c r="KP94" s="202"/>
      <c r="KQ94" s="202"/>
      <c r="KR94" s="202"/>
      <c r="KS94" s="202"/>
      <c r="KT94" s="202"/>
      <c r="KU94" s="202"/>
      <c r="KV94" s="202"/>
      <c r="KW94" s="203"/>
      <c r="KX94" s="204"/>
      <c r="KY94" s="108">
        <f>(KX94*F94)/H94</f>
        <v>0</v>
      </c>
      <c r="KZ94" s="102">
        <f ca="1">IF(E94=0,0,SUMIF('Cocktail (December 2025)'!$F$6:$DB$1547,E94,'Cocktail (December 2025)'!$BH$6:$BH$1547))</f>
        <v>0</v>
      </c>
      <c r="LA94" s="108">
        <f ca="1">KZ94/H94</f>
        <v>0</v>
      </c>
      <c r="LB94" s="109">
        <f ca="1">KN94+KO94+KP94+KQ94-KR94-KS94-KT94-KU94-KV94-KW94-KY94-LA94</f>
        <v>0</v>
      </c>
      <c r="LC94" s="104">
        <f ca="1">LB94*H94</f>
        <v>0</v>
      </c>
      <c r="LD94" s="105">
        <f ca="1">(KS94+KT94+KU94+KV94+(KW94+((KX94*$F94)/$H94)+LA94))*$L94</f>
        <v>0</v>
      </c>
      <c r="LE94" s="191"/>
      <c r="LF94" s="192">
        <f ca="1">LE94-LB94</f>
        <v>0</v>
      </c>
      <c r="LG94" s="106">
        <f ca="1">LB94</f>
        <v>0</v>
      </c>
      <c r="LH94" s="202"/>
      <c r="LI94" s="202"/>
      <c r="LJ94" s="202"/>
      <c r="LK94" s="202"/>
      <c r="LL94" s="202"/>
      <c r="LM94" s="202"/>
      <c r="LN94" s="202"/>
      <c r="LO94" s="202"/>
      <c r="LP94" s="203"/>
      <c r="LQ94" s="204"/>
      <c r="LR94" s="108">
        <f>(LQ94*F94)/H94</f>
        <v>0</v>
      </c>
      <c r="LS94" s="102">
        <f ca="1">IF(E94=0,0,SUMIF('Cocktail (December 2025)'!$F$6:$DB$1547,E94,'Cocktail (December 2025)'!$BK$6:$BK$1547))</f>
        <v>0</v>
      </c>
      <c r="LT94" s="108">
        <f ca="1">LS94/H94</f>
        <v>0</v>
      </c>
      <c r="LU94" s="109">
        <f ca="1">LG94+LH94+LI94+LJ94-LK94-LL94-LM94-LN94-LO94-LP94-LR94-LT94</f>
        <v>0</v>
      </c>
      <c r="LV94" s="104">
        <f ca="1">LU94*H94</f>
        <v>0</v>
      </c>
      <c r="LW94" s="105">
        <f ca="1">(LL94+LM94+LN94+LO94+(LP94+((LQ94*$F94)/$H94)+LT94))*$L94</f>
        <v>0</v>
      </c>
      <c r="LX94" s="191"/>
      <c r="LY94" s="192">
        <f ca="1">LX94-LU94</f>
        <v>0</v>
      </c>
      <c r="LZ94" s="106">
        <f ca="1">LU94</f>
        <v>0</v>
      </c>
      <c r="MA94" s="202"/>
      <c r="MB94" s="202"/>
      <c r="MC94" s="202"/>
      <c r="MD94" s="202"/>
      <c r="ME94" s="202"/>
      <c r="MF94" s="202"/>
      <c r="MG94" s="202"/>
      <c r="MH94" s="202"/>
      <c r="MI94" s="203"/>
      <c r="MJ94" s="204"/>
      <c r="MK94" s="108">
        <f>(MJ94*F94)/H94</f>
        <v>0</v>
      </c>
      <c r="ML94" s="102">
        <f ca="1">IF(E94=0,0,SUMIF('Cocktail (December 2025)'!$F$6:$DB$1547,E94,'Cocktail (December 2025)'!$BN$6:$BN$1547))</f>
        <v>0</v>
      </c>
      <c r="MM94" s="108">
        <f ca="1">ML94/H94</f>
        <v>0</v>
      </c>
      <c r="MN94" s="109">
        <f ca="1">LZ94+MA94+MB94+MC94-MD94-ME94-MF94-MG94-MH94-MI94-MK94-MM94</f>
        <v>0</v>
      </c>
      <c r="MO94" s="104">
        <f ca="1">MN94*H94</f>
        <v>0</v>
      </c>
      <c r="MP94" s="105">
        <f ca="1">(ME94+MF94+MG94+MH94+(MI94+((MJ94*$F94)/$H94)+MM94))*$L94</f>
        <v>0</v>
      </c>
      <c r="MQ94" s="191"/>
      <c r="MR94" s="192">
        <f ca="1">MQ94-MN94</f>
        <v>0</v>
      </c>
      <c r="MS94" s="106">
        <f ca="1">MN94</f>
        <v>0</v>
      </c>
      <c r="MT94" s="202"/>
      <c r="MU94" s="202"/>
      <c r="MV94" s="202"/>
      <c r="MW94" s="202"/>
      <c r="MX94" s="202"/>
      <c r="MY94" s="202"/>
      <c r="MZ94" s="202"/>
      <c r="NA94" s="202"/>
      <c r="NB94" s="203"/>
      <c r="NC94" s="204"/>
      <c r="ND94" s="108">
        <f>(NC94*F94)/H94</f>
        <v>0</v>
      </c>
      <c r="NE94" s="102">
        <f ca="1">IF(E94=0,0,SUMIF('Cocktail (December 2025)'!$F$6:$DB$1547,E94,'Cocktail (December 2025)'!$BQ$6:$BQ$1547))</f>
        <v>0</v>
      </c>
      <c r="NF94" s="108">
        <f ca="1">NE94/H94</f>
        <v>0</v>
      </c>
      <c r="NG94" s="109">
        <f ca="1">MS94+MT94+MU94+MV94-MW94-MX94-MY94-MZ94-NA94-NB94-ND94-NF94</f>
        <v>0</v>
      </c>
      <c r="NH94" s="104">
        <f ca="1">NG94*H94</f>
        <v>0</v>
      </c>
      <c r="NI94" s="105">
        <f ca="1">(MX94+MY94+MZ94+NA94+(NB94+((NC94*$F94)/$H94)+NF94))*$L94</f>
        <v>0</v>
      </c>
      <c r="NJ94" s="191"/>
      <c r="NK94" s="192">
        <f ca="1">NJ94-NG94</f>
        <v>0</v>
      </c>
      <c r="NL94" s="106">
        <f ca="1">NG94</f>
        <v>0</v>
      </c>
      <c r="NM94" s="202"/>
      <c r="NN94" s="202"/>
      <c r="NO94" s="202"/>
      <c r="NP94" s="202"/>
      <c r="NQ94" s="202"/>
      <c r="NR94" s="202"/>
      <c r="NS94" s="202"/>
      <c r="NT94" s="202"/>
      <c r="NU94" s="203"/>
      <c r="NV94" s="204"/>
      <c r="NW94" s="108">
        <f>(NV94*F94)/H94</f>
        <v>0</v>
      </c>
      <c r="NX94" s="102">
        <f ca="1">IF(E94=0,0,SUMIF('Cocktail (December 2025)'!$F$6:$DB$1547,E94,'Cocktail (December 2025)'!$BT$6:$BT$1547))</f>
        <v>0</v>
      </c>
      <c r="NY94" s="108">
        <f ca="1">NX94/H94</f>
        <v>0</v>
      </c>
      <c r="NZ94" s="109">
        <f ca="1">NL94+NM94+NN94+NO94-NP94-NQ94-NR94-NS94-NT94-NU94-NW94-NY94</f>
        <v>0</v>
      </c>
      <c r="OA94" s="104">
        <f ca="1">NZ94*H94</f>
        <v>0</v>
      </c>
      <c r="OB94" s="105">
        <f ca="1">(NQ94+NR94+NS94+NT94+(NU94+((NV94*$F94)/$H94)+NY94))*$L94</f>
        <v>0</v>
      </c>
      <c r="OC94" s="191"/>
      <c r="OD94" s="192">
        <f ca="1">OC94-NZ94</f>
        <v>0</v>
      </c>
      <c r="OE94" s="106">
        <f ca="1">NZ94</f>
        <v>0</v>
      </c>
      <c r="OF94" s="202"/>
      <c r="OG94" s="202"/>
      <c r="OH94" s="202"/>
      <c r="OI94" s="202"/>
      <c r="OJ94" s="202"/>
      <c r="OK94" s="202"/>
      <c r="OL94" s="202"/>
      <c r="OM94" s="202"/>
      <c r="ON94" s="203"/>
      <c r="OO94" s="204"/>
      <c r="OP94" s="108">
        <f>(OO94*F94)/H94</f>
        <v>0</v>
      </c>
      <c r="OQ94" s="102">
        <f ca="1">IF(E94=0,0,SUMIF('Cocktail (December 2025)'!$F$6:$DB$1547,E94,'Cocktail (December 2025)'!$BW$6:$BW$1547))</f>
        <v>0</v>
      </c>
      <c r="OR94" s="108">
        <f ca="1">OQ94/H94</f>
        <v>0</v>
      </c>
      <c r="OS94" s="109">
        <f ca="1">OE94+OF94+OG94+OH94-OI94-OJ94-OK94-OL94-OM94-ON94-OP94-OR94</f>
        <v>0</v>
      </c>
      <c r="OT94" s="104">
        <f ca="1">OS94*H94</f>
        <v>0</v>
      </c>
      <c r="OU94" s="105">
        <f ca="1">(OJ94+OK94+OL94+OM94+(ON94+((OO94*$F94)/$H94)+OR94))*$L94</f>
        <v>0</v>
      </c>
      <c r="OV94" s="191"/>
      <c r="OW94" s="192">
        <f ca="1">OV94-OS94</f>
        <v>0</v>
      </c>
      <c r="OX94" s="106">
        <f ca="1">OS94</f>
        <v>0</v>
      </c>
      <c r="OY94" s="202"/>
      <c r="OZ94" s="202"/>
      <c r="PA94" s="202"/>
      <c r="PB94" s="202"/>
      <c r="PC94" s="202"/>
      <c r="PD94" s="202"/>
      <c r="PE94" s="202"/>
      <c r="PF94" s="202"/>
      <c r="PG94" s="203"/>
      <c r="PH94" s="204"/>
      <c r="PI94" s="108">
        <f>(PH94*F94)/H94</f>
        <v>0</v>
      </c>
      <c r="PJ94" s="102">
        <f ca="1">IF(E94=0,0,SUMIF('Cocktail (December 2025)'!$F$6:$DB$1547,E94,'Cocktail (December 2025)'!$BZ$6:$BZ$1547))</f>
        <v>0</v>
      </c>
      <c r="PK94" s="108">
        <f ca="1">PJ94/H94</f>
        <v>0</v>
      </c>
      <c r="PL94" s="109">
        <f ca="1">OX94+OY94+OZ94+PA94-PB94-PC94-PD94-PE94-PF94-PG94-PI94-PK94</f>
        <v>0</v>
      </c>
      <c r="PM94" s="104">
        <f ca="1">PL94*H94</f>
        <v>0</v>
      </c>
      <c r="PN94" s="105">
        <f ca="1">(PC94+PD94+PE94+PF94+(PG94+((PH94*$F94)/$H94)+PK94))*$L94</f>
        <v>0</v>
      </c>
      <c r="PO94" s="191"/>
      <c r="PP94" s="192">
        <f ca="1">PO94-PL94</f>
        <v>0</v>
      </c>
      <c r="PQ94" s="106">
        <f ca="1">PL94</f>
        <v>0</v>
      </c>
      <c r="PR94" s="202"/>
      <c r="PS94" s="202"/>
      <c r="PT94" s="202"/>
      <c r="PU94" s="202"/>
      <c r="PV94" s="202"/>
      <c r="PW94" s="202"/>
      <c r="PX94" s="202"/>
      <c r="PY94" s="202"/>
      <c r="PZ94" s="203"/>
      <c r="QA94" s="204"/>
      <c r="QB94" s="108">
        <f>(QA94*F94)/H94</f>
        <v>0</v>
      </c>
      <c r="QC94" s="102">
        <f ca="1">IF(E94=0,0,SUMIF('Cocktail (December 2025)'!$F$6:$DB$1547,E94,'Cocktail (December 2025)'!$CC$6:$CC$1547))</f>
        <v>0</v>
      </c>
      <c r="QD94" s="108">
        <f ca="1">QC94/H94</f>
        <v>0</v>
      </c>
      <c r="QE94" s="109">
        <f ca="1">PQ94+PR94+PS94+PT94-PU94-PV94-PW94-PX94-PY94-PZ94-QB94-QD94</f>
        <v>0</v>
      </c>
      <c r="QF94" s="104">
        <f ca="1">QE94*H94</f>
        <v>0</v>
      </c>
      <c r="QG94" s="105">
        <f ca="1">(PV94+PW94+PX94+PY94+(PZ94+((QA94*$F94)/$H94)+QD94))*$L94</f>
        <v>0</v>
      </c>
      <c r="QH94" s="191"/>
      <c r="QI94" s="192">
        <f ca="1">QH94-QE94</f>
        <v>0</v>
      </c>
      <c r="QJ94" s="106">
        <f ca="1">QE94</f>
        <v>0</v>
      </c>
      <c r="QK94" s="202"/>
      <c r="QL94" s="202"/>
      <c r="QM94" s="202"/>
      <c r="QN94" s="202"/>
      <c r="QO94" s="202"/>
      <c r="QP94" s="202"/>
      <c r="QQ94" s="202"/>
      <c r="QR94" s="202"/>
      <c r="QS94" s="203"/>
      <c r="QT94" s="204"/>
      <c r="QU94" s="108">
        <f>(QT94*F94)/H94</f>
        <v>0</v>
      </c>
      <c r="QV94" s="102">
        <f ca="1">IF(E94=0,0,SUMIF('Cocktail (December 2025)'!$F$6:$DB$1547,E94,'Cocktail (December 2025)'!$CF$6:$CF$1547))</f>
        <v>0</v>
      </c>
      <c r="QW94" s="108">
        <f ca="1">QV94/H94</f>
        <v>0</v>
      </c>
      <c r="QX94" s="109">
        <f ca="1">QJ94+QK94+QL94+QM94-QN94-QO94-QP94-QQ94-QR94-QS94-QU94-QW94</f>
        <v>0</v>
      </c>
      <c r="QY94" s="104">
        <f ca="1">QX94*H94</f>
        <v>0</v>
      </c>
      <c r="QZ94" s="105">
        <f ca="1">(QO94+QP94+QQ94+QR94+(QS94+((QT94*$F94)/$H94)+QW94))*$L94</f>
        <v>0</v>
      </c>
      <c r="RA94" s="191"/>
      <c r="RB94" s="192">
        <f ca="1">RA94-QX94</f>
        <v>0</v>
      </c>
      <c r="RC94" s="106">
        <f ca="1">QX94</f>
        <v>0</v>
      </c>
      <c r="RD94" s="202"/>
      <c r="RE94" s="202"/>
      <c r="RF94" s="202"/>
      <c r="RG94" s="202"/>
      <c r="RH94" s="202"/>
      <c r="RI94" s="202"/>
      <c r="RJ94" s="202"/>
      <c r="RK94" s="202"/>
      <c r="RL94" s="203"/>
      <c r="RM94" s="204"/>
      <c r="RN94" s="108">
        <f>(RM94*F94)/H94</f>
        <v>0</v>
      </c>
      <c r="RO94" s="102">
        <f ca="1">IF(E94=0,0,SUMIF('Cocktail (December 2025)'!$F$6:$DB$1547,E94,'Cocktail (December 2025)'!$CI$6:$CI$1547))</f>
        <v>0</v>
      </c>
      <c r="RP94" s="108">
        <f ca="1">RO94/H94</f>
        <v>0</v>
      </c>
      <c r="RQ94" s="109">
        <f ca="1">RC94+RD94+RE94+RF94-RG94-RH94-RI94-RJ94-RK94-RL94-RN94-RP94</f>
        <v>0</v>
      </c>
      <c r="RR94" s="104">
        <f ca="1">RQ94*H94</f>
        <v>0</v>
      </c>
      <c r="RS94" s="105">
        <f ca="1">(RH94+RI94+RJ94+RK94+(RL94+((RM94*$F94)/$H94)+RP94))*$L94</f>
        <v>0</v>
      </c>
      <c r="RT94" s="191"/>
      <c r="RU94" s="192">
        <f ca="1">RT94-RQ94</f>
        <v>0</v>
      </c>
      <c r="RV94" s="106">
        <f ca="1">RQ94</f>
        <v>0</v>
      </c>
      <c r="RW94" s="202"/>
      <c r="RX94" s="202"/>
      <c r="RY94" s="202"/>
      <c r="RZ94" s="202"/>
      <c r="SA94" s="202"/>
      <c r="SB94" s="202"/>
      <c r="SC94" s="202"/>
      <c r="SD94" s="202"/>
      <c r="SE94" s="203"/>
      <c r="SF94" s="204"/>
      <c r="SG94" s="108">
        <f>(SF94*F94)/H94</f>
        <v>0</v>
      </c>
      <c r="SH94" s="102">
        <f ca="1">IF(E94=0,0,SUMIF('Cocktail (December 2025)'!$F$6:$DB$1547,E94,'Cocktail (December 2025)'!$CL$6:$CL$1547))</f>
        <v>0</v>
      </c>
      <c r="SI94" s="108">
        <f ca="1">SH94/H94</f>
        <v>0</v>
      </c>
      <c r="SJ94" s="109">
        <f ca="1">RV94+RW94+RX94+RY94-RZ94-SA94-SB94-SC94-SD94-SE94-SG94-SI94</f>
        <v>0</v>
      </c>
      <c r="SK94" s="104">
        <f ca="1">SJ94*H94</f>
        <v>0</v>
      </c>
      <c r="SL94" s="105">
        <f ca="1">(SA94+SB94+SC94+SD94+(SE94+((SF94*$F94)/$H94)+SI94))*$L94</f>
        <v>0</v>
      </c>
      <c r="SM94" s="191"/>
      <c r="SN94" s="192">
        <f ca="1">SM94-SJ94</f>
        <v>0</v>
      </c>
      <c r="SO94" s="106">
        <f ca="1">SJ94</f>
        <v>0</v>
      </c>
      <c r="SP94" s="202"/>
      <c r="SQ94" s="202"/>
      <c r="SR94" s="202"/>
      <c r="SS94" s="202"/>
      <c r="ST94" s="202"/>
      <c r="SU94" s="202"/>
      <c r="SV94" s="202"/>
      <c r="SW94" s="202"/>
      <c r="SX94" s="203"/>
      <c r="SY94" s="204"/>
      <c r="SZ94" s="108">
        <f>(SY94*F94)/H94</f>
        <v>0</v>
      </c>
      <c r="TA94" s="102">
        <f ca="1">IF(E94=0,0,SUMIF('Cocktail (December 2025)'!$F$6:$DB$1547,E94,'Cocktail (December 2025)'!$CO$6:$CO$1547))</f>
        <v>0</v>
      </c>
      <c r="TB94" s="108">
        <f ca="1">TA94/H94</f>
        <v>0</v>
      </c>
      <c r="TC94" s="109">
        <f ca="1">SO94+SP94+SQ94+SR94-SS94-ST94-SU94-SV94-SW94-SX94-SZ94-TB94</f>
        <v>0</v>
      </c>
      <c r="TD94" s="104">
        <f ca="1">TC94*H94</f>
        <v>0</v>
      </c>
      <c r="TE94" s="105">
        <f ca="1">(ST94+SU94+SV94+SW94+(SX94+((SY94*$F94)/$H94)+TB94))*$L94</f>
        <v>0</v>
      </c>
      <c r="TF94" s="191"/>
      <c r="TG94" s="192">
        <f ca="1">TF94-TC94</f>
        <v>0</v>
      </c>
      <c r="TH94" s="106">
        <f ca="1">TC94</f>
        <v>0</v>
      </c>
      <c r="TI94" s="202"/>
      <c r="TJ94" s="202"/>
      <c r="TK94" s="202"/>
      <c r="TL94" s="202"/>
      <c r="TM94" s="202"/>
      <c r="TN94" s="202"/>
      <c r="TO94" s="202"/>
      <c r="TP94" s="202"/>
      <c r="TQ94" s="203"/>
      <c r="TR94" s="204"/>
      <c r="TS94" s="108">
        <f>(TR94*F94)/H94</f>
        <v>0</v>
      </c>
      <c r="TT94" s="102">
        <f ca="1">IF(E94=0,0,SUMIF('Cocktail (December 2025)'!$F$6:$DB$1547,E94,'Cocktail (December 2025)'!$CR$6:$CR$1547))</f>
        <v>0</v>
      </c>
      <c r="TU94" s="108">
        <f ca="1">TT94/H94</f>
        <v>0</v>
      </c>
      <c r="TV94" s="109">
        <f ca="1">TH94+TI94+TJ94+TK94-TL94-TM94-TN94-TO94-TP94-TQ94-TS94-TU94</f>
        <v>0</v>
      </c>
      <c r="TW94" s="104">
        <f ca="1">TV94*H94</f>
        <v>0</v>
      </c>
      <c r="TX94" s="105">
        <f ca="1">(TM94+TN94+TO94+TP94+(TQ94+((TR94*$F94)/$H94)+TU94))*$L94</f>
        <v>0</v>
      </c>
      <c r="TY94" s="191"/>
      <c r="TZ94" s="192">
        <f ca="1">TY94-TV94</f>
        <v>0</v>
      </c>
      <c r="UA94" s="106">
        <f ca="1">TV94</f>
        <v>0</v>
      </c>
      <c r="UB94" s="202"/>
      <c r="UC94" s="202"/>
      <c r="UD94" s="202"/>
      <c r="UE94" s="202"/>
      <c r="UF94" s="202"/>
      <c r="UG94" s="202"/>
      <c r="UH94" s="202"/>
      <c r="UI94" s="202"/>
      <c r="UJ94" s="203"/>
      <c r="UK94" s="204"/>
      <c r="UL94" s="108">
        <f>(UK94*F94)/H94</f>
        <v>0</v>
      </c>
      <c r="UM94" s="102">
        <f ca="1">IF(E94=0,0,SUMIF('Cocktail (December 2025)'!$F$6:$DB$1547,E94,'Cocktail (December 2025)'!$CU$6:$CU$1547))</f>
        <v>0</v>
      </c>
      <c r="UN94" s="108">
        <f ca="1">UM94/H94</f>
        <v>0</v>
      </c>
      <c r="UO94" s="109">
        <f ca="1">UA94+UB94+UC94+UD94-UE94-UF94-UG94-UH94-UI94-UJ94-UL94-UN94</f>
        <v>0</v>
      </c>
      <c r="UP94" s="104">
        <f ca="1">UO94*H94</f>
        <v>0</v>
      </c>
      <c r="UQ94" s="105">
        <f ca="1">(UF94+UG94+UH94+UI94+(UJ94+((UK94*$F94)/$H94)+UN94))*$L94</f>
        <v>0</v>
      </c>
      <c r="UR94" s="191"/>
      <c r="US94" s="192">
        <f ca="1">UR94-UO94</f>
        <v>0</v>
      </c>
      <c r="UT94" s="106">
        <f ca="1">UO94</f>
        <v>0</v>
      </c>
      <c r="UU94" s="202"/>
      <c r="UV94" s="202"/>
      <c r="UW94" s="202"/>
      <c r="UX94" s="202"/>
      <c r="UY94" s="202"/>
      <c r="UZ94" s="202"/>
      <c r="VA94" s="202"/>
      <c r="VB94" s="202"/>
      <c r="VC94" s="203"/>
      <c r="VD94" s="204"/>
      <c r="VE94" s="108">
        <f>(VD94*F94)/H94</f>
        <v>0</v>
      </c>
      <c r="VF94" s="102">
        <f ca="1">IF(E94=0,0,SUMIF('Cocktail (December 2025)'!$F$6:$DB$1547,E94,'Cocktail (December 2025)'!$CX$6:$CX$1547))</f>
        <v>0</v>
      </c>
      <c r="VG94" s="108">
        <f ca="1">VF94/H94</f>
        <v>0</v>
      </c>
      <c r="VH94" s="109">
        <f ca="1">UT94+UU94+UV94+UW94-UX94-UY94-UZ94-VA94-VB94-VC94-VE94-VG94</f>
        <v>0</v>
      </c>
      <c r="VI94" s="104">
        <f ca="1">VH94*H94</f>
        <v>0</v>
      </c>
      <c r="VJ94" s="105">
        <f ca="1">(UY94+UZ94+VA94+VB94+(VC94+((VD94*$F94)/$H94)+VG94))*$L94</f>
        <v>0</v>
      </c>
      <c r="VK94" s="191"/>
      <c r="VL94" s="192">
        <f ca="1">VK94-VH94</f>
        <v>0</v>
      </c>
      <c r="VM94" s="106">
        <f ca="1">VH94</f>
        <v>0</v>
      </c>
      <c r="VN94" s="202"/>
      <c r="VO94" s="202"/>
      <c r="VP94" s="202"/>
      <c r="VQ94" s="202"/>
      <c r="VR94" s="202"/>
      <c r="VS94" s="202"/>
      <c r="VT94" s="202"/>
      <c r="VU94" s="202"/>
      <c r="VV94" s="203"/>
      <c r="VW94" s="204"/>
      <c r="VX94" s="108">
        <f>(VW94*F94)/H94</f>
        <v>0</v>
      </c>
      <c r="VY94" s="102">
        <f ca="1">IF(E94=0,0,SUMIF('Cocktail (December 2025)'!$F$6:$DB$1547,E94,'Cocktail (December 2025)'!$DA$6:$DA$1547))</f>
        <v>0</v>
      </c>
      <c r="VZ94" s="108">
        <f ca="1">VY94/H94</f>
        <v>0</v>
      </c>
      <c r="WA94" s="109">
        <f ca="1">VM94+VN94+VO94+VP94-VQ94-VR94-VS94-VT94-VU94-VV94-VX94-VZ94</f>
        <v>0</v>
      </c>
      <c r="WB94" s="104">
        <f ca="1">WA94*H94</f>
        <v>0</v>
      </c>
      <c r="WC94" s="105">
        <f ca="1">(VR94+VS94+VT94+VU94+(VV94+((VW94*$F94)/$H94)+VZ94))*$L94</f>
        <v>0</v>
      </c>
      <c r="WD94" s="191"/>
      <c r="WE94" s="192">
        <f ca="1">WD94-WA94</f>
        <v>0</v>
      </c>
      <c r="WF94" s="14" t="s">
        <v>81</v>
      </c>
      <c r="WG94" s="62">
        <f>O94</f>
        <v>0</v>
      </c>
      <c r="WH94" s="13">
        <f>P94+AI94+BB94+BU94+CN94+DG94+DZ94+ES94+FL94+GE94+GX94+HQ94+IJ94+JC94+JV94+KO94+LH94+MA94+MT94+NM94+OF94+OY94+PR94+QK94+RD94+RW94+SP94+TI94+UB94+UU94+VN94</f>
        <v>0</v>
      </c>
      <c r="WI94" s="13">
        <f>Q94+AJ94+BC94+BV94+CO94+DH94+EA94+ET94+FM94+GF94+GY94+HR94+IK94+JD94+JW94+KP94+LI94+MB94+MU94+NN94+OG94+OZ94+PS94+QL94+RE94+RX94+SQ94+TJ94+UC94+UV94+VO94</f>
        <v>0</v>
      </c>
      <c r="WJ94" s="13">
        <f>R94+AK94+BD94+BW94+CP94+DI94+EB94+EU94+FN94+GG94+GZ94+HS94+IL94+JE94+JX94+KQ94+LJ94+MC94+MV94+NO94+OH94+PA94+PT94+QM94+RF94+RY94+SR94+TK94+UD94+UW94+VP94</f>
        <v>0</v>
      </c>
      <c r="WK94" s="13">
        <f>S94+AL94+BE94+BX94+CQ94+DJ94+EC94+EV94+FO94+GH94+HA94+HT94+IM94+JF94+JY94+KR94+LK94+MD94+MW94+NP94+OI94+PB94+PU94+QN94+RG94+RZ94+SS94+TL94+UE94+UX94+VQ94</f>
        <v>0</v>
      </c>
      <c r="WL94" s="13">
        <f>T94+AM94+BF94+BY94+CR94+DK94+ED94+EW94+FP94+GI94+HB94+HU94+IN94+JG94+JZ94+KS94+LL94+ME94+MX94+NQ94+OJ94+PC94+PV94+QO94+RH94+SA94+ST94+TM94+UF94+UY94+VR94</f>
        <v>0</v>
      </c>
      <c r="WM94" s="13">
        <f>U94+AN94+BG94+BZ94+CS94+DL94+EE94++EX94+FQ94+GJ94+HC94+HV94+IO94+JH94+KA94+KT94+LM94+MF94+MY94+NR94+OK94+PD94+PW94+QP94+RI94+SB94+SU94+TN94+UG94+UZ94+VS94</f>
        <v>0</v>
      </c>
      <c r="WN94" s="13">
        <f>V94+AO94+BH94+CA94+CT94+DM94+EF94+EY94+FR94+GK94+HD94+HW94+IP94+JI94+KB94+KU94+LN94+MG94+MZ94+NS94+OL94+PE94+PX94+QQ94+RJ94+SC94+SV94+TO94+UH94+VA94+VT94</f>
        <v>0</v>
      </c>
      <c r="WO94" s="13">
        <f>W94+AP94+BI94+CB94+CU94+DN94+EG94+EZ94+FS94+GL94+HE94+HX94+IQ94+JJ94+KC94+KV94+LO94+MH94+NA94+NT94+OM94+PF94+PY94+QR94+RK94+SD94+SW94+TP94+UI94+VB94+VU94</f>
        <v>0</v>
      </c>
      <c r="WP94" s="63">
        <f>X94+AQ94+BJ94+CC94+CV94+DO94+EH94+FA94+FT94+GM94+HF94+HY94+IR94+JK94+KD94+KW94+LP94+MI94+NB94+NU94+ON94+PG94+PZ94+QS94+RL94+SE94+SX94+TQ94+UJ94+VC94+VV94</f>
        <v>0</v>
      </c>
      <c r="WQ94" s="63">
        <f>Y94+AR94+BK94+CD94+CW94+DP94+EI94+FB94+FU94+GN94+HG94+HZ94+IS94+JL94+KE94+KX94+LQ94+MJ94+NC94+NV94+OO94+PH94+QA94+QT94+RM94+SF94+SY94+TR94+UK94+VD94+VW94</f>
        <v>0</v>
      </c>
      <c r="WR94" s="63">
        <f>Z94+AS94+BL94+CE94+CX94+DQ94+EJ94+FC94+FV94+GO94+HH94+IA94+IT94+JM94+KF94+KY94+LR94+MK94+ND94+NW94+OP94+PI94+QB94+QU94+RN94+SG94+SZ94+TS94+UL94+VE94+VX94</f>
        <v>0</v>
      </c>
      <c r="WS94" s="63">
        <f ca="1">AB94+AU94+BN94+CG94+CZ94+DS94+EL94+FE94+FX94+GQ94+HJ94+IC94+IV94+JO94+KH94+LA94+LT94+MM94+NF94+NY94+OR94+PK94+QD94+QW94+RP94+SI94+TB94+TU94+UN94+VG94+VZ94</f>
        <v>0</v>
      </c>
      <c r="WT94" s="54">
        <f ca="1">WA94</f>
        <v>0</v>
      </c>
      <c r="WU94" s="64">
        <f ca="1">WB94</f>
        <v>0</v>
      </c>
      <c r="WV94" s="196"/>
      <c r="WW94" s="197">
        <f ca="1">WV94-WT94</f>
        <v>0</v>
      </c>
      <c r="WX94" s="12">
        <f>WV94/F94</f>
        <v>0</v>
      </c>
      <c r="WY94" s="61"/>
    </row>
    <row r="95" spans="1:623" ht="15" x14ac:dyDescent="0.3">
      <c r="A95" s="114" t="str">
        <f t="shared" ref="A95" si="3101">IFERROR(IF(WU95=0,"-","Y"),"-")</f>
        <v>-</v>
      </c>
      <c r="B95" s="175"/>
      <c r="C95" s="173">
        <v>1077</v>
      </c>
      <c r="D95" s="174">
        <v>393</v>
      </c>
      <c r="E95" s="141" t="s">
        <v>132</v>
      </c>
      <c r="F95" s="98"/>
      <c r="G95" s="98"/>
      <c r="H95" s="90"/>
      <c r="I95" s="98"/>
      <c r="J95" s="90"/>
      <c r="K95" s="99"/>
      <c r="L95" s="215"/>
      <c r="M95" s="215"/>
      <c r="N95" s="208"/>
      <c r="O95" s="100"/>
      <c r="P95" s="202"/>
      <c r="Q95" s="202"/>
      <c r="R95" s="202"/>
      <c r="S95" s="202"/>
      <c r="T95" s="202"/>
      <c r="U95" s="202"/>
      <c r="V95" s="202"/>
      <c r="W95" s="202"/>
      <c r="X95" s="203"/>
      <c r="Y95" s="204"/>
      <c r="Z95" s="101"/>
      <c r="AA95" s="102"/>
      <c r="AB95" s="103"/>
      <c r="AC95" s="104"/>
      <c r="AD95" s="104"/>
      <c r="AE95" s="105"/>
      <c r="AF95" s="191"/>
      <c r="AG95" s="192"/>
      <c r="AH95" s="106">
        <f t="shared" ref="AH95" si="3102">IF(AF95="",AC95,IF(AF95&lt;&gt;0,AF95,0))</f>
        <v>0</v>
      </c>
      <c r="AI95" s="202"/>
      <c r="AJ95" s="202"/>
      <c r="AK95" s="202"/>
      <c r="AL95" s="202"/>
      <c r="AM95" s="202"/>
      <c r="AN95" s="202"/>
      <c r="AO95" s="202"/>
      <c r="AP95" s="202"/>
      <c r="AQ95" s="203"/>
      <c r="AR95" s="204"/>
      <c r="AS95" s="107"/>
      <c r="AT95" s="102"/>
      <c r="AU95" s="108"/>
      <c r="AV95" s="104"/>
      <c r="AW95" s="104"/>
      <c r="AX95" s="105"/>
      <c r="AY95" s="191"/>
      <c r="AZ95" s="192"/>
      <c r="BA95" s="106"/>
      <c r="BB95" s="202"/>
      <c r="BC95" s="202"/>
      <c r="BD95" s="202"/>
      <c r="BE95" s="202"/>
      <c r="BF95" s="202"/>
      <c r="BG95" s="202"/>
      <c r="BH95" s="202"/>
      <c r="BI95" s="202"/>
      <c r="BJ95" s="203"/>
      <c r="BK95" s="204"/>
      <c r="BL95" s="108"/>
      <c r="BM95" s="102"/>
      <c r="BN95" s="108"/>
      <c r="BO95" s="109"/>
      <c r="BP95" s="104"/>
      <c r="BQ95" s="105"/>
      <c r="BR95" s="191"/>
      <c r="BS95" s="192"/>
      <c r="BT95" s="106"/>
      <c r="BU95" s="202"/>
      <c r="BV95" s="202"/>
      <c r="BW95" s="202"/>
      <c r="BX95" s="202"/>
      <c r="BY95" s="202"/>
      <c r="BZ95" s="202"/>
      <c r="CA95" s="202"/>
      <c r="CB95" s="202"/>
      <c r="CC95" s="203"/>
      <c r="CD95" s="204"/>
      <c r="CE95" s="108"/>
      <c r="CF95" s="102"/>
      <c r="CG95" s="108"/>
      <c r="CH95" s="109"/>
      <c r="CI95" s="104"/>
      <c r="CJ95" s="105"/>
      <c r="CK95" s="191"/>
      <c r="CL95" s="192"/>
      <c r="CM95" s="106"/>
      <c r="CN95" s="202"/>
      <c r="CO95" s="202"/>
      <c r="CP95" s="202"/>
      <c r="CQ95" s="202"/>
      <c r="CR95" s="202"/>
      <c r="CS95" s="202"/>
      <c r="CT95" s="202"/>
      <c r="CU95" s="202"/>
      <c r="CV95" s="203"/>
      <c r="CW95" s="204"/>
      <c r="CX95" s="108"/>
      <c r="CY95" s="102"/>
      <c r="CZ95" s="108"/>
      <c r="DA95" s="109"/>
      <c r="DB95" s="104"/>
      <c r="DC95" s="105"/>
      <c r="DD95" s="191"/>
      <c r="DE95" s="192"/>
      <c r="DF95" s="106"/>
      <c r="DG95" s="202"/>
      <c r="DH95" s="202"/>
      <c r="DI95" s="202"/>
      <c r="DJ95" s="202"/>
      <c r="DK95" s="202"/>
      <c r="DL95" s="202"/>
      <c r="DM95" s="202"/>
      <c r="DN95" s="202"/>
      <c r="DO95" s="203"/>
      <c r="DP95" s="204"/>
      <c r="DQ95" s="108"/>
      <c r="DR95" s="102"/>
      <c r="DS95" s="108"/>
      <c r="DT95" s="109"/>
      <c r="DU95" s="104"/>
      <c r="DV95" s="105"/>
      <c r="DW95" s="191"/>
      <c r="DX95" s="192"/>
      <c r="DY95" s="106"/>
      <c r="DZ95" s="202"/>
      <c r="EA95" s="202"/>
      <c r="EB95" s="202"/>
      <c r="EC95" s="202"/>
      <c r="ED95" s="202"/>
      <c r="EE95" s="202"/>
      <c r="EF95" s="202"/>
      <c r="EG95" s="202"/>
      <c r="EH95" s="203"/>
      <c r="EI95" s="204"/>
      <c r="EJ95" s="108"/>
      <c r="EK95" s="102"/>
      <c r="EL95" s="108"/>
      <c r="EM95" s="109"/>
      <c r="EN95" s="104"/>
      <c r="EO95" s="105"/>
      <c r="EP95" s="191"/>
      <c r="EQ95" s="199"/>
      <c r="ER95" s="185"/>
      <c r="ES95" s="202"/>
      <c r="ET95" s="202"/>
      <c r="EU95" s="202"/>
      <c r="EV95" s="202"/>
      <c r="EW95" s="202"/>
      <c r="EX95" s="202"/>
      <c r="EY95" s="202"/>
      <c r="EZ95" s="202"/>
      <c r="FA95" s="203"/>
      <c r="FB95" s="204"/>
      <c r="FC95" s="108"/>
      <c r="FD95" s="102"/>
      <c r="FE95" s="108"/>
      <c r="FF95" s="109"/>
      <c r="FG95" s="104"/>
      <c r="FH95" s="105"/>
      <c r="FI95" s="191"/>
      <c r="FJ95" s="192"/>
      <c r="FK95" s="110"/>
      <c r="FL95" s="202"/>
      <c r="FM95" s="202"/>
      <c r="FN95" s="202"/>
      <c r="FO95" s="202"/>
      <c r="FP95" s="202"/>
      <c r="FQ95" s="202"/>
      <c r="FR95" s="202"/>
      <c r="FS95" s="202"/>
      <c r="FT95" s="203"/>
      <c r="FU95" s="204"/>
      <c r="FV95" s="108"/>
      <c r="FW95" s="102"/>
      <c r="FX95" s="108"/>
      <c r="FY95" s="109"/>
      <c r="FZ95" s="104"/>
      <c r="GA95" s="105"/>
      <c r="GB95" s="191"/>
      <c r="GC95" s="192"/>
      <c r="GD95" s="106"/>
      <c r="GE95" s="202"/>
      <c r="GF95" s="202"/>
      <c r="GG95" s="202"/>
      <c r="GH95" s="202"/>
      <c r="GI95" s="202"/>
      <c r="GJ95" s="202"/>
      <c r="GK95" s="202"/>
      <c r="GL95" s="202"/>
      <c r="GM95" s="203"/>
      <c r="GN95" s="204"/>
      <c r="GO95" s="108"/>
      <c r="GP95" s="102"/>
      <c r="GQ95" s="108"/>
      <c r="GR95" s="109"/>
      <c r="GS95" s="104"/>
      <c r="GT95" s="105"/>
      <c r="GU95" s="191"/>
      <c r="GV95" s="192"/>
      <c r="GW95" s="106"/>
      <c r="GX95" s="202"/>
      <c r="GY95" s="202"/>
      <c r="GZ95" s="202"/>
      <c r="HA95" s="202"/>
      <c r="HB95" s="202"/>
      <c r="HC95" s="202"/>
      <c r="HD95" s="202"/>
      <c r="HE95" s="202"/>
      <c r="HF95" s="203"/>
      <c r="HG95" s="204"/>
      <c r="HH95" s="108"/>
      <c r="HI95" s="102"/>
      <c r="HJ95" s="108"/>
      <c r="HK95" s="109"/>
      <c r="HL95" s="104"/>
      <c r="HM95" s="105"/>
      <c r="HN95" s="191"/>
      <c r="HO95" s="192"/>
      <c r="HP95" s="106"/>
      <c r="HQ95" s="202"/>
      <c r="HR95" s="202"/>
      <c r="HS95" s="202"/>
      <c r="HT95" s="202"/>
      <c r="HU95" s="202"/>
      <c r="HV95" s="202"/>
      <c r="HW95" s="202"/>
      <c r="HX95" s="202"/>
      <c r="HY95" s="203"/>
      <c r="HZ95" s="204"/>
      <c r="IA95" s="108"/>
      <c r="IB95" s="102"/>
      <c r="IC95" s="108"/>
      <c r="ID95" s="109"/>
      <c r="IE95" s="104"/>
      <c r="IF95" s="105"/>
      <c r="IG95" s="191"/>
      <c r="IH95" s="192"/>
      <c r="II95" s="106"/>
      <c r="IJ95" s="202"/>
      <c r="IK95" s="202"/>
      <c r="IL95" s="202"/>
      <c r="IM95" s="202"/>
      <c r="IN95" s="202"/>
      <c r="IO95" s="202"/>
      <c r="IP95" s="202"/>
      <c r="IQ95" s="202"/>
      <c r="IR95" s="203"/>
      <c r="IS95" s="204"/>
      <c r="IT95" s="108"/>
      <c r="IU95" s="102"/>
      <c r="IV95" s="108"/>
      <c r="IW95" s="109"/>
      <c r="IX95" s="104"/>
      <c r="IY95" s="105"/>
      <c r="IZ95" s="191"/>
      <c r="JA95" s="192"/>
      <c r="JB95" s="106"/>
      <c r="JC95" s="202"/>
      <c r="JD95" s="202"/>
      <c r="JE95" s="202"/>
      <c r="JF95" s="202"/>
      <c r="JG95" s="202"/>
      <c r="JH95" s="202"/>
      <c r="JI95" s="202"/>
      <c r="JJ95" s="202"/>
      <c r="JK95" s="203"/>
      <c r="JL95" s="204"/>
      <c r="JM95" s="108"/>
      <c r="JN95" s="102"/>
      <c r="JO95" s="108"/>
      <c r="JP95" s="109"/>
      <c r="JQ95" s="104"/>
      <c r="JR95" s="105"/>
      <c r="JS95" s="191"/>
      <c r="JT95" s="192"/>
      <c r="JU95" s="106"/>
      <c r="JV95" s="202"/>
      <c r="JW95" s="202"/>
      <c r="JX95" s="202"/>
      <c r="JY95" s="202"/>
      <c r="JZ95" s="202"/>
      <c r="KA95" s="202"/>
      <c r="KB95" s="202"/>
      <c r="KC95" s="202"/>
      <c r="KD95" s="203"/>
      <c r="KE95" s="204"/>
      <c r="KF95" s="108"/>
      <c r="KG95" s="102"/>
      <c r="KH95" s="108"/>
      <c r="KI95" s="109"/>
      <c r="KJ95" s="104"/>
      <c r="KK95" s="105"/>
      <c r="KL95" s="191"/>
      <c r="KM95" s="192"/>
      <c r="KN95" s="106"/>
      <c r="KO95" s="202"/>
      <c r="KP95" s="202"/>
      <c r="KQ95" s="202"/>
      <c r="KR95" s="202"/>
      <c r="KS95" s="202"/>
      <c r="KT95" s="202"/>
      <c r="KU95" s="202"/>
      <c r="KV95" s="202"/>
      <c r="KW95" s="203"/>
      <c r="KX95" s="204"/>
      <c r="KY95" s="108"/>
      <c r="KZ95" s="102"/>
      <c r="LA95" s="108"/>
      <c r="LB95" s="109"/>
      <c r="LC95" s="104"/>
      <c r="LD95" s="105"/>
      <c r="LE95" s="191"/>
      <c r="LF95" s="192"/>
      <c r="LG95" s="106"/>
      <c r="LH95" s="202"/>
      <c r="LI95" s="202"/>
      <c r="LJ95" s="202"/>
      <c r="LK95" s="202"/>
      <c r="LL95" s="202"/>
      <c r="LM95" s="202"/>
      <c r="LN95" s="202"/>
      <c r="LO95" s="202"/>
      <c r="LP95" s="203"/>
      <c r="LQ95" s="204"/>
      <c r="LR95" s="108"/>
      <c r="LS95" s="102"/>
      <c r="LT95" s="108"/>
      <c r="LU95" s="109"/>
      <c r="LV95" s="104"/>
      <c r="LW95" s="105"/>
      <c r="LX95" s="191"/>
      <c r="LY95" s="192"/>
      <c r="LZ95" s="106"/>
      <c r="MA95" s="202"/>
      <c r="MB95" s="202"/>
      <c r="MC95" s="202"/>
      <c r="MD95" s="202"/>
      <c r="ME95" s="202"/>
      <c r="MF95" s="202"/>
      <c r="MG95" s="202"/>
      <c r="MH95" s="202"/>
      <c r="MI95" s="203"/>
      <c r="MJ95" s="204"/>
      <c r="MK95" s="108"/>
      <c r="ML95" s="102"/>
      <c r="MM95" s="108"/>
      <c r="MN95" s="109"/>
      <c r="MO95" s="104"/>
      <c r="MP95" s="105"/>
      <c r="MQ95" s="191"/>
      <c r="MR95" s="192"/>
      <c r="MS95" s="106"/>
      <c r="MT95" s="202"/>
      <c r="MU95" s="202"/>
      <c r="MV95" s="202"/>
      <c r="MW95" s="202"/>
      <c r="MX95" s="202"/>
      <c r="MY95" s="202"/>
      <c r="MZ95" s="202"/>
      <c r="NA95" s="202"/>
      <c r="NB95" s="203"/>
      <c r="NC95" s="204"/>
      <c r="ND95" s="108"/>
      <c r="NE95" s="102"/>
      <c r="NF95" s="108"/>
      <c r="NG95" s="109"/>
      <c r="NH95" s="104"/>
      <c r="NI95" s="105"/>
      <c r="NJ95" s="191"/>
      <c r="NK95" s="192"/>
      <c r="NL95" s="106"/>
      <c r="NM95" s="202"/>
      <c r="NN95" s="202"/>
      <c r="NO95" s="202"/>
      <c r="NP95" s="202"/>
      <c r="NQ95" s="202"/>
      <c r="NR95" s="202"/>
      <c r="NS95" s="202"/>
      <c r="NT95" s="202"/>
      <c r="NU95" s="203"/>
      <c r="NV95" s="204"/>
      <c r="NW95" s="108"/>
      <c r="NX95" s="102"/>
      <c r="NY95" s="108"/>
      <c r="NZ95" s="109"/>
      <c r="OA95" s="104"/>
      <c r="OB95" s="105"/>
      <c r="OC95" s="191"/>
      <c r="OD95" s="192"/>
      <c r="OE95" s="106"/>
      <c r="OF95" s="202"/>
      <c r="OG95" s="202"/>
      <c r="OH95" s="202"/>
      <c r="OI95" s="202"/>
      <c r="OJ95" s="202"/>
      <c r="OK95" s="202"/>
      <c r="OL95" s="202"/>
      <c r="OM95" s="202"/>
      <c r="ON95" s="203"/>
      <c r="OO95" s="204"/>
      <c r="OP95" s="108"/>
      <c r="OQ95" s="102"/>
      <c r="OR95" s="108"/>
      <c r="OS95" s="109"/>
      <c r="OT95" s="104"/>
      <c r="OU95" s="105"/>
      <c r="OV95" s="191"/>
      <c r="OW95" s="192"/>
      <c r="OX95" s="106"/>
      <c r="OY95" s="202"/>
      <c r="OZ95" s="202"/>
      <c r="PA95" s="202"/>
      <c r="PB95" s="202"/>
      <c r="PC95" s="202"/>
      <c r="PD95" s="202"/>
      <c r="PE95" s="202"/>
      <c r="PF95" s="202"/>
      <c r="PG95" s="203"/>
      <c r="PH95" s="204"/>
      <c r="PI95" s="108"/>
      <c r="PJ95" s="102"/>
      <c r="PK95" s="108"/>
      <c r="PL95" s="109"/>
      <c r="PM95" s="104"/>
      <c r="PN95" s="105"/>
      <c r="PO95" s="191"/>
      <c r="PP95" s="192"/>
      <c r="PQ95" s="106"/>
      <c r="PR95" s="202"/>
      <c r="PS95" s="202"/>
      <c r="PT95" s="202"/>
      <c r="PU95" s="202"/>
      <c r="PV95" s="202"/>
      <c r="PW95" s="202"/>
      <c r="PX95" s="202"/>
      <c r="PY95" s="202"/>
      <c r="PZ95" s="203"/>
      <c r="QA95" s="204"/>
      <c r="QB95" s="108"/>
      <c r="QC95" s="102"/>
      <c r="QD95" s="108"/>
      <c r="QE95" s="109"/>
      <c r="QF95" s="104"/>
      <c r="QG95" s="105"/>
      <c r="QH95" s="191"/>
      <c r="QI95" s="192"/>
      <c r="QJ95" s="106"/>
      <c r="QK95" s="202"/>
      <c r="QL95" s="202"/>
      <c r="QM95" s="202"/>
      <c r="QN95" s="202"/>
      <c r="QO95" s="202"/>
      <c r="QP95" s="202"/>
      <c r="QQ95" s="202"/>
      <c r="QR95" s="202"/>
      <c r="QS95" s="203"/>
      <c r="QT95" s="204"/>
      <c r="QU95" s="108"/>
      <c r="QV95" s="102"/>
      <c r="QW95" s="108"/>
      <c r="QX95" s="109"/>
      <c r="QY95" s="104"/>
      <c r="QZ95" s="105"/>
      <c r="RA95" s="191"/>
      <c r="RB95" s="192"/>
      <c r="RC95" s="106"/>
      <c r="RD95" s="202"/>
      <c r="RE95" s="202"/>
      <c r="RF95" s="202"/>
      <c r="RG95" s="202"/>
      <c r="RH95" s="202"/>
      <c r="RI95" s="202"/>
      <c r="RJ95" s="202"/>
      <c r="RK95" s="202"/>
      <c r="RL95" s="203"/>
      <c r="RM95" s="204"/>
      <c r="RN95" s="108"/>
      <c r="RO95" s="102"/>
      <c r="RP95" s="108"/>
      <c r="RQ95" s="109"/>
      <c r="RR95" s="104"/>
      <c r="RS95" s="105"/>
      <c r="RT95" s="191"/>
      <c r="RU95" s="192"/>
      <c r="RV95" s="106"/>
      <c r="RW95" s="202"/>
      <c r="RX95" s="202"/>
      <c r="RY95" s="202"/>
      <c r="RZ95" s="202"/>
      <c r="SA95" s="202"/>
      <c r="SB95" s="202"/>
      <c r="SC95" s="202"/>
      <c r="SD95" s="202"/>
      <c r="SE95" s="203"/>
      <c r="SF95" s="204"/>
      <c r="SG95" s="108"/>
      <c r="SH95" s="102"/>
      <c r="SI95" s="108"/>
      <c r="SJ95" s="109"/>
      <c r="SK95" s="104"/>
      <c r="SL95" s="105"/>
      <c r="SM95" s="191"/>
      <c r="SN95" s="192"/>
      <c r="SO95" s="106"/>
      <c r="SP95" s="202"/>
      <c r="SQ95" s="202"/>
      <c r="SR95" s="202"/>
      <c r="SS95" s="202"/>
      <c r="ST95" s="202"/>
      <c r="SU95" s="202"/>
      <c r="SV95" s="202"/>
      <c r="SW95" s="202"/>
      <c r="SX95" s="203"/>
      <c r="SY95" s="204"/>
      <c r="SZ95" s="108"/>
      <c r="TA95" s="102"/>
      <c r="TB95" s="108"/>
      <c r="TC95" s="109"/>
      <c r="TD95" s="104"/>
      <c r="TE95" s="105"/>
      <c r="TF95" s="191"/>
      <c r="TG95" s="192"/>
      <c r="TH95" s="106"/>
      <c r="TI95" s="202"/>
      <c r="TJ95" s="202"/>
      <c r="TK95" s="202"/>
      <c r="TL95" s="202"/>
      <c r="TM95" s="202"/>
      <c r="TN95" s="202"/>
      <c r="TO95" s="202"/>
      <c r="TP95" s="202"/>
      <c r="TQ95" s="203"/>
      <c r="TR95" s="204"/>
      <c r="TS95" s="108"/>
      <c r="TT95" s="102"/>
      <c r="TU95" s="108"/>
      <c r="TV95" s="109"/>
      <c r="TW95" s="104"/>
      <c r="TX95" s="105"/>
      <c r="TY95" s="191"/>
      <c r="TZ95" s="192"/>
      <c r="UA95" s="106"/>
      <c r="UB95" s="202"/>
      <c r="UC95" s="202"/>
      <c r="UD95" s="202"/>
      <c r="UE95" s="202"/>
      <c r="UF95" s="202"/>
      <c r="UG95" s="202"/>
      <c r="UH95" s="202"/>
      <c r="UI95" s="202"/>
      <c r="UJ95" s="203"/>
      <c r="UK95" s="204"/>
      <c r="UL95" s="108"/>
      <c r="UM95" s="102"/>
      <c r="UN95" s="108"/>
      <c r="UO95" s="109"/>
      <c r="UP95" s="104"/>
      <c r="UQ95" s="105"/>
      <c r="UR95" s="191"/>
      <c r="US95" s="192"/>
      <c r="UT95" s="106"/>
      <c r="UU95" s="202"/>
      <c r="UV95" s="202"/>
      <c r="UW95" s="202"/>
      <c r="UX95" s="202"/>
      <c r="UY95" s="202"/>
      <c r="UZ95" s="202"/>
      <c r="VA95" s="202"/>
      <c r="VB95" s="202"/>
      <c r="VC95" s="203"/>
      <c r="VD95" s="204"/>
      <c r="VE95" s="108"/>
      <c r="VF95" s="102"/>
      <c r="VG95" s="108"/>
      <c r="VH95" s="109"/>
      <c r="VI95" s="104"/>
      <c r="VJ95" s="105"/>
      <c r="VK95" s="191"/>
      <c r="VL95" s="192"/>
      <c r="VM95" s="106"/>
      <c r="VN95" s="202"/>
      <c r="VO95" s="202"/>
      <c r="VP95" s="202"/>
      <c r="VQ95" s="202"/>
      <c r="VR95" s="202"/>
      <c r="VS95" s="202"/>
      <c r="VT95" s="202"/>
      <c r="VU95" s="202"/>
      <c r="VV95" s="203"/>
      <c r="VW95" s="204"/>
      <c r="VX95" s="108"/>
      <c r="VY95" s="102"/>
      <c r="VZ95" s="108"/>
      <c r="WA95" s="109"/>
      <c r="WB95" s="104"/>
      <c r="WC95" s="105"/>
      <c r="WD95" s="191"/>
      <c r="WE95" s="192"/>
      <c r="WF95" s="14"/>
      <c r="WG95" s="62"/>
      <c r="WH95" s="13"/>
      <c r="WI95" s="13"/>
      <c r="WJ95" s="13"/>
      <c r="WK95" s="13"/>
      <c r="WL95" s="13"/>
      <c r="WM95" s="13"/>
      <c r="WN95" s="13"/>
      <c r="WO95" s="13"/>
      <c r="WP95" s="63"/>
      <c r="WQ95" s="63"/>
      <c r="WR95" s="63"/>
      <c r="WS95" s="63"/>
      <c r="WT95" s="54"/>
      <c r="WU95" s="64"/>
      <c r="WV95" s="196"/>
      <c r="WW95" s="197"/>
      <c r="WX95" s="12"/>
      <c r="WY95" s="61"/>
    </row>
    <row r="96" spans="1:623" ht="15" x14ac:dyDescent="0.3">
      <c r="A96" s="114" t="str">
        <f ca="1">IFERROR(IF(WU96=0,"-","Y"),"-")</f>
        <v>-</v>
      </c>
      <c r="B96" s="175"/>
      <c r="C96" s="173">
        <v>551</v>
      </c>
      <c r="D96" s="174">
        <v>380</v>
      </c>
      <c r="E96" s="184" t="s">
        <v>129</v>
      </c>
      <c r="F96" s="98">
        <f>IF(E96="","",IF(VLOOKUP(E96,'Master Data (December 2025)'!$B$10:$N$857,1)=E96,VLOOKUP(E96,'Master Data (December 2025)'!$B$10:$N$857,6),"XX"))</f>
        <v>1</v>
      </c>
      <c r="G96" s="98"/>
      <c r="H96" s="90">
        <f>IF(E96="","",IF(VLOOKUP(E96,'Master Data (December 2025)'!$B$10:$N$857,1)=E96,VLOOKUP(E96,'Master Data (December 2025)'!$B$10:$N$857,8),"XX"))</f>
        <v>1</v>
      </c>
      <c r="I96" s="98"/>
      <c r="J96" s="90" t="str">
        <f>IF(E96="","",IF(VLOOKUP(E96,'Master Data (December 2025)'!$B$10:$N$857,1)=E96,VLOOKUP(E96,'Master Data (December 2025)'!$B$10:$N$857,3),"XX"))</f>
        <v>Winefans</v>
      </c>
      <c r="K96" s="99" t="str">
        <f>IF(E96="","",IF(VLOOKUP(E96,'Master Data (December 2025)'!$B$10:$N$857,1)=E96,VLOOKUP(E96,'Master Data (December 2025)'!$B$10:$N$857,5),"XX"))</f>
        <v>Bottle</v>
      </c>
      <c r="L96" s="215">
        <f>IF(E96="","",IF(VLOOKUP(E96,'Master Data (December 2025)'!$B$10:$N$857,1)=E96,VLOOKUP(E96,'Master Data (December 2025)'!$B$10:$N$857,11),"XX"))</f>
        <v>690</v>
      </c>
      <c r="M96" s="215">
        <f>IF(E96="","",IF(VLOOKUP(E96,'Master Data (December 2025)'!$B$10:$N$857,1)=E96,VLOOKUP(E96,'Master Data (December 2025)'!$B$10:$N$857,13),"XX"))</f>
        <v>690</v>
      </c>
      <c r="N96" s="208"/>
      <c r="O96" s="100">
        <f>N96</f>
        <v>0</v>
      </c>
      <c r="P96" s="202"/>
      <c r="Q96" s="202"/>
      <c r="R96" s="202"/>
      <c r="S96" s="202"/>
      <c r="T96" s="202"/>
      <c r="U96" s="202"/>
      <c r="V96" s="202"/>
      <c r="W96" s="202"/>
      <c r="X96" s="203"/>
      <c r="Y96" s="204"/>
      <c r="Z96" s="101">
        <f>(Y96*F96)/H96</f>
        <v>0</v>
      </c>
      <c r="AA96" s="102">
        <f ca="1">IF(E96=0,0,SUMIF('Cocktail (December 2025)'!$F$6:$DB$1547,E96,'Cocktail (December 2025)'!$O$6:$O$1547))</f>
        <v>0</v>
      </c>
      <c r="AB96" s="103">
        <f ca="1">AA96/H96</f>
        <v>0</v>
      </c>
      <c r="AC96" s="104">
        <f ca="1">O96+P96+Q96+R96-S96-T96-U96-V96-W96-X96-Z96-AB96</f>
        <v>0</v>
      </c>
      <c r="AD96" s="104">
        <f ca="1">AC96*H96</f>
        <v>0</v>
      </c>
      <c r="AE96" s="105">
        <f ca="1">(T96+U96+V96+W96+(X96+((Y96*$F96)/$H96)+AB96))*$L96</f>
        <v>0</v>
      </c>
      <c r="AF96" s="191"/>
      <c r="AG96" s="192">
        <f ca="1">AF96-AC96</f>
        <v>0</v>
      </c>
      <c r="AH96" s="106">
        <f ca="1">IF(AF96="",AC96,IF(AF96&lt;&gt;0,AF96,0))</f>
        <v>0</v>
      </c>
      <c r="AI96" s="202"/>
      <c r="AJ96" s="202"/>
      <c r="AK96" s="202"/>
      <c r="AL96" s="202"/>
      <c r="AM96" s="202"/>
      <c r="AN96" s="202"/>
      <c r="AO96" s="202"/>
      <c r="AP96" s="202"/>
      <c r="AQ96" s="203"/>
      <c r="AR96" s="204"/>
      <c r="AS96" s="107">
        <f>(AR96*F96)/H96</f>
        <v>0</v>
      </c>
      <c r="AT96" s="102">
        <f ca="1">IF(E96=0,0,SUMIF('Cocktail (December 2025)'!$F$6:$DB$1547,E96,'Cocktail (December 2025)'!$R$6:$R$1547))</f>
        <v>0</v>
      </c>
      <c r="AU96" s="108">
        <f ca="1">AT96/H96</f>
        <v>0</v>
      </c>
      <c r="AV96" s="104">
        <f ca="1">AH96+AI96+AJ96+AK96-AL96-AM96-AN96-AO96-AP96-AQ96-AS96-AU96</f>
        <v>0</v>
      </c>
      <c r="AW96" s="104">
        <f ca="1">AV96*H96</f>
        <v>0</v>
      </c>
      <c r="AX96" s="105">
        <f ca="1">(AM96+AN96+AO96+AP96+(AQ96+((AR96*$F96)/$H96)+AU96))*$L96</f>
        <v>0</v>
      </c>
      <c r="AY96" s="191"/>
      <c r="AZ96" s="192">
        <f ca="1">AY96-AV96</f>
        <v>0</v>
      </c>
      <c r="BA96" s="106">
        <f ca="1">AV96</f>
        <v>0</v>
      </c>
      <c r="BB96" s="202"/>
      <c r="BC96" s="202"/>
      <c r="BD96" s="202"/>
      <c r="BE96" s="202"/>
      <c r="BF96" s="202"/>
      <c r="BG96" s="202"/>
      <c r="BH96" s="202"/>
      <c r="BI96" s="202"/>
      <c r="BJ96" s="203"/>
      <c r="BK96" s="204"/>
      <c r="BL96" s="108">
        <f>(BK96*F96)/H96</f>
        <v>0</v>
      </c>
      <c r="BM96" s="102">
        <f ca="1">IF(E96=0,0,SUMIF('Cocktail (December 2025)'!$F$6:$DB$1547,E96,'Cocktail (December 2025)'!$U$6:$U$1547))</f>
        <v>0</v>
      </c>
      <c r="BN96" s="108">
        <f ca="1">BM96/H96</f>
        <v>0</v>
      </c>
      <c r="BO96" s="109">
        <f ca="1">BA96+BB96+BC96+BD96-BE96-BF96-BG96-BH96-BI96-BJ96-BL96-BN96</f>
        <v>0</v>
      </c>
      <c r="BP96" s="104">
        <f ca="1">BO96*H96</f>
        <v>0</v>
      </c>
      <c r="BQ96" s="105">
        <f ca="1">(BF96+BG96+BH96+BI96+(BJ96+((BK96*$F96)/$H96)+BN96))*$L96</f>
        <v>0</v>
      </c>
      <c r="BR96" s="191"/>
      <c r="BS96" s="192">
        <f ca="1">BR96-BO96</f>
        <v>0</v>
      </c>
      <c r="BT96" s="106">
        <f ca="1">BO96</f>
        <v>0</v>
      </c>
      <c r="BU96" s="202"/>
      <c r="BV96" s="202"/>
      <c r="BW96" s="202"/>
      <c r="BX96" s="202"/>
      <c r="BY96" s="202"/>
      <c r="BZ96" s="202"/>
      <c r="CA96" s="202"/>
      <c r="CB96" s="202"/>
      <c r="CC96" s="203"/>
      <c r="CD96" s="204"/>
      <c r="CE96" s="108">
        <f>(CD96*F96)/H96</f>
        <v>0</v>
      </c>
      <c r="CF96" s="102">
        <f ca="1">IF(E96=0,0,SUMIF('Cocktail (December 2025)'!$F$6:$DB$1547,E96,'Cocktail (December 2025)'!$X$6:$X$1547))</f>
        <v>0</v>
      </c>
      <c r="CG96" s="108">
        <f ca="1">CF96/H96</f>
        <v>0</v>
      </c>
      <c r="CH96" s="109">
        <f ca="1">BT96+BU96+BV96+BW96-BX96-BY96-BZ96-CA96-CB96-CC96-CE96-CG96</f>
        <v>0</v>
      </c>
      <c r="CI96" s="104">
        <f ca="1">CH96*H96</f>
        <v>0</v>
      </c>
      <c r="CJ96" s="105">
        <f ca="1">(BY96+BZ96+CA96+CB96+(CC96+((CD96*$F96)/$H96)+CG96))*$L96</f>
        <v>0</v>
      </c>
      <c r="CK96" s="191"/>
      <c r="CL96" s="192">
        <f ca="1">CK96-CH96</f>
        <v>0</v>
      </c>
      <c r="CM96" s="106">
        <f ca="1">CH96</f>
        <v>0</v>
      </c>
      <c r="CN96" s="202"/>
      <c r="CO96" s="202"/>
      <c r="CP96" s="202"/>
      <c r="CQ96" s="202"/>
      <c r="CR96" s="202"/>
      <c r="CS96" s="202"/>
      <c r="CT96" s="202"/>
      <c r="CU96" s="202"/>
      <c r="CV96" s="203"/>
      <c r="CW96" s="204"/>
      <c r="CX96" s="108">
        <f>(CW96*F96)/H96</f>
        <v>0</v>
      </c>
      <c r="CY96" s="102">
        <f ca="1">IF(E96=0,0,SUMIF('Cocktail (December 2025)'!$F$6:$DB$1547,E96,'Cocktail (December 2025)'!$AA$6:$AA$1547))</f>
        <v>0</v>
      </c>
      <c r="CZ96" s="108">
        <f ca="1">CY96/H96</f>
        <v>0</v>
      </c>
      <c r="DA96" s="109">
        <f ca="1">CM96+CN96+CO96+CP96-CQ96-CR96-CS96-CT96-CU96-CV96-CX96-CZ96</f>
        <v>0</v>
      </c>
      <c r="DB96" s="104">
        <f ca="1">DA96*H96</f>
        <v>0</v>
      </c>
      <c r="DC96" s="105">
        <f ca="1">(CR96+CS96+CT96+CU96+(CV96+((CW96*$F96)/$H96)+CZ96))*$L96</f>
        <v>0</v>
      </c>
      <c r="DD96" s="191"/>
      <c r="DE96" s="192">
        <f ca="1">DD96-DA96</f>
        <v>0</v>
      </c>
      <c r="DF96" s="106">
        <f ca="1">DA96</f>
        <v>0</v>
      </c>
      <c r="DG96" s="202"/>
      <c r="DH96" s="202"/>
      <c r="DI96" s="202"/>
      <c r="DJ96" s="202"/>
      <c r="DK96" s="202"/>
      <c r="DL96" s="202"/>
      <c r="DM96" s="202"/>
      <c r="DN96" s="202"/>
      <c r="DO96" s="203"/>
      <c r="DP96" s="204"/>
      <c r="DQ96" s="108">
        <f>(DP96*F96)/H96</f>
        <v>0</v>
      </c>
      <c r="DR96" s="102">
        <f ca="1">IF(E96=0,0,SUMIF('Cocktail (December 2025)'!$F$6:$DB$1547,E96,'Cocktail (December 2025)'!$AD$6:$AD$1547))</f>
        <v>0</v>
      </c>
      <c r="DS96" s="108">
        <f ca="1">DR96/H96</f>
        <v>0</v>
      </c>
      <c r="DT96" s="109">
        <f ca="1">DF96+DG96+DH96+DI96-DJ96-DK96-DL96-DM96-DN96-DO96-DQ96-DS96</f>
        <v>0</v>
      </c>
      <c r="DU96" s="104">
        <f ca="1">DT96*H96</f>
        <v>0</v>
      </c>
      <c r="DV96" s="105">
        <f ca="1">(DK96+DL96+DM96+DN96+(DO96+((DP96*$F96)/$H96)+DS96))*$L96</f>
        <v>0</v>
      </c>
      <c r="DW96" s="191"/>
      <c r="DX96" s="192">
        <f ca="1">DW96-DT96</f>
        <v>0</v>
      </c>
      <c r="DY96" s="106">
        <f ca="1">DT96</f>
        <v>0</v>
      </c>
      <c r="DZ96" s="202"/>
      <c r="EA96" s="202"/>
      <c r="EB96" s="202"/>
      <c r="EC96" s="202"/>
      <c r="ED96" s="202"/>
      <c r="EE96" s="202"/>
      <c r="EF96" s="202"/>
      <c r="EG96" s="202"/>
      <c r="EH96" s="203"/>
      <c r="EI96" s="204"/>
      <c r="EJ96" s="108">
        <f>(EI96*F96)/H96</f>
        <v>0</v>
      </c>
      <c r="EK96" s="102">
        <f ca="1">IF(E96=0,0,SUMIF('Cocktail (December 2025)'!$F$6:$DB$1547,E96,'Cocktail (December 2025)'!$AG$6:$AG$1547))</f>
        <v>0</v>
      </c>
      <c r="EL96" s="108">
        <f ca="1">EK96/H96</f>
        <v>0</v>
      </c>
      <c r="EM96" s="109">
        <f ca="1">DY96+DZ96+EA96+EB96-EC96-ED96-EE96-EF96-EG96-EH96-EJ96-EL96</f>
        <v>0</v>
      </c>
      <c r="EN96" s="104">
        <f ca="1">EM96*H96</f>
        <v>0</v>
      </c>
      <c r="EO96" s="105">
        <f ca="1">(ED96+EE96+EF96+EG96+(EH96+((EI96*$F96)/$H96)+EL96))*$L96</f>
        <v>0</v>
      </c>
      <c r="EP96" s="191"/>
      <c r="EQ96" s="199">
        <f ca="1">EP96-EM96</f>
        <v>0</v>
      </c>
      <c r="ER96" s="185">
        <f ca="1">EM96</f>
        <v>0</v>
      </c>
      <c r="ES96" s="202"/>
      <c r="ET96" s="202"/>
      <c r="EU96" s="202"/>
      <c r="EV96" s="202"/>
      <c r="EW96" s="202"/>
      <c r="EX96" s="202"/>
      <c r="EY96" s="202"/>
      <c r="EZ96" s="202"/>
      <c r="FA96" s="203"/>
      <c r="FB96" s="204"/>
      <c r="FC96" s="108">
        <f>(FB96*F96)/H96</f>
        <v>0</v>
      </c>
      <c r="FD96" s="102">
        <f ca="1">IF(E96=0,0,SUMIF('Cocktail (December 2025)'!$F$6:$DB$1547,E96,'Cocktail (December 2025)'!$AJ$6:$AJ$1547))</f>
        <v>0</v>
      </c>
      <c r="FE96" s="108">
        <f ca="1">FD96/H96</f>
        <v>0</v>
      </c>
      <c r="FF96" s="109">
        <f ca="1">ER96+ES96+ET96+EU96-EV96-EW96-EX96-EY96-EZ96-FA96-FC96-FE96</f>
        <v>0</v>
      </c>
      <c r="FG96" s="104">
        <f ca="1">FF96*H96</f>
        <v>0</v>
      </c>
      <c r="FH96" s="105">
        <f ca="1">(EW96+EX96+EY96+EZ96+(FA96+((FB96*$F96)/$H96)+FE96))*$L96</f>
        <v>0</v>
      </c>
      <c r="FI96" s="191"/>
      <c r="FJ96" s="192">
        <f ca="1">FI96-FF96</f>
        <v>0</v>
      </c>
      <c r="FK96" s="110">
        <f ca="1">FF96</f>
        <v>0</v>
      </c>
      <c r="FL96" s="202"/>
      <c r="FM96" s="202"/>
      <c r="FN96" s="202"/>
      <c r="FO96" s="202"/>
      <c r="FP96" s="202"/>
      <c r="FQ96" s="202"/>
      <c r="FR96" s="202"/>
      <c r="FS96" s="202"/>
      <c r="FT96" s="203"/>
      <c r="FU96" s="204"/>
      <c r="FV96" s="108">
        <f>(FU96*F96)/H96</f>
        <v>0</v>
      </c>
      <c r="FW96" s="102">
        <f ca="1">IF(E96=0,0,SUMIF('Cocktail (December 2025)'!$F$6:$DB$1547,E96,'Cocktail (December 2025)'!$AM$6:$AM$1547))</f>
        <v>0</v>
      </c>
      <c r="FX96" s="108">
        <f ca="1">FW96/H96</f>
        <v>0</v>
      </c>
      <c r="FY96" s="109">
        <f ca="1">FK96+FL96+FM96+FN96-FO96-FP96-FQ96-FR96-FS96-FT96-FV96-FX96</f>
        <v>0</v>
      </c>
      <c r="FZ96" s="104">
        <f ca="1">FY96*H96</f>
        <v>0</v>
      </c>
      <c r="GA96" s="105">
        <f ca="1">(FP96+FQ96+FR96+FS96+(FT96+((FU96*$F96)/$H96)+FX96))*$L96</f>
        <v>0</v>
      </c>
      <c r="GB96" s="191"/>
      <c r="GC96" s="192">
        <f ca="1">GB96-FY96</f>
        <v>0</v>
      </c>
      <c r="GD96" s="106">
        <f ca="1">FY96</f>
        <v>0</v>
      </c>
      <c r="GE96" s="202"/>
      <c r="GF96" s="202"/>
      <c r="GG96" s="202"/>
      <c r="GH96" s="202"/>
      <c r="GI96" s="202"/>
      <c r="GJ96" s="202"/>
      <c r="GK96" s="202"/>
      <c r="GL96" s="202"/>
      <c r="GM96" s="203"/>
      <c r="GN96" s="204"/>
      <c r="GO96" s="108">
        <f>(GN96*F96)/H96</f>
        <v>0</v>
      </c>
      <c r="GP96" s="102">
        <f ca="1">IF(E96=0,0,SUMIF('Cocktail (December 2025)'!$F$6:$DB$1547,E96,'Cocktail (December 2025)'!$AP$6:$AP$1547))</f>
        <v>0</v>
      </c>
      <c r="GQ96" s="108">
        <f ca="1">GP96/H96</f>
        <v>0</v>
      </c>
      <c r="GR96" s="109">
        <f ca="1">GD96+GE96+GF96+GG96-GH96-GI96-GJ96-GK96-GL96-GM96-GO96-GQ96</f>
        <v>0</v>
      </c>
      <c r="GS96" s="104">
        <f ca="1">GR96*H96</f>
        <v>0</v>
      </c>
      <c r="GT96" s="105">
        <f ca="1">(GI96+GJ96+GK96+GL96+(GM96+((GN96*$F96)/$H96)+GQ96))*$L96</f>
        <v>0</v>
      </c>
      <c r="GU96" s="191"/>
      <c r="GV96" s="192">
        <f ca="1">GU96-GR96</f>
        <v>0</v>
      </c>
      <c r="GW96" s="106">
        <f ca="1">GR96</f>
        <v>0</v>
      </c>
      <c r="GX96" s="202"/>
      <c r="GY96" s="202"/>
      <c r="GZ96" s="202"/>
      <c r="HA96" s="202"/>
      <c r="HB96" s="202"/>
      <c r="HC96" s="202"/>
      <c r="HD96" s="202"/>
      <c r="HE96" s="202"/>
      <c r="HF96" s="203"/>
      <c r="HG96" s="204"/>
      <c r="HH96" s="108">
        <f>(HG96*F96)/H96</f>
        <v>0</v>
      </c>
      <c r="HI96" s="102">
        <f ca="1">IF(E96=0,0,SUMIF('Cocktail (December 2025)'!$F$6:$DB$1547,E96,'Cocktail (December 2025)'!$AS$6:$AS$1547))</f>
        <v>0</v>
      </c>
      <c r="HJ96" s="108">
        <f ca="1">HI96/H96</f>
        <v>0</v>
      </c>
      <c r="HK96" s="109">
        <f ca="1">GW96+GX96+GY96+GZ96-HA96-HB96-HC96-HD96-HE96-HF96-HH96-HJ96</f>
        <v>0</v>
      </c>
      <c r="HL96" s="104">
        <f ca="1">HK96*H96</f>
        <v>0</v>
      </c>
      <c r="HM96" s="105">
        <f ca="1">(HB96+HC96+HD96+HE96+(HF96+((HG96*$F96)/$H96)+HJ96))*$L96</f>
        <v>0</v>
      </c>
      <c r="HN96" s="191"/>
      <c r="HO96" s="192">
        <f ca="1">HN96-HK96</f>
        <v>0</v>
      </c>
      <c r="HP96" s="106">
        <f ca="1">HK96</f>
        <v>0</v>
      </c>
      <c r="HQ96" s="202"/>
      <c r="HR96" s="202"/>
      <c r="HS96" s="202"/>
      <c r="HT96" s="202"/>
      <c r="HU96" s="202"/>
      <c r="HV96" s="202"/>
      <c r="HW96" s="202"/>
      <c r="HX96" s="202"/>
      <c r="HY96" s="203"/>
      <c r="HZ96" s="204"/>
      <c r="IA96" s="108">
        <f>(HZ96*F96)/H96</f>
        <v>0</v>
      </c>
      <c r="IB96" s="102">
        <f ca="1">IF(E96=0,0,SUMIF('Cocktail (December 2025)'!$F$6:$DB$1547,E96,'Cocktail (December 2025)'!$AV$6:$AV$1547))</f>
        <v>0</v>
      </c>
      <c r="IC96" s="108">
        <f ca="1">IB96/H96</f>
        <v>0</v>
      </c>
      <c r="ID96" s="109">
        <f ca="1">HP96+HQ96+HR96+HS96-HT96-HU96-HV96-HW96-HX96-HY96-IA96-IC96</f>
        <v>0</v>
      </c>
      <c r="IE96" s="104">
        <f ca="1">ID96*H96</f>
        <v>0</v>
      </c>
      <c r="IF96" s="105">
        <f ca="1">(HU96+HV96+HW96+HX96+(HY96+((HZ96*$F96)/$H96)+IC96))*$L96</f>
        <v>0</v>
      </c>
      <c r="IG96" s="191"/>
      <c r="IH96" s="192">
        <f ca="1">IG96-ID96</f>
        <v>0</v>
      </c>
      <c r="II96" s="106">
        <f ca="1">ID96</f>
        <v>0</v>
      </c>
      <c r="IJ96" s="202"/>
      <c r="IK96" s="202"/>
      <c r="IL96" s="202"/>
      <c r="IM96" s="202"/>
      <c r="IN96" s="202"/>
      <c r="IO96" s="202"/>
      <c r="IP96" s="202"/>
      <c r="IQ96" s="202"/>
      <c r="IR96" s="203"/>
      <c r="IS96" s="204"/>
      <c r="IT96" s="108">
        <f>(IS96*F96)/H96</f>
        <v>0</v>
      </c>
      <c r="IU96" s="102">
        <f ca="1">IF(E96=0,0,SUMIF('Cocktail (December 2025)'!$F$6:$DB$1547,E96,'Cocktail (December 2025)'!$AY$6:$AY$1547))</f>
        <v>0</v>
      </c>
      <c r="IV96" s="108">
        <f ca="1">IU96/H96</f>
        <v>0</v>
      </c>
      <c r="IW96" s="109">
        <f ca="1">II96+IJ96+IK96+IL96-IM96-IN96-IO96-IP96-IQ96-IR96-IT96-IV96</f>
        <v>0</v>
      </c>
      <c r="IX96" s="104">
        <f ca="1">IW96*H96</f>
        <v>0</v>
      </c>
      <c r="IY96" s="105">
        <f ca="1">(IN96+IO96+IP96+IQ96+(IR96+((IS96*$F96)/$H96)+IV96))*$L96</f>
        <v>0</v>
      </c>
      <c r="IZ96" s="191"/>
      <c r="JA96" s="192">
        <f ca="1">IZ96-IW96</f>
        <v>0</v>
      </c>
      <c r="JB96" s="106">
        <f ca="1">IW96</f>
        <v>0</v>
      </c>
      <c r="JC96" s="202"/>
      <c r="JD96" s="202"/>
      <c r="JE96" s="202"/>
      <c r="JF96" s="202"/>
      <c r="JG96" s="202"/>
      <c r="JH96" s="202"/>
      <c r="JI96" s="202"/>
      <c r="JJ96" s="202"/>
      <c r="JK96" s="203"/>
      <c r="JL96" s="204"/>
      <c r="JM96" s="108">
        <f>(JL96*F96)/H96</f>
        <v>0</v>
      </c>
      <c r="JN96" s="102">
        <f ca="1">IF(E96=0,0,SUMIF('Cocktail (December 2025)'!$F$6:$DB$1547,E96,'Cocktail (December 2025)'!$BB$6:$BB$1547))</f>
        <v>0</v>
      </c>
      <c r="JO96" s="108">
        <f ca="1">JN96/H96</f>
        <v>0</v>
      </c>
      <c r="JP96" s="109">
        <f ca="1">JB96+JC96+JD96+JE96-JF96-JG96-JH96-JI96-JJ96-JK96-JM96-JO96</f>
        <v>0</v>
      </c>
      <c r="JQ96" s="104">
        <f ca="1">JP96*H96</f>
        <v>0</v>
      </c>
      <c r="JR96" s="105">
        <f ca="1">(JG96+JH96+JI96+JJ96+(JK96+((JL96*$F96)/$H96)+JO96))*$L96</f>
        <v>0</v>
      </c>
      <c r="JS96" s="191"/>
      <c r="JT96" s="192">
        <f ca="1">JS96-JP96</f>
        <v>0</v>
      </c>
      <c r="JU96" s="106">
        <f ca="1">JP96</f>
        <v>0</v>
      </c>
      <c r="JV96" s="202"/>
      <c r="JW96" s="202"/>
      <c r="JX96" s="202"/>
      <c r="JY96" s="202"/>
      <c r="JZ96" s="202"/>
      <c r="KA96" s="202"/>
      <c r="KB96" s="202"/>
      <c r="KC96" s="202"/>
      <c r="KD96" s="203"/>
      <c r="KE96" s="204"/>
      <c r="KF96" s="108">
        <f>(KE96*F96)/H96</f>
        <v>0</v>
      </c>
      <c r="KG96" s="102">
        <f ca="1">IF(E96=0,0,SUMIF('Cocktail (December 2025)'!$F$6:$DB$1547,E96,'Cocktail (December 2025)'!$BE$6:$BE$1547))</f>
        <v>0</v>
      </c>
      <c r="KH96" s="108">
        <f ca="1">KG96/H96</f>
        <v>0</v>
      </c>
      <c r="KI96" s="109">
        <f ca="1">JU96+JV96+JW96+JX96-JY96-JZ96-KA96-KB96-KC96-KD96-KF96-KH96</f>
        <v>0</v>
      </c>
      <c r="KJ96" s="104">
        <f ca="1">KI96*H96</f>
        <v>0</v>
      </c>
      <c r="KK96" s="105">
        <f ca="1">(JZ96+KA96+KB96+KC96+(KD96+((KE96*$F96)/$H96)+KH96))*$L96</f>
        <v>0</v>
      </c>
      <c r="KL96" s="191"/>
      <c r="KM96" s="192">
        <f ca="1">KL96-KI96</f>
        <v>0</v>
      </c>
      <c r="KN96" s="106">
        <f ca="1">KI96</f>
        <v>0</v>
      </c>
      <c r="KO96" s="202"/>
      <c r="KP96" s="202"/>
      <c r="KQ96" s="202"/>
      <c r="KR96" s="202"/>
      <c r="KS96" s="202"/>
      <c r="KT96" s="202"/>
      <c r="KU96" s="202"/>
      <c r="KV96" s="202"/>
      <c r="KW96" s="203"/>
      <c r="KX96" s="204"/>
      <c r="KY96" s="108">
        <f>(KX96*F96)/H96</f>
        <v>0</v>
      </c>
      <c r="KZ96" s="102">
        <f ca="1">IF(E96=0,0,SUMIF('Cocktail (December 2025)'!$F$6:$DB$1547,E96,'Cocktail (December 2025)'!$BH$6:$BH$1547))</f>
        <v>0</v>
      </c>
      <c r="LA96" s="108">
        <f ca="1">KZ96/H96</f>
        <v>0</v>
      </c>
      <c r="LB96" s="109">
        <f ca="1">KN96+KO96+KP96+KQ96-KR96-KS96-KT96-KU96-KV96-KW96-KY96-LA96</f>
        <v>0</v>
      </c>
      <c r="LC96" s="104">
        <f ca="1">LB96*H96</f>
        <v>0</v>
      </c>
      <c r="LD96" s="105">
        <f ca="1">(KS96+KT96+KU96+KV96+(KW96+((KX96*$F96)/$H96)+LA96))*$L96</f>
        <v>0</v>
      </c>
      <c r="LE96" s="191"/>
      <c r="LF96" s="192">
        <f ca="1">LE96-LB96</f>
        <v>0</v>
      </c>
      <c r="LG96" s="106">
        <f ca="1">LB96</f>
        <v>0</v>
      </c>
      <c r="LH96" s="202"/>
      <c r="LI96" s="202"/>
      <c r="LJ96" s="202"/>
      <c r="LK96" s="202"/>
      <c r="LL96" s="202"/>
      <c r="LM96" s="202"/>
      <c r="LN96" s="202"/>
      <c r="LO96" s="202"/>
      <c r="LP96" s="203"/>
      <c r="LQ96" s="204"/>
      <c r="LR96" s="108">
        <f>(LQ96*F96)/H96</f>
        <v>0</v>
      </c>
      <c r="LS96" s="102">
        <f ca="1">IF(E96=0,0,SUMIF('Cocktail (December 2025)'!$F$6:$DB$1547,E96,'Cocktail (December 2025)'!$BK$6:$BK$1547))</f>
        <v>0</v>
      </c>
      <c r="LT96" s="108">
        <f ca="1">LS96/H96</f>
        <v>0</v>
      </c>
      <c r="LU96" s="109">
        <f ca="1">LG96+LH96+LI96+LJ96-LK96-LL96-LM96-LN96-LO96-LP96-LR96-LT96</f>
        <v>0</v>
      </c>
      <c r="LV96" s="104">
        <f ca="1">LU96*H96</f>
        <v>0</v>
      </c>
      <c r="LW96" s="105">
        <f ca="1">(LL96+LM96+LN96+LO96+(LP96+((LQ96*$F96)/$H96)+LT96))*$L96</f>
        <v>0</v>
      </c>
      <c r="LX96" s="191"/>
      <c r="LY96" s="192">
        <f ca="1">LX96-LU96</f>
        <v>0</v>
      </c>
      <c r="LZ96" s="106">
        <f ca="1">LU96</f>
        <v>0</v>
      </c>
      <c r="MA96" s="202"/>
      <c r="MB96" s="202"/>
      <c r="MC96" s="202"/>
      <c r="MD96" s="202"/>
      <c r="ME96" s="202"/>
      <c r="MF96" s="202"/>
      <c r="MG96" s="202"/>
      <c r="MH96" s="202"/>
      <c r="MI96" s="203"/>
      <c r="MJ96" s="204"/>
      <c r="MK96" s="108">
        <f>(MJ96*F96)/H96</f>
        <v>0</v>
      </c>
      <c r="ML96" s="102">
        <f ca="1">IF(E96=0,0,SUMIF('Cocktail (December 2025)'!$F$6:$DB$1547,E96,'Cocktail (December 2025)'!$BN$6:$BN$1547))</f>
        <v>0</v>
      </c>
      <c r="MM96" s="108">
        <f ca="1">ML96/H96</f>
        <v>0</v>
      </c>
      <c r="MN96" s="109">
        <f ca="1">LZ96+MA96+MB96+MC96-MD96-ME96-MF96-MG96-MH96-MI96-MK96-MM96</f>
        <v>0</v>
      </c>
      <c r="MO96" s="104">
        <f ca="1">MN96*H96</f>
        <v>0</v>
      </c>
      <c r="MP96" s="105">
        <f ca="1">(ME96+MF96+MG96+MH96+(MI96+((MJ96*$F96)/$H96)+MM96))*$L96</f>
        <v>0</v>
      </c>
      <c r="MQ96" s="191"/>
      <c r="MR96" s="192">
        <f ca="1">MQ96-MN96</f>
        <v>0</v>
      </c>
      <c r="MS96" s="106">
        <f ca="1">MN96</f>
        <v>0</v>
      </c>
      <c r="MT96" s="202"/>
      <c r="MU96" s="202"/>
      <c r="MV96" s="202"/>
      <c r="MW96" s="202"/>
      <c r="MX96" s="202"/>
      <c r="MY96" s="202"/>
      <c r="MZ96" s="202"/>
      <c r="NA96" s="202"/>
      <c r="NB96" s="203"/>
      <c r="NC96" s="204"/>
      <c r="ND96" s="108">
        <f>(NC96*F96)/H96</f>
        <v>0</v>
      </c>
      <c r="NE96" s="102">
        <f ca="1">IF(E96=0,0,SUMIF('Cocktail (December 2025)'!$F$6:$DB$1547,E96,'Cocktail (December 2025)'!$BQ$6:$BQ$1547))</f>
        <v>0</v>
      </c>
      <c r="NF96" s="108">
        <f ca="1">NE96/H96</f>
        <v>0</v>
      </c>
      <c r="NG96" s="109">
        <f ca="1">MS96+MT96+MU96+MV96-MW96-MX96-MY96-MZ96-NA96-NB96-ND96-NF96</f>
        <v>0</v>
      </c>
      <c r="NH96" s="104">
        <f ca="1">NG96*H96</f>
        <v>0</v>
      </c>
      <c r="NI96" s="105">
        <f ca="1">(MX96+MY96+MZ96+NA96+(NB96+((NC96*$F96)/$H96)+NF96))*$L96</f>
        <v>0</v>
      </c>
      <c r="NJ96" s="191"/>
      <c r="NK96" s="192">
        <f ca="1">NJ96-NG96</f>
        <v>0</v>
      </c>
      <c r="NL96" s="106">
        <f ca="1">NG96</f>
        <v>0</v>
      </c>
      <c r="NM96" s="202"/>
      <c r="NN96" s="202"/>
      <c r="NO96" s="202"/>
      <c r="NP96" s="202"/>
      <c r="NQ96" s="202"/>
      <c r="NR96" s="202"/>
      <c r="NS96" s="202"/>
      <c r="NT96" s="202"/>
      <c r="NU96" s="203"/>
      <c r="NV96" s="204"/>
      <c r="NW96" s="108">
        <f>(NV96*F96)/H96</f>
        <v>0</v>
      </c>
      <c r="NX96" s="102">
        <f ca="1">IF(E96=0,0,SUMIF('Cocktail (December 2025)'!$F$6:$DB$1547,E96,'Cocktail (December 2025)'!$BT$6:$BT$1547))</f>
        <v>0</v>
      </c>
      <c r="NY96" s="108">
        <f ca="1">NX96/H96</f>
        <v>0</v>
      </c>
      <c r="NZ96" s="109">
        <f ca="1">NL96+NM96+NN96+NO96-NP96-NQ96-NR96-NS96-NT96-NU96-NW96-NY96</f>
        <v>0</v>
      </c>
      <c r="OA96" s="104">
        <f ca="1">NZ96*H96</f>
        <v>0</v>
      </c>
      <c r="OB96" s="105">
        <f ca="1">(NQ96+NR96+NS96+NT96+(NU96+((NV96*$F96)/$H96)+NY96))*$L96</f>
        <v>0</v>
      </c>
      <c r="OC96" s="191"/>
      <c r="OD96" s="192">
        <f ca="1">OC96-NZ96</f>
        <v>0</v>
      </c>
      <c r="OE96" s="106">
        <f ca="1">NZ96</f>
        <v>0</v>
      </c>
      <c r="OF96" s="202"/>
      <c r="OG96" s="202"/>
      <c r="OH96" s="202"/>
      <c r="OI96" s="202"/>
      <c r="OJ96" s="202"/>
      <c r="OK96" s="202"/>
      <c r="OL96" s="202"/>
      <c r="OM96" s="202"/>
      <c r="ON96" s="203"/>
      <c r="OO96" s="204"/>
      <c r="OP96" s="108">
        <f>(OO96*F96)/H96</f>
        <v>0</v>
      </c>
      <c r="OQ96" s="102">
        <f ca="1">IF(E96=0,0,SUMIF('Cocktail (December 2025)'!$F$6:$DB$1547,E96,'Cocktail (December 2025)'!$BW$6:$BW$1547))</f>
        <v>0</v>
      </c>
      <c r="OR96" s="108">
        <f ca="1">OQ96/H96</f>
        <v>0</v>
      </c>
      <c r="OS96" s="109">
        <f ca="1">OE96+OF96+OG96+OH96-OI96-OJ96-OK96-OL96-OM96-ON96-OP96-OR96</f>
        <v>0</v>
      </c>
      <c r="OT96" s="104">
        <f ca="1">OS96*H96</f>
        <v>0</v>
      </c>
      <c r="OU96" s="105">
        <f ca="1">(OJ96+OK96+OL96+OM96+(ON96+((OO96*$F96)/$H96)+OR96))*$L96</f>
        <v>0</v>
      </c>
      <c r="OV96" s="191"/>
      <c r="OW96" s="192">
        <f ca="1">OV96-OS96</f>
        <v>0</v>
      </c>
      <c r="OX96" s="106">
        <f ca="1">OS96</f>
        <v>0</v>
      </c>
      <c r="OY96" s="202"/>
      <c r="OZ96" s="202"/>
      <c r="PA96" s="202"/>
      <c r="PB96" s="202"/>
      <c r="PC96" s="202"/>
      <c r="PD96" s="202"/>
      <c r="PE96" s="202"/>
      <c r="PF96" s="202"/>
      <c r="PG96" s="203"/>
      <c r="PH96" s="204"/>
      <c r="PI96" s="108">
        <f>(PH96*F96)/H96</f>
        <v>0</v>
      </c>
      <c r="PJ96" s="102">
        <f ca="1">IF(E96=0,0,SUMIF('Cocktail (December 2025)'!$F$6:$DB$1547,E96,'Cocktail (December 2025)'!$BZ$6:$BZ$1547))</f>
        <v>0</v>
      </c>
      <c r="PK96" s="108">
        <f ca="1">PJ96/H96</f>
        <v>0</v>
      </c>
      <c r="PL96" s="109">
        <f ca="1">OX96+OY96+OZ96+PA96-PB96-PC96-PD96-PE96-PF96-PG96-PI96-PK96</f>
        <v>0</v>
      </c>
      <c r="PM96" s="104">
        <f ca="1">PL96*H96</f>
        <v>0</v>
      </c>
      <c r="PN96" s="105">
        <f ca="1">(PC96+PD96+PE96+PF96+(PG96+((PH96*$F96)/$H96)+PK96))*$L96</f>
        <v>0</v>
      </c>
      <c r="PO96" s="191"/>
      <c r="PP96" s="192">
        <f ca="1">PO96-PL96</f>
        <v>0</v>
      </c>
      <c r="PQ96" s="106">
        <f ca="1">PL96</f>
        <v>0</v>
      </c>
      <c r="PR96" s="202"/>
      <c r="PS96" s="202"/>
      <c r="PT96" s="202"/>
      <c r="PU96" s="202"/>
      <c r="PV96" s="202"/>
      <c r="PW96" s="202"/>
      <c r="PX96" s="202"/>
      <c r="PY96" s="202"/>
      <c r="PZ96" s="203"/>
      <c r="QA96" s="204"/>
      <c r="QB96" s="108">
        <f>(QA96*F96)/H96</f>
        <v>0</v>
      </c>
      <c r="QC96" s="102">
        <f ca="1">IF(E96=0,0,SUMIF('Cocktail (December 2025)'!$F$6:$DB$1547,E96,'Cocktail (December 2025)'!$CC$6:$CC$1547))</f>
        <v>0</v>
      </c>
      <c r="QD96" s="108">
        <f ca="1">QC96/H96</f>
        <v>0</v>
      </c>
      <c r="QE96" s="109">
        <f ca="1">PQ96+PR96+PS96+PT96-PU96-PV96-PW96-PX96-PY96-PZ96-QB96-QD96</f>
        <v>0</v>
      </c>
      <c r="QF96" s="104">
        <f ca="1">QE96*H96</f>
        <v>0</v>
      </c>
      <c r="QG96" s="105">
        <f ca="1">(PV96+PW96+PX96+PY96+(PZ96+((QA96*$F96)/$H96)+QD96))*$L96</f>
        <v>0</v>
      </c>
      <c r="QH96" s="191"/>
      <c r="QI96" s="192">
        <f ca="1">QH96-QE96</f>
        <v>0</v>
      </c>
      <c r="QJ96" s="106">
        <f ca="1">QE96</f>
        <v>0</v>
      </c>
      <c r="QK96" s="202"/>
      <c r="QL96" s="202"/>
      <c r="QM96" s="202"/>
      <c r="QN96" s="202"/>
      <c r="QO96" s="202"/>
      <c r="QP96" s="202"/>
      <c r="QQ96" s="202"/>
      <c r="QR96" s="202"/>
      <c r="QS96" s="203"/>
      <c r="QT96" s="204"/>
      <c r="QU96" s="108">
        <f>(QT96*F96)/H96</f>
        <v>0</v>
      </c>
      <c r="QV96" s="102">
        <f ca="1">IF(E96=0,0,SUMIF('Cocktail (December 2025)'!$F$6:$DB$1547,E96,'Cocktail (December 2025)'!$CF$6:$CF$1547))</f>
        <v>0</v>
      </c>
      <c r="QW96" s="108">
        <f ca="1">QV96/H96</f>
        <v>0</v>
      </c>
      <c r="QX96" s="109">
        <f ca="1">QJ96+QK96+QL96+QM96-QN96-QO96-QP96-QQ96-QR96-QS96-QU96-QW96</f>
        <v>0</v>
      </c>
      <c r="QY96" s="104">
        <f ca="1">QX96*H96</f>
        <v>0</v>
      </c>
      <c r="QZ96" s="105">
        <f ca="1">(QO96+QP96+QQ96+QR96+(QS96+((QT96*$F96)/$H96)+QW96))*$L96</f>
        <v>0</v>
      </c>
      <c r="RA96" s="191"/>
      <c r="RB96" s="192">
        <f ca="1">RA96-QX96</f>
        <v>0</v>
      </c>
      <c r="RC96" s="106">
        <f ca="1">QX96</f>
        <v>0</v>
      </c>
      <c r="RD96" s="202"/>
      <c r="RE96" s="202"/>
      <c r="RF96" s="202"/>
      <c r="RG96" s="202"/>
      <c r="RH96" s="202"/>
      <c r="RI96" s="202"/>
      <c r="RJ96" s="202"/>
      <c r="RK96" s="202"/>
      <c r="RL96" s="203"/>
      <c r="RM96" s="204"/>
      <c r="RN96" s="108">
        <f>(RM96*F96)/H96</f>
        <v>0</v>
      </c>
      <c r="RO96" s="102">
        <f ca="1">IF(E96=0,0,SUMIF('Cocktail (December 2025)'!$F$6:$DB$1547,E96,'Cocktail (December 2025)'!$CI$6:$CI$1547))</f>
        <v>0</v>
      </c>
      <c r="RP96" s="108">
        <f ca="1">RO96/H96</f>
        <v>0</v>
      </c>
      <c r="RQ96" s="109">
        <f ca="1">RC96+RD96+RE96+RF96-RG96-RH96-RI96-RJ96-RK96-RL96-RN96-RP96</f>
        <v>0</v>
      </c>
      <c r="RR96" s="104">
        <f ca="1">RQ96*H96</f>
        <v>0</v>
      </c>
      <c r="RS96" s="105">
        <f ca="1">(RH96+RI96+RJ96+RK96+(RL96+((RM96*$F96)/$H96)+RP96))*$L96</f>
        <v>0</v>
      </c>
      <c r="RT96" s="191"/>
      <c r="RU96" s="192">
        <f ca="1">RT96-RQ96</f>
        <v>0</v>
      </c>
      <c r="RV96" s="106">
        <f ca="1">RQ96</f>
        <v>0</v>
      </c>
      <c r="RW96" s="202"/>
      <c r="RX96" s="202"/>
      <c r="RY96" s="202"/>
      <c r="RZ96" s="202"/>
      <c r="SA96" s="202"/>
      <c r="SB96" s="202"/>
      <c r="SC96" s="202"/>
      <c r="SD96" s="202"/>
      <c r="SE96" s="203"/>
      <c r="SF96" s="204"/>
      <c r="SG96" s="108">
        <f>(SF96*F96)/H96</f>
        <v>0</v>
      </c>
      <c r="SH96" s="102">
        <f ca="1">IF(E96=0,0,SUMIF('Cocktail (December 2025)'!$F$6:$DB$1547,E96,'Cocktail (December 2025)'!$CL$6:$CL$1547))</f>
        <v>0</v>
      </c>
      <c r="SI96" s="108">
        <f ca="1">SH96/H96</f>
        <v>0</v>
      </c>
      <c r="SJ96" s="109">
        <f ca="1">RV96+RW96+RX96+RY96-RZ96-SA96-SB96-SC96-SD96-SE96-SG96-SI96</f>
        <v>0</v>
      </c>
      <c r="SK96" s="104">
        <f ca="1">SJ96*H96</f>
        <v>0</v>
      </c>
      <c r="SL96" s="105">
        <f ca="1">(SA96+SB96+SC96+SD96+(SE96+((SF96*$F96)/$H96)+SI96))*$L96</f>
        <v>0</v>
      </c>
      <c r="SM96" s="191"/>
      <c r="SN96" s="192">
        <f ca="1">SM96-SJ96</f>
        <v>0</v>
      </c>
      <c r="SO96" s="106">
        <f ca="1">SJ96</f>
        <v>0</v>
      </c>
      <c r="SP96" s="202"/>
      <c r="SQ96" s="202"/>
      <c r="SR96" s="202"/>
      <c r="SS96" s="202"/>
      <c r="ST96" s="202"/>
      <c r="SU96" s="202"/>
      <c r="SV96" s="202"/>
      <c r="SW96" s="202"/>
      <c r="SX96" s="203"/>
      <c r="SY96" s="204"/>
      <c r="SZ96" s="108">
        <f>(SY96*F96)/H96</f>
        <v>0</v>
      </c>
      <c r="TA96" s="102">
        <f ca="1">IF(E96=0,0,SUMIF('Cocktail (December 2025)'!$F$6:$DB$1547,E96,'Cocktail (December 2025)'!$CO$6:$CO$1547))</f>
        <v>0</v>
      </c>
      <c r="TB96" s="108">
        <f ca="1">TA96/H96</f>
        <v>0</v>
      </c>
      <c r="TC96" s="109">
        <f ca="1">SO96+SP96+SQ96+SR96-SS96-ST96-SU96-SV96-SW96-SX96-SZ96-TB96</f>
        <v>0</v>
      </c>
      <c r="TD96" s="104">
        <f ca="1">TC96*H96</f>
        <v>0</v>
      </c>
      <c r="TE96" s="105">
        <f ca="1">(ST96+SU96+SV96+SW96+(SX96+((SY96*$F96)/$H96)+TB96))*$L96</f>
        <v>0</v>
      </c>
      <c r="TF96" s="191"/>
      <c r="TG96" s="192">
        <f ca="1">TF96-TC96</f>
        <v>0</v>
      </c>
      <c r="TH96" s="106">
        <f ca="1">TC96</f>
        <v>0</v>
      </c>
      <c r="TI96" s="202"/>
      <c r="TJ96" s="202"/>
      <c r="TK96" s="202"/>
      <c r="TL96" s="202"/>
      <c r="TM96" s="202"/>
      <c r="TN96" s="202"/>
      <c r="TO96" s="202"/>
      <c r="TP96" s="202"/>
      <c r="TQ96" s="203"/>
      <c r="TR96" s="204"/>
      <c r="TS96" s="108">
        <f>(TR96*F96)/H96</f>
        <v>0</v>
      </c>
      <c r="TT96" s="102">
        <f ca="1">IF(E96=0,0,SUMIF('Cocktail (December 2025)'!$F$6:$DB$1547,E96,'Cocktail (December 2025)'!$CR$6:$CR$1547))</f>
        <v>0</v>
      </c>
      <c r="TU96" s="108">
        <f ca="1">TT96/H96</f>
        <v>0</v>
      </c>
      <c r="TV96" s="109">
        <f ca="1">TH96+TI96+TJ96+TK96-TL96-TM96-TN96-TO96-TP96-TQ96-TS96-TU96</f>
        <v>0</v>
      </c>
      <c r="TW96" s="104">
        <f ca="1">TV96*H96</f>
        <v>0</v>
      </c>
      <c r="TX96" s="105">
        <f ca="1">(TM96+TN96+TO96+TP96+(TQ96+((TR96*$F96)/$H96)+TU96))*$L96</f>
        <v>0</v>
      </c>
      <c r="TY96" s="191"/>
      <c r="TZ96" s="192">
        <f ca="1">TY96-TV96</f>
        <v>0</v>
      </c>
      <c r="UA96" s="106">
        <f ca="1">TV96</f>
        <v>0</v>
      </c>
      <c r="UB96" s="202"/>
      <c r="UC96" s="202"/>
      <c r="UD96" s="202"/>
      <c r="UE96" s="202"/>
      <c r="UF96" s="202"/>
      <c r="UG96" s="202"/>
      <c r="UH96" s="202"/>
      <c r="UI96" s="202"/>
      <c r="UJ96" s="203"/>
      <c r="UK96" s="204"/>
      <c r="UL96" s="108">
        <f>(UK96*F96)/H96</f>
        <v>0</v>
      </c>
      <c r="UM96" s="102">
        <f ca="1">IF(E96=0,0,SUMIF('Cocktail (December 2025)'!$F$6:$DB$1547,E96,'Cocktail (December 2025)'!$CU$6:$CU$1547))</f>
        <v>0</v>
      </c>
      <c r="UN96" s="108">
        <f ca="1">UM96/H96</f>
        <v>0</v>
      </c>
      <c r="UO96" s="109">
        <f ca="1">UA96+UB96+UC96+UD96-UE96-UF96-UG96-UH96-UI96-UJ96-UL96-UN96</f>
        <v>0</v>
      </c>
      <c r="UP96" s="104">
        <f ca="1">UO96*H96</f>
        <v>0</v>
      </c>
      <c r="UQ96" s="105">
        <f ca="1">(UF96+UG96+UH96+UI96+(UJ96+((UK96*$F96)/$H96)+UN96))*$L96</f>
        <v>0</v>
      </c>
      <c r="UR96" s="191"/>
      <c r="US96" s="192">
        <f ca="1">UR96-UO96</f>
        <v>0</v>
      </c>
      <c r="UT96" s="106">
        <f ca="1">UO96</f>
        <v>0</v>
      </c>
      <c r="UU96" s="202"/>
      <c r="UV96" s="202"/>
      <c r="UW96" s="202"/>
      <c r="UX96" s="202"/>
      <c r="UY96" s="202"/>
      <c r="UZ96" s="202"/>
      <c r="VA96" s="202"/>
      <c r="VB96" s="202"/>
      <c r="VC96" s="203"/>
      <c r="VD96" s="204"/>
      <c r="VE96" s="108">
        <f>(VD96*F96)/H96</f>
        <v>0</v>
      </c>
      <c r="VF96" s="102">
        <f ca="1">IF(E96=0,0,SUMIF('Cocktail (December 2025)'!$F$6:$DB$1547,E96,'Cocktail (December 2025)'!$CX$6:$CX$1547))</f>
        <v>0</v>
      </c>
      <c r="VG96" s="108">
        <f ca="1">VF96/H96</f>
        <v>0</v>
      </c>
      <c r="VH96" s="109">
        <f ca="1">UT96+UU96+UV96+UW96-UX96-UY96-UZ96-VA96-VB96-VC96-VE96-VG96</f>
        <v>0</v>
      </c>
      <c r="VI96" s="104">
        <f ca="1">VH96*H96</f>
        <v>0</v>
      </c>
      <c r="VJ96" s="105">
        <f ca="1">(UY96+UZ96+VA96+VB96+(VC96+((VD96*$F96)/$H96)+VG96))*$L96</f>
        <v>0</v>
      </c>
      <c r="VK96" s="191"/>
      <c r="VL96" s="192">
        <f ca="1">VK96-VH96</f>
        <v>0</v>
      </c>
      <c r="VM96" s="106">
        <f ca="1">VH96</f>
        <v>0</v>
      </c>
      <c r="VN96" s="202"/>
      <c r="VO96" s="202"/>
      <c r="VP96" s="202"/>
      <c r="VQ96" s="202"/>
      <c r="VR96" s="202"/>
      <c r="VS96" s="202"/>
      <c r="VT96" s="202"/>
      <c r="VU96" s="202"/>
      <c r="VV96" s="203"/>
      <c r="VW96" s="204"/>
      <c r="VX96" s="108">
        <f>(VW96*F96)/H96</f>
        <v>0</v>
      </c>
      <c r="VY96" s="102">
        <f ca="1">IF(E96=0,0,SUMIF('Cocktail (December 2025)'!$F$6:$DB$1547,E96,'Cocktail (December 2025)'!$DA$6:$DA$1547))</f>
        <v>0</v>
      </c>
      <c r="VZ96" s="108">
        <f ca="1">VY96/H96</f>
        <v>0</v>
      </c>
      <c r="WA96" s="109">
        <f ca="1">VM96+VN96+VO96+VP96-VQ96-VR96-VS96-VT96-VU96-VV96-VX96-VZ96</f>
        <v>0</v>
      </c>
      <c r="WB96" s="104">
        <f ca="1">WA96*H96</f>
        <v>0</v>
      </c>
      <c r="WC96" s="105">
        <f ca="1">(VR96+VS96+VT96+VU96+(VV96+((VW96*$F96)/$H96)+VZ96))*$L96</f>
        <v>0</v>
      </c>
      <c r="WD96" s="191"/>
      <c r="WE96" s="192">
        <f ca="1">WD96-WA96</f>
        <v>0</v>
      </c>
      <c r="WF96" s="14" t="s">
        <v>81</v>
      </c>
      <c r="WG96" s="62">
        <f>O96</f>
        <v>0</v>
      </c>
      <c r="WH96" s="13">
        <f t="shared" ref="WH96:WL99" si="3103">P96+AI96+BB96+BU96+CN96+DG96+DZ96+ES96+FL96+GE96+GX96+HQ96+IJ96+JC96+JV96+KO96+LH96+MA96+MT96+NM96+OF96+OY96+PR96+QK96+RD96+RW96+SP96+TI96+UB96+UU96+VN96</f>
        <v>0</v>
      </c>
      <c r="WI96" s="13">
        <f t="shared" si="3103"/>
        <v>0</v>
      </c>
      <c r="WJ96" s="13">
        <f t="shared" si="3103"/>
        <v>0</v>
      </c>
      <c r="WK96" s="13">
        <f t="shared" si="3103"/>
        <v>0</v>
      </c>
      <c r="WL96" s="13">
        <f t="shared" si="3103"/>
        <v>0</v>
      </c>
      <c r="WM96" s="13">
        <f>U96+AN96+BG96+BZ96+CS96+DL96+EE96++EX96+FQ96+GJ96+HC96+HV96+IO96+JH96+KA96+KT96+LM96+MF96+MY96+NR96+OK96+PD96+PW96+QP96+RI96+SB96+SU96+TN96+UG96+UZ96+VS96</f>
        <v>0</v>
      </c>
      <c r="WN96" s="13">
        <f t="shared" ref="WN96:WR99" si="3104">V96+AO96+BH96+CA96+CT96+DM96+EF96+EY96+FR96+GK96+HD96+HW96+IP96+JI96+KB96+KU96+LN96+MG96+MZ96+NS96+OL96+PE96+PX96+QQ96+RJ96+SC96+SV96+TO96+UH96+VA96+VT96</f>
        <v>0</v>
      </c>
      <c r="WO96" s="13">
        <f t="shared" si="3104"/>
        <v>0</v>
      </c>
      <c r="WP96" s="63">
        <f t="shared" si="3104"/>
        <v>0</v>
      </c>
      <c r="WQ96" s="63">
        <f t="shared" si="3104"/>
        <v>0</v>
      </c>
      <c r="WR96" s="63">
        <f t="shared" si="3104"/>
        <v>0</v>
      </c>
      <c r="WS96" s="63">
        <f ca="1">AB96+AU96+BN96+CG96+CZ96+DS96+EL96+FE96+FX96+GQ96+HJ96+IC96+IV96+JO96+KH96+LA96+LT96+MM96+NF96+NY96+OR96+PK96+QD96+QW96+RP96+SI96+TB96+TU96+UN96+VG96+VZ96</f>
        <v>0</v>
      </c>
      <c r="WT96" s="54">
        <f t="shared" ref="WT96:WU99" ca="1" si="3105">WA96</f>
        <v>0</v>
      </c>
      <c r="WU96" s="64">
        <f t="shared" ca="1" si="3105"/>
        <v>0</v>
      </c>
      <c r="WV96" s="196"/>
      <c r="WW96" s="197">
        <f ca="1">WV96-WT96</f>
        <v>0</v>
      </c>
      <c r="WX96" s="12">
        <f>WV96/F96</f>
        <v>0</v>
      </c>
      <c r="WY96" s="61"/>
    </row>
    <row r="97" spans="1:623" ht="15" x14ac:dyDescent="0.3">
      <c r="A97" s="114" t="str">
        <f ca="1">IFERROR(IF(WU97=0,"-","Y"),"-")</f>
        <v>-</v>
      </c>
      <c r="B97" s="175"/>
      <c r="C97" s="173">
        <v>561</v>
      </c>
      <c r="D97" s="174">
        <v>381</v>
      </c>
      <c r="E97" s="184" t="s">
        <v>130</v>
      </c>
      <c r="F97" s="98">
        <f>IF(E97="","",IF(VLOOKUP(E97,'Master Data (December 2025)'!$B$10:$N$857,1)=E97,VLOOKUP(E97,'Master Data (December 2025)'!$B$10:$N$857,6),"XX"))</f>
        <v>1</v>
      </c>
      <c r="G97" s="98"/>
      <c r="H97" s="90">
        <f>IF(E97="","",IF(VLOOKUP(E97,'Master Data (December 2025)'!$B$10:$N$857,1)=E97,VLOOKUP(E97,'Master Data (December 2025)'!$B$10:$N$857,8),"XX"))</f>
        <v>1</v>
      </c>
      <c r="I97" s="98"/>
      <c r="J97" s="90" t="str">
        <f>IF(E97="","",IF(VLOOKUP(E97,'Master Data (December 2025)'!$B$10:$N$857,1)=E97,VLOOKUP(E97,'Master Data (December 2025)'!$B$10:$N$857,3),"XX"))</f>
        <v>Winefans</v>
      </c>
      <c r="K97" s="99" t="str">
        <f>IF(E97="","",IF(VLOOKUP(E97,'Master Data (December 2025)'!$B$10:$N$857,1)=E97,VLOOKUP(E97,'Master Data (December 2025)'!$B$10:$N$857,5),"XX"))</f>
        <v>Bottle</v>
      </c>
      <c r="L97" s="215">
        <f>IF(E97="","",IF(VLOOKUP(E97,'Master Data (December 2025)'!$B$10:$N$857,1)=E97,VLOOKUP(E97,'Master Data (December 2025)'!$B$10:$N$857,11),"XX"))</f>
        <v>942</v>
      </c>
      <c r="M97" s="215">
        <f>IF(E97="","",IF(VLOOKUP(E97,'Master Data (December 2025)'!$B$10:$N$857,1)=E97,VLOOKUP(E97,'Master Data (December 2025)'!$B$10:$N$857,13),"XX"))</f>
        <v>942</v>
      </c>
      <c r="N97" s="208"/>
      <c r="O97" s="100">
        <f>N97</f>
        <v>0</v>
      </c>
      <c r="P97" s="202"/>
      <c r="Q97" s="202"/>
      <c r="R97" s="202"/>
      <c r="S97" s="202"/>
      <c r="T97" s="202"/>
      <c r="U97" s="202"/>
      <c r="V97" s="202"/>
      <c r="W97" s="202"/>
      <c r="X97" s="203"/>
      <c r="Y97" s="204"/>
      <c r="Z97" s="101">
        <f>(Y97*F97)/H97</f>
        <v>0</v>
      </c>
      <c r="AA97" s="102">
        <f ca="1">IF(E97=0,0,SUMIF('Cocktail (December 2025)'!$F$6:$DB$1547,E97,'Cocktail (December 2025)'!$O$6:$O$1547))</f>
        <v>0</v>
      </c>
      <c r="AB97" s="103">
        <f ca="1">AA97/H97</f>
        <v>0</v>
      </c>
      <c r="AC97" s="104">
        <f ca="1">O97+P97+Q97+R97-S97-T97-U97-V97-W97-X97-Z97-AB97</f>
        <v>0</v>
      </c>
      <c r="AD97" s="104">
        <f ca="1">AC97*H97</f>
        <v>0</v>
      </c>
      <c r="AE97" s="105">
        <f ca="1">(T97+U97+V97+W97+(X97+((Y97*$F97)/$H97)+AB97))*$L97</f>
        <v>0</v>
      </c>
      <c r="AF97" s="191"/>
      <c r="AG97" s="192">
        <f ca="1">AF97-AC97</f>
        <v>0</v>
      </c>
      <c r="AH97" s="106">
        <f ca="1">IF(AF97="",AC97,IF(AF97&lt;&gt;0,AF97,0))</f>
        <v>0</v>
      </c>
      <c r="AI97" s="202"/>
      <c r="AJ97" s="202"/>
      <c r="AK97" s="202"/>
      <c r="AL97" s="202"/>
      <c r="AM97" s="202"/>
      <c r="AN97" s="202"/>
      <c r="AO97" s="202"/>
      <c r="AP97" s="202"/>
      <c r="AQ97" s="203"/>
      <c r="AR97" s="204"/>
      <c r="AS97" s="107">
        <f>(AR97*F97)/H97</f>
        <v>0</v>
      </c>
      <c r="AT97" s="102">
        <f ca="1">IF(E97=0,0,SUMIF('Cocktail (December 2025)'!$F$6:$DB$1547,E97,'Cocktail (December 2025)'!$R$6:$R$1547))</f>
        <v>0</v>
      </c>
      <c r="AU97" s="108">
        <f ca="1">AT97/H97</f>
        <v>0</v>
      </c>
      <c r="AV97" s="104">
        <f ca="1">AH97+AI97+AJ97+AK97-AL97-AM97-AN97-AO97-AP97-AQ97-AS97-AU97</f>
        <v>0</v>
      </c>
      <c r="AW97" s="104">
        <f ca="1">AV97*H97</f>
        <v>0</v>
      </c>
      <c r="AX97" s="105">
        <f ca="1">(AM97+AN97+AO97+AP97+(AQ97+((AR97*$F97)/$H97)+AU97))*$L97</f>
        <v>0</v>
      </c>
      <c r="AY97" s="191"/>
      <c r="AZ97" s="192">
        <f ca="1">AY97-AV97</f>
        <v>0</v>
      </c>
      <c r="BA97" s="106">
        <f ca="1">AV97</f>
        <v>0</v>
      </c>
      <c r="BB97" s="202"/>
      <c r="BC97" s="202"/>
      <c r="BD97" s="202"/>
      <c r="BE97" s="202"/>
      <c r="BF97" s="202"/>
      <c r="BG97" s="202"/>
      <c r="BH97" s="202"/>
      <c r="BI97" s="202"/>
      <c r="BJ97" s="203"/>
      <c r="BK97" s="204"/>
      <c r="BL97" s="108">
        <f>(BK97*F97)/H97</f>
        <v>0</v>
      </c>
      <c r="BM97" s="102">
        <f ca="1">IF(E97=0,0,SUMIF('Cocktail (December 2025)'!$F$6:$DB$1547,E97,'Cocktail (December 2025)'!$U$6:$U$1547))</f>
        <v>0</v>
      </c>
      <c r="BN97" s="108">
        <f ca="1">BM97/H97</f>
        <v>0</v>
      </c>
      <c r="BO97" s="109">
        <f ca="1">BA97+BB97+BC97+BD97-BE97-BF97-BG97-BH97-BI97-BJ97-BL97-BN97</f>
        <v>0</v>
      </c>
      <c r="BP97" s="104">
        <f ca="1">BO97*H97</f>
        <v>0</v>
      </c>
      <c r="BQ97" s="105">
        <f ca="1">(BF97+BG97+BH97+BI97+(BJ97+((BK97*$F97)/$H97)+BN97))*$L97</f>
        <v>0</v>
      </c>
      <c r="BR97" s="191"/>
      <c r="BS97" s="192">
        <f ca="1">BR97-BO97</f>
        <v>0</v>
      </c>
      <c r="BT97" s="106">
        <f ca="1">BO97</f>
        <v>0</v>
      </c>
      <c r="BU97" s="202"/>
      <c r="BV97" s="202"/>
      <c r="BW97" s="202"/>
      <c r="BX97" s="202"/>
      <c r="BY97" s="202"/>
      <c r="BZ97" s="202"/>
      <c r="CA97" s="202"/>
      <c r="CB97" s="202"/>
      <c r="CC97" s="203"/>
      <c r="CD97" s="204"/>
      <c r="CE97" s="108">
        <f>(CD97*F97)/H97</f>
        <v>0</v>
      </c>
      <c r="CF97" s="102">
        <f ca="1">IF(E97=0,0,SUMIF('Cocktail (December 2025)'!$F$6:$DB$1547,E97,'Cocktail (December 2025)'!$X$6:$X$1547))</f>
        <v>0</v>
      </c>
      <c r="CG97" s="108">
        <f ca="1">CF97/H97</f>
        <v>0</v>
      </c>
      <c r="CH97" s="109">
        <f ca="1">BT97+BU97+BV97+BW97-BX97-BY97-BZ97-CA97-CB97-CC97-CE97-CG97</f>
        <v>0</v>
      </c>
      <c r="CI97" s="104">
        <f ca="1">CH97*H97</f>
        <v>0</v>
      </c>
      <c r="CJ97" s="105">
        <f ca="1">(BY97+BZ97+CA97+CB97+(CC97+((CD97*$F97)/$H97)+CG97))*$L97</f>
        <v>0</v>
      </c>
      <c r="CK97" s="191"/>
      <c r="CL97" s="192">
        <f ca="1">CK97-CH97</f>
        <v>0</v>
      </c>
      <c r="CM97" s="106">
        <f ca="1">CH97</f>
        <v>0</v>
      </c>
      <c r="CN97" s="202"/>
      <c r="CO97" s="202"/>
      <c r="CP97" s="202"/>
      <c r="CQ97" s="202"/>
      <c r="CR97" s="202"/>
      <c r="CS97" s="202"/>
      <c r="CT97" s="202"/>
      <c r="CU97" s="202"/>
      <c r="CV97" s="203"/>
      <c r="CW97" s="204"/>
      <c r="CX97" s="108">
        <f>(CW97*F97)/H97</f>
        <v>0</v>
      </c>
      <c r="CY97" s="102">
        <f ca="1">IF(E97=0,0,SUMIF('Cocktail (December 2025)'!$F$6:$DB$1547,E97,'Cocktail (December 2025)'!$AA$6:$AA$1547))</f>
        <v>0</v>
      </c>
      <c r="CZ97" s="108">
        <f ca="1">CY97/H97</f>
        <v>0</v>
      </c>
      <c r="DA97" s="109">
        <f ca="1">CM97+CN97+CO97+CP97-CQ97-CR97-CS97-CT97-CU97-CV97-CX97-CZ97</f>
        <v>0</v>
      </c>
      <c r="DB97" s="104">
        <f ca="1">DA97*H97</f>
        <v>0</v>
      </c>
      <c r="DC97" s="105">
        <f ca="1">(CR97+CS97+CT97+CU97+(CV97+((CW97*$F97)/$H97)+CZ97))*$L97</f>
        <v>0</v>
      </c>
      <c r="DD97" s="191"/>
      <c r="DE97" s="192">
        <f ca="1">DD97-DA97</f>
        <v>0</v>
      </c>
      <c r="DF97" s="106">
        <f ca="1">DA97</f>
        <v>0</v>
      </c>
      <c r="DG97" s="202"/>
      <c r="DH97" s="202"/>
      <c r="DI97" s="202"/>
      <c r="DJ97" s="202"/>
      <c r="DK97" s="202"/>
      <c r="DL97" s="202"/>
      <c r="DM97" s="202"/>
      <c r="DN97" s="202"/>
      <c r="DO97" s="203"/>
      <c r="DP97" s="204"/>
      <c r="DQ97" s="108">
        <f>(DP97*F97)/H97</f>
        <v>0</v>
      </c>
      <c r="DR97" s="102">
        <f ca="1">IF(E97=0,0,SUMIF('Cocktail (December 2025)'!$F$6:$DB$1547,E97,'Cocktail (December 2025)'!$AD$6:$AD$1547))</f>
        <v>0</v>
      </c>
      <c r="DS97" s="108">
        <f ca="1">DR97/H97</f>
        <v>0</v>
      </c>
      <c r="DT97" s="109">
        <f ca="1">DF97+DG97+DH97+DI97-DJ97-DK97-DL97-DM97-DN97-DO97-DQ97-DS97</f>
        <v>0</v>
      </c>
      <c r="DU97" s="104">
        <f ca="1">DT97*H97</f>
        <v>0</v>
      </c>
      <c r="DV97" s="105">
        <f ca="1">(DK97+DL97+DM97+DN97+(DO97+((DP97*$F97)/$H97)+DS97))*$L97</f>
        <v>0</v>
      </c>
      <c r="DW97" s="191"/>
      <c r="DX97" s="192">
        <f ca="1">DW97-DT97</f>
        <v>0</v>
      </c>
      <c r="DY97" s="106">
        <f ca="1">DT97</f>
        <v>0</v>
      </c>
      <c r="DZ97" s="202"/>
      <c r="EA97" s="202"/>
      <c r="EB97" s="202"/>
      <c r="EC97" s="202"/>
      <c r="ED97" s="202"/>
      <c r="EE97" s="202"/>
      <c r="EF97" s="202"/>
      <c r="EG97" s="202"/>
      <c r="EH97" s="203"/>
      <c r="EI97" s="204"/>
      <c r="EJ97" s="108">
        <f>(EI97*F97)/H97</f>
        <v>0</v>
      </c>
      <c r="EK97" s="102">
        <f ca="1">IF(E97=0,0,SUMIF('Cocktail (December 2025)'!$F$6:$DB$1547,E97,'Cocktail (December 2025)'!$AG$6:$AG$1547))</f>
        <v>0</v>
      </c>
      <c r="EL97" s="108">
        <f ca="1">EK97/H97</f>
        <v>0</v>
      </c>
      <c r="EM97" s="109">
        <f ca="1">DY97+DZ97+EA97+EB97-EC97-ED97-EE97-EF97-EG97-EH97-EJ97-EL97</f>
        <v>0</v>
      </c>
      <c r="EN97" s="104">
        <f ca="1">EM97*H97</f>
        <v>0</v>
      </c>
      <c r="EO97" s="105">
        <f ca="1">(ED97+EE97+EF97+EG97+(EH97+((EI97*$F97)/$H97)+EL97))*$L97</f>
        <v>0</v>
      </c>
      <c r="EP97" s="191"/>
      <c r="EQ97" s="199">
        <f ca="1">EP97-EM97</f>
        <v>0</v>
      </c>
      <c r="ER97" s="185">
        <f ca="1">EM97</f>
        <v>0</v>
      </c>
      <c r="ES97" s="202"/>
      <c r="ET97" s="202"/>
      <c r="EU97" s="202"/>
      <c r="EV97" s="202"/>
      <c r="EW97" s="202"/>
      <c r="EX97" s="202"/>
      <c r="EY97" s="202"/>
      <c r="EZ97" s="202"/>
      <c r="FA97" s="203"/>
      <c r="FB97" s="204"/>
      <c r="FC97" s="108">
        <f>(FB97*F97)/H97</f>
        <v>0</v>
      </c>
      <c r="FD97" s="102">
        <f ca="1">IF(E97=0,0,SUMIF('Cocktail (December 2025)'!$F$6:$DB$1547,E97,'Cocktail (December 2025)'!$AJ$6:$AJ$1547))</f>
        <v>0</v>
      </c>
      <c r="FE97" s="108">
        <f ca="1">FD97/H97</f>
        <v>0</v>
      </c>
      <c r="FF97" s="109">
        <f ca="1">ER97+ES97+ET97+EU97-EV97-EW97-EX97-EY97-EZ97-FA97-FC97-FE97</f>
        <v>0</v>
      </c>
      <c r="FG97" s="104">
        <f ca="1">FF97*H97</f>
        <v>0</v>
      </c>
      <c r="FH97" s="105">
        <f ca="1">(EW97+EX97+EY97+EZ97+(FA97+((FB97*$F97)/$H97)+FE97))*$L97</f>
        <v>0</v>
      </c>
      <c r="FI97" s="191"/>
      <c r="FJ97" s="192">
        <f ca="1">FI97-FF97</f>
        <v>0</v>
      </c>
      <c r="FK97" s="110">
        <f ca="1">FF97</f>
        <v>0</v>
      </c>
      <c r="FL97" s="202"/>
      <c r="FM97" s="202"/>
      <c r="FN97" s="202"/>
      <c r="FO97" s="202"/>
      <c r="FP97" s="202"/>
      <c r="FQ97" s="202"/>
      <c r="FR97" s="202"/>
      <c r="FS97" s="202"/>
      <c r="FT97" s="203"/>
      <c r="FU97" s="204"/>
      <c r="FV97" s="108">
        <f>(FU97*F97)/H97</f>
        <v>0</v>
      </c>
      <c r="FW97" s="102">
        <f ca="1">IF(E97=0,0,SUMIF('Cocktail (December 2025)'!$F$6:$DB$1547,E97,'Cocktail (December 2025)'!$AM$6:$AM$1547))</f>
        <v>0</v>
      </c>
      <c r="FX97" s="108">
        <f ca="1">FW97/H97</f>
        <v>0</v>
      </c>
      <c r="FY97" s="109">
        <f ca="1">FK97+FL97+FM97+FN97-FO97-FP97-FQ97-FR97-FS97-FT97-FV97-FX97</f>
        <v>0</v>
      </c>
      <c r="FZ97" s="104">
        <f ca="1">FY97*H97</f>
        <v>0</v>
      </c>
      <c r="GA97" s="105">
        <f ca="1">(FP97+FQ97+FR97+FS97+(FT97+((FU97*$F97)/$H97)+FX97))*$L97</f>
        <v>0</v>
      </c>
      <c r="GB97" s="191"/>
      <c r="GC97" s="192">
        <f ca="1">GB97-FY97</f>
        <v>0</v>
      </c>
      <c r="GD97" s="106">
        <f ca="1">FY97</f>
        <v>0</v>
      </c>
      <c r="GE97" s="202"/>
      <c r="GF97" s="202"/>
      <c r="GG97" s="202"/>
      <c r="GH97" s="202"/>
      <c r="GI97" s="202"/>
      <c r="GJ97" s="202"/>
      <c r="GK97" s="202"/>
      <c r="GL97" s="202"/>
      <c r="GM97" s="203"/>
      <c r="GN97" s="204"/>
      <c r="GO97" s="108">
        <f>(GN97*F97)/H97</f>
        <v>0</v>
      </c>
      <c r="GP97" s="102">
        <f ca="1">IF(E97=0,0,SUMIF('Cocktail (December 2025)'!$F$6:$DB$1547,E97,'Cocktail (December 2025)'!$AP$6:$AP$1547))</f>
        <v>0</v>
      </c>
      <c r="GQ97" s="108">
        <f ca="1">GP97/H97</f>
        <v>0</v>
      </c>
      <c r="GR97" s="109">
        <f ca="1">GD97+GE97+GF97+GG97-GH97-GI97-GJ97-GK97-GL97-GM97-GO97-GQ97</f>
        <v>0</v>
      </c>
      <c r="GS97" s="104">
        <f ca="1">GR97*H97</f>
        <v>0</v>
      </c>
      <c r="GT97" s="105">
        <f ca="1">(GI97+GJ97+GK97+GL97+(GM97+((GN97*$F97)/$H97)+GQ97))*$L97</f>
        <v>0</v>
      </c>
      <c r="GU97" s="191"/>
      <c r="GV97" s="192">
        <f ca="1">GU97-GR97</f>
        <v>0</v>
      </c>
      <c r="GW97" s="106">
        <f ca="1">GR97</f>
        <v>0</v>
      </c>
      <c r="GX97" s="202"/>
      <c r="GY97" s="202"/>
      <c r="GZ97" s="202"/>
      <c r="HA97" s="202"/>
      <c r="HB97" s="202"/>
      <c r="HC97" s="202"/>
      <c r="HD97" s="202"/>
      <c r="HE97" s="202"/>
      <c r="HF97" s="203"/>
      <c r="HG97" s="204"/>
      <c r="HH97" s="108">
        <f>(HG97*F97)/H97</f>
        <v>0</v>
      </c>
      <c r="HI97" s="102">
        <f ca="1">IF(E97=0,0,SUMIF('Cocktail (December 2025)'!$F$6:$DB$1547,E97,'Cocktail (December 2025)'!$AS$6:$AS$1547))</f>
        <v>0</v>
      </c>
      <c r="HJ97" s="108">
        <f ca="1">HI97/H97</f>
        <v>0</v>
      </c>
      <c r="HK97" s="109">
        <f ca="1">GW97+GX97+GY97+GZ97-HA97-HB97-HC97-HD97-HE97-HF97-HH97-HJ97</f>
        <v>0</v>
      </c>
      <c r="HL97" s="104">
        <f ca="1">HK97*H97</f>
        <v>0</v>
      </c>
      <c r="HM97" s="105">
        <f ca="1">(HB97+HC97+HD97+HE97+(HF97+((HG97*$F97)/$H97)+HJ97))*$L97</f>
        <v>0</v>
      </c>
      <c r="HN97" s="191"/>
      <c r="HO97" s="192">
        <f ca="1">HN97-HK97</f>
        <v>0</v>
      </c>
      <c r="HP97" s="106">
        <f ca="1">HK97</f>
        <v>0</v>
      </c>
      <c r="HQ97" s="202"/>
      <c r="HR97" s="202"/>
      <c r="HS97" s="202"/>
      <c r="HT97" s="202"/>
      <c r="HU97" s="202"/>
      <c r="HV97" s="202"/>
      <c r="HW97" s="202"/>
      <c r="HX97" s="202"/>
      <c r="HY97" s="203"/>
      <c r="HZ97" s="204"/>
      <c r="IA97" s="108">
        <f>(HZ97*F97)/H97</f>
        <v>0</v>
      </c>
      <c r="IB97" s="102">
        <f ca="1">IF(E97=0,0,SUMIF('Cocktail (December 2025)'!$F$6:$DB$1547,E97,'Cocktail (December 2025)'!$AV$6:$AV$1547))</f>
        <v>0</v>
      </c>
      <c r="IC97" s="108">
        <f ca="1">IB97/H97</f>
        <v>0</v>
      </c>
      <c r="ID97" s="109">
        <f ca="1">HP97+HQ97+HR97+HS97-HT97-HU97-HV97-HW97-HX97-HY97-IA97-IC97</f>
        <v>0</v>
      </c>
      <c r="IE97" s="104">
        <f ca="1">ID97*H97</f>
        <v>0</v>
      </c>
      <c r="IF97" s="105">
        <f ca="1">(HU97+HV97+HW97+HX97+(HY97+((HZ97*$F97)/$H97)+IC97))*$L97</f>
        <v>0</v>
      </c>
      <c r="IG97" s="191"/>
      <c r="IH97" s="192">
        <f ca="1">IG97-ID97</f>
        <v>0</v>
      </c>
      <c r="II97" s="106">
        <f ca="1">ID97</f>
        <v>0</v>
      </c>
      <c r="IJ97" s="202"/>
      <c r="IK97" s="202"/>
      <c r="IL97" s="202"/>
      <c r="IM97" s="202"/>
      <c r="IN97" s="202"/>
      <c r="IO97" s="202"/>
      <c r="IP97" s="202"/>
      <c r="IQ97" s="202"/>
      <c r="IR97" s="203"/>
      <c r="IS97" s="204"/>
      <c r="IT97" s="108">
        <f>(IS97*F97)/H97</f>
        <v>0</v>
      </c>
      <c r="IU97" s="102">
        <f ca="1">IF(E97=0,0,SUMIF('Cocktail (December 2025)'!$F$6:$DB$1547,E97,'Cocktail (December 2025)'!$AY$6:$AY$1547))</f>
        <v>0</v>
      </c>
      <c r="IV97" s="108">
        <f ca="1">IU97/H97</f>
        <v>0</v>
      </c>
      <c r="IW97" s="109">
        <f ca="1">II97+IJ97+IK97+IL97-IM97-IN97-IO97-IP97-IQ97-IR97-IT97-IV97</f>
        <v>0</v>
      </c>
      <c r="IX97" s="104">
        <f ca="1">IW97*H97</f>
        <v>0</v>
      </c>
      <c r="IY97" s="105">
        <f ca="1">(IN97+IO97+IP97+IQ97+(IR97+((IS97*$F97)/$H97)+IV97))*$L97</f>
        <v>0</v>
      </c>
      <c r="IZ97" s="191"/>
      <c r="JA97" s="192">
        <f ca="1">IZ97-IW97</f>
        <v>0</v>
      </c>
      <c r="JB97" s="106">
        <f ca="1">IW97</f>
        <v>0</v>
      </c>
      <c r="JC97" s="202"/>
      <c r="JD97" s="202"/>
      <c r="JE97" s="202"/>
      <c r="JF97" s="202"/>
      <c r="JG97" s="202"/>
      <c r="JH97" s="202"/>
      <c r="JI97" s="202"/>
      <c r="JJ97" s="202"/>
      <c r="JK97" s="203"/>
      <c r="JL97" s="204"/>
      <c r="JM97" s="108">
        <f>(JL97*F97)/H97</f>
        <v>0</v>
      </c>
      <c r="JN97" s="102">
        <f ca="1">IF(E97=0,0,SUMIF('Cocktail (December 2025)'!$F$6:$DB$1547,E97,'Cocktail (December 2025)'!$BB$6:$BB$1547))</f>
        <v>0</v>
      </c>
      <c r="JO97" s="108">
        <f ca="1">JN97/H97</f>
        <v>0</v>
      </c>
      <c r="JP97" s="109">
        <f ca="1">JB97+JC97+JD97+JE97-JF97-JG97-JH97-JI97-JJ97-JK97-JM97-JO97</f>
        <v>0</v>
      </c>
      <c r="JQ97" s="104">
        <f ca="1">JP97*H97</f>
        <v>0</v>
      </c>
      <c r="JR97" s="105">
        <f ca="1">(JG97+JH97+JI97+JJ97+(JK97+((JL97*$F97)/$H97)+JO97))*$L97</f>
        <v>0</v>
      </c>
      <c r="JS97" s="191"/>
      <c r="JT97" s="192">
        <f ca="1">JS97-JP97</f>
        <v>0</v>
      </c>
      <c r="JU97" s="106">
        <f ca="1">JP97</f>
        <v>0</v>
      </c>
      <c r="JV97" s="202"/>
      <c r="JW97" s="202"/>
      <c r="JX97" s="202"/>
      <c r="JY97" s="202"/>
      <c r="JZ97" s="202"/>
      <c r="KA97" s="202"/>
      <c r="KB97" s="202"/>
      <c r="KC97" s="202"/>
      <c r="KD97" s="203"/>
      <c r="KE97" s="204"/>
      <c r="KF97" s="108">
        <f>(KE97*F97)/H97</f>
        <v>0</v>
      </c>
      <c r="KG97" s="102">
        <f ca="1">IF(E97=0,0,SUMIF('Cocktail (December 2025)'!$F$6:$DB$1547,E97,'Cocktail (December 2025)'!$BE$6:$BE$1547))</f>
        <v>0</v>
      </c>
      <c r="KH97" s="108">
        <f ca="1">KG97/H97</f>
        <v>0</v>
      </c>
      <c r="KI97" s="109">
        <f ca="1">JU97+JV97+JW97+JX97-JY97-JZ97-KA97-KB97-KC97-KD97-KF97-KH97</f>
        <v>0</v>
      </c>
      <c r="KJ97" s="104">
        <f ca="1">KI97*H97</f>
        <v>0</v>
      </c>
      <c r="KK97" s="105">
        <f ca="1">(JZ97+KA97+KB97+KC97+(KD97+((KE97*$F97)/$H97)+KH97))*$L97</f>
        <v>0</v>
      </c>
      <c r="KL97" s="191"/>
      <c r="KM97" s="192">
        <f ca="1">KL97-KI97</f>
        <v>0</v>
      </c>
      <c r="KN97" s="106">
        <f ca="1">KI97</f>
        <v>0</v>
      </c>
      <c r="KO97" s="202"/>
      <c r="KP97" s="202"/>
      <c r="KQ97" s="202"/>
      <c r="KR97" s="202"/>
      <c r="KS97" s="202"/>
      <c r="KT97" s="202"/>
      <c r="KU97" s="202"/>
      <c r="KV97" s="202"/>
      <c r="KW97" s="203"/>
      <c r="KX97" s="204"/>
      <c r="KY97" s="108">
        <f>(KX97*F97)/H97</f>
        <v>0</v>
      </c>
      <c r="KZ97" s="102">
        <f ca="1">IF(E97=0,0,SUMIF('Cocktail (December 2025)'!$F$6:$DB$1547,E97,'Cocktail (December 2025)'!$BH$6:$BH$1547))</f>
        <v>0</v>
      </c>
      <c r="LA97" s="108">
        <f ca="1">KZ97/H97</f>
        <v>0</v>
      </c>
      <c r="LB97" s="109">
        <f ca="1">KN97+KO97+KP97+KQ97-KR97-KS97-KT97-KU97-KV97-KW97-KY97-LA97</f>
        <v>0</v>
      </c>
      <c r="LC97" s="104">
        <f ca="1">LB97*H97</f>
        <v>0</v>
      </c>
      <c r="LD97" s="105">
        <f ca="1">(KS97+KT97+KU97+KV97+(KW97+((KX97*$F97)/$H97)+LA97))*$L97</f>
        <v>0</v>
      </c>
      <c r="LE97" s="191"/>
      <c r="LF97" s="192">
        <f ca="1">LE97-LB97</f>
        <v>0</v>
      </c>
      <c r="LG97" s="106">
        <f ca="1">LB97</f>
        <v>0</v>
      </c>
      <c r="LH97" s="202"/>
      <c r="LI97" s="202"/>
      <c r="LJ97" s="202"/>
      <c r="LK97" s="202"/>
      <c r="LL97" s="202"/>
      <c r="LM97" s="202"/>
      <c r="LN97" s="202"/>
      <c r="LO97" s="202"/>
      <c r="LP97" s="203"/>
      <c r="LQ97" s="204"/>
      <c r="LR97" s="108">
        <f>(LQ97*F97)/H97</f>
        <v>0</v>
      </c>
      <c r="LS97" s="102">
        <f ca="1">IF(E97=0,0,SUMIF('Cocktail (December 2025)'!$F$6:$DB$1547,E97,'Cocktail (December 2025)'!$BK$6:$BK$1547))</f>
        <v>0</v>
      </c>
      <c r="LT97" s="108">
        <f ca="1">LS97/H97</f>
        <v>0</v>
      </c>
      <c r="LU97" s="109">
        <f ca="1">LG97+LH97+LI97+LJ97-LK97-LL97-LM97-LN97-LO97-LP97-LR97-LT97</f>
        <v>0</v>
      </c>
      <c r="LV97" s="104">
        <f ca="1">LU97*H97</f>
        <v>0</v>
      </c>
      <c r="LW97" s="105">
        <f ca="1">(LL97+LM97+LN97+LO97+(LP97+((LQ97*$F97)/$H97)+LT97))*$L97</f>
        <v>0</v>
      </c>
      <c r="LX97" s="191"/>
      <c r="LY97" s="192">
        <f ca="1">LX97-LU97</f>
        <v>0</v>
      </c>
      <c r="LZ97" s="106">
        <f ca="1">LU97</f>
        <v>0</v>
      </c>
      <c r="MA97" s="202"/>
      <c r="MB97" s="202"/>
      <c r="MC97" s="202"/>
      <c r="MD97" s="202"/>
      <c r="ME97" s="202"/>
      <c r="MF97" s="202"/>
      <c r="MG97" s="202"/>
      <c r="MH97" s="202"/>
      <c r="MI97" s="203"/>
      <c r="MJ97" s="204"/>
      <c r="MK97" s="108">
        <f>(MJ97*F97)/H97</f>
        <v>0</v>
      </c>
      <c r="ML97" s="102">
        <f ca="1">IF(E97=0,0,SUMIF('Cocktail (December 2025)'!$F$6:$DB$1547,E97,'Cocktail (December 2025)'!$BN$6:$BN$1547))</f>
        <v>0</v>
      </c>
      <c r="MM97" s="108">
        <f ca="1">ML97/H97</f>
        <v>0</v>
      </c>
      <c r="MN97" s="109">
        <f ca="1">LZ97+MA97+MB97+MC97-MD97-ME97-MF97-MG97-MH97-MI97-MK97-MM97</f>
        <v>0</v>
      </c>
      <c r="MO97" s="104">
        <f ca="1">MN97*H97</f>
        <v>0</v>
      </c>
      <c r="MP97" s="105">
        <f ca="1">(ME97+MF97+MG97+MH97+(MI97+((MJ97*$F97)/$H97)+MM97))*$L97</f>
        <v>0</v>
      </c>
      <c r="MQ97" s="191"/>
      <c r="MR97" s="192">
        <f ca="1">MQ97-MN97</f>
        <v>0</v>
      </c>
      <c r="MS97" s="106">
        <f ca="1">MN97</f>
        <v>0</v>
      </c>
      <c r="MT97" s="202"/>
      <c r="MU97" s="202"/>
      <c r="MV97" s="202"/>
      <c r="MW97" s="202"/>
      <c r="MX97" s="202"/>
      <c r="MY97" s="202"/>
      <c r="MZ97" s="202"/>
      <c r="NA97" s="202"/>
      <c r="NB97" s="203"/>
      <c r="NC97" s="204"/>
      <c r="ND97" s="108">
        <f>(NC97*F97)/H97</f>
        <v>0</v>
      </c>
      <c r="NE97" s="102">
        <f ca="1">IF(E97=0,0,SUMIF('Cocktail (December 2025)'!$F$6:$DB$1547,E97,'Cocktail (December 2025)'!$BQ$6:$BQ$1547))</f>
        <v>0</v>
      </c>
      <c r="NF97" s="108">
        <f ca="1">NE97/H97</f>
        <v>0</v>
      </c>
      <c r="NG97" s="109">
        <f ca="1">MS97+MT97+MU97+MV97-MW97-MX97-MY97-MZ97-NA97-NB97-ND97-NF97</f>
        <v>0</v>
      </c>
      <c r="NH97" s="104">
        <f ca="1">NG97*H97</f>
        <v>0</v>
      </c>
      <c r="NI97" s="105">
        <f ca="1">(MX97+MY97+MZ97+NA97+(NB97+((NC97*$F97)/$H97)+NF97))*$L97</f>
        <v>0</v>
      </c>
      <c r="NJ97" s="191"/>
      <c r="NK97" s="192">
        <f ca="1">NJ97-NG97</f>
        <v>0</v>
      </c>
      <c r="NL97" s="106">
        <f ca="1">NG97</f>
        <v>0</v>
      </c>
      <c r="NM97" s="202"/>
      <c r="NN97" s="202"/>
      <c r="NO97" s="202"/>
      <c r="NP97" s="202"/>
      <c r="NQ97" s="202"/>
      <c r="NR97" s="202"/>
      <c r="NS97" s="202"/>
      <c r="NT97" s="202"/>
      <c r="NU97" s="203"/>
      <c r="NV97" s="204"/>
      <c r="NW97" s="108">
        <f>(NV97*F97)/H97</f>
        <v>0</v>
      </c>
      <c r="NX97" s="102">
        <f ca="1">IF(E97=0,0,SUMIF('Cocktail (December 2025)'!$F$6:$DB$1547,E97,'Cocktail (December 2025)'!$BT$6:$BT$1547))</f>
        <v>0</v>
      </c>
      <c r="NY97" s="108">
        <f ca="1">NX97/H97</f>
        <v>0</v>
      </c>
      <c r="NZ97" s="109">
        <f ca="1">NL97+NM97+NN97+NO97-NP97-NQ97-NR97-NS97-NT97-NU97-NW97-NY97</f>
        <v>0</v>
      </c>
      <c r="OA97" s="104">
        <f ca="1">NZ97*H97</f>
        <v>0</v>
      </c>
      <c r="OB97" s="105">
        <f ca="1">(NQ97+NR97+NS97+NT97+(NU97+((NV97*$F97)/$H97)+NY97))*$L97</f>
        <v>0</v>
      </c>
      <c r="OC97" s="191"/>
      <c r="OD97" s="192">
        <f ca="1">OC97-NZ97</f>
        <v>0</v>
      </c>
      <c r="OE97" s="106">
        <f ca="1">NZ97</f>
        <v>0</v>
      </c>
      <c r="OF97" s="202"/>
      <c r="OG97" s="202"/>
      <c r="OH97" s="202"/>
      <c r="OI97" s="202"/>
      <c r="OJ97" s="202"/>
      <c r="OK97" s="202"/>
      <c r="OL97" s="202"/>
      <c r="OM97" s="202"/>
      <c r="ON97" s="203"/>
      <c r="OO97" s="204"/>
      <c r="OP97" s="108">
        <f>(OO97*F97)/H97</f>
        <v>0</v>
      </c>
      <c r="OQ97" s="102">
        <f ca="1">IF(E97=0,0,SUMIF('Cocktail (December 2025)'!$F$6:$DB$1547,E97,'Cocktail (December 2025)'!$BW$6:$BW$1547))</f>
        <v>0</v>
      </c>
      <c r="OR97" s="108">
        <f ca="1">OQ97/H97</f>
        <v>0</v>
      </c>
      <c r="OS97" s="109">
        <f ca="1">OE97+OF97+OG97+OH97-OI97-OJ97-OK97-OL97-OM97-ON97-OP97-OR97</f>
        <v>0</v>
      </c>
      <c r="OT97" s="104">
        <f ca="1">OS97*H97</f>
        <v>0</v>
      </c>
      <c r="OU97" s="105">
        <f ca="1">(OJ97+OK97+OL97+OM97+(ON97+((OO97*$F97)/$H97)+OR97))*$L97</f>
        <v>0</v>
      </c>
      <c r="OV97" s="191"/>
      <c r="OW97" s="192">
        <f ca="1">OV97-OS97</f>
        <v>0</v>
      </c>
      <c r="OX97" s="106">
        <f ca="1">OS97</f>
        <v>0</v>
      </c>
      <c r="OY97" s="202"/>
      <c r="OZ97" s="202"/>
      <c r="PA97" s="202"/>
      <c r="PB97" s="202"/>
      <c r="PC97" s="202"/>
      <c r="PD97" s="202"/>
      <c r="PE97" s="202"/>
      <c r="PF97" s="202"/>
      <c r="PG97" s="203"/>
      <c r="PH97" s="204"/>
      <c r="PI97" s="108">
        <f>(PH97*F97)/H97</f>
        <v>0</v>
      </c>
      <c r="PJ97" s="102">
        <f ca="1">IF(E97=0,0,SUMIF('Cocktail (December 2025)'!$F$6:$DB$1547,E97,'Cocktail (December 2025)'!$BZ$6:$BZ$1547))</f>
        <v>0</v>
      </c>
      <c r="PK97" s="108">
        <f ca="1">PJ97/H97</f>
        <v>0</v>
      </c>
      <c r="PL97" s="109">
        <f ca="1">OX97+OY97+OZ97+PA97-PB97-PC97-PD97-PE97-PF97-PG97-PI97-PK97</f>
        <v>0</v>
      </c>
      <c r="PM97" s="104">
        <f ca="1">PL97*H97</f>
        <v>0</v>
      </c>
      <c r="PN97" s="105">
        <f ca="1">(PC97+PD97+PE97+PF97+(PG97+((PH97*$F97)/$H97)+PK97))*$L97</f>
        <v>0</v>
      </c>
      <c r="PO97" s="191"/>
      <c r="PP97" s="192">
        <f ca="1">PO97-PL97</f>
        <v>0</v>
      </c>
      <c r="PQ97" s="106">
        <f ca="1">PL97</f>
        <v>0</v>
      </c>
      <c r="PR97" s="202"/>
      <c r="PS97" s="202"/>
      <c r="PT97" s="202"/>
      <c r="PU97" s="202"/>
      <c r="PV97" s="202"/>
      <c r="PW97" s="202"/>
      <c r="PX97" s="202"/>
      <c r="PY97" s="202"/>
      <c r="PZ97" s="203"/>
      <c r="QA97" s="204"/>
      <c r="QB97" s="108">
        <f>(QA97*F97)/H97</f>
        <v>0</v>
      </c>
      <c r="QC97" s="102">
        <f ca="1">IF(E97=0,0,SUMIF('Cocktail (December 2025)'!$F$6:$DB$1547,E97,'Cocktail (December 2025)'!$CC$6:$CC$1547))</f>
        <v>0</v>
      </c>
      <c r="QD97" s="108">
        <f ca="1">QC97/H97</f>
        <v>0</v>
      </c>
      <c r="QE97" s="109">
        <f ca="1">PQ97+PR97+PS97+PT97-PU97-PV97-PW97-PX97-PY97-PZ97-QB97-QD97</f>
        <v>0</v>
      </c>
      <c r="QF97" s="104">
        <f ca="1">QE97*H97</f>
        <v>0</v>
      </c>
      <c r="QG97" s="105">
        <f ca="1">(PV97+PW97+PX97+PY97+(PZ97+((QA97*$F97)/$H97)+QD97))*$L97</f>
        <v>0</v>
      </c>
      <c r="QH97" s="191"/>
      <c r="QI97" s="192">
        <f ca="1">QH97-QE97</f>
        <v>0</v>
      </c>
      <c r="QJ97" s="106">
        <f ca="1">QE97</f>
        <v>0</v>
      </c>
      <c r="QK97" s="202"/>
      <c r="QL97" s="202"/>
      <c r="QM97" s="202"/>
      <c r="QN97" s="202"/>
      <c r="QO97" s="202"/>
      <c r="QP97" s="202"/>
      <c r="QQ97" s="202"/>
      <c r="QR97" s="202"/>
      <c r="QS97" s="203"/>
      <c r="QT97" s="204"/>
      <c r="QU97" s="108">
        <f>(QT97*F97)/H97</f>
        <v>0</v>
      </c>
      <c r="QV97" s="102">
        <f ca="1">IF(E97=0,0,SUMIF('Cocktail (December 2025)'!$F$6:$DB$1547,E97,'Cocktail (December 2025)'!$CF$6:$CF$1547))</f>
        <v>0</v>
      </c>
      <c r="QW97" s="108">
        <f ca="1">QV97/H97</f>
        <v>0</v>
      </c>
      <c r="QX97" s="109">
        <f ca="1">QJ97+QK97+QL97+QM97-QN97-QO97-QP97-QQ97-QR97-QS97-QU97-QW97</f>
        <v>0</v>
      </c>
      <c r="QY97" s="104">
        <f ca="1">QX97*H97</f>
        <v>0</v>
      </c>
      <c r="QZ97" s="105">
        <f ca="1">(QO97+QP97+QQ97+QR97+(QS97+((QT97*$F97)/$H97)+QW97))*$L97</f>
        <v>0</v>
      </c>
      <c r="RA97" s="191"/>
      <c r="RB97" s="192">
        <f ca="1">RA97-QX97</f>
        <v>0</v>
      </c>
      <c r="RC97" s="106">
        <f ca="1">QX97</f>
        <v>0</v>
      </c>
      <c r="RD97" s="202"/>
      <c r="RE97" s="202"/>
      <c r="RF97" s="202"/>
      <c r="RG97" s="202"/>
      <c r="RH97" s="202"/>
      <c r="RI97" s="202"/>
      <c r="RJ97" s="202"/>
      <c r="RK97" s="202"/>
      <c r="RL97" s="203"/>
      <c r="RM97" s="204"/>
      <c r="RN97" s="108">
        <f>(RM97*F97)/H97</f>
        <v>0</v>
      </c>
      <c r="RO97" s="102">
        <f ca="1">IF(E97=0,0,SUMIF('Cocktail (December 2025)'!$F$6:$DB$1547,E97,'Cocktail (December 2025)'!$CI$6:$CI$1547))</f>
        <v>0</v>
      </c>
      <c r="RP97" s="108">
        <f ca="1">RO97/H97</f>
        <v>0</v>
      </c>
      <c r="RQ97" s="109">
        <f ca="1">RC97+RD97+RE97+RF97-RG97-RH97-RI97-RJ97-RK97-RL97-RN97-RP97</f>
        <v>0</v>
      </c>
      <c r="RR97" s="104">
        <f ca="1">RQ97*H97</f>
        <v>0</v>
      </c>
      <c r="RS97" s="105">
        <f ca="1">(RH97+RI97+RJ97+RK97+(RL97+((RM97*$F97)/$H97)+RP97))*$L97</f>
        <v>0</v>
      </c>
      <c r="RT97" s="191"/>
      <c r="RU97" s="192">
        <f ca="1">RT97-RQ97</f>
        <v>0</v>
      </c>
      <c r="RV97" s="106">
        <f ca="1">RQ97</f>
        <v>0</v>
      </c>
      <c r="RW97" s="202"/>
      <c r="RX97" s="202"/>
      <c r="RY97" s="202"/>
      <c r="RZ97" s="202"/>
      <c r="SA97" s="202"/>
      <c r="SB97" s="202"/>
      <c r="SC97" s="202"/>
      <c r="SD97" s="202"/>
      <c r="SE97" s="203"/>
      <c r="SF97" s="204"/>
      <c r="SG97" s="108">
        <f>(SF97*F97)/H97</f>
        <v>0</v>
      </c>
      <c r="SH97" s="102">
        <f ca="1">IF(E97=0,0,SUMIF('Cocktail (December 2025)'!$F$6:$DB$1547,E97,'Cocktail (December 2025)'!$CL$6:$CL$1547))</f>
        <v>0</v>
      </c>
      <c r="SI97" s="108">
        <f ca="1">SH97/H97</f>
        <v>0</v>
      </c>
      <c r="SJ97" s="109">
        <f ca="1">RV97+RW97+RX97+RY97-RZ97-SA97-SB97-SC97-SD97-SE97-SG97-SI97</f>
        <v>0</v>
      </c>
      <c r="SK97" s="104">
        <f ca="1">SJ97*H97</f>
        <v>0</v>
      </c>
      <c r="SL97" s="105">
        <f ca="1">(SA97+SB97+SC97+SD97+(SE97+((SF97*$F97)/$H97)+SI97))*$L97</f>
        <v>0</v>
      </c>
      <c r="SM97" s="191"/>
      <c r="SN97" s="192">
        <f ca="1">SM97-SJ97</f>
        <v>0</v>
      </c>
      <c r="SO97" s="106">
        <f ca="1">SJ97</f>
        <v>0</v>
      </c>
      <c r="SP97" s="202"/>
      <c r="SQ97" s="202"/>
      <c r="SR97" s="202"/>
      <c r="SS97" s="202"/>
      <c r="ST97" s="202"/>
      <c r="SU97" s="202"/>
      <c r="SV97" s="202"/>
      <c r="SW97" s="202"/>
      <c r="SX97" s="203"/>
      <c r="SY97" s="204"/>
      <c r="SZ97" s="108">
        <f>(SY97*F97)/H97</f>
        <v>0</v>
      </c>
      <c r="TA97" s="102">
        <f ca="1">IF(E97=0,0,SUMIF('Cocktail (December 2025)'!$F$6:$DB$1547,E97,'Cocktail (December 2025)'!$CO$6:$CO$1547))</f>
        <v>0</v>
      </c>
      <c r="TB97" s="108">
        <f ca="1">TA97/H97</f>
        <v>0</v>
      </c>
      <c r="TC97" s="109">
        <f ca="1">SO97+SP97+SQ97+SR97-SS97-ST97-SU97-SV97-SW97-SX97-SZ97-TB97</f>
        <v>0</v>
      </c>
      <c r="TD97" s="104">
        <f ca="1">TC97*H97</f>
        <v>0</v>
      </c>
      <c r="TE97" s="105">
        <f ca="1">(ST97+SU97+SV97+SW97+(SX97+((SY97*$F97)/$H97)+TB97))*$L97</f>
        <v>0</v>
      </c>
      <c r="TF97" s="191"/>
      <c r="TG97" s="192">
        <f ca="1">TF97-TC97</f>
        <v>0</v>
      </c>
      <c r="TH97" s="106">
        <f ca="1">TC97</f>
        <v>0</v>
      </c>
      <c r="TI97" s="202"/>
      <c r="TJ97" s="202"/>
      <c r="TK97" s="202"/>
      <c r="TL97" s="202"/>
      <c r="TM97" s="202"/>
      <c r="TN97" s="202"/>
      <c r="TO97" s="202"/>
      <c r="TP97" s="202"/>
      <c r="TQ97" s="203"/>
      <c r="TR97" s="204"/>
      <c r="TS97" s="108">
        <f>(TR97*F97)/H97</f>
        <v>0</v>
      </c>
      <c r="TT97" s="102">
        <f ca="1">IF(E97=0,0,SUMIF('Cocktail (December 2025)'!$F$6:$DB$1547,E97,'Cocktail (December 2025)'!$CR$6:$CR$1547))</f>
        <v>0</v>
      </c>
      <c r="TU97" s="108">
        <f ca="1">TT97/H97</f>
        <v>0</v>
      </c>
      <c r="TV97" s="109">
        <f ca="1">TH97+TI97+TJ97+TK97-TL97-TM97-TN97-TO97-TP97-TQ97-TS97-TU97</f>
        <v>0</v>
      </c>
      <c r="TW97" s="104">
        <f ca="1">TV97*H97</f>
        <v>0</v>
      </c>
      <c r="TX97" s="105">
        <f ca="1">(TM97+TN97+TO97+TP97+(TQ97+((TR97*$F97)/$H97)+TU97))*$L97</f>
        <v>0</v>
      </c>
      <c r="TY97" s="191"/>
      <c r="TZ97" s="192">
        <f ca="1">TY97-TV97</f>
        <v>0</v>
      </c>
      <c r="UA97" s="106">
        <f ca="1">TV97</f>
        <v>0</v>
      </c>
      <c r="UB97" s="202"/>
      <c r="UC97" s="202"/>
      <c r="UD97" s="202"/>
      <c r="UE97" s="202"/>
      <c r="UF97" s="202"/>
      <c r="UG97" s="202"/>
      <c r="UH97" s="202"/>
      <c r="UI97" s="202"/>
      <c r="UJ97" s="203"/>
      <c r="UK97" s="204"/>
      <c r="UL97" s="108">
        <f>(UK97*F97)/H97</f>
        <v>0</v>
      </c>
      <c r="UM97" s="102">
        <f ca="1">IF(E97=0,0,SUMIF('Cocktail (December 2025)'!$F$6:$DB$1547,E97,'Cocktail (December 2025)'!$CU$6:$CU$1547))</f>
        <v>0</v>
      </c>
      <c r="UN97" s="108">
        <f ca="1">UM97/H97</f>
        <v>0</v>
      </c>
      <c r="UO97" s="109">
        <f ca="1">UA97+UB97+UC97+UD97-UE97-UF97-UG97-UH97-UI97-UJ97-UL97-UN97</f>
        <v>0</v>
      </c>
      <c r="UP97" s="104">
        <f ca="1">UO97*H97</f>
        <v>0</v>
      </c>
      <c r="UQ97" s="105">
        <f ca="1">(UF97+UG97+UH97+UI97+(UJ97+((UK97*$F97)/$H97)+UN97))*$L97</f>
        <v>0</v>
      </c>
      <c r="UR97" s="191"/>
      <c r="US97" s="192">
        <f ca="1">UR97-UO97</f>
        <v>0</v>
      </c>
      <c r="UT97" s="106">
        <f ca="1">UO97</f>
        <v>0</v>
      </c>
      <c r="UU97" s="202"/>
      <c r="UV97" s="202"/>
      <c r="UW97" s="202"/>
      <c r="UX97" s="202"/>
      <c r="UY97" s="202"/>
      <c r="UZ97" s="202"/>
      <c r="VA97" s="202"/>
      <c r="VB97" s="202"/>
      <c r="VC97" s="203"/>
      <c r="VD97" s="204"/>
      <c r="VE97" s="108">
        <f>(VD97*F97)/H97</f>
        <v>0</v>
      </c>
      <c r="VF97" s="102">
        <f ca="1">IF(E97=0,0,SUMIF('Cocktail (December 2025)'!$F$6:$DB$1547,E97,'Cocktail (December 2025)'!$CX$6:$CX$1547))</f>
        <v>0</v>
      </c>
      <c r="VG97" s="108">
        <f ca="1">VF97/H97</f>
        <v>0</v>
      </c>
      <c r="VH97" s="109">
        <f ca="1">UT97+UU97+UV97+UW97-UX97-UY97-UZ97-VA97-VB97-VC97-VE97-VG97</f>
        <v>0</v>
      </c>
      <c r="VI97" s="104">
        <f ca="1">VH97*H97</f>
        <v>0</v>
      </c>
      <c r="VJ97" s="105">
        <f ca="1">(UY97+UZ97+VA97+VB97+(VC97+((VD97*$F97)/$H97)+VG97))*$L97</f>
        <v>0</v>
      </c>
      <c r="VK97" s="191"/>
      <c r="VL97" s="192">
        <f ca="1">VK97-VH97</f>
        <v>0</v>
      </c>
      <c r="VM97" s="106">
        <f ca="1">VH97</f>
        <v>0</v>
      </c>
      <c r="VN97" s="202"/>
      <c r="VO97" s="202"/>
      <c r="VP97" s="202"/>
      <c r="VQ97" s="202"/>
      <c r="VR97" s="202"/>
      <c r="VS97" s="202"/>
      <c r="VT97" s="202"/>
      <c r="VU97" s="202"/>
      <c r="VV97" s="203"/>
      <c r="VW97" s="204"/>
      <c r="VX97" s="108">
        <f>(VW97*F97)/H97</f>
        <v>0</v>
      </c>
      <c r="VY97" s="102">
        <f ca="1">IF(E97=0,0,SUMIF('Cocktail (December 2025)'!$F$6:$DB$1547,E97,'Cocktail (December 2025)'!$DA$6:$DA$1547))</f>
        <v>0</v>
      </c>
      <c r="VZ97" s="108">
        <f ca="1">VY97/H97</f>
        <v>0</v>
      </c>
      <c r="WA97" s="109">
        <f ca="1">VM97+VN97+VO97+VP97-VQ97-VR97-VS97-VT97-VU97-VV97-VX97-VZ97</f>
        <v>0</v>
      </c>
      <c r="WB97" s="104">
        <f ca="1">WA97*H97</f>
        <v>0</v>
      </c>
      <c r="WC97" s="105">
        <f ca="1">(VR97+VS97+VT97+VU97+(VV97+((VW97*$F97)/$H97)+VZ97))*$L97</f>
        <v>0</v>
      </c>
      <c r="WD97" s="191"/>
      <c r="WE97" s="192">
        <f ca="1">WD97-WA97</f>
        <v>0</v>
      </c>
      <c r="WF97" s="14" t="s">
        <v>81</v>
      </c>
      <c r="WG97" s="62">
        <f>O97</f>
        <v>0</v>
      </c>
      <c r="WH97" s="13">
        <f t="shared" si="3103"/>
        <v>0</v>
      </c>
      <c r="WI97" s="13">
        <f t="shared" si="3103"/>
        <v>0</v>
      </c>
      <c r="WJ97" s="13">
        <f t="shared" si="3103"/>
        <v>0</v>
      </c>
      <c r="WK97" s="13">
        <f t="shared" si="3103"/>
        <v>0</v>
      </c>
      <c r="WL97" s="13">
        <f t="shared" si="3103"/>
        <v>0</v>
      </c>
      <c r="WM97" s="13">
        <f>U97+AN97+BG97+BZ97+CS97+DL97+EE97++EX97+FQ97+GJ97+HC97+HV97+IO97+JH97+KA97+KT97+LM97+MF97+MY97+NR97+OK97+PD97+PW97+QP97+RI97+SB97+SU97+TN97+UG97+UZ97+VS97</f>
        <v>0</v>
      </c>
      <c r="WN97" s="13">
        <f t="shared" si="3104"/>
        <v>0</v>
      </c>
      <c r="WO97" s="13">
        <f t="shared" si="3104"/>
        <v>0</v>
      </c>
      <c r="WP97" s="63">
        <f t="shared" si="3104"/>
        <v>0</v>
      </c>
      <c r="WQ97" s="63">
        <f t="shared" si="3104"/>
        <v>0</v>
      </c>
      <c r="WR97" s="63">
        <f t="shared" si="3104"/>
        <v>0</v>
      </c>
      <c r="WS97" s="63">
        <f ca="1">AB97+AU97+BN97+CG97+CZ97+DS97+EL97+FE97+FX97+GQ97+HJ97+IC97+IV97+JO97+KH97+LA97+LT97+MM97+NF97+NY97+OR97+PK97+QD97+QW97+RP97+SI97+TB97+TU97+UN97+VG97+VZ97</f>
        <v>0</v>
      </c>
      <c r="WT97" s="54">
        <f t="shared" ca="1" si="3105"/>
        <v>0</v>
      </c>
      <c r="WU97" s="64">
        <f t="shared" ca="1" si="3105"/>
        <v>0</v>
      </c>
      <c r="WV97" s="196"/>
      <c r="WW97" s="197">
        <f ca="1">WV97-WT97</f>
        <v>0</v>
      </c>
      <c r="WX97" s="12">
        <f>WV97/F97</f>
        <v>0</v>
      </c>
      <c r="WY97" s="61"/>
    </row>
    <row r="98" spans="1:623" ht="15" x14ac:dyDescent="0.3">
      <c r="A98" s="114" t="str">
        <f ca="1">IFERROR(IF(WU98=0,"-","Y"),"-")</f>
        <v>-</v>
      </c>
      <c r="B98" s="175"/>
      <c r="C98" s="173">
        <v>573</v>
      </c>
      <c r="D98" s="174">
        <v>379</v>
      </c>
      <c r="E98" s="184" t="s">
        <v>128</v>
      </c>
      <c r="F98" s="98">
        <f>IF(E98="","",IF(VLOOKUP(E98,'Master Data (December 2025)'!$B$10:$N$857,1)=E98,VLOOKUP(E98,'Master Data (December 2025)'!$B$10:$N$857,6),"XX"))</f>
        <v>1</v>
      </c>
      <c r="G98" s="98"/>
      <c r="H98" s="90">
        <f>IF(E98="","",IF(VLOOKUP(E98,'Master Data (December 2025)'!$B$10:$N$857,1)=E98,VLOOKUP(E98,'Master Data (December 2025)'!$B$10:$N$857,8),"XX"))</f>
        <v>1</v>
      </c>
      <c r="I98" s="98"/>
      <c r="J98" s="90" t="str">
        <f>IF(E98="","",IF(VLOOKUP(E98,'Master Data (December 2025)'!$B$10:$N$857,1)=E98,VLOOKUP(E98,'Master Data (December 2025)'!$B$10:$N$857,3),"XX"))</f>
        <v>Winefans</v>
      </c>
      <c r="K98" s="99" t="str">
        <f>IF(E98="","",IF(VLOOKUP(E98,'Master Data (December 2025)'!$B$10:$N$857,1)=E98,VLOOKUP(E98,'Master Data (December 2025)'!$B$10:$N$857,5),"XX"))</f>
        <v>Bottle</v>
      </c>
      <c r="L98" s="215">
        <f>IF(E98="","",IF(VLOOKUP(E98,'Master Data (December 2025)'!$B$10:$N$857,1)=E98,VLOOKUP(E98,'Master Data (December 2025)'!$B$10:$N$857,11),"XX"))</f>
        <v>395</v>
      </c>
      <c r="M98" s="215">
        <f>IF(E98="","",IF(VLOOKUP(E98,'Master Data (December 2025)'!$B$10:$N$857,1)=E98,VLOOKUP(E98,'Master Data (December 2025)'!$B$10:$N$857,13),"XX"))</f>
        <v>395</v>
      </c>
      <c r="N98" s="208"/>
      <c r="O98" s="100">
        <f>N98</f>
        <v>0</v>
      </c>
      <c r="P98" s="202"/>
      <c r="Q98" s="202"/>
      <c r="R98" s="202"/>
      <c r="S98" s="202"/>
      <c r="T98" s="202"/>
      <c r="U98" s="202"/>
      <c r="V98" s="202"/>
      <c r="W98" s="202"/>
      <c r="X98" s="203"/>
      <c r="Y98" s="204"/>
      <c r="Z98" s="101">
        <f>(Y98*F98)/H98</f>
        <v>0</v>
      </c>
      <c r="AA98" s="102">
        <f ca="1">IF(E98=0,0,SUMIF('Cocktail (December 2025)'!$F$6:$DB$1547,E98,'Cocktail (December 2025)'!$O$6:$O$1547))</f>
        <v>0</v>
      </c>
      <c r="AB98" s="103">
        <f ca="1">AA98/H98</f>
        <v>0</v>
      </c>
      <c r="AC98" s="104">
        <f ca="1">O98+P98+Q98+R98-S98-T98-U98-V98-W98-X98-Z98-AB98</f>
        <v>0</v>
      </c>
      <c r="AD98" s="104">
        <f ca="1">AC98*H98</f>
        <v>0</v>
      </c>
      <c r="AE98" s="105">
        <f ca="1">(T98+U98+V98+W98+(X98+((Y98*$F98)/$H98)+AB98))*$L98</f>
        <v>0</v>
      </c>
      <c r="AF98" s="191"/>
      <c r="AG98" s="192">
        <f ca="1">AF98-AC98</f>
        <v>0</v>
      </c>
      <c r="AH98" s="106">
        <f ca="1">IF(AF98="",AC98,IF(AF98&lt;&gt;0,AF98,0))</f>
        <v>0</v>
      </c>
      <c r="AI98" s="202"/>
      <c r="AJ98" s="202"/>
      <c r="AK98" s="202"/>
      <c r="AL98" s="202"/>
      <c r="AM98" s="202"/>
      <c r="AN98" s="202"/>
      <c r="AO98" s="202"/>
      <c r="AP98" s="202"/>
      <c r="AQ98" s="203"/>
      <c r="AR98" s="204"/>
      <c r="AS98" s="107">
        <f>(AR98*F98)/H98</f>
        <v>0</v>
      </c>
      <c r="AT98" s="102">
        <f ca="1">IF(E98=0,0,SUMIF('Cocktail (December 2025)'!$F$6:$DB$1547,E98,'Cocktail (December 2025)'!$R$6:$R$1547))</f>
        <v>0</v>
      </c>
      <c r="AU98" s="108">
        <f ca="1">AT98/H98</f>
        <v>0</v>
      </c>
      <c r="AV98" s="104">
        <f ca="1">AH98+AI98+AJ98+AK98-AL98-AM98-AN98-AO98-AP98-AQ98-AS98-AU98</f>
        <v>0</v>
      </c>
      <c r="AW98" s="104">
        <f ca="1">AV98*H98</f>
        <v>0</v>
      </c>
      <c r="AX98" s="105">
        <f ca="1">(AM98+AN98+AO98+AP98+(AQ98+((AR98*$F98)/$H98)+AU98))*$L98</f>
        <v>0</v>
      </c>
      <c r="AY98" s="191"/>
      <c r="AZ98" s="192">
        <f ca="1">AY98-AV98</f>
        <v>0</v>
      </c>
      <c r="BA98" s="106">
        <f ca="1">AV98</f>
        <v>0</v>
      </c>
      <c r="BB98" s="202"/>
      <c r="BC98" s="202"/>
      <c r="BD98" s="202"/>
      <c r="BE98" s="202"/>
      <c r="BF98" s="202"/>
      <c r="BG98" s="202"/>
      <c r="BH98" s="202"/>
      <c r="BI98" s="202"/>
      <c r="BJ98" s="203"/>
      <c r="BK98" s="204"/>
      <c r="BL98" s="108">
        <f>(BK98*F98)/H98</f>
        <v>0</v>
      </c>
      <c r="BM98" s="102">
        <f ca="1">IF(E98=0,0,SUMIF('Cocktail (December 2025)'!$F$6:$DB$1547,E98,'Cocktail (December 2025)'!$U$6:$U$1547))</f>
        <v>0</v>
      </c>
      <c r="BN98" s="108">
        <f ca="1">BM98/H98</f>
        <v>0</v>
      </c>
      <c r="BO98" s="109">
        <f ca="1">BA98+BB98+BC98+BD98-BE98-BF98-BG98-BH98-BI98-BJ98-BL98-BN98</f>
        <v>0</v>
      </c>
      <c r="BP98" s="104">
        <f ca="1">BO98*H98</f>
        <v>0</v>
      </c>
      <c r="BQ98" s="105">
        <f ca="1">(BF98+BG98+BH98+BI98+(BJ98+((BK98*$F98)/$H98)+BN98))*$L98</f>
        <v>0</v>
      </c>
      <c r="BR98" s="191"/>
      <c r="BS98" s="192">
        <f ca="1">BR98-BO98</f>
        <v>0</v>
      </c>
      <c r="BT98" s="106">
        <f ca="1">BO98</f>
        <v>0</v>
      </c>
      <c r="BU98" s="202"/>
      <c r="BV98" s="202"/>
      <c r="BW98" s="202"/>
      <c r="BX98" s="202"/>
      <c r="BY98" s="202"/>
      <c r="BZ98" s="202"/>
      <c r="CA98" s="202"/>
      <c r="CB98" s="202"/>
      <c r="CC98" s="203"/>
      <c r="CD98" s="204"/>
      <c r="CE98" s="108">
        <f>(CD98*F98)/H98</f>
        <v>0</v>
      </c>
      <c r="CF98" s="102">
        <f ca="1">IF(E98=0,0,SUMIF('Cocktail (December 2025)'!$F$6:$DB$1547,E98,'Cocktail (December 2025)'!$X$6:$X$1547))</f>
        <v>0</v>
      </c>
      <c r="CG98" s="108">
        <f ca="1">CF98/H98</f>
        <v>0</v>
      </c>
      <c r="CH98" s="109">
        <f ca="1">BT98+BU98+BV98+BW98-BX98-BY98-BZ98-CA98-CB98-CC98-CE98-CG98</f>
        <v>0</v>
      </c>
      <c r="CI98" s="104">
        <f ca="1">CH98*H98</f>
        <v>0</v>
      </c>
      <c r="CJ98" s="105">
        <f ca="1">(BY98+BZ98+CA98+CB98+(CC98+((CD98*$F98)/$H98)+CG98))*$L98</f>
        <v>0</v>
      </c>
      <c r="CK98" s="191"/>
      <c r="CL98" s="192">
        <f ca="1">CK98-CH98</f>
        <v>0</v>
      </c>
      <c r="CM98" s="106">
        <f ca="1">CH98</f>
        <v>0</v>
      </c>
      <c r="CN98" s="202"/>
      <c r="CO98" s="202"/>
      <c r="CP98" s="202"/>
      <c r="CQ98" s="202"/>
      <c r="CR98" s="202"/>
      <c r="CS98" s="202"/>
      <c r="CT98" s="202"/>
      <c r="CU98" s="202"/>
      <c r="CV98" s="203"/>
      <c r="CW98" s="204"/>
      <c r="CX98" s="108">
        <f>(CW98*F98)/H98</f>
        <v>0</v>
      </c>
      <c r="CY98" s="102">
        <f ca="1">IF(E98=0,0,SUMIF('Cocktail (December 2025)'!$F$6:$DB$1547,E98,'Cocktail (December 2025)'!$AA$6:$AA$1547))</f>
        <v>0</v>
      </c>
      <c r="CZ98" s="108">
        <f ca="1">CY98/H98</f>
        <v>0</v>
      </c>
      <c r="DA98" s="109">
        <f ca="1">CM98+CN98+CO98+CP98-CQ98-CR98-CS98-CT98-CU98-CV98-CX98-CZ98</f>
        <v>0</v>
      </c>
      <c r="DB98" s="104">
        <f ca="1">DA98*H98</f>
        <v>0</v>
      </c>
      <c r="DC98" s="105">
        <f ca="1">(CR98+CS98+CT98+CU98+(CV98+((CW98*$F98)/$H98)+CZ98))*$L98</f>
        <v>0</v>
      </c>
      <c r="DD98" s="191"/>
      <c r="DE98" s="192">
        <f ca="1">DD98-DA98</f>
        <v>0</v>
      </c>
      <c r="DF98" s="106">
        <f ca="1">DA98</f>
        <v>0</v>
      </c>
      <c r="DG98" s="202"/>
      <c r="DH98" s="202"/>
      <c r="DI98" s="202"/>
      <c r="DJ98" s="202"/>
      <c r="DK98" s="202"/>
      <c r="DL98" s="202"/>
      <c r="DM98" s="202"/>
      <c r="DN98" s="202"/>
      <c r="DO98" s="203"/>
      <c r="DP98" s="204"/>
      <c r="DQ98" s="108">
        <f>(DP98*F98)/H98</f>
        <v>0</v>
      </c>
      <c r="DR98" s="102">
        <f ca="1">IF(E98=0,0,SUMIF('Cocktail (December 2025)'!$F$6:$DB$1547,E98,'Cocktail (December 2025)'!$AD$6:$AD$1547))</f>
        <v>0</v>
      </c>
      <c r="DS98" s="108">
        <f ca="1">DR98/H98</f>
        <v>0</v>
      </c>
      <c r="DT98" s="109">
        <f ca="1">DF98+DG98+DH98+DI98-DJ98-DK98-DL98-DM98-DN98-DO98-DQ98-DS98</f>
        <v>0</v>
      </c>
      <c r="DU98" s="104">
        <f ca="1">DT98*H98</f>
        <v>0</v>
      </c>
      <c r="DV98" s="105">
        <f ca="1">(DK98+DL98+DM98+DN98+(DO98+((DP98*$F98)/$H98)+DS98))*$L98</f>
        <v>0</v>
      </c>
      <c r="DW98" s="191"/>
      <c r="DX98" s="192">
        <f ca="1">DW98-DT98</f>
        <v>0</v>
      </c>
      <c r="DY98" s="106">
        <f ca="1">DT98</f>
        <v>0</v>
      </c>
      <c r="DZ98" s="202"/>
      <c r="EA98" s="202"/>
      <c r="EB98" s="202"/>
      <c r="EC98" s="202"/>
      <c r="ED98" s="202"/>
      <c r="EE98" s="202"/>
      <c r="EF98" s="202"/>
      <c r="EG98" s="202"/>
      <c r="EH98" s="203"/>
      <c r="EI98" s="204"/>
      <c r="EJ98" s="108">
        <f>(EI98*F98)/H98</f>
        <v>0</v>
      </c>
      <c r="EK98" s="102">
        <f ca="1">IF(E98=0,0,SUMIF('Cocktail (December 2025)'!$F$6:$DB$1547,E98,'Cocktail (December 2025)'!$AG$6:$AG$1547))</f>
        <v>0</v>
      </c>
      <c r="EL98" s="108">
        <f ca="1">EK98/H98</f>
        <v>0</v>
      </c>
      <c r="EM98" s="109">
        <f ca="1">DY98+DZ98+EA98+EB98-EC98-ED98-EE98-EF98-EG98-EH98-EJ98-EL98</f>
        <v>0</v>
      </c>
      <c r="EN98" s="104">
        <f ca="1">EM98*H98</f>
        <v>0</v>
      </c>
      <c r="EO98" s="105">
        <f ca="1">(ED98+EE98+EF98+EG98+(EH98+((EI98*$F98)/$H98)+EL98))*$L98</f>
        <v>0</v>
      </c>
      <c r="EP98" s="191"/>
      <c r="EQ98" s="199">
        <f ca="1">EP98-EM98</f>
        <v>0</v>
      </c>
      <c r="ER98" s="185">
        <f ca="1">EM98</f>
        <v>0</v>
      </c>
      <c r="ES98" s="202"/>
      <c r="ET98" s="202"/>
      <c r="EU98" s="202"/>
      <c r="EV98" s="202"/>
      <c r="EW98" s="202"/>
      <c r="EX98" s="202"/>
      <c r="EY98" s="202"/>
      <c r="EZ98" s="202"/>
      <c r="FA98" s="203"/>
      <c r="FB98" s="204"/>
      <c r="FC98" s="108">
        <f>(FB98*F98)/H98</f>
        <v>0</v>
      </c>
      <c r="FD98" s="102">
        <f ca="1">IF(E98=0,0,SUMIF('Cocktail (December 2025)'!$F$6:$DB$1547,E98,'Cocktail (December 2025)'!$AJ$6:$AJ$1547))</f>
        <v>0</v>
      </c>
      <c r="FE98" s="108">
        <f ca="1">FD98/H98</f>
        <v>0</v>
      </c>
      <c r="FF98" s="109">
        <f ca="1">ER98+ES98+ET98+EU98-EV98-EW98-EX98-EY98-EZ98-FA98-FC98-FE98</f>
        <v>0</v>
      </c>
      <c r="FG98" s="104">
        <f ca="1">FF98*H98</f>
        <v>0</v>
      </c>
      <c r="FH98" s="105">
        <f ca="1">(EW98+EX98+EY98+EZ98+(FA98+((FB98*$F98)/$H98)+FE98))*$L98</f>
        <v>0</v>
      </c>
      <c r="FI98" s="191"/>
      <c r="FJ98" s="192">
        <f ca="1">FI98-FF98</f>
        <v>0</v>
      </c>
      <c r="FK98" s="110">
        <f ca="1">FF98</f>
        <v>0</v>
      </c>
      <c r="FL98" s="202"/>
      <c r="FM98" s="202"/>
      <c r="FN98" s="202"/>
      <c r="FO98" s="202"/>
      <c r="FP98" s="202"/>
      <c r="FQ98" s="202"/>
      <c r="FR98" s="202"/>
      <c r="FS98" s="202"/>
      <c r="FT98" s="203"/>
      <c r="FU98" s="204"/>
      <c r="FV98" s="108">
        <f>(FU98*F98)/H98</f>
        <v>0</v>
      </c>
      <c r="FW98" s="102">
        <f ca="1">IF(E98=0,0,SUMIF('Cocktail (December 2025)'!$F$6:$DB$1547,E98,'Cocktail (December 2025)'!$AM$6:$AM$1547))</f>
        <v>0</v>
      </c>
      <c r="FX98" s="108">
        <f ca="1">FW98/H98</f>
        <v>0</v>
      </c>
      <c r="FY98" s="109">
        <f ca="1">FK98+FL98+FM98+FN98-FO98-FP98-FQ98-FR98-FS98-FT98-FV98-FX98</f>
        <v>0</v>
      </c>
      <c r="FZ98" s="104">
        <f ca="1">FY98*H98</f>
        <v>0</v>
      </c>
      <c r="GA98" s="105">
        <f ca="1">(FP98+FQ98+FR98+FS98+(FT98+((FU98*$F98)/$H98)+FX98))*$L98</f>
        <v>0</v>
      </c>
      <c r="GB98" s="191"/>
      <c r="GC98" s="192">
        <f ca="1">GB98-FY98</f>
        <v>0</v>
      </c>
      <c r="GD98" s="106">
        <f ca="1">FY98</f>
        <v>0</v>
      </c>
      <c r="GE98" s="202"/>
      <c r="GF98" s="202"/>
      <c r="GG98" s="202"/>
      <c r="GH98" s="202"/>
      <c r="GI98" s="202"/>
      <c r="GJ98" s="202"/>
      <c r="GK98" s="202"/>
      <c r="GL98" s="202"/>
      <c r="GM98" s="203"/>
      <c r="GN98" s="204"/>
      <c r="GO98" s="108">
        <f>(GN98*F98)/H98</f>
        <v>0</v>
      </c>
      <c r="GP98" s="102">
        <f ca="1">IF(E98=0,0,SUMIF('Cocktail (December 2025)'!$F$6:$DB$1547,E98,'Cocktail (December 2025)'!$AP$6:$AP$1547))</f>
        <v>0</v>
      </c>
      <c r="GQ98" s="108">
        <f ca="1">GP98/H98</f>
        <v>0</v>
      </c>
      <c r="GR98" s="109">
        <f ca="1">GD98+GE98+GF98+GG98-GH98-GI98-GJ98-GK98-GL98-GM98-GO98-GQ98</f>
        <v>0</v>
      </c>
      <c r="GS98" s="104">
        <f ca="1">GR98*H98</f>
        <v>0</v>
      </c>
      <c r="GT98" s="105">
        <f ca="1">(GI98+GJ98+GK98+GL98+(GM98+((GN98*$F98)/$H98)+GQ98))*$L98</f>
        <v>0</v>
      </c>
      <c r="GU98" s="191"/>
      <c r="GV98" s="192">
        <f ca="1">GU98-GR98</f>
        <v>0</v>
      </c>
      <c r="GW98" s="106">
        <f ca="1">GR98</f>
        <v>0</v>
      </c>
      <c r="GX98" s="202"/>
      <c r="GY98" s="202"/>
      <c r="GZ98" s="202"/>
      <c r="HA98" s="202"/>
      <c r="HB98" s="202"/>
      <c r="HC98" s="202"/>
      <c r="HD98" s="202"/>
      <c r="HE98" s="202"/>
      <c r="HF98" s="203"/>
      <c r="HG98" s="204"/>
      <c r="HH98" s="108">
        <f>(HG98*F98)/H98</f>
        <v>0</v>
      </c>
      <c r="HI98" s="102">
        <f ca="1">IF(E98=0,0,SUMIF('Cocktail (December 2025)'!$F$6:$DB$1547,E98,'Cocktail (December 2025)'!$AS$6:$AS$1547))</f>
        <v>0</v>
      </c>
      <c r="HJ98" s="108">
        <f ca="1">HI98/H98</f>
        <v>0</v>
      </c>
      <c r="HK98" s="109">
        <f ca="1">GW98+GX98+GY98+GZ98-HA98-HB98-HC98-HD98-HE98-HF98-HH98-HJ98</f>
        <v>0</v>
      </c>
      <c r="HL98" s="104">
        <f ca="1">HK98*H98</f>
        <v>0</v>
      </c>
      <c r="HM98" s="105">
        <f ca="1">(HB98+HC98+HD98+HE98+(HF98+((HG98*$F98)/$H98)+HJ98))*$L98</f>
        <v>0</v>
      </c>
      <c r="HN98" s="191"/>
      <c r="HO98" s="192">
        <f ca="1">HN98-HK98</f>
        <v>0</v>
      </c>
      <c r="HP98" s="106">
        <f ca="1">HK98</f>
        <v>0</v>
      </c>
      <c r="HQ98" s="202"/>
      <c r="HR98" s="202"/>
      <c r="HS98" s="202"/>
      <c r="HT98" s="202"/>
      <c r="HU98" s="202"/>
      <c r="HV98" s="202"/>
      <c r="HW98" s="202"/>
      <c r="HX98" s="202"/>
      <c r="HY98" s="203"/>
      <c r="HZ98" s="204"/>
      <c r="IA98" s="108">
        <f>(HZ98*F98)/H98</f>
        <v>0</v>
      </c>
      <c r="IB98" s="102">
        <f ca="1">IF(E98=0,0,SUMIF('Cocktail (December 2025)'!$F$6:$DB$1547,E98,'Cocktail (December 2025)'!$AV$6:$AV$1547))</f>
        <v>0</v>
      </c>
      <c r="IC98" s="108">
        <f ca="1">IB98/H98</f>
        <v>0</v>
      </c>
      <c r="ID98" s="109">
        <f ca="1">HP98+HQ98+HR98+HS98-HT98-HU98-HV98-HW98-HX98-HY98-IA98-IC98</f>
        <v>0</v>
      </c>
      <c r="IE98" s="104">
        <f ca="1">ID98*H98</f>
        <v>0</v>
      </c>
      <c r="IF98" s="105">
        <f ca="1">(HU98+HV98+HW98+HX98+(HY98+((HZ98*$F98)/$H98)+IC98))*$L98</f>
        <v>0</v>
      </c>
      <c r="IG98" s="191"/>
      <c r="IH98" s="192">
        <f ca="1">IG98-ID98</f>
        <v>0</v>
      </c>
      <c r="II98" s="106">
        <f ca="1">ID98</f>
        <v>0</v>
      </c>
      <c r="IJ98" s="202"/>
      <c r="IK98" s="202"/>
      <c r="IL98" s="202"/>
      <c r="IM98" s="202"/>
      <c r="IN98" s="202"/>
      <c r="IO98" s="202"/>
      <c r="IP98" s="202"/>
      <c r="IQ98" s="202"/>
      <c r="IR98" s="203"/>
      <c r="IS98" s="204"/>
      <c r="IT98" s="108">
        <f>(IS98*F98)/H98</f>
        <v>0</v>
      </c>
      <c r="IU98" s="102">
        <f ca="1">IF(E98=0,0,SUMIF('Cocktail (December 2025)'!$F$6:$DB$1547,E98,'Cocktail (December 2025)'!$AY$6:$AY$1547))</f>
        <v>0</v>
      </c>
      <c r="IV98" s="108">
        <f ca="1">IU98/H98</f>
        <v>0</v>
      </c>
      <c r="IW98" s="109">
        <f ca="1">II98+IJ98+IK98+IL98-IM98-IN98-IO98-IP98-IQ98-IR98-IT98-IV98</f>
        <v>0</v>
      </c>
      <c r="IX98" s="104">
        <f ca="1">IW98*H98</f>
        <v>0</v>
      </c>
      <c r="IY98" s="105">
        <f ca="1">(IN98+IO98+IP98+IQ98+(IR98+((IS98*$F98)/$H98)+IV98))*$L98</f>
        <v>0</v>
      </c>
      <c r="IZ98" s="191"/>
      <c r="JA98" s="192">
        <f ca="1">IZ98-IW98</f>
        <v>0</v>
      </c>
      <c r="JB98" s="106">
        <f ca="1">IW98</f>
        <v>0</v>
      </c>
      <c r="JC98" s="202"/>
      <c r="JD98" s="202"/>
      <c r="JE98" s="202"/>
      <c r="JF98" s="202"/>
      <c r="JG98" s="202"/>
      <c r="JH98" s="202"/>
      <c r="JI98" s="202"/>
      <c r="JJ98" s="202"/>
      <c r="JK98" s="203"/>
      <c r="JL98" s="204"/>
      <c r="JM98" s="108">
        <f>(JL98*F98)/H98</f>
        <v>0</v>
      </c>
      <c r="JN98" s="102">
        <f ca="1">IF(E98=0,0,SUMIF('Cocktail (December 2025)'!$F$6:$DB$1547,E98,'Cocktail (December 2025)'!$BB$6:$BB$1547))</f>
        <v>0</v>
      </c>
      <c r="JO98" s="108">
        <f ca="1">JN98/H98</f>
        <v>0</v>
      </c>
      <c r="JP98" s="109">
        <f ca="1">JB98+JC98+JD98+JE98-JF98-JG98-JH98-JI98-JJ98-JK98-JM98-JO98</f>
        <v>0</v>
      </c>
      <c r="JQ98" s="104">
        <f ca="1">JP98*H98</f>
        <v>0</v>
      </c>
      <c r="JR98" s="105">
        <f ca="1">(JG98+JH98+JI98+JJ98+(JK98+((JL98*$F98)/$H98)+JO98))*$L98</f>
        <v>0</v>
      </c>
      <c r="JS98" s="191"/>
      <c r="JT98" s="192">
        <f ca="1">JS98-JP98</f>
        <v>0</v>
      </c>
      <c r="JU98" s="106">
        <f ca="1">JP98</f>
        <v>0</v>
      </c>
      <c r="JV98" s="202"/>
      <c r="JW98" s="202"/>
      <c r="JX98" s="202"/>
      <c r="JY98" s="202"/>
      <c r="JZ98" s="202"/>
      <c r="KA98" s="202"/>
      <c r="KB98" s="202"/>
      <c r="KC98" s="202"/>
      <c r="KD98" s="203"/>
      <c r="KE98" s="204"/>
      <c r="KF98" s="108">
        <f>(KE98*F98)/H98</f>
        <v>0</v>
      </c>
      <c r="KG98" s="102">
        <f ca="1">IF(E98=0,0,SUMIF('Cocktail (December 2025)'!$F$6:$DB$1547,E98,'Cocktail (December 2025)'!$BE$6:$BE$1547))</f>
        <v>0</v>
      </c>
      <c r="KH98" s="108">
        <f ca="1">KG98/H98</f>
        <v>0</v>
      </c>
      <c r="KI98" s="109">
        <f ca="1">JU98+JV98+JW98+JX98-JY98-JZ98-KA98-KB98-KC98-KD98-KF98-KH98</f>
        <v>0</v>
      </c>
      <c r="KJ98" s="104">
        <f ca="1">KI98*H98</f>
        <v>0</v>
      </c>
      <c r="KK98" s="105">
        <f ca="1">(JZ98+KA98+KB98+KC98+(KD98+((KE98*$F98)/$H98)+KH98))*$L98</f>
        <v>0</v>
      </c>
      <c r="KL98" s="191"/>
      <c r="KM98" s="192">
        <f ca="1">KL98-KI98</f>
        <v>0</v>
      </c>
      <c r="KN98" s="106">
        <f ca="1">KI98</f>
        <v>0</v>
      </c>
      <c r="KO98" s="202"/>
      <c r="KP98" s="202"/>
      <c r="KQ98" s="202"/>
      <c r="KR98" s="202"/>
      <c r="KS98" s="202"/>
      <c r="KT98" s="202"/>
      <c r="KU98" s="202"/>
      <c r="KV98" s="202"/>
      <c r="KW98" s="203"/>
      <c r="KX98" s="204"/>
      <c r="KY98" s="108">
        <f>(KX98*F98)/H98</f>
        <v>0</v>
      </c>
      <c r="KZ98" s="102">
        <f ca="1">IF(E98=0,0,SUMIF('Cocktail (December 2025)'!$F$6:$DB$1547,E98,'Cocktail (December 2025)'!$BH$6:$BH$1547))</f>
        <v>0</v>
      </c>
      <c r="LA98" s="108">
        <f ca="1">KZ98/H98</f>
        <v>0</v>
      </c>
      <c r="LB98" s="109">
        <f ca="1">KN98+KO98+KP98+KQ98-KR98-KS98-KT98-KU98-KV98-KW98-KY98-LA98</f>
        <v>0</v>
      </c>
      <c r="LC98" s="104">
        <f ca="1">LB98*H98</f>
        <v>0</v>
      </c>
      <c r="LD98" s="105">
        <f ca="1">(KS98+KT98+KU98+KV98+(KW98+((KX98*$F98)/$H98)+LA98))*$L98</f>
        <v>0</v>
      </c>
      <c r="LE98" s="191"/>
      <c r="LF98" s="192">
        <f ca="1">LE98-LB98</f>
        <v>0</v>
      </c>
      <c r="LG98" s="106">
        <f ca="1">LB98</f>
        <v>0</v>
      </c>
      <c r="LH98" s="202"/>
      <c r="LI98" s="202"/>
      <c r="LJ98" s="202"/>
      <c r="LK98" s="202"/>
      <c r="LL98" s="202"/>
      <c r="LM98" s="202"/>
      <c r="LN98" s="202"/>
      <c r="LO98" s="202"/>
      <c r="LP98" s="203"/>
      <c r="LQ98" s="204"/>
      <c r="LR98" s="108">
        <f>(LQ98*F98)/H98</f>
        <v>0</v>
      </c>
      <c r="LS98" s="102">
        <f ca="1">IF(E98=0,0,SUMIF('Cocktail (December 2025)'!$F$6:$DB$1547,E98,'Cocktail (December 2025)'!$BK$6:$BK$1547))</f>
        <v>0</v>
      </c>
      <c r="LT98" s="108">
        <f ca="1">LS98/H98</f>
        <v>0</v>
      </c>
      <c r="LU98" s="109">
        <f ca="1">LG98+LH98+LI98+LJ98-LK98-LL98-LM98-LN98-LO98-LP98-LR98-LT98</f>
        <v>0</v>
      </c>
      <c r="LV98" s="104">
        <f ca="1">LU98*H98</f>
        <v>0</v>
      </c>
      <c r="LW98" s="105">
        <f ca="1">(LL98+LM98+LN98+LO98+(LP98+((LQ98*$F98)/$H98)+LT98))*$L98</f>
        <v>0</v>
      </c>
      <c r="LX98" s="191"/>
      <c r="LY98" s="192">
        <f ca="1">LX98-LU98</f>
        <v>0</v>
      </c>
      <c r="LZ98" s="106">
        <f ca="1">LU98</f>
        <v>0</v>
      </c>
      <c r="MA98" s="202"/>
      <c r="MB98" s="202"/>
      <c r="MC98" s="202"/>
      <c r="MD98" s="202"/>
      <c r="ME98" s="202"/>
      <c r="MF98" s="202"/>
      <c r="MG98" s="202"/>
      <c r="MH98" s="202"/>
      <c r="MI98" s="203"/>
      <c r="MJ98" s="204"/>
      <c r="MK98" s="108">
        <f>(MJ98*F98)/H98</f>
        <v>0</v>
      </c>
      <c r="ML98" s="102">
        <f ca="1">IF(E98=0,0,SUMIF('Cocktail (December 2025)'!$F$6:$DB$1547,E98,'Cocktail (December 2025)'!$BN$6:$BN$1547))</f>
        <v>0</v>
      </c>
      <c r="MM98" s="108">
        <f ca="1">ML98/H98</f>
        <v>0</v>
      </c>
      <c r="MN98" s="109">
        <f ca="1">LZ98+MA98+MB98+MC98-MD98-ME98-MF98-MG98-MH98-MI98-MK98-MM98</f>
        <v>0</v>
      </c>
      <c r="MO98" s="104">
        <f ca="1">MN98*H98</f>
        <v>0</v>
      </c>
      <c r="MP98" s="105">
        <f ca="1">(ME98+MF98+MG98+MH98+(MI98+((MJ98*$F98)/$H98)+MM98))*$L98</f>
        <v>0</v>
      </c>
      <c r="MQ98" s="191"/>
      <c r="MR98" s="192">
        <f ca="1">MQ98-MN98</f>
        <v>0</v>
      </c>
      <c r="MS98" s="106">
        <f ca="1">MN98</f>
        <v>0</v>
      </c>
      <c r="MT98" s="202"/>
      <c r="MU98" s="202"/>
      <c r="MV98" s="202"/>
      <c r="MW98" s="202"/>
      <c r="MX98" s="202"/>
      <c r="MY98" s="202"/>
      <c r="MZ98" s="202"/>
      <c r="NA98" s="202"/>
      <c r="NB98" s="203"/>
      <c r="NC98" s="204"/>
      <c r="ND98" s="108">
        <f>(NC98*F98)/H98</f>
        <v>0</v>
      </c>
      <c r="NE98" s="102">
        <f ca="1">IF(E98=0,0,SUMIF('Cocktail (December 2025)'!$F$6:$DB$1547,E98,'Cocktail (December 2025)'!$BQ$6:$BQ$1547))</f>
        <v>0</v>
      </c>
      <c r="NF98" s="108">
        <f ca="1">NE98/H98</f>
        <v>0</v>
      </c>
      <c r="NG98" s="109">
        <f ca="1">MS98+MT98+MU98+MV98-MW98-MX98-MY98-MZ98-NA98-NB98-ND98-NF98</f>
        <v>0</v>
      </c>
      <c r="NH98" s="104">
        <f ca="1">NG98*H98</f>
        <v>0</v>
      </c>
      <c r="NI98" s="105">
        <f ca="1">(MX98+MY98+MZ98+NA98+(NB98+((NC98*$F98)/$H98)+NF98))*$L98</f>
        <v>0</v>
      </c>
      <c r="NJ98" s="191"/>
      <c r="NK98" s="192">
        <f ca="1">NJ98-NG98</f>
        <v>0</v>
      </c>
      <c r="NL98" s="106">
        <f ca="1">NG98</f>
        <v>0</v>
      </c>
      <c r="NM98" s="202"/>
      <c r="NN98" s="202"/>
      <c r="NO98" s="202"/>
      <c r="NP98" s="202"/>
      <c r="NQ98" s="202"/>
      <c r="NR98" s="202"/>
      <c r="NS98" s="202"/>
      <c r="NT98" s="202"/>
      <c r="NU98" s="203"/>
      <c r="NV98" s="204"/>
      <c r="NW98" s="108">
        <f>(NV98*F98)/H98</f>
        <v>0</v>
      </c>
      <c r="NX98" s="102">
        <f ca="1">IF(E98=0,0,SUMIF('Cocktail (December 2025)'!$F$6:$DB$1547,E98,'Cocktail (December 2025)'!$BT$6:$BT$1547))</f>
        <v>0</v>
      </c>
      <c r="NY98" s="108">
        <f ca="1">NX98/H98</f>
        <v>0</v>
      </c>
      <c r="NZ98" s="109">
        <f ca="1">NL98+NM98+NN98+NO98-NP98-NQ98-NR98-NS98-NT98-NU98-NW98-NY98</f>
        <v>0</v>
      </c>
      <c r="OA98" s="104">
        <f ca="1">NZ98*H98</f>
        <v>0</v>
      </c>
      <c r="OB98" s="105">
        <f ca="1">(NQ98+NR98+NS98+NT98+(NU98+((NV98*$F98)/$H98)+NY98))*$L98</f>
        <v>0</v>
      </c>
      <c r="OC98" s="191"/>
      <c r="OD98" s="192">
        <f ca="1">OC98-NZ98</f>
        <v>0</v>
      </c>
      <c r="OE98" s="106">
        <f ca="1">NZ98</f>
        <v>0</v>
      </c>
      <c r="OF98" s="202"/>
      <c r="OG98" s="202"/>
      <c r="OH98" s="202"/>
      <c r="OI98" s="202"/>
      <c r="OJ98" s="202"/>
      <c r="OK98" s="202"/>
      <c r="OL98" s="202"/>
      <c r="OM98" s="202"/>
      <c r="ON98" s="203"/>
      <c r="OO98" s="204"/>
      <c r="OP98" s="108">
        <f>(OO98*F98)/H98</f>
        <v>0</v>
      </c>
      <c r="OQ98" s="102">
        <f ca="1">IF(E98=0,0,SUMIF('Cocktail (December 2025)'!$F$6:$DB$1547,E98,'Cocktail (December 2025)'!$BW$6:$BW$1547))</f>
        <v>0</v>
      </c>
      <c r="OR98" s="108">
        <f ca="1">OQ98/H98</f>
        <v>0</v>
      </c>
      <c r="OS98" s="109">
        <f ca="1">OE98+OF98+OG98+OH98-OI98-OJ98-OK98-OL98-OM98-ON98-OP98-OR98</f>
        <v>0</v>
      </c>
      <c r="OT98" s="104">
        <f ca="1">OS98*H98</f>
        <v>0</v>
      </c>
      <c r="OU98" s="105">
        <f ca="1">(OJ98+OK98+OL98+OM98+(ON98+((OO98*$F98)/$H98)+OR98))*$L98</f>
        <v>0</v>
      </c>
      <c r="OV98" s="191"/>
      <c r="OW98" s="192">
        <f ca="1">OV98-OS98</f>
        <v>0</v>
      </c>
      <c r="OX98" s="106">
        <f ca="1">OS98</f>
        <v>0</v>
      </c>
      <c r="OY98" s="202"/>
      <c r="OZ98" s="202"/>
      <c r="PA98" s="202"/>
      <c r="PB98" s="202"/>
      <c r="PC98" s="202"/>
      <c r="PD98" s="202"/>
      <c r="PE98" s="202"/>
      <c r="PF98" s="202"/>
      <c r="PG98" s="203"/>
      <c r="PH98" s="204"/>
      <c r="PI98" s="108">
        <f>(PH98*F98)/H98</f>
        <v>0</v>
      </c>
      <c r="PJ98" s="102">
        <f ca="1">IF(E98=0,0,SUMIF('Cocktail (December 2025)'!$F$6:$DB$1547,E98,'Cocktail (December 2025)'!$BZ$6:$BZ$1547))</f>
        <v>0</v>
      </c>
      <c r="PK98" s="108">
        <f ca="1">PJ98/H98</f>
        <v>0</v>
      </c>
      <c r="PL98" s="109">
        <f ca="1">OX98+OY98+OZ98+PA98-PB98-PC98-PD98-PE98-PF98-PG98-PI98-PK98</f>
        <v>0</v>
      </c>
      <c r="PM98" s="104">
        <f ca="1">PL98*H98</f>
        <v>0</v>
      </c>
      <c r="PN98" s="105">
        <f ca="1">(PC98+PD98+PE98+PF98+(PG98+((PH98*$F98)/$H98)+PK98))*$L98</f>
        <v>0</v>
      </c>
      <c r="PO98" s="191"/>
      <c r="PP98" s="192">
        <f ca="1">PO98-PL98</f>
        <v>0</v>
      </c>
      <c r="PQ98" s="106">
        <f ca="1">PL98</f>
        <v>0</v>
      </c>
      <c r="PR98" s="202"/>
      <c r="PS98" s="202"/>
      <c r="PT98" s="202"/>
      <c r="PU98" s="202"/>
      <c r="PV98" s="202"/>
      <c r="PW98" s="202"/>
      <c r="PX98" s="202"/>
      <c r="PY98" s="202"/>
      <c r="PZ98" s="203"/>
      <c r="QA98" s="204"/>
      <c r="QB98" s="108">
        <f>(QA98*F98)/H98</f>
        <v>0</v>
      </c>
      <c r="QC98" s="102">
        <f ca="1">IF(E98=0,0,SUMIF('Cocktail (December 2025)'!$F$6:$DB$1547,E98,'Cocktail (December 2025)'!$CC$6:$CC$1547))</f>
        <v>0</v>
      </c>
      <c r="QD98" s="108">
        <f ca="1">QC98/H98</f>
        <v>0</v>
      </c>
      <c r="QE98" s="109">
        <f ca="1">PQ98+PR98+PS98+PT98-PU98-PV98-PW98-PX98-PY98-PZ98-QB98-QD98</f>
        <v>0</v>
      </c>
      <c r="QF98" s="104">
        <f ca="1">QE98*H98</f>
        <v>0</v>
      </c>
      <c r="QG98" s="105">
        <f ca="1">(PV98+PW98+PX98+PY98+(PZ98+((QA98*$F98)/$H98)+QD98))*$L98</f>
        <v>0</v>
      </c>
      <c r="QH98" s="191"/>
      <c r="QI98" s="192">
        <f ca="1">QH98-QE98</f>
        <v>0</v>
      </c>
      <c r="QJ98" s="106">
        <f ca="1">QE98</f>
        <v>0</v>
      </c>
      <c r="QK98" s="202"/>
      <c r="QL98" s="202"/>
      <c r="QM98" s="202"/>
      <c r="QN98" s="202"/>
      <c r="QO98" s="202"/>
      <c r="QP98" s="202"/>
      <c r="QQ98" s="202"/>
      <c r="QR98" s="202"/>
      <c r="QS98" s="203"/>
      <c r="QT98" s="204"/>
      <c r="QU98" s="108">
        <f>(QT98*F98)/H98</f>
        <v>0</v>
      </c>
      <c r="QV98" s="102">
        <f ca="1">IF(E98=0,0,SUMIF('Cocktail (December 2025)'!$F$6:$DB$1547,E98,'Cocktail (December 2025)'!$CF$6:$CF$1547))</f>
        <v>0</v>
      </c>
      <c r="QW98" s="108">
        <f ca="1">QV98/H98</f>
        <v>0</v>
      </c>
      <c r="QX98" s="109">
        <f ca="1">QJ98+QK98+QL98+QM98-QN98-QO98-QP98-QQ98-QR98-QS98-QU98-QW98</f>
        <v>0</v>
      </c>
      <c r="QY98" s="104">
        <f ca="1">QX98*H98</f>
        <v>0</v>
      </c>
      <c r="QZ98" s="105">
        <f ca="1">(QO98+QP98+QQ98+QR98+(QS98+((QT98*$F98)/$H98)+QW98))*$L98</f>
        <v>0</v>
      </c>
      <c r="RA98" s="191"/>
      <c r="RB98" s="192">
        <f ca="1">RA98-QX98</f>
        <v>0</v>
      </c>
      <c r="RC98" s="106">
        <f ca="1">QX98</f>
        <v>0</v>
      </c>
      <c r="RD98" s="202"/>
      <c r="RE98" s="202"/>
      <c r="RF98" s="202"/>
      <c r="RG98" s="202"/>
      <c r="RH98" s="202"/>
      <c r="RI98" s="202"/>
      <c r="RJ98" s="202"/>
      <c r="RK98" s="202"/>
      <c r="RL98" s="203"/>
      <c r="RM98" s="204"/>
      <c r="RN98" s="108">
        <f>(RM98*F98)/H98</f>
        <v>0</v>
      </c>
      <c r="RO98" s="102">
        <f ca="1">IF(E98=0,0,SUMIF('Cocktail (December 2025)'!$F$6:$DB$1547,E98,'Cocktail (December 2025)'!$CI$6:$CI$1547))</f>
        <v>0</v>
      </c>
      <c r="RP98" s="108">
        <f ca="1">RO98/H98</f>
        <v>0</v>
      </c>
      <c r="RQ98" s="109">
        <f ca="1">RC98+RD98+RE98+RF98-RG98-RH98-RI98-RJ98-RK98-RL98-RN98-RP98</f>
        <v>0</v>
      </c>
      <c r="RR98" s="104">
        <f ca="1">RQ98*H98</f>
        <v>0</v>
      </c>
      <c r="RS98" s="105">
        <f ca="1">(RH98+RI98+RJ98+RK98+(RL98+((RM98*$F98)/$H98)+RP98))*$L98</f>
        <v>0</v>
      </c>
      <c r="RT98" s="191"/>
      <c r="RU98" s="192">
        <f ca="1">RT98-RQ98</f>
        <v>0</v>
      </c>
      <c r="RV98" s="106">
        <f ca="1">RQ98</f>
        <v>0</v>
      </c>
      <c r="RW98" s="202"/>
      <c r="RX98" s="202"/>
      <c r="RY98" s="202"/>
      <c r="RZ98" s="202"/>
      <c r="SA98" s="202"/>
      <c r="SB98" s="202"/>
      <c r="SC98" s="202"/>
      <c r="SD98" s="202"/>
      <c r="SE98" s="203"/>
      <c r="SF98" s="204"/>
      <c r="SG98" s="108">
        <f>(SF98*F98)/H98</f>
        <v>0</v>
      </c>
      <c r="SH98" s="102">
        <f ca="1">IF(E98=0,0,SUMIF('Cocktail (December 2025)'!$F$6:$DB$1547,E98,'Cocktail (December 2025)'!$CL$6:$CL$1547))</f>
        <v>0</v>
      </c>
      <c r="SI98" s="108">
        <f ca="1">SH98/H98</f>
        <v>0</v>
      </c>
      <c r="SJ98" s="109">
        <f ca="1">RV98+RW98+RX98+RY98-RZ98-SA98-SB98-SC98-SD98-SE98-SG98-SI98</f>
        <v>0</v>
      </c>
      <c r="SK98" s="104">
        <f ca="1">SJ98*H98</f>
        <v>0</v>
      </c>
      <c r="SL98" s="105">
        <f ca="1">(SA98+SB98+SC98+SD98+(SE98+((SF98*$F98)/$H98)+SI98))*$L98</f>
        <v>0</v>
      </c>
      <c r="SM98" s="191"/>
      <c r="SN98" s="192">
        <f ca="1">SM98-SJ98</f>
        <v>0</v>
      </c>
      <c r="SO98" s="106">
        <f ca="1">SJ98</f>
        <v>0</v>
      </c>
      <c r="SP98" s="202"/>
      <c r="SQ98" s="202"/>
      <c r="SR98" s="202"/>
      <c r="SS98" s="202"/>
      <c r="ST98" s="202"/>
      <c r="SU98" s="202"/>
      <c r="SV98" s="202"/>
      <c r="SW98" s="202"/>
      <c r="SX98" s="203"/>
      <c r="SY98" s="204"/>
      <c r="SZ98" s="108">
        <f>(SY98*F98)/H98</f>
        <v>0</v>
      </c>
      <c r="TA98" s="102">
        <f ca="1">IF(E98=0,0,SUMIF('Cocktail (December 2025)'!$F$6:$DB$1547,E98,'Cocktail (December 2025)'!$CO$6:$CO$1547))</f>
        <v>0</v>
      </c>
      <c r="TB98" s="108">
        <f ca="1">TA98/H98</f>
        <v>0</v>
      </c>
      <c r="TC98" s="109">
        <f ca="1">SO98+SP98+SQ98+SR98-SS98-ST98-SU98-SV98-SW98-SX98-SZ98-TB98</f>
        <v>0</v>
      </c>
      <c r="TD98" s="104">
        <f ca="1">TC98*H98</f>
        <v>0</v>
      </c>
      <c r="TE98" s="105">
        <f ca="1">(ST98+SU98+SV98+SW98+(SX98+((SY98*$F98)/$H98)+TB98))*$L98</f>
        <v>0</v>
      </c>
      <c r="TF98" s="191"/>
      <c r="TG98" s="192">
        <f ca="1">TF98-TC98</f>
        <v>0</v>
      </c>
      <c r="TH98" s="106">
        <f ca="1">TC98</f>
        <v>0</v>
      </c>
      <c r="TI98" s="202"/>
      <c r="TJ98" s="202"/>
      <c r="TK98" s="202"/>
      <c r="TL98" s="202"/>
      <c r="TM98" s="202"/>
      <c r="TN98" s="202"/>
      <c r="TO98" s="202"/>
      <c r="TP98" s="202"/>
      <c r="TQ98" s="203"/>
      <c r="TR98" s="204"/>
      <c r="TS98" s="108">
        <f>(TR98*F98)/H98</f>
        <v>0</v>
      </c>
      <c r="TT98" s="102">
        <f ca="1">IF(E98=0,0,SUMIF('Cocktail (December 2025)'!$F$6:$DB$1547,E98,'Cocktail (December 2025)'!$CR$6:$CR$1547))</f>
        <v>0</v>
      </c>
      <c r="TU98" s="108">
        <f ca="1">TT98/H98</f>
        <v>0</v>
      </c>
      <c r="TV98" s="109">
        <f ca="1">TH98+TI98+TJ98+TK98-TL98-TM98-TN98-TO98-TP98-TQ98-TS98-TU98</f>
        <v>0</v>
      </c>
      <c r="TW98" s="104">
        <f ca="1">TV98*H98</f>
        <v>0</v>
      </c>
      <c r="TX98" s="105">
        <f ca="1">(TM98+TN98+TO98+TP98+(TQ98+((TR98*$F98)/$H98)+TU98))*$L98</f>
        <v>0</v>
      </c>
      <c r="TY98" s="191"/>
      <c r="TZ98" s="192">
        <f ca="1">TY98-TV98</f>
        <v>0</v>
      </c>
      <c r="UA98" s="106">
        <f ca="1">TV98</f>
        <v>0</v>
      </c>
      <c r="UB98" s="202"/>
      <c r="UC98" s="202"/>
      <c r="UD98" s="202"/>
      <c r="UE98" s="202"/>
      <c r="UF98" s="202"/>
      <c r="UG98" s="202"/>
      <c r="UH98" s="202"/>
      <c r="UI98" s="202"/>
      <c r="UJ98" s="203"/>
      <c r="UK98" s="204"/>
      <c r="UL98" s="108">
        <f>(UK98*F98)/H98</f>
        <v>0</v>
      </c>
      <c r="UM98" s="102">
        <f ca="1">IF(E98=0,0,SUMIF('Cocktail (December 2025)'!$F$6:$DB$1547,E98,'Cocktail (December 2025)'!$CU$6:$CU$1547))</f>
        <v>0</v>
      </c>
      <c r="UN98" s="108">
        <f ca="1">UM98/H98</f>
        <v>0</v>
      </c>
      <c r="UO98" s="109">
        <f ca="1">UA98+UB98+UC98+UD98-UE98-UF98-UG98-UH98-UI98-UJ98-UL98-UN98</f>
        <v>0</v>
      </c>
      <c r="UP98" s="104">
        <f ca="1">UO98*H98</f>
        <v>0</v>
      </c>
      <c r="UQ98" s="105">
        <f ca="1">(UF98+UG98+UH98+UI98+(UJ98+((UK98*$F98)/$H98)+UN98))*$L98</f>
        <v>0</v>
      </c>
      <c r="UR98" s="191"/>
      <c r="US98" s="192">
        <f ca="1">UR98-UO98</f>
        <v>0</v>
      </c>
      <c r="UT98" s="106">
        <f ca="1">UO98</f>
        <v>0</v>
      </c>
      <c r="UU98" s="202"/>
      <c r="UV98" s="202"/>
      <c r="UW98" s="202"/>
      <c r="UX98" s="202"/>
      <c r="UY98" s="202"/>
      <c r="UZ98" s="202"/>
      <c r="VA98" s="202"/>
      <c r="VB98" s="202"/>
      <c r="VC98" s="203"/>
      <c r="VD98" s="204"/>
      <c r="VE98" s="108">
        <f>(VD98*F98)/H98</f>
        <v>0</v>
      </c>
      <c r="VF98" s="102">
        <f ca="1">IF(E98=0,0,SUMIF('Cocktail (December 2025)'!$F$6:$DB$1547,E98,'Cocktail (December 2025)'!$CX$6:$CX$1547))</f>
        <v>0</v>
      </c>
      <c r="VG98" s="108">
        <f ca="1">VF98/H98</f>
        <v>0</v>
      </c>
      <c r="VH98" s="109">
        <f ca="1">UT98+UU98+UV98+UW98-UX98-UY98-UZ98-VA98-VB98-VC98-VE98-VG98</f>
        <v>0</v>
      </c>
      <c r="VI98" s="104">
        <f ca="1">VH98*H98</f>
        <v>0</v>
      </c>
      <c r="VJ98" s="105">
        <f ca="1">(UY98+UZ98+VA98+VB98+(VC98+((VD98*$F98)/$H98)+VG98))*$L98</f>
        <v>0</v>
      </c>
      <c r="VK98" s="191"/>
      <c r="VL98" s="192">
        <f ca="1">VK98-VH98</f>
        <v>0</v>
      </c>
      <c r="VM98" s="106">
        <f ca="1">VH98</f>
        <v>0</v>
      </c>
      <c r="VN98" s="202"/>
      <c r="VO98" s="202"/>
      <c r="VP98" s="202"/>
      <c r="VQ98" s="202"/>
      <c r="VR98" s="202"/>
      <c r="VS98" s="202"/>
      <c r="VT98" s="202"/>
      <c r="VU98" s="202"/>
      <c r="VV98" s="203"/>
      <c r="VW98" s="204"/>
      <c r="VX98" s="108">
        <f>(VW98*F98)/H98</f>
        <v>0</v>
      </c>
      <c r="VY98" s="102">
        <f ca="1">IF(E98=0,0,SUMIF('Cocktail (December 2025)'!$F$6:$DB$1547,E98,'Cocktail (December 2025)'!$DA$6:$DA$1547))</f>
        <v>0</v>
      </c>
      <c r="VZ98" s="108">
        <f ca="1">VY98/H98</f>
        <v>0</v>
      </c>
      <c r="WA98" s="109">
        <f ca="1">VM98+VN98+VO98+VP98-VQ98-VR98-VS98-VT98-VU98-VV98-VX98-VZ98</f>
        <v>0</v>
      </c>
      <c r="WB98" s="104">
        <f ca="1">WA98*H98</f>
        <v>0</v>
      </c>
      <c r="WC98" s="105">
        <f ca="1">(VR98+VS98+VT98+VU98+(VV98+((VW98*$F98)/$H98)+VZ98))*$L98</f>
        <v>0</v>
      </c>
      <c r="WD98" s="191"/>
      <c r="WE98" s="192">
        <f ca="1">WD98-WA98</f>
        <v>0</v>
      </c>
      <c r="WF98" s="14" t="s">
        <v>81</v>
      </c>
      <c r="WG98" s="62">
        <f>O98</f>
        <v>0</v>
      </c>
      <c r="WH98" s="13">
        <f t="shared" si="3103"/>
        <v>0</v>
      </c>
      <c r="WI98" s="13">
        <f t="shared" si="3103"/>
        <v>0</v>
      </c>
      <c r="WJ98" s="13">
        <f t="shared" si="3103"/>
        <v>0</v>
      </c>
      <c r="WK98" s="13">
        <f t="shared" si="3103"/>
        <v>0</v>
      </c>
      <c r="WL98" s="13">
        <f t="shared" si="3103"/>
        <v>0</v>
      </c>
      <c r="WM98" s="13">
        <f>U98+AN98+BG98+BZ98+CS98+DL98+EE98++EX98+FQ98+GJ98+HC98+HV98+IO98+JH98+KA98+KT98+LM98+MF98+MY98+NR98+OK98+PD98+PW98+QP98+RI98+SB98+SU98+TN98+UG98+UZ98+VS98</f>
        <v>0</v>
      </c>
      <c r="WN98" s="13">
        <f t="shared" si="3104"/>
        <v>0</v>
      </c>
      <c r="WO98" s="13">
        <f t="shared" si="3104"/>
        <v>0</v>
      </c>
      <c r="WP98" s="63">
        <f t="shared" si="3104"/>
        <v>0</v>
      </c>
      <c r="WQ98" s="63">
        <f t="shared" si="3104"/>
        <v>0</v>
      </c>
      <c r="WR98" s="63">
        <f t="shared" si="3104"/>
        <v>0</v>
      </c>
      <c r="WS98" s="63">
        <f ca="1">AB98+AU98+BN98+CG98+CZ98+DS98+EL98+FE98+FX98+GQ98+HJ98+IC98+IV98+JO98+KH98+LA98+LT98+MM98+NF98+NY98+OR98+PK98+QD98+QW98+RP98+SI98+TB98+TU98+UN98+VG98+VZ98</f>
        <v>0</v>
      </c>
      <c r="WT98" s="54">
        <f t="shared" ca="1" si="3105"/>
        <v>0</v>
      </c>
      <c r="WU98" s="64">
        <f t="shared" ca="1" si="3105"/>
        <v>0</v>
      </c>
      <c r="WV98" s="196"/>
      <c r="WW98" s="197">
        <f ca="1">WV98-WT98</f>
        <v>0</v>
      </c>
      <c r="WX98" s="12">
        <f>WV98/F98</f>
        <v>0</v>
      </c>
      <c r="WY98" s="61"/>
    </row>
    <row r="99" spans="1:623" ht="13.9" customHeight="1" x14ac:dyDescent="0.3">
      <c r="A99" s="114" t="str">
        <f ca="1">IFERROR(IF(WU99=0,"-","Y"),"-")</f>
        <v>-</v>
      </c>
      <c r="B99" s="175"/>
      <c r="C99" s="173">
        <v>559</v>
      </c>
      <c r="D99" s="174">
        <v>382</v>
      </c>
      <c r="E99" s="184" t="s">
        <v>131</v>
      </c>
      <c r="F99" s="98">
        <f>IF(E99="","",IF(VLOOKUP(E99,'Master Data (December 2025)'!$B$10:$N$857,1)=E99,VLOOKUP(E99,'Master Data (December 2025)'!$B$10:$N$857,6),"XX"))</f>
        <v>1</v>
      </c>
      <c r="G99" s="98"/>
      <c r="H99" s="90">
        <f>IF(E99="","",IF(VLOOKUP(E99,'Master Data (December 2025)'!$B$10:$N$857,1)=E99,VLOOKUP(E99,'Master Data (December 2025)'!$B$10:$N$857,8),"XX"))</f>
        <v>1</v>
      </c>
      <c r="I99" s="98"/>
      <c r="J99" s="90" t="str">
        <f>IF(E99="","",IF(VLOOKUP(E99,'Master Data (December 2025)'!$B$10:$N$857,1)=E99,VLOOKUP(E99,'Master Data (December 2025)'!$B$10:$N$857,3),"XX"))</f>
        <v>Winefans</v>
      </c>
      <c r="K99" s="99" t="str">
        <f>IF(E99="","",IF(VLOOKUP(E99,'Master Data (December 2025)'!$B$10:$N$857,1)=E99,VLOOKUP(E99,'Master Data (December 2025)'!$B$10:$N$857,5),"XX"))</f>
        <v>Bottle</v>
      </c>
      <c r="L99" s="215">
        <f>IF(E99="","",IF(VLOOKUP(E99,'Master Data (December 2025)'!$B$10:$N$857,1)=E99,VLOOKUP(E99,'Master Data (December 2025)'!$B$10:$N$857,11),"XX"))</f>
        <v>722</v>
      </c>
      <c r="M99" s="215">
        <f>IF(E99="","",IF(VLOOKUP(E99,'Master Data (December 2025)'!$B$10:$N$857,1)=E99,VLOOKUP(E99,'Master Data (December 2025)'!$B$10:$N$857,13),"XX"))</f>
        <v>722</v>
      </c>
      <c r="N99" s="208"/>
      <c r="O99" s="100">
        <f>N99</f>
        <v>0</v>
      </c>
      <c r="P99" s="202"/>
      <c r="Q99" s="202"/>
      <c r="R99" s="202"/>
      <c r="S99" s="202"/>
      <c r="T99" s="202"/>
      <c r="U99" s="202"/>
      <c r="V99" s="202"/>
      <c r="W99" s="202"/>
      <c r="X99" s="203"/>
      <c r="Y99" s="204"/>
      <c r="Z99" s="101">
        <f>(Y99*F99)/H99</f>
        <v>0</v>
      </c>
      <c r="AA99" s="102">
        <f ca="1">IF(E99=0,0,SUMIF('Cocktail (December 2025)'!$F$6:$DB$1547,E99,'Cocktail (December 2025)'!$O$6:$O$1547))</f>
        <v>0</v>
      </c>
      <c r="AB99" s="103">
        <f ca="1">AA99/H99</f>
        <v>0</v>
      </c>
      <c r="AC99" s="104">
        <f ca="1">O99+P99+Q99+R99-S99-T99-U99-V99-W99-X99-Z99-AB99</f>
        <v>0</v>
      </c>
      <c r="AD99" s="104">
        <f ca="1">AC99*H99</f>
        <v>0</v>
      </c>
      <c r="AE99" s="105">
        <f ca="1">(T99+U99+V99+W99+(X99+((Y99*$F99)/$H99)+AB99))*$L99</f>
        <v>0</v>
      </c>
      <c r="AF99" s="191"/>
      <c r="AG99" s="192">
        <f ca="1">AF99-AC99</f>
        <v>0</v>
      </c>
      <c r="AH99" s="106">
        <f ca="1">IF(AF99="",AC99,IF(AF99&lt;&gt;0,AF99,0))</f>
        <v>0</v>
      </c>
      <c r="AI99" s="202"/>
      <c r="AJ99" s="202"/>
      <c r="AK99" s="202"/>
      <c r="AL99" s="202"/>
      <c r="AM99" s="202"/>
      <c r="AN99" s="202"/>
      <c r="AO99" s="202"/>
      <c r="AP99" s="202"/>
      <c r="AQ99" s="203"/>
      <c r="AR99" s="204"/>
      <c r="AS99" s="107">
        <f>(AR99*F99)/H99</f>
        <v>0</v>
      </c>
      <c r="AT99" s="102">
        <f ca="1">IF(E99=0,0,SUMIF('Cocktail (December 2025)'!$F$6:$DB$1547,E99,'Cocktail (December 2025)'!$R$6:$R$1547))</f>
        <v>0</v>
      </c>
      <c r="AU99" s="108">
        <f ca="1">AT99/H99</f>
        <v>0</v>
      </c>
      <c r="AV99" s="104">
        <f ca="1">AH99+AI99+AJ99+AK99-AL99-AM99-AN99-AO99-AP99-AQ99-AS99-AU99</f>
        <v>0</v>
      </c>
      <c r="AW99" s="104">
        <f ca="1">AV99*H99</f>
        <v>0</v>
      </c>
      <c r="AX99" s="105">
        <f ca="1">(AM99+AN99+AO99+AP99+(AQ99+((AR99*$F99)/$H99)+AU99))*$L99</f>
        <v>0</v>
      </c>
      <c r="AY99" s="191"/>
      <c r="AZ99" s="192">
        <f ca="1">AY99-AV99</f>
        <v>0</v>
      </c>
      <c r="BA99" s="106">
        <f ca="1">AV99</f>
        <v>0</v>
      </c>
      <c r="BB99" s="202"/>
      <c r="BC99" s="202"/>
      <c r="BD99" s="202"/>
      <c r="BE99" s="202"/>
      <c r="BF99" s="202"/>
      <c r="BG99" s="202"/>
      <c r="BH99" s="202"/>
      <c r="BI99" s="202"/>
      <c r="BJ99" s="203"/>
      <c r="BK99" s="204"/>
      <c r="BL99" s="108">
        <f>(BK99*F99)/H99</f>
        <v>0</v>
      </c>
      <c r="BM99" s="102">
        <f ca="1">IF(E99=0,0,SUMIF('Cocktail (December 2025)'!$F$6:$DB$1547,E99,'Cocktail (December 2025)'!$U$6:$U$1547))</f>
        <v>0</v>
      </c>
      <c r="BN99" s="108">
        <f ca="1">BM99/H99</f>
        <v>0</v>
      </c>
      <c r="BO99" s="109">
        <f ca="1">BA99+BB99+BC99+BD99-BE99-BF99-BG99-BH99-BI99-BJ99-BL99-BN99</f>
        <v>0</v>
      </c>
      <c r="BP99" s="104">
        <f ca="1">BO99*H99</f>
        <v>0</v>
      </c>
      <c r="BQ99" s="105">
        <f ca="1">(BF99+BG99+BH99+BI99+(BJ99+((BK99*$F99)/$H99)+BN99))*$L99</f>
        <v>0</v>
      </c>
      <c r="BR99" s="191"/>
      <c r="BS99" s="192">
        <f ca="1">BR99-BO99</f>
        <v>0</v>
      </c>
      <c r="BT99" s="106">
        <f ca="1">BO99</f>
        <v>0</v>
      </c>
      <c r="BU99" s="202"/>
      <c r="BV99" s="202"/>
      <c r="BW99" s="202"/>
      <c r="BX99" s="202"/>
      <c r="BY99" s="202"/>
      <c r="BZ99" s="202"/>
      <c r="CA99" s="202"/>
      <c r="CB99" s="202"/>
      <c r="CC99" s="203"/>
      <c r="CD99" s="204"/>
      <c r="CE99" s="108">
        <f>(CD99*F99)/H99</f>
        <v>0</v>
      </c>
      <c r="CF99" s="102">
        <f ca="1">IF(E99=0,0,SUMIF('Cocktail (December 2025)'!$F$6:$DB$1547,E99,'Cocktail (December 2025)'!$X$6:$X$1547))</f>
        <v>0</v>
      </c>
      <c r="CG99" s="108">
        <f ca="1">CF99/H99</f>
        <v>0</v>
      </c>
      <c r="CH99" s="109">
        <f ca="1">BT99+BU99+BV99+BW99-BX99-BY99-BZ99-CA99-CB99-CC99-CE99-CG99</f>
        <v>0</v>
      </c>
      <c r="CI99" s="104">
        <f ca="1">CH99*H99</f>
        <v>0</v>
      </c>
      <c r="CJ99" s="105">
        <f ca="1">(BY99+BZ99+CA99+CB99+(CC99+((CD99*$F99)/$H99)+CG99))*$L99</f>
        <v>0</v>
      </c>
      <c r="CK99" s="191"/>
      <c r="CL99" s="192">
        <f ca="1">CK99-CH99</f>
        <v>0</v>
      </c>
      <c r="CM99" s="106">
        <f ca="1">CH99</f>
        <v>0</v>
      </c>
      <c r="CN99" s="202"/>
      <c r="CO99" s="202"/>
      <c r="CP99" s="202"/>
      <c r="CQ99" s="202"/>
      <c r="CR99" s="202"/>
      <c r="CS99" s="202"/>
      <c r="CT99" s="202"/>
      <c r="CU99" s="202"/>
      <c r="CV99" s="203"/>
      <c r="CW99" s="204"/>
      <c r="CX99" s="108">
        <f>(CW99*F99)/H99</f>
        <v>0</v>
      </c>
      <c r="CY99" s="102">
        <f ca="1">IF(E99=0,0,SUMIF('Cocktail (December 2025)'!$F$6:$DB$1547,E99,'Cocktail (December 2025)'!$AA$6:$AA$1547))</f>
        <v>0</v>
      </c>
      <c r="CZ99" s="108">
        <f ca="1">CY99/H99</f>
        <v>0</v>
      </c>
      <c r="DA99" s="109">
        <f ca="1">CM99+CN99+CO99+CP99-CQ99-CR99-CS99-CT99-CU99-CV99-CX99-CZ99</f>
        <v>0</v>
      </c>
      <c r="DB99" s="104">
        <f ca="1">DA99*H99</f>
        <v>0</v>
      </c>
      <c r="DC99" s="105">
        <f ca="1">(CR99+CS99+CT99+CU99+(CV99+((CW99*$F99)/$H99)+CZ99))*$L99</f>
        <v>0</v>
      </c>
      <c r="DD99" s="191"/>
      <c r="DE99" s="192">
        <f ca="1">DD99-DA99</f>
        <v>0</v>
      </c>
      <c r="DF99" s="106">
        <f ca="1">DA99</f>
        <v>0</v>
      </c>
      <c r="DG99" s="202"/>
      <c r="DH99" s="202"/>
      <c r="DI99" s="202"/>
      <c r="DJ99" s="202"/>
      <c r="DK99" s="202"/>
      <c r="DL99" s="202"/>
      <c r="DM99" s="202"/>
      <c r="DN99" s="202"/>
      <c r="DO99" s="203"/>
      <c r="DP99" s="204"/>
      <c r="DQ99" s="108">
        <f>(DP99*F99)/H99</f>
        <v>0</v>
      </c>
      <c r="DR99" s="102">
        <f ca="1">IF(E99=0,0,SUMIF('Cocktail (December 2025)'!$F$6:$DB$1547,E99,'Cocktail (December 2025)'!$AD$6:$AD$1547))</f>
        <v>0</v>
      </c>
      <c r="DS99" s="108">
        <f ca="1">DR99/H99</f>
        <v>0</v>
      </c>
      <c r="DT99" s="109">
        <f ca="1">DF99+DG99+DH99+DI99-DJ99-DK99-DL99-DM99-DN99-DO99-DQ99-DS99</f>
        <v>0</v>
      </c>
      <c r="DU99" s="104">
        <f ca="1">DT99*H99</f>
        <v>0</v>
      </c>
      <c r="DV99" s="105">
        <f ca="1">(DK99+DL99+DM99+DN99+(DO99+((DP99*$F99)/$H99)+DS99))*$L99</f>
        <v>0</v>
      </c>
      <c r="DW99" s="191"/>
      <c r="DX99" s="192">
        <f ca="1">DW99-DT99</f>
        <v>0</v>
      </c>
      <c r="DY99" s="106">
        <f ca="1">DT99</f>
        <v>0</v>
      </c>
      <c r="DZ99" s="202"/>
      <c r="EA99" s="202"/>
      <c r="EB99" s="202"/>
      <c r="EC99" s="202"/>
      <c r="ED99" s="202"/>
      <c r="EE99" s="202"/>
      <c r="EF99" s="202"/>
      <c r="EG99" s="202"/>
      <c r="EH99" s="203"/>
      <c r="EI99" s="204"/>
      <c r="EJ99" s="108">
        <f>(EI99*F99)/H99</f>
        <v>0</v>
      </c>
      <c r="EK99" s="102">
        <f ca="1">IF(E99=0,0,SUMIF('Cocktail (December 2025)'!$F$6:$DB$1547,E99,'Cocktail (December 2025)'!$AG$6:$AG$1547))</f>
        <v>0</v>
      </c>
      <c r="EL99" s="108">
        <f ca="1">EK99/H99</f>
        <v>0</v>
      </c>
      <c r="EM99" s="109">
        <f ca="1">DY99+DZ99+EA99+EB99-EC99-ED99-EE99-EF99-EG99-EH99-EJ99-EL99</f>
        <v>0</v>
      </c>
      <c r="EN99" s="104">
        <f ca="1">EM99*H99</f>
        <v>0</v>
      </c>
      <c r="EO99" s="105">
        <f ca="1">(ED99+EE99+EF99+EG99+(EH99+((EI99*$F99)/$H99)+EL99))*$L99</f>
        <v>0</v>
      </c>
      <c r="EP99" s="191"/>
      <c r="EQ99" s="199">
        <f ca="1">EP99-EM99</f>
        <v>0</v>
      </c>
      <c r="ER99" s="185">
        <f ca="1">EM99</f>
        <v>0</v>
      </c>
      <c r="ES99" s="202"/>
      <c r="ET99" s="202"/>
      <c r="EU99" s="202"/>
      <c r="EV99" s="202"/>
      <c r="EW99" s="202"/>
      <c r="EX99" s="202"/>
      <c r="EY99" s="202"/>
      <c r="EZ99" s="202"/>
      <c r="FA99" s="203"/>
      <c r="FB99" s="204"/>
      <c r="FC99" s="108">
        <f>(FB99*F99)/H99</f>
        <v>0</v>
      </c>
      <c r="FD99" s="102">
        <f ca="1">IF(E99=0,0,SUMIF('Cocktail (December 2025)'!$F$6:$DB$1547,E99,'Cocktail (December 2025)'!$AJ$6:$AJ$1547))</f>
        <v>0</v>
      </c>
      <c r="FE99" s="108">
        <f ca="1">FD99/H99</f>
        <v>0</v>
      </c>
      <c r="FF99" s="109">
        <f ca="1">ER99+ES99+ET99+EU99-EV99-EW99-EX99-EY99-EZ99-FA99-FC99-FE99</f>
        <v>0</v>
      </c>
      <c r="FG99" s="104">
        <f ca="1">FF99*H99</f>
        <v>0</v>
      </c>
      <c r="FH99" s="105">
        <f ca="1">(EW99+EX99+EY99+EZ99+(FA99+((FB99*$F99)/$H99)+FE99))*$L99</f>
        <v>0</v>
      </c>
      <c r="FI99" s="191"/>
      <c r="FJ99" s="192">
        <f ca="1">FI99-FF99</f>
        <v>0</v>
      </c>
      <c r="FK99" s="110">
        <f ca="1">FF99</f>
        <v>0</v>
      </c>
      <c r="FL99" s="202"/>
      <c r="FM99" s="202"/>
      <c r="FN99" s="202"/>
      <c r="FO99" s="202"/>
      <c r="FP99" s="202"/>
      <c r="FQ99" s="202"/>
      <c r="FR99" s="202"/>
      <c r="FS99" s="202"/>
      <c r="FT99" s="203"/>
      <c r="FU99" s="204"/>
      <c r="FV99" s="108">
        <f>(FU99*F99)/H99</f>
        <v>0</v>
      </c>
      <c r="FW99" s="102">
        <f ca="1">IF(E99=0,0,SUMIF('Cocktail (December 2025)'!$F$6:$DB$1547,E99,'Cocktail (December 2025)'!$AM$6:$AM$1547))</f>
        <v>0</v>
      </c>
      <c r="FX99" s="108">
        <f ca="1">FW99/H99</f>
        <v>0</v>
      </c>
      <c r="FY99" s="109">
        <f ca="1">FK99+FL99+FM99+FN99-FO99-FP99-FQ99-FR99-FS99-FT99-FV99-FX99</f>
        <v>0</v>
      </c>
      <c r="FZ99" s="104">
        <f ca="1">FY99*H99</f>
        <v>0</v>
      </c>
      <c r="GA99" s="105">
        <f ca="1">(FP99+FQ99+FR99+FS99+(FT99+((FU99*$F99)/$H99)+FX99))*$L99</f>
        <v>0</v>
      </c>
      <c r="GB99" s="191"/>
      <c r="GC99" s="192">
        <f ca="1">GB99-FY99</f>
        <v>0</v>
      </c>
      <c r="GD99" s="106">
        <f ca="1">FY99</f>
        <v>0</v>
      </c>
      <c r="GE99" s="202"/>
      <c r="GF99" s="202"/>
      <c r="GG99" s="202"/>
      <c r="GH99" s="202"/>
      <c r="GI99" s="202"/>
      <c r="GJ99" s="202"/>
      <c r="GK99" s="202"/>
      <c r="GL99" s="202"/>
      <c r="GM99" s="203"/>
      <c r="GN99" s="204"/>
      <c r="GO99" s="108">
        <f>(GN99*F99)/H99</f>
        <v>0</v>
      </c>
      <c r="GP99" s="102">
        <f ca="1">IF(E99=0,0,SUMIF('Cocktail (December 2025)'!$F$6:$DB$1547,E99,'Cocktail (December 2025)'!$AP$6:$AP$1547))</f>
        <v>0</v>
      </c>
      <c r="GQ99" s="108">
        <f ca="1">GP99/H99</f>
        <v>0</v>
      </c>
      <c r="GR99" s="109">
        <f ca="1">GD99+GE99+GF99+GG99-GH99-GI99-GJ99-GK99-GL99-GM99-GO99-GQ99</f>
        <v>0</v>
      </c>
      <c r="GS99" s="104">
        <f ca="1">GR99*H99</f>
        <v>0</v>
      </c>
      <c r="GT99" s="105">
        <f ca="1">(GI99+GJ99+GK99+GL99+(GM99+((GN99*$F99)/$H99)+GQ99))*$L99</f>
        <v>0</v>
      </c>
      <c r="GU99" s="191"/>
      <c r="GV99" s="192">
        <f ca="1">GU99-GR99</f>
        <v>0</v>
      </c>
      <c r="GW99" s="106">
        <f ca="1">GR99</f>
        <v>0</v>
      </c>
      <c r="GX99" s="202"/>
      <c r="GY99" s="202"/>
      <c r="GZ99" s="202"/>
      <c r="HA99" s="202"/>
      <c r="HB99" s="202"/>
      <c r="HC99" s="202"/>
      <c r="HD99" s="202"/>
      <c r="HE99" s="202"/>
      <c r="HF99" s="203"/>
      <c r="HG99" s="204"/>
      <c r="HH99" s="108">
        <f>(HG99*F99)/H99</f>
        <v>0</v>
      </c>
      <c r="HI99" s="102">
        <f ca="1">IF(E99=0,0,SUMIF('Cocktail (December 2025)'!$F$6:$DB$1547,E99,'Cocktail (December 2025)'!$AS$6:$AS$1547))</f>
        <v>0</v>
      </c>
      <c r="HJ99" s="108">
        <f ca="1">HI99/H99</f>
        <v>0</v>
      </c>
      <c r="HK99" s="109">
        <f ca="1">GW99+GX99+GY99+GZ99-HA99-HB99-HC99-HD99-HE99-HF99-HH99-HJ99</f>
        <v>0</v>
      </c>
      <c r="HL99" s="104">
        <f ca="1">HK99*H99</f>
        <v>0</v>
      </c>
      <c r="HM99" s="105">
        <f ca="1">(HB99+HC99+HD99+HE99+(HF99+((HG99*$F99)/$H99)+HJ99))*$L99</f>
        <v>0</v>
      </c>
      <c r="HN99" s="191"/>
      <c r="HO99" s="192">
        <f ca="1">HN99-HK99</f>
        <v>0</v>
      </c>
      <c r="HP99" s="106">
        <f ca="1">HK99</f>
        <v>0</v>
      </c>
      <c r="HQ99" s="202"/>
      <c r="HR99" s="202"/>
      <c r="HS99" s="202"/>
      <c r="HT99" s="202"/>
      <c r="HU99" s="202"/>
      <c r="HV99" s="202"/>
      <c r="HW99" s="202"/>
      <c r="HX99" s="202"/>
      <c r="HY99" s="203"/>
      <c r="HZ99" s="204"/>
      <c r="IA99" s="108">
        <f>(HZ99*F99)/H99</f>
        <v>0</v>
      </c>
      <c r="IB99" s="102">
        <f ca="1">IF(E99=0,0,SUMIF('Cocktail (December 2025)'!$F$6:$DB$1547,E99,'Cocktail (December 2025)'!$AV$6:$AV$1547))</f>
        <v>0</v>
      </c>
      <c r="IC99" s="108">
        <f ca="1">IB99/H99</f>
        <v>0</v>
      </c>
      <c r="ID99" s="109">
        <f ca="1">HP99+HQ99+HR99+HS99-HT99-HU99-HV99-HW99-HX99-HY99-IA99-IC99</f>
        <v>0</v>
      </c>
      <c r="IE99" s="104">
        <f ca="1">ID99*H99</f>
        <v>0</v>
      </c>
      <c r="IF99" s="105">
        <f ca="1">(HU99+HV99+HW99+HX99+(HY99+((HZ99*$F99)/$H99)+IC99))*$L99</f>
        <v>0</v>
      </c>
      <c r="IG99" s="191"/>
      <c r="IH99" s="192">
        <f ca="1">IG99-ID99</f>
        <v>0</v>
      </c>
      <c r="II99" s="106">
        <f ca="1">ID99</f>
        <v>0</v>
      </c>
      <c r="IJ99" s="202"/>
      <c r="IK99" s="202"/>
      <c r="IL99" s="202"/>
      <c r="IM99" s="202"/>
      <c r="IN99" s="202"/>
      <c r="IO99" s="202"/>
      <c r="IP99" s="202"/>
      <c r="IQ99" s="202"/>
      <c r="IR99" s="203"/>
      <c r="IS99" s="204"/>
      <c r="IT99" s="108">
        <f>(IS99*F99)/H99</f>
        <v>0</v>
      </c>
      <c r="IU99" s="102">
        <f ca="1">IF(E99=0,0,SUMIF('Cocktail (December 2025)'!$F$6:$DB$1547,E99,'Cocktail (December 2025)'!$AY$6:$AY$1547))</f>
        <v>0</v>
      </c>
      <c r="IV99" s="108">
        <f ca="1">IU99/H99</f>
        <v>0</v>
      </c>
      <c r="IW99" s="109">
        <f ca="1">II99+IJ99+IK99+IL99-IM99-IN99-IO99-IP99-IQ99-IR99-IT99-IV99</f>
        <v>0</v>
      </c>
      <c r="IX99" s="104">
        <f ca="1">IW99*H99</f>
        <v>0</v>
      </c>
      <c r="IY99" s="105">
        <f ca="1">(IN99+IO99+IP99+IQ99+(IR99+((IS99*$F99)/$H99)+IV99))*$L99</f>
        <v>0</v>
      </c>
      <c r="IZ99" s="191"/>
      <c r="JA99" s="192">
        <f ca="1">IZ99-IW99</f>
        <v>0</v>
      </c>
      <c r="JB99" s="106">
        <f ca="1">IW99</f>
        <v>0</v>
      </c>
      <c r="JC99" s="202"/>
      <c r="JD99" s="202"/>
      <c r="JE99" s="202"/>
      <c r="JF99" s="202"/>
      <c r="JG99" s="202"/>
      <c r="JH99" s="202"/>
      <c r="JI99" s="202"/>
      <c r="JJ99" s="202"/>
      <c r="JK99" s="203"/>
      <c r="JL99" s="204"/>
      <c r="JM99" s="108">
        <f>(JL99*F99)/H99</f>
        <v>0</v>
      </c>
      <c r="JN99" s="102">
        <f ca="1">IF(E99=0,0,SUMIF('Cocktail (December 2025)'!$F$6:$DB$1547,E99,'Cocktail (December 2025)'!$BB$6:$BB$1547))</f>
        <v>0</v>
      </c>
      <c r="JO99" s="108">
        <f ca="1">JN99/H99</f>
        <v>0</v>
      </c>
      <c r="JP99" s="109">
        <f ca="1">JB99+JC99+JD99+JE99-JF99-JG99-JH99-JI99-JJ99-JK99-JM99-JO99</f>
        <v>0</v>
      </c>
      <c r="JQ99" s="104">
        <f ca="1">JP99*H99</f>
        <v>0</v>
      </c>
      <c r="JR99" s="105">
        <f ca="1">(JG99+JH99+JI99+JJ99+(JK99+((JL99*$F99)/$H99)+JO99))*$L99</f>
        <v>0</v>
      </c>
      <c r="JS99" s="191"/>
      <c r="JT99" s="192">
        <f ca="1">JS99-JP99</f>
        <v>0</v>
      </c>
      <c r="JU99" s="106">
        <f ca="1">JP99</f>
        <v>0</v>
      </c>
      <c r="JV99" s="202"/>
      <c r="JW99" s="202"/>
      <c r="JX99" s="202"/>
      <c r="JY99" s="202"/>
      <c r="JZ99" s="202"/>
      <c r="KA99" s="202"/>
      <c r="KB99" s="202"/>
      <c r="KC99" s="202"/>
      <c r="KD99" s="203"/>
      <c r="KE99" s="204"/>
      <c r="KF99" s="108">
        <f>(KE99*F99)/H99</f>
        <v>0</v>
      </c>
      <c r="KG99" s="102">
        <f ca="1">IF(E99=0,0,SUMIF('Cocktail (December 2025)'!$F$6:$DB$1547,E99,'Cocktail (December 2025)'!$BE$6:$BE$1547))</f>
        <v>0</v>
      </c>
      <c r="KH99" s="108">
        <f ca="1">KG99/H99</f>
        <v>0</v>
      </c>
      <c r="KI99" s="109">
        <f ca="1">JU99+JV99+JW99+JX99-JY99-JZ99-KA99-KB99-KC99-KD99-KF99-KH99</f>
        <v>0</v>
      </c>
      <c r="KJ99" s="104">
        <f ca="1">KI99*H99</f>
        <v>0</v>
      </c>
      <c r="KK99" s="105">
        <f ca="1">(JZ99+KA99+KB99+KC99+(KD99+((KE99*$F99)/$H99)+KH99))*$L99</f>
        <v>0</v>
      </c>
      <c r="KL99" s="191"/>
      <c r="KM99" s="192">
        <f ca="1">KL99-KI99</f>
        <v>0</v>
      </c>
      <c r="KN99" s="106">
        <f ca="1">KI99</f>
        <v>0</v>
      </c>
      <c r="KO99" s="202"/>
      <c r="KP99" s="202"/>
      <c r="KQ99" s="202"/>
      <c r="KR99" s="202"/>
      <c r="KS99" s="202"/>
      <c r="KT99" s="202"/>
      <c r="KU99" s="202"/>
      <c r="KV99" s="202"/>
      <c r="KW99" s="203"/>
      <c r="KX99" s="204"/>
      <c r="KY99" s="108">
        <f>(KX99*F99)/H99</f>
        <v>0</v>
      </c>
      <c r="KZ99" s="102">
        <f ca="1">IF(E99=0,0,SUMIF('Cocktail (December 2025)'!$F$6:$DB$1547,E99,'Cocktail (December 2025)'!$BH$6:$BH$1547))</f>
        <v>0</v>
      </c>
      <c r="LA99" s="108">
        <f ca="1">KZ99/H99</f>
        <v>0</v>
      </c>
      <c r="LB99" s="109">
        <f ca="1">KN99+KO99+KP99+KQ99-KR99-KS99-KT99-KU99-KV99-KW99-KY99-LA99</f>
        <v>0</v>
      </c>
      <c r="LC99" s="104">
        <f ca="1">LB99*H99</f>
        <v>0</v>
      </c>
      <c r="LD99" s="105">
        <f ca="1">(KS99+KT99+KU99+KV99+(KW99+((KX99*$F99)/$H99)+LA99))*$L99</f>
        <v>0</v>
      </c>
      <c r="LE99" s="191"/>
      <c r="LF99" s="192">
        <f ca="1">LE99-LB99</f>
        <v>0</v>
      </c>
      <c r="LG99" s="106">
        <f ca="1">LB99</f>
        <v>0</v>
      </c>
      <c r="LH99" s="202"/>
      <c r="LI99" s="202"/>
      <c r="LJ99" s="202"/>
      <c r="LK99" s="202"/>
      <c r="LL99" s="202"/>
      <c r="LM99" s="202"/>
      <c r="LN99" s="202"/>
      <c r="LO99" s="202"/>
      <c r="LP99" s="203"/>
      <c r="LQ99" s="204"/>
      <c r="LR99" s="108">
        <f>(LQ99*F99)/H99</f>
        <v>0</v>
      </c>
      <c r="LS99" s="102">
        <f ca="1">IF(E99=0,0,SUMIF('Cocktail (December 2025)'!$F$6:$DB$1547,E99,'Cocktail (December 2025)'!$BK$6:$BK$1547))</f>
        <v>0</v>
      </c>
      <c r="LT99" s="108">
        <f ca="1">LS99/H99</f>
        <v>0</v>
      </c>
      <c r="LU99" s="109">
        <f ca="1">LG99+LH99+LI99+LJ99-LK99-LL99-LM99-LN99-LO99-LP99-LR99-LT99</f>
        <v>0</v>
      </c>
      <c r="LV99" s="104">
        <f ca="1">LU99*H99</f>
        <v>0</v>
      </c>
      <c r="LW99" s="105">
        <f ca="1">(LL99+LM99+LN99+LO99+(LP99+((LQ99*$F99)/$H99)+LT99))*$L99</f>
        <v>0</v>
      </c>
      <c r="LX99" s="191"/>
      <c r="LY99" s="192">
        <f ca="1">LX99-LU99</f>
        <v>0</v>
      </c>
      <c r="LZ99" s="106">
        <f ca="1">LU99</f>
        <v>0</v>
      </c>
      <c r="MA99" s="202"/>
      <c r="MB99" s="202"/>
      <c r="MC99" s="202"/>
      <c r="MD99" s="202"/>
      <c r="ME99" s="202"/>
      <c r="MF99" s="202"/>
      <c r="MG99" s="202"/>
      <c r="MH99" s="202"/>
      <c r="MI99" s="203"/>
      <c r="MJ99" s="204"/>
      <c r="MK99" s="108">
        <f>(MJ99*F99)/H99</f>
        <v>0</v>
      </c>
      <c r="ML99" s="102">
        <f ca="1">IF(E99=0,0,SUMIF('Cocktail (December 2025)'!$F$6:$DB$1547,E99,'Cocktail (December 2025)'!$BN$6:$BN$1547))</f>
        <v>0</v>
      </c>
      <c r="MM99" s="108">
        <f ca="1">ML99/H99</f>
        <v>0</v>
      </c>
      <c r="MN99" s="109">
        <f ca="1">LZ99+MA99+MB99+MC99-MD99-ME99-MF99-MG99-MH99-MI99-MK99-MM99</f>
        <v>0</v>
      </c>
      <c r="MO99" s="104">
        <f ca="1">MN99*H99</f>
        <v>0</v>
      </c>
      <c r="MP99" s="105">
        <f ca="1">(ME99+MF99+MG99+MH99+(MI99+((MJ99*$F99)/$H99)+MM99))*$L99</f>
        <v>0</v>
      </c>
      <c r="MQ99" s="191"/>
      <c r="MR99" s="192">
        <f ca="1">MQ99-MN99</f>
        <v>0</v>
      </c>
      <c r="MS99" s="106">
        <f ca="1">MN99</f>
        <v>0</v>
      </c>
      <c r="MT99" s="202"/>
      <c r="MU99" s="202"/>
      <c r="MV99" s="202"/>
      <c r="MW99" s="202"/>
      <c r="MX99" s="202"/>
      <c r="MY99" s="202"/>
      <c r="MZ99" s="202"/>
      <c r="NA99" s="202"/>
      <c r="NB99" s="203"/>
      <c r="NC99" s="204"/>
      <c r="ND99" s="108">
        <f>(NC99*F99)/H99</f>
        <v>0</v>
      </c>
      <c r="NE99" s="102">
        <f ca="1">IF(E99=0,0,SUMIF('Cocktail (December 2025)'!$F$6:$DB$1547,E99,'Cocktail (December 2025)'!$BQ$6:$BQ$1547))</f>
        <v>0</v>
      </c>
      <c r="NF99" s="108">
        <f ca="1">NE99/H99</f>
        <v>0</v>
      </c>
      <c r="NG99" s="109">
        <f ca="1">MS99+MT99+MU99+MV99-MW99-MX99-MY99-MZ99-NA99-NB99-ND99-NF99</f>
        <v>0</v>
      </c>
      <c r="NH99" s="104">
        <f ca="1">NG99*H99</f>
        <v>0</v>
      </c>
      <c r="NI99" s="105">
        <f ca="1">(MX99+MY99+MZ99+NA99+(NB99+((NC99*$F99)/$H99)+NF99))*$L99</f>
        <v>0</v>
      </c>
      <c r="NJ99" s="191"/>
      <c r="NK99" s="192">
        <f ca="1">NJ99-NG99</f>
        <v>0</v>
      </c>
      <c r="NL99" s="106">
        <f ca="1">NG99</f>
        <v>0</v>
      </c>
      <c r="NM99" s="202"/>
      <c r="NN99" s="202"/>
      <c r="NO99" s="202"/>
      <c r="NP99" s="202"/>
      <c r="NQ99" s="202"/>
      <c r="NR99" s="202"/>
      <c r="NS99" s="202"/>
      <c r="NT99" s="202"/>
      <c r="NU99" s="203"/>
      <c r="NV99" s="204"/>
      <c r="NW99" s="108">
        <f>(NV99*F99)/H99</f>
        <v>0</v>
      </c>
      <c r="NX99" s="102">
        <f ca="1">IF(E99=0,0,SUMIF('Cocktail (December 2025)'!$F$6:$DB$1547,E99,'Cocktail (December 2025)'!$BT$6:$BT$1547))</f>
        <v>0</v>
      </c>
      <c r="NY99" s="108">
        <f ca="1">NX99/H99</f>
        <v>0</v>
      </c>
      <c r="NZ99" s="109">
        <f ca="1">NL99+NM99+NN99+NO99-NP99-NQ99-NR99-NS99-NT99-NU99-NW99-NY99</f>
        <v>0</v>
      </c>
      <c r="OA99" s="104">
        <f ca="1">NZ99*H99</f>
        <v>0</v>
      </c>
      <c r="OB99" s="105">
        <f ca="1">(NQ99+NR99+NS99+NT99+(NU99+((NV99*$F99)/$H99)+NY99))*$L99</f>
        <v>0</v>
      </c>
      <c r="OC99" s="191"/>
      <c r="OD99" s="192">
        <f ca="1">OC99-NZ99</f>
        <v>0</v>
      </c>
      <c r="OE99" s="106">
        <f ca="1">NZ99</f>
        <v>0</v>
      </c>
      <c r="OF99" s="202"/>
      <c r="OG99" s="202"/>
      <c r="OH99" s="202"/>
      <c r="OI99" s="202"/>
      <c r="OJ99" s="202"/>
      <c r="OK99" s="202"/>
      <c r="OL99" s="202"/>
      <c r="OM99" s="202"/>
      <c r="ON99" s="203"/>
      <c r="OO99" s="204"/>
      <c r="OP99" s="108">
        <f>(OO99*F99)/H99</f>
        <v>0</v>
      </c>
      <c r="OQ99" s="102">
        <f ca="1">IF(E99=0,0,SUMIF('Cocktail (December 2025)'!$F$6:$DB$1547,E99,'Cocktail (December 2025)'!$BW$6:$BW$1547))</f>
        <v>0</v>
      </c>
      <c r="OR99" s="108">
        <f ca="1">OQ99/H99</f>
        <v>0</v>
      </c>
      <c r="OS99" s="109">
        <f ca="1">OE99+OF99+OG99+OH99-OI99-OJ99-OK99-OL99-OM99-ON99-OP99-OR99</f>
        <v>0</v>
      </c>
      <c r="OT99" s="104">
        <f ca="1">OS99*H99</f>
        <v>0</v>
      </c>
      <c r="OU99" s="105">
        <f ca="1">(OJ99+OK99+OL99+OM99+(ON99+((OO99*$F99)/$H99)+OR99))*$L99</f>
        <v>0</v>
      </c>
      <c r="OV99" s="191"/>
      <c r="OW99" s="192">
        <f ca="1">OV99-OS99</f>
        <v>0</v>
      </c>
      <c r="OX99" s="106">
        <f ca="1">OS99</f>
        <v>0</v>
      </c>
      <c r="OY99" s="202"/>
      <c r="OZ99" s="202"/>
      <c r="PA99" s="202"/>
      <c r="PB99" s="202"/>
      <c r="PC99" s="202"/>
      <c r="PD99" s="202"/>
      <c r="PE99" s="202"/>
      <c r="PF99" s="202"/>
      <c r="PG99" s="203"/>
      <c r="PH99" s="204"/>
      <c r="PI99" s="108">
        <f>(PH99*F99)/H99</f>
        <v>0</v>
      </c>
      <c r="PJ99" s="102">
        <f ca="1">IF(E99=0,0,SUMIF('Cocktail (December 2025)'!$F$6:$DB$1547,E99,'Cocktail (December 2025)'!$BZ$6:$BZ$1547))</f>
        <v>0</v>
      </c>
      <c r="PK99" s="108">
        <f ca="1">PJ99/H99</f>
        <v>0</v>
      </c>
      <c r="PL99" s="109">
        <f ca="1">OX99+OY99+OZ99+PA99-PB99-PC99-PD99-PE99-PF99-PG99-PI99-PK99</f>
        <v>0</v>
      </c>
      <c r="PM99" s="104">
        <f ca="1">PL99*H99</f>
        <v>0</v>
      </c>
      <c r="PN99" s="105">
        <f ca="1">(PC99+PD99+PE99+PF99+(PG99+((PH99*$F99)/$H99)+PK99))*$L99</f>
        <v>0</v>
      </c>
      <c r="PO99" s="191"/>
      <c r="PP99" s="192">
        <f ca="1">PO99-PL99</f>
        <v>0</v>
      </c>
      <c r="PQ99" s="106">
        <f ca="1">PL99</f>
        <v>0</v>
      </c>
      <c r="PR99" s="202"/>
      <c r="PS99" s="202"/>
      <c r="PT99" s="202"/>
      <c r="PU99" s="202"/>
      <c r="PV99" s="202"/>
      <c r="PW99" s="202"/>
      <c r="PX99" s="202"/>
      <c r="PY99" s="202"/>
      <c r="PZ99" s="203"/>
      <c r="QA99" s="204"/>
      <c r="QB99" s="108">
        <f>(QA99*F99)/H99</f>
        <v>0</v>
      </c>
      <c r="QC99" s="102">
        <f ca="1">IF(E99=0,0,SUMIF('Cocktail (December 2025)'!$F$6:$DB$1547,E99,'Cocktail (December 2025)'!$CC$6:$CC$1547))</f>
        <v>0</v>
      </c>
      <c r="QD99" s="108">
        <f ca="1">QC99/H99</f>
        <v>0</v>
      </c>
      <c r="QE99" s="109">
        <f ca="1">PQ99+PR99+PS99+PT99-PU99-PV99-PW99-PX99-PY99-PZ99-QB99-QD99</f>
        <v>0</v>
      </c>
      <c r="QF99" s="104">
        <f ca="1">QE99*H99</f>
        <v>0</v>
      </c>
      <c r="QG99" s="105">
        <f ca="1">(PV99+PW99+PX99+PY99+(PZ99+((QA99*$F99)/$H99)+QD99))*$L99</f>
        <v>0</v>
      </c>
      <c r="QH99" s="191"/>
      <c r="QI99" s="192">
        <f ca="1">QH99-QE99</f>
        <v>0</v>
      </c>
      <c r="QJ99" s="106">
        <f ca="1">QE99</f>
        <v>0</v>
      </c>
      <c r="QK99" s="202"/>
      <c r="QL99" s="202"/>
      <c r="QM99" s="202"/>
      <c r="QN99" s="202"/>
      <c r="QO99" s="202"/>
      <c r="QP99" s="202"/>
      <c r="QQ99" s="202"/>
      <c r="QR99" s="202"/>
      <c r="QS99" s="203"/>
      <c r="QT99" s="204"/>
      <c r="QU99" s="108">
        <f>(QT99*F99)/H99</f>
        <v>0</v>
      </c>
      <c r="QV99" s="102">
        <f ca="1">IF(E99=0,0,SUMIF('Cocktail (December 2025)'!$F$6:$DB$1547,E99,'Cocktail (December 2025)'!$CF$6:$CF$1547))</f>
        <v>0</v>
      </c>
      <c r="QW99" s="108">
        <f ca="1">QV99/H99</f>
        <v>0</v>
      </c>
      <c r="QX99" s="109">
        <f ca="1">QJ99+QK99+QL99+QM99-QN99-QO99-QP99-QQ99-QR99-QS99-QU99-QW99</f>
        <v>0</v>
      </c>
      <c r="QY99" s="104">
        <f ca="1">QX99*H99</f>
        <v>0</v>
      </c>
      <c r="QZ99" s="105">
        <f ca="1">(QO99+QP99+QQ99+QR99+(QS99+((QT99*$F99)/$H99)+QW99))*$L99</f>
        <v>0</v>
      </c>
      <c r="RA99" s="191"/>
      <c r="RB99" s="192">
        <f ca="1">RA99-QX99</f>
        <v>0</v>
      </c>
      <c r="RC99" s="106">
        <f ca="1">QX99</f>
        <v>0</v>
      </c>
      <c r="RD99" s="202"/>
      <c r="RE99" s="202"/>
      <c r="RF99" s="202"/>
      <c r="RG99" s="202"/>
      <c r="RH99" s="202"/>
      <c r="RI99" s="202"/>
      <c r="RJ99" s="202"/>
      <c r="RK99" s="202"/>
      <c r="RL99" s="203"/>
      <c r="RM99" s="204"/>
      <c r="RN99" s="108">
        <f>(RM99*F99)/H99</f>
        <v>0</v>
      </c>
      <c r="RO99" s="102">
        <f ca="1">IF(E99=0,0,SUMIF('Cocktail (December 2025)'!$F$6:$DB$1547,E99,'Cocktail (December 2025)'!$CI$6:$CI$1547))</f>
        <v>0</v>
      </c>
      <c r="RP99" s="108">
        <f ca="1">RO99/H99</f>
        <v>0</v>
      </c>
      <c r="RQ99" s="109">
        <f ca="1">RC99+RD99+RE99+RF99-RG99-RH99-RI99-RJ99-RK99-RL99-RN99-RP99</f>
        <v>0</v>
      </c>
      <c r="RR99" s="104">
        <f ca="1">RQ99*H99</f>
        <v>0</v>
      </c>
      <c r="RS99" s="105">
        <f ca="1">(RH99+RI99+RJ99+RK99+(RL99+((RM99*$F99)/$H99)+RP99))*$L99</f>
        <v>0</v>
      </c>
      <c r="RT99" s="191"/>
      <c r="RU99" s="192">
        <f ca="1">RT99-RQ99</f>
        <v>0</v>
      </c>
      <c r="RV99" s="106">
        <f ca="1">RQ99</f>
        <v>0</v>
      </c>
      <c r="RW99" s="202"/>
      <c r="RX99" s="202"/>
      <c r="RY99" s="202"/>
      <c r="RZ99" s="202"/>
      <c r="SA99" s="202"/>
      <c r="SB99" s="202"/>
      <c r="SC99" s="202"/>
      <c r="SD99" s="202"/>
      <c r="SE99" s="203"/>
      <c r="SF99" s="204"/>
      <c r="SG99" s="108">
        <f>(SF99*F99)/H99</f>
        <v>0</v>
      </c>
      <c r="SH99" s="102">
        <f ca="1">IF(E99=0,0,SUMIF('Cocktail (December 2025)'!$F$6:$DB$1547,E99,'Cocktail (December 2025)'!$CL$6:$CL$1547))</f>
        <v>0</v>
      </c>
      <c r="SI99" s="108">
        <f ca="1">SH99/H99</f>
        <v>0</v>
      </c>
      <c r="SJ99" s="109">
        <f ca="1">RV99+RW99+RX99+RY99-RZ99-SA99-SB99-SC99-SD99-SE99-SG99-SI99</f>
        <v>0</v>
      </c>
      <c r="SK99" s="104">
        <f ca="1">SJ99*H99</f>
        <v>0</v>
      </c>
      <c r="SL99" s="105">
        <f ca="1">(SA99+SB99+SC99+SD99+(SE99+((SF99*$F99)/$H99)+SI99))*$L99</f>
        <v>0</v>
      </c>
      <c r="SM99" s="191"/>
      <c r="SN99" s="192">
        <f ca="1">SM99-SJ99</f>
        <v>0</v>
      </c>
      <c r="SO99" s="106">
        <f ca="1">SJ99</f>
        <v>0</v>
      </c>
      <c r="SP99" s="202"/>
      <c r="SQ99" s="202"/>
      <c r="SR99" s="202"/>
      <c r="SS99" s="202"/>
      <c r="ST99" s="202"/>
      <c r="SU99" s="202"/>
      <c r="SV99" s="202"/>
      <c r="SW99" s="202"/>
      <c r="SX99" s="203"/>
      <c r="SY99" s="204"/>
      <c r="SZ99" s="108">
        <f>(SY99*F99)/H99</f>
        <v>0</v>
      </c>
      <c r="TA99" s="102">
        <f ca="1">IF(E99=0,0,SUMIF('Cocktail (December 2025)'!$F$6:$DB$1547,E99,'Cocktail (December 2025)'!$CO$6:$CO$1547))</f>
        <v>0</v>
      </c>
      <c r="TB99" s="108">
        <f ca="1">TA99/H99</f>
        <v>0</v>
      </c>
      <c r="TC99" s="109">
        <f ca="1">SO99+SP99+SQ99+SR99-SS99-ST99-SU99-SV99-SW99-SX99-SZ99-TB99</f>
        <v>0</v>
      </c>
      <c r="TD99" s="104">
        <f ca="1">TC99*H99</f>
        <v>0</v>
      </c>
      <c r="TE99" s="105">
        <f ca="1">(ST99+SU99+SV99+SW99+(SX99+((SY99*$F99)/$H99)+TB99))*$L99</f>
        <v>0</v>
      </c>
      <c r="TF99" s="191"/>
      <c r="TG99" s="192">
        <f ca="1">TF99-TC99</f>
        <v>0</v>
      </c>
      <c r="TH99" s="106">
        <f ca="1">TC99</f>
        <v>0</v>
      </c>
      <c r="TI99" s="202"/>
      <c r="TJ99" s="202"/>
      <c r="TK99" s="202"/>
      <c r="TL99" s="202"/>
      <c r="TM99" s="202"/>
      <c r="TN99" s="202"/>
      <c r="TO99" s="202"/>
      <c r="TP99" s="202"/>
      <c r="TQ99" s="203"/>
      <c r="TR99" s="204"/>
      <c r="TS99" s="108">
        <f>(TR99*F99)/H99</f>
        <v>0</v>
      </c>
      <c r="TT99" s="102">
        <f ca="1">IF(E99=0,0,SUMIF('Cocktail (December 2025)'!$F$6:$DB$1547,E99,'Cocktail (December 2025)'!$CR$6:$CR$1547))</f>
        <v>0</v>
      </c>
      <c r="TU99" s="108">
        <f ca="1">TT99/H99</f>
        <v>0</v>
      </c>
      <c r="TV99" s="109">
        <f ca="1">TH99+TI99+TJ99+TK99-TL99-TM99-TN99-TO99-TP99-TQ99-TS99-TU99</f>
        <v>0</v>
      </c>
      <c r="TW99" s="104">
        <f ca="1">TV99*H99</f>
        <v>0</v>
      </c>
      <c r="TX99" s="105">
        <f ca="1">(TM99+TN99+TO99+TP99+(TQ99+((TR99*$F99)/$H99)+TU99))*$L99</f>
        <v>0</v>
      </c>
      <c r="TY99" s="191"/>
      <c r="TZ99" s="192">
        <f ca="1">TY99-TV99</f>
        <v>0</v>
      </c>
      <c r="UA99" s="106">
        <f ca="1">TV99</f>
        <v>0</v>
      </c>
      <c r="UB99" s="202"/>
      <c r="UC99" s="202"/>
      <c r="UD99" s="202"/>
      <c r="UE99" s="202"/>
      <c r="UF99" s="202"/>
      <c r="UG99" s="202"/>
      <c r="UH99" s="202"/>
      <c r="UI99" s="202"/>
      <c r="UJ99" s="203"/>
      <c r="UK99" s="204"/>
      <c r="UL99" s="108">
        <f>(UK99*F99)/H99</f>
        <v>0</v>
      </c>
      <c r="UM99" s="102">
        <f ca="1">IF(E99=0,0,SUMIF('Cocktail (December 2025)'!$F$6:$DB$1547,E99,'Cocktail (December 2025)'!$CU$6:$CU$1547))</f>
        <v>0</v>
      </c>
      <c r="UN99" s="108">
        <f ca="1">UM99/H99</f>
        <v>0</v>
      </c>
      <c r="UO99" s="109">
        <f ca="1">UA99+UB99+UC99+UD99-UE99-UF99-UG99-UH99-UI99-UJ99-UL99-UN99</f>
        <v>0</v>
      </c>
      <c r="UP99" s="104">
        <f ca="1">UO99*H99</f>
        <v>0</v>
      </c>
      <c r="UQ99" s="105">
        <f ca="1">(UF99+UG99+UH99+UI99+(UJ99+((UK99*$F99)/$H99)+UN99))*$L99</f>
        <v>0</v>
      </c>
      <c r="UR99" s="191"/>
      <c r="US99" s="192">
        <f ca="1">UR99-UO99</f>
        <v>0</v>
      </c>
      <c r="UT99" s="106">
        <f ca="1">UO99</f>
        <v>0</v>
      </c>
      <c r="UU99" s="202"/>
      <c r="UV99" s="202"/>
      <c r="UW99" s="202"/>
      <c r="UX99" s="202"/>
      <c r="UY99" s="202"/>
      <c r="UZ99" s="202"/>
      <c r="VA99" s="202"/>
      <c r="VB99" s="202"/>
      <c r="VC99" s="203"/>
      <c r="VD99" s="204"/>
      <c r="VE99" s="108">
        <f>(VD99*F99)/H99</f>
        <v>0</v>
      </c>
      <c r="VF99" s="102">
        <f ca="1">IF(E99=0,0,SUMIF('Cocktail (December 2025)'!$F$6:$DB$1547,E99,'Cocktail (December 2025)'!$CX$6:$CX$1547))</f>
        <v>0</v>
      </c>
      <c r="VG99" s="108">
        <f ca="1">VF99/H99</f>
        <v>0</v>
      </c>
      <c r="VH99" s="109">
        <f ca="1">UT99+UU99+UV99+UW99-UX99-UY99-UZ99-VA99-VB99-VC99-VE99-VG99</f>
        <v>0</v>
      </c>
      <c r="VI99" s="104">
        <f ca="1">VH99*H99</f>
        <v>0</v>
      </c>
      <c r="VJ99" s="105">
        <f ca="1">(UY99+UZ99+VA99+VB99+(VC99+((VD99*$F99)/$H99)+VG99))*$L99</f>
        <v>0</v>
      </c>
      <c r="VK99" s="191"/>
      <c r="VL99" s="192">
        <f ca="1">VK99-VH99</f>
        <v>0</v>
      </c>
      <c r="VM99" s="106">
        <f ca="1">VH99</f>
        <v>0</v>
      </c>
      <c r="VN99" s="202"/>
      <c r="VO99" s="202"/>
      <c r="VP99" s="202"/>
      <c r="VQ99" s="202"/>
      <c r="VR99" s="202"/>
      <c r="VS99" s="202"/>
      <c r="VT99" s="202"/>
      <c r="VU99" s="202"/>
      <c r="VV99" s="203"/>
      <c r="VW99" s="204"/>
      <c r="VX99" s="108">
        <f>(VW99*F99)/H99</f>
        <v>0</v>
      </c>
      <c r="VY99" s="102">
        <f ca="1">IF(E99=0,0,SUMIF('Cocktail (December 2025)'!$F$6:$DB$1547,E99,'Cocktail (December 2025)'!$DA$6:$DA$1547))</f>
        <v>0</v>
      </c>
      <c r="VZ99" s="108">
        <f ca="1">VY99/H99</f>
        <v>0</v>
      </c>
      <c r="WA99" s="109">
        <f ca="1">VM99+VN99+VO99+VP99-VQ99-VR99-VS99-VT99-VU99-VV99-VX99-VZ99</f>
        <v>0</v>
      </c>
      <c r="WB99" s="104">
        <f ca="1">WA99*H99</f>
        <v>0</v>
      </c>
      <c r="WC99" s="105">
        <f ca="1">(VR99+VS99+VT99+VU99+(VV99+((VW99*$F99)/$H99)+VZ99))*$L99</f>
        <v>0</v>
      </c>
      <c r="WD99" s="191"/>
      <c r="WE99" s="192">
        <f ca="1">WD99-WA99</f>
        <v>0</v>
      </c>
      <c r="WF99" s="14" t="s">
        <v>81</v>
      </c>
      <c r="WG99" s="62">
        <f>O99</f>
        <v>0</v>
      </c>
      <c r="WH99" s="13">
        <f t="shared" si="3103"/>
        <v>0</v>
      </c>
      <c r="WI99" s="13">
        <f t="shared" si="3103"/>
        <v>0</v>
      </c>
      <c r="WJ99" s="13">
        <f t="shared" si="3103"/>
        <v>0</v>
      </c>
      <c r="WK99" s="13">
        <f t="shared" si="3103"/>
        <v>0</v>
      </c>
      <c r="WL99" s="13">
        <f t="shared" si="3103"/>
        <v>0</v>
      </c>
      <c r="WM99" s="13">
        <f>U99+AN99+BG99+BZ99+CS99+DL99+EE99++EX99+FQ99+GJ99+HC99+HV99+IO99+JH99+KA99+KT99+LM99+MF99+MY99+NR99+OK99+PD99+PW99+QP99+RI99+SB99+SU99+TN99+UG99+UZ99+VS99</f>
        <v>0</v>
      </c>
      <c r="WN99" s="13">
        <f t="shared" si="3104"/>
        <v>0</v>
      </c>
      <c r="WO99" s="13">
        <f t="shared" si="3104"/>
        <v>0</v>
      </c>
      <c r="WP99" s="63">
        <f t="shared" si="3104"/>
        <v>0</v>
      </c>
      <c r="WQ99" s="63">
        <f t="shared" si="3104"/>
        <v>0</v>
      </c>
      <c r="WR99" s="63">
        <f t="shared" si="3104"/>
        <v>0</v>
      </c>
      <c r="WS99" s="63">
        <f ca="1">AB99+AU99+BN99+CG99+CZ99+DS99+EL99+FE99+FX99+GQ99+HJ99+IC99+IV99+JO99+KH99+LA99+LT99+MM99+NF99+NY99+OR99+PK99+QD99+QW99+RP99+SI99+TB99+TU99+UN99+VG99+VZ99</f>
        <v>0</v>
      </c>
      <c r="WT99" s="54">
        <f t="shared" ca="1" si="3105"/>
        <v>0</v>
      </c>
      <c r="WU99" s="64">
        <f t="shared" ca="1" si="3105"/>
        <v>0</v>
      </c>
      <c r="WV99" s="196"/>
      <c r="WW99" s="197">
        <f ca="1">WV99-WT99</f>
        <v>0</v>
      </c>
      <c r="WX99" s="12">
        <f>WV99/F99</f>
        <v>0</v>
      </c>
      <c r="WY99" s="61"/>
    </row>
    <row r="100" spans="1:623" ht="15" x14ac:dyDescent="0.3">
      <c r="A100" s="114" t="str">
        <f t="shared" ca="1" si="2862"/>
        <v>-</v>
      </c>
      <c r="B100" s="175"/>
      <c r="C100" s="173">
        <v>574</v>
      </c>
      <c r="D100" s="174">
        <v>378</v>
      </c>
      <c r="E100" s="184" t="s">
        <v>223</v>
      </c>
      <c r="F100" s="98">
        <f>IF(E100="","",IF(VLOOKUP(E100,'Master Data (December 2025)'!$B$10:$N$857,1)=E100,VLOOKUP(E100,'Master Data (December 2025)'!$B$10:$N$857,6),"XX"))</f>
        <v>1</v>
      </c>
      <c r="G100" s="98"/>
      <c r="H100" s="90">
        <f>IF(E100="","",IF(VLOOKUP(E100,'Master Data (December 2025)'!$B$10:$N$857,1)=E100,VLOOKUP(E100,'Master Data (December 2025)'!$B$10:$N$857,8),"XX"))</f>
        <v>1</v>
      </c>
      <c r="I100" s="98"/>
      <c r="J100" s="90" t="str">
        <f>IF(E100="","",IF(VLOOKUP(E100,'Master Data (December 2025)'!$B$10:$N$857,1)=E100,VLOOKUP(E100,'Master Data (December 2025)'!$B$10:$N$857,3),"XX"))</f>
        <v>Ambrose</v>
      </c>
      <c r="K100" s="99" t="str">
        <f>IF(E100="","",IF(VLOOKUP(E100,'Master Data (December 2025)'!$B$10:$N$857,1)=E100,VLOOKUP(E100,'Master Data (December 2025)'!$B$10:$N$857,5),"XX"))</f>
        <v>Bottle</v>
      </c>
      <c r="L100" s="215">
        <f>IF(E100="","",IF(VLOOKUP(E100,'Master Data (December 2025)'!$B$10:$N$857,1)=E100,VLOOKUP(E100,'Master Data (December 2025)'!$B$10:$N$857,11),"XX"))</f>
        <v>990</v>
      </c>
      <c r="M100" s="215">
        <f>IF(E100="","",IF(VLOOKUP(E100,'Master Data (December 2025)'!$B$10:$N$857,1)=E100,VLOOKUP(E100,'Master Data (December 2025)'!$B$10:$N$857,13),"XX"))</f>
        <v>990</v>
      </c>
      <c r="N100" s="208"/>
      <c r="O100" s="100">
        <f t="shared" si="2863"/>
        <v>0</v>
      </c>
      <c r="P100" s="202"/>
      <c r="Q100" s="202"/>
      <c r="R100" s="202"/>
      <c r="S100" s="202"/>
      <c r="T100" s="202"/>
      <c r="U100" s="202"/>
      <c r="V100" s="202"/>
      <c r="W100" s="202"/>
      <c r="X100" s="203"/>
      <c r="Y100" s="204"/>
      <c r="Z100" s="101">
        <f t="shared" si="2864"/>
        <v>0</v>
      </c>
      <c r="AA100" s="102">
        <f ca="1">IF(E100=0,0,SUMIF('Cocktail (December 2025)'!$F$6:$DB$1547,E100,'Cocktail (December 2025)'!$O$6:$O$1547))</f>
        <v>0</v>
      </c>
      <c r="AB100" s="103">
        <f t="shared" ca="1" si="2865"/>
        <v>0</v>
      </c>
      <c r="AC100" s="104">
        <f t="shared" ca="1" si="2866"/>
        <v>0</v>
      </c>
      <c r="AD100" s="104">
        <f t="shared" ca="1" si="2867"/>
        <v>0</v>
      </c>
      <c r="AE100" s="105">
        <f t="shared" ca="1" si="2868"/>
        <v>0</v>
      </c>
      <c r="AF100" s="191"/>
      <c r="AG100" s="192">
        <f t="shared" ca="1" si="2869"/>
        <v>0</v>
      </c>
      <c r="AH100" s="106">
        <f t="shared" ca="1" si="3099"/>
        <v>0</v>
      </c>
      <c r="AI100" s="202"/>
      <c r="AJ100" s="202"/>
      <c r="AK100" s="202"/>
      <c r="AL100" s="202"/>
      <c r="AM100" s="202"/>
      <c r="AN100" s="202"/>
      <c r="AO100" s="202"/>
      <c r="AP100" s="202"/>
      <c r="AQ100" s="203"/>
      <c r="AR100" s="204"/>
      <c r="AS100" s="107">
        <f t="shared" si="2870"/>
        <v>0</v>
      </c>
      <c r="AT100" s="102">
        <f ca="1">IF(E100=0,0,SUMIF('Cocktail (December 2025)'!$F$6:$DB$1547,E100,'Cocktail (December 2025)'!$R$6:$R$1547))</f>
        <v>0</v>
      </c>
      <c r="AU100" s="108">
        <f t="shared" ca="1" si="2871"/>
        <v>0</v>
      </c>
      <c r="AV100" s="104">
        <f t="shared" ca="1" si="2872"/>
        <v>0</v>
      </c>
      <c r="AW100" s="104">
        <f t="shared" ca="1" si="2873"/>
        <v>0</v>
      </c>
      <c r="AX100" s="105">
        <f t="shared" ca="1" si="2874"/>
        <v>0</v>
      </c>
      <c r="AY100" s="191"/>
      <c r="AZ100" s="192">
        <f t="shared" ca="1" si="2875"/>
        <v>0</v>
      </c>
      <c r="BA100" s="106">
        <f t="shared" ca="1" si="2876"/>
        <v>0</v>
      </c>
      <c r="BB100" s="202"/>
      <c r="BC100" s="202"/>
      <c r="BD100" s="202"/>
      <c r="BE100" s="202"/>
      <c r="BF100" s="202"/>
      <c r="BG100" s="202"/>
      <c r="BH100" s="202"/>
      <c r="BI100" s="202"/>
      <c r="BJ100" s="203"/>
      <c r="BK100" s="204"/>
      <c r="BL100" s="108">
        <f t="shared" si="2877"/>
        <v>0</v>
      </c>
      <c r="BM100" s="102">
        <f ca="1">IF(E100=0,0,SUMIF('Cocktail (December 2025)'!$F$6:$DB$1547,E100,'Cocktail (December 2025)'!$U$6:$U$1547))</f>
        <v>0</v>
      </c>
      <c r="BN100" s="108">
        <f t="shared" ca="1" si="2878"/>
        <v>0</v>
      </c>
      <c r="BO100" s="109">
        <f t="shared" ca="1" si="2879"/>
        <v>0</v>
      </c>
      <c r="BP100" s="104">
        <f t="shared" ca="1" si="2880"/>
        <v>0</v>
      </c>
      <c r="BQ100" s="105">
        <f t="shared" ca="1" si="2881"/>
        <v>0</v>
      </c>
      <c r="BR100" s="191"/>
      <c r="BS100" s="192">
        <f t="shared" ca="1" si="2882"/>
        <v>0</v>
      </c>
      <c r="BT100" s="106">
        <f t="shared" ca="1" si="2883"/>
        <v>0</v>
      </c>
      <c r="BU100" s="202"/>
      <c r="BV100" s="202"/>
      <c r="BW100" s="202"/>
      <c r="BX100" s="202"/>
      <c r="BY100" s="202"/>
      <c r="BZ100" s="202"/>
      <c r="CA100" s="202"/>
      <c r="CB100" s="202"/>
      <c r="CC100" s="203"/>
      <c r="CD100" s="204"/>
      <c r="CE100" s="108">
        <f t="shared" si="2884"/>
        <v>0</v>
      </c>
      <c r="CF100" s="102">
        <f ca="1">IF(E100=0,0,SUMIF('Cocktail (December 2025)'!$F$6:$DB$1547,E100,'Cocktail (December 2025)'!$X$6:$X$1547))</f>
        <v>0</v>
      </c>
      <c r="CG100" s="108">
        <f t="shared" ca="1" si="2885"/>
        <v>0</v>
      </c>
      <c r="CH100" s="109">
        <f t="shared" ca="1" si="2886"/>
        <v>0</v>
      </c>
      <c r="CI100" s="104">
        <f t="shared" ca="1" si="2887"/>
        <v>0</v>
      </c>
      <c r="CJ100" s="105">
        <f t="shared" ca="1" si="2888"/>
        <v>0</v>
      </c>
      <c r="CK100" s="191"/>
      <c r="CL100" s="192">
        <f t="shared" ca="1" si="2889"/>
        <v>0</v>
      </c>
      <c r="CM100" s="106">
        <f t="shared" ca="1" si="2890"/>
        <v>0</v>
      </c>
      <c r="CN100" s="202"/>
      <c r="CO100" s="202"/>
      <c r="CP100" s="202"/>
      <c r="CQ100" s="202"/>
      <c r="CR100" s="202"/>
      <c r="CS100" s="202"/>
      <c r="CT100" s="202"/>
      <c r="CU100" s="202"/>
      <c r="CV100" s="203"/>
      <c r="CW100" s="204"/>
      <c r="CX100" s="108">
        <f t="shared" si="2891"/>
        <v>0</v>
      </c>
      <c r="CY100" s="102">
        <f ca="1">IF(E100=0,0,SUMIF('Cocktail (December 2025)'!$F$6:$DB$1547,E100,'Cocktail (December 2025)'!$AA$6:$AA$1547))</f>
        <v>0</v>
      </c>
      <c r="CZ100" s="108">
        <f t="shared" ca="1" si="2892"/>
        <v>0</v>
      </c>
      <c r="DA100" s="109">
        <f t="shared" ca="1" si="2893"/>
        <v>0</v>
      </c>
      <c r="DB100" s="104">
        <f t="shared" ca="1" si="2894"/>
        <v>0</v>
      </c>
      <c r="DC100" s="105">
        <f t="shared" ca="1" si="2895"/>
        <v>0</v>
      </c>
      <c r="DD100" s="191"/>
      <c r="DE100" s="192">
        <f t="shared" ca="1" si="2896"/>
        <v>0</v>
      </c>
      <c r="DF100" s="106">
        <f t="shared" ca="1" si="2897"/>
        <v>0</v>
      </c>
      <c r="DG100" s="202"/>
      <c r="DH100" s="202"/>
      <c r="DI100" s="202"/>
      <c r="DJ100" s="202"/>
      <c r="DK100" s="202"/>
      <c r="DL100" s="202"/>
      <c r="DM100" s="202"/>
      <c r="DN100" s="202"/>
      <c r="DO100" s="203"/>
      <c r="DP100" s="204"/>
      <c r="DQ100" s="108">
        <f t="shared" si="2898"/>
        <v>0</v>
      </c>
      <c r="DR100" s="102">
        <f ca="1">IF(E100=0,0,SUMIF('Cocktail (December 2025)'!$F$6:$DB$1547,E100,'Cocktail (December 2025)'!$AD$6:$AD$1547))</f>
        <v>0</v>
      </c>
      <c r="DS100" s="108">
        <f t="shared" ca="1" si="2899"/>
        <v>0</v>
      </c>
      <c r="DT100" s="109">
        <f t="shared" ca="1" si="2900"/>
        <v>0</v>
      </c>
      <c r="DU100" s="104">
        <f t="shared" ca="1" si="2901"/>
        <v>0</v>
      </c>
      <c r="DV100" s="105">
        <f t="shared" ca="1" si="2902"/>
        <v>0</v>
      </c>
      <c r="DW100" s="191"/>
      <c r="DX100" s="192">
        <f t="shared" ca="1" si="2903"/>
        <v>0</v>
      </c>
      <c r="DY100" s="106">
        <f t="shared" ca="1" si="2904"/>
        <v>0</v>
      </c>
      <c r="DZ100" s="202"/>
      <c r="EA100" s="202"/>
      <c r="EB100" s="202"/>
      <c r="EC100" s="202"/>
      <c r="ED100" s="202"/>
      <c r="EE100" s="202"/>
      <c r="EF100" s="202"/>
      <c r="EG100" s="202"/>
      <c r="EH100" s="203"/>
      <c r="EI100" s="204"/>
      <c r="EJ100" s="108">
        <f t="shared" si="2905"/>
        <v>0</v>
      </c>
      <c r="EK100" s="102">
        <f ca="1">IF(E100=0,0,SUMIF('Cocktail (December 2025)'!$F$6:$DB$1547,E100,'Cocktail (December 2025)'!$AG$6:$AG$1547))</f>
        <v>0</v>
      </c>
      <c r="EL100" s="108">
        <f t="shared" ca="1" si="2906"/>
        <v>0</v>
      </c>
      <c r="EM100" s="109">
        <f t="shared" ca="1" si="2907"/>
        <v>0</v>
      </c>
      <c r="EN100" s="104">
        <f t="shared" ca="1" si="2908"/>
        <v>0</v>
      </c>
      <c r="EO100" s="105">
        <f t="shared" ca="1" si="2909"/>
        <v>0</v>
      </c>
      <c r="EP100" s="191"/>
      <c r="EQ100" s="199">
        <f t="shared" ca="1" si="2910"/>
        <v>0</v>
      </c>
      <c r="ER100" s="185">
        <f t="shared" ca="1" si="2911"/>
        <v>0</v>
      </c>
      <c r="ES100" s="202"/>
      <c r="ET100" s="202"/>
      <c r="EU100" s="202"/>
      <c r="EV100" s="202"/>
      <c r="EW100" s="202"/>
      <c r="EX100" s="202"/>
      <c r="EY100" s="202"/>
      <c r="EZ100" s="202"/>
      <c r="FA100" s="203"/>
      <c r="FB100" s="204"/>
      <c r="FC100" s="108">
        <f t="shared" si="2912"/>
        <v>0</v>
      </c>
      <c r="FD100" s="102">
        <f ca="1">IF(E100=0,0,SUMIF('Cocktail (December 2025)'!$F$6:$DB$1547,E100,'Cocktail (December 2025)'!$AJ$6:$AJ$1547))</f>
        <v>0</v>
      </c>
      <c r="FE100" s="108">
        <f t="shared" ca="1" si="2913"/>
        <v>0</v>
      </c>
      <c r="FF100" s="109">
        <f t="shared" ca="1" si="2914"/>
        <v>0</v>
      </c>
      <c r="FG100" s="104">
        <f t="shared" ca="1" si="2915"/>
        <v>0</v>
      </c>
      <c r="FH100" s="105">
        <f t="shared" ca="1" si="2916"/>
        <v>0</v>
      </c>
      <c r="FI100" s="191"/>
      <c r="FJ100" s="192">
        <f t="shared" ca="1" si="2917"/>
        <v>0</v>
      </c>
      <c r="FK100" s="110">
        <f t="shared" ca="1" si="2918"/>
        <v>0</v>
      </c>
      <c r="FL100" s="202"/>
      <c r="FM100" s="202"/>
      <c r="FN100" s="202"/>
      <c r="FO100" s="202"/>
      <c r="FP100" s="202"/>
      <c r="FQ100" s="202"/>
      <c r="FR100" s="202"/>
      <c r="FS100" s="202"/>
      <c r="FT100" s="203"/>
      <c r="FU100" s="204"/>
      <c r="FV100" s="108">
        <f t="shared" si="2919"/>
        <v>0</v>
      </c>
      <c r="FW100" s="102">
        <f ca="1">IF(E100=0,0,SUMIF('Cocktail (December 2025)'!$F$6:$DB$1547,E100,'Cocktail (December 2025)'!$AM$6:$AM$1547))</f>
        <v>0</v>
      </c>
      <c r="FX100" s="108">
        <f t="shared" ca="1" si="2920"/>
        <v>0</v>
      </c>
      <c r="FY100" s="109">
        <f t="shared" ca="1" si="2921"/>
        <v>0</v>
      </c>
      <c r="FZ100" s="104">
        <f t="shared" ca="1" si="2922"/>
        <v>0</v>
      </c>
      <c r="GA100" s="105">
        <f t="shared" ca="1" si="2923"/>
        <v>0</v>
      </c>
      <c r="GB100" s="191"/>
      <c r="GC100" s="192">
        <f t="shared" ca="1" si="2924"/>
        <v>0</v>
      </c>
      <c r="GD100" s="106">
        <f t="shared" ca="1" si="2925"/>
        <v>0</v>
      </c>
      <c r="GE100" s="202"/>
      <c r="GF100" s="202"/>
      <c r="GG100" s="202"/>
      <c r="GH100" s="202"/>
      <c r="GI100" s="202"/>
      <c r="GJ100" s="202"/>
      <c r="GK100" s="202"/>
      <c r="GL100" s="202"/>
      <c r="GM100" s="203"/>
      <c r="GN100" s="204"/>
      <c r="GO100" s="108">
        <f t="shared" si="2926"/>
        <v>0</v>
      </c>
      <c r="GP100" s="102">
        <f ca="1">IF(E100=0,0,SUMIF('Cocktail (December 2025)'!$F$6:$DB$1547,E100,'Cocktail (December 2025)'!$AP$6:$AP$1547))</f>
        <v>0</v>
      </c>
      <c r="GQ100" s="108">
        <f t="shared" ca="1" si="2927"/>
        <v>0</v>
      </c>
      <c r="GR100" s="109">
        <f t="shared" ca="1" si="2928"/>
        <v>0</v>
      </c>
      <c r="GS100" s="104">
        <f t="shared" ca="1" si="2929"/>
        <v>0</v>
      </c>
      <c r="GT100" s="105">
        <f t="shared" ca="1" si="2930"/>
        <v>0</v>
      </c>
      <c r="GU100" s="191"/>
      <c r="GV100" s="192">
        <f t="shared" ca="1" si="2931"/>
        <v>0</v>
      </c>
      <c r="GW100" s="106">
        <f t="shared" ca="1" si="2932"/>
        <v>0</v>
      </c>
      <c r="GX100" s="202"/>
      <c r="GY100" s="202"/>
      <c r="GZ100" s="202"/>
      <c r="HA100" s="202"/>
      <c r="HB100" s="202"/>
      <c r="HC100" s="202"/>
      <c r="HD100" s="202"/>
      <c r="HE100" s="202"/>
      <c r="HF100" s="203"/>
      <c r="HG100" s="204"/>
      <c r="HH100" s="108">
        <f t="shared" si="2933"/>
        <v>0</v>
      </c>
      <c r="HI100" s="102">
        <f ca="1">IF(E100=0,0,SUMIF('Cocktail (December 2025)'!$F$6:$DB$1547,E100,'Cocktail (December 2025)'!$AS$6:$AS$1547))</f>
        <v>0</v>
      </c>
      <c r="HJ100" s="108">
        <f t="shared" ca="1" si="2934"/>
        <v>0</v>
      </c>
      <c r="HK100" s="109">
        <f t="shared" ca="1" si="2935"/>
        <v>0</v>
      </c>
      <c r="HL100" s="104">
        <f t="shared" ca="1" si="2936"/>
        <v>0</v>
      </c>
      <c r="HM100" s="105">
        <f t="shared" ca="1" si="2937"/>
        <v>0</v>
      </c>
      <c r="HN100" s="191"/>
      <c r="HO100" s="192">
        <f t="shared" ca="1" si="2938"/>
        <v>0</v>
      </c>
      <c r="HP100" s="106">
        <f t="shared" ca="1" si="2939"/>
        <v>0</v>
      </c>
      <c r="HQ100" s="202"/>
      <c r="HR100" s="202"/>
      <c r="HS100" s="202"/>
      <c r="HT100" s="202"/>
      <c r="HU100" s="202"/>
      <c r="HV100" s="202"/>
      <c r="HW100" s="202"/>
      <c r="HX100" s="202"/>
      <c r="HY100" s="203"/>
      <c r="HZ100" s="204"/>
      <c r="IA100" s="108">
        <f t="shared" si="2940"/>
        <v>0</v>
      </c>
      <c r="IB100" s="102">
        <f ca="1">IF(E100=0,0,SUMIF('Cocktail (December 2025)'!$F$6:$DB$1547,E100,'Cocktail (December 2025)'!$AV$6:$AV$1547))</f>
        <v>0</v>
      </c>
      <c r="IC100" s="108">
        <f t="shared" ca="1" si="2941"/>
        <v>0</v>
      </c>
      <c r="ID100" s="109">
        <f t="shared" ca="1" si="2942"/>
        <v>0</v>
      </c>
      <c r="IE100" s="104">
        <f t="shared" ca="1" si="2943"/>
        <v>0</v>
      </c>
      <c r="IF100" s="105">
        <f t="shared" ca="1" si="2944"/>
        <v>0</v>
      </c>
      <c r="IG100" s="191"/>
      <c r="IH100" s="192">
        <f t="shared" ca="1" si="2945"/>
        <v>0</v>
      </c>
      <c r="II100" s="106">
        <f t="shared" ca="1" si="2946"/>
        <v>0</v>
      </c>
      <c r="IJ100" s="202"/>
      <c r="IK100" s="202"/>
      <c r="IL100" s="202"/>
      <c r="IM100" s="202"/>
      <c r="IN100" s="202"/>
      <c r="IO100" s="202"/>
      <c r="IP100" s="202"/>
      <c r="IQ100" s="202"/>
      <c r="IR100" s="203"/>
      <c r="IS100" s="204"/>
      <c r="IT100" s="108">
        <f t="shared" si="2947"/>
        <v>0</v>
      </c>
      <c r="IU100" s="102">
        <f ca="1">IF(E100=0,0,SUMIF('Cocktail (December 2025)'!$F$6:$DB$1547,E100,'Cocktail (December 2025)'!$AY$6:$AY$1547))</f>
        <v>0</v>
      </c>
      <c r="IV100" s="108">
        <f t="shared" ca="1" si="2948"/>
        <v>0</v>
      </c>
      <c r="IW100" s="109">
        <f t="shared" ca="1" si="2949"/>
        <v>0</v>
      </c>
      <c r="IX100" s="104">
        <f t="shared" ca="1" si="2950"/>
        <v>0</v>
      </c>
      <c r="IY100" s="105">
        <f t="shared" ca="1" si="2951"/>
        <v>0</v>
      </c>
      <c r="IZ100" s="191"/>
      <c r="JA100" s="192">
        <f t="shared" ca="1" si="2952"/>
        <v>0</v>
      </c>
      <c r="JB100" s="106">
        <f t="shared" ca="1" si="2953"/>
        <v>0</v>
      </c>
      <c r="JC100" s="202"/>
      <c r="JD100" s="202"/>
      <c r="JE100" s="202"/>
      <c r="JF100" s="202"/>
      <c r="JG100" s="202"/>
      <c r="JH100" s="202"/>
      <c r="JI100" s="202"/>
      <c r="JJ100" s="202"/>
      <c r="JK100" s="203"/>
      <c r="JL100" s="204"/>
      <c r="JM100" s="108">
        <f t="shared" si="2954"/>
        <v>0</v>
      </c>
      <c r="JN100" s="102">
        <f ca="1">IF(E100=0,0,SUMIF('Cocktail (December 2025)'!$F$6:$DB$1547,E100,'Cocktail (December 2025)'!$BB$6:$BB$1547))</f>
        <v>0</v>
      </c>
      <c r="JO100" s="108">
        <f t="shared" ca="1" si="2955"/>
        <v>0</v>
      </c>
      <c r="JP100" s="109">
        <f t="shared" ca="1" si="2956"/>
        <v>0</v>
      </c>
      <c r="JQ100" s="104">
        <f t="shared" ca="1" si="2957"/>
        <v>0</v>
      </c>
      <c r="JR100" s="105">
        <f t="shared" ca="1" si="2958"/>
        <v>0</v>
      </c>
      <c r="JS100" s="191"/>
      <c r="JT100" s="192">
        <f t="shared" ca="1" si="2959"/>
        <v>0</v>
      </c>
      <c r="JU100" s="106">
        <f t="shared" ca="1" si="2960"/>
        <v>0</v>
      </c>
      <c r="JV100" s="202"/>
      <c r="JW100" s="202"/>
      <c r="JX100" s="202"/>
      <c r="JY100" s="202"/>
      <c r="JZ100" s="202"/>
      <c r="KA100" s="202"/>
      <c r="KB100" s="202"/>
      <c r="KC100" s="202"/>
      <c r="KD100" s="203"/>
      <c r="KE100" s="204"/>
      <c r="KF100" s="108">
        <f t="shared" si="2961"/>
        <v>0</v>
      </c>
      <c r="KG100" s="102">
        <f ca="1">IF(E100=0,0,SUMIF('Cocktail (December 2025)'!$F$6:$DB$1547,E100,'Cocktail (December 2025)'!$BE$6:$BE$1547))</f>
        <v>0</v>
      </c>
      <c r="KH100" s="108">
        <f t="shared" ca="1" si="2962"/>
        <v>0</v>
      </c>
      <c r="KI100" s="109">
        <f t="shared" ca="1" si="2963"/>
        <v>0</v>
      </c>
      <c r="KJ100" s="104">
        <f t="shared" ca="1" si="2964"/>
        <v>0</v>
      </c>
      <c r="KK100" s="105">
        <f t="shared" ca="1" si="2965"/>
        <v>0</v>
      </c>
      <c r="KL100" s="191"/>
      <c r="KM100" s="192">
        <f t="shared" ca="1" si="2966"/>
        <v>0</v>
      </c>
      <c r="KN100" s="106">
        <f t="shared" ca="1" si="2967"/>
        <v>0</v>
      </c>
      <c r="KO100" s="202"/>
      <c r="KP100" s="202"/>
      <c r="KQ100" s="202"/>
      <c r="KR100" s="202"/>
      <c r="KS100" s="202"/>
      <c r="KT100" s="202"/>
      <c r="KU100" s="202"/>
      <c r="KV100" s="202"/>
      <c r="KW100" s="203"/>
      <c r="KX100" s="204"/>
      <c r="KY100" s="108">
        <f t="shared" si="2968"/>
        <v>0</v>
      </c>
      <c r="KZ100" s="102">
        <f ca="1">IF(E100=0,0,SUMIF('Cocktail (December 2025)'!$F$6:$DB$1547,E100,'Cocktail (December 2025)'!$BH$6:$BH$1547))</f>
        <v>0</v>
      </c>
      <c r="LA100" s="108">
        <f t="shared" ca="1" si="2969"/>
        <v>0</v>
      </c>
      <c r="LB100" s="109">
        <f t="shared" ca="1" si="2970"/>
        <v>0</v>
      </c>
      <c r="LC100" s="104">
        <f t="shared" ca="1" si="2971"/>
        <v>0</v>
      </c>
      <c r="LD100" s="105">
        <f t="shared" ca="1" si="2972"/>
        <v>0</v>
      </c>
      <c r="LE100" s="191"/>
      <c r="LF100" s="192">
        <f t="shared" ca="1" si="2973"/>
        <v>0</v>
      </c>
      <c r="LG100" s="106">
        <f t="shared" ca="1" si="2974"/>
        <v>0</v>
      </c>
      <c r="LH100" s="202"/>
      <c r="LI100" s="202"/>
      <c r="LJ100" s="202"/>
      <c r="LK100" s="202"/>
      <c r="LL100" s="202"/>
      <c r="LM100" s="202"/>
      <c r="LN100" s="202"/>
      <c r="LO100" s="202"/>
      <c r="LP100" s="203"/>
      <c r="LQ100" s="204"/>
      <c r="LR100" s="108">
        <f t="shared" si="2975"/>
        <v>0</v>
      </c>
      <c r="LS100" s="102">
        <f ca="1">IF(E100=0,0,SUMIF('Cocktail (December 2025)'!$F$6:$DB$1547,E100,'Cocktail (December 2025)'!$BK$6:$BK$1547))</f>
        <v>0</v>
      </c>
      <c r="LT100" s="108">
        <f t="shared" ca="1" si="2976"/>
        <v>0</v>
      </c>
      <c r="LU100" s="109">
        <f t="shared" ca="1" si="2977"/>
        <v>0</v>
      </c>
      <c r="LV100" s="104">
        <f t="shared" ca="1" si="2978"/>
        <v>0</v>
      </c>
      <c r="LW100" s="105">
        <f t="shared" ca="1" si="2979"/>
        <v>0</v>
      </c>
      <c r="LX100" s="191"/>
      <c r="LY100" s="192">
        <f t="shared" ca="1" si="2980"/>
        <v>0</v>
      </c>
      <c r="LZ100" s="106">
        <f t="shared" ca="1" si="2981"/>
        <v>0</v>
      </c>
      <c r="MA100" s="202"/>
      <c r="MB100" s="202"/>
      <c r="MC100" s="202"/>
      <c r="MD100" s="202"/>
      <c r="ME100" s="202"/>
      <c r="MF100" s="202"/>
      <c r="MG100" s="202"/>
      <c r="MH100" s="202"/>
      <c r="MI100" s="203"/>
      <c r="MJ100" s="204"/>
      <c r="MK100" s="108">
        <f t="shared" si="2982"/>
        <v>0</v>
      </c>
      <c r="ML100" s="102">
        <f ca="1">IF(E100=0,0,SUMIF('Cocktail (December 2025)'!$F$6:$DB$1547,E100,'Cocktail (December 2025)'!$BN$6:$BN$1547))</f>
        <v>0</v>
      </c>
      <c r="MM100" s="108">
        <f t="shared" ca="1" si="2983"/>
        <v>0</v>
      </c>
      <c r="MN100" s="109">
        <f t="shared" ca="1" si="2984"/>
        <v>0</v>
      </c>
      <c r="MO100" s="104">
        <f t="shared" ca="1" si="2985"/>
        <v>0</v>
      </c>
      <c r="MP100" s="105">
        <f t="shared" ca="1" si="2986"/>
        <v>0</v>
      </c>
      <c r="MQ100" s="191"/>
      <c r="MR100" s="192">
        <f t="shared" ca="1" si="2987"/>
        <v>0</v>
      </c>
      <c r="MS100" s="106">
        <f t="shared" ca="1" si="2988"/>
        <v>0</v>
      </c>
      <c r="MT100" s="202"/>
      <c r="MU100" s="202"/>
      <c r="MV100" s="202"/>
      <c r="MW100" s="202"/>
      <c r="MX100" s="202"/>
      <c r="MY100" s="202"/>
      <c r="MZ100" s="202"/>
      <c r="NA100" s="202"/>
      <c r="NB100" s="203"/>
      <c r="NC100" s="204"/>
      <c r="ND100" s="108">
        <f t="shared" si="2989"/>
        <v>0</v>
      </c>
      <c r="NE100" s="102">
        <f ca="1">IF(E100=0,0,SUMIF('Cocktail (December 2025)'!$F$6:$DB$1547,E100,'Cocktail (December 2025)'!$BQ$6:$BQ$1547))</f>
        <v>0</v>
      </c>
      <c r="NF100" s="108">
        <f t="shared" ca="1" si="2990"/>
        <v>0</v>
      </c>
      <c r="NG100" s="109">
        <f t="shared" ca="1" si="2991"/>
        <v>0</v>
      </c>
      <c r="NH100" s="104">
        <f t="shared" ca="1" si="2992"/>
        <v>0</v>
      </c>
      <c r="NI100" s="105">
        <f t="shared" ca="1" si="2993"/>
        <v>0</v>
      </c>
      <c r="NJ100" s="191"/>
      <c r="NK100" s="192">
        <f t="shared" ca="1" si="2994"/>
        <v>0</v>
      </c>
      <c r="NL100" s="106">
        <f t="shared" ca="1" si="2995"/>
        <v>0</v>
      </c>
      <c r="NM100" s="202"/>
      <c r="NN100" s="202"/>
      <c r="NO100" s="202"/>
      <c r="NP100" s="202"/>
      <c r="NQ100" s="202"/>
      <c r="NR100" s="202"/>
      <c r="NS100" s="202"/>
      <c r="NT100" s="202"/>
      <c r="NU100" s="203"/>
      <c r="NV100" s="204"/>
      <c r="NW100" s="108">
        <f t="shared" si="2996"/>
        <v>0</v>
      </c>
      <c r="NX100" s="102">
        <f ca="1">IF(E100=0,0,SUMIF('Cocktail (December 2025)'!$F$6:$DB$1547,E100,'Cocktail (December 2025)'!$BT$6:$BT$1547))</f>
        <v>0</v>
      </c>
      <c r="NY100" s="108">
        <f t="shared" ca="1" si="2997"/>
        <v>0</v>
      </c>
      <c r="NZ100" s="109">
        <f t="shared" ca="1" si="2998"/>
        <v>0</v>
      </c>
      <c r="OA100" s="104">
        <f t="shared" ca="1" si="2999"/>
        <v>0</v>
      </c>
      <c r="OB100" s="105">
        <f t="shared" ca="1" si="3000"/>
        <v>0</v>
      </c>
      <c r="OC100" s="191"/>
      <c r="OD100" s="192">
        <f t="shared" ca="1" si="3001"/>
        <v>0</v>
      </c>
      <c r="OE100" s="106">
        <f t="shared" ca="1" si="3002"/>
        <v>0</v>
      </c>
      <c r="OF100" s="202"/>
      <c r="OG100" s="202"/>
      <c r="OH100" s="202"/>
      <c r="OI100" s="202"/>
      <c r="OJ100" s="202"/>
      <c r="OK100" s="202"/>
      <c r="OL100" s="202"/>
      <c r="OM100" s="202"/>
      <c r="ON100" s="203"/>
      <c r="OO100" s="204"/>
      <c r="OP100" s="108">
        <f t="shared" si="3003"/>
        <v>0</v>
      </c>
      <c r="OQ100" s="102">
        <f ca="1">IF(E100=0,0,SUMIF('Cocktail (December 2025)'!$F$6:$DB$1547,E100,'Cocktail (December 2025)'!$BW$6:$BW$1547))</f>
        <v>0</v>
      </c>
      <c r="OR100" s="108">
        <f t="shared" ca="1" si="3004"/>
        <v>0</v>
      </c>
      <c r="OS100" s="109">
        <f t="shared" ca="1" si="3005"/>
        <v>0</v>
      </c>
      <c r="OT100" s="104">
        <f t="shared" ca="1" si="3006"/>
        <v>0</v>
      </c>
      <c r="OU100" s="105">
        <f t="shared" ca="1" si="3007"/>
        <v>0</v>
      </c>
      <c r="OV100" s="191"/>
      <c r="OW100" s="192">
        <f t="shared" ca="1" si="3008"/>
        <v>0</v>
      </c>
      <c r="OX100" s="106">
        <f t="shared" ca="1" si="3009"/>
        <v>0</v>
      </c>
      <c r="OY100" s="202"/>
      <c r="OZ100" s="202"/>
      <c r="PA100" s="202"/>
      <c r="PB100" s="202"/>
      <c r="PC100" s="202"/>
      <c r="PD100" s="202"/>
      <c r="PE100" s="202"/>
      <c r="PF100" s="202"/>
      <c r="PG100" s="203"/>
      <c r="PH100" s="204"/>
      <c r="PI100" s="108">
        <f t="shared" si="3010"/>
        <v>0</v>
      </c>
      <c r="PJ100" s="102">
        <f ca="1">IF(E100=0,0,SUMIF('Cocktail (December 2025)'!$F$6:$DB$1547,E100,'Cocktail (December 2025)'!$BZ$6:$BZ$1547))</f>
        <v>0</v>
      </c>
      <c r="PK100" s="108">
        <f t="shared" ca="1" si="3011"/>
        <v>0</v>
      </c>
      <c r="PL100" s="109">
        <f t="shared" ca="1" si="3012"/>
        <v>0</v>
      </c>
      <c r="PM100" s="104">
        <f t="shared" ca="1" si="3013"/>
        <v>0</v>
      </c>
      <c r="PN100" s="105">
        <f t="shared" ca="1" si="3014"/>
        <v>0</v>
      </c>
      <c r="PO100" s="191"/>
      <c r="PP100" s="192">
        <f t="shared" ca="1" si="3015"/>
        <v>0</v>
      </c>
      <c r="PQ100" s="106">
        <f t="shared" ca="1" si="3016"/>
        <v>0</v>
      </c>
      <c r="PR100" s="202"/>
      <c r="PS100" s="202"/>
      <c r="PT100" s="202"/>
      <c r="PU100" s="202"/>
      <c r="PV100" s="202"/>
      <c r="PW100" s="202"/>
      <c r="PX100" s="202"/>
      <c r="PY100" s="202"/>
      <c r="PZ100" s="203"/>
      <c r="QA100" s="204"/>
      <c r="QB100" s="108">
        <f t="shared" si="3017"/>
        <v>0</v>
      </c>
      <c r="QC100" s="102">
        <f ca="1">IF(E100=0,0,SUMIF('Cocktail (December 2025)'!$F$6:$DB$1547,E100,'Cocktail (December 2025)'!$CC$6:$CC$1547))</f>
        <v>0</v>
      </c>
      <c r="QD100" s="108">
        <f t="shared" ca="1" si="3018"/>
        <v>0</v>
      </c>
      <c r="QE100" s="109">
        <f t="shared" ca="1" si="3019"/>
        <v>0</v>
      </c>
      <c r="QF100" s="104">
        <f t="shared" ca="1" si="3020"/>
        <v>0</v>
      </c>
      <c r="QG100" s="105">
        <f t="shared" ca="1" si="3021"/>
        <v>0</v>
      </c>
      <c r="QH100" s="191"/>
      <c r="QI100" s="192">
        <f t="shared" ca="1" si="3022"/>
        <v>0</v>
      </c>
      <c r="QJ100" s="106">
        <f t="shared" ca="1" si="3023"/>
        <v>0</v>
      </c>
      <c r="QK100" s="202"/>
      <c r="QL100" s="202"/>
      <c r="QM100" s="202"/>
      <c r="QN100" s="202"/>
      <c r="QO100" s="202"/>
      <c r="QP100" s="202"/>
      <c r="QQ100" s="202"/>
      <c r="QR100" s="202"/>
      <c r="QS100" s="203"/>
      <c r="QT100" s="204"/>
      <c r="QU100" s="108">
        <f t="shared" si="3024"/>
        <v>0</v>
      </c>
      <c r="QV100" s="102">
        <f ca="1">IF(E100=0,0,SUMIF('Cocktail (December 2025)'!$F$6:$DB$1547,E100,'Cocktail (December 2025)'!$CF$6:$CF$1547))</f>
        <v>0</v>
      </c>
      <c r="QW100" s="108">
        <f t="shared" ca="1" si="3025"/>
        <v>0</v>
      </c>
      <c r="QX100" s="109">
        <f t="shared" ca="1" si="3026"/>
        <v>0</v>
      </c>
      <c r="QY100" s="104">
        <f t="shared" ca="1" si="3027"/>
        <v>0</v>
      </c>
      <c r="QZ100" s="105">
        <f t="shared" ca="1" si="3028"/>
        <v>0</v>
      </c>
      <c r="RA100" s="191"/>
      <c r="RB100" s="192">
        <f t="shared" ca="1" si="3029"/>
        <v>0</v>
      </c>
      <c r="RC100" s="106">
        <f t="shared" ca="1" si="3100"/>
        <v>0</v>
      </c>
      <c r="RD100" s="202"/>
      <c r="RE100" s="202"/>
      <c r="RF100" s="202"/>
      <c r="RG100" s="202"/>
      <c r="RH100" s="202"/>
      <c r="RI100" s="202"/>
      <c r="RJ100" s="202"/>
      <c r="RK100" s="202"/>
      <c r="RL100" s="203"/>
      <c r="RM100" s="204"/>
      <c r="RN100" s="108">
        <f t="shared" si="3030"/>
        <v>0</v>
      </c>
      <c r="RO100" s="102">
        <f ca="1">IF(E100=0,0,SUMIF('Cocktail (December 2025)'!$F$6:$DB$1547,E100,'Cocktail (December 2025)'!$CI$6:$CI$1547))</f>
        <v>0</v>
      </c>
      <c r="RP100" s="108">
        <f t="shared" ca="1" si="3031"/>
        <v>0</v>
      </c>
      <c r="RQ100" s="109">
        <f t="shared" ca="1" si="3032"/>
        <v>0</v>
      </c>
      <c r="RR100" s="104">
        <f t="shared" ca="1" si="3033"/>
        <v>0</v>
      </c>
      <c r="RS100" s="105">
        <f t="shared" ca="1" si="3034"/>
        <v>0</v>
      </c>
      <c r="RT100" s="191"/>
      <c r="RU100" s="192">
        <f t="shared" ca="1" si="3035"/>
        <v>0</v>
      </c>
      <c r="RV100" s="106">
        <f t="shared" ca="1" si="3036"/>
        <v>0</v>
      </c>
      <c r="RW100" s="202"/>
      <c r="RX100" s="202"/>
      <c r="RY100" s="202"/>
      <c r="RZ100" s="202"/>
      <c r="SA100" s="202"/>
      <c r="SB100" s="202"/>
      <c r="SC100" s="202"/>
      <c r="SD100" s="202"/>
      <c r="SE100" s="203"/>
      <c r="SF100" s="204"/>
      <c r="SG100" s="108">
        <f t="shared" si="3037"/>
        <v>0</v>
      </c>
      <c r="SH100" s="102">
        <f ca="1">IF(E100=0,0,SUMIF('Cocktail (December 2025)'!$F$6:$DB$1547,E100,'Cocktail (December 2025)'!$CL$6:$CL$1547))</f>
        <v>0</v>
      </c>
      <c r="SI100" s="108">
        <f t="shared" ca="1" si="3038"/>
        <v>0</v>
      </c>
      <c r="SJ100" s="109">
        <f t="shared" ca="1" si="3039"/>
        <v>0</v>
      </c>
      <c r="SK100" s="104">
        <f t="shared" ca="1" si="3040"/>
        <v>0</v>
      </c>
      <c r="SL100" s="105">
        <f t="shared" ca="1" si="3041"/>
        <v>0</v>
      </c>
      <c r="SM100" s="191"/>
      <c r="SN100" s="192">
        <f t="shared" ca="1" si="3042"/>
        <v>0</v>
      </c>
      <c r="SO100" s="106">
        <f t="shared" ca="1" si="3043"/>
        <v>0</v>
      </c>
      <c r="SP100" s="202"/>
      <c r="SQ100" s="202"/>
      <c r="SR100" s="202"/>
      <c r="SS100" s="202"/>
      <c r="ST100" s="202"/>
      <c r="SU100" s="202"/>
      <c r="SV100" s="202"/>
      <c r="SW100" s="202"/>
      <c r="SX100" s="203"/>
      <c r="SY100" s="204"/>
      <c r="SZ100" s="108">
        <f t="shared" si="3044"/>
        <v>0</v>
      </c>
      <c r="TA100" s="102">
        <f ca="1">IF(E100=0,0,SUMIF('Cocktail (December 2025)'!$F$6:$DB$1547,E100,'Cocktail (December 2025)'!$CO$6:$CO$1547))</f>
        <v>0</v>
      </c>
      <c r="TB100" s="108">
        <f t="shared" ca="1" si="3045"/>
        <v>0</v>
      </c>
      <c r="TC100" s="109">
        <f t="shared" ca="1" si="3046"/>
        <v>0</v>
      </c>
      <c r="TD100" s="104">
        <f t="shared" ca="1" si="3047"/>
        <v>0</v>
      </c>
      <c r="TE100" s="105">
        <f t="shared" ca="1" si="3048"/>
        <v>0</v>
      </c>
      <c r="TF100" s="191"/>
      <c r="TG100" s="192">
        <f t="shared" ca="1" si="3049"/>
        <v>0</v>
      </c>
      <c r="TH100" s="106">
        <f t="shared" ca="1" si="3050"/>
        <v>0</v>
      </c>
      <c r="TI100" s="202"/>
      <c r="TJ100" s="202"/>
      <c r="TK100" s="202"/>
      <c r="TL100" s="202"/>
      <c r="TM100" s="202"/>
      <c r="TN100" s="202"/>
      <c r="TO100" s="202"/>
      <c r="TP100" s="202"/>
      <c r="TQ100" s="203"/>
      <c r="TR100" s="204"/>
      <c r="TS100" s="108">
        <f t="shared" si="3051"/>
        <v>0</v>
      </c>
      <c r="TT100" s="102">
        <f ca="1">IF(E100=0,0,SUMIF('Cocktail (December 2025)'!$F$6:$DB$1547,E100,'Cocktail (December 2025)'!$CR$6:$CR$1547))</f>
        <v>0</v>
      </c>
      <c r="TU100" s="108">
        <f t="shared" ca="1" si="3052"/>
        <v>0</v>
      </c>
      <c r="TV100" s="109">
        <f t="shared" ca="1" si="3053"/>
        <v>0</v>
      </c>
      <c r="TW100" s="104">
        <f t="shared" ca="1" si="3054"/>
        <v>0</v>
      </c>
      <c r="TX100" s="105">
        <f t="shared" ca="1" si="3055"/>
        <v>0</v>
      </c>
      <c r="TY100" s="191"/>
      <c r="TZ100" s="192">
        <f t="shared" ca="1" si="3056"/>
        <v>0</v>
      </c>
      <c r="UA100" s="106">
        <f t="shared" ca="1" si="3057"/>
        <v>0</v>
      </c>
      <c r="UB100" s="202"/>
      <c r="UC100" s="202"/>
      <c r="UD100" s="202"/>
      <c r="UE100" s="202"/>
      <c r="UF100" s="202"/>
      <c r="UG100" s="202"/>
      <c r="UH100" s="202"/>
      <c r="UI100" s="202"/>
      <c r="UJ100" s="203"/>
      <c r="UK100" s="204"/>
      <c r="UL100" s="108">
        <f t="shared" si="3058"/>
        <v>0</v>
      </c>
      <c r="UM100" s="102">
        <f ca="1">IF(E100=0,0,SUMIF('Cocktail (December 2025)'!$F$6:$DB$1547,E100,'Cocktail (December 2025)'!$CU$6:$CU$1547))</f>
        <v>0</v>
      </c>
      <c r="UN100" s="108">
        <f t="shared" ca="1" si="3059"/>
        <v>0</v>
      </c>
      <c r="UO100" s="109">
        <f t="shared" ca="1" si="3060"/>
        <v>0</v>
      </c>
      <c r="UP100" s="104">
        <f t="shared" ca="1" si="3061"/>
        <v>0</v>
      </c>
      <c r="UQ100" s="105">
        <f t="shared" ca="1" si="3062"/>
        <v>0</v>
      </c>
      <c r="UR100" s="191"/>
      <c r="US100" s="192">
        <f t="shared" ca="1" si="3063"/>
        <v>0</v>
      </c>
      <c r="UT100" s="106">
        <f t="shared" ca="1" si="3064"/>
        <v>0</v>
      </c>
      <c r="UU100" s="202"/>
      <c r="UV100" s="202"/>
      <c r="UW100" s="202"/>
      <c r="UX100" s="202"/>
      <c r="UY100" s="202"/>
      <c r="UZ100" s="202"/>
      <c r="VA100" s="202"/>
      <c r="VB100" s="202"/>
      <c r="VC100" s="203"/>
      <c r="VD100" s="204"/>
      <c r="VE100" s="108">
        <f t="shared" si="3065"/>
        <v>0</v>
      </c>
      <c r="VF100" s="102">
        <f ca="1">IF(E100=0,0,SUMIF('Cocktail (December 2025)'!$F$6:$DB$1547,E100,'Cocktail (December 2025)'!$CX$6:$CX$1547))</f>
        <v>0</v>
      </c>
      <c r="VG100" s="108">
        <f t="shared" ca="1" si="3066"/>
        <v>0</v>
      </c>
      <c r="VH100" s="109">
        <f t="shared" ca="1" si="3067"/>
        <v>0</v>
      </c>
      <c r="VI100" s="104">
        <f t="shared" ca="1" si="3068"/>
        <v>0</v>
      </c>
      <c r="VJ100" s="105">
        <f t="shared" ca="1" si="3069"/>
        <v>0</v>
      </c>
      <c r="VK100" s="191"/>
      <c r="VL100" s="192">
        <f t="shared" ca="1" si="3070"/>
        <v>0</v>
      </c>
      <c r="VM100" s="106">
        <f t="shared" ca="1" si="3071"/>
        <v>0</v>
      </c>
      <c r="VN100" s="202"/>
      <c r="VO100" s="202"/>
      <c r="VP100" s="202"/>
      <c r="VQ100" s="202"/>
      <c r="VR100" s="202"/>
      <c r="VS100" s="202"/>
      <c r="VT100" s="202"/>
      <c r="VU100" s="202"/>
      <c r="VV100" s="203"/>
      <c r="VW100" s="204"/>
      <c r="VX100" s="108">
        <f t="shared" si="3072"/>
        <v>0</v>
      </c>
      <c r="VY100" s="102">
        <f ca="1">IF(E100=0,0,SUMIF('Cocktail (December 2025)'!$F$6:$DB$1547,E100,'Cocktail (December 2025)'!$DA$6:$DA$1547))</f>
        <v>0</v>
      </c>
      <c r="VZ100" s="108">
        <f t="shared" ca="1" si="3073"/>
        <v>0</v>
      </c>
      <c r="WA100" s="109">
        <f t="shared" ca="1" si="3074"/>
        <v>0</v>
      </c>
      <c r="WB100" s="104">
        <f t="shared" ca="1" si="3075"/>
        <v>0</v>
      </c>
      <c r="WC100" s="105">
        <f t="shared" ca="1" si="3076"/>
        <v>0</v>
      </c>
      <c r="WD100" s="191"/>
      <c r="WE100" s="192">
        <f t="shared" ca="1" si="3077"/>
        <v>0</v>
      </c>
      <c r="WF100" s="14" t="s">
        <v>81</v>
      </c>
      <c r="WG100" s="62">
        <f t="shared" si="3078"/>
        <v>0</v>
      </c>
      <c r="WH100" s="13">
        <f t="shared" si="3079"/>
        <v>0</v>
      </c>
      <c r="WI100" s="13">
        <f t="shared" si="3080"/>
        <v>0</v>
      </c>
      <c r="WJ100" s="13">
        <f t="shared" si="3081"/>
        <v>0</v>
      </c>
      <c r="WK100" s="13">
        <f t="shared" si="3082"/>
        <v>0</v>
      </c>
      <c r="WL100" s="13">
        <f t="shared" si="3083"/>
        <v>0</v>
      </c>
      <c r="WM100" s="13">
        <f t="shared" si="3084"/>
        <v>0</v>
      </c>
      <c r="WN100" s="13">
        <f t="shared" si="3085"/>
        <v>0</v>
      </c>
      <c r="WO100" s="13">
        <f t="shared" si="3086"/>
        <v>0</v>
      </c>
      <c r="WP100" s="63">
        <f t="shared" si="3087"/>
        <v>0</v>
      </c>
      <c r="WQ100" s="63">
        <f t="shared" si="3088"/>
        <v>0</v>
      </c>
      <c r="WR100" s="63">
        <f t="shared" si="3089"/>
        <v>0</v>
      </c>
      <c r="WS100" s="63">
        <f t="shared" ca="1" si="3090"/>
        <v>0</v>
      </c>
      <c r="WT100" s="54">
        <f t="shared" ca="1" si="3091"/>
        <v>0</v>
      </c>
      <c r="WU100" s="64">
        <f t="shared" ca="1" si="3092"/>
        <v>0</v>
      </c>
      <c r="WV100" s="196"/>
      <c r="WW100" s="197">
        <f t="shared" ca="1" si="3093"/>
        <v>0</v>
      </c>
      <c r="WX100" s="12">
        <f t="shared" si="3094"/>
        <v>0</v>
      </c>
      <c r="WY100" s="61"/>
    </row>
    <row r="101" spans="1:623" ht="15" x14ac:dyDescent="0.3">
      <c r="A101" s="114" t="str">
        <f t="shared" ref="A101" si="3106">IFERROR(IF(WU101=0,"-","Y"),"-")</f>
        <v>-</v>
      </c>
      <c r="B101" s="175"/>
      <c r="C101" s="173">
        <v>1077</v>
      </c>
      <c r="D101" s="174">
        <v>393</v>
      </c>
      <c r="E101" s="141" t="s">
        <v>140</v>
      </c>
      <c r="F101" s="98"/>
      <c r="G101" s="98"/>
      <c r="H101" s="90"/>
      <c r="I101" s="98"/>
      <c r="J101" s="90"/>
      <c r="K101" s="99"/>
      <c r="L101" s="215"/>
      <c r="M101" s="215"/>
      <c r="N101" s="208"/>
      <c r="O101" s="100"/>
      <c r="P101" s="202"/>
      <c r="Q101" s="202"/>
      <c r="R101" s="202"/>
      <c r="S101" s="202"/>
      <c r="T101" s="202"/>
      <c r="U101" s="202"/>
      <c r="V101" s="202"/>
      <c r="W101" s="202"/>
      <c r="X101" s="203"/>
      <c r="Y101" s="204"/>
      <c r="Z101" s="101"/>
      <c r="AA101" s="102"/>
      <c r="AB101" s="103"/>
      <c r="AC101" s="104"/>
      <c r="AD101" s="104"/>
      <c r="AE101" s="105"/>
      <c r="AF101" s="191"/>
      <c r="AG101" s="192"/>
      <c r="AH101" s="106">
        <f t="shared" ref="AH101" si="3107">IF(AF101="",AC101,IF(AF101&lt;&gt;0,AF101,0))</f>
        <v>0</v>
      </c>
      <c r="AI101" s="202"/>
      <c r="AJ101" s="202"/>
      <c r="AK101" s="202"/>
      <c r="AL101" s="202"/>
      <c r="AM101" s="202"/>
      <c r="AN101" s="202"/>
      <c r="AO101" s="202"/>
      <c r="AP101" s="202"/>
      <c r="AQ101" s="203"/>
      <c r="AR101" s="204"/>
      <c r="AS101" s="107"/>
      <c r="AT101" s="102"/>
      <c r="AU101" s="108"/>
      <c r="AV101" s="104"/>
      <c r="AW101" s="104"/>
      <c r="AX101" s="105"/>
      <c r="AY101" s="191"/>
      <c r="AZ101" s="192"/>
      <c r="BA101" s="106"/>
      <c r="BB101" s="202"/>
      <c r="BC101" s="202"/>
      <c r="BD101" s="202"/>
      <c r="BE101" s="202"/>
      <c r="BF101" s="202"/>
      <c r="BG101" s="202"/>
      <c r="BH101" s="202"/>
      <c r="BI101" s="202"/>
      <c r="BJ101" s="203"/>
      <c r="BK101" s="204"/>
      <c r="BL101" s="108"/>
      <c r="BM101" s="102"/>
      <c r="BN101" s="108"/>
      <c r="BO101" s="109"/>
      <c r="BP101" s="104"/>
      <c r="BQ101" s="105"/>
      <c r="BR101" s="191"/>
      <c r="BS101" s="192"/>
      <c r="BT101" s="106"/>
      <c r="BU101" s="202"/>
      <c r="BV101" s="202"/>
      <c r="BW101" s="202"/>
      <c r="BX101" s="202"/>
      <c r="BY101" s="202"/>
      <c r="BZ101" s="202"/>
      <c r="CA101" s="202"/>
      <c r="CB101" s="202"/>
      <c r="CC101" s="203"/>
      <c r="CD101" s="204"/>
      <c r="CE101" s="108"/>
      <c r="CF101" s="102"/>
      <c r="CG101" s="108"/>
      <c r="CH101" s="109"/>
      <c r="CI101" s="104"/>
      <c r="CJ101" s="105"/>
      <c r="CK101" s="191"/>
      <c r="CL101" s="192"/>
      <c r="CM101" s="106"/>
      <c r="CN101" s="202"/>
      <c r="CO101" s="202"/>
      <c r="CP101" s="202"/>
      <c r="CQ101" s="202"/>
      <c r="CR101" s="202"/>
      <c r="CS101" s="202"/>
      <c r="CT101" s="202"/>
      <c r="CU101" s="202"/>
      <c r="CV101" s="203"/>
      <c r="CW101" s="204"/>
      <c r="CX101" s="108"/>
      <c r="CY101" s="102"/>
      <c r="CZ101" s="108"/>
      <c r="DA101" s="109"/>
      <c r="DB101" s="104"/>
      <c r="DC101" s="105"/>
      <c r="DD101" s="191"/>
      <c r="DE101" s="192"/>
      <c r="DF101" s="106"/>
      <c r="DG101" s="202"/>
      <c r="DH101" s="202"/>
      <c r="DI101" s="202"/>
      <c r="DJ101" s="202"/>
      <c r="DK101" s="202"/>
      <c r="DL101" s="202"/>
      <c r="DM101" s="202"/>
      <c r="DN101" s="202"/>
      <c r="DO101" s="203"/>
      <c r="DP101" s="204"/>
      <c r="DQ101" s="108"/>
      <c r="DR101" s="102"/>
      <c r="DS101" s="108"/>
      <c r="DT101" s="109"/>
      <c r="DU101" s="104"/>
      <c r="DV101" s="105"/>
      <c r="DW101" s="191"/>
      <c r="DX101" s="192"/>
      <c r="DY101" s="106"/>
      <c r="DZ101" s="202"/>
      <c r="EA101" s="202"/>
      <c r="EB101" s="202"/>
      <c r="EC101" s="202"/>
      <c r="ED101" s="202"/>
      <c r="EE101" s="202"/>
      <c r="EF101" s="202"/>
      <c r="EG101" s="202"/>
      <c r="EH101" s="203"/>
      <c r="EI101" s="204"/>
      <c r="EJ101" s="108"/>
      <c r="EK101" s="102"/>
      <c r="EL101" s="108"/>
      <c r="EM101" s="109"/>
      <c r="EN101" s="104"/>
      <c r="EO101" s="105"/>
      <c r="EP101" s="191"/>
      <c r="EQ101" s="199"/>
      <c r="ER101" s="185"/>
      <c r="ES101" s="202"/>
      <c r="ET101" s="202"/>
      <c r="EU101" s="202"/>
      <c r="EV101" s="202"/>
      <c r="EW101" s="202"/>
      <c r="EX101" s="202"/>
      <c r="EY101" s="202"/>
      <c r="EZ101" s="202"/>
      <c r="FA101" s="203"/>
      <c r="FB101" s="204"/>
      <c r="FC101" s="108"/>
      <c r="FD101" s="102"/>
      <c r="FE101" s="108"/>
      <c r="FF101" s="109"/>
      <c r="FG101" s="104"/>
      <c r="FH101" s="105"/>
      <c r="FI101" s="191"/>
      <c r="FJ101" s="192"/>
      <c r="FK101" s="110"/>
      <c r="FL101" s="202"/>
      <c r="FM101" s="202"/>
      <c r="FN101" s="202"/>
      <c r="FO101" s="202"/>
      <c r="FP101" s="202"/>
      <c r="FQ101" s="202"/>
      <c r="FR101" s="202"/>
      <c r="FS101" s="202"/>
      <c r="FT101" s="203"/>
      <c r="FU101" s="204"/>
      <c r="FV101" s="108"/>
      <c r="FW101" s="102"/>
      <c r="FX101" s="108"/>
      <c r="FY101" s="109"/>
      <c r="FZ101" s="104"/>
      <c r="GA101" s="105"/>
      <c r="GB101" s="191"/>
      <c r="GC101" s="192"/>
      <c r="GD101" s="106"/>
      <c r="GE101" s="202"/>
      <c r="GF101" s="202"/>
      <c r="GG101" s="202"/>
      <c r="GH101" s="202"/>
      <c r="GI101" s="202"/>
      <c r="GJ101" s="202"/>
      <c r="GK101" s="202"/>
      <c r="GL101" s="202"/>
      <c r="GM101" s="203"/>
      <c r="GN101" s="204"/>
      <c r="GO101" s="108"/>
      <c r="GP101" s="102"/>
      <c r="GQ101" s="108"/>
      <c r="GR101" s="109"/>
      <c r="GS101" s="104"/>
      <c r="GT101" s="105"/>
      <c r="GU101" s="191"/>
      <c r="GV101" s="192"/>
      <c r="GW101" s="106"/>
      <c r="GX101" s="202"/>
      <c r="GY101" s="202"/>
      <c r="GZ101" s="202"/>
      <c r="HA101" s="202"/>
      <c r="HB101" s="202"/>
      <c r="HC101" s="202"/>
      <c r="HD101" s="202"/>
      <c r="HE101" s="202"/>
      <c r="HF101" s="203"/>
      <c r="HG101" s="204"/>
      <c r="HH101" s="108"/>
      <c r="HI101" s="102"/>
      <c r="HJ101" s="108"/>
      <c r="HK101" s="109"/>
      <c r="HL101" s="104"/>
      <c r="HM101" s="105"/>
      <c r="HN101" s="191"/>
      <c r="HO101" s="192"/>
      <c r="HP101" s="106"/>
      <c r="HQ101" s="202"/>
      <c r="HR101" s="202"/>
      <c r="HS101" s="202"/>
      <c r="HT101" s="202"/>
      <c r="HU101" s="202"/>
      <c r="HV101" s="202"/>
      <c r="HW101" s="202"/>
      <c r="HX101" s="202"/>
      <c r="HY101" s="203"/>
      <c r="HZ101" s="204"/>
      <c r="IA101" s="108"/>
      <c r="IB101" s="102"/>
      <c r="IC101" s="108"/>
      <c r="ID101" s="109"/>
      <c r="IE101" s="104"/>
      <c r="IF101" s="105"/>
      <c r="IG101" s="191"/>
      <c r="IH101" s="192"/>
      <c r="II101" s="106"/>
      <c r="IJ101" s="202"/>
      <c r="IK101" s="202"/>
      <c r="IL101" s="202"/>
      <c r="IM101" s="202"/>
      <c r="IN101" s="202"/>
      <c r="IO101" s="202"/>
      <c r="IP101" s="202"/>
      <c r="IQ101" s="202"/>
      <c r="IR101" s="203"/>
      <c r="IS101" s="204"/>
      <c r="IT101" s="108"/>
      <c r="IU101" s="102"/>
      <c r="IV101" s="108"/>
      <c r="IW101" s="109"/>
      <c r="IX101" s="104"/>
      <c r="IY101" s="105"/>
      <c r="IZ101" s="191"/>
      <c r="JA101" s="192"/>
      <c r="JB101" s="106"/>
      <c r="JC101" s="202"/>
      <c r="JD101" s="202"/>
      <c r="JE101" s="202"/>
      <c r="JF101" s="202"/>
      <c r="JG101" s="202"/>
      <c r="JH101" s="202"/>
      <c r="JI101" s="202"/>
      <c r="JJ101" s="202"/>
      <c r="JK101" s="203"/>
      <c r="JL101" s="204"/>
      <c r="JM101" s="108"/>
      <c r="JN101" s="102"/>
      <c r="JO101" s="108"/>
      <c r="JP101" s="109"/>
      <c r="JQ101" s="104"/>
      <c r="JR101" s="105"/>
      <c r="JS101" s="191"/>
      <c r="JT101" s="192"/>
      <c r="JU101" s="106"/>
      <c r="JV101" s="202"/>
      <c r="JW101" s="202"/>
      <c r="JX101" s="202"/>
      <c r="JY101" s="202"/>
      <c r="JZ101" s="202"/>
      <c r="KA101" s="202"/>
      <c r="KB101" s="202"/>
      <c r="KC101" s="202"/>
      <c r="KD101" s="203"/>
      <c r="KE101" s="204"/>
      <c r="KF101" s="108"/>
      <c r="KG101" s="102"/>
      <c r="KH101" s="108"/>
      <c r="KI101" s="109"/>
      <c r="KJ101" s="104"/>
      <c r="KK101" s="105"/>
      <c r="KL101" s="191"/>
      <c r="KM101" s="192"/>
      <c r="KN101" s="106"/>
      <c r="KO101" s="202"/>
      <c r="KP101" s="202"/>
      <c r="KQ101" s="202"/>
      <c r="KR101" s="202"/>
      <c r="KS101" s="202"/>
      <c r="KT101" s="202"/>
      <c r="KU101" s="202"/>
      <c r="KV101" s="202"/>
      <c r="KW101" s="203"/>
      <c r="KX101" s="204"/>
      <c r="KY101" s="108"/>
      <c r="KZ101" s="102"/>
      <c r="LA101" s="108"/>
      <c r="LB101" s="109"/>
      <c r="LC101" s="104"/>
      <c r="LD101" s="105"/>
      <c r="LE101" s="191"/>
      <c r="LF101" s="192"/>
      <c r="LG101" s="106"/>
      <c r="LH101" s="202"/>
      <c r="LI101" s="202"/>
      <c r="LJ101" s="202"/>
      <c r="LK101" s="202"/>
      <c r="LL101" s="202"/>
      <c r="LM101" s="202"/>
      <c r="LN101" s="202"/>
      <c r="LO101" s="202"/>
      <c r="LP101" s="203"/>
      <c r="LQ101" s="204"/>
      <c r="LR101" s="108"/>
      <c r="LS101" s="102"/>
      <c r="LT101" s="108"/>
      <c r="LU101" s="109"/>
      <c r="LV101" s="104"/>
      <c r="LW101" s="105"/>
      <c r="LX101" s="191"/>
      <c r="LY101" s="192"/>
      <c r="LZ101" s="106"/>
      <c r="MA101" s="202"/>
      <c r="MB101" s="202"/>
      <c r="MC101" s="202"/>
      <c r="MD101" s="202"/>
      <c r="ME101" s="202"/>
      <c r="MF101" s="202"/>
      <c r="MG101" s="202"/>
      <c r="MH101" s="202"/>
      <c r="MI101" s="203"/>
      <c r="MJ101" s="204"/>
      <c r="MK101" s="108"/>
      <c r="ML101" s="102"/>
      <c r="MM101" s="108"/>
      <c r="MN101" s="109"/>
      <c r="MO101" s="104"/>
      <c r="MP101" s="105"/>
      <c r="MQ101" s="191"/>
      <c r="MR101" s="192"/>
      <c r="MS101" s="106"/>
      <c r="MT101" s="202"/>
      <c r="MU101" s="202"/>
      <c r="MV101" s="202"/>
      <c r="MW101" s="202"/>
      <c r="MX101" s="202"/>
      <c r="MY101" s="202"/>
      <c r="MZ101" s="202"/>
      <c r="NA101" s="202"/>
      <c r="NB101" s="203"/>
      <c r="NC101" s="204"/>
      <c r="ND101" s="108"/>
      <c r="NE101" s="102"/>
      <c r="NF101" s="108"/>
      <c r="NG101" s="109"/>
      <c r="NH101" s="104"/>
      <c r="NI101" s="105"/>
      <c r="NJ101" s="191"/>
      <c r="NK101" s="192"/>
      <c r="NL101" s="106"/>
      <c r="NM101" s="202"/>
      <c r="NN101" s="202"/>
      <c r="NO101" s="202"/>
      <c r="NP101" s="202"/>
      <c r="NQ101" s="202"/>
      <c r="NR101" s="202"/>
      <c r="NS101" s="202"/>
      <c r="NT101" s="202"/>
      <c r="NU101" s="203"/>
      <c r="NV101" s="204"/>
      <c r="NW101" s="108"/>
      <c r="NX101" s="102"/>
      <c r="NY101" s="108"/>
      <c r="NZ101" s="109"/>
      <c r="OA101" s="104"/>
      <c r="OB101" s="105"/>
      <c r="OC101" s="191"/>
      <c r="OD101" s="192"/>
      <c r="OE101" s="106"/>
      <c r="OF101" s="202"/>
      <c r="OG101" s="202"/>
      <c r="OH101" s="202"/>
      <c r="OI101" s="202"/>
      <c r="OJ101" s="202"/>
      <c r="OK101" s="202"/>
      <c r="OL101" s="202"/>
      <c r="OM101" s="202"/>
      <c r="ON101" s="203"/>
      <c r="OO101" s="204"/>
      <c r="OP101" s="108"/>
      <c r="OQ101" s="102"/>
      <c r="OR101" s="108"/>
      <c r="OS101" s="109"/>
      <c r="OT101" s="104"/>
      <c r="OU101" s="105"/>
      <c r="OV101" s="191"/>
      <c r="OW101" s="192"/>
      <c r="OX101" s="106"/>
      <c r="OY101" s="202"/>
      <c r="OZ101" s="202"/>
      <c r="PA101" s="202"/>
      <c r="PB101" s="202"/>
      <c r="PC101" s="202"/>
      <c r="PD101" s="202"/>
      <c r="PE101" s="202"/>
      <c r="PF101" s="202"/>
      <c r="PG101" s="203"/>
      <c r="PH101" s="204"/>
      <c r="PI101" s="108"/>
      <c r="PJ101" s="102"/>
      <c r="PK101" s="108"/>
      <c r="PL101" s="109"/>
      <c r="PM101" s="104"/>
      <c r="PN101" s="105"/>
      <c r="PO101" s="191"/>
      <c r="PP101" s="192"/>
      <c r="PQ101" s="106"/>
      <c r="PR101" s="202"/>
      <c r="PS101" s="202"/>
      <c r="PT101" s="202"/>
      <c r="PU101" s="202"/>
      <c r="PV101" s="202"/>
      <c r="PW101" s="202"/>
      <c r="PX101" s="202"/>
      <c r="PY101" s="202"/>
      <c r="PZ101" s="203"/>
      <c r="QA101" s="204"/>
      <c r="QB101" s="108"/>
      <c r="QC101" s="102"/>
      <c r="QD101" s="108"/>
      <c r="QE101" s="109"/>
      <c r="QF101" s="104"/>
      <c r="QG101" s="105"/>
      <c r="QH101" s="191"/>
      <c r="QI101" s="192"/>
      <c r="QJ101" s="106"/>
      <c r="QK101" s="202"/>
      <c r="QL101" s="202"/>
      <c r="QM101" s="202"/>
      <c r="QN101" s="202"/>
      <c r="QO101" s="202"/>
      <c r="QP101" s="202"/>
      <c r="QQ101" s="202"/>
      <c r="QR101" s="202"/>
      <c r="QS101" s="203"/>
      <c r="QT101" s="204"/>
      <c r="QU101" s="108"/>
      <c r="QV101" s="102"/>
      <c r="QW101" s="108"/>
      <c r="QX101" s="109"/>
      <c r="QY101" s="104"/>
      <c r="QZ101" s="105"/>
      <c r="RA101" s="191"/>
      <c r="RB101" s="192"/>
      <c r="RC101" s="106"/>
      <c r="RD101" s="202"/>
      <c r="RE101" s="202"/>
      <c r="RF101" s="202"/>
      <c r="RG101" s="202"/>
      <c r="RH101" s="202"/>
      <c r="RI101" s="202"/>
      <c r="RJ101" s="202"/>
      <c r="RK101" s="202"/>
      <c r="RL101" s="203"/>
      <c r="RM101" s="204"/>
      <c r="RN101" s="108"/>
      <c r="RO101" s="102"/>
      <c r="RP101" s="108"/>
      <c r="RQ101" s="109"/>
      <c r="RR101" s="104"/>
      <c r="RS101" s="105"/>
      <c r="RT101" s="191"/>
      <c r="RU101" s="192"/>
      <c r="RV101" s="106"/>
      <c r="RW101" s="202"/>
      <c r="RX101" s="202"/>
      <c r="RY101" s="202"/>
      <c r="RZ101" s="202"/>
      <c r="SA101" s="202"/>
      <c r="SB101" s="202"/>
      <c r="SC101" s="202"/>
      <c r="SD101" s="202"/>
      <c r="SE101" s="203"/>
      <c r="SF101" s="204"/>
      <c r="SG101" s="108"/>
      <c r="SH101" s="102"/>
      <c r="SI101" s="108"/>
      <c r="SJ101" s="109"/>
      <c r="SK101" s="104"/>
      <c r="SL101" s="105"/>
      <c r="SM101" s="191"/>
      <c r="SN101" s="192"/>
      <c r="SO101" s="106"/>
      <c r="SP101" s="202"/>
      <c r="SQ101" s="202"/>
      <c r="SR101" s="202"/>
      <c r="SS101" s="202"/>
      <c r="ST101" s="202"/>
      <c r="SU101" s="202"/>
      <c r="SV101" s="202"/>
      <c r="SW101" s="202"/>
      <c r="SX101" s="203"/>
      <c r="SY101" s="204"/>
      <c r="SZ101" s="108"/>
      <c r="TA101" s="102"/>
      <c r="TB101" s="108"/>
      <c r="TC101" s="109"/>
      <c r="TD101" s="104"/>
      <c r="TE101" s="105"/>
      <c r="TF101" s="191"/>
      <c r="TG101" s="192"/>
      <c r="TH101" s="106"/>
      <c r="TI101" s="202"/>
      <c r="TJ101" s="202"/>
      <c r="TK101" s="202"/>
      <c r="TL101" s="202"/>
      <c r="TM101" s="202"/>
      <c r="TN101" s="202"/>
      <c r="TO101" s="202"/>
      <c r="TP101" s="202"/>
      <c r="TQ101" s="203"/>
      <c r="TR101" s="204"/>
      <c r="TS101" s="108"/>
      <c r="TT101" s="102"/>
      <c r="TU101" s="108"/>
      <c r="TV101" s="109"/>
      <c r="TW101" s="104"/>
      <c r="TX101" s="105"/>
      <c r="TY101" s="191"/>
      <c r="TZ101" s="192"/>
      <c r="UA101" s="106"/>
      <c r="UB101" s="202"/>
      <c r="UC101" s="202"/>
      <c r="UD101" s="202"/>
      <c r="UE101" s="202"/>
      <c r="UF101" s="202"/>
      <c r="UG101" s="202"/>
      <c r="UH101" s="202"/>
      <c r="UI101" s="202"/>
      <c r="UJ101" s="203"/>
      <c r="UK101" s="204"/>
      <c r="UL101" s="108"/>
      <c r="UM101" s="102"/>
      <c r="UN101" s="108"/>
      <c r="UO101" s="109"/>
      <c r="UP101" s="104"/>
      <c r="UQ101" s="105"/>
      <c r="UR101" s="191"/>
      <c r="US101" s="192"/>
      <c r="UT101" s="106"/>
      <c r="UU101" s="202"/>
      <c r="UV101" s="202"/>
      <c r="UW101" s="202"/>
      <c r="UX101" s="202"/>
      <c r="UY101" s="202"/>
      <c r="UZ101" s="202"/>
      <c r="VA101" s="202"/>
      <c r="VB101" s="202"/>
      <c r="VC101" s="203"/>
      <c r="VD101" s="204"/>
      <c r="VE101" s="108"/>
      <c r="VF101" s="102"/>
      <c r="VG101" s="108"/>
      <c r="VH101" s="109"/>
      <c r="VI101" s="104"/>
      <c r="VJ101" s="105"/>
      <c r="VK101" s="191"/>
      <c r="VL101" s="192"/>
      <c r="VM101" s="106"/>
      <c r="VN101" s="202"/>
      <c r="VO101" s="202"/>
      <c r="VP101" s="202"/>
      <c r="VQ101" s="202"/>
      <c r="VR101" s="202"/>
      <c r="VS101" s="202"/>
      <c r="VT101" s="202"/>
      <c r="VU101" s="202"/>
      <c r="VV101" s="203"/>
      <c r="VW101" s="204"/>
      <c r="VX101" s="108"/>
      <c r="VY101" s="102"/>
      <c r="VZ101" s="108"/>
      <c r="WA101" s="109"/>
      <c r="WB101" s="104"/>
      <c r="WC101" s="105"/>
      <c r="WD101" s="191"/>
      <c r="WE101" s="192"/>
      <c r="WF101" s="14"/>
      <c r="WG101" s="62"/>
      <c r="WH101" s="13"/>
      <c r="WI101" s="13"/>
      <c r="WJ101" s="13"/>
      <c r="WK101" s="13"/>
      <c r="WL101" s="13"/>
      <c r="WM101" s="13"/>
      <c r="WN101" s="13"/>
      <c r="WO101" s="13"/>
      <c r="WP101" s="63"/>
      <c r="WQ101" s="63"/>
      <c r="WR101" s="63"/>
      <c r="WS101" s="63"/>
      <c r="WT101" s="54"/>
      <c r="WU101" s="64"/>
      <c r="WV101" s="196"/>
      <c r="WW101" s="197"/>
      <c r="WX101" s="12"/>
      <c r="WY101" s="61"/>
    </row>
    <row r="102" spans="1:623" ht="15" x14ac:dyDescent="0.3">
      <c r="A102" s="114" t="str">
        <f ca="1">IFERROR(IF(WU102=0,"-","Y"),"-")</f>
        <v>-</v>
      </c>
      <c r="B102" s="175"/>
      <c r="C102" s="173">
        <v>554</v>
      </c>
      <c r="D102" s="174">
        <v>387</v>
      </c>
      <c r="E102" s="184" t="s">
        <v>136</v>
      </c>
      <c r="F102" s="98">
        <f>IF(E102="","",IF(VLOOKUP(E102,'Master Data (December 2025)'!$B$10:$N$857,1)=E102,VLOOKUP(E102,'Master Data (December 2025)'!$B$10:$N$857,6),"XX"))</f>
        <v>1</v>
      </c>
      <c r="G102" s="98"/>
      <c r="H102" s="90">
        <f>IF(E102="","",IF(VLOOKUP(E102,'Master Data (December 2025)'!$B$10:$N$857,1)=E102,VLOOKUP(E102,'Master Data (December 2025)'!$B$10:$N$857,8),"XX"))</f>
        <v>1</v>
      </c>
      <c r="I102" s="98"/>
      <c r="J102" s="90" t="str">
        <f>IF(E102="","",IF(VLOOKUP(E102,'Master Data (December 2025)'!$B$10:$N$857,1)=E102,VLOOKUP(E102,'Master Data (December 2025)'!$B$10:$N$857,3),"XX"))</f>
        <v>Winefans</v>
      </c>
      <c r="K102" s="99" t="str">
        <f>IF(E102="","",IF(VLOOKUP(E102,'Master Data (December 2025)'!$B$10:$N$857,1)=E102,VLOOKUP(E102,'Master Data (December 2025)'!$B$10:$N$857,5),"XX"))</f>
        <v>Bottle</v>
      </c>
      <c r="L102" s="215">
        <f>IF(E102="","",IF(VLOOKUP(E102,'Master Data (December 2025)'!$B$10:$N$857,1)=E102,VLOOKUP(E102,'Master Data (December 2025)'!$B$10:$N$857,11),"XX"))</f>
        <v>594</v>
      </c>
      <c r="M102" s="215">
        <f>IF(E102="","",IF(VLOOKUP(E102,'Master Data (December 2025)'!$B$10:$N$857,1)=E102,VLOOKUP(E102,'Master Data (December 2025)'!$B$10:$N$857,13),"XX"))</f>
        <v>594</v>
      </c>
      <c r="N102" s="208"/>
      <c r="O102" s="100">
        <f>N102</f>
        <v>0</v>
      </c>
      <c r="P102" s="202"/>
      <c r="Q102" s="202"/>
      <c r="R102" s="202"/>
      <c r="S102" s="202"/>
      <c r="T102" s="202"/>
      <c r="U102" s="202"/>
      <c r="V102" s="202"/>
      <c r="W102" s="202"/>
      <c r="X102" s="203"/>
      <c r="Y102" s="204"/>
      <c r="Z102" s="101">
        <f>(Y102*F102)/H102</f>
        <v>0</v>
      </c>
      <c r="AA102" s="102">
        <f ca="1">IF(E102=0,0,SUMIF('Cocktail (December 2025)'!$F$6:$DB$1547,E102,'Cocktail (December 2025)'!$O$6:$O$1547))</f>
        <v>0</v>
      </c>
      <c r="AB102" s="103">
        <f ca="1">AA102/H102</f>
        <v>0</v>
      </c>
      <c r="AC102" s="104">
        <f ca="1">O102+P102+Q102+R102-S102-T102-U102-V102-W102-X102-Z102-AB102</f>
        <v>0</v>
      </c>
      <c r="AD102" s="104">
        <f ca="1">AC102*H102</f>
        <v>0</v>
      </c>
      <c r="AE102" s="105">
        <f ca="1">(T102+U102+V102+W102+(X102+((Y102*$F102)/$H102)+AB102))*$L102</f>
        <v>0</v>
      </c>
      <c r="AF102" s="191"/>
      <c r="AG102" s="192">
        <f ca="1">AF102-AC102</f>
        <v>0</v>
      </c>
      <c r="AH102" s="106">
        <f ca="1">IF(AF102="",AC102,IF(AF102&lt;&gt;0,AF102,0))</f>
        <v>0</v>
      </c>
      <c r="AI102" s="202"/>
      <c r="AJ102" s="202"/>
      <c r="AK102" s="202"/>
      <c r="AL102" s="202"/>
      <c r="AM102" s="202"/>
      <c r="AN102" s="202"/>
      <c r="AO102" s="202"/>
      <c r="AP102" s="202"/>
      <c r="AQ102" s="203"/>
      <c r="AR102" s="204"/>
      <c r="AS102" s="107">
        <f>(AR102*F102)/H102</f>
        <v>0</v>
      </c>
      <c r="AT102" s="102">
        <f ca="1">IF(E102=0,0,SUMIF('Cocktail (December 2025)'!$F$6:$DB$1547,E102,'Cocktail (December 2025)'!$R$6:$R$1547))</f>
        <v>0</v>
      </c>
      <c r="AU102" s="108">
        <f ca="1">AT102/H102</f>
        <v>0</v>
      </c>
      <c r="AV102" s="104">
        <f ca="1">AH102+AI102+AJ102+AK102-AL102-AM102-AN102-AO102-AP102-AQ102-AS102-AU102</f>
        <v>0</v>
      </c>
      <c r="AW102" s="104">
        <f ca="1">AV102*H102</f>
        <v>0</v>
      </c>
      <c r="AX102" s="105">
        <f ca="1">(AM102+AN102+AO102+AP102+(AQ102+((AR102*$F102)/$H102)+AU102))*$L102</f>
        <v>0</v>
      </c>
      <c r="AY102" s="191"/>
      <c r="AZ102" s="192">
        <f ca="1">AY102-AV102</f>
        <v>0</v>
      </c>
      <c r="BA102" s="106">
        <f ca="1">AV102</f>
        <v>0</v>
      </c>
      <c r="BB102" s="202"/>
      <c r="BC102" s="202"/>
      <c r="BD102" s="202"/>
      <c r="BE102" s="202"/>
      <c r="BF102" s="202"/>
      <c r="BG102" s="202"/>
      <c r="BH102" s="202"/>
      <c r="BI102" s="202"/>
      <c r="BJ102" s="203"/>
      <c r="BK102" s="204"/>
      <c r="BL102" s="108">
        <f>(BK102*F102)/H102</f>
        <v>0</v>
      </c>
      <c r="BM102" s="102">
        <f ca="1">IF(E102=0,0,SUMIF('Cocktail (December 2025)'!$F$6:$DB$1547,E102,'Cocktail (December 2025)'!$U$6:$U$1547))</f>
        <v>0</v>
      </c>
      <c r="BN102" s="108">
        <f ca="1">BM102/H102</f>
        <v>0</v>
      </c>
      <c r="BO102" s="109">
        <f ca="1">BA102+BB102+BC102+BD102-BE102-BF102-BG102-BH102-BI102-BJ102-BL102-BN102</f>
        <v>0</v>
      </c>
      <c r="BP102" s="104">
        <f ca="1">BO102*H102</f>
        <v>0</v>
      </c>
      <c r="BQ102" s="105">
        <f ca="1">(BF102+BG102+BH102+BI102+(BJ102+((BK102*$F102)/$H102)+BN102))*$L102</f>
        <v>0</v>
      </c>
      <c r="BR102" s="191"/>
      <c r="BS102" s="192">
        <f ca="1">BR102-BO102</f>
        <v>0</v>
      </c>
      <c r="BT102" s="106">
        <f ca="1">BO102</f>
        <v>0</v>
      </c>
      <c r="BU102" s="202"/>
      <c r="BV102" s="202"/>
      <c r="BW102" s="202"/>
      <c r="BX102" s="202"/>
      <c r="BY102" s="202"/>
      <c r="BZ102" s="202"/>
      <c r="CA102" s="202"/>
      <c r="CB102" s="202"/>
      <c r="CC102" s="203"/>
      <c r="CD102" s="204"/>
      <c r="CE102" s="108">
        <f>(CD102*F102)/H102</f>
        <v>0</v>
      </c>
      <c r="CF102" s="102">
        <f ca="1">IF(E102=0,0,SUMIF('Cocktail (December 2025)'!$F$6:$DB$1547,E102,'Cocktail (December 2025)'!$X$6:$X$1547))</f>
        <v>0</v>
      </c>
      <c r="CG102" s="108">
        <f ca="1">CF102/H102</f>
        <v>0</v>
      </c>
      <c r="CH102" s="109">
        <f ca="1">BT102+BU102+BV102+BW102-BX102-BY102-BZ102-CA102-CB102-CC102-CE102-CG102</f>
        <v>0</v>
      </c>
      <c r="CI102" s="104">
        <f ca="1">CH102*H102</f>
        <v>0</v>
      </c>
      <c r="CJ102" s="105">
        <f ca="1">(BY102+BZ102+CA102+CB102+(CC102+((CD102*$F102)/$H102)+CG102))*$L102</f>
        <v>0</v>
      </c>
      <c r="CK102" s="191"/>
      <c r="CL102" s="192">
        <f ca="1">CK102-CH102</f>
        <v>0</v>
      </c>
      <c r="CM102" s="106">
        <f ca="1">CH102</f>
        <v>0</v>
      </c>
      <c r="CN102" s="202"/>
      <c r="CO102" s="202"/>
      <c r="CP102" s="202"/>
      <c r="CQ102" s="202"/>
      <c r="CR102" s="202"/>
      <c r="CS102" s="202"/>
      <c r="CT102" s="202"/>
      <c r="CU102" s="202"/>
      <c r="CV102" s="203"/>
      <c r="CW102" s="204"/>
      <c r="CX102" s="108">
        <f>(CW102*F102)/H102</f>
        <v>0</v>
      </c>
      <c r="CY102" s="102">
        <f ca="1">IF(E102=0,0,SUMIF('Cocktail (December 2025)'!$F$6:$DB$1547,E102,'Cocktail (December 2025)'!$AA$6:$AA$1547))</f>
        <v>0</v>
      </c>
      <c r="CZ102" s="108">
        <f ca="1">CY102/H102</f>
        <v>0</v>
      </c>
      <c r="DA102" s="109">
        <f ca="1">CM102+CN102+CO102+CP102-CQ102-CR102-CS102-CT102-CU102-CV102-CX102-CZ102</f>
        <v>0</v>
      </c>
      <c r="DB102" s="104">
        <f ca="1">DA102*H102</f>
        <v>0</v>
      </c>
      <c r="DC102" s="105">
        <f ca="1">(CR102+CS102+CT102+CU102+(CV102+((CW102*$F102)/$H102)+CZ102))*$L102</f>
        <v>0</v>
      </c>
      <c r="DD102" s="191"/>
      <c r="DE102" s="192">
        <f ca="1">DD102-DA102</f>
        <v>0</v>
      </c>
      <c r="DF102" s="106">
        <f ca="1">DA102</f>
        <v>0</v>
      </c>
      <c r="DG102" s="202"/>
      <c r="DH102" s="202"/>
      <c r="DI102" s="202"/>
      <c r="DJ102" s="202"/>
      <c r="DK102" s="202"/>
      <c r="DL102" s="202"/>
      <c r="DM102" s="202"/>
      <c r="DN102" s="202"/>
      <c r="DO102" s="203"/>
      <c r="DP102" s="204"/>
      <c r="DQ102" s="108">
        <f>(DP102*F102)/H102</f>
        <v>0</v>
      </c>
      <c r="DR102" s="102">
        <f ca="1">IF(E102=0,0,SUMIF('Cocktail (December 2025)'!$F$6:$DB$1547,E102,'Cocktail (December 2025)'!$AD$6:$AD$1547))</f>
        <v>0</v>
      </c>
      <c r="DS102" s="108">
        <f ca="1">DR102/H102</f>
        <v>0</v>
      </c>
      <c r="DT102" s="109">
        <f ca="1">DF102+DG102+DH102+DI102-DJ102-DK102-DL102-DM102-DN102-DO102-DQ102-DS102</f>
        <v>0</v>
      </c>
      <c r="DU102" s="104">
        <f ca="1">DT102*H102</f>
        <v>0</v>
      </c>
      <c r="DV102" s="105">
        <f ca="1">(DK102+DL102+DM102+DN102+(DO102+((DP102*$F102)/$H102)+DS102))*$L102</f>
        <v>0</v>
      </c>
      <c r="DW102" s="191"/>
      <c r="DX102" s="192">
        <f ca="1">DW102-DT102</f>
        <v>0</v>
      </c>
      <c r="DY102" s="106">
        <f ca="1">DT102</f>
        <v>0</v>
      </c>
      <c r="DZ102" s="202"/>
      <c r="EA102" s="202"/>
      <c r="EB102" s="202"/>
      <c r="EC102" s="202"/>
      <c r="ED102" s="202"/>
      <c r="EE102" s="202"/>
      <c r="EF102" s="202"/>
      <c r="EG102" s="202"/>
      <c r="EH102" s="203"/>
      <c r="EI102" s="204"/>
      <c r="EJ102" s="108">
        <f>(EI102*F102)/H102</f>
        <v>0</v>
      </c>
      <c r="EK102" s="102">
        <f ca="1">IF(E102=0,0,SUMIF('Cocktail (December 2025)'!$F$6:$DB$1547,E102,'Cocktail (December 2025)'!$AG$6:$AG$1547))</f>
        <v>0</v>
      </c>
      <c r="EL102" s="108">
        <f ca="1">EK102/H102</f>
        <v>0</v>
      </c>
      <c r="EM102" s="109">
        <f ca="1">DY102+DZ102+EA102+EB102-EC102-ED102-EE102-EF102-EG102-EH102-EJ102-EL102</f>
        <v>0</v>
      </c>
      <c r="EN102" s="104">
        <f ca="1">EM102*H102</f>
        <v>0</v>
      </c>
      <c r="EO102" s="105">
        <f ca="1">(ED102+EE102+EF102+EG102+(EH102+((EI102*$F102)/$H102)+EL102))*$L102</f>
        <v>0</v>
      </c>
      <c r="EP102" s="191"/>
      <c r="EQ102" s="199">
        <f ca="1">EP102-EM102</f>
        <v>0</v>
      </c>
      <c r="ER102" s="185">
        <f ca="1">EM102</f>
        <v>0</v>
      </c>
      <c r="ES102" s="202"/>
      <c r="ET102" s="202"/>
      <c r="EU102" s="202"/>
      <c r="EV102" s="202"/>
      <c r="EW102" s="202"/>
      <c r="EX102" s="202"/>
      <c r="EY102" s="202"/>
      <c r="EZ102" s="202"/>
      <c r="FA102" s="203"/>
      <c r="FB102" s="204"/>
      <c r="FC102" s="108">
        <f>(FB102*F102)/H102</f>
        <v>0</v>
      </c>
      <c r="FD102" s="102">
        <f ca="1">IF(E102=0,0,SUMIF('Cocktail (December 2025)'!$F$6:$DB$1547,E102,'Cocktail (December 2025)'!$AJ$6:$AJ$1547))</f>
        <v>0</v>
      </c>
      <c r="FE102" s="108">
        <f ca="1">FD102/H102</f>
        <v>0</v>
      </c>
      <c r="FF102" s="109">
        <f ca="1">ER102+ES102+ET102+EU102-EV102-EW102-EX102-EY102-EZ102-FA102-FC102-FE102</f>
        <v>0</v>
      </c>
      <c r="FG102" s="104">
        <f ca="1">FF102*H102</f>
        <v>0</v>
      </c>
      <c r="FH102" s="105">
        <f ca="1">(EW102+EX102+EY102+EZ102+(FA102+((FB102*$F102)/$H102)+FE102))*$L102</f>
        <v>0</v>
      </c>
      <c r="FI102" s="191"/>
      <c r="FJ102" s="192">
        <f ca="1">FI102-FF102</f>
        <v>0</v>
      </c>
      <c r="FK102" s="110">
        <f ca="1">FF102</f>
        <v>0</v>
      </c>
      <c r="FL102" s="202"/>
      <c r="FM102" s="202"/>
      <c r="FN102" s="202"/>
      <c r="FO102" s="202"/>
      <c r="FP102" s="202"/>
      <c r="FQ102" s="202"/>
      <c r="FR102" s="202"/>
      <c r="FS102" s="202"/>
      <c r="FT102" s="203"/>
      <c r="FU102" s="204"/>
      <c r="FV102" s="108">
        <f>(FU102*F102)/H102</f>
        <v>0</v>
      </c>
      <c r="FW102" s="102">
        <f ca="1">IF(E102=0,0,SUMIF('Cocktail (December 2025)'!$F$6:$DB$1547,E102,'Cocktail (December 2025)'!$AM$6:$AM$1547))</f>
        <v>0</v>
      </c>
      <c r="FX102" s="108">
        <f ca="1">FW102/H102</f>
        <v>0</v>
      </c>
      <c r="FY102" s="109">
        <f ca="1">FK102+FL102+FM102+FN102-FO102-FP102-FQ102-FR102-FS102-FT102-FV102-FX102</f>
        <v>0</v>
      </c>
      <c r="FZ102" s="104">
        <f ca="1">FY102*H102</f>
        <v>0</v>
      </c>
      <c r="GA102" s="105">
        <f ca="1">(FP102+FQ102+FR102+FS102+(FT102+((FU102*$F102)/$H102)+FX102))*$L102</f>
        <v>0</v>
      </c>
      <c r="GB102" s="191"/>
      <c r="GC102" s="192">
        <f ca="1">GB102-FY102</f>
        <v>0</v>
      </c>
      <c r="GD102" s="106">
        <f ca="1">FY102</f>
        <v>0</v>
      </c>
      <c r="GE102" s="202"/>
      <c r="GF102" s="202"/>
      <c r="GG102" s="202"/>
      <c r="GH102" s="202"/>
      <c r="GI102" s="202"/>
      <c r="GJ102" s="202"/>
      <c r="GK102" s="202"/>
      <c r="GL102" s="202"/>
      <c r="GM102" s="203"/>
      <c r="GN102" s="204"/>
      <c r="GO102" s="108">
        <f>(GN102*F102)/H102</f>
        <v>0</v>
      </c>
      <c r="GP102" s="102">
        <f ca="1">IF(E102=0,0,SUMIF('Cocktail (December 2025)'!$F$6:$DB$1547,E102,'Cocktail (December 2025)'!$AP$6:$AP$1547))</f>
        <v>0</v>
      </c>
      <c r="GQ102" s="108">
        <f ca="1">GP102/H102</f>
        <v>0</v>
      </c>
      <c r="GR102" s="109">
        <f ca="1">GD102+GE102+GF102+GG102-GH102-GI102-GJ102-GK102-GL102-GM102-GO102-GQ102</f>
        <v>0</v>
      </c>
      <c r="GS102" s="104">
        <f ca="1">GR102*H102</f>
        <v>0</v>
      </c>
      <c r="GT102" s="105">
        <f ca="1">(GI102+GJ102+GK102+GL102+(GM102+((GN102*$F102)/$H102)+GQ102))*$L102</f>
        <v>0</v>
      </c>
      <c r="GU102" s="191"/>
      <c r="GV102" s="192">
        <f ca="1">GU102-GR102</f>
        <v>0</v>
      </c>
      <c r="GW102" s="106">
        <f ca="1">GR102</f>
        <v>0</v>
      </c>
      <c r="GX102" s="202"/>
      <c r="GY102" s="202"/>
      <c r="GZ102" s="202"/>
      <c r="HA102" s="202"/>
      <c r="HB102" s="202"/>
      <c r="HC102" s="202"/>
      <c r="HD102" s="202"/>
      <c r="HE102" s="202"/>
      <c r="HF102" s="203"/>
      <c r="HG102" s="204"/>
      <c r="HH102" s="108">
        <f>(HG102*F102)/H102</f>
        <v>0</v>
      </c>
      <c r="HI102" s="102">
        <f ca="1">IF(E102=0,0,SUMIF('Cocktail (December 2025)'!$F$6:$DB$1547,E102,'Cocktail (December 2025)'!$AS$6:$AS$1547))</f>
        <v>0</v>
      </c>
      <c r="HJ102" s="108">
        <f ca="1">HI102/H102</f>
        <v>0</v>
      </c>
      <c r="HK102" s="109">
        <f ca="1">GW102+GX102+GY102+GZ102-HA102-HB102-HC102-HD102-HE102-HF102-HH102-HJ102</f>
        <v>0</v>
      </c>
      <c r="HL102" s="104">
        <f ca="1">HK102*H102</f>
        <v>0</v>
      </c>
      <c r="HM102" s="105">
        <f ca="1">(HB102+HC102+HD102+HE102+(HF102+((HG102*$F102)/$H102)+HJ102))*$L102</f>
        <v>0</v>
      </c>
      <c r="HN102" s="191"/>
      <c r="HO102" s="192">
        <f ca="1">HN102-HK102</f>
        <v>0</v>
      </c>
      <c r="HP102" s="106">
        <f ca="1">HK102</f>
        <v>0</v>
      </c>
      <c r="HQ102" s="202"/>
      <c r="HR102" s="202"/>
      <c r="HS102" s="202"/>
      <c r="HT102" s="202"/>
      <c r="HU102" s="202"/>
      <c r="HV102" s="202"/>
      <c r="HW102" s="202"/>
      <c r="HX102" s="202"/>
      <c r="HY102" s="203"/>
      <c r="HZ102" s="204"/>
      <c r="IA102" s="108">
        <f>(HZ102*F102)/H102</f>
        <v>0</v>
      </c>
      <c r="IB102" s="102">
        <f ca="1">IF(E102=0,0,SUMIF('Cocktail (December 2025)'!$F$6:$DB$1547,E102,'Cocktail (December 2025)'!$AV$6:$AV$1547))</f>
        <v>0</v>
      </c>
      <c r="IC102" s="108">
        <f ca="1">IB102/H102</f>
        <v>0</v>
      </c>
      <c r="ID102" s="109">
        <f ca="1">HP102+HQ102+HR102+HS102-HT102-HU102-HV102-HW102-HX102-HY102-IA102-IC102</f>
        <v>0</v>
      </c>
      <c r="IE102" s="104">
        <f ca="1">ID102*H102</f>
        <v>0</v>
      </c>
      <c r="IF102" s="105">
        <f ca="1">(HU102+HV102+HW102+HX102+(HY102+((HZ102*$F102)/$H102)+IC102))*$L102</f>
        <v>0</v>
      </c>
      <c r="IG102" s="191"/>
      <c r="IH102" s="192">
        <f ca="1">IG102-ID102</f>
        <v>0</v>
      </c>
      <c r="II102" s="106">
        <f ca="1">ID102</f>
        <v>0</v>
      </c>
      <c r="IJ102" s="202"/>
      <c r="IK102" s="202"/>
      <c r="IL102" s="202"/>
      <c r="IM102" s="202"/>
      <c r="IN102" s="202"/>
      <c r="IO102" s="202"/>
      <c r="IP102" s="202"/>
      <c r="IQ102" s="202"/>
      <c r="IR102" s="203"/>
      <c r="IS102" s="204"/>
      <c r="IT102" s="108">
        <f>(IS102*F102)/H102</f>
        <v>0</v>
      </c>
      <c r="IU102" s="102">
        <f ca="1">IF(E102=0,0,SUMIF('Cocktail (December 2025)'!$F$6:$DB$1547,E102,'Cocktail (December 2025)'!$AY$6:$AY$1547))</f>
        <v>0</v>
      </c>
      <c r="IV102" s="108">
        <f ca="1">IU102/H102</f>
        <v>0</v>
      </c>
      <c r="IW102" s="109">
        <f ca="1">II102+IJ102+IK102+IL102-IM102-IN102-IO102-IP102-IQ102-IR102-IT102-IV102</f>
        <v>0</v>
      </c>
      <c r="IX102" s="104">
        <f ca="1">IW102*H102</f>
        <v>0</v>
      </c>
      <c r="IY102" s="105">
        <f ca="1">(IN102+IO102+IP102+IQ102+(IR102+((IS102*$F102)/$H102)+IV102))*$L102</f>
        <v>0</v>
      </c>
      <c r="IZ102" s="191"/>
      <c r="JA102" s="192">
        <f ca="1">IZ102-IW102</f>
        <v>0</v>
      </c>
      <c r="JB102" s="106">
        <f ca="1">IW102</f>
        <v>0</v>
      </c>
      <c r="JC102" s="202"/>
      <c r="JD102" s="202"/>
      <c r="JE102" s="202"/>
      <c r="JF102" s="202"/>
      <c r="JG102" s="202"/>
      <c r="JH102" s="202"/>
      <c r="JI102" s="202"/>
      <c r="JJ102" s="202"/>
      <c r="JK102" s="203"/>
      <c r="JL102" s="204"/>
      <c r="JM102" s="108">
        <f>(JL102*F102)/H102</f>
        <v>0</v>
      </c>
      <c r="JN102" s="102">
        <f ca="1">IF(E102=0,0,SUMIF('Cocktail (December 2025)'!$F$6:$DB$1547,E102,'Cocktail (December 2025)'!$BB$6:$BB$1547))</f>
        <v>0</v>
      </c>
      <c r="JO102" s="108">
        <f ca="1">JN102/H102</f>
        <v>0</v>
      </c>
      <c r="JP102" s="109">
        <f ca="1">JB102+JC102+JD102+JE102-JF102-JG102-JH102-JI102-JJ102-JK102-JM102-JO102</f>
        <v>0</v>
      </c>
      <c r="JQ102" s="104">
        <f ca="1">JP102*H102</f>
        <v>0</v>
      </c>
      <c r="JR102" s="105">
        <f ca="1">(JG102+JH102+JI102+JJ102+(JK102+((JL102*$F102)/$H102)+JO102))*$L102</f>
        <v>0</v>
      </c>
      <c r="JS102" s="191"/>
      <c r="JT102" s="192">
        <f ca="1">JS102-JP102</f>
        <v>0</v>
      </c>
      <c r="JU102" s="106">
        <f ca="1">JP102</f>
        <v>0</v>
      </c>
      <c r="JV102" s="202"/>
      <c r="JW102" s="202"/>
      <c r="JX102" s="202"/>
      <c r="JY102" s="202"/>
      <c r="JZ102" s="202"/>
      <c r="KA102" s="202"/>
      <c r="KB102" s="202"/>
      <c r="KC102" s="202"/>
      <c r="KD102" s="203"/>
      <c r="KE102" s="204"/>
      <c r="KF102" s="108">
        <f>(KE102*F102)/H102</f>
        <v>0</v>
      </c>
      <c r="KG102" s="102">
        <f ca="1">IF(E102=0,0,SUMIF('Cocktail (December 2025)'!$F$6:$DB$1547,E102,'Cocktail (December 2025)'!$BE$6:$BE$1547))</f>
        <v>0</v>
      </c>
      <c r="KH102" s="108">
        <f ca="1">KG102/H102</f>
        <v>0</v>
      </c>
      <c r="KI102" s="109">
        <f ca="1">JU102+JV102+JW102+JX102-JY102-JZ102-KA102-KB102-KC102-KD102-KF102-KH102</f>
        <v>0</v>
      </c>
      <c r="KJ102" s="104">
        <f ca="1">KI102*H102</f>
        <v>0</v>
      </c>
      <c r="KK102" s="105">
        <f ca="1">(JZ102+KA102+KB102+KC102+(KD102+((KE102*$F102)/$H102)+KH102))*$L102</f>
        <v>0</v>
      </c>
      <c r="KL102" s="191"/>
      <c r="KM102" s="192">
        <f ca="1">KL102-KI102</f>
        <v>0</v>
      </c>
      <c r="KN102" s="106">
        <f ca="1">KI102</f>
        <v>0</v>
      </c>
      <c r="KO102" s="202"/>
      <c r="KP102" s="202"/>
      <c r="KQ102" s="202"/>
      <c r="KR102" s="202"/>
      <c r="KS102" s="202"/>
      <c r="KT102" s="202"/>
      <c r="KU102" s="202"/>
      <c r="KV102" s="202"/>
      <c r="KW102" s="203"/>
      <c r="KX102" s="204"/>
      <c r="KY102" s="108">
        <f>(KX102*F102)/H102</f>
        <v>0</v>
      </c>
      <c r="KZ102" s="102">
        <f ca="1">IF(E102=0,0,SUMIF('Cocktail (December 2025)'!$F$6:$DB$1547,E102,'Cocktail (December 2025)'!$BH$6:$BH$1547))</f>
        <v>0</v>
      </c>
      <c r="LA102" s="108">
        <f ca="1">KZ102/H102</f>
        <v>0</v>
      </c>
      <c r="LB102" s="109">
        <f ca="1">KN102+KO102+KP102+KQ102-KR102-KS102-KT102-KU102-KV102-KW102-KY102-LA102</f>
        <v>0</v>
      </c>
      <c r="LC102" s="104">
        <f ca="1">LB102*H102</f>
        <v>0</v>
      </c>
      <c r="LD102" s="105">
        <f ca="1">(KS102+KT102+KU102+KV102+(KW102+((KX102*$F102)/$H102)+LA102))*$L102</f>
        <v>0</v>
      </c>
      <c r="LE102" s="191"/>
      <c r="LF102" s="192">
        <f ca="1">LE102-LB102</f>
        <v>0</v>
      </c>
      <c r="LG102" s="106">
        <f ca="1">LB102</f>
        <v>0</v>
      </c>
      <c r="LH102" s="202"/>
      <c r="LI102" s="202"/>
      <c r="LJ102" s="202"/>
      <c r="LK102" s="202"/>
      <c r="LL102" s="202"/>
      <c r="LM102" s="202"/>
      <c r="LN102" s="202"/>
      <c r="LO102" s="202"/>
      <c r="LP102" s="203"/>
      <c r="LQ102" s="204"/>
      <c r="LR102" s="108">
        <f>(LQ102*F102)/H102</f>
        <v>0</v>
      </c>
      <c r="LS102" s="102">
        <f ca="1">IF(E102=0,0,SUMIF('Cocktail (December 2025)'!$F$6:$DB$1547,E102,'Cocktail (December 2025)'!$BK$6:$BK$1547))</f>
        <v>0</v>
      </c>
      <c r="LT102" s="108">
        <f ca="1">LS102/H102</f>
        <v>0</v>
      </c>
      <c r="LU102" s="109">
        <f ca="1">LG102+LH102+LI102+LJ102-LK102-LL102-LM102-LN102-LO102-LP102-LR102-LT102</f>
        <v>0</v>
      </c>
      <c r="LV102" s="104">
        <f ca="1">LU102*H102</f>
        <v>0</v>
      </c>
      <c r="LW102" s="105">
        <f ca="1">(LL102+LM102+LN102+LO102+(LP102+((LQ102*$F102)/$H102)+LT102))*$L102</f>
        <v>0</v>
      </c>
      <c r="LX102" s="191"/>
      <c r="LY102" s="192">
        <f ca="1">LX102-LU102</f>
        <v>0</v>
      </c>
      <c r="LZ102" s="106">
        <f ca="1">LU102</f>
        <v>0</v>
      </c>
      <c r="MA102" s="202"/>
      <c r="MB102" s="202"/>
      <c r="MC102" s="202"/>
      <c r="MD102" s="202"/>
      <c r="ME102" s="202"/>
      <c r="MF102" s="202"/>
      <c r="MG102" s="202"/>
      <c r="MH102" s="202"/>
      <c r="MI102" s="203"/>
      <c r="MJ102" s="204"/>
      <c r="MK102" s="108">
        <f>(MJ102*F102)/H102</f>
        <v>0</v>
      </c>
      <c r="ML102" s="102">
        <f ca="1">IF(E102=0,0,SUMIF('Cocktail (December 2025)'!$F$6:$DB$1547,E102,'Cocktail (December 2025)'!$BN$6:$BN$1547))</f>
        <v>0</v>
      </c>
      <c r="MM102" s="108">
        <f ca="1">ML102/H102</f>
        <v>0</v>
      </c>
      <c r="MN102" s="109">
        <f ca="1">LZ102+MA102+MB102+MC102-MD102-ME102-MF102-MG102-MH102-MI102-MK102-MM102</f>
        <v>0</v>
      </c>
      <c r="MO102" s="104">
        <f ca="1">MN102*H102</f>
        <v>0</v>
      </c>
      <c r="MP102" s="105">
        <f ca="1">(ME102+MF102+MG102+MH102+(MI102+((MJ102*$F102)/$H102)+MM102))*$L102</f>
        <v>0</v>
      </c>
      <c r="MQ102" s="191"/>
      <c r="MR102" s="192">
        <f ca="1">MQ102-MN102</f>
        <v>0</v>
      </c>
      <c r="MS102" s="106">
        <f ca="1">MN102</f>
        <v>0</v>
      </c>
      <c r="MT102" s="202"/>
      <c r="MU102" s="202"/>
      <c r="MV102" s="202"/>
      <c r="MW102" s="202"/>
      <c r="MX102" s="202"/>
      <c r="MY102" s="202"/>
      <c r="MZ102" s="202"/>
      <c r="NA102" s="202"/>
      <c r="NB102" s="203"/>
      <c r="NC102" s="204"/>
      <c r="ND102" s="108">
        <f>(NC102*F102)/H102</f>
        <v>0</v>
      </c>
      <c r="NE102" s="102">
        <f ca="1">IF(E102=0,0,SUMIF('Cocktail (December 2025)'!$F$6:$DB$1547,E102,'Cocktail (December 2025)'!$BQ$6:$BQ$1547))</f>
        <v>0</v>
      </c>
      <c r="NF102" s="108">
        <f ca="1">NE102/H102</f>
        <v>0</v>
      </c>
      <c r="NG102" s="109">
        <f ca="1">MS102+MT102+MU102+MV102-MW102-MX102-MY102-MZ102-NA102-NB102-ND102-NF102</f>
        <v>0</v>
      </c>
      <c r="NH102" s="104">
        <f ca="1">NG102*H102</f>
        <v>0</v>
      </c>
      <c r="NI102" s="105">
        <f ca="1">(MX102+MY102+MZ102+NA102+(NB102+((NC102*$F102)/$H102)+NF102))*$L102</f>
        <v>0</v>
      </c>
      <c r="NJ102" s="191"/>
      <c r="NK102" s="192">
        <f ca="1">NJ102-NG102</f>
        <v>0</v>
      </c>
      <c r="NL102" s="106">
        <f ca="1">NG102</f>
        <v>0</v>
      </c>
      <c r="NM102" s="202"/>
      <c r="NN102" s="202"/>
      <c r="NO102" s="202"/>
      <c r="NP102" s="202"/>
      <c r="NQ102" s="202"/>
      <c r="NR102" s="202"/>
      <c r="NS102" s="202"/>
      <c r="NT102" s="202"/>
      <c r="NU102" s="203"/>
      <c r="NV102" s="204"/>
      <c r="NW102" s="108">
        <f>(NV102*F102)/H102</f>
        <v>0</v>
      </c>
      <c r="NX102" s="102">
        <f ca="1">IF(E102=0,0,SUMIF('Cocktail (December 2025)'!$F$6:$DB$1547,E102,'Cocktail (December 2025)'!$BT$6:$BT$1547))</f>
        <v>0</v>
      </c>
      <c r="NY102" s="108">
        <f ca="1">NX102/H102</f>
        <v>0</v>
      </c>
      <c r="NZ102" s="109">
        <f ca="1">NL102+NM102+NN102+NO102-NP102-NQ102-NR102-NS102-NT102-NU102-NW102-NY102</f>
        <v>0</v>
      </c>
      <c r="OA102" s="104">
        <f ca="1">NZ102*H102</f>
        <v>0</v>
      </c>
      <c r="OB102" s="105">
        <f ca="1">(NQ102+NR102+NS102+NT102+(NU102+((NV102*$F102)/$H102)+NY102))*$L102</f>
        <v>0</v>
      </c>
      <c r="OC102" s="191"/>
      <c r="OD102" s="192">
        <f ca="1">OC102-NZ102</f>
        <v>0</v>
      </c>
      <c r="OE102" s="106">
        <f ca="1">NZ102</f>
        <v>0</v>
      </c>
      <c r="OF102" s="202"/>
      <c r="OG102" s="202"/>
      <c r="OH102" s="202"/>
      <c r="OI102" s="202"/>
      <c r="OJ102" s="202"/>
      <c r="OK102" s="202"/>
      <c r="OL102" s="202"/>
      <c r="OM102" s="202"/>
      <c r="ON102" s="203"/>
      <c r="OO102" s="204"/>
      <c r="OP102" s="108">
        <f>(OO102*F102)/H102</f>
        <v>0</v>
      </c>
      <c r="OQ102" s="102">
        <f ca="1">IF(E102=0,0,SUMIF('Cocktail (December 2025)'!$F$6:$DB$1547,E102,'Cocktail (December 2025)'!$BW$6:$BW$1547))</f>
        <v>0</v>
      </c>
      <c r="OR102" s="108">
        <f ca="1">OQ102/H102</f>
        <v>0</v>
      </c>
      <c r="OS102" s="109">
        <f ca="1">OE102+OF102+OG102+OH102-OI102-OJ102-OK102-OL102-OM102-ON102-OP102-OR102</f>
        <v>0</v>
      </c>
      <c r="OT102" s="104">
        <f ca="1">OS102*H102</f>
        <v>0</v>
      </c>
      <c r="OU102" s="105">
        <f ca="1">(OJ102+OK102+OL102+OM102+(ON102+((OO102*$F102)/$H102)+OR102))*$L102</f>
        <v>0</v>
      </c>
      <c r="OV102" s="191"/>
      <c r="OW102" s="192">
        <f ca="1">OV102-OS102</f>
        <v>0</v>
      </c>
      <c r="OX102" s="106">
        <f ca="1">OS102</f>
        <v>0</v>
      </c>
      <c r="OY102" s="202"/>
      <c r="OZ102" s="202"/>
      <c r="PA102" s="202"/>
      <c r="PB102" s="202"/>
      <c r="PC102" s="202"/>
      <c r="PD102" s="202"/>
      <c r="PE102" s="202"/>
      <c r="PF102" s="202"/>
      <c r="PG102" s="203"/>
      <c r="PH102" s="204"/>
      <c r="PI102" s="108">
        <f>(PH102*F102)/H102</f>
        <v>0</v>
      </c>
      <c r="PJ102" s="102">
        <f ca="1">IF(E102=0,0,SUMIF('Cocktail (December 2025)'!$F$6:$DB$1547,E102,'Cocktail (December 2025)'!$BZ$6:$BZ$1547))</f>
        <v>0</v>
      </c>
      <c r="PK102" s="108">
        <f ca="1">PJ102/H102</f>
        <v>0</v>
      </c>
      <c r="PL102" s="109">
        <f ca="1">OX102+OY102+OZ102+PA102-PB102-PC102-PD102-PE102-PF102-PG102-PI102-PK102</f>
        <v>0</v>
      </c>
      <c r="PM102" s="104">
        <f ca="1">PL102*H102</f>
        <v>0</v>
      </c>
      <c r="PN102" s="105">
        <f ca="1">(PC102+PD102+PE102+PF102+(PG102+((PH102*$F102)/$H102)+PK102))*$L102</f>
        <v>0</v>
      </c>
      <c r="PO102" s="191"/>
      <c r="PP102" s="192">
        <f ca="1">PO102-PL102</f>
        <v>0</v>
      </c>
      <c r="PQ102" s="106">
        <f ca="1">PL102</f>
        <v>0</v>
      </c>
      <c r="PR102" s="202"/>
      <c r="PS102" s="202"/>
      <c r="PT102" s="202"/>
      <c r="PU102" s="202"/>
      <c r="PV102" s="202"/>
      <c r="PW102" s="202"/>
      <c r="PX102" s="202"/>
      <c r="PY102" s="202"/>
      <c r="PZ102" s="203"/>
      <c r="QA102" s="204"/>
      <c r="QB102" s="108">
        <f>(QA102*F102)/H102</f>
        <v>0</v>
      </c>
      <c r="QC102" s="102">
        <f ca="1">IF(E102=0,0,SUMIF('Cocktail (December 2025)'!$F$6:$DB$1547,E102,'Cocktail (December 2025)'!$CC$6:$CC$1547))</f>
        <v>0</v>
      </c>
      <c r="QD102" s="108">
        <f ca="1">QC102/H102</f>
        <v>0</v>
      </c>
      <c r="QE102" s="109">
        <f ca="1">PQ102+PR102+PS102+PT102-PU102-PV102-PW102-PX102-PY102-PZ102-QB102-QD102</f>
        <v>0</v>
      </c>
      <c r="QF102" s="104">
        <f ca="1">QE102*H102</f>
        <v>0</v>
      </c>
      <c r="QG102" s="105">
        <f ca="1">(PV102+PW102+PX102+PY102+(PZ102+((QA102*$F102)/$H102)+QD102))*$L102</f>
        <v>0</v>
      </c>
      <c r="QH102" s="191"/>
      <c r="QI102" s="192">
        <f ca="1">QH102-QE102</f>
        <v>0</v>
      </c>
      <c r="QJ102" s="106">
        <f ca="1">QE102</f>
        <v>0</v>
      </c>
      <c r="QK102" s="202"/>
      <c r="QL102" s="202"/>
      <c r="QM102" s="202"/>
      <c r="QN102" s="202"/>
      <c r="QO102" s="202"/>
      <c r="QP102" s="202"/>
      <c r="QQ102" s="202"/>
      <c r="QR102" s="202"/>
      <c r="QS102" s="203"/>
      <c r="QT102" s="204"/>
      <c r="QU102" s="108">
        <f>(QT102*F102)/H102</f>
        <v>0</v>
      </c>
      <c r="QV102" s="102">
        <f ca="1">IF(E102=0,0,SUMIF('Cocktail (December 2025)'!$F$6:$DB$1547,E102,'Cocktail (December 2025)'!$CF$6:$CF$1547))</f>
        <v>0</v>
      </c>
      <c r="QW102" s="108">
        <f ca="1">QV102/H102</f>
        <v>0</v>
      </c>
      <c r="QX102" s="109">
        <f ca="1">QJ102+QK102+QL102+QM102-QN102-QO102-QP102-QQ102-QR102-QS102-QU102-QW102</f>
        <v>0</v>
      </c>
      <c r="QY102" s="104">
        <f ca="1">QX102*H102</f>
        <v>0</v>
      </c>
      <c r="QZ102" s="105">
        <f ca="1">(QO102+QP102+QQ102+QR102+(QS102+((QT102*$F102)/$H102)+QW102))*$L102</f>
        <v>0</v>
      </c>
      <c r="RA102" s="191"/>
      <c r="RB102" s="192">
        <f ca="1">RA102-QX102</f>
        <v>0</v>
      </c>
      <c r="RC102" s="106">
        <f ca="1">QX102</f>
        <v>0</v>
      </c>
      <c r="RD102" s="202"/>
      <c r="RE102" s="202"/>
      <c r="RF102" s="202"/>
      <c r="RG102" s="202"/>
      <c r="RH102" s="202"/>
      <c r="RI102" s="202"/>
      <c r="RJ102" s="202"/>
      <c r="RK102" s="202"/>
      <c r="RL102" s="203"/>
      <c r="RM102" s="204"/>
      <c r="RN102" s="108">
        <f>(RM102*F102)/H102</f>
        <v>0</v>
      </c>
      <c r="RO102" s="102">
        <f ca="1">IF(E102=0,0,SUMIF('Cocktail (December 2025)'!$F$6:$DB$1547,E102,'Cocktail (December 2025)'!$CI$6:$CI$1547))</f>
        <v>0</v>
      </c>
      <c r="RP102" s="108">
        <f ca="1">RO102/H102</f>
        <v>0</v>
      </c>
      <c r="RQ102" s="109">
        <f ca="1">RC102+RD102+RE102+RF102-RG102-RH102-RI102-RJ102-RK102-RL102-RN102-RP102</f>
        <v>0</v>
      </c>
      <c r="RR102" s="104">
        <f ca="1">RQ102*H102</f>
        <v>0</v>
      </c>
      <c r="RS102" s="105">
        <f ca="1">(RH102+RI102+RJ102+RK102+(RL102+((RM102*$F102)/$H102)+RP102))*$L102</f>
        <v>0</v>
      </c>
      <c r="RT102" s="191"/>
      <c r="RU102" s="192">
        <f ca="1">RT102-RQ102</f>
        <v>0</v>
      </c>
      <c r="RV102" s="106">
        <f ca="1">RQ102</f>
        <v>0</v>
      </c>
      <c r="RW102" s="202"/>
      <c r="RX102" s="202"/>
      <c r="RY102" s="202"/>
      <c r="RZ102" s="202"/>
      <c r="SA102" s="202"/>
      <c r="SB102" s="202"/>
      <c r="SC102" s="202"/>
      <c r="SD102" s="202"/>
      <c r="SE102" s="203"/>
      <c r="SF102" s="204"/>
      <c r="SG102" s="108">
        <f>(SF102*F102)/H102</f>
        <v>0</v>
      </c>
      <c r="SH102" s="102">
        <f ca="1">IF(E102=0,0,SUMIF('Cocktail (December 2025)'!$F$6:$DB$1547,E102,'Cocktail (December 2025)'!$CL$6:$CL$1547))</f>
        <v>0</v>
      </c>
      <c r="SI102" s="108">
        <f ca="1">SH102/H102</f>
        <v>0</v>
      </c>
      <c r="SJ102" s="109">
        <f ca="1">RV102+RW102+RX102+RY102-RZ102-SA102-SB102-SC102-SD102-SE102-SG102-SI102</f>
        <v>0</v>
      </c>
      <c r="SK102" s="104">
        <f ca="1">SJ102*H102</f>
        <v>0</v>
      </c>
      <c r="SL102" s="105">
        <f ca="1">(SA102+SB102+SC102+SD102+(SE102+((SF102*$F102)/$H102)+SI102))*$L102</f>
        <v>0</v>
      </c>
      <c r="SM102" s="191"/>
      <c r="SN102" s="192">
        <f ca="1">SM102-SJ102</f>
        <v>0</v>
      </c>
      <c r="SO102" s="106">
        <f ca="1">SJ102</f>
        <v>0</v>
      </c>
      <c r="SP102" s="202"/>
      <c r="SQ102" s="202"/>
      <c r="SR102" s="202"/>
      <c r="SS102" s="202"/>
      <c r="ST102" s="202"/>
      <c r="SU102" s="202"/>
      <c r="SV102" s="202"/>
      <c r="SW102" s="202"/>
      <c r="SX102" s="203"/>
      <c r="SY102" s="204"/>
      <c r="SZ102" s="108">
        <f>(SY102*F102)/H102</f>
        <v>0</v>
      </c>
      <c r="TA102" s="102">
        <f ca="1">IF(E102=0,0,SUMIF('Cocktail (December 2025)'!$F$6:$DB$1547,E102,'Cocktail (December 2025)'!$CO$6:$CO$1547))</f>
        <v>0</v>
      </c>
      <c r="TB102" s="108">
        <f ca="1">TA102/H102</f>
        <v>0</v>
      </c>
      <c r="TC102" s="109">
        <f ca="1">SO102+SP102+SQ102+SR102-SS102-ST102-SU102-SV102-SW102-SX102-SZ102-TB102</f>
        <v>0</v>
      </c>
      <c r="TD102" s="104">
        <f ca="1">TC102*H102</f>
        <v>0</v>
      </c>
      <c r="TE102" s="105">
        <f ca="1">(ST102+SU102+SV102+SW102+(SX102+((SY102*$F102)/$H102)+TB102))*$L102</f>
        <v>0</v>
      </c>
      <c r="TF102" s="191"/>
      <c r="TG102" s="192">
        <f ca="1">TF102-TC102</f>
        <v>0</v>
      </c>
      <c r="TH102" s="106">
        <f ca="1">TC102</f>
        <v>0</v>
      </c>
      <c r="TI102" s="202"/>
      <c r="TJ102" s="202"/>
      <c r="TK102" s="202"/>
      <c r="TL102" s="202"/>
      <c r="TM102" s="202"/>
      <c r="TN102" s="202"/>
      <c r="TO102" s="202"/>
      <c r="TP102" s="202"/>
      <c r="TQ102" s="203"/>
      <c r="TR102" s="204"/>
      <c r="TS102" s="108">
        <f>(TR102*F102)/H102</f>
        <v>0</v>
      </c>
      <c r="TT102" s="102">
        <f ca="1">IF(E102=0,0,SUMIF('Cocktail (December 2025)'!$F$6:$DB$1547,E102,'Cocktail (December 2025)'!$CR$6:$CR$1547))</f>
        <v>0</v>
      </c>
      <c r="TU102" s="108">
        <f ca="1">TT102/H102</f>
        <v>0</v>
      </c>
      <c r="TV102" s="109">
        <f ca="1">TH102+TI102+TJ102+TK102-TL102-TM102-TN102-TO102-TP102-TQ102-TS102-TU102</f>
        <v>0</v>
      </c>
      <c r="TW102" s="104">
        <f ca="1">TV102*H102</f>
        <v>0</v>
      </c>
      <c r="TX102" s="105">
        <f ca="1">(TM102+TN102+TO102+TP102+(TQ102+((TR102*$F102)/$H102)+TU102))*$L102</f>
        <v>0</v>
      </c>
      <c r="TY102" s="191"/>
      <c r="TZ102" s="192">
        <f ca="1">TY102-TV102</f>
        <v>0</v>
      </c>
      <c r="UA102" s="106">
        <f ca="1">TV102</f>
        <v>0</v>
      </c>
      <c r="UB102" s="202"/>
      <c r="UC102" s="202"/>
      <c r="UD102" s="202"/>
      <c r="UE102" s="202"/>
      <c r="UF102" s="202"/>
      <c r="UG102" s="202"/>
      <c r="UH102" s="202"/>
      <c r="UI102" s="202"/>
      <c r="UJ102" s="203"/>
      <c r="UK102" s="204"/>
      <c r="UL102" s="108">
        <f>(UK102*F102)/H102</f>
        <v>0</v>
      </c>
      <c r="UM102" s="102">
        <f ca="1">IF(E102=0,0,SUMIF('Cocktail (December 2025)'!$F$6:$DB$1547,E102,'Cocktail (December 2025)'!$CU$6:$CU$1547))</f>
        <v>0</v>
      </c>
      <c r="UN102" s="108">
        <f ca="1">UM102/H102</f>
        <v>0</v>
      </c>
      <c r="UO102" s="109">
        <f ca="1">UA102+UB102+UC102+UD102-UE102-UF102-UG102-UH102-UI102-UJ102-UL102-UN102</f>
        <v>0</v>
      </c>
      <c r="UP102" s="104">
        <f ca="1">UO102*H102</f>
        <v>0</v>
      </c>
      <c r="UQ102" s="105">
        <f ca="1">(UF102+UG102+UH102+UI102+(UJ102+((UK102*$F102)/$H102)+UN102))*$L102</f>
        <v>0</v>
      </c>
      <c r="UR102" s="191"/>
      <c r="US102" s="192">
        <f ca="1">UR102-UO102</f>
        <v>0</v>
      </c>
      <c r="UT102" s="106">
        <f ca="1">UO102</f>
        <v>0</v>
      </c>
      <c r="UU102" s="202"/>
      <c r="UV102" s="202"/>
      <c r="UW102" s="202"/>
      <c r="UX102" s="202"/>
      <c r="UY102" s="202"/>
      <c r="UZ102" s="202"/>
      <c r="VA102" s="202"/>
      <c r="VB102" s="202"/>
      <c r="VC102" s="203"/>
      <c r="VD102" s="204"/>
      <c r="VE102" s="108">
        <f>(VD102*F102)/H102</f>
        <v>0</v>
      </c>
      <c r="VF102" s="102">
        <f ca="1">IF(E102=0,0,SUMIF('Cocktail (December 2025)'!$F$6:$DB$1547,E102,'Cocktail (December 2025)'!$CX$6:$CX$1547))</f>
        <v>0</v>
      </c>
      <c r="VG102" s="108">
        <f ca="1">VF102/H102</f>
        <v>0</v>
      </c>
      <c r="VH102" s="109">
        <f ca="1">UT102+UU102+UV102+UW102-UX102-UY102-UZ102-VA102-VB102-VC102-VE102-VG102</f>
        <v>0</v>
      </c>
      <c r="VI102" s="104">
        <f ca="1">VH102*H102</f>
        <v>0</v>
      </c>
      <c r="VJ102" s="105">
        <f ca="1">(UY102+UZ102+VA102+VB102+(VC102+((VD102*$F102)/$H102)+VG102))*$L102</f>
        <v>0</v>
      </c>
      <c r="VK102" s="191"/>
      <c r="VL102" s="192">
        <f ca="1">VK102-VH102</f>
        <v>0</v>
      </c>
      <c r="VM102" s="106">
        <f ca="1">VH102</f>
        <v>0</v>
      </c>
      <c r="VN102" s="202"/>
      <c r="VO102" s="202"/>
      <c r="VP102" s="202"/>
      <c r="VQ102" s="202"/>
      <c r="VR102" s="202"/>
      <c r="VS102" s="202"/>
      <c r="VT102" s="202"/>
      <c r="VU102" s="202"/>
      <c r="VV102" s="203"/>
      <c r="VW102" s="204"/>
      <c r="VX102" s="108">
        <f>(VW102*F102)/H102</f>
        <v>0</v>
      </c>
      <c r="VY102" s="102">
        <f ca="1">IF(E102=0,0,SUMIF('Cocktail (December 2025)'!$F$6:$DB$1547,E102,'Cocktail (December 2025)'!$DA$6:$DA$1547))</f>
        <v>0</v>
      </c>
      <c r="VZ102" s="108">
        <f ca="1">VY102/H102</f>
        <v>0</v>
      </c>
      <c r="WA102" s="109">
        <f ca="1">VM102+VN102+VO102+VP102-VQ102-VR102-VS102-VT102-VU102-VV102-VX102-VZ102</f>
        <v>0</v>
      </c>
      <c r="WB102" s="104">
        <f ca="1">WA102*H102</f>
        <v>0</v>
      </c>
      <c r="WC102" s="105">
        <f ca="1">(VR102+VS102+VT102+VU102+(VV102+((VW102*$F102)/$H102)+VZ102))*$L102</f>
        <v>0</v>
      </c>
      <c r="WD102" s="191"/>
      <c r="WE102" s="192">
        <f ca="1">WD102-WA102</f>
        <v>0</v>
      </c>
      <c r="WF102" s="14" t="s">
        <v>81</v>
      </c>
      <c r="WG102" s="62">
        <f>O102</f>
        <v>0</v>
      </c>
      <c r="WH102" s="13">
        <f t="shared" ref="WH102:WL105" si="3108">P102+AI102+BB102+BU102+CN102+DG102+DZ102+ES102+FL102+GE102+GX102+HQ102+IJ102+JC102+JV102+KO102+LH102+MA102+MT102+NM102+OF102+OY102+PR102+QK102+RD102+RW102+SP102+TI102+UB102+UU102+VN102</f>
        <v>0</v>
      </c>
      <c r="WI102" s="13">
        <f t="shared" si="3108"/>
        <v>0</v>
      </c>
      <c r="WJ102" s="13">
        <f t="shared" si="3108"/>
        <v>0</v>
      </c>
      <c r="WK102" s="13">
        <f t="shared" si="3108"/>
        <v>0</v>
      </c>
      <c r="WL102" s="13">
        <f t="shared" si="3108"/>
        <v>0</v>
      </c>
      <c r="WM102" s="13">
        <f>U102+AN102+BG102+BZ102+CS102+DL102+EE102++EX102+FQ102+GJ102+HC102+HV102+IO102+JH102+KA102+KT102+LM102+MF102+MY102+NR102+OK102+PD102+PW102+QP102+RI102+SB102+SU102+TN102+UG102+UZ102+VS102</f>
        <v>0</v>
      </c>
      <c r="WN102" s="13">
        <f t="shared" ref="WN102:WR105" si="3109">V102+AO102+BH102+CA102+CT102+DM102+EF102+EY102+FR102+GK102+HD102+HW102+IP102+JI102+KB102+KU102+LN102+MG102+MZ102+NS102+OL102+PE102+PX102+QQ102+RJ102+SC102+SV102+TO102+UH102+VA102+VT102</f>
        <v>0</v>
      </c>
      <c r="WO102" s="13">
        <f t="shared" si="3109"/>
        <v>0</v>
      </c>
      <c r="WP102" s="63">
        <f t="shared" si="3109"/>
        <v>0</v>
      </c>
      <c r="WQ102" s="63">
        <f t="shared" si="3109"/>
        <v>0</v>
      </c>
      <c r="WR102" s="63">
        <f t="shared" si="3109"/>
        <v>0</v>
      </c>
      <c r="WS102" s="63">
        <f ca="1">AB102+AU102+BN102+CG102+CZ102+DS102+EL102+FE102+FX102+GQ102+HJ102+IC102+IV102+JO102+KH102+LA102+LT102+MM102+NF102+NY102+OR102+PK102+QD102+QW102+RP102+SI102+TB102+TU102+UN102+VG102+VZ102</f>
        <v>0</v>
      </c>
      <c r="WT102" s="54">
        <f t="shared" ref="WT102:WU105" ca="1" si="3110">WA102</f>
        <v>0</v>
      </c>
      <c r="WU102" s="64">
        <f t="shared" ca="1" si="3110"/>
        <v>0</v>
      </c>
      <c r="WV102" s="196"/>
      <c r="WW102" s="197">
        <f ca="1">WV102-WT102</f>
        <v>0</v>
      </c>
      <c r="WX102" s="12">
        <f>WV102/F102</f>
        <v>0</v>
      </c>
      <c r="WY102" s="61"/>
    </row>
    <row r="103" spans="1:623" ht="15" x14ac:dyDescent="0.3">
      <c r="A103" s="114" t="str">
        <f ca="1">IFERROR(IF(WU103=0,"-","Y"),"-")</f>
        <v>-</v>
      </c>
      <c r="B103" s="175"/>
      <c r="C103" s="173">
        <v>571</v>
      </c>
      <c r="D103" s="174">
        <v>386</v>
      </c>
      <c r="E103" s="184" t="s">
        <v>135</v>
      </c>
      <c r="F103" s="98">
        <f>IF(E103="","",IF(VLOOKUP(E103,'Master Data (December 2025)'!$B$10:$N$857,1)=E103,VLOOKUP(E103,'Master Data (December 2025)'!$B$10:$N$857,6),"XX"))</f>
        <v>1</v>
      </c>
      <c r="G103" s="98"/>
      <c r="H103" s="90">
        <f>IF(E103="","",IF(VLOOKUP(E103,'Master Data (December 2025)'!$B$10:$N$857,1)=E103,VLOOKUP(E103,'Master Data (December 2025)'!$B$10:$N$857,8),"XX"))</f>
        <v>1</v>
      </c>
      <c r="I103" s="98"/>
      <c r="J103" s="90" t="str">
        <f>IF(E103="","",IF(VLOOKUP(E103,'Master Data (December 2025)'!$B$10:$N$857,1)=E103,VLOOKUP(E103,'Master Data (December 2025)'!$B$10:$N$857,3),"XX"))</f>
        <v>Winefans</v>
      </c>
      <c r="K103" s="99" t="str">
        <f>IF(E103="","",IF(VLOOKUP(E103,'Master Data (December 2025)'!$B$10:$N$857,1)=E103,VLOOKUP(E103,'Master Data (December 2025)'!$B$10:$N$857,5),"XX"))</f>
        <v>Bottle</v>
      </c>
      <c r="L103" s="215">
        <f>IF(E103="","",IF(VLOOKUP(E103,'Master Data (December 2025)'!$B$10:$N$857,1)=E103,VLOOKUP(E103,'Master Data (December 2025)'!$B$10:$N$857,11),"XX"))</f>
        <v>615</v>
      </c>
      <c r="M103" s="215">
        <f>IF(E103="","",IF(VLOOKUP(E103,'Master Data (December 2025)'!$B$10:$N$857,1)=E103,VLOOKUP(E103,'Master Data (December 2025)'!$B$10:$N$857,13),"XX"))</f>
        <v>615</v>
      </c>
      <c r="N103" s="208"/>
      <c r="O103" s="100">
        <f>N103</f>
        <v>0</v>
      </c>
      <c r="P103" s="202"/>
      <c r="Q103" s="202"/>
      <c r="R103" s="202"/>
      <c r="S103" s="202"/>
      <c r="T103" s="202"/>
      <c r="U103" s="202"/>
      <c r="V103" s="202"/>
      <c r="W103" s="202"/>
      <c r="X103" s="203"/>
      <c r="Y103" s="204"/>
      <c r="Z103" s="101">
        <f>(Y103*F103)/H103</f>
        <v>0</v>
      </c>
      <c r="AA103" s="102">
        <f ca="1">IF(E103=0,0,SUMIF('Cocktail (December 2025)'!$F$6:$DB$1547,E103,'Cocktail (December 2025)'!$O$6:$O$1547))</f>
        <v>0</v>
      </c>
      <c r="AB103" s="103">
        <f ca="1">AA103/H103</f>
        <v>0</v>
      </c>
      <c r="AC103" s="104">
        <f ca="1">O103+P103+Q103+R103-S103-T103-U103-V103-W103-X103-Z103-AB103</f>
        <v>0</v>
      </c>
      <c r="AD103" s="104">
        <f ca="1">AC103*H103</f>
        <v>0</v>
      </c>
      <c r="AE103" s="105">
        <f ca="1">(T103+U103+V103+W103+(X103+((Y103*$F103)/$H103)+AB103))*$L103</f>
        <v>0</v>
      </c>
      <c r="AF103" s="191"/>
      <c r="AG103" s="192">
        <f ca="1">AF103-AC103</f>
        <v>0</v>
      </c>
      <c r="AH103" s="106">
        <f ca="1">IF(AF103="",AC103,IF(AF103&lt;&gt;0,AF103,0))</f>
        <v>0</v>
      </c>
      <c r="AI103" s="202"/>
      <c r="AJ103" s="202"/>
      <c r="AK103" s="202"/>
      <c r="AL103" s="202"/>
      <c r="AM103" s="202"/>
      <c r="AN103" s="202"/>
      <c r="AO103" s="202"/>
      <c r="AP103" s="202"/>
      <c r="AQ103" s="203"/>
      <c r="AR103" s="204"/>
      <c r="AS103" s="107">
        <f>(AR103*F103)/H103</f>
        <v>0</v>
      </c>
      <c r="AT103" s="102">
        <f ca="1">IF(E103=0,0,SUMIF('Cocktail (December 2025)'!$F$6:$DB$1547,E103,'Cocktail (December 2025)'!$R$6:$R$1547))</f>
        <v>0</v>
      </c>
      <c r="AU103" s="108">
        <f ca="1">AT103/H103</f>
        <v>0</v>
      </c>
      <c r="AV103" s="104">
        <f ca="1">AH103+AI103+AJ103+AK103-AL103-AM103-AN103-AO103-AP103-AQ103-AS103-AU103</f>
        <v>0</v>
      </c>
      <c r="AW103" s="104">
        <f ca="1">AV103*H103</f>
        <v>0</v>
      </c>
      <c r="AX103" s="105">
        <f ca="1">(AM103+AN103+AO103+AP103+(AQ103+((AR103*$F103)/$H103)+AU103))*$L103</f>
        <v>0</v>
      </c>
      <c r="AY103" s="191"/>
      <c r="AZ103" s="192">
        <f ca="1">AY103-AV103</f>
        <v>0</v>
      </c>
      <c r="BA103" s="106">
        <f ca="1">AV103</f>
        <v>0</v>
      </c>
      <c r="BB103" s="202"/>
      <c r="BC103" s="202"/>
      <c r="BD103" s="202"/>
      <c r="BE103" s="202"/>
      <c r="BF103" s="202"/>
      <c r="BG103" s="202"/>
      <c r="BH103" s="202"/>
      <c r="BI103" s="202"/>
      <c r="BJ103" s="203"/>
      <c r="BK103" s="204"/>
      <c r="BL103" s="108">
        <f>(BK103*F103)/H103</f>
        <v>0</v>
      </c>
      <c r="BM103" s="102">
        <f ca="1">IF(E103=0,0,SUMIF('Cocktail (December 2025)'!$F$6:$DB$1547,E103,'Cocktail (December 2025)'!$U$6:$U$1547))</f>
        <v>0</v>
      </c>
      <c r="BN103" s="108">
        <f ca="1">BM103/H103</f>
        <v>0</v>
      </c>
      <c r="BO103" s="109">
        <f ca="1">BA103+BB103+BC103+BD103-BE103-BF103-BG103-BH103-BI103-BJ103-BL103-BN103</f>
        <v>0</v>
      </c>
      <c r="BP103" s="104">
        <f ca="1">BO103*H103</f>
        <v>0</v>
      </c>
      <c r="BQ103" s="105">
        <f ca="1">(BF103+BG103+BH103+BI103+(BJ103+((BK103*$F103)/$H103)+BN103))*$L103</f>
        <v>0</v>
      </c>
      <c r="BR103" s="191"/>
      <c r="BS103" s="192">
        <f ca="1">BR103-BO103</f>
        <v>0</v>
      </c>
      <c r="BT103" s="106">
        <f ca="1">BO103</f>
        <v>0</v>
      </c>
      <c r="BU103" s="202"/>
      <c r="BV103" s="202"/>
      <c r="BW103" s="202"/>
      <c r="BX103" s="202"/>
      <c r="BY103" s="202"/>
      <c r="BZ103" s="202"/>
      <c r="CA103" s="202"/>
      <c r="CB103" s="202"/>
      <c r="CC103" s="203"/>
      <c r="CD103" s="204"/>
      <c r="CE103" s="108">
        <f>(CD103*F103)/H103</f>
        <v>0</v>
      </c>
      <c r="CF103" s="102">
        <f ca="1">IF(E103=0,0,SUMIF('Cocktail (December 2025)'!$F$6:$DB$1547,E103,'Cocktail (December 2025)'!$X$6:$X$1547))</f>
        <v>0</v>
      </c>
      <c r="CG103" s="108">
        <f ca="1">CF103/H103</f>
        <v>0</v>
      </c>
      <c r="CH103" s="109">
        <f ca="1">BT103+BU103+BV103+BW103-BX103-BY103-BZ103-CA103-CB103-CC103-CE103-CG103</f>
        <v>0</v>
      </c>
      <c r="CI103" s="104">
        <f ca="1">CH103*H103</f>
        <v>0</v>
      </c>
      <c r="CJ103" s="105">
        <f ca="1">(BY103+BZ103+CA103+CB103+(CC103+((CD103*$F103)/$H103)+CG103))*$L103</f>
        <v>0</v>
      </c>
      <c r="CK103" s="191"/>
      <c r="CL103" s="192">
        <f ca="1">CK103-CH103</f>
        <v>0</v>
      </c>
      <c r="CM103" s="106">
        <f ca="1">CH103</f>
        <v>0</v>
      </c>
      <c r="CN103" s="202"/>
      <c r="CO103" s="202"/>
      <c r="CP103" s="202"/>
      <c r="CQ103" s="202"/>
      <c r="CR103" s="202"/>
      <c r="CS103" s="202"/>
      <c r="CT103" s="202"/>
      <c r="CU103" s="202"/>
      <c r="CV103" s="203"/>
      <c r="CW103" s="204"/>
      <c r="CX103" s="108">
        <f>(CW103*F103)/H103</f>
        <v>0</v>
      </c>
      <c r="CY103" s="102">
        <f ca="1">IF(E103=0,0,SUMIF('Cocktail (December 2025)'!$F$6:$DB$1547,E103,'Cocktail (December 2025)'!$AA$6:$AA$1547))</f>
        <v>0</v>
      </c>
      <c r="CZ103" s="108">
        <f ca="1">CY103/H103</f>
        <v>0</v>
      </c>
      <c r="DA103" s="109">
        <f ca="1">CM103+CN103+CO103+CP103-CQ103-CR103-CS103-CT103-CU103-CV103-CX103-CZ103</f>
        <v>0</v>
      </c>
      <c r="DB103" s="104">
        <f ca="1">DA103*H103</f>
        <v>0</v>
      </c>
      <c r="DC103" s="105">
        <f ca="1">(CR103+CS103+CT103+CU103+(CV103+((CW103*$F103)/$H103)+CZ103))*$L103</f>
        <v>0</v>
      </c>
      <c r="DD103" s="191"/>
      <c r="DE103" s="192">
        <f ca="1">DD103-DA103</f>
        <v>0</v>
      </c>
      <c r="DF103" s="106">
        <f ca="1">DA103</f>
        <v>0</v>
      </c>
      <c r="DG103" s="202"/>
      <c r="DH103" s="202"/>
      <c r="DI103" s="202"/>
      <c r="DJ103" s="202"/>
      <c r="DK103" s="202"/>
      <c r="DL103" s="202"/>
      <c r="DM103" s="202"/>
      <c r="DN103" s="202"/>
      <c r="DO103" s="203"/>
      <c r="DP103" s="204"/>
      <c r="DQ103" s="108">
        <f>(DP103*F103)/H103</f>
        <v>0</v>
      </c>
      <c r="DR103" s="102">
        <f ca="1">IF(E103=0,0,SUMIF('Cocktail (December 2025)'!$F$6:$DB$1547,E103,'Cocktail (December 2025)'!$AD$6:$AD$1547))</f>
        <v>0</v>
      </c>
      <c r="DS103" s="108">
        <f ca="1">DR103/H103</f>
        <v>0</v>
      </c>
      <c r="DT103" s="109">
        <f ca="1">DF103+DG103+DH103+DI103-DJ103-DK103-DL103-DM103-DN103-DO103-DQ103-DS103</f>
        <v>0</v>
      </c>
      <c r="DU103" s="104">
        <f ca="1">DT103*H103</f>
        <v>0</v>
      </c>
      <c r="DV103" s="105">
        <f ca="1">(DK103+DL103+DM103+DN103+(DO103+((DP103*$F103)/$H103)+DS103))*$L103</f>
        <v>0</v>
      </c>
      <c r="DW103" s="191"/>
      <c r="DX103" s="192">
        <f ca="1">DW103-DT103</f>
        <v>0</v>
      </c>
      <c r="DY103" s="106">
        <f ca="1">DT103</f>
        <v>0</v>
      </c>
      <c r="DZ103" s="202"/>
      <c r="EA103" s="202"/>
      <c r="EB103" s="202"/>
      <c r="EC103" s="202"/>
      <c r="ED103" s="202"/>
      <c r="EE103" s="202"/>
      <c r="EF103" s="202"/>
      <c r="EG103" s="202"/>
      <c r="EH103" s="203"/>
      <c r="EI103" s="204"/>
      <c r="EJ103" s="108">
        <f>(EI103*F103)/H103</f>
        <v>0</v>
      </c>
      <c r="EK103" s="102">
        <f ca="1">IF(E103=0,0,SUMIF('Cocktail (December 2025)'!$F$6:$DB$1547,E103,'Cocktail (December 2025)'!$AG$6:$AG$1547))</f>
        <v>0</v>
      </c>
      <c r="EL103" s="108">
        <f ca="1">EK103/H103</f>
        <v>0</v>
      </c>
      <c r="EM103" s="109">
        <f ca="1">DY103+DZ103+EA103+EB103-EC103-ED103-EE103-EF103-EG103-EH103-EJ103-EL103</f>
        <v>0</v>
      </c>
      <c r="EN103" s="104">
        <f ca="1">EM103*H103</f>
        <v>0</v>
      </c>
      <c r="EO103" s="105">
        <f ca="1">(ED103+EE103+EF103+EG103+(EH103+((EI103*$F103)/$H103)+EL103))*$L103</f>
        <v>0</v>
      </c>
      <c r="EP103" s="191"/>
      <c r="EQ103" s="199">
        <f ca="1">EP103-EM103</f>
        <v>0</v>
      </c>
      <c r="ER103" s="185">
        <f ca="1">EM103</f>
        <v>0</v>
      </c>
      <c r="ES103" s="202"/>
      <c r="ET103" s="202"/>
      <c r="EU103" s="202"/>
      <c r="EV103" s="202"/>
      <c r="EW103" s="202"/>
      <c r="EX103" s="202"/>
      <c r="EY103" s="202"/>
      <c r="EZ103" s="202"/>
      <c r="FA103" s="203"/>
      <c r="FB103" s="204"/>
      <c r="FC103" s="108">
        <f>(FB103*F103)/H103</f>
        <v>0</v>
      </c>
      <c r="FD103" s="102">
        <f ca="1">IF(E103=0,0,SUMIF('Cocktail (December 2025)'!$F$6:$DB$1547,E103,'Cocktail (December 2025)'!$AJ$6:$AJ$1547))</f>
        <v>0</v>
      </c>
      <c r="FE103" s="108">
        <f ca="1">FD103/H103</f>
        <v>0</v>
      </c>
      <c r="FF103" s="109">
        <f ca="1">ER103+ES103+ET103+EU103-EV103-EW103-EX103-EY103-EZ103-FA103-FC103-FE103</f>
        <v>0</v>
      </c>
      <c r="FG103" s="104">
        <f ca="1">FF103*H103</f>
        <v>0</v>
      </c>
      <c r="FH103" s="105">
        <f ca="1">(EW103+EX103+EY103+EZ103+(FA103+((FB103*$F103)/$H103)+FE103))*$L103</f>
        <v>0</v>
      </c>
      <c r="FI103" s="191"/>
      <c r="FJ103" s="192">
        <f ca="1">FI103-FF103</f>
        <v>0</v>
      </c>
      <c r="FK103" s="110">
        <f ca="1">FF103</f>
        <v>0</v>
      </c>
      <c r="FL103" s="202"/>
      <c r="FM103" s="202"/>
      <c r="FN103" s="202"/>
      <c r="FO103" s="202"/>
      <c r="FP103" s="202"/>
      <c r="FQ103" s="202"/>
      <c r="FR103" s="202"/>
      <c r="FS103" s="202"/>
      <c r="FT103" s="203"/>
      <c r="FU103" s="204"/>
      <c r="FV103" s="108">
        <f>(FU103*F103)/H103</f>
        <v>0</v>
      </c>
      <c r="FW103" s="102">
        <f ca="1">IF(E103=0,0,SUMIF('Cocktail (December 2025)'!$F$6:$DB$1547,E103,'Cocktail (December 2025)'!$AM$6:$AM$1547))</f>
        <v>0</v>
      </c>
      <c r="FX103" s="108">
        <f ca="1">FW103/H103</f>
        <v>0</v>
      </c>
      <c r="FY103" s="109">
        <f ca="1">FK103+FL103+FM103+FN103-FO103-FP103-FQ103-FR103-FS103-FT103-FV103-FX103</f>
        <v>0</v>
      </c>
      <c r="FZ103" s="104">
        <f ca="1">FY103*H103</f>
        <v>0</v>
      </c>
      <c r="GA103" s="105">
        <f ca="1">(FP103+FQ103+FR103+FS103+(FT103+((FU103*$F103)/$H103)+FX103))*$L103</f>
        <v>0</v>
      </c>
      <c r="GB103" s="191"/>
      <c r="GC103" s="192">
        <f ca="1">GB103-FY103</f>
        <v>0</v>
      </c>
      <c r="GD103" s="106">
        <f ca="1">FY103</f>
        <v>0</v>
      </c>
      <c r="GE103" s="202"/>
      <c r="GF103" s="202"/>
      <c r="GG103" s="202"/>
      <c r="GH103" s="202"/>
      <c r="GI103" s="202"/>
      <c r="GJ103" s="202"/>
      <c r="GK103" s="202"/>
      <c r="GL103" s="202"/>
      <c r="GM103" s="203"/>
      <c r="GN103" s="204"/>
      <c r="GO103" s="108">
        <f>(GN103*F103)/H103</f>
        <v>0</v>
      </c>
      <c r="GP103" s="102">
        <f ca="1">IF(E103=0,0,SUMIF('Cocktail (December 2025)'!$F$6:$DB$1547,E103,'Cocktail (December 2025)'!$AP$6:$AP$1547))</f>
        <v>0</v>
      </c>
      <c r="GQ103" s="108">
        <f ca="1">GP103/H103</f>
        <v>0</v>
      </c>
      <c r="GR103" s="109">
        <f ca="1">GD103+GE103+GF103+GG103-GH103-GI103-GJ103-GK103-GL103-GM103-GO103-GQ103</f>
        <v>0</v>
      </c>
      <c r="GS103" s="104">
        <f ca="1">GR103*H103</f>
        <v>0</v>
      </c>
      <c r="GT103" s="105">
        <f ca="1">(GI103+GJ103+GK103+GL103+(GM103+((GN103*$F103)/$H103)+GQ103))*$L103</f>
        <v>0</v>
      </c>
      <c r="GU103" s="191"/>
      <c r="GV103" s="192">
        <f ca="1">GU103-GR103</f>
        <v>0</v>
      </c>
      <c r="GW103" s="106">
        <f ca="1">GR103</f>
        <v>0</v>
      </c>
      <c r="GX103" s="202"/>
      <c r="GY103" s="202"/>
      <c r="GZ103" s="202"/>
      <c r="HA103" s="202"/>
      <c r="HB103" s="202"/>
      <c r="HC103" s="202"/>
      <c r="HD103" s="202"/>
      <c r="HE103" s="202"/>
      <c r="HF103" s="203"/>
      <c r="HG103" s="204"/>
      <c r="HH103" s="108">
        <f>(HG103*F103)/H103</f>
        <v>0</v>
      </c>
      <c r="HI103" s="102">
        <f ca="1">IF(E103=0,0,SUMIF('Cocktail (December 2025)'!$F$6:$DB$1547,E103,'Cocktail (December 2025)'!$AS$6:$AS$1547))</f>
        <v>0</v>
      </c>
      <c r="HJ103" s="108">
        <f ca="1">HI103/H103</f>
        <v>0</v>
      </c>
      <c r="HK103" s="109">
        <f ca="1">GW103+GX103+GY103+GZ103-HA103-HB103-HC103-HD103-HE103-HF103-HH103-HJ103</f>
        <v>0</v>
      </c>
      <c r="HL103" s="104">
        <f ca="1">HK103*H103</f>
        <v>0</v>
      </c>
      <c r="HM103" s="105">
        <f ca="1">(HB103+HC103+HD103+HE103+(HF103+((HG103*$F103)/$H103)+HJ103))*$L103</f>
        <v>0</v>
      </c>
      <c r="HN103" s="191"/>
      <c r="HO103" s="192">
        <f ca="1">HN103-HK103</f>
        <v>0</v>
      </c>
      <c r="HP103" s="106">
        <f ca="1">HK103</f>
        <v>0</v>
      </c>
      <c r="HQ103" s="202"/>
      <c r="HR103" s="202"/>
      <c r="HS103" s="202"/>
      <c r="HT103" s="202"/>
      <c r="HU103" s="202"/>
      <c r="HV103" s="202"/>
      <c r="HW103" s="202"/>
      <c r="HX103" s="202"/>
      <c r="HY103" s="203"/>
      <c r="HZ103" s="204"/>
      <c r="IA103" s="108">
        <f>(HZ103*F103)/H103</f>
        <v>0</v>
      </c>
      <c r="IB103" s="102">
        <f ca="1">IF(E103=0,0,SUMIF('Cocktail (December 2025)'!$F$6:$DB$1547,E103,'Cocktail (December 2025)'!$AV$6:$AV$1547))</f>
        <v>0</v>
      </c>
      <c r="IC103" s="108">
        <f ca="1">IB103/H103</f>
        <v>0</v>
      </c>
      <c r="ID103" s="109">
        <f ca="1">HP103+HQ103+HR103+HS103-HT103-HU103-HV103-HW103-HX103-HY103-IA103-IC103</f>
        <v>0</v>
      </c>
      <c r="IE103" s="104">
        <f ca="1">ID103*H103</f>
        <v>0</v>
      </c>
      <c r="IF103" s="105">
        <f ca="1">(HU103+HV103+HW103+HX103+(HY103+((HZ103*$F103)/$H103)+IC103))*$L103</f>
        <v>0</v>
      </c>
      <c r="IG103" s="191"/>
      <c r="IH103" s="192">
        <f ca="1">IG103-ID103</f>
        <v>0</v>
      </c>
      <c r="II103" s="106">
        <f ca="1">ID103</f>
        <v>0</v>
      </c>
      <c r="IJ103" s="202"/>
      <c r="IK103" s="202"/>
      <c r="IL103" s="202"/>
      <c r="IM103" s="202"/>
      <c r="IN103" s="202"/>
      <c r="IO103" s="202"/>
      <c r="IP103" s="202"/>
      <c r="IQ103" s="202"/>
      <c r="IR103" s="203"/>
      <c r="IS103" s="204"/>
      <c r="IT103" s="108">
        <f>(IS103*F103)/H103</f>
        <v>0</v>
      </c>
      <c r="IU103" s="102">
        <f ca="1">IF(E103=0,0,SUMIF('Cocktail (December 2025)'!$F$6:$DB$1547,E103,'Cocktail (December 2025)'!$AY$6:$AY$1547))</f>
        <v>0</v>
      </c>
      <c r="IV103" s="108">
        <f ca="1">IU103/H103</f>
        <v>0</v>
      </c>
      <c r="IW103" s="109">
        <f ca="1">II103+IJ103+IK103+IL103-IM103-IN103-IO103-IP103-IQ103-IR103-IT103-IV103</f>
        <v>0</v>
      </c>
      <c r="IX103" s="104">
        <f ca="1">IW103*H103</f>
        <v>0</v>
      </c>
      <c r="IY103" s="105">
        <f ca="1">(IN103+IO103+IP103+IQ103+(IR103+((IS103*$F103)/$H103)+IV103))*$L103</f>
        <v>0</v>
      </c>
      <c r="IZ103" s="191"/>
      <c r="JA103" s="192">
        <f ca="1">IZ103-IW103</f>
        <v>0</v>
      </c>
      <c r="JB103" s="106">
        <f ca="1">IW103</f>
        <v>0</v>
      </c>
      <c r="JC103" s="202"/>
      <c r="JD103" s="202"/>
      <c r="JE103" s="202"/>
      <c r="JF103" s="202"/>
      <c r="JG103" s="202"/>
      <c r="JH103" s="202"/>
      <c r="JI103" s="202"/>
      <c r="JJ103" s="202"/>
      <c r="JK103" s="203"/>
      <c r="JL103" s="204"/>
      <c r="JM103" s="108">
        <f>(JL103*F103)/H103</f>
        <v>0</v>
      </c>
      <c r="JN103" s="102">
        <f ca="1">IF(E103=0,0,SUMIF('Cocktail (December 2025)'!$F$6:$DB$1547,E103,'Cocktail (December 2025)'!$BB$6:$BB$1547))</f>
        <v>0</v>
      </c>
      <c r="JO103" s="108">
        <f ca="1">JN103/H103</f>
        <v>0</v>
      </c>
      <c r="JP103" s="109">
        <f ca="1">JB103+JC103+JD103+JE103-JF103-JG103-JH103-JI103-JJ103-JK103-JM103-JO103</f>
        <v>0</v>
      </c>
      <c r="JQ103" s="104">
        <f ca="1">JP103*H103</f>
        <v>0</v>
      </c>
      <c r="JR103" s="105">
        <f ca="1">(JG103+JH103+JI103+JJ103+(JK103+((JL103*$F103)/$H103)+JO103))*$L103</f>
        <v>0</v>
      </c>
      <c r="JS103" s="191"/>
      <c r="JT103" s="192">
        <f ca="1">JS103-JP103</f>
        <v>0</v>
      </c>
      <c r="JU103" s="106">
        <f ca="1">JP103</f>
        <v>0</v>
      </c>
      <c r="JV103" s="202"/>
      <c r="JW103" s="202"/>
      <c r="JX103" s="202"/>
      <c r="JY103" s="202"/>
      <c r="JZ103" s="202"/>
      <c r="KA103" s="202"/>
      <c r="KB103" s="202"/>
      <c r="KC103" s="202"/>
      <c r="KD103" s="203"/>
      <c r="KE103" s="204"/>
      <c r="KF103" s="108">
        <f>(KE103*F103)/H103</f>
        <v>0</v>
      </c>
      <c r="KG103" s="102">
        <f ca="1">IF(E103=0,0,SUMIF('Cocktail (December 2025)'!$F$6:$DB$1547,E103,'Cocktail (December 2025)'!$BE$6:$BE$1547))</f>
        <v>0</v>
      </c>
      <c r="KH103" s="108">
        <f ca="1">KG103/H103</f>
        <v>0</v>
      </c>
      <c r="KI103" s="109">
        <f ca="1">JU103+JV103+JW103+JX103-JY103-JZ103-KA103-KB103-KC103-KD103-KF103-KH103</f>
        <v>0</v>
      </c>
      <c r="KJ103" s="104">
        <f ca="1">KI103*H103</f>
        <v>0</v>
      </c>
      <c r="KK103" s="105">
        <f ca="1">(JZ103+KA103+KB103+KC103+(KD103+((KE103*$F103)/$H103)+KH103))*$L103</f>
        <v>0</v>
      </c>
      <c r="KL103" s="191"/>
      <c r="KM103" s="192">
        <f ca="1">KL103-KI103</f>
        <v>0</v>
      </c>
      <c r="KN103" s="106">
        <f ca="1">KI103</f>
        <v>0</v>
      </c>
      <c r="KO103" s="202"/>
      <c r="KP103" s="202"/>
      <c r="KQ103" s="202"/>
      <c r="KR103" s="202"/>
      <c r="KS103" s="202"/>
      <c r="KT103" s="202"/>
      <c r="KU103" s="202"/>
      <c r="KV103" s="202"/>
      <c r="KW103" s="203"/>
      <c r="KX103" s="204"/>
      <c r="KY103" s="108">
        <f>(KX103*F103)/H103</f>
        <v>0</v>
      </c>
      <c r="KZ103" s="102">
        <f ca="1">IF(E103=0,0,SUMIF('Cocktail (December 2025)'!$F$6:$DB$1547,E103,'Cocktail (December 2025)'!$BH$6:$BH$1547))</f>
        <v>0</v>
      </c>
      <c r="LA103" s="108">
        <f ca="1">KZ103/H103</f>
        <v>0</v>
      </c>
      <c r="LB103" s="109">
        <f ca="1">KN103+KO103+KP103+KQ103-KR103-KS103-KT103-KU103-KV103-KW103-KY103-LA103</f>
        <v>0</v>
      </c>
      <c r="LC103" s="104">
        <f ca="1">LB103*H103</f>
        <v>0</v>
      </c>
      <c r="LD103" s="105">
        <f ca="1">(KS103+KT103+KU103+KV103+(KW103+((KX103*$F103)/$H103)+LA103))*$L103</f>
        <v>0</v>
      </c>
      <c r="LE103" s="191"/>
      <c r="LF103" s="192">
        <f ca="1">LE103-LB103</f>
        <v>0</v>
      </c>
      <c r="LG103" s="106">
        <f ca="1">LB103</f>
        <v>0</v>
      </c>
      <c r="LH103" s="202"/>
      <c r="LI103" s="202"/>
      <c r="LJ103" s="202"/>
      <c r="LK103" s="202"/>
      <c r="LL103" s="202"/>
      <c r="LM103" s="202"/>
      <c r="LN103" s="202"/>
      <c r="LO103" s="202"/>
      <c r="LP103" s="203"/>
      <c r="LQ103" s="204"/>
      <c r="LR103" s="108">
        <f>(LQ103*F103)/H103</f>
        <v>0</v>
      </c>
      <c r="LS103" s="102">
        <f ca="1">IF(E103=0,0,SUMIF('Cocktail (December 2025)'!$F$6:$DB$1547,E103,'Cocktail (December 2025)'!$BK$6:$BK$1547))</f>
        <v>0</v>
      </c>
      <c r="LT103" s="108">
        <f ca="1">LS103/H103</f>
        <v>0</v>
      </c>
      <c r="LU103" s="109">
        <f ca="1">LG103+LH103+LI103+LJ103-LK103-LL103-LM103-LN103-LO103-LP103-LR103-LT103</f>
        <v>0</v>
      </c>
      <c r="LV103" s="104">
        <f ca="1">LU103*H103</f>
        <v>0</v>
      </c>
      <c r="LW103" s="105">
        <f ca="1">(LL103+LM103+LN103+LO103+(LP103+((LQ103*$F103)/$H103)+LT103))*$L103</f>
        <v>0</v>
      </c>
      <c r="LX103" s="191"/>
      <c r="LY103" s="192">
        <f ca="1">LX103-LU103</f>
        <v>0</v>
      </c>
      <c r="LZ103" s="106">
        <f ca="1">LU103</f>
        <v>0</v>
      </c>
      <c r="MA103" s="202"/>
      <c r="MB103" s="202"/>
      <c r="MC103" s="202"/>
      <c r="MD103" s="202"/>
      <c r="ME103" s="202"/>
      <c r="MF103" s="202"/>
      <c r="MG103" s="202"/>
      <c r="MH103" s="202"/>
      <c r="MI103" s="203"/>
      <c r="MJ103" s="204"/>
      <c r="MK103" s="108">
        <f>(MJ103*F103)/H103</f>
        <v>0</v>
      </c>
      <c r="ML103" s="102">
        <f ca="1">IF(E103=0,0,SUMIF('Cocktail (December 2025)'!$F$6:$DB$1547,E103,'Cocktail (December 2025)'!$BN$6:$BN$1547))</f>
        <v>0</v>
      </c>
      <c r="MM103" s="108">
        <f ca="1">ML103/H103</f>
        <v>0</v>
      </c>
      <c r="MN103" s="109">
        <f ca="1">LZ103+MA103+MB103+MC103-MD103-ME103-MF103-MG103-MH103-MI103-MK103-MM103</f>
        <v>0</v>
      </c>
      <c r="MO103" s="104">
        <f ca="1">MN103*H103</f>
        <v>0</v>
      </c>
      <c r="MP103" s="105">
        <f ca="1">(ME103+MF103+MG103+MH103+(MI103+((MJ103*$F103)/$H103)+MM103))*$L103</f>
        <v>0</v>
      </c>
      <c r="MQ103" s="191"/>
      <c r="MR103" s="192">
        <f ca="1">MQ103-MN103</f>
        <v>0</v>
      </c>
      <c r="MS103" s="106">
        <f ca="1">MN103</f>
        <v>0</v>
      </c>
      <c r="MT103" s="202"/>
      <c r="MU103" s="202"/>
      <c r="MV103" s="202"/>
      <c r="MW103" s="202"/>
      <c r="MX103" s="202"/>
      <c r="MY103" s="202"/>
      <c r="MZ103" s="202"/>
      <c r="NA103" s="202"/>
      <c r="NB103" s="203"/>
      <c r="NC103" s="204"/>
      <c r="ND103" s="108">
        <f>(NC103*F103)/H103</f>
        <v>0</v>
      </c>
      <c r="NE103" s="102">
        <f ca="1">IF(E103=0,0,SUMIF('Cocktail (December 2025)'!$F$6:$DB$1547,E103,'Cocktail (December 2025)'!$BQ$6:$BQ$1547))</f>
        <v>0</v>
      </c>
      <c r="NF103" s="108">
        <f ca="1">NE103/H103</f>
        <v>0</v>
      </c>
      <c r="NG103" s="109">
        <f ca="1">MS103+MT103+MU103+MV103-MW103-MX103-MY103-MZ103-NA103-NB103-ND103-NF103</f>
        <v>0</v>
      </c>
      <c r="NH103" s="104">
        <f ca="1">NG103*H103</f>
        <v>0</v>
      </c>
      <c r="NI103" s="105">
        <f ca="1">(MX103+MY103+MZ103+NA103+(NB103+((NC103*$F103)/$H103)+NF103))*$L103</f>
        <v>0</v>
      </c>
      <c r="NJ103" s="191"/>
      <c r="NK103" s="192">
        <f ca="1">NJ103-NG103</f>
        <v>0</v>
      </c>
      <c r="NL103" s="106">
        <f ca="1">NG103</f>
        <v>0</v>
      </c>
      <c r="NM103" s="202"/>
      <c r="NN103" s="202"/>
      <c r="NO103" s="202"/>
      <c r="NP103" s="202"/>
      <c r="NQ103" s="202"/>
      <c r="NR103" s="202"/>
      <c r="NS103" s="202"/>
      <c r="NT103" s="202"/>
      <c r="NU103" s="203"/>
      <c r="NV103" s="204"/>
      <c r="NW103" s="108">
        <f>(NV103*F103)/H103</f>
        <v>0</v>
      </c>
      <c r="NX103" s="102">
        <f ca="1">IF(E103=0,0,SUMIF('Cocktail (December 2025)'!$F$6:$DB$1547,E103,'Cocktail (December 2025)'!$BT$6:$BT$1547))</f>
        <v>0</v>
      </c>
      <c r="NY103" s="108">
        <f ca="1">NX103/H103</f>
        <v>0</v>
      </c>
      <c r="NZ103" s="109">
        <f ca="1">NL103+NM103+NN103+NO103-NP103-NQ103-NR103-NS103-NT103-NU103-NW103-NY103</f>
        <v>0</v>
      </c>
      <c r="OA103" s="104">
        <f ca="1">NZ103*H103</f>
        <v>0</v>
      </c>
      <c r="OB103" s="105">
        <f ca="1">(NQ103+NR103+NS103+NT103+(NU103+((NV103*$F103)/$H103)+NY103))*$L103</f>
        <v>0</v>
      </c>
      <c r="OC103" s="191"/>
      <c r="OD103" s="192">
        <f ca="1">OC103-NZ103</f>
        <v>0</v>
      </c>
      <c r="OE103" s="106">
        <f ca="1">NZ103</f>
        <v>0</v>
      </c>
      <c r="OF103" s="202"/>
      <c r="OG103" s="202"/>
      <c r="OH103" s="202"/>
      <c r="OI103" s="202"/>
      <c r="OJ103" s="202"/>
      <c r="OK103" s="202"/>
      <c r="OL103" s="202"/>
      <c r="OM103" s="202"/>
      <c r="ON103" s="203"/>
      <c r="OO103" s="204"/>
      <c r="OP103" s="108">
        <f>(OO103*F103)/H103</f>
        <v>0</v>
      </c>
      <c r="OQ103" s="102">
        <f ca="1">IF(E103=0,0,SUMIF('Cocktail (December 2025)'!$F$6:$DB$1547,E103,'Cocktail (December 2025)'!$BW$6:$BW$1547))</f>
        <v>0</v>
      </c>
      <c r="OR103" s="108">
        <f ca="1">OQ103/H103</f>
        <v>0</v>
      </c>
      <c r="OS103" s="109">
        <f ca="1">OE103+OF103+OG103+OH103-OI103-OJ103-OK103-OL103-OM103-ON103-OP103-OR103</f>
        <v>0</v>
      </c>
      <c r="OT103" s="104">
        <f ca="1">OS103*H103</f>
        <v>0</v>
      </c>
      <c r="OU103" s="105">
        <f ca="1">(OJ103+OK103+OL103+OM103+(ON103+((OO103*$F103)/$H103)+OR103))*$L103</f>
        <v>0</v>
      </c>
      <c r="OV103" s="191"/>
      <c r="OW103" s="192">
        <f ca="1">OV103-OS103</f>
        <v>0</v>
      </c>
      <c r="OX103" s="106">
        <f ca="1">OS103</f>
        <v>0</v>
      </c>
      <c r="OY103" s="202"/>
      <c r="OZ103" s="202"/>
      <c r="PA103" s="202"/>
      <c r="PB103" s="202"/>
      <c r="PC103" s="202"/>
      <c r="PD103" s="202"/>
      <c r="PE103" s="202"/>
      <c r="PF103" s="202"/>
      <c r="PG103" s="203"/>
      <c r="PH103" s="204"/>
      <c r="PI103" s="108">
        <f>(PH103*F103)/H103</f>
        <v>0</v>
      </c>
      <c r="PJ103" s="102">
        <f ca="1">IF(E103=0,0,SUMIF('Cocktail (December 2025)'!$F$6:$DB$1547,E103,'Cocktail (December 2025)'!$BZ$6:$BZ$1547))</f>
        <v>0</v>
      </c>
      <c r="PK103" s="108">
        <f ca="1">PJ103/H103</f>
        <v>0</v>
      </c>
      <c r="PL103" s="109">
        <f ca="1">OX103+OY103+OZ103+PA103-PB103-PC103-PD103-PE103-PF103-PG103-PI103-PK103</f>
        <v>0</v>
      </c>
      <c r="PM103" s="104">
        <f ca="1">PL103*H103</f>
        <v>0</v>
      </c>
      <c r="PN103" s="105">
        <f ca="1">(PC103+PD103+PE103+PF103+(PG103+((PH103*$F103)/$H103)+PK103))*$L103</f>
        <v>0</v>
      </c>
      <c r="PO103" s="191"/>
      <c r="PP103" s="192">
        <f ca="1">PO103-PL103</f>
        <v>0</v>
      </c>
      <c r="PQ103" s="106">
        <f ca="1">PL103</f>
        <v>0</v>
      </c>
      <c r="PR103" s="202"/>
      <c r="PS103" s="202"/>
      <c r="PT103" s="202"/>
      <c r="PU103" s="202"/>
      <c r="PV103" s="202"/>
      <c r="PW103" s="202"/>
      <c r="PX103" s="202"/>
      <c r="PY103" s="202"/>
      <c r="PZ103" s="203"/>
      <c r="QA103" s="204"/>
      <c r="QB103" s="108">
        <f>(QA103*F103)/H103</f>
        <v>0</v>
      </c>
      <c r="QC103" s="102">
        <f ca="1">IF(E103=0,0,SUMIF('Cocktail (December 2025)'!$F$6:$DB$1547,E103,'Cocktail (December 2025)'!$CC$6:$CC$1547))</f>
        <v>0</v>
      </c>
      <c r="QD103" s="108">
        <f ca="1">QC103/H103</f>
        <v>0</v>
      </c>
      <c r="QE103" s="109">
        <f ca="1">PQ103+PR103+PS103+PT103-PU103-PV103-PW103-PX103-PY103-PZ103-QB103-QD103</f>
        <v>0</v>
      </c>
      <c r="QF103" s="104">
        <f ca="1">QE103*H103</f>
        <v>0</v>
      </c>
      <c r="QG103" s="105">
        <f ca="1">(PV103+PW103+PX103+PY103+(PZ103+((QA103*$F103)/$H103)+QD103))*$L103</f>
        <v>0</v>
      </c>
      <c r="QH103" s="191"/>
      <c r="QI103" s="192">
        <f ca="1">QH103-QE103</f>
        <v>0</v>
      </c>
      <c r="QJ103" s="106">
        <f ca="1">QE103</f>
        <v>0</v>
      </c>
      <c r="QK103" s="202"/>
      <c r="QL103" s="202"/>
      <c r="QM103" s="202"/>
      <c r="QN103" s="202"/>
      <c r="QO103" s="202"/>
      <c r="QP103" s="202"/>
      <c r="QQ103" s="202"/>
      <c r="QR103" s="202"/>
      <c r="QS103" s="203"/>
      <c r="QT103" s="204"/>
      <c r="QU103" s="108">
        <f>(QT103*F103)/H103</f>
        <v>0</v>
      </c>
      <c r="QV103" s="102">
        <f ca="1">IF(E103=0,0,SUMIF('Cocktail (December 2025)'!$F$6:$DB$1547,E103,'Cocktail (December 2025)'!$CF$6:$CF$1547))</f>
        <v>0</v>
      </c>
      <c r="QW103" s="108">
        <f ca="1">QV103/H103</f>
        <v>0</v>
      </c>
      <c r="QX103" s="109">
        <f ca="1">QJ103+QK103+QL103+QM103-QN103-QO103-QP103-QQ103-QR103-QS103-QU103-QW103</f>
        <v>0</v>
      </c>
      <c r="QY103" s="104">
        <f ca="1">QX103*H103</f>
        <v>0</v>
      </c>
      <c r="QZ103" s="105">
        <f ca="1">(QO103+QP103+QQ103+QR103+(QS103+((QT103*$F103)/$H103)+QW103))*$L103</f>
        <v>0</v>
      </c>
      <c r="RA103" s="191"/>
      <c r="RB103" s="192">
        <f ca="1">RA103-QX103</f>
        <v>0</v>
      </c>
      <c r="RC103" s="106">
        <f ca="1">QX103</f>
        <v>0</v>
      </c>
      <c r="RD103" s="202"/>
      <c r="RE103" s="202"/>
      <c r="RF103" s="202"/>
      <c r="RG103" s="202"/>
      <c r="RH103" s="202"/>
      <c r="RI103" s="202"/>
      <c r="RJ103" s="202"/>
      <c r="RK103" s="202"/>
      <c r="RL103" s="203"/>
      <c r="RM103" s="204"/>
      <c r="RN103" s="108">
        <f>(RM103*F103)/H103</f>
        <v>0</v>
      </c>
      <c r="RO103" s="102">
        <f ca="1">IF(E103=0,0,SUMIF('Cocktail (December 2025)'!$F$6:$DB$1547,E103,'Cocktail (December 2025)'!$CI$6:$CI$1547))</f>
        <v>0</v>
      </c>
      <c r="RP103" s="108">
        <f ca="1">RO103/H103</f>
        <v>0</v>
      </c>
      <c r="RQ103" s="109">
        <f ca="1">RC103+RD103+RE103+RF103-RG103-RH103-RI103-RJ103-RK103-RL103-RN103-RP103</f>
        <v>0</v>
      </c>
      <c r="RR103" s="104">
        <f ca="1">RQ103*H103</f>
        <v>0</v>
      </c>
      <c r="RS103" s="105">
        <f ca="1">(RH103+RI103+RJ103+RK103+(RL103+((RM103*$F103)/$H103)+RP103))*$L103</f>
        <v>0</v>
      </c>
      <c r="RT103" s="191"/>
      <c r="RU103" s="192">
        <f ca="1">RT103-RQ103</f>
        <v>0</v>
      </c>
      <c r="RV103" s="106">
        <f ca="1">RQ103</f>
        <v>0</v>
      </c>
      <c r="RW103" s="202"/>
      <c r="RX103" s="202"/>
      <c r="RY103" s="202"/>
      <c r="RZ103" s="202"/>
      <c r="SA103" s="202"/>
      <c r="SB103" s="202"/>
      <c r="SC103" s="202"/>
      <c r="SD103" s="202"/>
      <c r="SE103" s="203"/>
      <c r="SF103" s="204"/>
      <c r="SG103" s="108">
        <f>(SF103*F103)/H103</f>
        <v>0</v>
      </c>
      <c r="SH103" s="102">
        <f ca="1">IF(E103=0,0,SUMIF('Cocktail (December 2025)'!$F$6:$DB$1547,E103,'Cocktail (December 2025)'!$CL$6:$CL$1547))</f>
        <v>0</v>
      </c>
      <c r="SI103" s="108">
        <f ca="1">SH103/H103</f>
        <v>0</v>
      </c>
      <c r="SJ103" s="109">
        <f ca="1">RV103+RW103+RX103+RY103-RZ103-SA103-SB103-SC103-SD103-SE103-SG103-SI103</f>
        <v>0</v>
      </c>
      <c r="SK103" s="104">
        <f ca="1">SJ103*H103</f>
        <v>0</v>
      </c>
      <c r="SL103" s="105">
        <f ca="1">(SA103+SB103+SC103+SD103+(SE103+((SF103*$F103)/$H103)+SI103))*$L103</f>
        <v>0</v>
      </c>
      <c r="SM103" s="191"/>
      <c r="SN103" s="192">
        <f ca="1">SM103-SJ103</f>
        <v>0</v>
      </c>
      <c r="SO103" s="106">
        <f ca="1">SJ103</f>
        <v>0</v>
      </c>
      <c r="SP103" s="202"/>
      <c r="SQ103" s="202"/>
      <c r="SR103" s="202"/>
      <c r="SS103" s="202"/>
      <c r="ST103" s="202"/>
      <c r="SU103" s="202"/>
      <c r="SV103" s="202"/>
      <c r="SW103" s="202"/>
      <c r="SX103" s="203"/>
      <c r="SY103" s="204"/>
      <c r="SZ103" s="108">
        <f>(SY103*F103)/H103</f>
        <v>0</v>
      </c>
      <c r="TA103" s="102">
        <f ca="1">IF(E103=0,0,SUMIF('Cocktail (December 2025)'!$F$6:$DB$1547,E103,'Cocktail (December 2025)'!$CO$6:$CO$1547))</f>
        <v>0</v>
      </c>
      <c r="TB103" s="108">
        <f ca="1">TA103/H103</f>
        <v>0</v>
      </c>
      <c r="TC103" s="109">
        <f ca="1">SO103+SP103+SQ103+SR103-SS103-ST103-SU103-SV103-SW103-SX103-SZ103-TB103</f>
        <v>0</v>
      </c>
      <c r="TD103" s="104">
        <f ca="1">TC103*H103</f>
        <v>0</v>
      </c>
      <c r="TE103" s="105">
        <f ca="1">(ST103+SU103+SV103+SW103+(SX103+((SY103*$F103)/$H103)+TB103))*$L103</f>
        <v>0</v>
      </c>
      <c r="TF103" s="191"/>
      <c r="TG103" s="192">
        <f ca="1">TF103-TC103</f>
        <v>0</v>
      </c>
      <c r="TH103" s="106">
        <f ca="1">TC103</f>
        <v>0</v>
      </c>
      <c r="TI103" s="202"/>
      <c r="TJ103" s="202"/>
      <c r="TK103" s="202"/>
      <c r="TL103" s="202"/>
      <c r="TM103" s="202"/>
      <c r="TN103" s="202"/>
      <c r="TO103" s="202"/>
      <c r="TP103" s="202"/>
      <c r="TQ103" s="203"/>
      <c r="TR103" s="204"/>
      <c r="TS103" s="108">
        <f>(TR103*F103)/H103</f>
        <v>0</v>
      </c>
      <c r="TT103" s="102">
        <f ca="1">IF(E103=0,0,SUMIF('Cocktail (December 2025)'!$F$6:$DB$1547,E103,'Cocktail (December 2025)'!$CR$6:$CR$1547))</f>
        <v>0</v>
      </c>
      <c r="TU103" s="108">
        <f ca="1">TT103/H103</f>
        <v>0</v>
      </c>
      <c r="TV103" s="109">
        <f ca="1">TH103+TI103+TJ103+TK103-TL103-TM103-TN103-TO103-TP103-TQ103-TS103-TU103</f>
        <v>0</v>
      </c>
      <c r="TW103" s="104">
        <f ca="1">TV103*H103</f>
        <v>0</v>
      </c>
      <c r="TX103" s="105">
        <f ca="1">(TM103+TN103+TO103+TP103+(TQ103+((TR103*$F103)/$H103)+TU103))*$L103</f>
        <v>0</v>
      </c>
      <c r="TY103" s="191"/>
      <c r="TZ103" s="192">
        <f ca="1">TY103-TV103</f>
        <v>0</v>
      </c>
      <c r="UA103" s="106">
        <f ca="1">TV103</f>
        <v>0</v>
      </c>
      <c r="UB103" s="202"/>
      <c r="UC103" s="202"/>
      <c r="UD103" s="202"/>
      <c r="UE103" s="202"/>
      <c r="UF103" s="202"/>
      <c r="UG103" s="202"/>
      <c r="UH103" s="202"/>
      <c r="UI103" s="202"/>
      <c r="UJ103" s="203"/>
      <c r="UK103" s="204"/>
      <c r="UL103" s="108">
        <f>(UK103*F103)/H103</f>
        <v>0</v>
      </c>
      <c r="UM103" s="102">
        <f ca="1">IF(E103=0,0,SUMIF('Cocktail (December 2025)'!$F$6:$DB$1547,E103,'Cocktail (December 2025)'!$CU$6:$CU$1547))</f>
        <v>0</v>
      </c>
      <c r="UN103" s="108">
        <f ca="1">UM103/H103</f>
        <v>0</v>
      </c>
      <c r="UO103" s="109">
        <f ca="1">UA103+UB103+UC103+UD103-UE103-UF103-UG103-UH103-UI103-UJ103-UL103-UN103</f>
        <v>0</v>
      </c>
      <c r="UP103" s="104">
        <f ca="1">UO103*H103</f>
        <v>0</v>
      </c>
      <c r="UQ103" s="105">
        <f ca="1">(UF103+UG103+UH103+UI103+(UJ103+((UK103*$F103)/$H103)+UN103))*$L103</f>
        <v>0</v>
      </c>
      <c r="UR103" s="191"/>
      <c r="US103" s="192">
        <f ca="1">UR103-UO103</f>
        <v>0</v>
      </c>
      <c r="UT103" s="106">
        <f ca="1">UO103</f>
        <v>0</v>
      </c>
      <c r="UU103" s="202"/>
      <c r="UV103" s="202"/>
      <c r="UW103" s="202"/>
      <c r="UX103" s="202"/>
      <c r="UY103" s="202"/>
      <c r="UZ103" s="202"/>
      <c r="VA103" s="202"/>
      <c r="VB103" s="202"/>
      <c r="VC103" s="203"/>
      <c r="VD103" s="204"/>
      <c r="VE103" s="108">
        <f>(VD103*F103)/H103</f>
        <v>0</v>
      </c>
      <c r="VF103" s="102">
        <f ca="1">IF(E103=0,0,SUMIF('Cocktail (December 2025)'!$F$6:$DB$1547,E103,'Cocktail (December 2025)'!$CX$6:$CX$1547))</f>
        <v>0</v>
      </c>
      <c r="VG103" s="108">
        <f ca="1">VF103/H103</f>
        <v>0</v>
      </c>
      <c r="VH103" s="109">
        <f ca="1">UT103+UU103+UV103+UW103-UX103-UY103-UZ103-VA103-VB103-VC103-VE103-VG103</f>
        <v>0</v>
      </c>
      <c r="VI103" s="104">
        <f ca="1">VH103*H103</f>
        <v>0</v>
      </c>
      <c r="VJ103" s="105">
        <f ca="1">(UY103+UZ103+VA103+VB103+(VC103+((VD103*$F103)/$H103)+VG103))*$L103</f>
        <v>0</v>
      </c>
      <c r="VK103" s="191"/>
      <c r="VL103" s="192">
        <f ca="1">VK103-VH103</f>
        <v>0</v>
      </c>
      <c r="VM103" s="106">
        <f ca="1">VH103</f>
        <v>0</v>
      </c>
      <c r="VN103" s="202"/>
      <c r="VO103" s="202"/>
      <c r="VP103" s="202"/>
      <c r="VQ103" s="202"/>
      <c r="VR103" s="202"/>
      <c r="VS103" s="202"/>
      <c r="VT103" s="202"/>
      <c r="VU103" s="202"/>
      <c r="VV103" s="203"/>
      <c r="VW103" s="204"/>
      <c r="VX103" s="108">
        <f>(VW103*F103)/H103</f>
        <v>0</v>
      </c>
      <c r="VY103" s="102">
        <f ca="1">IF(E103=0,0,SUMIF('Cocktail (December 2025)'!$F$6:$DB$1547,E103,'Cocktail (December 2025)'!$DA$6:$DA$1547))</f>
        <v>0</v>
      </c>
      <c r="VZ103" s="108">
        <f ca="1">VY103/H103</f>
        <v>0</v>
      </c>
      <c r="WA103" s="109">
        <f ca="1">VM103+VN103+VO103+VP103-VQ103-VR103-VS103-VT103-VU103-VV103-VX103-VZ103</f>
        <v>0</v>
      </c>
      <c r="WB103" s="104">
        <f ca="1">WA103*H103</f>
        <v>0</v>
      </c>
      <c r="WC103" s="105">
        <f ca="1">(VR103+VS103+VT103+VU103+(VV103+((VW103*$F103)/$H103)+VZ103))*$L103</f>
        <v>0</v>
      </c>
      <c r="WD103" s="191"/>
      <c r="WE103" s="192">
        <f ca="1">WD103-WA103</f>
        <v>0</v>
      </c>
      <c r="WF103" s="14" t="s">
        <v>81</v>
      </c>
      <c r="WG103" s="62">
        <f>O103</f>
        <v>0</v>
      </c>
      <c r="WH103" s="13">
        <f t="shared" si="3108"/>
        <v>0</v>
      </c>
      <c r="WI103" s="13">
        <f t="shared" si="3108"/>
        <v>0</v>
      </c>
      <c r="WJ103" s="13">
        <f t="shared" si="3108"/>
        <v>0</v>
      </c>
      <c r="WK103" s="13">
        <f t="shared" si="3108"/>
        <v>0</v>
      </c>
      <c r="WL103" s="13">
        <f t="shared" si="3108"/>
        <v>0</v>
      </c>
      <c r="WM103" s="13">
        <f>U103+AN103+BG103+BZ103+CS103+DL103+EE103++EX103+FQ103+GJ103+HC103+HV103+IO103+JH103+KA103+KT103+LM103+MF103+MY103+NR103+OK103+PD103+PW103+QP103+RI103+SB103+SU103+TN103+UG103+UZ103+VS103</f>
        <v>0</v>
      </c>
      <c r="WN103" s="13">
        <f t="shared" si="3109"/>
        <v>0</v>
      </c>
      <c r="WO103" s="13">
        <f t="shared" si="3109"/>
        <v>0</v>
      </c>
      <c r="WP103" s="63">
        <f t="shared" si="3109"/>
        <v>0</v>
      </c>
      <c r="WQ103" s="63">
        <f t="shared" si="3109"/>
        <v>0</v>
      </c>
      <c r="WR103" s="63">
        <f t="shared" si="3109"/>
        <v>0</v>
      </c>
      <c r="WS103" s="63">
        <f ca="1">AB103+AU103+BN103+CG103+CZ103+DS103+EL103+FE103+FX103+GQ103+HJ103+IC103+IV103+JO103+KH103+LA103+LT103+MM103+NF103+NY103+OR103+PK103+QD103+QW103+RP103+SI103+TB103+TU103+UN103+VG103+VZ103</f>
        <v>0</v>
      </c>
      <c r="WT103" s="54">
        <f t="shared" ca="1" si="3110"/>
        <v>0</v>
      </c>
      <c r="WU103" s="64">
        <f t="shared" ca="1" si="3110"/>
        <v>0</v>
      </c>
      <c r="WV103" s="196"/>
      <c r="WW103" s="197">
        <f ca="1">WV103-WT103</f>
        <v>0</v>
      </c>
      <c r="WX103" s="12">
        <f>WV103/F103</f>
        <v>0</v>
      </c>
      <c r="WY103" s="61"/>
    </row>
    <row r="104" spans="1:623" ht="13.9" customHeight="1" x14ac:dyDescent="0.3">
      <c r="A104" s="114" t="str">
        <f ca="1">IFERROR(IF(WU104=0,"-","Y"),"-")</f>
        <v>-</v>
      </c>
      <c r="B104" s="175"/>
      <c r="C104" s="173">
        <v>546</v>
      </c>
      <c r="D104" s="174">
        <v>388</v>
      </c>
      <c r="E104" s="184" t="s">
        <v>137</v>
      </c>
      <c r="F104" s="98">
        <f>IF(E104="","",IF(VLOOKUP(E104,'Master Data (December 2025)'!$B$10:$N$857,1)=E104,VLOOKUP(E104,'Master Data (December 2025)'!$B$10:$N$857,6),"XX"))</f>
        <v>1</v>
      </c>
      <c r="G104" s="98"/>
      <c r="H104" s="90">
        <f>IF(E104="","",IF(VLOOKUP(E104,'Master Data (December 2025)'!$B$10:$N$857,1)=E104,VLOOKUP(E104,'Master Data (December 2025)'!$B$10:$N$857,8),"XX"))</f>
        <v>1</v>
      </c>
      <c r="I104" s="98"/>
      <c r="J104" s="90" t="str">
        <f>IF(E104="","",IF(VLOOKUP(E104,'Master Data (December 2025)'!$B$10:$N$857,1)=E104,VLOOKUP(E104,'Master Data (December 2025)'!$B$10:$N$857,3),"XX"))</f>
        <v>Winefans</v>
      </c>
      <c r="K104" s="99" t="str">
        <f>IF(E104="","",IF(VLOOKUP(E104,'Master Data (December 2025)'!$B$10:$N$857,1)=E104,VLOOKUP(E104,'Master Data (December 2025)'!$B$10:$N$857,5),"XX"))</f>
        <v>Bottle</v>
      </c>
      <c r="L104" s="215">
        <f>IF(E104="","",IF(VLOOKUP(E104,'Master Data (December 2025)'!$B$10:$N$857,1)=E104,VLOOKUP(E104,'Master Data (December 2025)'!$B$10:$N$857,11),"XX"))</f>
        <v>1102</v>
      </c>
      <c r="M104" s="215">
        <f>IF(E104="","",IF(VLOOKUP(E104,'Master Data (December 2025)'!$B$10:$N$857,1)=E104,VLOOKUP(E104,'Master Data (December 2025)'!$B$10:$N$857,13),"XX"))</f>
        <v>1102</v>
      </c>
      <c r="N104" s="208"/>
      <c r="O104" s="100">
        <f>N104</f>
        <v>0</v>
      </c>
      <c r="P104" s="202"/>
      <c r="Q104" s="202"/>
      <c r="R104" s="202"/>
      <c r="S104" s="202"/>
      <c r="T104" s="202"/>
      <c r="U104" s="202"/>
      <c r="V104" s="202"/>
      <c r="W104" s="202"/>
      <c r="X104" s="203"/>
      <c r="Y104" s="204"/>
      <c r="Z104" s="101">
        <f>(Y104*F104)/H104</f>
        <v>0</v>
      </c>
      <c r="AA104" s="102">
        <f ca="1">IF(E104=0,0,SUMIF('Cocktail (December 2025)'!$F$6:$DB$1547,E104,'Cocktail (December 2025)'!$O$6:$O$1547))</f>
        <v>0</v>
      </c>
      <c r="AB104" s="103">
        <f ca="1">AA104/H104</f>
        <v>0</v>
      </c>
      <c r="AC104" s="104">
        <f ca="1">O104+P104+Q104+R104-S104-T104-U104-V104-W104-X104-Z104-AB104</f>
        <v>0</v>
      </c>
      <c r="AD104" s="104">
        <f ca="1">AC104*H104</f>
        <v>0</v>
      </c>
      <c r="AE104" s="105">
        <f ca="1">(T104+U104+V104+W104+(X104+((Y104*$F104)/$H104)+AB104))*$L104</f>
        <v>0</v>
      </c>
      <c r="AF104" s="191"/>
      <c r="AG104" s="192">
        <f ca="1">AF104-AC104</f>
        <v>0</v>
      </c>
      <c r="AH104" s="106">
        <f ca="1">IF(AF104="",AC104,IF(AF104&lt;&gt;0,AF104,0))</f>
        <v>0</v>
      </c>
      <c r="AI104" s="202"/>
      <c r="AJ104" s="202"/>
      <c r="AK104" s="202"/>
      <c r="AL104" s="202"/>
      <c r="AM104" s="202"/>
      <c r="AN104" s="202"/>
      <c r="AO104" s="202"/>
      <c r="AP104" s="202"/>
      <c r="AQ104" s="203"/>
      <c r="AR104" s="204"/>
      <c r="AS104" s="107">
        <f>(AR104*F104)/H104</f>
        <v>0</v>
      </c>
      <c r="AT104" s="102">
        <f ca="1">IF(E104=0,0,SUMIF('Cocktail (December 2025)'!$F$6:$DB$1547,E104,'Cocktail (December 2025)'!$R$6:$R$1547))</f>
        <v>0</v>
      </c>
      <c r="AU104" s="108">
        <f ca="1">AT104/H104</f>
        <v>0</v>
      </c>
      <c r="AV104" s="104">
        <f ca="1">AH104+AI104+AJ104+AK104-AL104-AM104-AN104-AO104-AP104-AQ104-AS104-AU104</f>
        <v>0</v>
      </c>
      <c r="AW104" s="104">
        <f ca="1">AV104*H104</f>
        <v>0</v>
      </c>
      <c r="AX104" s="105">
        <f ca="1">(AM104+AN104+AO104+AP104+(AQ104+((AR104*$F104)/$H104)+AU104))*$L104</f>
        <v>0</v>
      </c>
      <c r="AY104" s="191"/>
      <c r="AZ104" s="192">
        <f ca="1">AY104-AV104</f>
        <v>0</v>
      </c>
      <c r="BA104" s="106">
        <f ca="1">AV104</f>
        <v>0</v>
      </c>
      <c r="BB104" s="202"/>
      <c r="BC104" s="202"/>
      <c r="BD104" s="202"/>
      <c r="BE104" s="202"/>
      <c r="BF104" s="202"/>
      <c r="BG104" s="202"/>
      <c r="BH104" s="202"/>
      <c r="BI104" s="202"/>
      <c r="BJ104" s="203"/>
      <c r="BK104" s="204"/>
      <c r="BL104" s="108">
        <f>(BK104*F104)/H104</f>
        <v>0</v>
      </c>
      <c r="BM104" s="102">
        <f ca="1">IF(E104=0,0,SUMIF('Cocktail (December 2025)'!$F$6:$DB$1547,E104,'Cocktail (December 2025)'!$U$6:$U$1547))</f>
        <v>0</v>
      </c>
      <c r="BN104" s="108">
        <f ca="1">BM104/H104</f>
        <v>0</v>
      </c>
      <c r="BO104" s="109">
        <f ca="1">BA104+BB104+BC104+BD104-BE104-BF104-BG104-BH104-BI104-BJ104-BL104-BN104</f>
        <v>0</v>
      </c>
      <c r="BP104" s="104">
        <f ca="1">BO104*H104</f>
        <v>0</v>
      </c>
      <c r="BQ104" s="105">
        <f ca="1">(BF104+BG104+BH104+BI104+(BJ104+((BK104*$F104)/$H104)+BN104))*$L104</f>
        <v>0</v>
      </c>
      <c r="BR104" s="191"/>
      <c r="BS104" s="192">
        <f ca="1">BR104-BO104</f>
        <v>0</v>
      </c>
      <c r="BT104" s="106">
        <f ca="1">BO104</f>
        <v>0</v>
      </c>
      <c r="BU104" s="202"/>
      <c r="BV104" s="202"/>
      <c r="BW104" s="202"/>
      <c r="BX104" s="202"/>
      <c r="BY104" s="202"/>
      <c r="BZ104" s="202"/>
      <c r="CA104" s="202"/>
      <c r="CB104" s="202"/>
      <c r="CC104" s="203"/>
      <c r="CD104" s="204"/>
      <c r="CE104" s="108">
        <f>(CD104*F104)/H104</f>
        <v>0</v>
      </c>
      <c r="CF104" s="102">
        <f ca="1">IF(E104=0,0,SUMIF('Cocktail (December 2025)'!$F$6:$DB$1547,E104,'Cocktail (December 2025)'!$X$6:$X$1547))</f>
        <v>0</v>
      </c>
      <c r="CG104" s="108">
        <f ca="1">CF104/H104</f>
        <v>0</v>
      </c>
      <c r="CH104" s="109">
        <f ca="1">BT104+BU104+BV104+BW104-BX104-BY104-BZ104-CA104-CB104-CC104-CE104-CG104</f>
        <v>0</v>
      </c>
      <c r="CI104" s="104">
        <f ca="1">CH104*H104</f>
        <v>0</v>
      </c>
      <c r="CJ104" s="105">
        <f ca="1">(BY104+BZ104+CA104+CB104+(CC104+((CD104*$F104)/$H104)+CG104))*$L104</f>
        <v>0</v>
      </c>
      <c r="CK104" s="191"/>
      <c r="CL104" s="192">
        <f ca="1">CK104-CH104</f>
        <v>0</v>
      </c>
      <c r="CM104" s="106">
        <f ca="1">CH104</f>
        <v>0</v>
      </c>
      <c r="CN104" s="202"/>
      <c r="CO104" s="202"/>
      <c r="CP104" s="202"/>
      <c r="CQ104" s="202"/>
      <c r="CR104" s="202"/>
      <c r="CS104" s="202"/>
      <c r="CT104" s="202"/>
      <c r="CU104" s="202"/>
      <c r="CV104" s="203"/>
      <c r="CW104" s="204"/>
      <c r="CX104" s="108">
        <f>(CW104*F104)/H104</f>
        <v>0</v>
      </c>
      <c r="CY104" s="102">
        <f ca="1">IF(E104=0,0,SUMIF('Cocktail (December 2025)'!$F$6:$DB$1547,E104,'Cocktail (December 2025)'!$AA$6:$AA$1547))</f>
        <v>0</v>
      </c>
      <c r="CZ104" s="108">
        <f ca="1">CY104/H104</f>
        <v>0</v>
      </c>
      <c r="DA104" s="109">
        <f ca="1">CM104+CN104+CO104+CP104-CQ104-CR104-CS104-CT104-CU104-CV104-CX104-CZ104</f>
        <v>0</v>
      </c>
      <c r="DB104" s="104">
        <f ca="1">DA104*H104</f>
        <v>0</v>
      </c>
      <c r="DC104" s="105">
        <f ca="1">(CR104+CS104+CT104+CU104+(CV104+((CW104*$F104)/$H104)+CZ104))*$L104</f>
        <v>0</v>
      </c>
      <c r="DD104" s="191"/>
      <c r="DE104" s="192">
        <f ca="1">DD104-DA104</f>
        <v>0</v>
      </c>
      <c r="DF104" s="106">
        <f ca="1">DA104</f>
        <v>0</v>
      </c>
      <c r="DG104" s="202"/>
      <c r="DH104" s="202"/>
      <c r="DI104" s="202"/>
      <c r="DJ104" s="202"/>
      <c r="DK104" s="202"/>
      <c r="DL104" s="202"/>
      <c r="DM104" s="202"/>
      <c r="DN104" s="202"/>
      <c r="DO104" s="203"/>
      <c r="DP104" s="204"/>
      <c r="DQ104" s="108">
        <f>(DP104*F104)/H104</f>
        <v>0</v>
      </c>
      <c r="DR104" s="102">
        <f ca="1">IF(E104=0,0,SUMIF('Cocktail (December 2025)'!$F$6:$DB$1547,E104,'Cocktail (December 2025)'!$AD$6:$AD$1547))</f>
        <v>0</v>
      </c>
      <c r="DS104" s="108">
        <f ca="1">DR104/H104</f>
        <v>0</v>
      </c>
      <c r="DT104" s="109">
        <f ca="1">DF104+DG104+DH104+DI104-DJ104-DK104-DL104-DM104-DN104-DO104-DQ104-DS104</f>
        <v>0</v>
      </c>
      <c r="DU104" s="104">
        <f ca="1">DT104*H104</f>
        <v>0</v>
      </c>
      <c r="DV104" s="105">
        <f ca="1">(DK104+DL104+DM104+DN104+(DO104+((DP104*$F104)/$H104)+DS104))*$L104</f>
        <v>0</v>
      </c>
      <c r="DW104" s="191"/>
      <c r="DX104" s="192">
        <f ca="1">DW104-DT104</f>
        <v>0</v>
      </c>
      <c r="DY104" s="106">
        <f ca="1">DT104</f>
        <v>0</v>
      </c>
      <c r="DZ104" s="202"/>
      <c r="EA104" s="202"/>
      <c r="EB104" s="202"/>
      <c r="EC104" s="202"/>
      <c r="ED104" s="202"/>
      <c r="EE104" s="202"/>
      <c r="EF104" s="202"/>
      <c r="EG104" s="202"/>
      <c r="EH104" s="203"/>
      <c r="EI104" s="204"/>
      <c r="EJ104" s="108">
        <f>(EI104*F104)/H104</f>
        <v>0</v>
      </c>
      <c r="EK104" s="102">
        <f ca="1">IF(E104=0,0,SUMIF('Cocktail (December 2025)'!$F$6:$DB$1547,E104,'Cocktail (December 2025)'!$AG$6:$AG$1547))</f>
        <v>0</v>
      </c>
      <c r="EL104" s="108">
        <f ca="1">EK104/H104</f>
        <v>0</v>
      </c>
      <c r="EM104" s="109">
        <f ca="1">DY104+DZ104+EA104+EB104-EC104-ED104-EE104-EF104-EG104-EH104-EJ104-EL104</f>
        <v>0</v>
      </c>
      <c r="EN104" s="104">
        <f ca="1">EM104*H104</f>
        <v>0</v>
      </c>
      <c r="EO104" s="105">
        <f ca="1">(ED104+EE104+EF104+EG104+(EH104+((EI104*$F104)/$H104)+EL104))*$L104</f>
        <v>0</v>
      </c>
      <c r="EP104" s="191"/>
      <c r="EQ104" s="199">
        <f ca="1">EP104-EM104</f>
        <v>0</v>
      </c>
      <c r="ER104" s="185">
        <f ca="1">EM104</f>
        <v>0</v>
      </c>
      <c r="ES104" s="202"/>
      <c r="ET104" s="202"/>
      <c r="EU104" s="202"/>
      <c r="EV104" s="202"/>
      <c r="EW104" s="202"/>
      <c r="EX104" s="202"/>
      <c r="EY104" s="202"/>
      <c r="EZ104" s="202"/>
      <c r="FA104" s="203"/>
      <c r="FB104" s="204"/>
      <c r="FC104" s="108">
        <f>(FB104*F104)/H104</f>
        <v>0</v>
      </c>
      <c r="FD104" s="102">
        <f ca="1">IF(E104=0,0,SUMIF('Cocktail (December 2025)'!$F$6:$DB$1547,E104,'Cocktail (December 2025)'!$AJ$6:$AJ$1547))</f>
        <v>0</v>
      </c>
      <c r="FE104" s="108">
        <f ca="1">FD104/H104</f>
        <v>0</v>
      </c>
      <c r="FF104" s="109">
        <f ca="1">ER104+ES104+ET104+EU104-EV104-EW104-EX104-EY104-EZ104-FA104-FC104-FE104</f>
        <v>0</v>
      </c>
      <c r="FG104" s="104">
        <f ca="1">FF104*H104</f>
        <v>0</v>
      </c>
      <c r="FH104" s="105">
        <f ca="1">(EW104+EX104+EY104+EZ104+(FA104+((FB104*$F104)/$H104)+FE104))*$L104</f>
        <v>0</v>
      </c>
      <c r="FI104" s="191"/>
      <c r="FJ104" s="192">
        <f ca="1">FI104-FF104</f>
        <v>0</v>
      </c>
      <c r="FK104" s="110">
        <f ca="1">FF104</f>
        <v>0</v>
      </c>
      <c r="FL104" s="202"/>
      <c r="FM104" s="202"/>
      <c r="FN104" s="202"/>
      <c r="FO104" s="202"/>
      <c r="FP104" s="202"/>
      <c r="FQ104" s="202"/>
      <c r="FR104" s="202"/>
      <c r="FS104" s="202"/>
      <c r="FT104" s="203"/>
      <c r="FU104" s="204"/>
      <c r="FV104" s="108">
        <f>(FU104*F104)/H104</f>
        <v>0</v>
      </c>
      <c r="FW104" s="102">
        <f ca="1">IF(E104=0,0,SUMIF('Cocktail (December 2025)'!$F$6:$DB$1547,E104,'Cocktail (December 2025)'!$AM$6:$AM$1547))</f>
        <v>0</v>
      </c>
      <c r="FX104" s="108">
        <f ca="1">FW104/H104</f>
        <v>0</v>
      </c>
      <c r="FY104" s="109">
        <f ca="1">FK104+FL104+FM104+FN104-FO104-FP104-FQ104-FR104-FS104-FT104-FV104-FX104</f>
        <v>0</v>
      </c>
      <c r="FZ104" s="104">
        <f ca="1">FY104*H104</f>
        <v>0</v>
      </c>
      <c r="GA104" s="105">
        <f ca="1">(FP104+FQ104+FR104+FS104+(FT104+((FU104*$F104)/$H104)+FX104))*$L104</f>
        <v>0</v>
      </c>
      <c r="GB104" s="191"/>
      <c r="GC104" s="192">
        <f ca="1">GB104-FY104</f>
        <v>0</v>
      </c>
      <c r="GD104" s="106">
        <f ca="1">FY104</f>
        <v>0</v>
      </c>
      <c r="GE104" s="202"/>
      <c r="GF104" s="202"/>
      <c r="GG104" s="202"/>
      <c r="GH104" s="202"/>
      <c r="GI104" s="202"/>
      <c r="GJ104" s="202"/>
      <c r="GK104" s="202"/>
      <c r="GL104" s="202"/>
      <c r="GM104" s="203"/>
      <c r="GN104" s="204"/>
      <c r="GO104" s="108">
        <f>(GN104*F104)/H104</f>
        <v>0</v>
      </c>
      <c r="GP104" s="102">
        <f ca="1">IF(E104=0,0,SUMIF('Cocktail (December 2025)'!$F$6:$DB$1547,E104,'Cocktail (December 2025)'!$AP$6:$AP$1547))</f>
        <v>0</v>
      </c>
      <c r="GQ104" s="108">
        <f ca="1">GP104/H104</f>
        <v>0</v>
      </c>
      <c r="GR104" s="109">
        <f ca="1">GD104+GE104+GF104+GG104-GH104-GI104-GJ104-GK104-GL104-GM104-GO104-GQ104</f>
        <v>0</v>
      </c>
      <c r="GS104" s="104">
        <f ca="1">GR104*H104</f>
        <v>0</v>
      </c>
      <c r="GT104" s="105">
        <f ca="1">(GI104+GJ104+GK104+GL104+(GM104+((GN104*$F104)/$H104)+GQ104))*$L104</f>
        <v>0</v>
      </c>
      <c r="GU104" s="191"/>
      <c r="GV104" s="192">
        <f ca="1">GU104-GR104</f>
        <v>0</v>
      </c>
      <c r="GW104" s="106">
        <f ca="1">GR104</f>
        <v>0</v>
      </c>
      <c r="GX104" s="202"/>
      <c r="GY104" s="202"/>
      <c r="GZ104" s="202"/>
      <c r="HA104" s="202"/>
      <c r="HB104" s="202"/>
      <c r="HC104" s="202"/>
      <c r="HD104" s="202"/>
      <c r="HE104" s="202"/>
      <c r="HF104" s="203"/>
      <c r="HG104" s="204"/>
      <c r="HH104" s="108">
        <f>(HG104*F104)/H104</f>
        <v>0</v>
      </c>
      <c r="HI104" s="102">
        <f ca="1">IF(E104=0,0,SUMIF('Cocktail (December 2025)'!$F$6:$DB$1547,E104,'Cocktail (December 2025)'!$AS$6:$AS$1547))</f>
        <v>0</v>
      </c>
      <c r="HJ104" s="108">
        <f ca="1">HI104/H104</f>
        <v>0</v>
      </c>
      <c r="HK104" s="109">
        <f ca="1">GW104+GX104+GY104+GZ104-HA104-HB104-HC104-HD104-HE104-HF104-HH104-HJ104</f>
        <v>0</v>
      </c>
      <c r="HL104" s="104">
        <f ca="1">HK104*H104</f>
        <v>0</v>
      </c>
      <c r="HM104" s="105">
        <f ca="1">(HB104+HC104+HD104+HE104+(HF104+((HG104*$F104)/$H104)+HJ104))*$L104</f>
        <v>0</v>
      </c>
      <c r="HN104" s="191"/>
      <c r="HO104" s="192">
        <f ca="1">HN104-HK104</f>
        <v>0</v>
      </c>
      <c r="HP104" s="106">
        <f ca="1">HK104</f>
        <v>0</v>
      </c>
      <c r="HQ104" s="202"/>
      <c r="HR104" s="202"/>
      <c r="HS104" s="202"/>
      <c r="HT104" s="202"/>
      <c r="HU104" s="202"/>
      <c r="HV104" s="202"/>
      <c r="HW104" s="202"/>
      <c r="HX104" s="202"/>
      <c r="HY104" s="203"/>
      <c r="HZ104" s="204"/>
      <c r="IA104" s="108">
        <f>(HZ104*F104)/H104</f>
        <v>0</v>
      </c>
      <c r="IB104" s="102">
        <f ca="1">IF(E104=0,0,SUMIF('Cocktail (December 2025)'!$F$6:$DB$1547,E104,'Cocktail (December 2025)'!$AV$6:$AV$1547))</f>
        <v>0</v>
      </c>
      <c r="IC104" s="108">
        <f ca="1">IB104/H104</f>
        <v>0</v>
      </c>
      <c r="ID104" s="109">
        <f ca="1">HP104+HQ104+HR104+HS104-HT104-HU104-HV104-HW104-HX104-HY104-IA104-IC104</f>
        <v>0</v>
      </c>
      <c r="IE104" s="104">
        <f ca="1">ID104*H104</f>
        <v>0</v>
      </c>
      <c r="IF104" s="105">
        <f ca="1">(HU104+HV104+HW104+HX104+(HY104+((HZ104*$F104)/$H104)+IC104))*$L104</f>
        <v>0</v>
      </c>
      <c r="IG104" s="191"/>
      <c r="IH104" s="192">
        <f ca="1">IG104-ID104</f>
        <v>0</v>
      </c>
      <c r="II104" s="106">
        <f ca="1">ID104</f>
        <v>0</v>
      </c>
      <c r="IJ104" s="202"/>
      <c r="IK104" s="202"/>
      <c r="IL104" s="202"/>
      <c r="IM104" s="202"/>
      <c r="IN104" s="202"/>
      <c r="IO104" s="202"/>
      <c r="IP104" s="202"/>
      <c r="IQ104" s="202"/>
      <c r="IR104" s="203"/>
      <c r="IS104" s="204"/>
      <c r="IT104" s="108">
        <f>(IS104*F104)/H104</f>
        <v>0</v>
      </c>
      <c r="IU104" s="102">
        <f ca="1">IF(E104=0,0,SUMIF('Cocktail (December 2025)'!$F$6:$DB$1547,E104,'Cocktail (December 2025)'!$AY$6:$AY$1547))</f>
        <v>0</v>
      </c>
      <c r="IV104" s="108">
        <f ca="1">IU104/H104</f>
        <v>0</v>
      </c>
      <c r="IW104" s="109">
        <f ca="1">II104+IJ104+IK104+IL104-IM104-IN104-IO104-IP104-IQ104-IR104-IT104-IV104</f>
        <v>0</v>
      </c>
      <c r="IX104" s="104">
        <f ca="1">IW104*H104</f>
        <v>0</v>
      </c>
      <c r="IY104" s="105">
        <f ca="1">(IN104+IO104+IP104+IQ104+(IR104+((IS104*$F104)/$H104)+IV104))*$L104</f>
        <v>0</v>
      </c>
      <c r="IZ104" s="191"/>
      <c r="JA104" s="192">
        <f ca="1">IZ104-IW104</f>
        <v>0</v>
      </c>
      <c r="JB104" s="106">
        <f ca="1">IW104</f>
        <v>0</v>
      </c>
      <c r="JC104" s="202"/>
      <c r="JD104" s="202"/>
      <c r="JE104" s="202"/>
      <c r="JF104" s="202"/>
      <c r="JG104" s="202"/>
      <c r="JH104" s="202"/>
      <c r="JI104" s="202"/>
      <c r="JJ104" s="202"/>
      <c r="JK104" s="203"/>
      <c r="JL104" s="204"/>
      <c r="JM104" s="108">
        <f>(JL104*F104)/H104</f>
        <v>0</v>
      </c>
      <c r="JN104" s="102">
        <f ca="1">IF(E104=0,0,SUMIF('Cocktail (December 2025)'!$F$6:$DB$1547,E104,'Cocktail (December 2025)'!$BB$6:$BB$1547))</f>
        <v>0</v>
      </c>
      <c r="JO104" s="108">
        <f ca="1">JN104/H104</f>
        <v>0</v>
      </c>
      <c r="JP104" s="109">
        <f ca="1">JB104+JC104+JD104+JE104-JF104-JG104-JH104-JI104-JJ104-JK104-JM104-JO104</f>
        <v>0</v>
      </c>
      <c r="JQ104" s="104">
        <f ca="1">JP104*H104</f>
        <v>0</v>
      </c>
      <c r="JR104" s="105">
        <f ca="1">(JG104+JH104+JI104+JJ104+(JK104+((JL104*$F104)/$H104)+JO104))*$L104</f>
        <v>0</v>
      </c>
      <c r="JS104" s="191"/>
      <c r="JT104" s="192">
        <f ca="1">JS104-JP104</f>
        <v>0</v>
      </c>
      <c r="JU104" s="106">
        <f ca="1">JP104</f>
        <v>0</v>
      </c>
      <c r="JV104" s="202"/>
      <c r="JW104" s="202"/>
      <c r="JX104" s="202"/>
      <c r="JY104" s="202"/>
      <c r="JZ104" s="202"/>
      <c r="KA104" s="202"/>
      <c r="KB104" s="202"/>
      <c r="KC104" s="202"/>
      <c r="KD104" s="203"/>
      <c r="KE104" s="204"/>
      <c r="KF104" s="108">
        <f>(KE104*F104)/H104</f>
        <v>0</v>
      </c>
      <c r="KG104" s="102">
        <f ca="1">IF(E104=0,0,SUMIF('Cocktail (December 2025)'!$F$6:$DB$1547,E104,'Cocktail (December 2025)'!$BE$6:$BE$1547))</f>
        <v>0</v>
      </c>
      <c r="KH104" s="108">
        <f ca="1">KG104/H104</f>
        <v>0</v>
      </c>
      <c r="KI104" s="109">
        <f ca="1">JU104+JV104+JW104+JX104-JY104-JZ104-KA104-KB104-KC104-KD104-KF104-KH104</f>
        <v>0</v>
      </c>
      <c r="KJ104" s="104">
        <f ca="1">KI104*H104</f>
        <v>0</v>
      </c>
      <c r="KK104" s="105">
        <f ca="1">(JZ104+KA104+KB104+KC104+(KD104+((KE104*$F104)/$H104)+KH104))*$L104</f>
        <v>0</v>
      </c>
      <c r="KL104" s="191"/>
      <c r="KM104" s="192">
        <f ca="1">KL104-KI104</f>
        <v>0</v>
      </c>
      <c r="KN104" s="106">
        <f ca="1">KI104</f>
        <v>0</v>
      </c>
      <c r="KO104" s="202"/>
      <c r="KP104" s="202"/>
      <c r="KQ104" s="202"/>
      <c r="KR104" s="202"/>
      <c r="KS104" s="202"/>
      <c r="KT104" s="202"/>
      <c r="KU104" s="202"/>
      <c r="KV104" s="202"/>
      <c r="KW104" s="203"/>
      <c r="KX104" s="204"/>
      <c r="KY104" s="108">
        <f>(KX104*F104)/H104</f>
        <v>0</v>
      </c>
      <c r="KZ104" s="102">
        <f ca="1">IF(E104=0,0,SUMIF('Cocktail (December 2025)'!$F$6:$DB$1547,E104,'Cocktail (December 2025)'!$BH$6:$BH$1547))</f>
        <v>0</v>
      </c>
      <c r="LA104" s="108">
        <f ca="1">KZ104/H104</f>
        <v>0</v>
      </c>
      <c r="LB104" s="109">
        <f ca="1">KN104+KO104+KP104+KQ104-KR104-KS104-KT104-KU104-KV104-KW104-KY104-LA104</f>
        <v>0</v>
      </c>
      <c r="LC104" s="104">
        <f ca="1">LB104*H104</f>
        <v>0</v>
      </c>
      <c r="LD104" s="105">
        <f ca="1">(KS104+KT104+KU104+KV104+(KW104+((KX104*$F104)/$H104)+LA104))*$L104</f>
        <v>0</v>
      </c>
      <c r="LE104" s="191"/>
      <c r="LF104" s="192">
        <f ca="1">LE104-LB104</f>
        <v>0</v>
      </c>
      <c r="LG104" s="106">
        <f ca="1">LB104</f>
        <v>0</v>
      </c>
      <c r="LH104" s="202"/>
      <c r="LI104" s="202"/>
      <c r="LJ104" s="202"/>
      <c r="LK104" s="202"/>
      <c r="LL104" s="202"/>
      <c r="LM104" s="202"/>
      <c r="LN104" s="202"/>
      <c r="LO104" s="202"/>
      <c r="LP104" s="203"/>
      <c r="LQ104" s="204"/>
      <c r="LR104" s="108">
        <f>(LQ104*F104)/H104</f>
        <v>0</v>
      </c>
      <c r="LS104" s="102">
        <f ca="1">IF(E104=0,0,SUMIF('Cocktail (December 2025)'!$F$6:$DB$1547,E104,'Cocktail (December 2025)'!$BK$6:$BK$1547))</f>
        <v>0</v>
      </c>
      <c r="LT104" s="108">
        <f ca="1">LS104/H104</f>
        <v>0</v>
      </c>
      <c r="LU104" s="109">
        <f ca="1">LG104+LH104+LI104+LJ104-LK104-LL104-LM104-LN104-LO104-LP104-LR104-LT104</f>
        <v>0</v>
      </c>
      <c r="LV104" s="104">
        <f ca="1">LU104*H104</f>
        <v>0</v>
      </c>
      <c r="LW104" s="105">
        <f ca="1">(LL104+LM104+LN104+LO104+(LP104+((LQ104*$F104)/$H104)+LT104))*$L104</f>
        <v>0</v>
      </c>
      <c r="LX104" s="191"/>
      <c r="LY104" s="192">
        <f ca="1">LX104-LU104</f>
        <v>0</v>
      </c>
      <c r="LZ104" s="106">
        <f ca="1">LU104</f>
        <v>0</v>
      </c>
      <c r="MA104" s="202"/>
      <c r="MB104" s="202"/>
      <c r="MC104" s="202"/>
      <c r="MD104" s="202"/>
      <c r="ME104" s="202"/>
      <c r="MF104" s="202"/>
      <c r="MG104" s="202"/>
      <c r="MH104" s="202"/>
      <c r="MI104" s="203"/>
      <c r="MJ104" s="204"/>
      <c r="MK104" s="108">
        <f>(MJ104*F104)/H104</f>
        <v>0</v>
      </c>
      <c r="ML104" s="102">
        <f ca="1">IF(E104=0,0,SUMIF('Cocktail (December 2025)'!$F$6:$DB$1547,E104,'Cocktail (December 2025)'!$BN$6:$BN$1547))</f>
        <v>0</v>
      </c>
      <c r="MM104" s="108">
        <f ca="1">ML104/H104</f>
        <v>0</v>
      </c>
      <c r="MN104" s="109">
        <f ca="1">LZ104+MA104+MB104+MC104-MD104-ME104-MF104-MG104-MH104-MI104-MK104-MM104</f>
        <v>0</v>
      </c>
      <c r="MO104" s="104">
        <f ca="1">MN104*H104</f>
        <v>0</v>
      </c>
      <c r="MP104" s="105">
        <f ca="1">(ME104+MF104+MG104+MH104+(MI104+((MJ104*$F104)/$H104)+MM104))*$L104</f>
        <v>0</v>
      </c>
      <c r="MQ104" s="191"/>
      <c r="MR104" s="192">
        <f ca="1">MQ104-MN104</f>
        <v>0</v>
      </c>
      <c r="MS104" s="106">
        <f ca="1">MN104</f>
        <v>0</v>
      </c>
      <c r="MT104" s="202"/>
      <c r="MU104" s="202"/>
      <c r="MV104" s="202"/>
      <c r="MW104" s="202"/>
      <c r="MX104" s="202"/>
      <c r="MY104" s="202"/>
      <c r="MZ104" s="202"/>
      <c r="NA104" s="202"/>
      <c r="NB104" s="203"/>
      <c r="NC104" s="204"/>
      <c r="ND104" s="108">
        <f>(NC104*F104)/H104</f>
        <v>0</v>
      </c>
      <c r="NE104" s="102">
        <f ca="1">IF(E104=0,0,SUMIF('Cocktail (December 2025)'!$F$6:$DB$1547,E104,'Cocktail (December 2025)'!$BQ$6:$BQ$1547))</f>
        <v>0</v>
      </c>
      <c r="NF104" s="108">
        <f ca="1">NE104/H104</f>
        <v>0</v>
      </c>
      <c r="NG104" s="109">
        <f ca="1">MS104+MT104+MU104+MV104-MW104-MX104-MY104-MZ104-NA104-NB104-ND104-NF104</f>
        <v>0</v>
      </c>
      <c r="NH104" s="104">
        <f ca="1">NG104*H104</f>
        <v>0</v>
      </c>
      <c r="NI104" s="105">
        <f ca="1">(MX104+MY104+MZ104+NA104+(NB104+((NC104*$F104)/$H104)+NF104))*$L104</f>
        <v>0</v>
      </c>
      <c r="NJ104" s="191"/>
      <c r="NK104" s="192">
        <f ca="1">NJ104-NG104</f>
        <v>0</v>
      </c>
      <c r="NL104" s="106">
        <f ca="1">NG104</f>
        <v>0</v>
      </c>
      <c r="NM104" s="202"/>
      <c r="NN104" s="202"/>
      <c r="NO104" s="202"/>
      <c r="NP104" s="202"/>
      <c r="NQ104" s="202"/>
      <c r="NR104" s="202"/>
      <c r="NS104" s="202"/>
      <c r="NT104" s="202"/>
      <c r="NU104" s="203"/>
      <c r="NV104" s="204"/>
      <c r="NW104" s="108">
        <f>(NV104*F104)/H104</f>
        <v>0</v>
      </c>
      <c r="NX104" s="102">
        <f ca="1">IF(E104=0,0,SUMIF('Cocktail (December 2025)'!$F$6:$DB$1547,E104,'Cocktail (December 2025)'!$BT$6:$BT$1547))</f>
        <v>0</v>
      </c>
      <c r="NY104" s="108">
        <f ca="1">NX104/H104</f>
        <v>0</v>
      </c>
      <c r="NZ104" s="109">
        <f ca="1">NL104+NM104+NN104+NO104-NP104-NQ104-NR104-NS104-NT104-NU104-NW104-NY104</f>
        <v>0</v>
      </c>
      <c r="OA104" s="104">
        <f ca="1">NZ104*H104</f>
        <v>0</v>
      </c>
      <c r="OB104" s="105">
        <f ca="1">(NQ104+NR104+NS104+NT104+(NU104+((NV104*$F104)/$H104)+NY104))*$L104</f>
        <v>0</v>
      </c>
      <c r="OC104" s="191"/>
      <c r="OD104" s="192">
        <f ca="1">OC104-NZ104</f>
        <v>0</v>
      </c>
      <c r="OE104" s="106">
        <f ca="1">NZ104</f>
        <v>0</v>
      </c>
      <c r="OF104" s="202"/>
      <c r="OG104" s="202"/>
      <c r="OH104" s="202"/>
      <c r="OI104" s="202"/>
      <c r="OJ104" s="202"/>
      <c r="OK104" s="202"/>
      <c r="OL104" s="202"/>
      <c r="OM104" s="202"/>
      <c r="ON104" s="203"/>
      <c r="OO104" s="204"/>
      <c r="OP104" s="108">
        <f>(OO104*F104)/H104</f>
        <v>0</v>
      </c>
      <c r="OQ104" s="102">
        <f ca="1">IF(E104=0,0,SUMIF('Cocktail (December 2025)'!$F$6:$DB$1547,E104,'Cocktail (December 2025)'!$BW$6:$BW$1547))</f>
        <v>0</v>
      </c>
      <c r="OR104" s="108">
        <f ca="1">OQ104/H104</f>
        <v>0</v>
      </c>
      <c r="OS104" s="109">
        <f ca="1">OE104+OF104+OG104+OH104-OI104-OJ104-OK104-OL104-OM104-ON104-OP104-OR104</f>
        <v>0</v>
      </c>
      <c r="OT104" s="104">
        <f ca="1">OS104*H104</f>
        <v>0</v>
      </c>
      <c r="OU104" s="105">
        <f ca="1">(OJ104+OK104+OL104+OM104+(ON104+((OO104*$F104)/$H104)+OR104))*$L104</f>
        <v>0</v>
      </c>
      <c r="OV104" s="191"/>
      <c r="OW104" s="192">
        <f ca="1">OV104-OS104</f>
        <v>0</v>
      </c>
      <c r="OX104" s="106">
        <f ca="1">OS104</f>
        <v>0</v>
      </c>
      <c r="OY104" s="202"/>
      <c r="OZ104" s="202"/>
      <c r="PA104" s="202"/>
      <c r="PB104" s="202"/>
      <c r="PC104" s="202"/>
      <c r="PD104" s="202"/>
      <c r="PE104" s="202"/>
      <c r="PF104" s="202"/>
      <c r="PG104" s="203"/>
      <c r="PH104" s="204"/>
      <c r="PI104" s="108">
        <f>(PH104*F104)/H104</f>
        <v>0</v>
      </c>
      <c r="PJ104" s="102">
        <f ca="1">IF(E104=0,0,SUMIF('Cocktail (December 2025)'!$F$6:$DB$1547,E104,'Cocktail (December 2025)'!$BZ$6:$BZ$1547))</f>
        <v>0</v>
      </c>
      <c r="PK104" s="108">
        <f ca="1">PJ104/H104</f>
        <v>0</v>
      </c>
      <c r="PL104" s="109">
        <f ca="1">OX104+OY104+OZ104+PA104-PB104-PC104-PD104-PE104-PF104-PG104-PI104-PK104</f>
        <v>0</v>
      </c>
      <c r="PM104" s="104">
        <f ca="1">PL104*H104</f>
        <v>0</v>
      </c>
      <c r="PN104" s="105">
        <f ca="1">(PC104+PD104+PE104+PF104+(PG104+((PH104*$F104)/$H104)+PK104))*$L104</f>
        <v>0</v>
      </c>
      <c r="PO104" s="191"/>
      <c r="PP104" s="192">
        <f ca="1">PO104-PL104</f>
        <v>0</v>
      </c>
      <c r="PQ104" s="106">
        <f ca="1">PL104</f>
        <v>0</v>
      </c>
      <c r="PR104" s="202"/>
      <c r="PS104" s="202"/>
      <c r="PT104" s="202"/>
      <c r="PU104" s="202"/>
      <c r="PV104" s="202"/>
      <c r="PW104" s="202"/>
      <c r="PX104" s="202"/>
      <c r="PY104" s="202"/>
      <c r="PZ104" s="203"/>
      <c r="QA104" s="204"/>
      <c r="QB104" s="108">
        <f>(QA104*F104)/H104</f>
        <v>0</v>
      </c>
      <c r="QC104" s="102">
        <f ca="1">IF(E104=0,0,SUMIF('Cocktail (December 2025)'!$F$6:$DB$1547,E104,'Cocktail (December 2025)'!$CC$6:$CC$1547))</f>
        <v>0</v>
      </c>
      <c r="QD104" s="108">
        <f ca="1">QC104/H104</f>
        <v>0</v>
      </c>
      <c r="QE104" s="109">
        <f ca="1">PQ104+PR104+PS104+PT104-PU104-PV104-PW104-PX104-PY104-PZ104-QB104-QD104</f>
        <v>0</v>
      </c>
      <c r="QF104" s="104">
        <f ca="1">QE104*H104</f>
        <v>0</v>
      </c>
      <c r="QG104" s="105">
        <f ca="1">(PV104+PW104+PX104+PY104+(PZ104+((QA104*$F104)/$H104)+QD104))*$L104</f>
        <v>0</v>
      </c>
      <c r="QH104" s="191"/>
      <c r="QI104" s="192">
        <f ca="1">QH104-QE104</f>
        <v>0</v>
      </c>
      <c r="QJ104" s="106">
        <f ca="1">QE104</f>
        <v>0</v>
      </c>
      <c r="QK104" s="202"/>
      <c r="QL104" s="202"/>
      <c r="QM104" s="202"/>
      <c r="QN104" s="202"/>
      <c r="QO104" s="202"/>
      <c r="QP104" s="202"/>
      <c r="QQ104" s="202"/>
      <c r="QR104" s="202"/>
      <c r="QS104" s="203"/>
      <c r="QT104" s="204"/>
      <c r="QU104" s="108">
        <f>(QT104*F104)/H104</f>
        <v>0</v>
      </c>
      <c r="QV104" s="102">
        <f ca="1">IF(E104=0,0,SUMIF('Cocktail (December 2025)'!$F$6:$DB$1547,E104,'Cocktail (December 2025)'!$CF$6:$CF$1547))</f>
        <v>0</v>
      </c>
      <c r="QW104" s="108">
        <f ca="1">QV104/H104</f>
        <v>0</v>
      </c>
      <c r="QX104" s="109">
        <f ca="1">QJ104+QK104+QL104+QM104-QN104-QO104-QP104-QQ104-QR104-QS104-QU104-QW104</f>
        <v>0</v>
      </c>
      <c r="QY104" s="104">
        <f ca="1">QX104*H104</f>
        <v>0</v>
      </c>
      <c r="QZ104" s="105">
        <f ca="1">(QO104+QP104+QQ104+QR104+(QS104+((QT104*$F104)/$H104)+QW104))*$L104</f>
        <v>0</v>
      </c>
      <c r="RA104" s="191"/>
      <c r="RB104" s="192">
        <f ca="1">RA104-QX104</f>
        <v>0</v>
      </c>
      <c r="RC104" s="106">
        <f ca="1">QX104</f>
        <v>0</v>
      </c>
      <c r="RD104" s="202"/>
      <c r="RE104" s="202"/>
      <c r="RF104" s="202"/>
      <c r="RG104" s="202"/>
      <c r="RH104" s="202"/>
      <c r="RI104" s="202"/>
      <c r="RJ104" s="202"/>
      <c r="RK104" s="202"/>
      <c r="RL104" s="203"/>
      <c r="RM104" s="204"/>
      <c r="RN104" s="108">
        <f>(RM104*F104)/H104</f>
        <v>0</v>
      </c>
      <c r="RO104" s="102">
        <f ca="1">IF(E104=0,0,SUMIF('Cocktail (December 2025)'!$F$6:$DB$1547,E104,'Cocktail (December 2025)'!$CI$6:$CI$1547))</f>
        <v>0</v>
      </c>
      <c r="RP104" s="108">
        <f ca="1">RO104/H104</f>
        <v>0</v>
      </c>
      <c r="RQ104" s="109">
        <f ca="1">RC104+RD104+RE104+RF104-RG104-RH104-RI104-RJ104-RK104-RL104-RN104-RP104</f>
        <v>0</v>
      </c>
      <c r="RR104" s="104">
        <f ca="1">RQ104*H104</f>
        <v>0</v>
      </c>
      <c r="RS104" s="105">
        <f ca="1">(RH104+RI104+RJ104+RK104+(RL104+((RM104*$F104)/$H104)+RP104))*$L104</f>
        <v>0</v>
      </c>
      <c r="RT104" s="191"/>
      <c r="RU104" s="192">
        <f ca="1">RT104-RQ104</f>
        <v>0</v>
      </c>
      <c r="RV104" s="106">
        <f ca="1">RQ104</f>
        <v>0</v>
      </c>
      <c r="RW104" s="202"/>
      <c r="RX104" s="202"/>
      <c r="RY104" s="202"/>
      <c r="RZ104" s="202"/>
      <c r="SA104" s="202"/>
      <c r="SB104" s="202"/>
      <c r="SC104" s="202"/>
      <c r="SD104" s="202"/>
      <c r="SE104" s="203"/>
      <c r="SF104" s="204"/>
      <c r="SG104" s="108">
        <f>(SF104*F104)/H104</f>
        <v>0</v>
      </c>
      <c r="SH104" s="102">
        <f ca="1">IF(E104=0,0,SUMIF('Cocktail (December 2025)'!$F$6:$DB$1547,E104,'Cocktail (December 2025)'!$CL$6:$CL$1547))</f>
        <v>0</v>
      </c>
      <c r="SI104" s="108">
        <f ca="1">SH104/H104</f>
        <v>0</v>
      </c>
      <c r="SJ104" s="109">
        <f ca="1">RV104+RW104+RX104+RY104-RZ104-SA104-SB104-SC104-SD104-SE104-SG104-SI104</f>
        <v>0</v>
      </c>
      <c r="SK104" s="104">
        <f ca="1">SJ104*H104</f>
        <v>0</v>
      </c>
      <c r="SL104" s="105">
        <f ca="1">(SA104+SB104+SC104+SD104+(SE104+((SF104*$F104)/$H104)+SI104))*$L104</f>
        <v>0</v>
      </c>
      <c r="SM104" s="191"/>
      <c r="SN104" s="192">
        <f ca="1">SM104-SJ104</f>
        <v>0</v>
      </c>
      <c r="SO104" s="106">
        <f ca="1">SJ104</f>
        <v>0</v>
      </c>
      <c r="SP104" s="202"/>
      <c r="SQ104" s="202"/>
      <c r="SR104" s="202"/>
      <c r="SS104" s="202"/>
      <c r="ST104" s="202"/>
      <c r="SU104" s="202"/>
      <c r="SV104" s="202"/>
      <c r="SW104" s="202"/>
      <c r="SX104" s="203"/>
      <c r="SY104" s="204"/>
      <c r="SZ104" s="108">
        <f>(SY104*F104)/H104</f>
        <v>0</v>
      </c>
      <c r="TA104" s="102">
        <f ca="1">IF(E104=0,0,SUMIF('Cocktail (December 2025)'!$F$6:$DB$1547,E104,'Cocktail (December 2025)'!$CO$6:$CO$1547))</f>
        <v>0</v>
      </c>
      <c r="TB104" s="108">
        <f ca="1">TA104/H104</f>
        <v>0</v>
      </c>
      <c r="TC104" s="109">
        <f ca="1">SO104+SP104+SQ104+SR104-SS104-ST104-SU104-SV104-SW104-SX104-SZ104-TB104</f>
        <v>0</v>
      </c>
      <c r="TD104" s="104">
        <f ca="1">TC104*H104</f>
        <v>0</v>
      </c>
      <c r="TE104" s="105">
        <f ca="1">(ST104+SU104+SV104+SW104+(SX104+((SY104*$F104)/$H104)+TB104))*$L104</f>
        <v>0</v>
      </c>
      <c r="TF104" s="191"/>
      <c r="TG104" s="192">
        <f ca="1">TF104-TC104</f>
        <v>0</v>
      </c>
      <c r="TH104" s="106">
        <f ca="1">TC104</f>
        <v>0</v>
      </c>
      <c r="TI104" s="202"/>
      <c r="TJ104" s="202"/>
      <c r="TK104" s="202"/>
      <c r="TL104" s="202"/>
      <c r="TM104" s="202"/>
      <c r="TN104" s="202"/>
      <c r="TO104" s="202"/>
      <c r="TP104" s="202"/>
      <c r="TQ104" s="203"/>
      <c r="TR104" s="204"/>
      <c r="TS104" s="108">
        <f>(TR104*F104)/H104</f>
        <v>0</v>
      </c>
      <c r="TT104" s="102">
        <f ca="1">IF(E104=0,0,SUMIF('Cocktail (December 2025)'!$F$6:$DB$1547,E104,'Cocktail (December 2025)'!$CR$6:$CR$1547))</f>
        <v>0</v>
      </c>
      <c r="TU104" s="108">
        <f ca="1">TT104/H104</f>
        <v>0</v>
      </c>
      <c r="TV104" s="109">
        <f ca="1">TH104+TI104+TJ104+TK104-TL104-TM104-TN104-TO104-TP104-TQ104-TS104-TU104</f>
        <v>0</v>
      </c>
      <c r="TW104" s="104">
        <f ca="1">TV104*H104</f>
        <v>0</v>
      </c>
      <c r="TX104" s="105">
        <f ca="1">(TM104+TN104+TO104+TP104+(TQ104+((TR104*$F104)/$H104)+TU104))*$L104</f>
        <v>0</v>
      </c>
      <c r="TY104" s="191"/>
      <c r="TZ104" s="192">
        <f ca="1">TY104-TV104</f>
        <v>0</v>
      </c>
      <c r="UA104" s="106">
        <f ca="1">TV104</f>
        <v>0</v>
      </c>
      <c r="UB104" s="202"/>
      <c r="UC104" s="202"/>
      <c r="UD104" s="202"/>
      <c r="UE104" s="202"/>
      <c r="UF104" s="202"/>
      <c r="UG104" s="202"/>
      <c r="UH104" s="202"/>
      <c r="UI104" s="202"/>
      <c r="UJ104" s="203"/>
      <c r="UK104" s="204"/>
      <c r="UL104" s="108">
        <f>(UK104*F104)/H104</f>
        <v>0</v>
      </c>
      <c r="UM104" s="102">
        <f ca="1">IF(E104=0,0,SUMIF('Cocktail (December 2025)'!$F$6:$DB$1547,E104,'Cocktail (December 2025)'!$CU$6:$CU$1547))</f>
        <v>0</v>
      </c>
      <c r="UN104" s="108">
        <f ca="1">UM104/H104</f>
        <v>0</v>
      </c>
      <c r="UO104" s="109">
        <f ca="1">UA104+UB104+UC104+UD104-UE104-UF104-UG104-UH104-UI104-UJ104-UL104-UN104</f>
        <v>0</v>
      </c>
      <c r="UP104" s="104">
        <f ca="1">UO104*H104</f>
        <v>0</v>
      </c>
      <c r="UQ104" s="105">
        <f ca="1">(UF104+UG104+UH104+UI104+(UJ104+((UK104*$F104)/$H104)+UN104))*$L104</f>
        <v>0</v>
      </c>
      <c r="UR104" s="191"/>
      <c r="US104" s="192">
        <f ca="1">UR104-UO104</f>
        <v>0</v>
      </c>
      <c r="UT104" s="106">
        <f ca="1">UO104</f>
        <v>0</v>
      </c>
      <c r="UU104" s="202"/>
      <c r="UV104" s="202"/>
      <c r="UW104" s="202"/>
      <c r="UX104" s="202"/>
      <c r="UY104" s="202"/>
      <c r="UZ104" s="202"/>
      <c r="VA104" s="202"/>
      <c r="VB104" s="202"/>
      <c r="VC104" s="203"/>
      <c r="VD104" s="204"/>
      <c r="VE104" s="108">
        <f>(VD104*F104)/H104</f>
        <v>0</v>
      </c>
      <c r="VF104" s="102">
        <f ca="1">IF(E104=0,0,SUMIF('Cocktail (December 2025)'!$F$6:$DB$1547,E104,'Cocktail (December 2025)'!$CX$6:$CX$1547))</f>
        <v>0</v>
      </c>
      <c r="VG104" s="108">
        <f ca="1">VF104/H104</f>
        <v>0</v>
      </c>
      <c r="VH104" s="109">
        <f ca="1">UT104+UU104+UV104+UW104-UX104-UY104-UZ104-VA104-VB104-VC104-VE104-VG104</f>
        <v>0</v>
      </c>
      <c r="VI104" s="104">
        <f ca="1">VH104*H104</f>
        <v>0</v>
      </c>
      <c r="VJ104" s="105">
        <f ca="1">(UY104+UZ104+VA104+VB104+(VC104+((VD104*$F104)/$H104)+VG104))*$L104</f>
        <v>0</v>
      </c>
      <c r="VK104" s="191"/>
      <c r="VL104" s="192">
        <f ca="1">VK104-VH104</f>
        <v>0</v>
      </c>
      <c r="VM104" s="106">
        <f ca="1">VH104</f>
        <v>0</v>
      </c>
      <c r="VN104" s="202"/>
      <c r="VO104" s="202"/>
      <c r="VP104" s="202"/>
      <c r="VQ104" s="202"/>
      <c r="VR104" s="202"/>
      <c r="VS104" s="202"/>
      <c r="VT104" s="202"/>
      <c r="VU104" s="202"/>
      <c r="VV104" s="203"/>
      <c r="VW104" s="204"/>
      <c r="VX104" s="108">
        <f>(VW104*F104)/H104</f>
        <v>0</v>
      </c>
      <c r="VY104" s="102">
        <f ca="1">IF(E104=0,0,SUMIF('Cocktail (December 2025)'!$F$6:$DB$1547,E104,'Cocktail (December 2025)'!$DA$6:$DA$1547))</f>
        <v>0</v>
      </c>
      <c r="VZ104" s="108">
        <f ca="1">VY104/H104</f>
        <v>0</v>
      </c>
      <c r="WA104" s="109">
        <f ca="1">VM104+VN104+VO104+VP104-VQ104-VR104-VS104-VT104-VU104-VV104-VX104-VZ104</f>
        <v>0</v>
      </c>
      <c r="WB104" s="104">
        <f ca="1">WA104*H104</f>
        <v>0</v>
      </c>
      <c r="WC104" s="105">
        <f ca="1">(VR104+VS104+VT104+VU104+(VV104+((VW104*$F104)/$H104)+VZ104))*$L104</f>
        <v>0</v>
      </c>
      <c r="WD104" s="191"/>
      <c r="WE104" s="192">
        <f ca="1">WD104-WA104</f>
        <v>0</v>
      </c>
      <c r="WF104" s="14" t="s">
        <v>81</v>
      </c>
      <c r="WG104" s="62">
        <f>O104</f>
        <v>0</v>
      </c>
      <c r="WH104" s="13">
        <f t="shared" si="3108"/>
        <v>0</v>
      </c>
      <c r="WI104" s="13">
        <f t="shared" si="3108"/>
        <v>0</v>
      </c>
      <c r="WJ104" s="13">
        <f t="shared" si="3108"/>
        <v>0</v>
      </c>
      <c r="WK104" s="13">
        <f t="shared" si="3108"/>
        <v>0</v>
      </c>
      <c r="WL104" s="13">
        <f t="shared" si="3108"/>
        <v>0</v>
      </c>
      <c r="WM104" s="13">
        <f>U104+AN104+BG104+BZ104+CS104+DL104+EE104++EX104+FQ104+GJ104+HC104+HV104+IO104+JH104+KA104+KT104+LM104+MF104+MY104+NR104+OK104+PD104+PW104+QP104+RI104+SB104+SU104+TN104+UG104+UZ104+VS104</f>
        <v>0</v>
      </c>
      <c r="WN104" s="13">
        <f t="shared" si="3109"/>
        <v>0</v>
      </c>
      <c r="WO104" s="13">
        <f t="shared" si="3109"/>
        <v>0</v>
      </c>
      <c r="WP104" s="63">
        <f t="shared" si="3109"/>
        <v>0</v>
      </c>
      <c r="WQ104" s="63">
        <f t="shared" si="3109"/>
        <v>0</v>
      </c>
      <c r="WR104" s="63">
        <f t="shared" si="3109"/>
        <v>0</v>
      </c>
      <c r="WS104" s="63">
        <f ca="1">AB104+AU104+BN104+CG104+CZ104+DS104+EL104+FE104+FX104+GQ104+HJ104+IC104+IV104+JO104+KH104+LA104+LT104+MM104+NF104+NY104+OR104+PK104+QD104+QW104+RP104+SI104+TB104+TU104+UN104+VG104+VZ104</f>
        <v>0</v>
      </c>
      <c r="WT104" s="54">
        <f t="shared" ca="1" si="3110"/>
        <v>0</v>
      </c>
      <c r="WU104" s="64">
        <f t="shared" ca="1" si="3110"/>
        <v>0</v>
      </c>
      <c r="WV104" s="196"/>
      <c r="WW104" s="197">
        <f ca="1">WV104-WT104</f>
        <v>0</v>
      </c>
      <c r="WX104" s="12">
        <f>WV104/F104</f>
        <v>0</v>
      </c>
      <c r="WY104" s="61"/>
    </row>
    <row r="105" spans="1:623" ht="13.9" customHeight="1" x14ac:dyDescent="0.3">
      <c r="A105" s="114" t="str">
        <f ca="1">IFERROR(IF(WU105=0,"-","Y"),"-")</f>
        <v>-</v>
      </c>
      <c r="B105" s="175"/>
      <c r="C105" s="173">
        <v>556</v>
      </c>
      <c r="D105" s="174">
        <v>390</v>
      </c>
      <c r="E105" s="184" t="s">
        <v>139</v>
      </c>
      <c r="F105" s="98">
        <f>IF(E105="","",IF(VLOOKUP(E105,'Master Data (December 2025)'!$B$10:$N$857,1)=E105,VLOOKUP(E105,'Master Data (December 2025)'!$B$10:$N$857,6),"XX"))</f>
        <v>1</v>
      </c>
      <c r="G105" s="98"/>
      <c r="H105" s="90">
        <f>IF(E105="","",IF(VLOOKUP(E105,'Master Data (December 2025)'!$B$10:$N$857,1)=E105,VLOOKUP(E105,'Master Data (December 2025)'!$B$10:$N$857,8),"XX"))</f>
        <v>1</v>
      </c>
      <c r="I105" s="98"/>
      <c r="J105" s="90" t="str">
        <f>IF(E105="","",IF(VLOOKUP(E105,'Master Data (December 2025)'!$B$10:$N$857,1)=E105,VLOOKUP(E105,'Master Data (December 2025)'!$B$10:$N$857,3),"XX"))</f>
        <v>Winefans</v>
      </c>
      <c r="K105" s="99" t="str">
        <f>IF(E105="","",IF(VLOOKUP(E105,'Master Data (December 2025)'!$B$10:$N$857,1)=E105,VLOOKUP(E105,'Master Data (December 2025)'!$B$10:$N$857,5),"XX"))</f>
        <v>Bottle</v>
      </c>
      <c r="L105" s="215">
        <f>IF(E105="","",IF(VLOOKUP(E105,'Master Data (December 2025)'!$B$10:$N$857,1)=E105,VLOOKUP(E105,'Master Data (December 2025)'!$B$10:$N$857,11),"XX"))</f>
        <v>663</v>
      </c>
      <c r="M105" s="215">
        <f>IF(E105="","",IF(VLOOKUP(E105,'Master Data (December 2025)'!$B$10:$N$857,1)=E105,VLOOKUP(E105,'Master Data (December 2025)'!$B$10:$N$857,13),"XX"))</f>
        <v>663</v>
      </c>
      <c r="N105" s="208"/>
      <c r="O105" s="100">
        <f>N105</f>
        <v>0</v>
      </c>
      <c r="P105" s="202"/>
      <c r="Q105" s="202"/>
      <c r="R105" s="202"/>
      <c r="S105" s="202"/>
      <c r="T105" s="202"/>
      <c r="U105" s="202"/>
      <c r="V105" s="202"/>
      <c r="W105" s="202"/>
      <c r="X105" s="203"/>
      <c r="Y105" s="204"/>
      <c r="Z105" s="101">
        <f>(Y105*F105)/H105</f>
        <v>0</v>
      </c>
      <c r="AA105" s="102">
        <f ca="1">IF(E105=0,0,SUMIF('Cocktail (December 2025)'!$F$6:$DB$1547,E105,'Cocktail (December 2025)'!$O$6:$O$1547))</f>
        <v>0</v>
      </c>
      <c r="AB105" s="103">
        <f ca="1">AA105/H105</f>
        <v>0</v>
      </c>
      <c r="AC105" s="104">
        <f ca="1">O105+P105+Q105+R105-S105-T105-U105-V105-W105-X105-Z105-AB105</f>
        <v>0</v>
      </c>
      <c r="AD105" s="104">
        <f ca="1">AC105*H105</f>
        <v>0</v>
      </c>
      <c r="AE105" s="105">
        <f ca="1">(T105+U105+V105+W105+(X105+((Y105*$F105)/$H105)+AB105))*$L105</f>
        <v>0</v>
      </c>
      <c r="AF105" s="191"/>
      <c r="AG105" s="192">
        <f ca="1">AF105-AC105</f>
        <v>0</v>
      </c>
      <c r="AH105" s="106">
        <f ca="1">IF(AF105="",AC105,IF(AF105&lt;&gt;0,AF105,0))</f>
        <v>0</v>
      </c>
      <c r="AI105" s="202"/>
      <c r="AJ105" s="202"/>
      <c r="AK105" s="202"/>
      <c r="AL105" s="202"/>
      <c r="AM105" s="202"/>
      <c r="AN105" s="202"/>
      <c r="AO105" s="202"/>
      <c r="AP105" s="202"/>
      <c r="AQ105" s="203"/>
      <c r="AR105" s="204"/>
      <c r="AS105" s="107">
        <f>(AR105*F105)/H105</f>
        <v>0</v>
      </c>
      <c r="AT105" s="102">
        <f ca="1">IF(E105=0,0,SUMIF('Cocktail (December 2025)'!$F$6:$DB$1547,E105,'Cocktail (December 2025)'!$R$6:$R$1547))</f>
        <v>0</v>
      </c>
      <c r="AU105" s="108">
        <f ca="1">AT105/H105</f>
        <v>0</v>
      </c>
      <c r="AV105" s="104">
        <f ca="1">AH105+AI105+AJ105+AK105-AL105-AM105-AN105-AO105-AP105-AQ105-AS105-AU105</f>
        <v>0</v>
      </c>
      <c r="AW105" s="104">
        <f ca="1">AV105*H105</f>
        <v>0</v>
      </c>
      <c r="AX105" s="105">
        <f ca="1">(AM105+AN105+AO105+AP105+(AQ105+((AR105*$F105)/$H105)+AU105))*$L105</f>
        <v>0</v>
      </c>
      <c r="AY105" s="191"/>
      <c r="AZ105" s="192">
        <f ca="1">AY105-AV105</f>
        <v>0</v>
      </c>
      <c r="BA105" s="106">
        <f ca="1">AV105</f>
        <v>0</v>
      </c>
      <c r="BB105" s="202"/>
      <c r="BC105" s="202"/>
      <c r="BD105" s="202"/>
      <c r="BE105" s="202"/>
      <c r="BF105" s="202"/>
      <c r="BG105" s="202"/>
      <c r="BH105" s="202"/>
      <c r="BI105" s="202"/>
      <c r="BJ105" s="203"/>
      <c r="BK105" s="204"/>
      <c r="BL105" s="108">
        <f>(BK105*F105)/H105</f>
        <v>0</v>
      </c>
      <c r="BM105" s="102">
        <f ca="1">IF(E105=0,0,SUMIF('Cocktail (December 2025)'!$F$6:$DB$1547,E105,'Cocktail (December 2025)'!$U$6:$U$1547))</f>
        <v>0</v>
      </c>
      <c r="BN105" s="108">
        <f ca="1">BM105/H105</f>
        <v>0</v>
      </c>
      <c r="BO105" s="109">
        <f ca="1">BA105+BB105+BC105+BD105-BE105-BF105-BG105-BH105-BI105-BJ105-BL105-BN105</f>
        <v>0</v>
      </c>
      <c r="BP105" s="104">
        <f ca="1">BO105*H105</f>
        <v>0</v>
      </c>
      <c r="BQ105" s="105">
        <f ca="1">(BF105+BG105+BH105+BI105+(BJ105+((BK105*$F105)/$H105)+BN105))*$L105</f>
        <v>0</v>
      </c>
      <c r="BR105" s="191"/>
      <c r="BS105" s="192">
        <f ca="1">BR105-BO105</f>
        <v>0</v>
      </c>
      <c r="BT105" s="106">
        <f ca="1">BO105</f>
        <v>0</v>
      </c>
      <c r="BU105" s="202"/>
      <c r="BV105" s="202"/>
      <c r="BW105" s="202"/>
      <c r="BX105" s="202"/>
      <c r="BY105" s="202"/>
      <c r="BZ105" s="202"/>
      <c r="CA105" s="202"/>
      <c r="CB105" s="202"/>
      <c r="CC105" s="203"/>
      <c r="CD105" s="204"/>
      <c r="CE105" s="108">
        <f>(CD105*F105)/H105</f>
        <v>0</v>
      </c>
      <c r="CF105" s="102">
        <f ca="1">IF(E105=0,0,SUMIF('Cocktail (December 2025)'!$F$6:$DB$1547,E105,'Cocktail (December 2025)'!$X$6:$X$1547))</f>
        <v>0</v>
      </c>
      <c r="CG105" s="108">
        <f ca="1">CF105/H105</f>
        <v>0</v>
      </c>
      <c r="CH105" s="109">
        <f ca="1">BT105+BU105+BV105+BW105-BX105-BY105-BZ105-CA105-CB105-CC105-CE105-CG105</f>
        <v>0</v>
      </c>
      <c r="CI105" s="104">
        <f ca="1">CH105*H105</f>
        <v>0</v>
      </c>
      <c r="CJ105" s="105">
        <f ca="1">(BY105+BZ105+CA105+CB105+(CC105+((CD105*$F105)/$H105)+CG105))*$L105</f>
        <v>0</v>
      </c>
      <c r="CK105" s="191"/>
      <c r="CL105" s="192">
        <f ca="1">CK105-CH105</f>
        <v>0</v>
      </c>
      <c r="CM105" s="106">
        <f ca="1">CH105</f>
        <v>0</v>
      </c>
      <c r="CN105" s="202"/>
      <c r="CO105" s="202"/>
      <c r="CP105" s="202"/>
      <c r="CQ105" s="202"/>
      <c r="CR105" s="202"/>
      <c r="CS105" s="202"/>
      <c r="CT105" s="202"/>
      <c r="CU105" s="202"/>
      <c r="CV105" s="203"/>
      <c r="CW105" s="204"/>
      <c r="CX105" s="108">
        <f>(CW105*F105)/H105</f>
        <v>0</v>
      </c>
      <c r="CY105" s="102">
        <f ca="1">IF(E105=0,0,SUMIF('Cocktail (December 2025)'!$F$6:$DB$1547,E105,'Cocktail (December 2025)'!$AA$6:$AA$1547))</f>
        <v>0</v>
      </c>
      <c r="CZ105" s="108">
        <f ca="1">CY105/H105</f>
        <v>0</v>
      </c>
      <c r="DA105" s="109">
        <f ca="1">CM105+CN105+CO105+CP105-CQ105-CR105-CS105-CT105-CU105-CV105-CX105-CZ105</f>
        <v>0</v>
      </c>
      <c r="DB105" s="104">
        <f ca="1">DA105*H105</f>
        <v>0</v>
      </c>
      <c r="DC105" s="105">
        <f ca="1">(CR105+CS105+CT105+CU105+(CV105+((CW105*$F105)/$H105)+CZ105))*$L105</f>
        <v>0</v>
      </c>
      <c r="DD105" s="191"/>
      <c r="DE105" s="192">
        <f ca="1">DD105-DA105</f>
        <v>0</v>
      </c>
      <c r="DF105" s="106">
        <f ca="1">DA105</f>
        <v>0</v>
      </c>
      <c r="DG105" s="202"/>
      <c r="DH105" s="202"/>
      <c r="DI105" s="202"/>
      <c r="DJ105" s="202"/>
      <c r="DK105" s="202"/>
      <c r="DL105" s="202"/>
      <c r="DM105" s="202"/>
      <c r="DN105" s="202"/>
      <c r="DO105" s="203"/>
      <c r="DP105" s="204"/>
      <c r="DQ105" s="108">
        <f>(DP105*F105)/H105</f>
        <v>0</v>
      </c>
      <c r="DR105" s="102">
        <f ca="1">IF(E105=0,0,SUMIF('Cocktail (December 2025)'!$F$6:$DB$1547,E105,'Cocktail (December 2025)'!$AD$6:$AD$1547))</f>
        <v>0</v>
      </c>
      <c r="DS105" s="108">
        <f ca="1">DR105/H105</f>
        <v>0</v>
      </c>
      <c r="DT105" s="109">
        <f ca="1">DF105+DG105+DH105+DI105-DJ105-DK105-DL105-DM105-DN105-DO105-DQ105-DS105</f>
        <v>0</v>
      </c>
      <c r="DU105" s="104">
        <f ca="1">DT105*H105</f>
        <v>0</v>
      </c>
      <c r="DV105" s="105">
        <f ca="1">(DK105+DL105+DM105+DN105+(DO105+((DP105*$F105)/$H105)+DS105))*$L105</f>
        <v>0</v>
      </c>
      <c r="DW105" s="191"/>
      <c r="DX105" s="192">
        <f ca="1">DW105-DT105</f>
        <v>0</v>
      </c>
      <c r="DY105" s="106">
        <f ca="1">DT105</f>
        <v>0</v>
      </c>
      <c r="DZ105" s="202"/>
      <c r="EA105" s="202"/>
      <c r="EB105" s="202"/>
      <c r="EC105" s="202"/>
      <c r="ED105" s="202"/>
      <c r="EE105" s="202"/>
      <c r="EF105" s="202"/>
      <c r="EG105" s="202"/>
      <c r="EH105" s="203"/>
      <c r="EI105" s="204"/>
      <c r="EJ105" s="108">
        <f>(EI105*F105)/H105</f>
        <v>0</v>
      </c>
      <c r="EK105" s="102">
        <f ca="1">IF(E105=0,0,SUMIF('Cocktail (December 2025)'!$F$6:$DB$1547,E105,'Cocktail (December 2025)'!$AG$6:$AG$1547))</f>
        <v>0</v>
      </c>
      <c r="EL105" s="108">
        <f ca="1">EK105/H105</f>
        <v>0</v>
      </c>
      <c r="EM105" s="109">
        <f ca="1">DY105+DZ105+EA105+EB105-EC105-ED105-EE105-EF105-EG105-EH105-EJ105-EL105</f>
        <v>0</v>
      </c>
      <c r="EN105" s="104">
        <f ca="1">EM105*H105</f>
        <v>0</v>
      </c>
      <c r="EO105" s="105">
        <f ca="1">(ED105+EE105+EF105+EG105+(EH105+((EI105*$F105)/$H105)+EL105))*$L105</f>
        <v>0</v>
      </c>
      <c r="EP105" s="191"/>
      <c r="EQ105" s="199">
        <f ca="1">EP105-EM105</f>
        <v>0</v>
      </c>
      <c r="ER105" s="185">
        <f ca="1">EM105</f>
        <v>0</v>
      </c>
      <c r="ES105" s="202"/>
      <c r="ET105" s="202"/>
      <c r="EU105" s="202"/>
      <c r="EV105" s="202"/>
      <c r="EW105" s="202"/>
      <c r="EX105" s="202"/>
      <c r="EY105" s="202"/>
      <c r="EZ105" s="202"/>
      <c r="FA105" s="203"/>
      <c r="FB105" s="204"/>
      <c r="FC105" s="108">
        <f>(FB105*F105)/H105</f>
        <v>0</v>
      </c>
      <c r="FD105" s="102">
        <f ca="1">IF(E105=0,0,SUMIF('Cocktail (December 2025)'!$F$6:$DB$1547,E105,'Cocktail (December 2025)'!$AJ$6:$AJ$1547))</f>
        <v>0</v>
      </c>
      <c r="FE105" s="108">
        <f ca="1">FD105/H105</f>
        <v>0</v>
      </c>
      <c r="FF105" s="109">
        <f ca="1">ER105+ES105+ET105+EU105-EV105-EW105-EX105-EY105-EZ105-FA105-FC105-FE105</f>
        <v>0</v>
      </c>
      <c r="FG105" s="104">
        <f ca="1">FF105*H105</f>
        <v>0</v>
      </c>
      <c r="FH105" s="105">
        <f ca="1">(EW105+EX105+EY105+EZ105+(FA105+((FB105*$F105)/$H105)+FE105))*$L105</f>
        <v>0</v>
      </c>
      <c r="FI105" s="191"/>
      <c r="FJ105" s="192">
        <f ca="1">FI105-FF105</f>
        <v>0</v>
      </c>
      <c r="FK105" s="110">
        <f ca="1">FF105</f>
        <v>0</v>
      </c>
      <c r="FL105" s="202"/>
      <c r="FM105" s="202"/>
      <c r="FN105" s="202"/>
      <c r="FO105" s="202"/>
      <c r="FP105" s="202"/>
      <c r="FQ105" s="202"/>
      <c r="FR105" s="202"/>
      <c r="FS105" s="202"/>
      <c r="FT105" s="203"/>
      <c r="FU105" s="204"/>
      <c r="FV105" s="108">
        <f>(FU105*F105)/H105</f>
        <v>0</v>
      </c>
      <c r="FW105" s="102">
        <f ca="1">IF(E105=0,0,SUMIF('Cocktail (December 2025)'!$F$6:$DB$1547,E105,'Cocktail (December 2025)'!$AM$6:$AM$1547))</f>
        <v>0</v>
      </c>
      <c r="FX105" s="108">
        <f ca="1">FW105/H105</f>
        <v>0</v>
      </c>
      <c r="FY105" s="109">
        <f ca="1">FK105+FL105+FM105+FN105-FO105-FP105-FQ105-FR105-FS105-FT105-FV105-FX105</f>
        <v>0</v>
      </c>
      <c r="FZ105" s="104">
        <f ca="1">FY105*H105</f>
        <v>0</v>
      </c>
      <c r="GA105" s="105">
        <f ca="1">(FP105+FQ105+FR105+FS105+(FT105+((FU105*$F105)/$H105)+FX105))*$L105</f>
        <v>0</v>
      </c>
      <c r="GB105" s="191"/>
      <c r="GC105" s="192">
        <f ca="1">GB105-FY105</f>
        <v>0</v>
      </c>
      <c r="GD105" s="106">
        <f ca="1">FY105</f>
        <v>0</v>
      </c>
      <c r="GE105" s="202"/>
      <c r="GF105" s="202"/>
      <c r="GG105" s="202"/>
      <c r="GH105" s="202"/>
      <c r="GI105" s="202"/>
      <c r="GJ105" s="202"/>
      <c r="GK105" s="202"/>
      <c r="GL105" s="202"/>
      <c r="GM105" s="203"/>
      <c r="GN105" s="204"/>
      <c r="GO105" s="108">
        <f>(GN105*F105)/H105</f>
        <v>0</v>
      </c>
      <c r="GP105" s="102">
        <f ca="1">IF(E105=0,0,SUMIF('Cocktail (December 2025)'!$F$6:$DB$1547,E105,'Cocktail (December 2025)'!$AP$6:$AP$1547))</f>
        <v>0</v>
      </c>
      <c r="GQ105" s="108">
        <f ca="1">GP105/H105</f>
        <v>0</v>
      </c>
      <c r="GR105" s="109">
        <f ca="1">GD105+GE105+GF105+GG105-GH105-GI105-GJ105-GK105-GL105-GM105-GO105-GQ105</f>
        <v>0</v>
      </c>
      <c r="GS105" s="104">
        <f ca="1">GR105*H105</f>
        <v>0</v>
      </c>
      <c r="GT105" s="105">
        <f ca="1">(GI105+GJ105+GK105+GL105+(GM105+((GN105*$F105)/$H105)+GQ105))*$L105</f>
        <v>0</v>
      </c>
      <c r="GU105" s="191"/>
      <c r="GV105" s="192">
        <f ca="1">GU105-GR105</f>
        <v>0</v>
      </c>
      <c r="GW105" s="106">
        <f ca="1">GR105</f>
        <v>0</v>
      </c>
      <c r="GX105" s="202"/>
      <c r="GY105" s="202"/>
      <c r="GZ105" s="202"/>
      <c r="HA105" s="202"/>
      <c r="HB105" s="202"/>
      <c r="HC105" s="202"/>
      <c r="HD105" s="202"/>
      <c r="HE105" s="202"/>
      <c r="HF105" s="203"/>
      <c r="HG105" s="204"/>
      <c r="HH105" s="108">
        <f>(HG105*F105)/H105</f>
        <v>0</v>
      </c>
      <c r="HI105" s="102">
        <f ca="1">IF(E105=0,0,SUMIF('Cocktail (December 2025)'!$F$6:$DB$1547,E105,'Cocktail (December 2025)'!$AS$6:$AS$1547))</f>
        <v>0</v>
      </c>
      <c r="HJ105" s="108">
        <f ca="1">HI105/H105</f>
        <v>0</v>
      </c>
      <c r="HK105" s="109">
        <f ca="1">GW105+GX105+GY105+GZ105-HA105-HB105-HC105-HD105-HE105-HF105-HH105-HJ105</f>
        <v>0</v>
      </c>
      <c r="HL105" s="104">
        <f ca="1">HK105*H105</f>
        <v>0</v>
      </c>
      <c r="HM105" s="105">
        <f ca="1">(HB105+HC105+HD105+HE105+(HF105+((HG105*$F105)/$H105)+HJ105))*$L105</f>
        <v>0</v>
      </c>
      <c r="HN105" s="191"/>
      <c r="HO105" s="192">
        <f ca="1">HN105-HK105</f>
        <v>0</v>
      </c>
      <c r="HP105" s="106">
        <f ca="1">HK105</f>
        <v>0</v>
      </c>
      <c r="HQ105" s="202"/>
      <c r="HR105" s="202"/>
      <c r="HS105" s="202"/>
      <c r="HT105" s="202"/>
      <c r="HU105" s="202"/>
      <c r="HV105" s="202"/>
      <c r="HW105" s="202"/>
      <c r="HX105" s="202"/>
      <c r="HY105" s="203"/>
      <c r="HZ105" s="204"/>
      <c r="IA105" s="108">
        <f>(HZ105*F105)/H105</f>
        <v>0</v>
      </c>
      <c r="IB105" s="102">
        <f ca="1">IF(E105=0,0,SUMIF('Cocktail (December 2025)'!$F$6:$DB$1547,E105,'Cocktail (December 2025)'!$AV$6:$AV$1547))</f>
        <v>0</v>
      </c>
      <c r="IC105" s="108">
        <f ca="1">IB105/H105</f>
        <v>0</v>
      </c>
      <c r="ID105" s="109">
        <f ca="1">HP105+HQ105+HR105+HS105-HT105-HU105-HV105-HW105-HX105-HY105-IA105-IC105</f>
        <v>0</v>
      </c>
      <c r="IE105" s="104">
        <f ca="1">ID105*H105</f>
        <v>0</v>
      </c>
      <c r="IF105" s="105">
        <f ca="1">(HU105+HV105+HW105+HX105+(HY105+((HZ105*$F105)/$H105)+IC105))*$L105</f>
        <v>0</v>
      </c>
      <c r="IG105" s="191"/>
      <c r="IH105" s="192">
        <f ca="1">IG105-ID105</f>
        <v>0</v>
      </c>
      <c r="II105" s="106">
        <f ca="1">ID105</f>
        <v>0</v>
      </c>
      <c r="IJ105" s="202"/>
      <c r="IK105" s="202"/>
      <c r="IL105" s="202"/>
      <c r="IM105" s="202"/>
      <c r="IN105" s="202"/>
      <c r="IO105" s="202"/>
      <c r="IP105" s="202"/>
      <c r="IQ105" s="202"/>
      <c r="IR105" s="203"/>
      <c r="IS105" s="204"/>
      <c r="IT105" s="108">
        <f>(IS105*F105)/H105</f>
        <v>0</v>
      </c>
      <c r="IU105" s="102">
        <f ca="1">IF(E105=0,0,SUMIF('Cocktail (December 2025)'!$F$6:$DB$1547,E105,'Cocktail (December 2025)'!$AY$6:$AY$1547))</f>
        <v>0</v>
      </c>
      <c r="IV105" s="108">
        <f ca="1">IU105/H105</f>
        <v>0</v>
      </c>
      <c r="IW105" s="109">
        <f ca="1">II105+IJ105+IK105+IL105-IM105-IN105-IO105-IP105-IQ105-IR105-IT105-IV105</f>
        <v>0</v>
      </c>
      <c r="IX105" s="104">
        <f ca="1">IW105*H105</f>
        <v>0</v>
      </c>
      <c r="IY105" s="105">
        <f ca="1">(IN105+IO105+IP105+IQ105+(IR105+((IS105*$F105)/$H105)+IV105))*$L105</f>
        <v>0</v>
      </c>
      <c r="IZ105" s="191"/>
      <c r="JA105" s="192">
        <f ca="1">IZ105-IW105</f>
        <v>0</v>
      </c>
      <c r="JB105" s="106">
        <f ca="1">IW105</f>
        <v>0</v>
      </c>
      <c r="JC105" s="202"/>
      <c r="JD105" s="202"/>
      <c r="JE105" s="202"/>
      <c r="JF105" s="202"/>
      <c r="JG105" s="202"/>
      <c r="JH105" s="202"/>
      <c r="JI105" s="202"/>
      <c r="JJ105" s="202"/>
      <c r="JK105" s="203"/>
      <c r="JL105" s="204"/>
      <c r="JM105" s="108">
        <f>(JL105*F105)/H105</f>
        <v>0</v>
      </c>
      <c r="JN105" s="102">
        <f ca="1">IF(E105=0,0,SUMIF('Cocktail (December 2025)'!$F$6:$DB$1547,E105,'Cocktail (December 2025)'!$BB$6:$BB$1547))</f>
        <v>0</v>
      </c>
      <c r="JO105" s="108">
        <f ca="1">JN105/H105</f>
        <v>0</v>
      </c>
      <c r="JP105" s="109">
        <f ca="1">JB105+JC105+JD105+JE105-JF105-JG105-JH105-JI105-JJ105-JK105-JM105-JO105</f>
        <v>0</v>
      </c>
      <c r="JQ105" s="104">
        <f ca="1">JP105*H105</f>
        <v>0</v>
      </c>
      <c r="JR105" s="105">
        <f ca="1">(JG105+JH105+JI105+JJ105+(JK105+((JL105*$F105)/$H105)+JO105))*$L105</f>
        <v>0</v>
      </c>
      <c r="JS105" s="191"/>
      <c r="JT105" s="192">
        <f ca="1">JS105-JP105</f>
        <v>0</v>
      </c>
      <c r="JU105" s="106">
        <f ca="1">JP105</f>
        <v>0</v>
      </c>
      <c r="JV105" s="202"/>
      <c r="JW105" s="202"/>
      <c r="JX105" s="202"/>
      <c r="JY105" s="202"/>
      <c r="JZ105" s="202"/>
      <c r="KA105" s="202"/>
      <c r="KB105" s="202"/>
      <c r="KC105" s="202"/>
      <c r="KD105" s="203"/>
      <c r="KE105" s="204"/>
      <c r="KF105" s="108">
        <f>(KE105*F105)/H105</f>
        <v>0</v>
      </c>
      <c r="KG105" s="102">
        <f ca="1">IF(E105=0,0,SUMIF('Cocktail (December 2025)'!$F$6:$DB$1547,E105,'Cocktail (December 2025)'!$BE$6:$BE$1547))</f>
        <v>0</v>
      </c>
      <c r="KH105" s="108">
        <f ca="1">KG105/H105</f>
        <v>0</v>
      </c>
      <c r="KI105" s="109">
        <f ca="1">JU105+JV105+JW105+JX105-JY105-JZ105-KA105-KB105-KC105-KD105-KF105-KH105</f>
        <v>0</v>
      </c>
      <c r="KJ105" s="104">
        <f ca="1">KI105*H105</f>
        <v>0</v>
      </c>
      <c r="KK105" s="105">
        <f ca="1">(JZ105+KA105+KB105+KC105+(KD105+((KE105*$F105)/$H105)+KH105))*$L105</f>
        <v>0</v>
      </c>
      <c r="KL105" s="191"/>
      <c r="KM105" s="192">
        <f ca="1">KL105-KI105</f>
        <v>0</v>
      </c>
      <c r="KN105" s="106">
        <f ca="1">KI105</f>
        <v>0</v>
      </c>
      <c r="KO105" s="202"/>
      <c r="KP105" s="202"/>
      <c r="KQ105" s="202"/>
      <c r="KR105" s="202"/>
      <c r="KS105" s="202"/>
      <c r="KT105" s="202"/>
      <c r="KU105" s="202"/>
      <c r="KV105" s="202"/>
      <c r="KW105" s="203"/>
      <c r="KX105" s="204"/>
      <c r="KY105" s="108">
        <f>(KX105*F105)/H105</f>
        <v>0</v>
      </c>
      <c r="KZ105" s="102">
        <f ca="1">IF(E105=0,0,SUMIF('Cocktail (December 2025)'!$F$6:$DB$1547,E105,'Cocktail (December 2025)'!$BH$6:$BH$1547))</f>
        <v>0</v>
      </c>
      <c r="LA105" s="108">
        <f ca="1">KZ105/H105</f>
        <v>0</v>
      </c>
      <c r="LB105" s="109">
        <f ca="1">KN105+KO105+KP105+KQ105-KR105-KS105-KT105-KU105-KV105-KW105-KY105-LA105</f>
        <v>0</v>
      </c>
      <c r="LC105" s="104">
        <f ca="1">LB105*H105</f>
        <v>0</v>
      </c>
      <c r="LD105" s="105">
        <f ca="1">(KS105+KT105+KU105+KV105+(KW105+((KX105*$F105)/$H105)+LA105))*$L105</f>
        <v>0</v>
      </c>
      <c r="LE105" s="191"/>
      <c r="LF105" s="192">
        <f ca="1">LE105-LB105</f>
        <v>0</v>
      </c>
      <c r="LG105" s="106">
        <f ca="1">LB105</f>
        <v>0</v>
      </c>
      <c r="LH105" s="202"/>
      <c r="LI105" s="202"/>
      <c r="LJ105" s="202"/>
      <c r="LK105" s="202"/>
      <c r="LL105" s="202"/>
      <c r="LM105" s="202"/>
      <c r="LN105" s="202"/>
      <c r="LO105" s="202"/>
      <c r="LP105" s="203"/>
      <c r="LQ105" s="204"/>
      <c r="LR105" s="108">
        <f>(LQ105*F105)/H105</f>
        <v>0</v>
      </c>
      <c r="LS105" s="102">
        <f ca="1">IF(E105=0,0,SUMIF('Cocktail (December 2025)'!$F$6:$DB$1547,E105,'Cocktail (December 2025)'!$BK$6:$BK$1547))</f>
        <v>0</v>
      </c>
      <c r="LT105" s="108">
        <f ca="1">LS105/H105</f>
        <v>0</v>
      </c>
      <c r="LU105" s="109">
        <f ca="1">LG105+LH105+LI105+LJ105-LK105-LL105-LM105-LN105-LO105-LP105-LR105-LT105</f>
        <v>0</v>
      </c>
      <c r="LV105" s="104">
        <f ca="1">LU105*H105</f>
        <v>0</v>
      </c>
      <c r="LW105" s="105">
        <f ca="1">(LL105+LM105+LN105+LO105+(LP105+((LQ105*$F105)/$H105)+LT105))*$L105</f>
        <v>0</v>
      </c>
      <c r="LX105" s="191"/>
      <c r="LY105" s="192">
        <f ca="1">LX105-LU105</f>
        <v>0</v>
      </c>
      <c r="LZ105" s="106">
        <f ca="1">LU105</f>
        <v>0</v>
      </c>
      <c r="MA105" s="202"/>
      <c r="MB105" s="202"/>
      <c r="MC105" s="202"/>
      <c r="MD105" s="202"/>
      <c r="ME105" s="202"/>
      <c r="MF105" s="202"/>
      <c r="MG105" s="202"/>
      <c r="MH105" s="202"/>
      <c r="MI105" s="203"/>
      <c r="MJ105" s="204"/>
      <c r="MK105" s="108">
        <f>(MJ105*F105)/H105</f>
        <v>0</v>
      </c>
      <c r="ML105" s="102">
        <f ca="1">IF(E105=0,0,SUMIF('Cocktail (December 2025)'!$F$6:$DB$1547,E105,'Cocktail (December 2025)'!$BN$6:$BN$1547))</f>
        <v>0</v>
      </c>
      <c r="MM105" s="108">
        <f ca="1">ML105/H105</f>
        <v>0</v>
      </c>
      <c r="MN105" s="109">
        <f ca="1">LZ105+MA105+MB105+MC105-MD105-ME105-MF105-MG105-MH105-MI105-MK105-MM105</f>
        <v>0</v>
      </c>
      <c r="MO105" s="104">
        <f ca="1">MN105*H105</f>
        <v>0</v>
      </c>
      <c r="MP105" s="105">
        <f ca="1">(ME105+MF105+MG105+MH105+(MI105+((MJ105*$F105)/$H105)+MM105))*$L105</f>
        <v>0</v>
      </c>
      <c r="MQ105" s="191"/>
      <c r="MR105" s="192">
        <f ca="1">MQ105-MN105</f>
        <v>0</v>
      </c>
      <c r="MS105" s="106">
        <f ca="1">MN105</f>
        <v>0</v>
      </c>
      <c r="MT105" s="202"/>
      <c r="MU105" s="202"/>
      <c r="MV105" s="202"/>
      <c r="MW105" s="202"/>
      <c r="MX105" s="202"/>
      <c r="MY105" s="202"/>
      <c r="MZ105" s="202"/>
      <c r="NA105" s="202"/>
      <c r="NB105" s="203"/>
      <c r="NC105" s="204"/>
      <c r="ND105" s="108">
        <f>(NC105*F105)/H105</f>
        <v>0</v>
      </c>
      <c r="NE105" s="102">
        <f ca="1">IF(E105=0,0,SUMIF('Cocktail (December 2025)'!$F$6:$DB$1547,E105,'Cocktail (December 2025)'!$BQ$6:$BQ$1547))</f>
        <v>0</v>
      </c>
      <c r="NF105" s="108">
        <f ca="1">NE105/H105</f>
        <v>0</v>
      </c>
      <c r="NG105" s="109">
        <f ca="1">MS105+MT105+MU105+MV105-MW105-MX105-MY105-MZ105-NA105-NB105-ND105-NF105</f>
        <v>0</v>
      </c>
      <c r="NH105" s="104">
        <f ca="1">NG105*H105</f>
        <v>0</v>
      </c>
      <c r="NI105" s="105">
        <f ca="1">(MX105+MY105+MZ105+NA105+(NB105+((NC105*$F105)/$H105)+NF105))*$L105</f>
        <v>0</v>
      </c>
      <c r="NJ105" s="191"/>
      <c r="NK105" s="192">
        <f ca="1">NJ105-NG105</f>
        <v>0</v>
      </c>
      <c r="NL105" s="106">
        <f ca="1">NG105</f>
        <v>0</v>
      </c>
      <c r="NM105" s="202"/>
      <c r="NN105" s="202"/>
      <c r="NO105" s="202"/>
      <c r="NP105" s="202"/>
      <c r="NQ105" s="202"/>
      <c r="NR105" s="202"/>
      <c r="NS105" s="202"/>
      <c r="NT105" s="202"/>
      <c r="NU105" s="203"/>
      <c r="NV105" s="204"/>
      <c r="NW105" s="108">
        <f>(NV105*F105)/H105</f>
        <v>0</v>
      </c>
      <c r="NX105" s="102">
        <f ca="1">IF(E105=0,0,SUMIF('Cocktail (December 2025)'!$F$6:$DB$1547,E105,'Cocktail (December 2025)'!$BT$6:$BT$1547))</f>
        <v>0</v>
      </c>
      <c r="NY105" s="108">
        <f ca="1">NX105/H105</f>
        <v>0</v>
      </c>
      <c r="NZ105" s="109">
        <f ca="1">NL105+NM105+NN105+NO105-NP105-NQ105-NR105-NS105-NT105-NU105-NW105-NY105</f>
        <v>0</v>
      </c>
      <c r="OA105" s="104">
        <f ca="1">NZ105*H105</f>
        <v>0</v>
      </c>
      <c r="OB105" s="105">
        <f ca="1">(NQ105+NR105+NS105+NT105+(NU105+((NV105*$F105)/$H105)+NY105))*$L105</f>
        <v>0</v>
      </c>
      <c r="OC105" s="191"/>
      <c r="OD105" s="192">
        <f ca="1">OC105-NZ105</f>
        <v>0</v>
      </c>
      <c r="OE105" s="106">
        <f ca="1">NZ105</f>
        <v>0</v>
      </c>
      <c r="OF105" s="202"/>
      <c r="OG105" s="202"/>
      <c r="OH105" s="202"/>
      <c r="OI105" s="202"/>
      <c r="OJ105" s="202"/>
      <c r="OK105" s="202"/>
      <c r="OL105" s="202"/>
      <c r="OM105" s="202"/>
      <c r="ON105" s="203"/>
      <c r="OO105" s="204"/>
      <c r="OP105" s="108">
        <f>(OO105*F105)/H105</f>
        <v>0</v>
      </c>
      <c r="OQ105" s="102">
        <f ca="1">IF(E105=0,0,SUMIF('Cocktail (December 2025)'!$F$6:$DB$1547,E105,'Cocktail (December 2025)'!$BW$6:$BW$1547))</f>
        <v>0</v>
      </c>
      <c r="OR105" s="108">
        <f ca="1">OQ105/H105</f>
        <v>0</v>
      </c>
      <c r="OS105" s="109">
        <f ca="1">OE105+OF105+OG105+OH105-OI105-OJ105-OK105-OL105-OM105-ON105-OP105-OR105</f>
        <v>0</v>
      </c>
      <c r="OT105" s="104">
        <f ca="1">OS105*H105</f>
        <v>0</v>
      </c>
      <c r="OU105" s="105">
        <f ca="1">(OJ105+OK105+OL105+OM105+(ON105+((OO105*$F105)/$H105)+OR105))*$L105</f>
        <v>0</v>
      </c>
      <c r="OV105" s="191"/>
      <c r="OW105" s="192">
        <f ca="1">OV105-OS105</f>
        <v>0</v>
      </c>
      <c r="OX105" s="106">
        <f ca="1">OS105</f>
        <v>0</v>
      </c>
      <c r="OY105" s="202"/>
      <c r="OZ105" s="202"/>
      <c r="PA105" s="202"/>
      <c r="PB105" s="202"/>
      <c r="PC105" s="202"/>
      <c r="PD105" s="202"/>
      <c r="PE105" s="202"/>
      <c r="PF105" s="202"/>
      <c r="PG105" s="203"/>
      <c r="PH105" s="204"/>
      <c r="PI105" s="108">
        <f>(PH105*F105)/H105</f>
        <v>0</v>
      </c>
      <c r="PJ105" s="102">
        <f ca="1">IF(E105=0,0,SUMIF('Cocktail (December 2025)'!$F$6:$DB$1547,E105,'Cocktail (December 2025)'!$BZ$6:$BZ$1547))</f>
        <v>0</v>
      </c>
      <c r="PK105" s="108">
        <f ca="1">PJ105/H105</f>
        <v>0</v>
      </c>
      <c r="PL105" s="109">
        <f ca="1">OX105+OY105+OZ105+PA105-PB105-PC105-PD105-PE105-PF105-PG105-PI105-PK105</f>
        <v>0</v>
      </c>
      <c r="PM105" s="104">
        <f ca="1">PL105*H105</f>
        <v>0</v>
      </c>
      <c r="PN105" s="105">
        <f ca="1">(PC105+PD105+PE105+PF105+(PG105+((PH105*$F105)/$H105)+PK105))*$L105</f>
        <v>0</v>
      </c>
      <c r="PO105" s="191"/>
      <c r="PP105" s="192">
        <f ca="1">PO105-PL105</f>
        <v>0</v>
      </c>
      <c r="PQ105" s="106">
        <f ca="1">PL105</f>
        <v>0</v>
      </c>
      <c r="PR105" s="202"/>
      <c r="PS105" s="202"/>
      <c r="PT105" s="202"/>
      <c r="PU105" s="202"/>
      <c r="PV105" s="202"/>
      <c r="PW105" s="202"/>
      <c r="PX105" s="202"/>
      <c r="PY105" s="202"/>
      <c r="PZ105" s="203"/>
      <c r="QA105" s="204"/>
      <c r="QB105" s="108">
        <f>(QA105*F105)/H105</f>
        <v>0</v>
      </c>
      <c r="QC105" s="102">
        <f ca="1">IF(E105=0,0,SUMIF('Cocktail (December 2025)'!$F$6:$DB$1547,E105,'Cocktail (December 2025)'!$CC$6:$CC$1547))</f>
        <v>0</v>
      </c>
      <c r="QD105" s="108">
        <f ca="1">QC105/H105</f>
        <v>0</v>
      </c>
      <c r="QE105" s="109">
        <f ca="1">PQ105+PR105+PS105+PT105-PU105-PV105-PW105-PX105-PY105-PZ105-QB105-QD105</f>
        <v>0</v>
      </c>
      <c r="QF105" s="104">
        <f ca="1">QE105*H105</f>
        <v>0</v>
      </c>
      <c r="QG105" s="105">
        <f ca="1">(PV105+PW105+PX105+PY105+(PZ105+((QA105*$F105)/$H105)+QD105))*$L105</f>
        <v>0</v>
      </c>
      <c r="QH105" s="191"/>
      <c r="QI105" s="192">
        <f ca="1">QH105-QE105</f>
        <v>0</v>
      </c>
      <c r="QJ105" s="106">
        <f ca="1">QE105</f>
        <v>0</v>
      </c>
      <c r="QK105" s="202"/>
      <c r="QL105" s="202"/>
      <c r="QM105" s="202"/>
      <c r="QN105" s="202"/>
      <c r="QO105" s="202"/>
      <c r="QP105" s="202"/>
      <c r="QQ105" s="202"/>
      <c r="QR105" s="202"/>
      <c r="QS105" s="203"/>
      <c r="QT105" s="204"/>
      <c r="QU105" s="108">
        <f>(QT105*F105)/H105</f>
        <v>0</v>
      </c>
      <c r="QV105" s="102">
        <f ca="1">IF(E105=0,0,SUMIF('Cocktail (December 2025)'!$F$6:$DB$1547,E105,'Cocktail (December 2025)'!$CF$6:$CF$1547))</f>
        <v>0</v>
      </c>
      <c r="QW105" s="108">
        <f ca="1">QV105/H105</f>
        <v>0</v>
      </c>
      <c r="QX105" s="109">
        <f ca="1">QJ105+QK105+QL105+QM105-QN105-QO105-QP105-QQ105-QR105-QS105-QU105-QW105</f>
        <v>0</v>
      </c>
      <c r="QY105" s="104">
        <f ca="1">QX105*H105</f>
        <v>0</v>
      </c>
      <c r="QZ105" s="105">
        <f ca="1">(QO105+QP105+QQ105+QR105+(QS105+((QT105*$F105)/$H105)+QW105))*$L105</f>
        <v>0</v>
      </c>
      <c r="RA105" s="191"/>
      <c r="RB105" s="192">
        <f ca="1">RA105-QX105</f>
        <v>0</v>
      </c>
      <c r="RC105" s="106">
        <f ca="1">QX105</f>
        <v>0</v>
      </c>
      <c r="RD105" s="202"/>
      <c r="RE105" s="202"/>
      <c r="RF105" s="202"/>
      <c r="RG105" s="202"/>
      <c r="RH105" s="202"/>
      <c r="RI105" s="202"/>
      <c r="RJ105" s="202"/>
      <c r="RK105" s="202"/>
      <c r="RL105" s="203"/>
      <c r="RM105" s="204"/>
      <c r="RN105" s="108">
        <f>(RM105*F105)/H105</f>
        <v>0</v>
      </c>
      <c r="RO105" s="102">
        <f ca="1">IF(E105=0,0,SUMIF('Cocktail (December 2025)'!$F$6:$DB$1547,E105,'Cocktail (December 2025)'!$CI$6:$CI$1547))</f>
        <v>0</v>
      </c>
      <c r="RP105" s="108">
        <f ca="1">RO105/H105</f>
        <v>0</v>
      </c>
      <c r="RQ105" s="109">
        <f ca="1">RC105+RD105+RE105+RF105-RG105-RH105-RI105-RJ105-RK105-RL105-RN105-RP105</f>
        <v>0</v>
      </c>
      <c r="RR105" s="104">
        <f ca="1">RQ105*H105</f>
        <v>0</v>
      </c>
      <c r="RS105" s="105">
        <f ca="1">(RH105+RI105+RJ105+RK105+(RL105+((RM105*$F105)/$H105)+RP105))*$L105</f>
        <v>0</v>
      </c>
      <c r="RT105" s="191"/>
      <c r="RU105" s="192">
        <f ca="1">RT105-RQ105</f>
        <v>0</v>
      </c>
      <c r="RV105" s="106">
        <f ca="1">RQ105</f>
        <v>0</v>
      </c>
      <c r="RW105" s="202"/>
      <c r="RX105" s="202"/>
      <c r="RY105" s="202"/>
      <c r="RZ105" s="202"/>
      <c r="SA105" s="202"/>
      <c r="SB105" s="202"/>
      <c r="SC105" s="202"/>
      <c r="SD105" s="202"/>
      <c r="SE105" s="203"/>
      <c r="SF105" s="204"/>
      <c r="SG105" s="108">
        <f>(SF105*F105)/H105</f>
        <v>0</v>
      </c>
      <c r="SH105" s="102">
        <f ca="1">IF(E105=0,0,SUMIF('Cocktail (December 2025)'!$F$6:$DB$1547,E105,'Cocktail (December 2025)'!$CL$6:$CL$1547))</f>
        <v>0</v>
      </c>
      <c r="SI105" s="108">
        <f ca="1">SH105/H105</f>
        <v>0</v>
      </c>
      <c r="SJ105" s="109">
        <f ca="1">RV105+RW105+RX105+RY105-RZ105-SA105-SB105-SC105-SD105-SE105-SG105-SI105</f>
        <v>0</v>
      </c>
      <c r="SK105" s="104">
        <f ca="1">SJ105*H105</f>
        <v>0</v>
      </c>
      <c r="SL105" s="105">
        <f ca="1">(SA105+SB105+SC105+SD105+(SE105+((SF105*$F105)/$H105)+SI105))*$L105</f>
        <v>0</v>
      </c>
      <c r="SM105" s="191"/>
      <c r="SN105" s="192">
        <f ca="1">SM105-SJ105</f>
        <v>0</v>
      </c>
      <c r="SO105" s="106">
        <f ca="1">SJ105</f>
        <v>0</v>
      </c>
      <c r="SP105" s="202"/>
      <c r="SQ105" s="202"/>
      <c r="SR105" s="202"/>
      <c r="SS105" s="202"/>
      <c r="ST105" s="202"/>
      <c r="SU105" s="202"/>
      <c r="SV105" s="202"/>
      <c r="SW105" s="202"/>
      <c r="SX105" s="203"/>
      <c r="SY105" s="204"/>
      <c r="SZ105" s="108">
        <f>(SY105*F105)/H105</f>
        <v>0</v>
      </c>
      <c r="TA105" s="102">
        <f ca="1">IF(E105=0,0,SUMIF('Cocktail (December 2025)'!$F$6:$DB$1547,E105,'Cocktail (December 2025)'!$CO$6:$CO$1547))</f>
        <v>0</v>
      </c>
      <c r="TB105" s="108">
        <f ca="1">TA105/H105</f>
        <v>0</v>
      </c>
      <c r="TC105" s="109">
        <f ca="1">SO105+SP105+SQ105+SR105-SS105-ST105-SU105-SV105-SW105-SX105-SZ105-TB105</f>
        <v>0</v>
      </c>
      <c r="TD105" s="104">
        <f ca="1">TC105*H105</f>
        <v>0</v>
      </c>
      <c r="TE105" s="105">
        <f ca="1">(ST105+SU105+SV105+SW105+(SX105+((SY105*$F105)/$H105)+TB105))*$L105</f>
        <v>0</v>
      </c>
      <c r="TF105" s="191"/>
      <c r="TG105" s="192">
        <f ca="1">TF105-TC105</f>
        <v>0</v>
      </c>
      <c r="TH105" s="106">
        <f ca="1">TC105</f>
        <v>0</v>
      </c>
      <c r="TI105" s="202"/>
      <c r="TJ105" s="202"/>
      <c r="TK105" s="202"/>
      <c r="TL105" s="202"/>
      <c r="TM105" s="202"/>
      <c r="TN105" s="202"/>
      <c r="TO105" s="202"/>
      <c r="TP105" s="202"/>
      <c r="TQ105" s="203"/>
      <c r="TR105" s="204"/>
      <c r="TS105" s="108">
        <f>(TR105*F105)/H105</f>
        <v>0</v>
      </c>
      <c r="TT105" s="102">
        <f ca="1">IF(E105=0,0,SUMIF('Cocktail (December 2025)'!$F$6:$DB$1547,E105,'Cocktail (December 2025)'!$CR$6:$CR$1547))</f>
        <v>0</v>
      </c>
      <c r="TU105" s="108">
        <f ca="1">TT105/H105</f>
        <v>0</v>
      </c>
      <c r="TV105" s="109">
        <f ca="1">TH105+TI105+TJ105+TK105-TL105-TM105-TN105-TO105-TP105-TQ105-TS105-TU105</f>
        <v>0</v>
      </c>
      <c r="TW105" s="104">
        <f ca="1">TV105*H105</f>
        <v>0</v>
      </c>
      <c r="TX105" s="105">
        <f ca="1">(TM105+TN105+TO105+TP105+(TQ105+((TR105*$F105)/$H105)+TU105))*$L105</f>
        <v>0</v>
      </c>
      <c r="TY105" s="191"/>
      <c r="TZ105" s="192">
        <f ca="1">TY105-TV105</f>
        <v>0</v>
      </c>
      <c r="UA105" s="106">
        <f ca="1">TV105</f>
        <v>0</v>
      </c>
      <c r="UB105" s="202"/>
      <c r="UC105" s="202"/>
      <c r="UD105" s="202"/>
      <c r="UE105" s="202"/>
      <c r="UF105" s="202"/>
      <c r="UG105" s="202"/>
      <c r="UH105" s="202"/>
      <c r="UI105" s="202"/>
      <c r="UJ105" s="203"/>
      <c r="UK105" s="204"/>
      <c r="UL105" s="108">
        <f>(UK105*F105)/H105</f>
        <v>0</v>
      </c>
      <c r="UM105" s="102">
        <f ca="1">IF(E105=0,0,SUMIF('Cocktail (December 2025)'!$F$6:$DB$1547,E105,'Cocktail (December 2025)'!$CU$6:$CU$1547))</f>
        <v>0</v>
      </c>
      <c r="UN105" s="108">
        <f ca="1">UM105/H105</f>
        <v>0</v>
      </c>
      <c r="UO105" s="109">
        <f ca="1">UA105+UB105+UC105+UD105-UE105-UF105-UG105-UH105-UI105-UJ105-UL105-UN105</f>
        <v>0</v>
      </c>
      <c r="UP105" s="104">
        <f ca="1">UO105*H105</f>
        <v>0</v>
      </c>
      <c r="UQ105" s="105">
        <f ca="1">(UF105+UG105+UH105+UI105+(UJ105+((UK105*$F105)/$H105)+UN105))*$L105</f>
        <v>0</v>
      </c>
      <c r="UR105" s="191"/>
      <c r="US105" s="192">
        <f ca="1">UR105-UO105</f>
        <v>0</v>
      </c>
      <c r="UT105" s="106">
        <f ca="1">UO105</f>
        <v>0</v>
      </c>
      <c r="UU105" s="202"/>
      <c r="UV105" s="202"/>
      <c r="UW105" s="202"/>
      <c r="UX105" s="202"/>
      <c r="UY105" s="202"/>
      <c r="UZ105" s="202"/>
      <c r="VA105" s="202"/>
      <c r="VB105" s="202"/>
      <c r="VC105" s="203"/>
      <c r="VD105" s="204"/>
      <c r="VE105" s="108">
        <f>(VD105*F105)/H105</f>
        <v>0</v>
      </c>
      <c r="VF105" s="102">
        <f ca="1">IF(E105=0,0,SUMIF('Cocktail (December 2025)'!$F$6:$DB$1547,E105,'Cocktail (December 2025)'!$CX$6:$CX$1547))</f>
        <v>0</v>
      </c>
      <c r="VG105" s="108">
        <f ca="1">VF105/H105</f>
        <v>0</v>
      </c>
      <c r="VH105" s="109">
        <f ca="1">UT105+UU105+UV105+UW105-UX105-UY105-UZ105-VA105-VB105-VC105-VE105-VG105</f>
        <v>0</v>
      </c>
      <c r="VI105" s="104">
        <f ca="1">VH105*H105</f>
        <v>0</v>
      </c>
      <c r="VJ105" s="105">
        <f ca="1">(UY105+UZ105+VA105+VB105+(VC105+((VD105*$F105)/$H105)+VG105))*$L105</f>
        <v>0</v>
      </c>
      <c r="VK105" s="191"/>
      <c r="VL105" s="192">
        <f ca="1">VK105-VH105</f>
        <v>0</v>
      </c>
      <c r="VM105" s="106">
        <f ca="1">VH105</f>
        <v>0</v>
      </c>
      <c r="VN105" s="202"/>
      <c r="VO105" s="202"/>
      <c r="VP105" s="202"/>
      <c r="VQ105" s="202"/>
      <c r="VR105" s="202"/>
      <c r="VS105" s="202"/>
      <c r="VT105" s="202"/>
      <c r="VU105" s="202"/>
      <c r="VV105" s="203"/>
      <c r="VW105" s="204"/>
      <c r="VX105" s="108">
        <f>(VW105*F105)/H105</f>
        <v>0</v>
      </c>
      <c r="VY105" s="102">
        <f ca="1">IF(E105=0,0,SUMIF('Cocktail (December 2025)'!$F$6:$DB$1547,E105,'Cocktail (December 2025)'!$DA$6:$DA$1547))</f>
        <v>0</v>
      </c>
      <c r="VZ105" s="108">
        <f ca="1">VY105/H105</f>
        <v>0</v>
      </c>
      <c r="WA105" s="109">
        <f ca="1">VM105+VN105+VO105+VP105-VQ105-VR105-VS105-VT105-VU105-VV105-VX105-VZ105</f>
        <v>0</v>
      </c>
      <c r="WB105" s="104">
        <f ca="1">WA105*H105</f>
        <v>0</v>
      </c>
      <c r="WC105" s="105">
        <f ca="1">(VR105+VS105+VT105+VU105+(VV105+((VW105*$F105)/$H105)+VZ105))*$L105</f>
        <v>0</v>
      </c>
      <c r="WD105" s="191"/>
      <c r="WE105" s="192">
        <f ca="1">WD105-WA105</f>
        <v>0</v>
      </c>
      <c r="WF105" s="14" t="s">
        <v>81</v>
      </c>
      <c r="WG105" s="62">
        <f>O105</f>
        <v>0</v>
      </c>
      <c r="WH105" s="13">
        <f t="shared" si="3108"/>
        <v>0</v>
      </c>
      <c r="WI105" s="13">
        <f t="shared" si="3108"/>
        <v>0</v>
      </c>
      <c r="WJ105" s="13">
        <f t="shared" si="3108"/>
        <v>0</v>
      </c>
      <c r="WK105" s="13">
        <f t="shared" si="3108"/>
        <v>0</v>
      </c>
      <c r="WL105" s="13">
        <f t="shared" si="3108"/>
        <v>0</v>
      </c>
      <c r="WM105" s="13">
        <f>U105+AN105+BG105+BZ105+CS105+DL105+EE105++EX105+FQ105+GJ105+HC105+HV105+IO105+JH105+KA105+KT105+LM105+MF105+MY105+NR105+OK105+PD105+PW105+QP105+RI105+SB105+SU105+TN105+UG105+UZ105+VS105</f>
        <v>0</v>
      </c>
      <c r="WN105" s="13">
        <f t="shared" si="3109"/>
        <v>0</v>
      </c>
      <c r="WO105" s="13">
        <f t="shared" si="3109"/>
        <v>0</v>
      </c>
      <c r="WP105" s="63">
        <f t="shared" si="3109"/>
        <v>0</v>
      </c>
      <c r="WQ105" s="63">
        <f t="shared" si="3109"/>
        <v>0</v>
      </c>
      <c r="WR105" s="63">
        <f t="shared" si="3109"/>
        <v>0</v>
      </c>
      <c r="WS105" s="63">
        <f ca="1">AB105+AU105+BN105+CG105+CZ105+DS105+EL105+FE105+FX105+GQ105+HJ105+IC105+IV105+JO105+KH105+LA105+LT105+MM105+NF105+NY105+OR105+PK105+QD105+QW105+RP105+SI105+TB105+TU105+UN105+VG105+VZ105</f>
        <v>0</v>
      </c>
      <c r="WT105" s="54">
        <f t="shared" ca="1" si="3110"/>
        <v>0</v>
      </c>
      <c r="WU105" s="64">
        <f t="shared" ca="1" si="3110"/>
        <v>0</v>
      </c>
      <c r="WV105" s="196"/>
      <c r="WW105" s="197">
        <f ca="1">WV105-WT105</f>
        <v>0</v>
      </c>
      <c r="WX105" s="12">
        <f>WV105/F105</f>
        <v>0</v>
      </c>
      <c r="WY105" s="61"/>
    </row>
    <row r="106" spans="1:623" ht="15" x14ac:dyDescent="0.3">
      <c r="A106" s="114" t="str">
        <f t="shared" ca="1" si="2862"/>
        <v>-</v>
      </c>
      <c r="B106" s="175"/>
      <c r="C106" s="173">
        <v>560</v>
      </c>
      <c r="D106" s="174">
        <v>384</v>
      </c>
      <c r="E106" s="184" t="s">
        <v>133</v>
      </c>
      <c r="F106" s="98">
        <f>IF(E106="","",IF(VLOOKUP(E106,'Master Data (December 2025)'!$B$10:$N$857,1)=E106,VLOOKUP(E106,'Master Data (December 2025)'!$B$10:$N$857,6),"XX"))</f>
        <v>1</v>
      </c>
      <c r="G106" s="98"/>
      <c r="H106" s="90">
        <f>IF(E106="","",IF(VLOOKUP(E106,'Master Data (December 2025)'!$B$10:$N$857,1)=E106,VLOOKUP(E106,'Master Data (December 2025)'!$B$10:$N$857,8),"XX"))</f>
        <v>1</v>
      </c>
      <c r="I106" s="98"/>
      <c r="J106" s="90" t="str">
        <f>IF(E106="","",IF(VLOOKUP(E106,'Master Data (December 2025)'!$B$10:$N$857,1)=E106,VLOOKUP(E106,'Master Data (December 2025)'!$B$10:$N$857,3),"XX"))</f>
        <v>Winefans</v>
      </c>
      <c r="K106" s="99" t="str">
        <f>IF(E106="","",IF(VLOOKUP(E106,'Master Data (December 2025)'!$B$10:$N$857,1)=E106,VLOOKUP(E106,'Master Data (December 2025)'!$B$10:$N$857,5),"XX"))</f>
        <v>Bottle</v>
      </c>
      <c r="L106" s="215">
        <f>IF(E106="","",IF(VLOOKUP(E106,'Master Data (December 2025)'!$B$10:$N$857,1)=E106,VLOOKUP(E106,'Master Data (December 2025)'!$B$10:$N$857,11),"XX"))</f>
        <v>445</v>
      </c>
      <c r="M106" s="215">
        <f>IF(E106="","",IF(VLOOKUP(E106,'Master Data (December 2025)'!$B$10:$N$857,1)=E106,VLOOKUP(E106,'Master Data (December 2025)'!$B$10:$N$857,13),"XX"))</f>
        <v>445</v>
      </c>
      <c r="N106" s="208"/>
      <c r="O106" s="100">
        <f t="shared" si="2863"/>
        <v>0</v>
      </c>
      <c r="P106" s="202"/>
      <c r="Q106" s="202"/>
      <c r="R106" s="202"/>
      <c r="S106" s="202"/>
      <c r="T106" s="202"/>
      <c r="U106" s="202"/>
      <c r="V106" s="202"/>
      <c r="W106" s="202"/>
      <c r="X106" s="203"/>
      <c r="Y106" s="204"/>
      <c r="Z106" s="101">
        <f t="shared" si="2864"/>
        <v>0</v>
      </c>
      <c r="AA106" s="102">
        <f ca="1">IF(E106=0,0,SUMIF('Cocktail (December 2025)'!$F$6:$DB$1547,E106,'Cocktail (December 2025)'!$O$6:$O$1547))</f>
        <v>0</v>
      </c>
      <c r="AB106" s="103">
        <f t="shared" ca="1" si="2865"/>
        <v>0</v>
      </c>
      <c r="AC106" s="104">
        <f t="shared" ca="1" si="2866"/>
        <v>0</v>
      </c>
      <c r="AD106" s="104">
        <f t="shared" ca="1" si="2867"/>
        <v>0</v>
      </c>
      <c r="AE106" s="105">
        <f t="shared" ca="1" si="2868"/>
        <v>0</v>
      </c>
      <c r="AF106" s="191"/>
      <c r="AG106" s="192">
        <f t="shared" ca="1" si="2869"/>
        <v>0</v>
      </c>
      <c r="AH106" s="106">
        <f t="shared" ca="1" si="3099"/>
        <v>0</v>
      </c>
      <c r="AI106" s="202"/>
      <c r="AJ106" s="202"/>
      <c r="AK106" s="202"/>
      <c r="AL106" s="202"/>
      <c r="AM106" s="202"/>
      <c r="AN106" s="202"/>
      <c r="AO106" s="202"/>
      <c r="AP106" s="202"/>
      <c r="AQ106" s="203"/>
      <c r="AR106" s="204"/>
      <c r="AS106" s="107">
        <f t="shared" si="2870"/>
        <v>0</v>
      </c>
      <c r="AT106" s="102">
        <f ca="1">IF(E106=0,0,SUMIF('Cocktail (December 2025)'!$F$6:$DB$1547,E106,'Cocktail (December 2025)'!$R$6:$R$1547))</f>
        <v>0</v>
      </c>
      <c r="AU106" s="108">
        <f t="shared" ca="1" si="2871"/>
        <v>0</v>
      </c>
      <c r="AV106" s="104">
        <f t="shared" ca="1" si="2872"/>
        <v>0</v>
      </c>
      <c r="AW106" s="104">
        <f t="shared" ca="1" si="2873"/>
        <v>0</v>
      </c>
      <c r="AX106" s="105">
        <f t="shared" ca="1" si="2874"/>
        <v>0</v>
      </c>
      <c r="AY106" s="191"/>
      <c r="AZ106" s="192">
        <f t="shared" ca="1" si="2875"/>
        <v>0</v>
      </c>
      <c r="BA106" s="106">
        <f t="shared" ca="1" si="2876"/>
        <v>0</v>
      </c>
      <c r="BB106" s="202"/>
      <c r="BC106" s="202"/>
      <c r="BD106" s="202"/>
      <c r="BE106" s="202"/>
      <c r="BF106" s="202"/>
      <c r="BG106" s="202"/>
      <c r="BH106" s="202"/>
      <c r="BI106" s="202"/>
      <c r="BJ106" s="203"/>
      <c r="BK106" s="204"/>
      <c r="BL106" s="108">
        <f t="shared" si="2877"/>
        <v>0</v>
      </c>
      <c r="BM106" s="102">
        <f ca="1">IF(E106=0,0,SUMIF('Cocktail (December 2025)'!$F$6:$DB$1547,E106,'Cocktail (December 2025)'!$U$6:$U$1547))</f>
        <v>0</v>
      </c>
      <c r="BN106" s="108">
        <f t="shared" ca="1" si="2878"/>
        <v>0</v>
      </c>
      <c r="BO106" s="109">
        <f t="shared" ca="1" si="2879"/>
        <v>0</v>
      </c>
      <c r="BP106" s="104">
        <f t="shared" ca="1" si="2880"/>
        <v>0</v>
      </c>
      <c r="BQ106" s="105">
        <f t="shared" ca="1" si="2881"/>
        <v>0</v>
      </c>
      <c r="BR106" s="191"/>
      <c r="BS106" s="192">
        <f t="shared" ca="1" si="2882"/>
        <v>0</v>
      </c>
      <c r="BT106" s="106">
        <f t="shared" ca="1" si="2883"/>
        <v>0</v>
      </c>
      <c r="BU106" s="202"/>
      <c r="BV106" s="202"/>
      <c r="BW106" s="202"/>
      <c r="BX106" s="202"/>
      <c r="BY106" s="202"/>
      <c r="BZ106" s="202"/>
      <c r="CA106" s="202"/>
      <c r="CB106" s="202"/>
      <c r="CC106" s="203"/>
      <c r="CD106" s="204"/>
      <c r="CE106" s="108">
        <f t="shared" si="2884"/>
        <v>0</v>
      </c>
      <c r="CF106" s="102">
        <f ca="1">IF(E106=0,0,SUMIF('Cocktail (December 2025)'!$F$6:$DB$1547,E106,'Cocktail (December 2025)'!$X$6:$X$1547))</f>
        <v>0</v>
      </c>
      <c r="CG106" s="108">
        <f t="shared" ca="1" si="2885"/>
        <v>0</v>
      </c>
      <c r="CH106" s="109">
        <f t="shared" ca="1" si="2886"/>
        <v>0</v>
      </c>
      <c r="CI106" s="104">
        <f t="shared" ca="1" si="2887"/>
        <v>0</v>
      </c>
      <c r="CJ106" s="105">
        <f t="shared" ca="1" si="2888"/>
        <v>0</v>
      </c>
      <c r="CK106" s="191"/>
      <c r="CL106" s="192">
        <f t="shared" ca="1" si="2889"/>
        <v>0</v>
      </c>
      <c r="CM106" s="106">
        <f t="shared" ca="1" si="2890"/>
        <v>0</v>
      </c>
      <c r="CN106" s="202"/>
      <c r="CO106" s="202"/>
      <c r="CP106" s="202"/>
      <c r="CQ106" s="202"/>
      <c r="CR106" s="202"/>
      <c r="CS106" s="202"/>
      <c r="CT106" s="202"/>
      <c r="CU106" s="202"/>
      <c r="CV106" s="203"/>
      <c r="CW106" s="204"/>
      <c r="CX106" s="108">
        <f t="shared" si="2891"/>
        <v>0</v>
      </c>
      <c r="CY106" s="102">
        <f ca="1">IF(E106=0,0,SUMIF('Cocktail (December 2025)'!$F$6:$DB$1547,E106,'Cocktail (December 2025)'!$AA$6:$AA$1547))</f>
        <v>0</v>
      </c>
      <c r="CZ106" s="108">
        <f t="shared" ca="1" si="2892"/>
        <v>0</v>
      </c>
      <c r="DA106" s="109">
        <f t="shared" ca="1" si="2893"/>
        <v>0</v>
      </c>
      <c r="DB106" s="104">
        <f t="shared" ca="1" si="2894"/>
        <v>0</v>
      </c>
      <c r="DC106" s="105">
        <f t="shared" ca="1" si="2895"/>
        <v>0</v>
      </c>
      <c r="DD106" s="191"/>
      <c r="DE106" s="192">
        <f t="shared" ca="1" si="2896"/>
        <v>0</v>
      </c>
      <c r="DF106" s="106">
        <f t="shared" ca="1" si="2897"/>
        <v>0</v>
      </c>
      <c r="DG106" s="202"/>
      <c r="DH106" s="202"/>
      <c r="DI106" s="202"/>
      <c r="DJ106" s="202"/>
      <c r="DK106" s="202"/>
      <c r="DL106" s="202"/>
      <c r="DM106" s="202"/>
      <c r="DN106" s="202"/>
      <c r="DO106" s="203"/>
      <c r="DP106" s="204"/>
      <c r="DQ106" s="108">
        <f t="shared" si="2898"/>
        <v>0</v>
      </c>
      <c r="DR106" s="102">
        <f ca="1">IF(E106=0,0,SUMIF('Cocktail (December 2025)'!$F$6:$DB$1547,E106,'Cocktail (December 2025)'!$AD$6:$AD$1547))</f>
        <v>0</v>
      </c>
      <c r="DS106" s="108">
        <f t="shared" ca="1" si="2899"/>
        <v>0</v>
      </c>
      <c r="DT106" s="109">
        <f t="shared" ca="1" si="2900"/>
        <v>0</v>
      </c>
      <c r="DU106" s="104">
        <f t="shared" ca="1" si="2901"/>
        <v>0</v>
      </c>
      <c r="DV106" s="105">
        <f t="shared" ca="1" si="2902"/>
        <v>0</v>
      </c>
      <c r="DW106" s="191"/>
      <c r="DX106" s="192">
        <f t="shared" ca="1" si="2903"/>
        <v>0</v>
      </c>
      <c r="DY106" s="106">
        <f t="shared" ca="1" si="2904"/>
        <v>0</v>
      </c>
      <c r="DZ106" s="202"/>
      <c r="EA106" s="202"/>
      <c r="EB106" s="202"/>
      <c r="EC106" s="202"/>
      <c r="ED106" s="202"/>
      <c r="EE106" s="202"/>
      <c r="EF106" s="202"/>
      <c r="EG106" s="202"/>
      <c r="EH106" s="203"/>
      <c r="EI106" s="204"/>
      <c r="EJ106" s="108">
        <f t="shared" si="2905"/>
        <v>0</v>
      </c>
      <c r="EK106" s="102">
        <f ca="1">IF(E106=0,0,SUMIF('Cocktail (December 2025)'!$F$6:$DB$1547,E106,'Cocktail (December 2025)'!$AG$6:$AG$1547))</f>
        <v>0</v>
      </c>
      <c r="EL106" s="108">
        <f t="shared" ca="1" si="2906"/>
        <v>0</v>
      </c>
      <c r="EM106" s="109">
        <f t="shared" ca="1" si="2907"/>
        <v>0</v>
      </c>
      <c r="EN106" s="104">
        <f t="shared" ca="1" si="2908"/>
        <v>0</v>
      </c>
      <c r="EO106" s="105">
        <f t="shared" ca="1" si="2909"/>
        <v>0</v>
      </c>
      <c r="EP106" s="191"/>
      <c r="EQ106" s="199">
        <f t="shared" ca="1" si="2910"/>
        <v>0</v>
      </c>
      <c r="ER106" s="185">
        <f t="shared" ca="1" si="2911"/>
        <v>0</v>
      </c>
      <c r="ES106" s="202"/>
      <c r="ET106" s="202"/>
      <c r="EU106" s="202"/>
      <c r="EV106" s="202"/>
      <c r="EW106" s="202"/>
      <c r="EX106" s="202"/>
      <c r="EY106" s="202"/>
      <c r="EZ106" s="202"/>
      <c r="FA106" s="203"/>
      <c r="FB106" s="204"/>
      <c r="FC106" s="108">
        <f t="shared" si="2912"/>
        <v>0</v>
      </c>
      <c r="FD106" s="102">
        <f ca="1">IF(E106=0,0,SUMIF('Cocktail (December 2025)'!$F$6:$DB$1547,E106,'Cocktail (December 2025)'!$AJ$6:$AJ$1547))</f>
        <v>0</v>
      </c>
      <c r="FE106" s="108">
        <f t="shared" ca="1" si="2913"/>
        <v>0</v>
      </c>
      <c r="FF106" s="109">
        <f t="shared" ca="1" si="2914"/>
        <v>0</v>
      </c>
      <c r="FG106" s="104">
        <f t="shared" ca="1" si="2915"/>
        <v>0</v>
      </c>
      <c r="FH106" s="105">
        <f t="shared" ca="1" si="2916"/>
        <v>0</v>
      </c>
      <c r="FI106" s="191"/>
      <c r="FJ106" s="192">
        <f t="shared" ca="1" si="2917"/>
        <v>0</v>
      </c>
      <c r="FK106" s="110">
        <f t="shared" ca="1" si="2918"/>
        <v>0</v>
      </c>
      <c r="FL106" s="202"/>
      <c r="FM106" s="202"/>
      <c r="FN106" s="202"/>
      <c r="FO106" s="202"/>
      <c r="FP106" s="202"/>
      <c r="FQ106" s="202"/>
      <c r="FR106" s="202"/>
      <c r="FS106" s="202"/>
      <c r="FT106" s="203"/>
      <c r="FU106" s="204"/>
      <c r="FV106" s="108">
        <f t="shared" si="2919"/>
        <v>0</v>
      </c>
      <c r="FW106" s="102">
        <f ca="1">IF(E106=0,0,SUMIF('Cocktail (December 2025)'!$F$6:$DB$1547,E106,'Cocktail (December 2025)'!$AM$6:$AM$1547))</f>
        <v>0</v>
      </c>
      <c r="FX106" s="108">
        <f t="shared" ca="1" si="2920"/>
        <v>0</v>
      </c>
      <c r="FY106" s="109">
        <f t="shared" ca="1" si="2921"/>
        <v>0</v>
      </c>
      <c r="FZ106" s="104">
        <f t="shared" ca="1" si="2922"/>
        <v>0</v>
      </c>
      <c r="GA106" s="105">
        <f t="shared" ca="1" si="2923"/>
        <v>0</v>
      </c>
      <c r="GB106" s="191"/>
      <c r="GC106" s="192">
        <f t="shared" ca="1" si="2924"/>
        <v>0</v>
      </c>
      <c r="GD106" s="106">
        <f t="shared" ca="1" si="2925"/>
        <v>0</v>
      </c>
      <c r="GE106" s="202"/>
      <c r="GF106" s="202"/>
      <c r="GG106" s="202"/>
      <c r="GH106" s="202"/>
      <c r="GI106" s="202"/>
      <c r="GJ106" s="202"/>
      <c r="GK106" s="202"/>
      <c r="GL106" s="202"/>
      <c r="GM106" s="203"/>
      <c r="GN106" s="204"/>
      <c r="GO106" s="108">
        <f t="shared" si="2926"/>
        <v>0</v>
      </c>
      <c r="GP106" s="102">
        <f ca="1">IF(E106=0,0,SUMIF('Cocktail (December 2025)'!$F$6:$DB$1547,E106,'Cocktail (December 2025)'!$AP$6:$AP$1547))</f>
        <v>0</v>
      </c>
      <c r="GQ106" s="108">
        <f t="shared" ca="1" si="2927"/>
        <v>0</v>
      </c>
      <c r="GR106" s="109">
        <f t="shared" ca="1" si="2928"/>
        <v>0</v>
      </c>
      <c r="GS106" s="104">
        <f t="shared" ca="1" si="2929"/>
        <v>0</v>
      </c>
      <c r="GT106" s="105">
        <f t="shared" ca="1" si="2930"/>
        <v>0</v>
      </c>
      <c r="GU106" s="191"/>
      <c r="GV106" s="192">
        <f t="shared" ca="1" si="2931"/>
        <v>0</v>
      </c>
      <c r="GW106" s="106">
        <f t="shared" ca="1" si="2932"/>
        <v>0</v>
      </c>
      <c r="GX106" s="202"/>
      <c r="GY106" s="202"/>
      <c r="GZ106" s="202"/>
      <c r="HA106" s="202"/>
      <c r="HB106" s="202"/>
      <c r="HC106" s="202"/>
      <c r="HD106" s="202"/>
      <c r="HE106" s="202"/>
      <c r="HF106" s="203"/>
      <c r="HG106" s="204"/>
      <c r="HH106" s="108">
        <f t="shared" si="2933"/>
        <v>0</v>
      </c>
      <c r="HI106" s="102">
        <f ca="1">IF(E106=0,0,SUMIF('Cocktail (December 2025)'!$F$6:$DB$1547,E106,'Cocktail (December 2025)'!$AS$6:$AS$1547))</f>
        <v>0</v>
      </c>
      <c r="HJ106" s="108">
        <f t="shared" ca="1" si="2934"/>
        <v>0</v>
      </c>
      <c r="HK106" s="109">
        <f t="shared" ca="1" si="2935"/>
        <v>0</v>
      </c>
      <c r="HL106" s="104">
        <f t="shared" ca="1" si="2936"/>
        <v>0</v>
      </c>
      <c r="HM106" s="105">
        <f t="shared" ca="1" si="2937"/>
        <v>0</v>
      </c>
      <c r="HN106" s="191"/>
      <c r="HO106" s="192">
        <f t="shared" ca="1" si="2938"/>
        <v>0</v>
      </c>
      <c r="HP106" s="106">
        <f t="shared" ca="1" si="2939"/>
        <v>0</v>
      </c>
      <c r="HQ106" s="202"/>
      <c r="HR106" s="202"/>
      <c r="HS106" s="202"/>
      <c r="HT106" s="202"/>
      <c r="HU106" s="202"/>
      <c r="HV106" s="202"/>
      <c r="HW106" s="202"/>
      <c r="HX106" s="202"/>
      <c r="HY106" s="203"/>
      <c r="HZ106" s="204"/>
      <c r="IA106" s="108">
        <f t="shared" si="2940"/>
        <v>0</v>
      </c>
      <c r="IB106" s="102">
        <f ca="1">IF(E106=0,0,SUMIF('Cocktail (December 2025)'!$F$6:$DB$1547,E106,'Cocktail (December 2025)'!$AV$6:$AV$1547))</f>
        <v>0</v>
      </c>
      <c r="IC106" s="108">
        <f t="shared" ca="1" si="2941"/>
        <v>0</v>
      </c>
      <c r="ID106" s="109">
        <f t="shared" ca="1" si="2942"/>
        <v>0</v>
      </c>
      <c r="IE106" s="104">
        <f t="shared" ca="1" si="2943"/>
        <v>0</v>
      </c>
      <c r="IF106" s="105">
        <f t="shared" ca="1" si="2944"/>
        <v>0</v>
      </c>
      <c r="IG106" s="191"/>
      <c r="IH106" s="192">
        <f t="shared" ca="1" si="2945"/>
        <v>0</v>
      </c>
      <c r="II106" s="106">
        <f t="shared" ca="1" si="2946"/>
        <v>0</v>
      </c>
      <c r="IJ106" s="202"/>
      <c r="IK106" s="202"/>
      <c r="IL106" s="202"/>
      <c r="IM106" s="202"/>
      <c r="IN106" s="202"/>
      <c r="IO106" s="202"/>
      <c r="IP106" s="202"/>
      <c r="IQ106" s="202"/>
      <c r="IR106" s="203"/>
      <c r="IS106" s="204"/>
      <c r="IT106" s="108">
        <f t="shared" si="2947"/>
        <v>0</v>
      </c>
      <c r="IU106" s="102">
        <f ca="1">IF(E106=0,0,SUMIF('Cocktail (December 2025)'!$F$6:$DB$1547,E106,'Cocktail (December 2025)'!$AY$6:$AY$1547))</f>
        <v>0</v>
      </c>
      <c r="IV106" s="108">
        <f t="shared" ca="1" si="2948"/>
        <v>0</v>
      </c>
      <c r="IW106" s="109">
        <f t="shared" ca="1" si="2949"/>
        <v>0</v>
      </c>
      <c r="IX106" s="104">
        <f t="shared" ca="1" si="2950"/>
        <v>0</v>
      </c>
      <c r="IY106" s="105">
        <f t="shared" ca="1" si="2951"/>
        <v>0</v>
      </c>
      <c r="IZ106" s="191"/>
      <c r="JA106" s="192">
        <f t="shared" ca="1" si="2952"/>
        <v>0</v>
      </c>
      <c r="JB106" s="106">
        <f t="shared" ca="1" si="2953"/>
        <v>0</v>
      </c>
      <c r="JC106" s="202"/>
      <c r="JD106" s="202"/>
      <c r="JE106" s="202"/>
      <c r="JF106" s="202"/>
      <c r="JG106" s="202"/>
      <c r="JH106" s="202"/>
      <c r="JI106" s="202"/>
      <c r="JJ106" s="202"/>
      <c r="JK106" s="203"/>
      <c r="JL106" s="204"/>
      <c r="JM106" s="108">
        <f t="shared" si="2954"/>
        <v>0</v>
      </c>
      <c r="JN106" s="102">
        <f ca="1">IF(E106=0,0,SUMIF('Cocktail (December 2025)'!$F$6:$DB$1547,E106,'Cocktail (December 2025)'!$BB$6:$BB$1547))</f>
        <v>0</v>
      </c>
      <c r="JO106" s="108">
        <f t="shared" ca="1" si="2955"/>
        <v>0</v>
      </c>
      <c r="JP106" s="109">
        <f t="shared" ca="1" si="2956"/>
        <v>0</v>
      </c>
      <c r="JQ106" s="104">
        <f t="shared" ca="1" si="2957"/>
        <v>0</v>
      </c>
      <c r="JR106" s="105">
        <f t="shared" ca="1" si="2958"/>
        <v>0</v>
      </c>
      <c r="JS106" s="191"/>
      <c r="JT106" s="192">
        <f t="shared" ca="1" si="2959"/>
        <v>0</v>
      </c>
      <c r="JU106" s="106">
        <f t="shared" ca="1" si="2960"/>
        <v>0</v>
      </c>
      <c r="JV106" s="202"/>
      <c r="JW106" s="202"/>
      <c r="JX106" s="202"/>
      <c r="JY106" s="202"/>
      <c r="JZ106" s="202"/>
      <c r="KA106" s="202"/>
      <c r="KB106" s="202"/>
      <c r="KC106" s="202"/>
      <c r="KD106" s="203"/>
      <c r="KE106" s="204"/>
      <c r="KF106" s="108">
        <f t="shared" si="2961"/>
        <v>0</v>
      </c>
      <c r="KG106" s="102">
        <f ca="1">IF(E106=0,0,SUMIF('Cocktail (December 2025)'!$F$6:$DB$1547,E106,'Cocktail (December 2025)'!$BE$6:$BE$1547))</f>
        <v>0</v>
      </c>
      <c r="KH106" s="108">
        <f t="shared" ca="1" si="2962"/>
        <v>0</v>
      </c>
      <c r="KI106" s="109">
        <f t="shared" ca="1" si="2963"/>
        <v>0</v>
      </c>
      <c r="KJ106" s="104">
        <f t="shared" ca="1" si="2964"/>
        <v>0</v>
      </c>
      <c r="KK106" s="105">
        <f t="shared" ca="1" si="2965"/>
        <v>0</v>
      </c>
      <c r="KL106" s="191"/>
      <c r="KM106" s="192">
        <f t="shared" ca="1" si="2966"/>
        <v>0</v>
      </c>
      <c r="KN106" s="106">
        <f t="shared" ca="1" si="2967"/>
        <v>0</v>
      </c>
      <c r="KO106" s="202"/>
      <c r="KP106" s="202"/>
      <c r="KQ106" s="202"/>
      <c r="KR106" s="202"/>
      <c r="KS106" s="202"/>
      <c r="KT106" s="202"/>
      <c r="KU106" s="202"/>
      <c r="KV106" s="202"/>
      <c r="KW106" s="203"/>
      <c r="KX106" s="204"/>
      <c r="KY106" s="108">
        <f t="shared" si="2968"/>
        <v>0</v>
      </c>
      <c r="KZ106" s="102">
        <f ca="1">IF(E106=0,0,SUMIF('Cocktail (December 2025)'!$F$6:$DB$1547,E106,'Cocktail (December 2025)'!$BH$6:$BH$1547))</f>
        <v>0</v>
      </c>
      <c r="LA106" s="108">
        <f t="shared" ca="1" si="2969"/>
        <v>0</v>
      </c>
      <c r="LB106" s="109">
        <f t="shared" ca="1" si="2970"/>
        <v>0</v>
      </c>
      <c r="LC106" s="104">
        <f t="shared" ca="1" si="2971"/>
        <v>0</v>
      </c>
      <c r="LD106" s="105">
        <f t="shared" ca="1" si="2972"/>
        <v>0</v>
      </c>
      <c r="LE106" s="191"/>
      <c r="LF106" s="192">
        <f t="shared" ca="1" si="2973"/>
        <v>0</v>
      </c>
      <c r="LG106" s="106">
        <f t="shared" ca="1" si="2974"/>
        <v>0</v>
      </c>
      <c r="LH106" s="202"/>
      <c r="LI106" s="202"/>
      <c r="LJ106" s="202"/>
      <c r="LK106" s="202"/>
      <c r="LL106" s="202"/>
      <c r="LM106" s="202"/>
      <c r="LN106" s="202"/>
      <c r="LO106" s="202"/>
      <c r="LP106" s="203"/>
      <c r="LQ106" s="204"/>
      <c r="LR106" s="108">
        <f t="shared" si="2975"/>
        <v>0</v>
      </c>
      <c r="LS106" s="102">
        <f ca="1">IF(E106=0,0,SUMIF('Cocktail (December 2025)'!$F$6:$DB$1547,E106,'Cocktail (December 2025)'!$BK$6:$BK$1547))</f>
        <v>0</v>
      </c>
      <c r="LT106" s="108">
        <f t="shared" ca="1" si="2976"/>
        <v>0</v>
      </c>
      <c r="LU106" s="109">
        <f t="shared" ca="1" si="2977"/>
        <v>0</v>
      </c>
      <c r="LV106" s="104">
        <f t="shared" ca="1" si="2978"/>
        <v>0</v>
      </c>
      <c r="LW106" s="105">
        <f t="shared" ca="1" si="2979"/>
        <v>0</v>
      </c>
      <c r="LX106" s="191"/>
      <c r="LY106" s="192">
        <f t="shared" ca="1" si="2980"/>
        <v>0</v>
      </c>
      <c r="LZ106" s="106">
        <f t="shared" ca="1" si="2981"/>
        <v>0</v>
      </c>
      <c r="MA106" s="202"/>
      <c r="MB106" s="202"/>
      <c r="MC106" s="202"/>
      <c r="MD106" s="202"/>
      <c r="ME106" s="202"/>
      <c r="MF106" s="202"/>
      <c r="MG106" s="202"/>
      <c r="MH106" s="202"/>
      <c r="MI106" s="203"/>
      <c r="MJ106" s="204"/>
      <c r="MK106" s="108">
        <f t="shared" si="2982"/>
        <v>0</v>
      </c>
      <c r="ML106" s="102">
        <f ca="1">IF(E106=0,0,SUMIF('Cocktail (December 2025)'!$F$6:$DB$1547,E106,'Cocktail (December 2025)'!$BN$6:$BN$1547))</f>
        <v>0</v>
      </c>
      <c r="MM106" s="108">
        <f t="shared" ca="1" si="2983"/>
        <v>0</v>
      </c>
      <c r="MN106" s="109">
        <f t="shared" ca="1" si="2984"/>
        <v>0</v>
      </c>
      <c r="MO106" s="104">
        <f t="shared" ca="1" si="2985"/>
        <v>0</v>
      </c>
      <c r="MP106" s="105">
        <f t="shared" ca="1" si="2986"/>
        <v>0</v>
      </c>
      <c r="MQ106" s="191"/>
      <c r="MR106" s="192">
        <f t="shared" ca="1" si="2987"/>
        <v>0</v>
      </c>
      <c r="MS106" s="106">
        <f t="shared" ca="1" si="2988"/>
        <v>0</v>
      </c>
      <c r="MT106" s="202"/>
      <c r="MU106" s="202"/>
      <c r="MV106" s="202"/>
      <c r="MW106" s="202"/>
      <c r="MX106" s="202"/>
      <c r="MY106" s="202"/>
      <c r="MZ106" s="202"/>
      <c r="NA106" s="202"/>
      <c r="NB106" s="203"/>
      <c r="NC106" s="204"/>
      <c r="ND106" s="108">
        <f t="shared" si="2989"/>
        <v>0</v>
      </c>
      <c r="NE106" s="102">
        <f ca="1">IF(E106=0,0,SUMIF('Cocktail (December 2025)'!$F$6:$DB$1547,E106,'Cocktail (December 2025)'!$BQ$6:$BQ$1547))</f>
        <v>0</v>
      </c>
      <c r="NF106" s="108">
        <f t="shared" ca="1" si="2990"/>
        <v>0</v>
      </c>
      <c r="NG106" s="109">
        <f t="shared" ca="1" si="2991"/>
        <v>0</v>
      </c>
      <c r="NH106" s="104">
        <f t="shared" ca="1" si="2992"/>
        <v>0</v>
      </c>
      <c r="NI106" s="105">
        <f t="shared" ca="1" si="2993"/>
        <v>0</v>
      </c>
      <c r="NJ106" s="191"/>
      <c r="NK106" s="192">
        <f t="shared" ca="1" si="2994"/>
        <v>0</v>
      </c>
      <c r="NL106" s="106">
        <f t="shared" ca="1" si="2995"/>
        <v>0</v>
      </c>
      <c r="NM106" s="202"/>
      <c r="NN106" s="202"/>
      <c r="NO106" s="202"/>
      <c r="NP106" s="202"/>
      <c r="NQ106" s="202"/>
      <c r="NR106" s="202"/>
      <c r="NS106" s="202"/>
      <c r="NT106" s="202"/>
      <c r="NU106" s="203"/>
      <c r="NV106" s="204"/>
      <c r="NW106" s="108">
        <f t="shared" si="2996"/>
        <v>0</v>
      </c>
      <c r="NX106" s="102">
        <f ca="1">IF(E106=0,0,SUMIF('Cocktail (December 2025)'!$F$6:$DB$1547,E106,'Cocktail (December 2025)'!$BT$6:$BT$1547))</f>
        <v>0</v>
      </c>
      <c r="NY106" s="108">
        <f t="shared" ca="1" si="2997"/>
        <v>0</v>
      </c>
      <c r="NZ106" s="109">
        <f t="shared" ca="1" si="2998"/>
        <v>0</v>
      </c>
      <c r="OA106" s="104">
        <f t="shared" ca="1" si="2999"/>
        <v>0</v>
      </c>
      <c r="OB106" s="105">
        <f t="shared" ca="1" si="3000"/>
        <v>0</v>
      </c>
      <c r="OC106" s="191"/>
      <c r="OD106" s="192">
        <f t="shared" ca="1" si="3001"/>
        <v>0</v>
      </c>
      <c r="OE106" s="106">
        <f t="shared" ca="1" si="3002"/>
        <v>0</v>
      </c>
      <c r="OF106" s="202"/>
      <c r="OG106" s="202"/>
      <c r="OH106" s="202"/>
      <c r="OI106" s="202"/>
      <c r="OJ106" s="202"/>
      <c r="OK106" s="202"/>
      <c r="OL106" s="202"/>
      <c r="OM106" s="202"/>
      <c r="ON106" s="203"/>
      <c r="OO106" s="204"/>
      <c r="OP106" s="108">
        <f t="shared" si="3003"/>
        <v>0</v>
      </c>
      <c r="OQ106" s="102">
        <f ca="1">IF(E106=0,0,SUMIF('Cocktail (December 2025)'!$F$6:$DB$1547,E106,'Cocktail (December 2025)'!$BW$6:$BW$1547))</f>
        <v>0</v>
      </c>
      <c r="OR106" s="108">
        <f t="shared" ca="1" si="3004"/>
        <v>0</v>
      </c>
      <c r="OS106" s="109">
        <f t="shared" ca="1" si="3005"/>
        <v>0</v>
      </c>
      <c r="OT106" s="104">
        <f t="shared" ca="1" si="3006"/>
        <v>0</v>
      </c>
      <c r="OU106" s="105">
        <f t="shared" ca="1" si="3007"/>
        <v>0</v>
      </c>
      <c r="OV106" s="191"/>
      <c r="OW106" s="192">
        <f t="shared" ca="1" si="3008"/>
        <v>0</v>
      </c>
      <c r="OX106" s="106">
        <f t="shared" ca="1" si="3009"/>
        <v>0</v>
      </c>
      <c r="OY106" s="202"/>
      <c r="OZ106" s="202"/>
      <c r="PA106" s="202"/>
      <c r="PB106" s="202"/>
      <c r="PC106" s="202"/>
      <c r="PD106" s="202"/>
      <c r="PE106" s="202"/>
      <c r="PF106" s="202"/>
      <c r="PG106" s="203"/>
      <c r="PH106" s="204"/>
      <c r="PI106" s="108">
        <f t="shared" si="3010"/>
        <v>0</v>
      </c>
      <c r="PJ106" s="102">
        <f ca="1">IF(E106=0,0,SUMIF('Cocktail (December 2025)'!$F$6:$DB$1547,E106,'Cocktail (December 2025)'!$BZ$6:$BZ$1547))</f>
        <v>0</v>
      </c>
      <c r="PK106" s="108">
        <f t="shared" ca="1" si="3011"/>
        <v>0</v>
      </c>
      <c r="PL106" s="109">
        <f t="shared" ca="1" si="3012"/>
        <v>0</v>
      </c>
      <c r="PM106" s="104">
        <f t="shared" ca="1" si="3013"/>
        <v>0</v>
      </c>
      <c r="PN106" s="105">
        <f t="shared" ca="1" si="3014"/>
        <v>0</v>
      </c>
      <c r="PO106" s="191"/>
      <c r="PP106" s="192">
        <f t="shared" ca="1" si="3015"/>
        <v>0</v>
      </c>
      <c r="PQ106" s="106">
        <f t="shared" ca="1" si="3016"/>
        <v>0</v>
      </c>
      <c r="PR106" s="202"/>
      <c r="PS106" s="202"/>
      <c r="PT106" s="202"/>
      <c r="PU106" s="202"/>
      <c r="PV106" s="202"/>
      <c r="PW106" s="202"/>
      <c r="PX106" s="202"/>
      <c r="PY106" s="202"/>
      <c r="PZ106" s="203"/>
      <c r="QA106" s="204"/>
      <c r="QB106" s="108">
        <f t="shared" si="3017"/>
        <v>0</v>
      </c>
      <c r="QC106" s="102">
        <f ca="1">IF(E106=0,0,SUMIF('Cocktail (December 2025)'!$F$6:$DB$1547,E106,'Cocktail (December 2025)'!$CC$6:$CC$1547))</f>
        <v>0</v>
      </c>
      <c r="QD106" s="108">
        <f t="shared" ca="1" si="3018"/>
        <v>0</v>
      </c>
      <c r="QE106" s="109">
        <f t="shared" ca="1" si="3019"/>
        <v>0</v>
      </c>
      <c r="QF106" s="104">
        <f t="shared" ca="1" si="3020"/>
        <v>0</v>
      </c>
      <c r="QG106" s="105">
        <f t="shared" ca="1" si="3021"/>
        <v>0</v>
      </c>
      <c r="QH106" s="191"/>
      <c r="QI106" s="192">
        <f t="shared" ca="1" si="3022"/>
        <v>0</v>
      </c>
      <c r="QJ106" s="106">
        <f t="shared" ca="1" si="3023"/>
        <v>0</v>
      </c>
      <c r="QK106" s="202"/>
      <c r="QL106" s="202"/>
      <c r="QM106" s="202"/>
      <c r="QN106" s="202"/>
      <c r="QO106" s="202"/>
      <c r="QP106" s="202"/>
      <c r="QQ106" s="202"/>
      <c r="QR106" s="202"/>
      <c r="QS106" s="203"/>
      <c r="QT106" s="204"/>
      <c r="QU106" s="108">
        <f t="shared" si="3024"/>
        <v>0</v>
      </c>
      <c r="QV106" s="102">
        <f ca="1">IF(E106=0,0,SUMIF('Cocktail (December 2025)'!$F$6:$DB$1547,E106,'Cocktail (December 2025)'!$CF$6:$CF$1547))</f>
        <v>0</v>
      </c>
      <c r="QW106" s="108">
        <f t="shared" ca="1" si="3025"/>
        <v>0</v>
      </c>
      <c r="QX106" s="109">
        <f t="shared" ca="1" si="3026"/>
        <v>0</v>
      </c>
      <c r="QY106" s="104">
        <f t="shared" ca="1" si="3027"/>
        <v>0</v>
      </c>
      <c r="QZ106" s="105">
        <f t="shared" ca="1" si="3028"/>
        <v>0</v>
      </c>
      <c r="RA106" s="191"/>
      <c r="RB106" s="192">
        <f t="shared" ca="1" si="3029"/>
        <v>0</v>
      </c>
      <c r="RC106" s="106">
        <f t="shared" ca="1" si="3100"/>
        <v>0</v>
      </c>
      <c r="RD106" s="202"/>
      <c r="RE106" s="202"/>
      <c r="RF106" s="202"/>
      <c r="RG106" s="202"/>
      <c r="RH106" s="202"/>
      <c r="RI106" s="202"/>
      <c r="RJ106" s="202"/>
      <c r="RK106" s="202"/>
      <c r="RL106" s="203"/>
      <c r="RM106" s="204"/>
      <c r="RN106" s="108">
        <f t="shared" si="3030"/>
        <v>0</v>
      </c>
      <c r="RO106" s="102">
        <f ca="1">IF(E106=0,0,SUMIF('Cocktail (December 2025)'!$F$6:$DB$1547,E106,'Cocktail (December 2025)'!$CI$6:$CI$1547))</f>
        <v>0</v>
      </c>
      <c r="RP106" s="108">
        <f t="shared" ca="1" si="3031"/>
        <v>0</v>
      </c>
      <c r="RQ106" s="109">
        <f t="shared" ca="1" si="3032"/>
        <v>0</v>
      </c>
      <c r="RR106" s="104">
        <f t="shared" ca="1" si="3033"/>
        <v>0</v>
      </c>
      <c r="RS106" s="105">
        <f t="shared" ca="1" si="3034"/>
        <v>0</v>
      </c>
      <c r="RT106" s="191"/>
      <c r="RU106" s="192">
        <f t="shared" ca="1" si="3035"/>
        <v>0</v>
      </c>
      <c r="RV106" s="106">
        <f t="shared" ca="1" si="3036"/>
        <v>0</v>
      </c>
      <c r="RW106" s="202"/>
      <c r="RX106" s="202"/>
      <c r="RY106" s="202"/>
      <c r="RZ106" s="202"/>
      <c r="SA106" s="202"/>
      <c r="SB106" s="202"/>
      <c r="SC106" s="202"/>
      <c r="SD106" s="202"/>
      <c r="SE106" s="203"/>
      <c r="SF106" s="204"/>
      <c r="SG106" s="108">
        <f t="shared" si="3037"/>
        <v>0</v>
      </c>
      <c r="SH106" s="102">
        <f ca="1">IF(E106=0,0,SUMIF('Cocktail (December 2025)'!$F$6:$DB$1547,E106,'Cocktail (December 2025)'!$CL$6:$CL$1547))</f>
        <v>0</v>
      </c>
      <c r="SI106" s="108">
        <f t="shared" ca="1" si="3038"/>
        <v>0</v>
      </c>
      <c r="SJ106" s="109">
        <f t="shared" ca="1" si="3039"/>
        <v>0</v>
      </c>
      <c r="SK106" s="104">
        <f t="shared" ca="1" si="3040"/>
        <v>0</v>
      </c>
      <c r="SL106" s="105">
        <f t="shared" ca="1" si="3041"/>
        <v>0</v>
      </c>
      <c r="SM106" s="191"/>
      <c r="SN106" s="192">
        <f t="shared" ca="1" si="3042"/>
        <v>0</v>
      </c>
      <c r="SO106" s="106">
        <f t="shared" ca="1" si="3043"/>
        <v>0</v>
      </c>
      <c r="SP106" s="202"/>
      <c r="SQ106" s="202"/>
      <c r="SR106" s="202"/>
      <c r="SS106" s="202"/>
      <c r="ST106" s="202"/>
      <c r="SU106" s="202"/>
      <c r="SV106" s="202"/>
      <c r="SW106" s="202"/>
      <c r="SX106" s="203"/>
      <c r="SY106" s="204"/>
      <c r="SZ106" s="108">
        <f t="shared" si="3044"/>
        <v>0</v>
      </c>
      <c r="TA106" s="102">
        <f ca="1">IF(E106=0,0,SUMIF('Cocktail (December 2025)'!$F$6:$DB$1547,E106,'Cocktail (December 2025)'!$CO$6:$CO$1547))</f>
        <v>0</v>
      </c>
      <c r="TB106" s="108">
        <f t="shared" ca="1" si="3045"/>
        <v>0</v>
      </c>
      <c r="TC106" s="109">
        <f t="shared" ca="1" si="3046"/>
        <v>0</v>
      </c>
      <c r="TD106" s="104">
        <f t="shared" ca="1" si="3047"/>
        <v>0</v>
      </c>
      <c r="TE106" s="105">
        <f t="shared" ca="1" si="3048"/>
        <v>0</v>
      </c>
      <c r="TF106" s="191"/>
      <c r="TG106" s="192">
        <f t="shared" ca="1" si="3049"/>
        <v>0</v>
      </c>
      <c r="TH106" s="106">
        <f t="shared" ca="1" si="3050"/>
        <v>0</v>
      </c>
      <c r="TI106" s="202"/>
      <c r="TJ106" s="202"/>
      <c r="TK106" s="202"/>
      <c r="TL106" s="202"/>
      <c r="TM106" s="202"/>
      <c r="TN106" s="202"/>
      <c r="TO106" s="202"/>
      <c r="TP106" s="202"/>
      <c r="TQ106" s="203"/>
      <c r="TR106" s="204"/>
      <c r="TS106" s="108">
        <f t="shared" si="3051"/>
        <v>0</v>
      </c>
      <c r="TT106" s="102">
        <f ca="1">IF(E106=0,0,SUMIF('Cocktail (December 2025)'!$F$6:$DB$1547,E106,'Cocktail (December 2025)'!$CR$6:$CR$1547))</f>
        <v>0</v>
      </c>
      <c r="TU106" s="108">
        <f t="shared" ca="1" si="3052"/>
        <v>0</v>
      </c>
      <c r="TV106" s="109">
        <f t="shared" ca="1" si="3053"/>
        <v>0</v>
      </c>
      <c r="TW106" s="104">
        <f t="shared" ca="1" si="3054"/>
        <v>0</v>
      </c>
      <c r="TX106" s="105">
        <f t="shared" ca="1" si="3055"/>
        <v>0</v>
      </c>
      <c r="TY106" s="191"/>
      <c r="TZ106" s="192">
        <f t="shared" ca="1" si="3056"/>
        <v>0</v>
      </c>
      <c r="UA106" s="106">
        <f t="shared" ca="1" si="3057"/>
        <v>0</v>
      </c>
      <c r="UB106" s="202"/>
      <c r="UC106" s="202"/>
      <c r="UD106" s="202"/>
      <c r="UE106" s="202"/>
      <c r="UF106" s="202"/>
      <c r="UG106" s="202"/>
      <c r="UH106" s="202"/>
      <c r="UI106" s="202"/>
      <c r="UJ106" s="203"/>
      <c r="UK106" s="204"/>
      <c r="UL106" s="108">
        <f t="shared" si="3058"/>
        <v>0</v>
      </c>
      <c r="UM106" s="102">
        <f ca="1">IF(E106=0,0,SUMIF('Cocktail (December 2025)'!$F$6:$DB$1547,E106,'Cocktail (December 2025)'!$CU$6:$CU$1547))</f>
        <v>0</v>
      </c>
      <c r="UN106" s="108">
        <f t="shared" ca="1" si="3059"/>
        <v>0</v>
      </c>
      <c r="UO106" s="109">
        <f t="shared" ca="1" si="3060"/>
        <v>0</v>
      </c>
      <c r="UP106" s="104">
        <f t="shared" ca="1" si="3061"/>
        <v>0</v>
      </c>
      <c r="UQ106" s="105">
        <f t="shared" ca="1" si="3062"/>
        <v>0</v>
      </c>
      <c r="UR106" s="191"/>
      <c r="US106" s="192">
        <f t="shared" ca="1" si="3063"/>
        <v>0</v>
      </c>
      <c r="UT106" s="106">
        <f t="shared" ca="1" si="3064"/>
        <v>0</v>
      </c>
      <c r="UU106" s="202"/>
      <c r="UV106" s="202"/>
      <c r="UW106" s="202"/>
      <c r="UX106" s="202"/>
      <c r="UY106" s="202"/>
      <c r="UZ106" s="202"/>
      <c r="VA106" s="202"/>
      <c r="VB106" s="202"/>
      <c r="VC106" s="203"/>
      <c r="VD106" s="204"/>
      <c r="VE106" s="108">
        <f t="shared" si="3065"/>
        <v>0</v>
      </c>
      <c r="VF106" s="102">
        <f ca="1">IF(E106=0,0,SUMIF('Cocktail (December 2025)'!$F$6:$DB$1547,E106,'Cocktail (December 2025)'!$CX$6:$CX$1547))</f>
        <v>0</v>
      </c>
      <c r="VG106" s="108">
        <f t="shared" ca="1" si="3066"/>
        <v>0</v>
      </c>
      <c r="VH106" s="109">
        <f t="shared" ca="1" si="3067"/>
        <v>0</v>
      </c>
      <c r="VI106" s="104">
        <f t="shared" ca="1" si="3068"/>
        <v>0</v>
      </c>
      <c r="VJ106" s="105">
        <f t="shared" ca="1" si="3069"/>
        <v>0</v>
      </c>
      <c r="VK106" s="191"/>
      <c r="VL106" s="192">
        <f t="shared" ca="1" si="3070"/>
        <v>0</v>
      </c>
      <c r="VM106" s="106">
        <f t="shared" ca="1" si="3071"/>
        <v>0</v>
      </c>
      <c r="VN106" s="202"/>
      <c r="VO106" s="202"/>
      <c r="VP106" s="202"/>
      <c r="VQ106" s="202"/>
      <c r="VR106" s="202"/>
      <c r="VS106" s="202"/>
      <c r="VT106" s="202"/>
      <c r="VU106" s="202"/>
      <c r="VV106" s="203"/>
      <c r="VW106" s="204"/>
      <c r="VX106" s="108">
        <f t="shared" si="3072"/>
        <v>0</v>
      </c>
      <c r="VY106" s="102">
        <f ca="1">IF(E106=0,0,SUMIF('Cocktail (December 2025)'!$F$6:$DB$1547,E106,'Cocktail (December 2025)'!$DA$6:$DA$1547))</f>
        <v>0</v>
      </c>
      <c r="VZ106" s="108">
        <f t="shared" ca="1" si="3073"/>
        <v>0</v>
      </c>
      <c r="WA106" s="109">
        <f t="shared" ca="1" si="3074"/>
        <v>0</v>
      </c>
      <c r="WB106" s="104">
        <f t="shared" ca="1" si="3075"/>
        <v>0</v>
      </c>
      <c r="WC106" s="105">
        <f t="shared" ca="1" si="3076"/>
        <v>0</v>
      </c>
      <c r="WD106" s="191"/>
      <c r="WE106" s="192">
        <f t="shared" ca="1" si="3077"/>
        <v>0</v>
      </c>
      <c r="WF106" s="14" t="s">
        <v>81</v>
      </c>
      <c r="WG106" s="62">
        <f t="shared" si="3078"/>
        <v>0</v>
      </c>
      <c r="WH106" s="13">
        <f t="shared" si="3079"/>
        <v>0</v>
      </c>
      <c r="WI106" s="13">
        <f t="shared" si="3080"/>
        <v>0</v>
      </c>
      <c r="WJ106" s="13">
        <f t="shared" si="3081"/>
        <v>0</v>
      </c>
      <c r="WK106" s="13">
        <f t="shared" si="3082"/>
        <v>0</v>
      </c>
      <c r="WL106" s="13">
        <f t="shared" si="3083"/>
        <v>0</v>
      </c>
      <c r="WM106" s="13">
        <f t="shared" si="3084"/>
        <v>0</v>
      </c>
      <c r="WN106" s="13">
        <f t="shared" si="3085"/>
        <v>0</v>
      </c>
      <c r="WO106" s="13">
        <f t="shared" si="3086"/>
        <v>0</v>
      </c>
      <c r="WP106" s="63">
        <f t="shared" si="3087"/>
        <v>0</v>
      </c>
      <c r="WQ106" s="63">
        <f t="shared" si="3088"/>
        <v>0</v>
      </c>
      <c r="WR106" s="63">
        <f t="shared" si="3089"/>
        <v>0</v>
      </c>
      <c r="WS106" s="63">
        <f t="shared" ca="1" si="3090"/>
        <v>0</v>
      </c>
      <c r="WT106" s="54">
        <f t="shared" ca="1" si="3091"/>
        <v>0</v>
      </c>
      <c r="WU106" s="64">
        <f t="shared" ca="1" si="3092"/>
        <v>0</v>
      </c>
      <c r="WV106" s="196"/>
      <c r="WW106" s="197">
        <f t="shared" ca="1" si="3093"/>
        <v>0</v>
      </c>
      <c r="WX106" s="12">
        <f t="shared" si="3094"/>
        <v>0</v>
      </c>
      <c r="WY106" s="61"/>
    </row>
    <row r="107" spans="1:623" ht="15" x14ac:dyDescent="0.3">
      <c r="A107" s="114" t="str">
        <f t="shared" ca="1" si="2862"/>
        <v>-</v>
      </c>
      <c r="B107" s="175"/>
      <c r="C107" s="173">
        <v>570</v>
      </c>
      <c r="D107" s="174">
        <v>385</v>
      </c>
      <c r="E107" s="184" t="s">
        <v>134</v>
      </c>
      <c r="F107" s="98">
        <f>IF(E107="","",IF(VLOOKUP(E107,'Master Data (December 2025)'!$B$10:$N$857,1)=E107,VLOOKUP(E107,'Master Data (December 2025)'!$B$10:$N$857,6),"XX"))</f>
        <v>1</v>
      </c>
      <c r="G107" s="98"/>
      <c r="H107" s="90">
        <f>IF(E107="","",IF(VLOOKUP(E107,'Master Data (December 2025)'!$B$10:$N$857,1)=E107,VLOOKUP(E107,'Master Data (December 2025)'!$B$10:$N$857,8),"XX"))</f>
        <v>1</v>
      </c>
      <c r="I107" s="98"/>
      <c r="J107" s="90" t="str">
        <f>IF(E107="","",IF(VLOOKUP(E107,'Master Data (December 2025)'!$B$10:$N$857,1)=E107,VLOOKUP(E107,'Master Data (December 2025)'!$B$10:$N$857,3),"XX"))</f>
        <v>Winefans</v>
      </c>
      <c r="K107" s="99" t="str">
        <f>IF(E107="","",IF(VLOOKUP(E107,'Master Data (December 2025)'!$B$10:$N$857,1)=E107,VLOOKUP(E107,'Master Data (December 2025)'!$B$10:$N$857,5),"XX"))</f>
        <v>Bottle</v>
      </c>
      <c r="L107" s="215">
        <f>IF(E107="","",IF(VLOOKUP(E107,'Master Data (December 2025)'!$B$10:$N$857,1)=E107,VLOOKUP(E107,'Master Data (December 2025)'!$B$10:$N$857,11),"XX"))</f>
        <v>495</v>
      </c>
      <c r="M107" s="215">
        <f>IF(E107="","",IF(VLOOKUP(E107,'Master Data (December 2025)'!$B$10:$N$857,1)=E107,VLOOKUP(E107,'Master Data (December 2025)'!$B$10:$N$857,13),"XX"))</f>
        <v>495</v>
      </c>
      <c r="N107" s="208"/>
      <c r="O107" s="100">
        <f t="shared" si="2863"/>
        <v>0</v>
      </c>
      <c r="P107" s="202"/>
      <c r="Q107" s="202"/>
      <c r="R107" s="202"/>
      <c r="S107" s="202"/>
      <c r="T107" s="202"/>
      <c r="U107" s="202"/>
      <c r="V107" s="202"/>
      <c r="W107" s="202"/>
      <c r="X107" s="203"/>
      <c r="Y107" s="204"/>
      <c r="Z107" s="101">
        <f t="shared" si="2864"/>
        <v>0</v>
      </c>
      <c r="AA107" s="102">
        <f ca="1">IF(E107=0,0,SUMIF('Cocktail (December 2025)'!$F$6:$DB$1547,E107,'Cocktail (December 2025)'!$O$6:$O$1547))</f>
        <v>0</v>
      </c>
      <c r="AB107" s="103">
        <f t="shared" ca="1" si="2865"/>
        <v>0</v>
      </c>
      <c r="AC107" s="104">
        <f t="shared" ca="1" si="2866"/>
        <v>0</v>
      </c>
      <c r="AD107" s="104">
        <f t="shared" ca="1" si="2867"/>
        <v>0</v>
      </c>
      <c r="AE107" s="105">
        <f t="shared" ca="1" si="2868"/>
        <v>0</v>
      </c>
      <c r="AF107" s="191"/>
      <c r="AG107" s="192">
        <f t="shared" ca="1" si="2869"/>
        <v>0</v>
      </c>
      <c r="AH107" s="106">
        <f t="shared" ca="1" si="3099"/>
        <v>0</v>
      </c>
      <c r="AI107" s="202"/>
      <c r="AJ107" s="202"/>
      <c r="AK107" s="202"/>
      <c r="AL107" s="202"/>
      <c r="AM107" s="202"/>
      <c r="AN107" s="202"/>
      <c r="AO107" s="202"/>
      <c r="AP107" s="202"/>
      <c r="AQ107" s="203"/>
      <c r="AR107" s="204"/>
      <c r="AS107" s="107">
        <f t="shared" si="2870"/>
        <v>0</v>
      </c>
      <c r="AT107" s="102">
        <f ca="1">IF(E107=0,0,SUMIF('Cocktail (December 2025)'!$F$6:$DB$1547,E107,'Cocktail (December 2025)'!$R$6:$R$1547))</f>
        <v>0</v>
      </c>
      <c r="AU107" s="108">
        <f t="shared" ca="1" si="2871"/>
        <v>0</v>
      </c>
      <c r="AV107" s="104">
        <f t="shared" ca="1" si="2872"/>
        <v>0</v>
      </c>
      <c r="AW107" s="104">
        <f t="shared" ca="1" si="2873"/>
        <v>0</v>
      </c>
      <c r="AX107" s="105">
        <f t="shared" ca="1" si="2874"/>
        <v>0</v>
      </c>
      <c r="AY107" s="191"/>
      <c r="AZ107" s="192">
        <f t="shared" ca="1" si="2875"/>
        <v>0</v>
      </c>
      <c r="BA107" s="106">
        <f t="shared" ca="1" si="2876"/>
        <v>0</v>
      </c>
      <c r="BB107" s="202"/>
      <c r="BC107" s="202"/>
      <c r="BD107" s="202"/>
      <c r="BE107" s="202"/>
      <c r="BF107" s="202"/>
      <c r="BG107" s="202"/>
      <c r="BH107" s="202"/>
      <c r="BI107" s="202"/>
      <c r="BJ107" s="203"/>
      <c r="BK107" s="204"/>
      <c r="BL107" s="108">
        <f t="shared" si="2877"/>
        <v>0</v>
      </c>
      <c r="BM107" s="102">
        <f ca="1">IF(E107=0,0,SUMIF('Cocktail (December 2025)'!$F$6:$DB$1547,E107,'Cocktail (December 2025)'!$U$6:$U$1547))</f>
        <v>0</v>
      </c>
      <c r="BN107" s="108">
        <f t="shared" ca="1" si="2878"/>
        <v>0</v>
      </c>
      <c r="BO107" s="109">
        <f t="shared" ca="1" si="2879"/>
        <v>0</v>
      </c>
      <c r="BP107" s="104">
        <f t="shared" ca="1" si="2880"/>
        <v>0</v>
      </c>
      <c r="BQ107" s="105">
        <f t="shared" ca="1" si="2881"/>
        <v>0</v>
      </c>
      <c r="BR107" s="191"/>
      <c r="BS107" s="192">
        <f t="shared" ca="1" si="2882"/>
        <v>0</v>
      </c>
      <c r="BT107" s="106">
        <f t="shared" ca="1" si="2883"/>
        <v>0</v>
      </c>
      <c r="BU107" s="202"/>
      <c r="BV107" s="202"/>
      <c r="BW107" s="202"/>
      <c r="BX107" s="202"/>
      <c r="BY107" s="202"/>
      <c r="BZ107" s="202"/>
      <c r="CA107" s="202"/>
      <c r="CB107" s="202"/>
      <c r="CC107" s="203"/>
      <c r="CD107" s="204"/>
      <c r="CE107" s="108">
        <f t="shared" si="2884"/>
        <v>0</v>
      </c>
      <c r="CF107" s="102">
        <f ca="1">IF(E107=0,0,SUMIF('Cocktail (December 2025)'!$F$6:$DB$1547,E107,'Cocktail (December 2025)'!$X$6:$X$1547))</f>
        <v>0</v>
      </c>
      <c r="CG107" s="108">
        <f t="shared" ca="1" si="2885"/>
        <v>0</v>
      </c>
      <c r="CH107" s="109">
        <f t="shared" ca="1" si="2886"/>
        <v>0</v>
      </c>
      <c r="CI107" s="104">
        <f t="shared" ca="1" si="2887"/>
        <v>0</v>
      </c>
      <c r="CJ107" s="105">
        <f t="shared" ca="1" si="2888"/>
        <v>0</v>
      </c>
      <c r="CK107" s="191"/>
      <c r="CL107" s="192">
        <f t="shared" ca="1" si="2889"/>
        <v>0</v>
      </c>
      <c r="CM107" s="106">
        <f t="shared" ca="1" si="2890"/>
        <v>0</v>
      </c>
      <c r="CN107" s="202"/>
      <c r="CO107" s="202"/>
      <c r="CP107" s="202"/>
      <c r="CQ107" s="202"/>
      <c r="CR107" s="202"/>
      <c r="CS107" s="202"/>
      <c r="CT107" s="202"/>
      <c r="CU107" s="202"/>
      <c r="CV107" s="203"/>
      <c r="CW107" s="204"/>
      <c r="CX107" s="108">
        <f t="shared" si="2891"/>
        <v>0</v>
      </c>
      <c r="CY107" s="102">
        <f ca="1">IF(E107=0,0,SUMIF('Cocktail (December 2025)'!$F$6:$DB$1547,E107,'Cocktail (December 2025)'!$AA$6:$AA$1547))</f>
        <v>0</v>
      </c>
      <c r="CZ107" s="108">
        <f t="shared" ca="1" si="2892"/>
        <v>0</v>
      </c>
      <c r="DA107" s="109">
        <f t="shared" ca="1" si="2893"/>
        <v>0</v>
      </c>
      <c r="DB107" s="104">
        <f t="shared" ca="1" si="2894"/>
        <v>0</v>
      </c>
      <c r="DC107" s="105">
        <f t="shared" ca="1" si="2895"/>
        <v>0</v>
      </c>
      <c r="DD107" s="191"/>
      <c r="DE107" s="192">
        <f t="shared" ca="1" si="2896"/>
        <v>0</v>
      </c>
      <c r="DF107" s="106">
        <f t="shared" ca="1" si="2897"/>
        <v>0</v>
      </c>
      <c r="DG107" s="202"/>
      <c r="DH107" s="202"/>
      <c r="DI107" s="202"/>
      <c r="DJ107" s="202"/>
      <c r="DK107" s="202"/>
      <c r="DL107" s="202"/>
      <c r="DM107" s="202"/>
      <c r="DN107" s="202"/>
      <c r="DO107" s="203"/>
      <c r="DP107" s="204"/>
      <c r="DQ107" s="108">
        <f t="shared" si="2898"/>
        <v>0</v>
      </c>
      <c r="DR107" s="102">
        <f ca="1">IF(E107=0,0,SUMIF('Cocktail (December 2025)'!$F$6:$DB$1547,E107,'Cocktail (December 2025)'!$AD$6:$AD$1547))</f>
        <v>0</v>
      </c>
      <c r="DS107" s="108">
        <f t="shared" ca="1" si="2899"/>
        <v>0</v>
      </c>
      <c r="DT107" s="109">
        <f t="shared" ca="1" si="2900"/>
        <v>0</v>
      </c>
      <c r="DU107" s="104">
        <f t="shared" ca="1" si="2901"/>
        <v>0</v>
      </c>
      <c r="DV107" s="105">
        <f t="shared" ca="1" si="2902"/>
        <v>0</v>
      </c>
      <c r="DW107" s="191"/>
      <c r="DX107" s="192">
        <f t="shared" ca="1" si="2903"/>
        <v>0</v>
      </c>
      <c r="DY107" s="106">
        <f t="shared" ca="1" si="2904"/>
        <v>0</v>
      </c>
      <c r="DZ107" s="202"/>
      <c r="EA107" s="202"/>
      <c r="EB107" s="202"/>
      <c r="EC107" s="202"/>
      <c r="ED107" s="202"/>
      <c r="EE107" s="202"/>
      <c r="EF107" s="202"/>
      <c r="EG107" s="202"/>
      <c r="EH107" s="203"/>
      <c r="EI107" s="204"/>
      <c r="EJ107" s="108">
        <f t="shared" si="2905"/>
        <v>0</v>
      </c>
      <c r="EK107" s="102">
        <f ca="1">IF(E107=0,0,SUMIF('Cocktail (December 2025)'!$F$6:$DB$1547,E107,'Cocktail (December 2025)'!$AG$6:$AG$1547))</f>
        <v>0</v>
      </c>
      <c r="EL107" s="108">
        <f t="shared" ca="1" si="2906"/>
        <v>0</v>
      </c>
      <c r="EM107" s="109">
        <f t="shared" ca="1" si="2907"/>
        <v>0</v>
      </c>
      <c r="EN107" s="104">
        <f t="shared" ca="1" si="2908"/>
        <v>0</v>
      </c>
      <c r="EO107" s="105">
        <f t="shared" ca="1" si="2909"/>
        <v>0</v>
      </c>
      <c r="EP107" s="191"/>
      <c r="EQ107" s="199">
        <f t="shared" ca="1" si="2910"/>
        <v>0</v>
      </c>
      <c r="ER107" s="185">
        <f t="shared" ca="1" si="2911"/>
        <v>0</v>
      </c>
      <c r="ES107" s="202"/>
      <c r="ET107" s="202"/>
      <c r="EU107" s="202"/>
      <c r="EV107" s="202"/>
      <c r="EW107" s="202"/>
      <c r="EX107" s="202"/>
      <c r="EY107" s="202"/>
      <c r="EZ107" s="202"/>
      <c r="FA107" s="203"/>
      <c r="FB107" s="204"/>
      <c r="FC107" s="108">
        <f t="shared" si="2912"/>
        <v>0</v>
      </c>
      <c r="FD107" s="102">
        <f ca="1">IF(E107=0,0,SUMIF('Cocktail (December 2025)'!$F$6:$DB$1547,E107,'Cocktail (December 2025)'!$AJ$6:$AJ$1547))</f>
        <v>0</v>
      </c>
      <c r="FE107" s="108">
        <f t="shared" ca="1" si="2913"/>
        <v>0</v>
      </c>
      <c r="FF107" s="109">
        <f t="shared" ca="1" si="2914"/>
        <v>0</v>
      </c>
      <c r="FG107" s="104">
        <f t="shared" ca="1" si="2915"/>
        <v>0</v>
      </c>
      <c r="FH107" s="105">
        <f t="shared" ca="1" si="2916"/>
        <v>0</v>
      </c>
      <c r="FI107" s="191"/>
      <c r="FJ107" s="192">
        <f t="shared" ca="1" si="2917"/>
        <v>0</v>
      </c>
      <c r="FK107" s="110">
        <f t="shared" ca="1" si="2918"/>
        <v>0</v>
      </c>
      <c r="FL107" s="202"/>
      <c r="FM107" s="202"/>
      <c r="FN107" s="202"/>
      <c r="FO107" s="202"/>
      <c r="FP107" s="202"/>
      <c r="FQ107" s="202"/>
      <c r="FR107" s="202"/>
      <c r="FS107" s="202"/>
      <c r="FT107" s="203"/>
      <c r="FU107" s="204"/>
      <c r="FV107" s="108">
        <f t="shared" si="2919"/>
        <v>0</v>
      </c>
      <c r="FW107" s="102">
        <f ca="1">IF(E107=0,0,SUMIF('Cocktail (December 2025)'!$F$6:$DB$1547,E107,'Cocktail (December 2025)'!$AM$6:$AM$1547))</f>
        <v>0</v>
      </c>
      <c r="FX107" s="108">
        <f t="shared" ca="1" si="2920"/>
        <v>0</v>
      </c>
      <c r="FY107" s="109">
        <f t="shared" ca="1" si="2921"/>
        <v>0</v>
      </c>
      <c r="FZ107" s="104">
        <f t="shared" ca="1" si="2922"/>
        <v>0</v>
      </c>
      <c r="GA107" s="105">
        <f t="shared" ca="1" si="2923"/>
        <v>0</v>
      </c>
      <c r="GB107" s="191"/>
      <c r="GC107" s="192">
        <f t="shared" ca="1" si="2924"/>
        <v>0</v>
      </c>
      <c r="GD107" s="106">
        <f t="shared" ca="1" si="2925"/>
        <v>0</v>
      </c>
      <c r="GE107" s="202"/>
      <c r="GF107" s="202"/>
      <c r="GG107" s="202"/>
      <c r="GH107" s="202"/>
      <c r="GI107" s="202"/>
      <c r="GJ107" s="202"/>
      <c r="GK107" s="202"/>
      <c r="GL107" s="202"/>
      <c r="GM107" s="203"/>
      <c r="GN107" s="204"/>
      <c r="GO107" s="108">
        <f t="shared" si="2926"/>
        <v>0</v>
      </c>
      <c r="GP107" s="102">
        <f ca="1">IF(E107=0,0,SUMIF('Cocktail (December 2025)'!$F$6:$DB$1547,E107,'Cocktail (December 2025)'!$AP$6:$AP$1547))</f>
        <v>0</v>
      </c>
      <c r="GQ107" s="108">
        <f t="shared" ca="1" si="2927"/>
        <v>0</v>
      </c>
      <c r="GR107" s="109">
        <f t="shared" ca="1" si="2928"/>
        <v>0</v>
      </c>
      <c r="GS107" s="104">
        <f t="shared" ca="1" si="2929"/>
        <v>0</v>
      </c>
      <c r="GT107" s="105">
        <f t="shared" ca="1" si="2930"/>
        <v>0</v>
      </c>
      <c r="GU107" s="191"/>
      <c r="GV107" s="192">
        <f t="shared" ca="1" si="2931"/>
        <v>0</v>
      </c>
      <c r="GW107" s="106">
        <f t="shared" ca="1" si="2932"/>
        <v>0</v>
      </c>
      <c r="GX107" s="202"/>
      <c r="GY107" s="202"/>
      <c r="GZ107" s="202"/>
      <c r="HA107" s="202"/>
      <c r="HB107" s="202"/>
      <c r="HC107" s="202"/>
      <c r="HD107" s="202"/>
      <c r="HE107" s="202"/>
      <c r="HF107" s="203"/>
      <c r="HG107" s="204"/>
      <c r="HH107" s="108">
        <f t="shared" si="2933"/>
        <v>0</v>
      </c>
      <c r="HI107" s="102">
        <f ca="1">IF(E107=0,0,SUMIF('Cocktail (December 2025)'!$F$6:$DB$1547,E107,'Cocktail (December 2025)'!$AS$6:$AS$1547))</f>
        <v>0</v>
      </c>
      <c r="HJ107" s="108">
        <f t="shared" ca="1" si="2934"/>
        <v>0</v>
      </c>
      <c r="HK107" s="109">
        <f t="shared" ca="1" si="2935"/>
        <v>0</v>
      </c>
      <c r="HL107" s="104">
        <f t="shared" ca="1" si="2936"/>
        <v>0</v>
      </c>
      <c r="HM107" s="105">
        <f t="shared" ca="1" si="2937"/>
        <v>0</v>
      </c>
      <c r="HN107" s="191"/>
      <c r="HO107" s="192">
        <f t="shared" ca="1" si="2938"/>
        <v>0</v>
      </c>
      <c r="HP107" s="106">
        <f ca="1">HK107</f>
        <v>0</v>
      </c>
      <c r="HQ107" s="202"/>
      <c r="HR107" s="202"/>
      <c r="HS107" s="202"/>
      <c r="HT107" s="202"/>
      <c r="HU107" s="202"/>
      <c r="HV107" s="202"/>
      <c r="HW107" s="202"/>
      <c r="HX107" s="202"/>
      <c r="HY107" s="203"/>
      <c r="HZ107" s="204"/>
      <c r="IA107" s="108">
        <f t="shared" si="2940"/>
        <v>0</v>
      </c>
      <c r="IB107" s="102">
        <f ca="1">IF(E107=0,0,SUMIF('Cocktail (December 2025)'!$F$6:$DB$1547,E107,'Cocktail (December 2025)'!$AV$6:$AV$1547))</f>
        <v>0</v>
      </c>
      <c r="IC107" s="108">
        <f t="shared" ca="1" si="2941"/>
        <v>0</v>
      </c>
      <c r="ID107" s="109">
        <f t="shared" ca="1" si="2942"/>
        <v>0</v>
      </c>
      <c r="IE107" s="104">
        <f t="shared" ca="1" si="2943"/>
        <v>0</v>
      </c>
      <c r="IF107" s="105">
        <f t="shared" ca="1" si="2944"/>
        <v>0</v>
      </c>
      <c r="IG107" s="191"/>
      <c r="IH107" s="192">
        <f t="shared" ca="1" si="2945"/>
        <v>0</v>
      </c>
      <c r="II107" s="106">
        <f t="shared" ca="1" si="2946"/>
        <v>0</v>
      </c>
      <c r="IJ107" s="202"/>
      <c r="IK107" s="202"/>
      <c r="IL107" s="202"/>
      <c r="IM107" s="202"/>
      <c r="IN107" s="202"/>
      <c r="IO107" s="202"/>
      <c r="IP107" s="202"/>
      <c r="IQ107" s="202"/>
      <c r="IR107" s="203"/>
      <c r="IS107" s="204"/>
      <c r="IT107" s="108">
        <f t="shared" si="2947"/>
        <v>0</v>
      </c>
      <c r="IU107" s="102">
        <f ca="1">IF(E107=0,0,SUMIF('Cocktail (December 2025)'!$F$6:$DB$1547,E107,'Cocktail (December 2025)'!$AY$6:$AY$1547))</f>
        <v>0</v>
      </c>
      <c r="IV107" s="108">
        <f t="shared" ca="1" si="2948"/>
        <v>0</v>
      </c>
      <c r="IW107" s="109">
        <f t="shared" ca="1" si="2949"/>
        <v>0</v>
      </c>
      <c r="IX107" s="104">
        <f t="shared" ca="1" si="2950"/>
        <v>0</v>
      </c>
      <c r="IY107" s="105">
        <f t="shared" ca="1" si="2951"/>
        <v>0</v>
      </c>
      <c r="IZ107" s="191"/>
      <c r="JA107" s="192">
        <f t="shared" ca="1" si="2952"/>
        <v>0</v>
      </c>
      <c r="JB107" s="106">
        <f t="shared" ca="1" si="2953"/>
        <v>0</v>
      </c>
      <c r="JC107" s="202"/>
      <c r="JD107" s="202"/>
      <c r="JE107" s="202"/>
      <c r="JF107" s="202"/>
      <c r="JG107" s="202"/>
      <c r="JH107" s="202"/>
      <c r="JI107" s="202"/>
      <c r="JJ107" s="202"/>
      <c r="JK107" s="203"/>
      <c r="JL107" s="204"/>
      <c r="JM107" s="108">
        <f t="shared" si="2954"/>
        <v>0</v>
      </c>
      <c r="JN107" s="102">
        <f ca="1">IF(E107=0,0,SUMIF('Cocktail (December 2025)'!$F$6:$DB$1547,E107,'Cocktail (December 2025)'!$BB$6:$BB$1547))</f>
        <v>0</v>
      </c>
      <c r="JO107" s="108">
        <f t="shared" ca="1" si="2955"/>
        <v>0</v>
      </c>
      <c r="JP107" s="109">
        <f t="shared" ca="1" si="2956"/>
        <v>0</v>
      </c>
      <c r="JQ107" s="104">
        <f t="shared" ca="1" si="2957"/>
        <v>0</v>
      </c>
      <c r="JR107" s="105">
        <f t="shared" ca="1" si="2958"/>
        <v>0</v>
      </c>
      <c r="JS107" s="191"/>
      <c r="JT107" s="192">
        <f t="shared" ca="1" si="2959"/>
        <v>0</v>
      </c>
      <c r="JU107" s="106">
        <f t="shared" ca="1" si="2960"/>
        <v>0</v>
      </c>
      <c r="JV107" s="202"/>
      <c r="JW107" s="202"/>
      <c r="JX107" s="202"/>
      <c r="JY107" s="202"/>
      <c r="JZ107" s="202"/>
      <c r="KA107" s="202"/>
      <c r="KB107" s="202"/>
      <c r="KC107" s="202"/>
      <c r="KD107" s="203"/>
      <c r="KE107" s="204"/>
      <c r="KF107" s="108">
        <f t="shared" si="2961"/>
        <v>0</v>
      </c>
      <c r="KG107" s="102">
        <f ca="1">IF(E107=0,0,SUMIF('Cocktail (December 2025)'!$F$6:$DB$1547,E107,'Cocktail (December 2025)'!$BE$6:$BE$1547))</f>
        <v>0</v>
      </c>
      <c r="KH107" s="108">
        <f t="shared" ca="1" si="2962"/>
        <v>0</v>
      </c>
      <c r="KI107" s="109">
        <f t="shared" ca="1" si="2963"/>
        <v>0</v>
      </c>
      <c r="KJ107" s="104">
        <f t="shared" ca="1" si="2964"/>
        <v>0</v>
      </c>
      <c r="KK107" s="105">
        <f t="shared" ca="1" si="2965"/>
        <v>0</v>
      </c>
      <c r="KL107" s="191"/>
      <c r="KM107" s="192">
        <f t="shared" ca="1" si="2966"/>
        <v>0</v>
      </c>
      <c r="KN107" s="106">
        <f t="shared" ca="1" si="2967"/>
        <v>0</v>
      </c>
      <c r="KO107" s="202"/>
      <c r="KP107" s="202"/>
      <c r="KQ107" s="202"/>
      <c r="KR107" s="202"/>
      <c r="KS107" s="202"/>
      <c r="KT107" s="202"/>
      <c r="KU107" s="202"/>
      <c r="KV107" s="202"/>
      <c r="KW107" s="203"/>
      <c r="KX107" s="204"/>
      <c r="KY107" s="108">
        <f t="shared" si="2968"/>
        <v>0</v>
      </c>
      <c r="KZ107" s="102">
        <f ca="1">IF(E107=0,0,SUMIF('Cocktail (December 2025)'!$F$6:$DB$1547,E107,'Cocktail (December 2025)'!$BH$6:$BH$1547))</f>
        <v>0</v>
      </c>
      <c r="LA107" s="108">
        <f t="shared" ca="1" si="2969"/>
        <v>0</v>
      </c>
      <c r="LB107" s="109">
        <f t="shared" ca="1" si="2970"/>
        <v>0</v>
      </c>
      <c r="LC107" s="104">
        <f t="shared" ca="1" si="2971"/>
        <v>0</v>
      </c>
      <c r="LD107" s="105">
        <f t="shared" ca="1" si="2972"/>
        <v>0</v>
      </c>
      <c r="LE107" s="191"/>
      <c r="LF107" s="192">
        <f t="shared" ca="1" si="2973"/>
        <v>0</v>
      </c>
      <c r="LG107" s="106">
        <f t="shared" ca="1" si="2974"/>
        <v>0</v>
      </c>
      <c r="LH107" s="202"/>
      <c r="LI107" s="202"/>
      <c r="LJ107" s="202"/>
      <c r="LK107" s="202"/>
      <c r="LL107" s="202"/>
      <c r="LM107" s="202"/>
      <c r="LN107" s="202"/>
      <c r="LO107" s="202"/>
      <c r="LP107" s="203"/>
      <c r="LQ107" s="204"/>
      <c r="LR107" s="108">
        <f t="shared" si="2975"/>
        <v>0</v>
      </c>
      <c r="LS107" s="102">
        <f ca="1">IF(E107=0,0,SUMIF('Cocktail (December 2025)'!$F$6:$DB$1547,E107,'Cocktail (December 2025)'!$BK$6:$BK$1547))</f>
        <v>0</v>
      </c>
      <c r="LT107" s="108">
        <f t="shared" ca="1" si="2976"/>
        <v>0</v>
      </c>
      <c r="LU107" s="109">
        <f t="shared" ca="1" si="2977"/>
        <v>0</v>
      </c>
      <c r="LV107" s="104">
        <f t="shared" ca="1" si="2978"/>
        <v>0</v>
      </c>
      <c r="LW107" s="105">
        <f t="shared" ca="1" si="2979"/>
        <v>0</v>
      </c>
      <c r="LX107" s="191"/>
      <c r="LY107" s="192">
        <f t="shared" ca="1" si="2980"/>
        <v>0</v>
      </c>
      <c r="LZ107" s="106">
        <f t="shared" ca="1" si="2981"/>
        <v>0</v>
      </c>
      <c r="MA107" s="202"/>
      <c r="MB107" s="202"/>
      <c r="MC107" s="202"/>
      <c r="MD107" s="202"/>
      <c r="ME107" s="202"/>
      <c r="MF107" s="202"/>
      <c r="MG107" s="202"/>
      <c r="MH107" s="202"/>
      <c r="MI107" s="203"/>
      <c r="MJ107" s="204"/>
      <c r="MK107" s="108">
        <f t="shared" si="2982"/>
        <v>0</v>
      </c>
      <c r="ML107" s="102">
        <f ca="1">IF(E107=0,0,SUMIF('Cocktail (December 2025)'!$F$6:$DB$1547,E107,'Cocktail (December 2025)'!$BN$6:$BN$1547))</f>
        <v>0</v>
      </c>
      <c r="MM107" s="108">
        <f t="shared" ca="1" si="2983"/>
        <v>0</v>
      </c>
      <c r="MN107" s="109">
        <f t="shared" ca="1" si="2984"/>
        <v>0</v>
      </c>
      <c r="MO107" s="104">
        <f t="shared" ca="1" si="2985"/>
        <v>0</v>
      </c>
      <c r="MP107" s="105">
        <f t="shared" ca="1" si="2986"/>
        <v>0</v>
      </c>
      <c r="MQ107" s="191"/>
      <c r="MR107" s="192">
        <f t="shared" ca="1" si="2987"/>
        <v>0</v>
      </c>
      <c r="MS107" s="106">
        <f ca="1">MN107</f>
        <v>0</v>
      </c>
      <c r="MT107" s="202"/>
      <c r="MU107" s="202"/>
      <c r="MV107" s="202"/>
      <c r="MW107" s="202"/>
      <c r="MX107" s="202"/>
      <c r="MY107" s="202"/>
      <c r="MZ107" s="202"/>
      <c r="NA107" s="202"/>
      <c r="NB107" s="203"/>
      <c r="NC107" s="204"/>
      <c r="ND107" s="108">
        <f t="shared" si="2989"/>
        <v>0</v>
      </c>
      <c r="NE107" s="102">
        <f ca="1">IF(E107=0,0,SUMIF('Cocktail (December 2025)'!$F$6:$DB$1547,E107,'Cocktail (December 2025)'!$BQ$6:$BQ$1547))</f>
        <v>0</v>
      </c>
      <c r="NF107" s="108">
        <f t="shared" ca="1" si="2990"/>
        <v>0</v>
      </c>
      <c r="NG107" s="109">
        <f t="shared" ca="1" si="2991"/>
        <v>0</v>
      </c>
      <c r="NH107" s="104">
        <f t="shared" ca="1" si="2992"/>
        <v>0</v>
      </c>
      <c r="NI107" s="105">
        <f t="shared" ca="1" si="2993"/>
        <v>0</v>
      </c>
      <c r="NJ107" s="191"/>
      <c r="NK107" s="192">
        <f t="shared" ca="1" si="2994"/>
        <v>0</v>
      </c>
      <c r="NL107" s="106">
        <f t="shared" ca="1" si="2995"/>
        <v>0</v>
      </c>
      <c r="NM107" s="202"/>
      <c r="NN107" s="202"/>
      <c r="NO107" s="202"/>
      <c r="NP107" s="202"/>
      <c r="NQ107" s="202"/>
      <c r="NR107" s="202"/>
      <c r="NS107" s="202"/>
      <c r="NT107" s="202"/>
      <c r="NU107" s="203"/>
      <c r="NV107" s="204"/>
      <c r="NW107" s="108">
        <f t="shared" si="2996"/>
        <v>0</v>
      </c>
      <c r="NX107" s="102">
        <f ca="1">IF(E107=0,0,SUMIF('Cocktail (December 2025)'!$F$6:$DB$1547,E107,'Cocktail (December 2025)'!$BT$6:$BT$1547))</f>
        <v>0</v>
      </c>
      <c r="NY107" s="108">
        <f t="shared" ca="1" si="2997"/>
        <v>0</v>
      </c>
      <c r="NZ107" s="109">
        <f t="shared" ca="1" si="2998"/>
        <v>0</v>
      </c>
      <c r="OA107" s="104">
        <f t="shared" ca="1" si="2999"/>
        <v>0</v>
      </c>
      <c r="OB107" s="105">
        <f t="shared" ca="1" si="3000"/>
        <v>0</v>
      </c>
      <c r="OC107" s="191"/>
      <c r="OD107" s="192">
        <f t="shared" ca="1" si="3001"/>
        <v>0</v>
      </c>
      <c r="OE107" s="106">
        <f t="shared" ca="1" si="3002"/>
        <v>0</v>
      </c>
      <c r="OF107" s="202"/>
      <c r="OG107" s="202"/>
      <c r="OH107" s="202"/>
      <c r="OI107" s="202"/>
      <c r="OJ107" s="202"/>
      <c r="OK107" s="202"/>
      <c r="OL107" s="202"/>
      <c r="OM107" s="202"/>
      <c r="ON107" s="203"/>
      <c r="OO107" s="204"/>
      <c r="OP107" s="108">
        <f t="shared" si="3003"/>
        <v>0</v>
      </c>
      <c r="OQ107" s="102">
        <f ca="1">IF(E107=0,0,SUMIF('Cocktail (December 2025)'!$F$6:$DB$1547,E107,'Cocktail (December 2025)'!$BW$6:$BW$1547))</f>
        <v>0</v>
      </c>
      <c r="OR107" s="108">
        <f t="shared" ca="1" si="3004"/>
        <v>0</v>
      </c>
      <c r="OS107" s="109">
        <f t="shared" ca="1" si="3005"/>
        <v>0</v>
      </c>
      <c r="OT107" s="104">
        <f t="shared" ca="1" si="3006"/>
        <v>0</v>
      </c>
      <c r="OU107" s="105">
        <f t="shared" ca="1" si="3007"/>
        <v>0</v>
      </c>
      <c r="OV107" s="191"/>
      <c r="OW107" s="192">
        <f t="shared" ca="1" si="3008"/>
        <v>0</v>
      </c>
      <c r="OX107" s="106">
        <f t="shared" ca="1" si="3009"/>
        <v>0</v>
      </c>
      <c r="OY107" s="202"/>
      <c r="OZ107" s="202"/>
      <c r="PA107" s="202"/>
      <c r="PB107" s="202"/>
      <c r="PC107" s="202"/>
      <c r="PD107" s="202"/>
      <c r="PE107" s="202"/>
      <c r="PF107" s="202"/>
      <c r="PG107" s="203"/>
      <c r="PH107" s="204"/>
      <c r="PI107" s="108">
        <f t="shared" si="3010"/>
        <v>0</v>
      </c>
      <c r="PJ107" s="102">
        <f ca="1">IF(E107=0,0,SUMIF('Cocktail (December 2025)'!$F$6:$DB$1547,E107,'Cocktail (December 2025)'!$BZ$6:$BZ$1547))</f>
        <v>0</v>
      </c>
      <c r="PK107" s="108">
        <f t="shared" ca="1" si="3011"/>
        <v>0</v>
      </c>
      <c r="PL107" s="109">
        <f t="shared" ca="1" si="3012"/>
        <v>0</v>
      </c>
      <c r="PM107" s="104">
        <f t="shared" ca="1" si="3013"/>
        <v>0</v>
      </c>
      <c r="PN107" s="105">
        <f t="shared" ca="1" si="3014"/>
        <v>0</v>
      </c>
      <c r="PO107" s="191"/>
      <c r="PP107" s="192">
        <f t="shared" ca="1" si="3015"/>
        <v>0</v>
      </c>
      <c r="PQ107" s="106">
        <f t="shared" ca="1" si="3016"/>
        <v>0</v>
      </c>
      <c r="PR107" s="202"/>
      <c r="PS107" s="202"/>
      <c r="PT107" s="202"/>
      <c r="PU107" s="202"/>
      <c r="PV107" s="202"/>
      <c r="PW107" s="202"/>
      <c r="PX107" s="202"/>
      <c r="PY107" s="202"/>
      <c r="PZ107" s="203"/>
      <c r="QA107" s="204"/>
      <c r="QB107" s="108">
        <f t="shared" si="3017"/>
        <v>0</v>
      </c>
      <c r="QC107" s="102">
        <f ca="1">IF(E107=0,0,SUMIF('Cocktail (December 2025)'!$F$6:$DB$1547,E107,'Cocktail (December 2025)'!$CC$6:$CC$1547))</f>
        <v>0</v>
      </c>
      <c r="QD107" s="108">
        <f t="shared" ca="1" si="3018"/>
        <v>0</v>
      </c>
      <c r="QE107" s="109">
        <f t="shared" ca="1" si="3019"/>
        <v>0</v>
      </c>
      <c r="QF107" s="104">
        <f t="shared" ca="1" si="3020"/>
        <v>0</v>
      </c>
      <c r="QG107" s="105">
        <f t="shared" ca="1" si="3021"/>
        <v>0</v>
      </c>
      <c r="QH107" s="191"/>
      <c r="QI107" s="192">
        <f t="shared" ca="1" si="3022"/>
        <v>0</v>
      </c>
      <c r="QJ107" s="106">
        <f t="shared" ca="1" si="3023"/>
        <v>0</v>
      </c>
      <c r="QK107" s="202"/>
      <c r="QL107" s="202"/>
      <c r="QM107" s="202"/>
      <c r="QN107" s="202"/>
      <c r="QO107" s="202"/>
      <c r="QP107" s="202"/>
      <c r="QQ107" s="202"/>
      <c r="QR107" s="202"/>
      <c r="QS107" s="203"/>
      <c r="QT107" s="204"/>
      <c r="QU107" s="108">
        <f t="shared" si="3024"/>
        <v>0</v>
      </c>
      <c r="QV107" s="102">
        <f ca="1">IF(E107=0,0,SUMIF('Cocktail (December 2025)'!$F$6:$DB$1547,E107,'Cocktail (December 2025)'!$CF$6:$CF$1547))</f>
        <v>0</v>
      </c>
      <c r="QW107" s="108">
        <f t="shared" ca="1" si="3025"/>
        <v>0</v>
      </c>
      <c r="QX107" s="109">
        <f t="shared" ca="1" si="3026"/>
        <v>0</v>
      </c>
      <c r="QY107" s="104">
        <f t="shared" ca="1" si="3027"/>
        <v>0</v>
      </c>
      <c r="QZ107" s="105">
        <f t="shared" ca="1" si="3028"/>
        <v>0</v>
      </c>
      <c r="RA107" s="191"/>
      <c r="RB107" s="192">
        <f t="shared" ca="1" si="3029"/>
        <v>0</v>
      </c>
      <c r="RC107" s="106">
        <f t="shared" ca="1" si="3100"/>
        <v>0</v>
      </c>
      <c r="RD107" s="202"/>
      <c r="RE107" s="202"/>
      <c r="RF107" s="202"/>
      <c r="RG107" s="202"/>
      <c r="RH107" s="202"/>
      <c r="RI107" s="202"/>
      <c r="RJ107" s="202"/>
      <c r="RK107" s="202"/>
      <c r="RL107" s="203"/>
      <c r="RM107" s="204"/>
      <c r="RN107" s="108">
        <f t="shared" si="3030"/>
        <v>0</v>
      </c>
      <c r="RO107" s="102">
        <f ca="1">IF(E107=0,0,SUMIF('Cocktail (December 2025)'!$F$6:$DB$1547,E107,'Cocktail (December 2025)'!$CI$6:$CI$1547))</f>
        <v>0</v>
      </c>
      <c r="RP107" s="108">
        <f t="shared" ca="1" si="3031"/>
        <v>0</v>
      </c>
      <c r="RQ107" s="109">
        <f t="shared" ca="1" si="3032"/>
        <v>0</v>
      </c>
      <c r="RR107" s="104">
        <f t="shared" ca="1" si="3033"/>
        <v>0</v>
      </c>
      <c r="RS107" s="105">
        <f t="shared" ca="1" si="3034"/>
        <v>0</v>
      </c>
      <c r="RT107" s="191"/>
      <c r="RU107" s="192">
        <f t="shared" ca="1" si="3035"/>
        <v>0</v>
      </c>
      <c r="RV107" s="106">
        <f t="shared" ca="1" si="3036"/>
        <v>0</v>
      </c>
      <c r="RW107" s="202"/>
      <c r="RX107" s="202"/>
      <c r="RY107" s="202"/>
      <c r="RZ107" s="202"/>
      <c r="SA107" s="202"/>
      <c r="SB107" s="202"/>
      <c r="SC107" s="202"/>
      <c r="SD107" s="202"/>
      <c r="SE107" s="203"/>
      <c r="SF107" s="204"/>
      <c r="SG107" s="108">
        <f t="shared" si="3037"/>
        <v>0</v>
      </c>
      <c r="SH107" s="102">
        <f ca="1">IF(E107=0,0,SUMIF('Cocktail (December 2025)'!$F$6:$DB$1547,E107,'Cocktail (December 2025)'!$CL$6:$CL$1547))</f>
        <v>0</v>
      </c>
      <c r="SI107" s="108">
        <f t="shared" ca="1" si="3038"/>
        <v>0</v>
      </c>
      <c r="SJ107" s="109">
        <f t="shared" ca="1" si="3039"/>
        <v>0</v>
      </c>
      <c r="SK107" s="104">
        <f t="shared" ca="1" si="3040"/>
        <v>0</v>
      </c>
      <c r="SL107" s="105">
        <f t="shared" ca="1" si="3041"/>
        <v>0</v>
      </c>
      <c r="SM107" s="191"/>
      <c r="SN107" s="192">
        <f t="shared" ca="1" si="3042"/>
        <v>0</v>
      </c>
      <c r="SO107" s="106">
        <f t="shared" ca="1" si="3043"/>
        <v>0</v>
      </c>
      <c r="SP107" s="202"/>
      <c r="SQ107" s="202"/>
      <c r="SR107" s="202"/>
      <c r="SS107" s="202"/>
      <c r="ST107" s="202"/>
      <c r="SU107" s="202"/>
      <c r="SV107" s="202"/>
      <c r="SW107" s="202"/>
      <c r="SX107" s="203"/>
      <c r="SY107" s="204"/>
      <c r="SZ107" s="108">
        <f t="shared" si="3044"/>
        <v>0</v>
      </c>
      <c r="TA107" s="102">
        <f ca="1">IF(E107=0,0,SUMIF('Cocktail (December 2025)'!$F$6:$DB$1547,E107,'Cocktail (December 2025)'!$CO$6:$CO$1547))</f>
        <v>0</v>
      </c>
      <c r="TB107" s="108">
        <f t="shared" ca="1" si="3045"/>
        <v>0</v>
      </c>
      <c r="TC107" s="109">
        <f t="shared" ca="1" si="3046"/>
        <v>0</v>
      </c>
      <c r="TD107" s="104">
        <f t="shared" ca="1" si="3047"/>
        <v>0</v>
      </c>
      <c r="TE107" s="105">
        <f t="shared" ca="1" si="3048"/>
        <v>0</v>
      </c>
      <c r="TF107" s="191"/>
      <c r="TG107" s="192">
        <f t="shared" ca="1" si="3049"/>
        <v>0</v>
      </c>
      <c r="TH107" s="106">
        <f t="shared" ca="1" si="3050"/>
        <v>0</v>
      </c>
      <c r="TI107" s="202"/>
      <c r="TJ107" s="202"/>
      <c r="TK107" s="202"/>
      <c r="TL107" s="202"/>
      <c r="TM107" s="202"/>
      <c r="TN107" s="202"/>
      <c r="TO107" s="202"/>
      <c r="TP107" s="202"/>
      <c r="TQ107" s="203"/>
      <c r="TR107" s="204"/>
      <c r="TS107" s="108">
        <f t="shared" si="3051"/>
        <v>0</v>
      </c>
      <c r="TT107" s="102">
        <f ca="1">IF(E107=0,0,SUMIF('Cocktail (December 2025)'!$F$6:$DB$1547,E107,'Cocktail (December 2025)'!$CR$6:$CR$1547))</f>
        <v>0</v>
      </c>
      <c r="TU107" s="108">
        <f t="shared" ca="1" si="3052"/>
        <v>0</v>
      </c>
      <c r="TV107" s="109">
        <f t="shared" ca="1" si="3053"/>
        <v>0</v>
      </c>
      <c r="TW107" s="104">
        <f t="shared" ca="1" si="3054"/>
        <v>0</v>
      </c>
      <c r="TX107" s="105">
        <f t="shared" ca="1" si="3055"/>
        <v>0</v>
      </c>
      <c r="TY107" s="191"/>
      <c r="TZ107" s="192">
        <f t="shared" ca="1" si="3056"/>
        <v>0</v>
      </c>
      <c r="UA107" s="106">
        <f t="shared" ca="1" si="3057"/>
        <v>0</v>
      </c>
      <c r="UB107" s="202"/>
      <c r="UC107" s="202"/>
      <c r="UD107" s="202"/>
      <c r="UE107" s="202"/>
      <c r="UF107" s="202"/>
      <c r="UG107" s="202"/>
      <c r="UH107" s="202"/>
      <c r="UI107" s="202"/>
      <c r="UJ107" s="203"/>
      <c r="UK107" s="204"/>
      <c r="UL107" s="108">
        <f t="shared" si="3058"/>
        <v>0</v>
      </c>
      <c r="UM107" s="102">
        <f ca="1">IF(E107=0,0,SUMIF('Cocktail (December 2025)'!$F$6:$DB$1547,E107,'Cocktail (December 2025)'!$CU$6:$CU$1547))</f>
        <v>0</v>
      </c>
      <c r="UN107" s="108">
        <f t="shared" ca="1" si="3059"/>
        <v>0</v>
      </c>
      <c r="UO107" s="109">
        <f t="shared" ca="1" si="3060"/>
        <v>0</v>
      </c>
      <c r="UP107" s="104">
        <f t="shared" ca="1" si="3061"/>
        <v>0</v>
      </c>
      <c r="UQ107" s="105">
        <f t="shared" ca="1" si="3062"/>
        <v>0</v>
      </c>
      <c r="UR107" s="191"/>
      <c r="US107" s="192">
        <f t="shared" ca="1" si="3063"/>
        <v>0</v>
      </c>
      <c r="UT107" s="106">
        <f t="shared" ca="1" si="3064"/>
        <v>0</v>
      </c>
      <c r="UU107" s="202"/>
      <c r="UV107" s="202"/>
      <c r="UW107" s="202"/>
      <c r="UX107" s="202"/>
      <c r="UY107" s="202"/>
      <c r="UZ107" s="202"/>
      <c r="VA107" s="202"/>
      <c r="VB107" s="202"/>
      <c r="VC107" s="203"/>
      <c r="VD107" s="204"/>
      <c r="VE107" s="108">
        <f t="shared" si="3065"/>
        <v>0</v>
      </c>
      <c r="VF107" s="102">
        <f ca="1">IF(E107=0,0,SUMIF('Cocktail (December 2025)'!$F$6:$DB$1547,E107,'Cocktail (December 2025)'!$CX$6:$CX$1547))</f>
        <v>0</v>
      </c>
      <c r="VG107" s="108">
        <f t="shared" ca="1" si="3066"/>
        <v>0</v>
      </c>
      <c r="VH107" s="109">
        <f t="shared" ca="1" si="3067"/>
        <v>0</v>
      </c>
      <c r="VI107" s="104">
        <f t="shared" ca="1" si="3068"/>
        <v>0</v>
      </c>
      <c r="VJ107" s="105">
        <f t="shared" ca="1" si="3069"/>
        <v>0</v>
      </c>
      <c r="VK107" s="191"/>
      <c r="VL107" s="192">
        <f t="shared" ca="1" si="3070"/>
        <v>0</v>
      </c>
      <c r="VM107" s="106">
        <f t="shared" ca="1" si="3071"/>
        <v>0</v>
      </c>
      <c r="VN107" s="202"/>
      <c r="VO107" s="202"/>
      <c r="VP107" s="202"/>
      <c r="VQ107" s="202"/>
      <c r="VR107" s="202"/>
      <c r="VS107" s="202"/>
      <c r="VT107" s="202"/>
      <c r="VU107" s="202"/>
      <c r="VV107" s="203"/>
      <c r="VW107" s="204"/>
      <c r="VX107" s="108">
        <f t="shared" si="3072"/>
        <v>0</v>
      </c>
      <c r="VY107" s="102">
        <f ca="1">IF(E107=0,0,SUMIF('Cocktail (December 2025)'!$F$6:$DB$1547,E107,'Cocktail (December 2025)'!$DA$6:$DA$1547))</f>
        <v>0</v>
      </c>
      <c r="VZ107" s="108">
        <f t="shared" ca="1" si="3073"/>
        <v>0</v>
      </c>
      <c r="WA107" s="109">
        <f t="shared" ca="1" si="3074"/>
        <v>0</v>
      </c>
      <c r="WB107" s="104">
        <f t="shared" ca="1" si="3075"/>
        <v>0</v>
      </c>
      <c r="WC107" s="105">
        <f t="shared" ca="1" si="3076"/>
        <v>0</v>
      </c>
      <c r="WD107" s="191"/>
      <c r="WE107" s="192">
        <f t="shared" ca="1" si="3077"/>
        <v>0</v>
      </c>
      <c r="WF107" s="14" t="s">
        <v>81</v>
      </c>
      <c r="WG107" s="62">
        <f t="shared" si="3078"/>
        <v>0</v>
      </c>
      <c r="WH107" s="13">
        <f t="shared" si="3079"/>
        <v>0</v>
      </c>
      <c r="WI107" s="13">
        <f t="shared" si="3080"/>
        <v>0</v>
      </c>
      <c r="WJ107" s="13">
        <f t="shared" si="3081"/>
        <v>0</v>
      </c>
      <c r="WK107" s="13">
        <f t="shared" si="3082"/>
        <v>0</v>
      </c>
      <c r="WL107" s="13">
        <f t="shared" si="3083"/>
        <v>0</v>
      </c>
      <c r="WM107" s="13">
        <f t="shared" si="3084"/>
        <v>0</v>
      </c>
      <c r="WN107" s="13">
        <f t="shared" si="3085"/>
        <v>0</v>
      </c>
      <c r="WO107" s="13">
        <f t="shared" si="3086"/>
        <v>0</v>
      </c>
      <c r="WP107" s="63">
        <f t="shared" si="3087"/>
        <v>0</v>
      </c>
      <c r="WQ107" s="63">
        <f t="shared" si="3088"/>
        <v>0</v>
      </c>
      <c r="WR107" s="63">
        <f t="shared" si="3089"/>
        <v>0</v>
      </c>
      <c r="WS107" s="63">
        <f t="shared" ca="1" si="3090"/>
        <v>0</v>
      </c>
      <c r="WT107" s="54">
        <f t="shared" ca="1" si="3091"/>
        <v>0</v>
      </c>
      <c r="WU107" s="64">
        <f t="shared" ca="1" si="3092"/>
        <v>0</v>
      </c>
      <c r="WV107" s="196"/>
      <c r="WW107" s="197">
        <f t="shared" ca="1" si="3093"/>
        <v>0</v>
      </c>
      <c r="WX107" s="12">
        <f t="shared" si="3094"/>
        <v>0</v>
      </c>
      <c r="WY107" s="61"/>
    </row>
    <row r="108" spans="1:623" ht="13.9" customHeight="1" x14ac:dyDescent="0.3">
      <c r="A108" s="114" t="str">
        <f t="shared" ca="1" si="2862"/>
        <v>-</v>
      </c>
      <c r="B108" s="175"/>
      <c r="C108" s="173">
        <v>547</v>
      </c>
      <c r="D108" s="174">
        <v>389</v>
      </c>
      <c r="E108" s="184" t="s">
        <v>138</v>
      </c>
      <c r="F108" s="98">
        <f>IF(E108="","",IF(VLOOKUP(E108,'Master Data (December 2025)'!$B$10:$N$857,1)=E108,VLOOKUP(E108,'Master Data (December 2025)'!$B$10:$N$857,6),"XX"))</f>
        <v>1</v>
      </c>
      <c r="G108" s="98"/>
      <c r="H108" s="90">
        <f>IF(E108="","",IF(VLOOKUP(E108,'Master Data (December 2025)'!$B$10:$N$857,1)=E108,VLOOKUP(E108,'Master Data (December 2025)'!$B$10:$N$857,8),"XX"))</f>
        <v>1</v>
      </c>
      <c r="I108" s="98"/>
      <c r="J108" s="90" t="str">
        <f>IF(E108="","",IF(VLOOKUP(E108,'Master Data (December 2025)'!$B$10:$N$857,1)=E108,VLOOKUP(E108,'Master Data (December 2025)'!$B$10:$N$857,3),"XX"))</f>
        <v>Winefans</v>
      </c>
      <c r="K108" s="99" t="str">
        <f>IF(E108="","",IF(VLOOKUP(E108,'Master Data (December 2025)'!$B$10:$N$857,1)=E108,VLOOKUP(E108,'Master Data (December 2025)'!$B$10:$N$857,5),"XX"))</f>
        <v>Bottle</v>
      </c>
      <c r="L108" s="215">
        <f>IF(E108="","",IF(VLOOKUP(E108,'Master Data (December 2025)'!$B$10:$N$857,1)=E108,VLOOKUP(E108,'Master Data (December 2025)'!$B$10:$N$857,11),"XX"))</f>
        <v>1102</v>
      </c>
      <c r="M108" s="215">
        <f>IF(E108="","",IF(VLOOKUP(E108,'Master Data (December 2025)'!$B$10:$N$857,1)=E108,VLOOKUP(E108,'Master Data (December 2025)'!$B$10:$N$857,13),"XX"))</f>
        <v>1102</v>
      </c>
      <c r="N108" s="208"/>
      <c r="O108" s="100">
        <f t="shared" si="2863"/>
        <v>0</v>
      </c>
      <c r="P108" s="202"/>
      <c r="Q108" s="202"/>
      <c r="R108" s="202"/>
      <c r="S108" s="202"/>
      <c r="T108" s="202"/>
      <c r="U108" s="202"/>
      <c r="V108" s="202"/>
      <c r="W108" s="202"/>
      <c r="X108" s="203"/>
      <c r="Y108" s="204"/>
      <c r="Z108" s="101">
        <f t="shared" si="2864"/>
        <v>0</v>
      </c>
      <c r="AA108" s="102">
        <f ca="1">IF(E108=0,0,SUMIF('Cocktail (December 2025)'!$F$6:$DB$1547,E108,'Cocktail (December 2025)'!$O$6:$O$1547))</f>
        <v>0</v>
      </c>
      <c r="AB108" s="103">
        <f t="shared" ca="1" si="2865"/>
        <v>0</v>
      </c>
      <c r="AC108" s="104">
        <f t="shared" ca="1" si="2866"/>
        <v>0</v>
      </c>
      <c r="AD108" s="104">
        <f t="shared" ca="1" si="2867"/>
        <v>0</v>
      </c>
      <c r="AE108" s="105">
        <f t="shared" ca="1" si="2868"/>
        <v>0</v>
      </c>
      <c r="AF108" s="191"/>
      <c r="AG108" s="192">
        <f t="shared" ca="1" si="2869"/>
        <v>0</v>
      </c>
      <c r="AH108" s="106">
        <f t="shared" ca="1" si="3099"/>
        <v>0</v>
      </c>
      <c r="AI108" s="202"/>
      <c r="AJ108" s="202"/>
      <c r="AK108" s="202"/>
      <c r="AL108" s="202"/>
      <c r="AM108" s="202"/>
      <c r="AN108" s="202"/>
      <c r="AO108" s="202"/>
      <c r="AP108" s="202"/>
      <c r="AQ108" s="203"/>
      <c r="AR108" s="204"/>
      <c r="AS108" s="107">
        <f t="shared" si="2870"/>
        <v>0</v>
      </c>
      <c r="AT108" s="102">
        <f ca="1">IF(E108=0,0,SUMIF('Cocktail (December 2025)'!$F$6:$DB$1547,E108,'Cocktail (December 2025)'!$R$6:$R$1547))</f>
        <v>0</v>
      </c>
      <c r="AU108" s="108">
        <f t="shared" ca="1" si="2871"/>
        <v>0</v>
      </c>
      <c r="AV108" s="104">
        <f t="shared" ca="1" si="2872"/>
        <v>0</v>
      </c>
      <c r="AW108" s="104">
        <f t="shared" ca="1" si="2873"/>
        <v>0</v>
      </c>
      <c r="AX108" s="105">
        <f t="shared" ca="1" si="2874"/>
        <v>0</v>
      </c>
      <c r="AY108" s="191"/>
      <c r="AZ108" s="192">
        <f t="shared" ca="1" si="2875"/>
        <v>0</v>
      </c>
      <c r="BA108" s="106">
        <f t="shared" ca="1" si="2876"/>
        <v>0</v>
      </c>
      <c r="BB108" s="202"/>
      <c r="BC108" s="202"/>
      <c r="BD108" s="202"/>
      <c r="BE108" s="202"/>
      <c r="BF108" s="202"/>
      <c r="BG108" s="202"/>
      <c r="BH108" s="202"/>
      <c r="BI108" s="202"/>
      <c r="BJ108" s="203"/>
      <c r="BK108" s="204"/>
      <c r="BL108" s="108">
        <f t="shared" si="2877"/>
        <v>0</v>
      </c>
      <c r="BM108" s="102">
        <f ca="1">IF(E108=0,0,SUMIF('Cocktail (December 2025)'!$F$6:$DB$1547,E108,'Cocktail (December 2025)'!$U$6:$U$1547))</f>
        <v>0</v>
      </c>
      <c r="BN108" s="108">
        <f t="shared" ca="1" si="2878"/>
        <v>0</v>
      </c>
      <c r="BO108" s="109">
        <f t="shared" ca="1" si="2879"/>
        <v>0</v>
      </c>
      <c r="BP108" s="104">
        <f t="shared" ca="1" si="2880"/>
        <v>0</v>
      </c>
      <c r="BQ108" s="105">
        <f t="shared" ca="1" si="2881"/>
        <v>0</v>
      </c>
      <c r="BR108" s="191"/>
      <c r="BS108" s="192">
        <f t="shared" ca="1" si="2882"/>
        <v>0</v>
      </c>
      <c r="BT108" s="106">
        <f t="shared" ca="1" si="2883"/>
        <v>0</v>
      </c>
      <c r="BU108" s="202"/>
      <c r="BV108" s="202"/>
      <c r="BW108" s="202"/>
      <c r="BX108" s="202"/>
      <c r="BY108" s="202"/>
      <c r="BZ108" s="202"/>
      <c r="CA108" s="202"/>
      <c r="CB108" s="202"/>
      <c r="CC108" s="203"/>
      <c r="CD108" s="204"/>
      <c r="CE108" s="108">
        <f t="shared" si="2884"/>
        <v>0</v>
      </c>
      <c r="CF108" s="102">
        <f ca="1">IF(E108=0,0,SUMIF('Cocktail (December 2025)'!$F$6:$DB$1547,E108,'Cocktail (December 2025)'!$X$6:$X$1547))</f>
        <v>0</v>
      </c>
      <c r="CG108" s="108">
        <f t="shared" ca="1" si="2885"/>
        <v>0</v>
      </c>
      <c r="CH108" s="109">
        <f t="shared" ca="1" si="2886"/>
        <v>0</v>
      </c>
      <c r="CI108" s="104">
        <f t="shared" ca="1" si="2887"/>
        <v>0</v>
      </c>
      <c r="CJ108" s="105">
        <f t="shared" ca="1" si="2888"/>
        <v>0</v>
      </c>
      <c r="CK108" s="191"/>
      <c r="CL108" s="192">
        <f t="shared" ca="1" si="2889"/>
        <v>0</v>
      </c>
      <c r="CM108" s="106">
        <f t="shared" ca="1" si="2890"/>
        <v>0</v>
      </c>
      <c r="CN108" s="202"/>
      <c r="CO108" s="202"/>
      <c r="CP108" s="202"/>
      <c r="CQ108" s="202"/>
      <c r="CR108" s="202"/>
      <c r="CS108" s="202"/>
      <c r="CT108" s="202"/>
      <c r="CU108" s="202"/>
      <c r="CV108" s="203"/>
      <c r="CW108" s="204"/>
      <c r="CX108" s="108">
        <f t="shared" si="2891"/>
        <v>0</v>
      </c>
      <c r="CY108" s="102">
        <f ca="1">IF(E108=0,0,SUMIF('Cocktail (December 2025)'!$F$6:$DB$1547,E108,'Cocktail (December 2025)'!$AA$6:$AA$1547))</f>
        <v>0</v>
      </c>
      <c r="CZ108" s="108">
        <f t="shared" ca="1" si="2892"/>
        <v>0</v>
      </c>
      <c r="DA108" s="109">
        <f t="shared" ca="1" si="2893"/>
        <v>0</v>
      </c>
      <c r="DB108" s="104">
        <f t="shared" ca="1" si="2894"/>
        <v>0</v>
      </c>
      <c r="DC108" s="105">
        <f t="shared" ca="1" si="2895"/>
        <v>0</v>
      </c>
      <c r="DD108" s="191"/>
      <c r="DE108" s="192">
        <f t="shared" ca="1" si="2896"/>
        <v>0</v>
      </c>
      <c r="DF108" s="106">
        <f t="shared" ca="1" si="2897"/>
        <v>0</v>
      </c>
      <c r="DG108" s="202"/>
      <c r="DH108" s="202"/>
      <c r="DI108" s="202"/>
      <c r="DJ108" s="202"/>
      <c r="DK108" s="202"/>
      <c r="DL108" s="202"/>
      <c r="DM108" s="202"/>
      <c r="DN108" s="202"/>
      <c r="DO108" s="203"/>
      <c r="DP108" s="204"/>
      <c r="DQ108" s="108">
        <f t="shared" si="2898"/>
        <v>0</v>
      </c>
      <c r="DR108" s="102">
        <f ca="1">IF(E108=0,0,SUMIF('Cocktail (December 2025)'!$F$6:$DB$1547,E108,'Cocktail (December 2025)'!$AD$6:$AD$1547))</f>
        <v>0</v>
      </c>
      <c r="DS108" s="108">
        <f t="shared" ca="1" si="2899"/>
        <v>0</v>
      </c>
      <c r="DT108" s="109">
        <f t="shared" ca="1" si="2900"/>
        <v>0</v>
      </c>
      <c r="DU108" s="104">
        <f t="shared" ca="1" si="2901"/>
        <v>0</v>
      </c>
      <c r="DV108" s="105">
        <f t="shared" ca="1" si="2902"/>
        <v>0</v>
      </c>
      <c r="DW108" s="191"/>
      <c r="DX108" s="192">
        <f t="shared" ca="1" si="2903"/>
        <v>0</v>
      </c>
      <c r="DY108" s="106">
        <f t="shared" ca="1" si="2904"/>
        <v>0</v>
      </c>
      <c r="DZ108" s="202"/>
      <c r="EA108" s="202"/>
      <c r="EB108" s="202"/>
      <c r="EC108" s="202"/>
      <c r="ED108" s="202"/>
      <c r="EE108" s="202"/>
      <c r="EF108" s="202"/>
      <c r="EG108" s="202"/>
      <c r="EH108" s="203"/>
      <c r="EI108" s="204"/>
      <c r="EJ108" s="108">
        <f t="shared" si="2905"/>
        <v>0</v>
      </c>
      <c r="EK108" s="102">
        <f ca="1">IF(E108=0,0,SUMIF('Cocktail (December 2025)'!$F$6:$DB$1547,E108,'Cocktail (December 2025)'!$AG$6:$AG$1547))</f>
        <v>0</v>
      </c>
      <c r="EL108" s="108">
        <f t="shared" ca="1" si="2906"/>
        <v>0</v>
      </c>
      <c r="EM108" s="109">
        <f t="shared" ca="1" si="2907"/>
        <v>0</v>
      </c>
      <c r="EN108" s="104">
        <f t="shared" ca="1" si="2908"/>
        <v>0</v>
      </c>
      <c r="EO108" s="105">
        <f t="shared" ca="1" si="2909"/>
        <v>0</v>
      </c>
      <c r="EP108" s="191"/>
      <c r="EQ108" s="199">
        <f t="shared" ca="1" si="2910"/>
        <v>0</v>
      </c>
      <c r="ER108" s="185">
        <f t="shared" ca="1" si="2911"/>
        <v>0</v>
      </c>
      <c r="ES108" s="202"/>
      <c r="ET108" s="202"/>
      <c r="EU108" s="202"/>
      <c r="EV108" s="202"/>
      <c r="EW108" s="202"/>
      <c r="EX108" s="202"/>
      <c r="EY108" s="202"/>
      <c r="EZ108" s="202"/>
      <c r="FA108" s="203"/>
      <c r="FB108" s="204"/>
      <c r="FC108" s="108">
        <f t="shared" si="2912"/>
        <v>0</v>
      </c>
      <c r="FD108" s="102">
        <f ca="1">IF(E108=0,0,SUMIF('Cocktail (December 2025)'!$F$6:$DB$1547,E108,'Cocktail (December 2025)'!$AJ$6:$AJ$1547))</f>
        <v>0</v>
      </c>
      <c r="FE108" s="108">
        <f t="shared" ca="1" si="2913"/>
        <v>0</v>
      </c>
      <c r="FF108" s="109">
        <f t="shared" ca="1" si="2914"/>
        <v>0</v>
      </c>
      <c r="FG108" s="104">
        <f t="shared" ca="1" si="2915"/>
        <v>0</v>
      </c>
      <c r="FH108" s="105">
        <f t="shared" ca="1" si="2916"/>
        <v>0</v>
      </c>
      <c r="FI108" s="191"/>
      <c r="FJ108" s="192">
        <f t="shared" ca="1" si="2917"/>
        <v>0</v>
      </c>
      <c r="FK108" s="110">
        <f t="shared" ca="1" si="2918"/>
        <v>0</v>
      </c>
      <c r="FL108" s="202"/>
      <c r="FM108" s="202"/>
      <c r="FN108" s="202"/>
      <c r="FO108" s="202"/>
      <c r="FP108" s="202"/>
      <c r="FQ108" s="202"/>
      <c r="FR108" s="202"/>
      <c r="FS108" s="202"/>
      <c r="FT108" s="203"/>
      <c r="FU108" s="204"/>
      <c r="FV108" s="108">
        <f t="shared" si="2919"/>
        <v>0</v>
      </c>
      <c r="FW108" s="102">
        <f ca="1">IF(E108=0,0,SUMIF('Cocktail (December 2025)'!$F$6:$DB$1547,E108,'Cocktail (December 2025)'!$AM$6:$AM$1547))</f>
        <v>0</v>
      </c>
      <c r="FX108" s="108">
        <f t="shared" ca="1" si="2920"/>
        <v>0</v>
      </c>
      <c r="FY108" s="109">
        <f t="shared" ca="1" si="2921"/>
        <v>0</v>
      </c>
      <c r="FZ108" s="104">
        <f t="shared" ca="1" si="2922"/>
        <v>0</v>
      </c>
      <c r="GA108" s="105">
        <f t="shared" ca="1" si="2923"/>
        <v>0</v>
      </c>
      <c r="GB108" s="191"/>
      <c r="GC108" s="192">
        <f t="shared" ca="1" si="2924"/>
        <v>0</v>
      </c>
      <c r="GD108" s="106">
        <f t="shared" ca="1" si="2925"/>
        <v>0</v>
      </c>
      <c r="GE108" s="202"/>
      <c r="GF108" s="202"/>
      <c r="GG108" s="202"/>
      <c r="GH108" s="202"/>
      <c r="GI108" s="202"/>
      <c r="GJ108" s="202"/>
      <c r="GK108" s="202"/>
      <c r="GL108" s="202"/>
      <c r="GM108" s="203"/>
      <c r="GN108" s="204"/>
      <c r="GO108" s="108">
        <f t="shared" si="2926"/>
        <v>0</v>
      </c>
      <c r="GP108" s="102">
        <f ca="1">IF(E108=0,0,SUMIF('Cocktail (December 2025)'!$F$6:$DB$1547,E108,'Cocktail (December 2025)'!$AP$6:$AP$1547))</f>
        <v>0</v>
      </c>
      <c r="GQ108" s="108">
        <f t="shared" ca="1" si="2927"/>
        <v>0</v>
      </c>
      <c r="GR108" s="109">
        <f t="shared" ca="1" si="2928"/>
        <v>0</v>
      </c>
      <c r="GS108" s="104">
        <f t="shared" ca="1" si="2929"/>
        <v>0</v>
      </c>
      <c r="GT108" s="105">
        <f t="shared" ca="1" si="2930"/>
        <v>0</v>
      </c>
      <c r="GU108" s="191"/>
      <c r="GV108" s="192">
        <f t="shared" ca="1" si="2931"/>
        <v>0</v>
      </c>
      <c r="GW108" s="106">
        <f t="shared" ca="1" si="2932"/>
        <v>0</v>
      </c>
      <c r="GX108" s="202"/>
      <c r="GY108" s="202"/>
      <c r="GZ108" s="202"/>
      <c r="HA108" s="202"/>
      <c r="HB108" s="202"/>
      <c r="HC108" s="202"/>
      <c r="HD108" s="202"/>
      <c r="HE108" s="202"/>
      <c r="HF108" s="203"/>
      <c r="HG108" s="204"/>
      <c r="HH108" s="108">
        <f t="shared" si="2933"/>
        <v>0</v>
      </c>
      <c r="HI108" s="102">
        <f ca="1">IF(E108=0,0,SUMIF('Cocktail (December 2025)'!$F$6:$DB$1547,E108,'Cocktail (December 2025)'!$AS$6:$AS$1547))</f>
        <v>0</v>
      </c>
      <c r="HJ108" s="108">
        <f t="shared" ca="1" si="2934"/>
        <v>0</v>
      </c>
      <c r="HK108" s="109">
        <f t="shared" ca="1" si="2935"/>
        <v>0</v>
      </c>
      <c r="HL108" s="104">
        <f t="shared" ca="1" si="2936"/>
        <v>0</v>
      </c>
      <c r="HM108" s="105">
        <f t="shared" ca="1" si="2937"/>
        <v>0</v>
      </c>
      <c r="HN108" s="191"/>
      <c r="HO108" s="192">
        <f t="shared" ca="1" si="2938"/>
        <v>0</v>
      </c>
      <c r="HP108" s="106">
        <f t="shared" ca="1" si="2939"/>
        <v>0</v>
      </c>
      <c r="HQ108" s="202"/>
      <c r="HR108" s="202"/>
      <c r="HS108" s="202"/>
      <c r="HT108" s="202"/>
      <c r="HU108" s="202"/>
      <c r="HV108" s="202"/>
      <c r="HW108" s="202"/>
      <c r="HX108" s="202"/>
      <c r="HY108" s="203"/>
      <c r="HZ108" s="204"/>
      <c r="IA108" s="108">
        <f t="shared" si="2940"/>
        <v>0</v>
      </c>
      <c r="IB108" s="102">
        <f ca="1">IF(E108=0,0,SUMIF('Cocktail (December 2025)'!$F$6:$DB$1547,E108,'Cocktail (December 2025)'!$AV$6:$AV$1547))</f>
        <v>0</v>
      </c>
      <c r="IC108" s="108">
        <f t="shared" ca="1" si="2941"/>
        <v>0</v>
      </c>
      <c r="ID108" s="109">
        <f t="shared" ca="1" si="2942"/>
        <v>0</v>
      </c>
      <c r="IE108" s="104">
        <f t="shared" ca="1" si="2943"/>
        <v>0</v>
      </c>
      <c r="IF108" s="105">
        <f t="shared" ca="1" si="2944"/>
        <v>0</v>
      </c>
      <c r="IG108" s="191"/>
      <c r="IH108" s="192">
        <f t="shared" ca="1" si="2945"/>
        <v>0</v>
      </c>
      <c r="II108" s="106">
        <f t="shared" ca="1" si="2946"/>
        <v>0</v>
      </c>
      <c r="IJ108" s="202"/>
      <c r="IK108" s="202"/>
      <c r="IL108" s="202"/>
      <c r="IM108" s="202"/>
      <c r="IN108" s="202"/>
      <c r="IO108" s="202"/>
      <c r="IP108" s="202"/>
      <c r="IQ108" s="202"/>
      <c r="IR108" s="203"/>
      <c r="IS108" s="204"/>
      <c r="IT108" s="108">
        <f t="shared" si="2947"/>
        <v>0</v>
      </c>
      <c r="IU108" s="102">
        <f ca="1">IF(E108=0,0,SUMIF('Cocktail (December 2025)'!$F$6:$DB$1547,E108,'Cocktail (December 2025)'!$AY$6:$AY$1547))</f>
        <v>0</v>
      </c>
      <c r="IV108" s="108">
        <f t="shared" ca="1" si="2948"/>
        <v>0</v>
      </c>
      <c r="IW108" s="109">
        <f t="shared" ca="1" si="2949"/>
        <v>0</v>
      </c>
      <c r="IX108" s="104">
        <f t="shared" ca="1" si="2950"/>
        <v>0</v>
      </c>
      <c r="IY108" s="105">
        <f t="shared" ca="1" si="2951"/>
        <v>0</v>
      </c>
      <c r="IZ108" s="191"/>
      <c r="JA108" s="192">
        <f t="shared" ca="1" si="2952"/>
        <v>0</v>
      </c>
      <c r="JB108" s="106">
        <f t="shared" ca="1" si="2953"/>
        <v>0</v>
      </c>
      <c r="JC108" s="202"/>
      <c r="JD108" s="202"/>
      <c r="JE108" s="202"/>
      <c r="JF108" s="202"/>
      <c r="JG108" s="202"/>
      <c r="JH108" s="202"/>
      <c r="JI108" s="202"/>
      <c r="JJ108" s="202"/>
      <c r="JK108" s="203"/>
      <c r="JL108" s="204"/>
      <c r="JM108" s="108">
        <f t="shared" si="2954"/>
        <v>0</v>
      </c>
      <c r="JN108" s="102">
        <f ca="1">IF(E108=0,0,SUMIF('Cocktail (December 2025)'!$F$6:$DB$1547,E108,'Cocktail (December 2025)'!$BB$6:$BB$1547))</f>
        <v>0</v>
      </c>
      <c r="JO108" s="108">
        <f t="shared" ca="1" si="2955"/>
        <v>0</v>
      </c>
      <c r="JP108" s="109">
        <f t="shared" ca="1" si="2956"/>
        <v>0</v>
      </c>
      <c r="JQ108" s="104">
        <f t="shared" ca="1" si="2957"/>
        <v>0</v>
      </c>
      <c r="JR108" s="105">
        <f t="shared" ca="1" si="2958"/>
        <v>0</v>
      </c>
      <c r="JS108" s="191"/>
      <c r="JT108" s="192">
        <f t="shared" ca="1" si="2959"/>
        <v>0</v>
      </c>
      <c r="JU108" s="106">
        <f t="shared" ca="1" si="2960"/>
        <v>0</v>
      </c>
      <c r="JV108" s="202"/>
      <c r="JW108" s="202"/>
      <c r="JX108" s="202"/>
      <c r="JY108" s="202"/>
      <c r="JZ108" s="202"/>
      <c r="KA108" s="202"/>
      <c r="KB108" s="202"/>
      <c r="KC108" s="202"/>
      <c r="KD108" s="203"/>
      <c r="KE108" s="204"/>
      <c r="KF108" s="108">
        <f t="shared" si="2961"/>
        <v>0</v>
      </c>
      <c r="KG108" s="102">
        <f ca="1">IF(E108=0,0,SUMIF('Cocktail (December 2025)'!$F$6:$DB$1547,E108,'Cocktail (December 2025)'!$BE$6:$BE$1547))</f>
        <v>0</v>
      </c>
      <c r="KH108" s="108">
        <f t="shared" ca="1" si="2962"/>
        <v>0</v>
      </c>
      <c r="KI108" s="109">
        <f t="shared" ca="1" si="2963"/>
        <v>0</v>
      </c>
      <c r="KJ108" s="104">
        <f t="shared" ca="1" si="2964"/>
        <v>0</v>
      </c>
      <c r="KK108" s="105">
        <f t="shared" ca="1" si="2965"/>
        <v>0</v>
      </c>
      <c r="KL108" s="191"/>
      <c r="KM108" s="192">
        <f t="shared" ca="1" si="2966"/>
        <v>0</v>
      </c>
      <c r="KN108" s="106">
        <f t="shared" ca="1" si="2967"/>
        <v>0</v>
      </c>
      <c r="KO108" s="202"/>
      <c r="KP108" s="202"/>
      <c r="KQ108" s="202"/>
      <c r="KR108" s="202"/>
      <c r="KS108" s="202"/>
      <c r="KT108" s="202"/>
      <c r="KU108" s="202"/>
      <c r="KV108" s="202"/>
      <c r="KW108" s="203"/>
      <c r="KX108" s="204"/>
      <c r="KY108" s="108">
        <f t="shared" si="2968"/>
        <v>0</v>
      </c>
      <c r="KZ108" s="102">
        <f ca="1">IF(E108=0,0,SUMIF('Cocktail (December 2025)'!$F$6:$DB$1547,E108,'Cocktail (December 2025)'!$BH$6:$BH$1547))</f>
        <v>0</v>
      </c>
      <c r="LA108" s="108">
        <f t="shared" ca="1" si="2969"/>
        <v>0</v>
      </c>
      <c r="LB108" s="109">
        <f t="shared" ca="1" si="2970"/>
        <v>0</v>
      </c>
      <c r="LC108" s="104">
        <f t="shared" ca="1" si="2971"/>
        <v>0</v>
      </c>
      <c r="LD108" s="105">
        <f t="shared" ca="1" si="2972"/>
        <v>0</v>
      </c>
      <c r="LE108" s="191"/>
      <c r="LF108" s="192">
        <f t="shared" ca="1" si="2973"/>
        <v>0</v>
      </c>
      <c r="LG108" s="106">
        <f t="shared" ca="1" si="2974"/>
        <v>0</v>
      </c>
      <c r="LH108" s="202"/>
      <c r="LI108" s="202"/>
      <c r="LJ108" s="202"/>
      <c r="LK108" s="202"/>
      <c r="LL108" s="202"/>
      <c r="LM108" s="202"/>
      <c r="LN108" s="202"/>
      <c r="LO108" s="202"/>
      <c r="LP108" s="203"/>
      <c r="LQ108" s="204"/>
      <c r="LR108" s="108">
        <f t="shared" si="2975"/>
        <v>0</v>
      </c>
      <c r="LS108" s="102">
        <f ca="1">IF(E108=0,0,SUMIF('Cocktail (December 2025)'!$F$6:$DB$1547,E108,'Cocktail (December 2025)'!$BK$6:$BK$1547))</f>
        <v>0</v>
      </c>
      <c r="LT108" s="108">
        <f t="shared" ca="1" si="2976"/>
        <v>0</v>
      </c>
      <c r="LU108" s="109">
        <f t="shared" ca="1" si="2977"/>
        <v>0</v>
      </c>
      <c r="LV108" s="104">
        <f t="shared" ca="1" si="2978"/>
        <v>0</v>
      </c>
      <c r="LW108" s="105">
        <f t="shared" ca="1" si="2979"/>
        <v>0</v>
      </c>
      <c r="LX108" s="191"/>
      <c r="LY108" s="192">
        <f t="shared" ca="1" si="2980"/>
        <v>0</v>
      </c>
      <c r="LZ108" s="106">
        <f t="shared" ca="1" si="2981"/>
        <v>0</v>
      </c>
      <c r="MA108" s="202"/>
      <c r="MB108" s="202"/>
      <c r="MC108" s="202"/>
      <c r="MD108" s="202"/>
      <c r="ME108" s="202"/>
      <c r="MF108" s="202"/>
      <c r="MG108" s="202"/>
      <c r="MH108" s="202"/>
      <c r="MI108" s="203"/>
      <c r="MJ108" s="204"/>
      <c r="MK108" s="108">
        <f t="shared" si="2982"/>
        <v>0</v>
      </c>
      <c r="ML108" s="102">
        <f ca="1">IF(E108=0,0,SUMIF('Cocktail (December 2025)'!$F$6:$DB$1547,E108,'Cocktail (December 2025)'!$BN$6:$BN$1547))</f>
        <v>0</v>
      </c>
      <c r="MM108" s="108">
        <f t="shared" ca="1" si="2983"/>
        <v>0</v>
      </c>
      <c r="MN108" s="109">
        <f t="shared" ca="1" si="2984"/>
        <v>0</v>
      </c>
      <c r="MO108" s="104">
        <f t="shared" ca="1" si="2985"/>
        <v>0</v>
      </c>
      <c r="MP108" s="105">
        <f t="shared" ca="1" si="2986"/>
        <v>0</v>
      </c>
      <c r="MQ108" s="191"/>
      <c r="MR108" s="192">
        <f t="shared" ca="1" si="2987"/>
        <v>0</v>
      </c>
      <c r="MS108" s="106">
        <f t="shared" ca="1" si="2988"/>
        <v>0</v>
      </c>
      <c r="MT108" s="202"/>
      <c r="MU108" s="202"/>
      <c r="MV108" s="202"/>
      <c r="MW108" s="202"/>
      <c r="MX108" s="202"/>
      <c r="MY108" s="202"/>
      <c r="MZ108" s="202"/>
      <c r="NA108" s="202"/>
      <c r="NB108" s="203"/>
      <c r="NC108" s="204"/>
      <c r="ND108" s="108">
        <f t="shared" si="2989"/>
        <v>0</v>
      </c>
      <c r="NE108" s="102">
        <f ca="1">IF(E108=0,0,SUMIF('Cocktail (December 2025)'!$F$6:$DB$1547,E108,'Cocktail (December 2025)'!$BQ$6:$BQ$1547))</f>
        <v>0</v>
      </c>
      <c r="NF108" s="108">
        <f t="shared" ca="1" si="2990"/>
        <v>0</v>
      </c>
      <c r="NG108" s="109">
        <f t="shared" ca="1" si="2991"/>
        <v>0</v>
      </c>
      <c r="NH108" s="104">
        <f t="shared" ca="1" si="2992"/>
        <v>0</v>
      </c>
      <c r="NI108" s="105">
        <f t="shared" ca="1" si="2993"/>
        <v>0</v>
      </c>
      <c r="NJ108" s="191"/>
      <c r="NK108" s="192">
        <f t="shared" ca="1" si="2994"/>
        <v>0</v>
      </c>
      <c r="NL108" s="106">
        <f t="shared" ca="1" si="2995"/>
        <v>0</v>
      </c>
      <c r="NM108" s="202"/>
      <c r="NN108" s="202"/>
      <c r="NO108" s="202"/>
      <c r="NP108" s="202"/>
      <c r="NQ108" s="202"/>
      <c r="NR108" s="202"/>
      <c r="NS108" s="202"/>
      <c r="NT108" s="202"/>
      <c r="NU108" s="203"/>
      <c r="NV108" s="204"/>
      <c r="NW108" s="108">
        <f t="shared" si="2996"/>
        <v>0</v>
      </c>
      <c r="NX108" s="102">
        <f ca="1">IF(E108=0,0,SUMIF('Cocktail (December 2025)'!$F$6:$DB$1547,E108,'Cocktail (December 2025)'!$BT$6:$BT$1547))</f>
        <v>0</v>
      </c>
      <c r="NY108" s="108">
        <f t="shared" ca="1" si="2997"/>
        <v>0</v>
      </c>
      <c r="NZ108" s="109">
        <f t="shared" ca="1" si="2998"/>
        <v>0</v>
      </c>
      <c r="OA108" s="104">
        <f t="shared" ca="1" si="2999"/>
        <v>0</v>
      </c>
      <c r="OB108" s="105">
        <f t="shared" ca="1" si="3000"/>
        <v>0</v>
      </c>
      <c r="OC108" s="191"/>
      <c r="OD108" s="192">
        <f t="shared" ca="1" si="3001"/>
        <v>0</v>
      </c>
      <c r="OE108" s="106">
        <f t="shared" ca="1" si="3002"/>
        <v>0</v>
      </c>
      <c r="OF108" s="202"/>
      <c r="OG108" s="202"/>
      <c r="OH108" s="202"/>
      <c r="OI108" s="202"/>
      <c r="OJ108" s="202"/>
      <c r="OK108" s="202"/>
      <c r="OL108" s="202"/>
      <c r="OM108" s="202"/>
      <c r="ON108" s="203"/>
      <c r="OO108" s="204"/>
      <c r="OP108" s="108">
        <f t="shared" si="3003"/>
        <v>0</v>
      </c>
      <c r="OQ108" s="102">
        <f ca="1">IF(E108=0,0,SUMIF('Cocktail (December 2025)'!$F$6:$DB$1547,E108,'Cocktail (December 2025)'!$BW$6:$BW$1547))</f>
        <v>0</v>
      </c>
      <c r="OR108" s="108">
        <f t="shared" ca="1" si="3004"/>
        <v>0</v>
      </c>
      <c r="OS108" s="109">
        <f t="shared" ca="1" si="3005"/>
        <v>0</v>
      </c>
      <c r="OT108" s="104">
        <f t="shared" ca="1" si="3006"/>
        <v>0</v>
      </c>
      <c r="OU108" s="105">
        <f t="shared" ca="1" si="3007"/>
        <v>0</v>
      </c>
      <c r="OV108" s="191"/>
      <c r="OW108" s="192">
        <f t="shared" ca="1" si="3008"/>
        <v>0</v>
      </c>
      <c r="OX108" s="106">
        <f t="shared" ca="1" si="3009"/>
        <v>0</v>
      </c>
      <c r="OY108" s="202"/>
      <c r="OZ108" s="202"/>
      <c r="PA108" s="202"/>
      <c r="PB108" s="202"/>
      <c r="PC108" s="202"/>
      <c r="PD108" s="202"/>
      <c r="PE108" s="202"/>
      <c r="PF108" s="202"/>
      <c r="PG108" s="203"/>
      <c r="PH108" s="204"/>
      <c r="PI108" s="108">
        <f t="shared" si="3010"/>
        <v>0</v>
      </c>
      <c r="PJ108" s="102">
        <f ca="1">IF(E108=0,0,SUMIF('Cocktail (December 2025)'!$F$6:$DB$1547,E108,'Cocktail (December 2025)'!$BZ$6:$BZ$1547))</f>
        <v>0</v>
      </c>
      <c r="PK108" s="108">
        <f t="shared" ca="1" si="3011"/>
        <v>0</v>
      </c>
      <c r="PL108" s="109">
        <f t="shared" ca="1" si="3012"/>
        <v>0</v>
      </c>
      <c r="PM108" s="104">
        <f t="shared" ca="1" si="3013"/>
        <v>0</v>
      </c>
      <c r="PN108" s="105">
        <f t="shared" ca="1" si="3014"/>
        <v>0</v>
      </c>
      <c r="PO108" s="191"/>
      <c r="PP108" s="192">
        <f t="shared" ca="1" si="3015"/>
        <v>0</v>
      </c>
      <c r="PQ108" s="106">
        <f t="shared" ca="1" si="3016"/>
        <v>0</v>
      </c>
      <c r="PR108" s="202"/>
      <c r="PS108" s="202"/>
      <c r="PT108" s="202"/>
      <c r="PU108" s="202"/>
      <c r="PV108" s="202"/>
      <c r="PW108" s="202"/>
      <c r="PX108" s="202"/>
      <c r="PY108" s="202"/>
      <c r="PZ108" s="203"/>
      <c r="QA108" s="204"/>
      <c r="QB108" s="108">
        <f t="shared" si="3017"/>
        <v>0</v>
      </c>
      <c r="QC108" s="102">
        <f ca="1">IF(E108=0,0,SUMIF('Cocktail (December 2025)'!$F$6:$DB$1547,E108,'Cocktail (December 2025)'!$CC$6:$CC$1547))</f>
        <v>0</v>
      </c>
      <c r="QD108" s="108">
        <f t="shared" ca="1" si="3018"/>
        <v>0</v>
      </c>
      <c r="QE108" s="109">
        <f t="shared" ca="1" si="3019"/>
        <v>0</v>
      </c>
      <c r="QF108" s="104">
        <f t="shared" ca="1" si="3020"/>
        <v>0</v>
      </c>
      <c r="QG108" s="105">
        <f t="shared" ca="1" si="3021"/>
        <v>0</v>
      </c>
      <c r="QH108" s="191"/>
      <c r="QI108" s="192">
        <f t="shared" ca="1" si="3022"/>
        <v>0</v>
      </c>
      <c r="QJ108" s="106">
        <f t="shared" ca="1" si="3023"/>
        <v>0</v>
      </c>
      <c r="QK108" s="202"/>
      <c r="QL108" s="202"/>
      <c r="QM108" s="202"/>
      <c r="QN108" s="202"/>
      <c r="QO108" s="202"/>
      <c r="QP108" s="202"/>
      <c r="QQ108" s="202"/>
      <c r="QR108" s="202"/>
      <c r="QS108" s="203"/>
      <c r="QT108" s="204"/>
      <c r="QU108" s="108">
        <f t="shared" si="3024"/>
        <v>0</v>
      </c>
      <c r="QV108" s="102">
        <f ca="1">IF(E108=0,0,SUMIF('Cocktail (December 2025)'!$F$6:$DB$1547,E108,'Cocktail (December 2025)'!$CF$6:$CF$1547))</f>
        <v>0</v>
      </c>
      <c r="QW108" s="108">
        <f t="shared" ca="1" si="3025"/>
        <v>0</v>
      </c>
      <c r="QX108" s="109">
        <f t="shared" ca="1" si="3026"/>
        <v>0</v>
      </c>
      <c r="QY108" s="104">
        <f t="shared" ca="1" si="3027"/>
        <v>0</v>
      </c>
      <c r="QZ108" s="105">
        <f t="shared" ca="1" si="3028"/>
        <v>0</v>
      </c>
      <c r="RA108" s="191"/>
      <c r="RB108" s="192">
        <f t="shared" ca="1" si="3029"/>
        <v>0</v>
      </c>
      <c r="RC108" s="106">
        <f t="shared" ca="1" si="3100"/>
        <v>0</v>
      </c>
      <c r="RD108" s="202"/>
      <c r="RE108" s="202"/>
      <c r="RF108" s="202"/>
      <c r="RG108" s="202"/>
      <c r="RH108" s="202"/>
      <c r="RI108" s="202"/>
      <c r="RJ108" s="202"/>
      <c r="RK108" s="202"/>
      <c r="RL108" s="203"/>
      <c r="RM108" s="204"/>
      <c r="RN108" s="108">
        <f t="shared" si="3030"/>
        <v>0</v>
      </c>
      <c r="RO108" s="102">
        <f ca="1">IF(E108=0,0,SUMIF('Cocktail (December 2025)'!$F$6:$DB$1547,E108,'Cocktail (December 2025)'!$CI$6:$CI$1547))</f>
        <v>0</v>
      </c>
      <c r="RP108" s="108">
        <f t="shared" ca="1" si="3031"/>
        <v>0</v>
      </c>
      <c r="RQ108" s="109">
        <f t="shared" ca="1" si="3032"/>
        <v>0</v>
      </c>
      <c r="RR108" s="104">
        <f t="shared" ca="1" si="3033"/>
        <v>0</v>
      </c>
      <c r="RS108" s="105">
        <f t="shared" ca="1" si="3034"/>
        <v>0</v>
      </c>
      <c r="RT108" s="191"/>
      <c r="RU108" s="192">
        <f t="shared" ca="1" si="3035"/>
        <v>0</v>
      </c>
      <c r="RV108" s="106">
        <f t="shared" ca="1" si="3036"/>
        <v>0</v>
      </c>
      <c r="RW108" s="202"/>
      <c r="RX108" s="202"/>
      <c r="RY108" s="202"/>
      <c r="RZ108" s="202"/>
      <c r="SA108" s="202"/>
      <c r="SB108" s="202"/>
      <c r="SC108" s="202"/>
      <c r="SD108" s="202"/>
      <c r="SE108" s="203"/>
      <c r="SF108" s="204"/>
      <c r="SG108" s="108">
        <f t="shared" si="3037"/>
        <v>0</v>
      </c>
      <c r="SH108" s="102">
        <f ca="1">IF(E108=0,0,SUMIF('Cocktail (December 2025)'!$F$6:$DB$1547,E108,'Cocktail (December 2025)'!$CL$6:$CL$1547))</f>
        <v>0</v>
      </c>
      <c r="SI108" s="108">
        <f t="shared" ca="1" si="3038"/>
        <v>0</v>
      </c>
      <c r="SJ108" s="109">
        <f t="shared" ca="1" si="3039"/>
        <v>0</v>
      </c>
      <c r="SK108" s="104">
        <f t="shared" ca="1" si="3040"/>
        <v>0</v>
      </c>
      <c r="SL108" s="105">
        <f t="shared" ca="1" si="3041"/>
        <v>0</v>
      </c>
      <c r="SM108" s="191"/>
      <c r="SN108" s="192">
        <f t="shared" ca="1" si="3042"/>
        <v>0</v>
      </c>
      <c r="SO108" s="106">
        <f t="shared" ca="1" si="3043"/>
        <v>0</v>
      </c>
      <c r="SP108" s="202"/>
      <c r="SQ108" s="202"/>
      <c r="SR108" s="202"/>
      <c r="SS108" s="202"/>
      <c r="ST108" s="202"/>
      <c r="SU108" s="202"/>
      <c r="SV108" s="202"/>
      <c r="SW108" s="202"/>
      <c r="SX108" s="203"/>
      <c r="SY108" s="204"/>
      <c r="SZ108" s="108">
        <f t="shared" si="3044"/>
        <v>0</v>
      </c>
      <c r="TA108" s="102">
        <f ca="1">IF(E108=0,0,SUMIF('Cocktail (December 2025)'!$F$6:$DB$1547,E108,'Cocktail (December 2025)'!$CO$6:$CO$1547))</f>
        <v>0</v>
      </c>
      <c r="TB108" s="108">
        <f t="shared" ca="1" si="3045"/>
        <v>0</v>
      </c>
      <c r="TC108" s="109">
        <f t="shared" ca="1" si="3046"/>
        <v>0</v>
      </c>
      <c r="TD108" s="104">
        <f t="shared" ca="1" si="3047"/>
        <v>0</v>
      </c>
      <c r="TE108" s="105">
        <f t="shared" ca="1" si="3048"/>
        <v>0</v>
      </c>
      <c r="TF108" s="191"/>
      <c r="TG108" s="192">
        <f t="shared" ca="1" si="3049"/>
        <v>0</v>
      </c>
      <c r="TH108" s="106">
        <f t="shared" ca="1" si="3050"/>
        <v>0</v>
      </c>
      <c r="TI108" s="202"/>
      <c r="TJ108" s="202"/>
      <c r="TK108" s="202"/>
      <c r="TL108" s="202"/>
      <c r="TM108" s="202"/>
      <c r="TN108" s="202"/>
      <c r="TO108" s="202"/>
      <c r="TP108" s="202"/>
      <c r="TQ108" s="203"/>
      <c r="TR108" s="204"/>
      <c r="TS108" s="108">
        <f t="shared" si="3051"/>
        <v>0</v>
      </c>
      <c r="TT108" s="102">
        <f ca="1">IF(E108=0,0,SUMIF('Cocktail (December 2025)'!$F$6:$DB$1547,E108,'Cocktail (December 2025)'!$CR$6:$CR$1547))</f>
        <v>0</v>
      </c>
      <c r="TU108" s="108">
        <f t="shared" ca="1" si="3052"/>
        <v>0</v>
      </c>
      <c r="TV108" s="109">
        <f t="shared" ca="1" si="3053"/>
        <v>0</v>
      </c>
      <c r="TW108" s="104">
        <f t="shared" ca="1" si="3054"/>
        <v>0</v>
      </c>
      <c r="TX108" s="105">
        <f t="shared" ca="1" si="3055"/>
        <v>0</v>
      </c>
      <c r="TY108" s="191"/>
      <c r="TZ108" s="192">
        <f t="shared" ca="1" si="3056"/>
        <v>0</v>
      </c>
      <c r="UA108" s="106">
        <f t="shared" ca="1" si="3057"/>
        <v>0</v>
      </c>
      <c r="UB108" s="202"/>
      <c r="UC108" s="202"/>
      <c r="UD108" s="202"/>
      <c r="UE108" s="202"/>
      <c r="UF108" s="202"/>
      <c r="UG108" s="202"/>
      <c r="UH108" s="202"/>
      <c r="UI108" s="202"/>
      <c r="UJ108" s="203"/>
      <c r="UK108" s="204"/>
      <c r="UL108" s="108">
        <f t="shared" si="3058"/>
        <v>0</v>
      </c>
      <c r="UM108" s="102">
        <f ca="1">IF(E108=0,0,SUMIF('Cocktail (December 2025)'!$F$6:$DB$1547,E108,'Cocktail (December 2025)'!$CU$6:$CU$1547))</f>
        <v>0</v>
      </c>
      <c r="UN108" s="108">
        <f t="shared" ca="1" si="3059"/>
        <v>0</v>
      </c>
      <c r="UO108" s="109">
        <f t="shared" ca="1" si="3060"/>
        <v>0</v>
      </c>
      <c r="UP108" s="104">
        <f t="shared" ca="1" si="3061"/>
        <v>0</v>
      </c>
      <c r="UQ108" s="105">
        <f t="shared" ca="1" si="3062"/>
        <v>0</v>
      </c>
      <c r="UR108" s="191"/>
      <c r="US108" s="192">
        <f t="shared" ca="1" si="3063"/>
        <v>0</v>
      </c>
      <c r="UT108" s="106">
        <f t="shared" ca="1" si="3064"/>
        <v>0</v>
      </c>
      <c r="UU108" s="202"/>
      <c r="UV108" s="202"/>
      <c r="UW108" s="202"/>
      <c r="UX108" s="202"/>
      <c r="UY108" s="202"/>
      <c r="UZ108" s="202"/>
      <c r="VA108" s="202"/>
      <c r="VB108" s="202"/>
      <c r="VC108" s="203"/>
      <c r="VD108" s="204"/>
      <c r="VE108" s="108">
        <f t="shared" si="3065"/>
        <v>0</v>
      </c>
      <c r="VF108" s="102">
        <f ca="1">IF(E108=0,0,SUMIF('Cocktail (December 2025)'!$F$6:$DB$1547,E108,'Cocktail (December 2025)'!$CX$6:$CX$1547))</f>
        <v>0</v>
      </c>
      <c r="VG108" s="108">
        <f t="shared" ca="1" si="3066"/>
        <v>0</v>
      </c>
      <c r="VH108" s="109">
        <f t="shared" ca="1" si="3067"/>
        <v>0</v>
      </c>
      <c r="VI108" s="104">
        <f t="shared" ca="1" si="3068"/>
        <v>0</v>
      </c>
      <c r="VJ108" s="105">
        <f t="shared" ca="1" si="3069"/>
        <v>0</v>
      </c>
      <c r="VK108" s="191"/>
      <c r="VL108" s="192">
        <f t="shared" ca="1" si="3070"/>
        <v>0</v>
      </c>
      <c r="VM108" s="106">
        <f t="shared" ca="1" si="3071"/>
        <v>0</v>
      </c>
      <c r="VN108" s="202"/>
      <c r="VO108" s="202"/>
      <c r="VP108" s="202"/>
      <c r="VQ108" s="202"/>
      <c r="VR108" s="202"/>
      <c r="VS108" s="202"/>
      <c r="VT108" s="202"/>
      <c r="VU108" s="202"/>
      <c r="VV108" s="203"/>
      <c r="VW108" s="204"/>
      <c r="VX108" s="108">
        <f t="shared" si="3072"/>
        <v>0</v>
      </c>
      <c r="VY108" s="102">
        <f ca="1">IF(E108=0,0,SUMIF('Cocktail (December 2025)'!$F$6:$DB$1547,E108,'Cocktail (December 2025)'!$DA$6:$DA$1547))</f>
        <v>0</v>
      </c>
      <c r="VZ108" s="108">
        <f t="shared" ca="1" si="3073"/>
        <v>0</v>
      </c>
      <c r="WA108" s="109">
        <f t="shared" ca="1" si="3074"/>
        <v>0</v>
      </c>
      <c r="WB108" s="104">
        <f t="shared" ca="1" si="3075"/>
        <v>0</v>
      </c>
      <c r="WC108" s="105">
        <f t="shared" ca="1" si="3076"/>
        <v>0</v>
      </c>
      <c r="WD108" s="191"/>
      <c r="WE108" s="192">
        <f t="shared" ca="1" si="3077"/>
        <v>0</v>
      </c>
      <c r="WF108" s="14" t="s">
        <v>81</v>
      </c>
      <c r="WG108" s="62">
        <f t="shared" si="3078"/>
        <v>0</v>
      </c>
      <c r="WH108" s="13">
        <f t="shared" si="3079"/>
        <v>0</v>
      </c>
      <c r="WI108" s="13">
        <f t="shared" si="3080"/>
        <v>0</v>
      </c>
      <c r="WJ108" s="13">
        <f t="shared" si="3081"/>
        <v>0</v>
      </c>
      <c r="WK108" s="13">
        <f t="shared" si="3082"/>
        <v>0</v>
      </c>
      <c r="WL108" s="13">
        <f t="shared" si="3083"/>
        <v>0</v>
      </c>
      <c r="WM108" s="13">
        <f t="shared" si="3084"/>
        <v>0</v>
      </c>
      <c r="WN108" s="13">
        <f t="shared" si="3085"/>
        <v>0</v>
      </c>
      <c r="WO108" s="13">
        <f t="shared" si="3086"/>
        <v>0</v>
      </c>
      <c r="WP108" s="63">
        <f t="shared" si="3087"/>
        <v>0</v>
      </c>
      <c r="WQ108" s="63">
        <f t="shared" si="3088"/>
        <v>0</v>
      </c>
      <c r="WR108" s="63">
        <f t="shared" si="3089"/>
        <v>0</v>
      </c>
      <c r="WS108" s="63">
        <f t="shared" ca="1" si="3090"/>
        <v>0</v>
      </c>
      <c r="WT108" s="54">
        <f t="shared" ca="1" si="3091"/>
        <v>0</v>
      </c>
      <c r="WU108" s="64">
        <f t="shared" ca="1" si="3092"/>
        <v>0</v>
      </c>
      <c r="WV108" s="196"/>
      <c r="WW108" s="197">
        <f t="shared" ca="1" si="3093"/>
        <v>0</v>
      </c>
      <c r="WX108" s="12">
        <f t="shared" si="3094"/>
        <v>0</v>
      </c>
      <c r="WY108" s="61"/>
    </row>
    <row r="109" spans="1:623" ht="15" x14ac:dyDescent="0.3">
      <c r="A109" s="114" t="str">
        <f t="shared" si="2862"/>
        <v>-</v>
      </c>
      <c r="B109" s="175"/>
      <c r="C109" s="173">
        <v>1077</v>
      </c>
      <c r="D109" s="174">
        <v>393</v>
      </c>
      <c r="E109" s="141" t="s">
        <v>141</v>
      </c>
      <c r="F109" s="98"/>
      <c r="G109" s="98"/>
      <c r="H109" s="90"/>
      <c r="I109" s="98"/>
      <c r="J109" s="90"/>
      <c r="K109" s="99"/>
      <c r="L109" s="215"/>
      <c r="M109" s="215"/>
      <c r="N109" s="208"/>
      <c r="O109" s="100"/>
      <c r="P109" s="202"/>
      <c r="Q109" s="202"/>
      <c r="R109" s="202"/>
      <c r="S109" s="202"/>
      <c r="T109" s="202"/>
      <c r="U109" s="202"/>
      <c r="V109" s="202"/>
      <c r="W109" s="202"/>
      <c r="X109" s="203"/>
      <c r="Y109" s="204"/>
      <c r="Z109" s="101"/>
      <c r="AA109" s="102"/>
      <c r="AB109" s="103"/>
      <c r="AC109" s="104"/>
      <c r="AD109" s="104"/>
      <c r="AE109" s="105"/>
      <c r="AF109" s="191"/>
      <c r="AG109" s="192"/>
      <c r="AH109" s="106">
        <f t="shared" si="3099"/>
        <v>0</v>
      </c>
      <c r="AI109" s="202"/>
      <c r="AJ109" s="202"/>
      <c r="AK109" s="202"/>
      <c r="AL109" s="202"/>
      <c r="AM109" s="202"/>
      <c r="AN109" s="202"/>
      <c r="AO109" s="202"/>
      <c r="AP109" s="202"/>
      <c r="AQ109" s="203"/>
      <c r="AR109" s="204"/>
      <c r="AS109" s="107"/>
      <c r="AT109" s="102"/>
      <c r="AU109" s="108"/>
      <c r="AV109" s="104"/>
      <c r="AW109" s="104"/>
      <c r="AX109" s="105"/>
      <c r="AY109" s="191"/>
      <c r="AZ109" s="192"/>
      <c r="BA109" s="106"/>
      <c r="BB109" s="202"/>
      <c r="BC109" s="202"/>
      <c r="BD109" s="202"/>
      <c r="BE109" s="202"/>
      <c r="BF109" s="202"/>
      <c r="BG109" s="202"/>
      <c r="BH109" s="202"/>
      <c r="BI109" s="202"/>
      <c r="BJ109" s="203"/>
      <c r="BK109" s="204"/>
      <c r="BL109" s="108"/>
      <c r="BM109" s="102"/>
      <c r="BN109" s="108"/>
      <c r="BO109" s="109"/>
      <c r="BP109" s="104"/>
      <c r="BQ109" s="105"/>
      <c r="BR109" s="191"/>
      <c r="BS109" s="192"/>
      <c r="BT109" s="106"/>
      <c r="BU109" s="202"/>
      <c r="BV109" s="202"/>
      <c r="BW109" s="202"/>
      <c r="BX109" s="202"/>
      <c r="BY109" s="202"/>
      <c r="BZ109" s="202"/>
      <c r="CA109" s="202"/>
      <c r="CB109" s="202"/>
      <c r="CC109" s="203"/>
      <c r="CD109" s="204"/>
      <c r="CE109" s="108"/>
      <c r="CF109" s="102"/>
      <c r="CG109" s="108"/>
      <c r="CH109" s="109"/>
      <c r="CI109" s="104"/>
      <c r="CJ109" s="105"/>
      <c r="CK109" s="191"/>
      <c r="CL109" s="192"/>
      <c r="CM109" s="106"/>
      <c r="CN109" s="202"/>
      <c r="CO109" s="202"/>
      <c r="CP109" s="202"/>
      <c r="CQ109" s="202"/>
      <c r="CR109" s="202"/>
      <c r="CS109" s="202"/>
      <c r="CT109" s="202"/>
      <c r="CU109" s="202"/>
      <c r="CV109" s="203"/>
      <c r="CW109" s="204"/>
      <c r="CX109" s="108"/>
      <c r="CY109" s="102"/>
      <c r="CZ109" s="108"/>
      <c r="DA109" s="109"/>
      <c r="DB109" s="104"/>
      <c r="DC109" s="105"/>
      <c r="DD109" s="191"/>
      <c r="DE109" s="192"/>
      <c r="DF109" s="106"/>
      <c r="DG109" s="202"/>
      <c r="DH109" s="202"/>
      <c r="DI109" s="202"/>
      <c r="DJ109" s="202"/>
      <c r="DK109" s="202"/>
      <c r="DL109" s="202"/>
      <c r="DM109" s="202"/>
      <c r="DN109" s="202"/>
      <c r="DO109" s="203"/>
      <c r="DP109" s="204"/>
      <c r="DQ109" s="108"/>
      <c r="DR109" s="102"/>
      <c r="DS109" s="108"/>
      <c r="DT109" s="109"/>
      <c r="DU109" s="104"/>
      <c r="DV109" s="105"/>
      <c r="DW109" s="191"/>
      <c r="DX109" s="192"/>
      <c r="DY109" s="106"/>
      <c r="DZ109" s="202"/>
      <c r="EA109" s="202"/>
      <c r="EB109" s="202"/>
      <c r="EC109" s="202"/>
      <c r="ED109" s="202"/>
      <c r="EE109" s="202"/>
      <c r="EF109" s="202"/>
      <c r="EG109" s="202"/>
      <c r="EH109" s="203"/>
      <c r="EI109" s="204"/>
      <c r="EJ109" s="108"/>
      <c r="EK109" s="102"/>
      <c r="EL109" s="108"/>
      <c r="EM109" s="109"/>
      <c r="EN109" s="104"/>
      <c r="EO109" s="105"/>
      <c r="EP109" s="191"/>
      <c r="EQ109" s="199"/>
      <c r="ER109" s="185"/>
      <c r="ES109" s="202"/>
      <c r="ET109" s="202"/>
      <c r="EU109" s="202"/>
      <c r="EV109" s="202"/>
      <c r="EW109" s="202"/>
      <c r="EX109" s="202"/>
      <c r="EY109" s="202"/>
      <c r="EZ109" s="202"/>
      <c r="FA109" s="203"/>
      <c r="FB109" s="204"/>
      <c r="FC109" s="108"/>
      <c r="FD109" s="102"/>
      <c r="FE109" s="108"/>
      <c r="FF109" s="109"/>
      <c r="FG109" s="104"/>
      <c r="FH109" s="105"/>
      <c r="FI109" s="191"/>
      <c r="FJ109" s="192"/>
      <c r="FK109" s="110"/>
      <c r="FL109" s="202"/>
      <c r="FM109" s="202"/>
      <c r="FN109" s="202"/>
      <c r="FO109" s="202"/>
      <c r="FP109" s="202"/>
      <c r="FQ109" s="202"/>
      <c r="FR109" s="202"/>
      <c r="FS109" s="202"/>
      <c r="FT109" s="203"/>
      <c r="FU109" s="204"/>
      <c r="FV109" s="108"/>
      <c r="FW109" s="102"/>
      <c r="FX109" s="108"/>
      <c r="FY109" s="109"/>
      <c r="FZ109" s="104"/>
      <c r="GA109" s="105"/>
      <c r="GB109" s="191"/>
      <c r="GC109" s="192"/>
      <c r="GD109" s="106"/>
      <c r="GE109" s="202"/>
      <c r="GF109" s="202"/>
      <c r="GG109" s="202"/>
      <c r="GH109" s="202"/>
      <c r="GI109" s="202"/>
      <c r="GJ109" s="202"/>
      <c r="GK109" s="202"/>
      <c r="GL109" s="202"/>
      <c r="GM109" s="203"/>
      <c r="GN109" s="204"/>
      <c r="GO109" s="108"/>
      <c r="GP109" s="102"/>
      <c r="GQ109" s="108"/>
      <c r="GR109" s="109"/>
      <c r="GS109" s="104"/>
      <c r="GT109" s="105"/>
      <c r="GU109" s="191"/>
      <c r="GV109" s="192"/>
      <c r="GW109" s="106"/>
      <c r="GX109" s="202"/>
      <c r="GY109" s="202"/>
      <c r="GZ109" s="202"/>
      <c r="HA109" s="202"/>
      <c r="HB109" s="202"/>
      <c r="HC109" s="202"/>
      <c r="HD109" s="202"/>
      <c r="HE109" s="202"/>
      <c r="HF109" s="203"/>
      <c r="HG109" s="204"/>
      <c r="HH109" s="108"/>
      <c r="HI109" s="102"/>
      <c r="HJ109" s="108"/>
      <c r="HK109" s="109"/>
      <c r="HL109" s="104"/>
      <c r="HM109" s="105"/>
      <c r="HN109" s="191"/>
      <c r="HO109" s="192"/>
      <c r="HP109" s="106"/>
      <c r="HQ109" s="202"/>
      <c r="HR109" s="202"/>
      <c r="HS109" s="202"/>
      <c r="HT109" s="202"/>
      <c r="HU109" s="202"/>
      <c r="HV109" s="202"/>
      <c r="HW109" s="202"/>
      <c r="HX109" s="202"/>
      <c r="HY109" s="203"/>
      <c r="HZ109" s="204"/>
      <c r="IA109" s="108"/>
      <c r="IB109" s="102"/>
      <c r="IC109" s="108"/>
      <c r="ID109" s="109"/>
      <c r="IE109" s="104"/>
      <c r="IF109" s="105"/>
      <c r="IG109" s="191"/>
      <c r="IH109" s="192"/>
      <c r="II109" s="106"/>
      <c r="IJ109" s="202"/>
      <c r="IK109" s="202"/>
      <c r="IL109" s="202"/>
      <c r="IM109" s="202"/>
      <c r="IN109" s="202"/>
      <c r="IO109" s="202"/>
      <c r="IP109" s="202"/>
      <c r="IQ109" s="202"/>
      <c r="IR109" s="203"/>
      <c r="IS109" s="204"/>
      <c r="IT109" s="108"/>
      <c r="IU109" s="102"/>
      <c r="IV109" s="108"/>
      <c r="IW109" s="109"/>
      <c r="IX109" s="104"/>
      <c r="IY109" s="105"/>
      <c r="IZ109" s="191"/>
      <c r="JA109" s="192"/>
      <c r="JB109" s="106"/>
      <c r="JC109" s="202"/>
      <c r="JD109" s="202"/>
      <c r="JE109" s="202"/>
      <c r="JF109" s="202"/>
      <c r="JG109" s="202"/>
      <c r="JH109" s="202"/>
      <c r="JI109" s="202"/>
      <c r="JJ109" s="202"/>
      <c r="JK109" s="203"/>
      <c r="JL109" s="204"/>
      <c r="JM109" s="108"/>
      <c r="JN109" s="102"/>
      <c r="JO109" s="108"/>
      <c r="JP109" s="109"/>
      <c r="JQ109" s="104"/>
      <c r="JR109" s="105"/>
      <c r="JS109" s="191"/>
      <c r="JT109" s="192"/>
      <c r="JU109" s="106"/>
      <c r="JV109" s="202"/>
      <c r="JW109" s="202"/>
      <c r="JX109" s="202"/>
      <c r="JY109" s="202"/>
      <c r="JZ109" s="202"/>
      <c r="KA109" s="202"/>
      <c r="KB109" s="202"/>
      <c r="KC109" s="202"/>
      <c r="KD109" s="203"/>
      <c r="KE109" s="204"/>
      <c r="KF109" s="108"/>
      <c r="KG109" s="102"/>
      <c r="KH109" s="108"/>
      <c r="KI109" s="109"/>
      <c r="KJ109" s="104"/>
      <c r="KK109" s="105"/>
      <c r="KL109" s="191"/>
      <c r="KM109" s="192"/>
      <c r="KN109" s="106"/>
      <c r="KO109" s="202"/>
      <c r="KP109" s="202"/>
      <c r="KQ109" s="202"/>
      <c r="KR109" s="202"/>
      <c r="KS109" s="202"/>
      <c r="KT109" s="202"/>
      <c r="KU109" s="202"/>
      <c r="KV109" s="202"/>
      <c r="KW109" s="203"/>
      <c r="KX109" s="204"/>
      <c r="KY109" s="108"/>
      <c r="KZ109" s="102"/>
      <c r="LA109" s="108"/>
      <c r="LB109" s="109"/>
      <c r="LC109" s="104"/>
      <c r="LD109" s="105"/>
      <c r="LE109" s="191"/>
      <c r="LF109" s="192"/>
      <c r="LG109" s="106"/>
      <c r="LH109" s="202"/>
      <c r="LI109" s="202"/>
      <c r="LJ109" s="202"/>
      <c r="LK109" s="202"/>
      <c r="LL109" s="202"/>
      <c r="LM109" s="202"/>
      <c r="LN109" s="202"/>
      <c r="LO109" s="202"/>
      <c r="LP109" s="203"/>
      <c r="LQ109" s="204"/>
      <c r="LR109" s="108"/>
      <c r="LS109" s="102"/>
      <c r="LT109" s="108"/>
      <c r="LU109" s="109"/>
      <c r="LV109" s="104"/>
      <c r="LW109" s="105"/>
      <c r="LX109" s="191"/>
      <c r="LY109" s="192"/>
      <c r="LZ109" s="106"/>
      <c r="MA109" s="202"/>
      <c r="MB109" s="202"/>
      <c r="MC109" s="202"/>
      <c r="MD109" s="202"/>
      <c r="ME109" s="202"/>
      <c r="MF109" s="202"/>
      <c r="MG109" s="202"/>
      <c r="MH109" s="202"/>
      <c r="MI109" s="203"/>
      <c r="MJ109" s="204"/>
      <c r="MK109" s="108"/>
      <c r="ML109" s="102"/>
      <c r="MM109" s="108"/>
      <c r="MN109" s="109"/>
      <c r="MO109" s="104"/>
      <c r="MP109" s="105"/>
      <c r="MQ109" s="191"/>
      <c r="MR109" s="192"/>
      <c r="MS109" s="106"/>
      <c r="MT109" s="202"/>
      <c r="MU109" s="202"/>
      <c r="MV109" s="202"/>
      <c r="MW109" s="202"/>
      <c r="MX109" s="202"/>
      <c r="MY109" s="202"/>
      <c r="MZ109" s="202"/>
      <c r="NA109" s="202"/>
      <c r="NB109" s="203"/>
      <c r="NC109" s="204"/>
      <c r="ND109" s="108"/>
      <c r="NE109" s="102"/>
      <c r="NF109" s="108"/>
      <c r="NG109" s="109"/>
      <c r="NH109" s="104"/>
      <c r="NI109" s="105"/>
      <c r="NJ109" s="191"/>
      <c r="NK109" s="192"/>
      <c r="NL109" s="106"/>
      <c r="NM109" s="202"/>
      <c r="NN109" s="202"/>
      <c r="NO109" s="202"/>
      <c r="NP109" s="202"/>
      <c r="NQ109" s="202"/>
      <c r="NR109" s="202"/>
      <c r="NS109" s="202"/>
      <c r="NT109" s="202"/>
      <c r="NU109" s="203"/>
      <c r="NV109" s="204"/>
      <c r="NW109" s="108"/>
      <c r="NX109" s="102"/>
      <c r="NY109" s="108"/>
      <c r="NZ109" s="109"/>
      <c r="OA109" s="104"/>
      <c r="OB109" s="105"/>
      <c r="OC109" s="191"/>
      <c r="OD109" s="192"/>
      <c r="OE109" s="106"/>
      <c r="OF109" s="202"/>
      <c r="OG109" s="202"/>
      <c r="OH109" s="202"/>
      <c r="OI109" s="202"/>
      <c r="OJ109" s="202"/>
      <c r="OK109" s="202"/>
      <c r="OL109" s="202"/>
      <c r="OM109" s="202"/>
      <c r="ON109" s="203"/>
      <c r="OO109" s="204"/>
      <c r="OP109" s="108"/>
      <c r="OQ109" s="102"/>
      <c r="OR109" s="108"/>
      <c r="OS109" s="109"/>
      <c r="OT109" s="104"/>
      <c r="OU109" s="105"/>
      <c r="OV109" s="191"/>
      <c r="OW109" s="192"/>
      <c r="OX109" s="106"/>
      <c r="OY109" s="202"/>
      <c r="OZ109" s="202"/>
      <c r="PA109" s="202"/>
      <c r="PB109" s="202"/>
      <c r="PC109" s="202"/>
      <c r="PD109" s="202"/>
      <c r="PE109" s="202"/>
      <c r="PF109" s="202"/>
      <c r="PG109" s="203"/>
      <c r="PH109" s="204"/>
      <c r="PI109" s="108"/>
      <c r="PJ109" s="102"/>
      <c r="PK109" s="108"/>
      <c r="PL109" s="109"/>
      <c r="PM109" s="104"/>
      <c r="PN109" s="105"/>
      <c r="PO109" s="191"/>
      <c r="PP109" s="192"/>
      <c r="PQ109" s="106"/>
      <c r="PR109" s="202"/>
      <c r="PS109" s="202"/>
      <c r="PT109" s="202"/>
      <c r="PU109" s="202"/>
      <c r="PV109" s="202"/>
      <c r="PW109" s="202"/>
      <c r="PX109" s="202"/>
      <c r="PY109" s="202"/>
      <c r="PZ109" s="203"/>
      <c r="QA109" s="204"/>
      <c r="QB109" s="108"/>
      <c r="QC109" s="102"/>
      <c r="QD109" s="108"/>
      <c r="QE109" s="109"/>
      <c r="QF109" s="104"/>
      <c r="QG109" s="105"/>
      <c r="QH109" s="191"/>
      <c r="QI109" s="192"/>
      <c r="QJ109" s="106"/>
      <c r="QK109" s="202"/>
      <c r="QL109" s="202"/>
      <c r="QM109" s="202"/>
      <c r="QN109" s="202"/>
      <c r="QO109" s="202"/>
      <c r="QP109" s="202"/>
      <c r="QQ109" s="202"/>
      <c r="QR109" s="202"/>
      <c r="QS109" s="203"/>
      <c r="QT109" s="204"/>
      <c r="QU109" s="108"/>
      <c r="QV109" s="102"/>
      <c r="QW109" s="108"/>
      <c r="QX109" s="109"/>
      <c r="QY109" s="104"/>
      <c r="QZ109" s="105"/>
      <c r="RA109" s="191"/>
      <c r="RB109" s="192"/>
      <c r="RC109" s="106"/>
      <c r="RD109" s="202"/>
      <c r="RE109" s="202"/>
      <c r="RF109" s="202"/>
      <c r="RG109" s="202"/>
      <c r="RH109" s="202"/>
      <c r="RI109" s="202"/>
      <c r="RJ109" s="202"/>
      <c r="RK109" s="202"/>
      <c r="RL109" s="203"/>
      <c r="RM109" s="204"/>
      <c r="RN109" s="108"/>
      <c r="RO109" s="102"/>
      <c r="RP109" s="108"/>
      <c r="RQ109" s="109"/>
      <c r="RR109" s="104"/>
      <c r="RS109" s="105"/>
      <c r="RT109" s="191"/>
      <c r="RU109" s="192"/>
      <c r="RV109" s="106"/>
      <c r="RW109" s="202"/>
      <c r="RX109" s="202"/>
      <c r="RY109" s="202"/>
      <c r="RZ109" s="202"/>
      <c r="SA109" s="202"/>
      <c r="SB109" s="202"/>
      <c r="SC109" s="202"/>
      <c r="SD109" s="202"/>
      <c r="SE109" s="203"/>
      <c r="SF109" s="204"/>
      <c r="SG109" s="108"/>
      <c r="SH109" s="102"/>
      <c r="SI109" s="108"/>
      <c r="SJ109" s="109"/>
      <c r="SK109" s="104"/>
      <c r="SL109" s="105"/>
      <c r="SM109" s="191"/>
      <c r="SN109" s="192"/>
      <c r="SO109" s="106"/>
      <c r="SP109" s="202"/>
      <c r="SQ109" s="202"/>
      <c r="SR109" s="202"/>
      <c r="SS109" s="202"/>
      <c r="ST109" s="202"/>
      <c r="SU109" s="202"/>
      <c r="SV109" s="202"/>
      <c r="SW109" s="202"/>
      <c r="SX109" s="203"/>
      <c r="SY109" s="204"/>
      <c r="SZ109" s="108"/>
      <c r="TA109" s="102"/>
      <c r="TB109" s="108"/>
      <c r="TC109" s="109"/>
      <c r="TD109" s="104"/>
      <c r="TE109" s="105"/>
      <c r="TF109" s="191"/>
      <c r="TG109" s="192"/>
      <c r="TH109" s="106"/>
      <c r="TI109" s="202"/>
      <c r="TJ109" s="202"/>
      <c r="TK109" s="202"/>
      <c r="TL109" s="202"/>
      <c r="TM109" s="202"/>
      <c r="TN109" s="202"/>
      <c r="TO109" s="202"/>
      <c r="TP109" s="202"/>
      <c r="TQ109" s="203"/>
      <c r="TR109" s="204"/>
      <c r="TS109" s="108"/>
      <c r="TT109" s="102"/>
      <c r="TU109" s="108"/>
      <c r="TV109" s="109"/>
      <c r="TW109" s="104"/>
      <c r="TX109" s="105"/>
      <c r="TY109" s="191"/>
      <c r="TZ109" s="192"/>
      <c r="UA109" s="106"/>
      <c r="UB109" s="202"/>
      <c r="UC109" s="202"/>
      <c r="UD109" s="202"/>
      <c r="UE109" s="202"/>
      <c r="UF109" s="202"/>
      <c r="UG109" s="202"/>
      <c r="UH109" s="202"/>
      <c r="UI109" s="202"/>
      <c r="UJ109" s="203"/>
      <c r="UK109" s="204"/>
      <c r="UL109" s="108"/>
      <c r="UM109" s="102"/>
      <c r="UN109" s="108"/>
      <c r="UO109" s="109"/>
      <c r="UP109" s="104"/>
      <c r="UQ109" s="105"/>
      <c r="UR109" s="191"/>
      <c r="US109" s="192"/>
      <c r="UT109" s="106"/>
      <c r="UU109" s="202"/>
      <c r="UV109" s="202"/>
      <c r="UW109" s="202"/>
      <c r="UX109" s="202"/>
      <c r="UY109" s="202"/>
      <c r="UZ109" s="202"/>
      <c r="VA109" s="202"/>
      <c r="VB109" s="202"/>
      <c r="VC109" s="203"/>
      <c r="VD109" s="204"/>
      <c r="VE109" s="108"/>
      <c r="VF109" s="102"/>
      <c r="VG109" s="108"/>
      <c r="VH109" s="109"/>
      <c r="VI109" s="104"/>
      <c r="VJ109" s="105"/>
      <c r="VK109" s="191"/>
      <c r="VL109" s="192"/>
      <c r="VM109" s="106"/>
      <c r="VN109" s="202"/>
      <c r="VO109" s="202"/>
      <c r="VP109" s="202"/>
      <c r="VQ109" s="202"/>
      <c r="VR109" s="202"/>
      <c r="VS109" s="202"/>
      <c r="VT109" s="202"/>
      <c r="VU109" s="202"/>
      <c r="VV109" s="203"/>
      <c r="VW109" s="204"/>
      <c r="VX109" s="108"/>
      <c r="VY109" s="102"/>
      <c r="VZ109" s="108"/>
      <c r="WA109" s="109"/>
      <c r="WB109" s="104"/>
      <c r="WC109" s="105"/>
      <c r="WD109" s="191"/>
      <c r="WE109" s="192"/>
      <c r="WF109" s="14"/>
      <c r="WG109" s="62"/>
      <c r="WH109" s="13"/>
      <c r="WI109" s="13"/>
      <c r="WJ109" s="13"/>
      <c r="WK109" s="13"/>
      <c r="WL109" s="13"/>
      <c r="WM109" s="13"/>
      <c r="WN109" s="13"/>
      <c r="WO109" s="13"/>
      <c r="WP109" s="63"/>
      <c r="WQ109" s="63"/>
      <c r="WR109" s="63"/>
      <c r="WS109" s="63"/>
      <c r="WT109" s="54"/>
      <c r="WU109" s="64"/>
      <c r="WV109" s="196"/>
      <c r="WW109" s="197"/>
      <c r="WX109" s="12"/>
      <c r="WY109" s="61"/>
    </row>
    <row r="110" spans="1:623" ht="13.9" customHeight="1" x14ac:dyDescent="0.3">
      <c r="A110" s="114" t="str">
        <f t="shared" ref="A110:A132" ca="1" si="3111">IFERROR(IF(WU110=0,"-","Y"),"-")</f>
        <v>-</v>
      </c>
      <c r="B110" s="175"/>
      <c r="C110" s="173">
        <v>563</v>
      </c>
      <c r="D110" s="174">
        <v>458</v>
      </c>
      <c r="E110" s="184" t="s">
        <v>142</v>
      </c>
      <c r="F110" s="98">
        <f>IF(E110="","",IF(VLOOKUP(E110,'Master Data (December 2025)'!$B$10:$N$857,1)=E110,VLOOKUP(E110,'Master Data (December 2025)'!$B$10:$N$857,6),"XX"))</f>
        <v>1</v>
      </c>
      <c r="G110" s="98"/>
      <c r="H110" s="90">
        <f>IF(E110="","",IF(VLOOKUP(E110,'Master Data (December 2025)'!$B$10:$N$857,1)=E110,VLOOKUP(E110,'Master Data (December 2025)'!$B$10:$N$857,8),"XX"))</f>
        <v>1</v>
      </c>
      <c r="I110" s="98"/>
      <c r="J110" s="90" t="str">
        <f>IF(E110="","",IF(VLOOKUP(E110,'Master Data (December 2025)'!$B$10:$N$857,1)=E110,VLOOKUP(E110,'Master Data (December 2025)'!$B$10:$N$857,3),"XX"))</f>
        <v>สมภพ</v>
      </c>
      <c r="K110" s="99" t="str">
        <f>IF(E110="","",IF(VLOOKUP(E110,'Master Data (December 2025)'!$B$10:$N$857,1)=E110,VLOOKUP(E110,'Master Data (December 2025)'!$B$10:$N$857,5),"XX"))</f>
        <v>Bottle</v>
      </c>
      <c r="L110" s="215">
        <f>IF(E110="","",IF(VLOOKUP(E110,'Master Data (December 2025)'!$B$10:$N$857,1)=E110,VLOOKUP(E110,'Master Data (December 2025)'!$B$10:$N$857,11),"XX"))</f>
        <v>786</v>
      </c>
      <c r="M110" s="215">
        <f>IF(E110="","",IF(VLOOKUP(E110,'Master Data (December 2025)'!$B$10:$N$857,1)=E110,VLOOKUP(E110,'Master Data (December 2025)'!$B$10:$N$857,13),"XX"))</f>
        <v>786</v>
      </c>
      <c r="N110" s="208"/>
      <c r="O110" s="100">
        <f t="shared" ref="O110:O132" si="3112">N110</f>
        <v>0</v>
      </c>
      <c r="P110" s="202"/>
      <c r="Q110" s="202"/>
      <c r="R110" s="202"/>
      <c r="S110" s="202"/>
      <c r="T110" s="202"/>
      <c r="U110" s="202"/>
      <c r="V110" s="202"/>
      <c r="W110" s="202"/>
      <c r="X110" s="203"/>
      <c r="Y110" s="204"/>
      <c r="Z110" s="101">
        <f t="shared" ref="Z110:Z132" si="3113">(Y110*F110)/H110</f>
        <v>0</v>
      </c>
      <c r="AA110" s="102">
        <f ca="1">IF(E110=0,0,SUMIF('Cocktail (December 2025)'!$F$6:$DB$1547,E110,'Cocktail (December 2025)'!$O$6:$O$1547))</f>
        <v>0</v>
      </c>
      <c r="AB110" s="103">
        <f t="shared" ref="AB110:AB132" ca="1" si="3114">AA110/H110</f>
        <v>0</v>
      </c>
      <c r="AC110" s="104">
        <f t="shared" ref="AC110:AC132" ca="1" si="3115">O110+P110+Q110+R110-S110-T110-U110-V110-W110-X110-Z110-AB110</f>
        <v>0</v>
      </c>
      <c r="AD110" s="104">
        <f t="shared" ref="AD110:AD132" ca="1" si="3116">AC110*H110</f>
        <v>0</v>
      </c>
      <c r="AE110" s="105">
        <f t="shared" ref="AE110:AE132" ca="1" si="3117">(T110+U110+V110+W110+(X110+((Y110*$F110)/$H110)+AB110))*$L110</f>
        <v>0</v>
      </c>
      <c r="AF110" s="191"/>
      <c r="AG110" s="192">
        <f t="shared" ref="AG110:AG132" ca="1" si="3118">AF110-AC110</f>
        <v>0</v>
      </c>
      <c r="AH110" s="106">
        <f t="shared" ca="1" si="3099"/>
        <v>0</v>
      </c>
      <c r="AI110" s="202"/>
      <c r="AJ110" s="202"/>
      <c r="AK110" s="202"/>
      <c r="AL110" s="202"/>
      <c r="AM110" s="202"/>
      <c r="AN110" s="202"/>
      <c r="AO110" s="202"/>
      <c r="AP110" s="202"/>
      <c r="AQ110" s="203"/>
      <c r="AR110" s="204"/>
      <c r="AS110" s="107">
        <f>(AR110*F110)/H110</f>
        <v>0</v>
      </c>
      <c r="AT110" s="102">
        <f ca="1">IF(E110=0,0,SUMIF('Cocktail (December 2025)'!$F$6:$DB$1547,E110,'Cocktail (December 2025)'!$R$6:$R$1547))</f>
        <v>0</v>
      </c>
      <c r="AU110" s="108">
        <f ca="1">AT110/H110</f>
        <v>0</v>
      </c>
      <c r="AV110" s="104">
        <f t="shared" ref="AV110:AV132" ca="1" si="3119">AH110+AI110+AJ110+AK110-AL110-AM110-AN110-AO110-AP110-AQ110-AS110-AU110</f>
        <v>0</v>
      </c>
      <c r="AW110" s="104">
        <f ca="1">AV110*H110</f>
        <v>0</v>
      </c>
      <c r="AX110" s="105">
        <f t="shared" ref="AX110:AX132" ca="1" si="3120">(AM110+AN110+AO110+AP110+(AQ110+((AR110*$F110)/$H110)+AU110))*$L110</f>
        <v>0</v>
      </c>
      <c r="AY110" s="191"/>
      <c r="AZ110" s="192">
        <f t="shared" ref="AZ110:AZ132" ca="1" si="3121">AY110-AV110</f>
        <v>0</v>
      </c>
      <c r="BA110" s="106">
        <f ca="1">AV110</f>
        <v>0</v>
      </c>
      <c r="BB110" s="202"/>
      <c r="BC110" s="202"/>
      <c r="BD110" s="202"/>
      <c r="BE110" s="202"/>
      <c r="BF110" s="202"/>
      <c r="BG110" s="202"/>
      <c r="BH110" s="202"/>
      <c r="BI110" s="202"/>
      <c r="BJ110" s="203"/>
      <c r="BK110" s="204"/>
      <c r="BL110" s="108">
        <f>(BK110*F110)/H110</f>
        <v>0</v>
      </c>
      <c r="BM110" s="102">
        <f ca="1">IF(E110=0,0,SUMIF('Cocktail (December 2025)'!$F$6:$DB$1547,E110,'Cocktail (December 2025)'!$U$6:$U$1547))</f>
        <v>0</v>
      </c>
      <c r="BN110" s="108">
        <f ca="1">BM110/H110</f>
        <v>0</v>
      </c>
      <c r="BO110" s="109">
        <f t="shared" ref="BO110:BO132" ca="1" si="3122">BA110+BB110+BC110+BD110-BE110-BF110-BG110-BH110-BI110-BJ110-BL110-BN110</f>
        <v>0</v>
      </c>
      <c r="BP110" s="104">
        <f ca="1">BO110*H110</f>
        <v>0</v>
      </c>
      <c r="BQ110" s="105">
        <f t="shared" ref="BQ110:BQ132" ca="1" si="3123">(BF110+BG110+BH110+BI110+(BJ110+((BK110*$F110)/$H110)+BN110))*$L110</f>
        <v>0</v>
      </c>
      <c r="BR110" s="191"/>
      <c r="BS110" s="192">
        <f t="shared" ref="BS110:BS132" ca="1" si="3124">BR110-BO110</f>
        <v>0</v>
      </c>
      <c r="BT110" s="106">
        <f t="shared" ref="BT110:BT132" ca="1" si="3125">BO110</f>
        <v>0</v>
      </c>
      <c r="BU110" s="202"/>
      <c r="BV110" s="202"/>
      <c r="BW110" s="202"/>
      <c r="BX110" s="202"/>
      <c r="BY110" s="202"/>
      <c r="BZ110" s="202"/>
      <c r="CA110" s="202"/>
      <c r="CB110" s="202"/>
      <c r="CC110" s="203"/>
      <c r="CD110" s="204"/>
      <c r="CE110" s="108">
        <f>(CD110*F110)/H110</f>
        <v>0</v>
      </c>
      <c r="CF110" s="102">
        <f ca="1">IF(E110=0,0,SUMIF('Cocktail (December 2025)'!$F$6:$DB$1547,E110,'Cocktail (December 2025)'!$X$6:$X$1547))</f>
        <v>0</v>
      </c>
      <c r="CG110" s="108">
        <f ca="1">CF110/H110</f>
        <v>0</v>
      </c>
      <c r="CH110" s="109">
        <f t="shared" ref="CH110:CH132" ca="1" si="3126">BT110+BU110+BV110+BW110-BX110-BY110-BZ110-CA110-CB110-CC110-CE110-CG110</f>
        <v>0</v>
      </c>
      <c r="CI110" s="104">
        <f ca="1">CH110*H110</f>
        <v>0</v>
      </c>
      <c r="CJ110" s="105">
        <f t="shared" ref="CJ110:CJ132" ca="1" si="3127">(BY110+BZ110+CA110+CB110+(CC110+((CD110*$F110)/$H110)+CG110))*$L110</f>
        <v>0</v>
      </c>
      <c r="CK110" s="191"/>
      <c r="CL110" s="192">
        <f t="shared" ref="CL110:CL132" ca="1" si="3128">CK110-CH110</f>
        <v>0</v>
      </c>
      <c r="CM110" s="106">
        <f t="shared" ref="CM110:CM132" ca="1" si="3129">CH110</f>
        <v>0</v>
      </c>
      <c r="CN110" s="202"/>
      <c r="CO110" s="202"/>
      <c r="CP110" s="202"/>
      <c r="CQ110" s="202"/>
      <c r="CR110" s="202"/>
      <c r="CS110" s="202"/>
      <c r="CT110" s="202"/>
      <c r="CU110" s="202"/>
      <c r="CV110" s="203"/>
      <c r="CW110" s="204"/>
      <c r="CX110" s="108">
        <f>(CW110*F110)/H110</f>
        <v>0</v>
      </c>
      <c r="CY110" s="102">
        <f ca="1">IF(E110=0,0,SUMIF('Cocktail (December 2025)'!$F$6:$DB$1547,E110,'Cocktail (December 2025)'!$AA$6:$AA$1547))</f>
        <v>0</v>
      </c>
      <c r="CZ110" s="108">
        <f ca="1">CY110/H110</f>
        <v>0</v>
      </c>
      <c r="DA110" s="109">
        <f t="shared" ref="DA110:DA132" ca="1" si="3130">CM110+CN110+CO110+CP110-CQ110-CR110-CS110-CT110-CU110-CV110-CX110-CZ110</f>
        <v>0</v>
      </c>
      <c r="DB110" s="104">
        <f ca="1">DA110*H110</f>
        <v>0</v>
      </c>
      <c r="DC110" s="105">
        <f t="shared" ref="DC110:DC132" ca="1" si="3131">(CR110+CS110+CT110+CU110+(CV110+((CW110*$F110)/$H110)+CZ110))*$L110</f>
        <v>0</v>
      </c>
      <c r="DD110" s="191"/>
      <c r="DE110" s="192">
        <f t="shared" ref="DE110:DE132" ca="1" si="3132">DD110-DA110</f>
        <v>0</v>
      </c>
      <c r="DF110" s="106">
        <f t="shared" ref="DF110:DF132" ca="1" si="3133">DA110</f>
        <v>0</v>
      </c>
      <c r="DG110" s="202"/>
      <c r="DH110" s="202"/>
      <c r="DI110" s="202"/>
      <c r="DJ110" s="202"/>
      <c r="DK110" s="202"/>
      <c r="DL110" s="202"/>
      <c r="DM110" s="202"/>
      <c r="DN110" s="202"/>
      <c r="DO110" s="203"/>
      <c r="DP110" s="204"/>
      <c r="DQ110" s="108">
        <f>(DP110*F110)/H110</f>
        <v>0</v>
      </c>
      <c r="DR110" s="102">
        <f ca="1">IF(E110=0,0,SUMIF('Cocktail (December 2025)'!$F$6:$DB$1547,E110,'Cocktail (December 2025)'!$AD$6:$AD$1547))</f>
        <v>0</v>
      </c>
      <c r="DS110" s="108">
        <f ca="1">DR110/H110</f>
        <v>0</v>
      </c>
      <c r="DT110" s="109">
        <f t="shared" ref="DT110:DT132" ca="1" si="3134">DF110+DG110+DH110+DI110-DJ110-DK110-DL110-DM110-DN110-DO110-DQ110-DS110</f>
        <v>0</v>
      </c>
      <c r="DU110" s="104">
        <f ca="1">DT110*H110</f>
        <v>0</v>
      </c>
      <c r="DV110" s="105">
        <f t="shared" ref="DV110:DV132" ca="1" si="3135">(DK110+DL110+DM110+DN110+(DO110+((DP110*$F110)/$H110)+DS110))*$L110</f>
        <v>0</v>
      </c>
      <c r="DW110" s="191"/>
      <c r="DX110" s="192">
        <f t="shared" ref="DX110:DX132" ca="1" si="3136">DW110-DT110</f>
        <v>0</v>
      </c>
      <c r="DY110" s="106">
        <f t="shared" ref="DY110:DY132" ca="1" si="3137">DT110</f>
        <v>0</v>
      </c>
      <c r="DZ110" s="202"/>
      <c r="EA110" s="202"/>
      <c r="EB110" s="202"/>
      <c r="EC110" s="202"/>
      <c r="ED110" s="202"/>
      <c r="EE110" s="202"/>
      <c r="EF110" s="202"/>
      <c r="EG110" s="202"/>
      <c r="EH110" s="203"/>
      <c r="EI110" s="204"/>
      <c r="EJ110" s="108">
        <f>(EI110*F110)/H110</f>
        <v>0</v>
      </c>
      <c r="EK110" s="102">
        <f ca="1">IF(E110=0,0,SUMIF('Cocktail (December 2025)'!$F$6:$DB$1547,E110,'Cocktail (December 2025)'!$AG$6:$AG$1547))</f>
        <v>0</v>
      </c>
      <c r="EL110" s="108">
        <f ca="1">EK110/H110</f>
        <v>0</v>
      </c>
      <c r="EM110" s="109">
        <f t="shared" ref="EM110:EM132" ca="1" si="3138">DY110+DZ110+EA110+EB110-EC110-ED110-EE110-EF110-EG110-EH110-EJ110-EL110</f>
        <v>0</v>
      </c>
      <c r="EN110" s="104">
        <f ca="1">EM110*H110</f>
        <v>0</v>
      </c>
      <c r="EO110" s="105">
        <f t="shared" ref="EO110:EO132" ca="1" si="3139">(ED110+EE110+EF110+EG110+(EH110+((EI110*$F110)/$H110)+EL110))*$L110</f>
        <v>0</v>
      </c>
      <c r="EP110" s="191"/>
      <c r="EQ110" s="199">
        <f t="shared" ref="EQ110:EQ132" ca="1" si="3140">EP110-EM110</f>
        <v>0</v>
      </c>
      <c r="ER110" s="185">
        <f ca="1">EM110</f>
        <v>0</v>
      </c>
      <c r="ES110" s="202"/>
      <c r="ET110" s="202"/>
      <c r="EU110" s="202"/>
      <c r="EV110" s="202"/>
      <c r="EW110" s="202"/>
      <c r="EX110" s="202"/>
      <c r="EY110" s="202"/>
      <c r="EZ110" s="202"/>
      <c r="FA110" s="203"/>
      <c r="FB110" s="204"/>
      <c r="FC110" s="108">
        <f>(FB110*F110)/H110</f>
        <v>0</v>
      </c>
      <c r="FD110" s="102">
        <f ca="1">IF(E110=0,0,SUMIF('Cocktail (December 2025)'!$F$6:$DB$1547,E110,'Cocktail (December 2025)'!$AJ$6:$AJ$1547))</f>
        <v>0</v>
      </c>
      <c r="FE110" s="108">
        <f ca="1">FD110/H110</f>
        <v>0</v>
      </c>
      <c r="FF110" s="109">
        <f t="shared" ref="FF110:FF132" ca="1" si="3141">ER110+ES110+ET110+EU110-EV110-EW110-EX110-EY110-EZ110-FA110-FC110-FE110</f>
        <v>0</v>
      </c>
      <c r="FG110" s="104">
        <f ca="1">FF110*H110</f>
        <v>0</v>
      </c>
      <c r="FH110" s="105">
        <f t="shared" ref="FH110:FH132" ca="1" si="3142">(EW110+EX110+EY110+EZ110+(FA110+((FB110*$F110)/$H110)+FE110))*$L110</f>
        <v>0</v>
      </c>
      <c r="FI110" s="191"/>
      <c r="FJ110" s="192">
        <f t="shared" ref="FJ110:FJ132" ca="1" si="3143">FI110-FF110</f>
        <v>0</v>
      </c>
      <c r="FK110" s="110">
        <f t="shared" ref="FK110:FK132" ca="1" si="3144">FF110</f>
        <v>0</v>
      </c>
      <c r="FL110" s="202"/>
      <c r="FM110" s="202"/>
      <c r="FN110" s="202"/>
      <c r="FO110" s="202"/>
      <c r="FP110" s="202"/>
      <c r="FQ110" s="202"/>
      <c r="FR110" s="202"/>
      <c r="FS110" s="202"/>
      <c r="FT110" s="203"/>
      <c r="FU110" s="204"/>
      <c r="FV110" s="108">
        <f>(FU110*F110)/H110</f>
        <v>0</v>
      </c>
      <c r="FW110" s="102">
        <f ca="1">IF(E110=0,0,SUMIF('Cocktail (December 2025)'!$F$6:$DB$1547,E110,'Cocktail (December 2025)'!$AM$6:$AM$1547))</f>
        <v>0</v>
      </c>
      <c r="FX110" s="108">
        <f ca="1">FW110/H110</f>
        <v>0</v>
      </c>
      <c r="FY110" s="109">
        <f t="shared" ref="FY110:FY132" ca="1" si="3145">FK110+FL110+FM110+FN110-FO110-FP110-FQ110-FR110-FS110-FT110-FV110-FX110</f>
        <v>0</v>
      </c>
      <c r="FZ110" s="104">
        <f ca="1">FY110*H110</f>
        <v>0</v>
      </c>
      <c r="GA110" s="105">
        <f t="shared" ref="GA110:GA132" ca="1" si="3146">(FP110+FQ110+FR110+FS110+(FT110+((FU110*$F110)/$H110)+FX110))*$L110</f>
        <v>0</v>
      </c>
      <c r="GB110" s="191"/>
      <c r="GC110" s="192">
        <f t="shared" ref="GC110:GC132" ca="1" si="3147">GB110-FY110</f>
        <v>0</v>
      </c>
      <c r="GD110" s="106">
        <f t="shared" ref="GD110:GD132" ca="1" si="3148">FY110</f>
        <v>0</v>
      </c>
      <c r="GE110" s="202"/>
      <c r="GF110" s="202"/>
      <c r="GG110" s="202"/>
      <c r="GH110" s="202"/>
      <c r="GI110" s="202"/>
      <c r="GJ110" s="202"/>
      <c r="GK110" s="202"/>
      <c r="GL110" s="202"/>
      <c r="GM110" s="203"/>
      <c r="GN110" s="204"/>
      <c r="GO110" s="108">
        <f>(GN110*F110)/H110</f>
        <v>0</v>
      </c>
      <c r="GP110" s="102">
        <f ca="1">IF(E110=0,0,SUMIF('Cocktail (December 2025)'!$F$6:$DB$1547,E110,'Cocktail (December 2025)'!$AP$6:$AP$1547))</f>
        <v>0</v>
      </c>
      <c r="GQ110" s="108">
        <f ca="1">GP110/H110</f>
        <v>0</v>
      </c>
      <c r="GR110" s="109">
        <f t="shared" ref="GR110:GR132" ca="1" si="3149">GD110+GE110+GF110+GG110-GH110-GI110-GJ110-GK110-GL110-GM110-GO110-GQ110</f>
        <v>0</v>
      </c>
      <c r="GS110" s="104">
        <f ca="1">GR110*H110</f>
        <v>0</v>
      </c>
      <c r="GT110" s="105">
        <f t="shared" ref="GT110:GT132" ca="1" si="3150">(GI110+GJ110+GK110+GL110+(GM110+((GN110*$F110)/$H110)+GQ110))*$L110</f>
        <v>0</v>
      </c>
      <c r="GU110" s="191"/>
      <c r="GV110" s="192">
        <f t="shared" ref="GV110:GV132" ca="1" si="3151">GU110-GR110</f>
        <v>0</v>
      </c>
      <c r="GW110" s="106">
        <f t="shared" ref="GW110:GW132" ca="1" si="3152">GR110</f>
        <v>0</v>
      </c>
      <c r="GX110" s="202"/>
      <c r="GY110" s="202"/>
      <c r="GZ110" s="202"/>
      <c r="HA110" s="202"/>
      <c r="HB110" s="202"/>
      <c r="HC110" s="202"/>
      <c r="HD110" s="202"/>
      <c r="HE110" s="202"/>
      <c r="HF110" s="203"/>
      <c r="HG110" s="204"/>
      <c r="HH110" s="108">
        <f>(HG110*F110)/H110</f>
        <v>0</v>
      </c>
      <c r="HI110" s="102">
        <f ca="1">IF(E110=0,0,SUMIF('Cocktail (December 2025)'!$F$6:$DB$1547,E110,'Cocktail (December 2025)'!$AS$6:$AS$1547))</f>
        <v>0</v>
      </c>
      <c r="HJ110" s="108">
        <f ca="1">HI110/H110</f>
        <v>0</v>
      </c>
      <c r="HK110" s="109">
        <f t="shared" ref="HK110:HK132" ca="1" si="3153">GW110+GX110+GY110+GZ110-HA110-HB110-HC110-HD110-HE110-HF110-HH110-HJ110</f>
        <v>0</v>
      </c>
      <c r="HL110" s="104">
        <f ca="1">HK110*H110</f>
        <v>0</v>
      </c>
      <c r="HM110" s="105">
        <f t="shared" ref="HM110:HM132" ca="1" si="3154">(HB110+HC110+HD110+HE110+(HF110+((HG110*$F110)/$H110)+HJ110))*$L110</f>
        <v>0</v>
      </c>
      <c r="HN110" s="191"/>
      <c r="HO110" s="192">
        <f t="shared" ref="HO110:HO132" ca="1" si="3155">HN110-HK110</f>
        <v>0</v>
      </c>
      <c r="HP110" s="106">
        <f t="shared" ref="HP110:HP132" ca="1" si="3156">HK110</f>
        <v>0</v>
      </c>
      <c r="HQ110" s="202"/>
      <c r="HR110" s="202"/>
      <c r="HS110" s="202"/>
      <c r="HT110" s="202"/>
      <c r="HU110" s="202"/>
      <c r="HV110" s="202"/>
      <c r="HW110" s="202"/>
      <c r="HX110" s="202"/>
      <c r="HY110" s="203"/>
      <c r="HZ110" s="204"/>
      <c r="IA110" s="108">
        <f>(HZ110*F110)/H110</f>
        <v>0</v>
      </c>
      <c r="IB110" s="102">
        <f ca="1">IF(E110=0,0,SUMIF('Cocktail (December 2025)'!$F$6:$DB$1547,E110,'Cocktail (December 2025)'!$AV$6:$AV$1547))</f>
        <v>0</v>
      </c>
      <c r="IC110" s="108">
        <f ca="1">IB110/H110</f>
        <v>0</v>
      </c>
      <c r="ID110" s="109">
        <f t="shared" ref="ID110:ID132" ca="1" si="3157">HP110+HQ110+HR110+HS110-HT110-HU110-HV110-HW110-HX110-HY110-IA110-IC110</f>
        <v>0</v>
      </c>
      <c r="IE110" s="104">
        <f ca="1">ID110*H110</f>
        <v>0</v>
      </c>
      <c r="IF110" s="105">
        <f t="shared" ref="IF110:IF132" ca="1" si="3158">(HU110+HV110+HW110+HX110+(HY110+((HZ110*$F110)/$H110)+IC110))*$L110</f>
        <v>0</v>
      </c>
      <c r="IG110" s="191"/>
      <c r="IH110" s="192">
        <f t="shared" ref="IH110:IH132" ca="1" si="3159">IG110-ID110</f>
        <v>0</v>
      </c>
      <c r="II110" s="106">
        <f t="shared" ref="II110:II132" ca="1" si="3160">ID110</f>
        <v>0</v>
      </c>
      <c r="IJ110" s="202"/>
      <c r="IK110" s="202"/>
      <c r="IL110" s="202"/>
      <c r="IM110" s="202"/>
      <c r="IN110" s="202"/>
      <c r="IO110" s="202"/>
      <c r="IP110" s="202"/>
      <c r="IQ110" s="202"/>
      <c r="IR110" s="203"/>
      <c r="IS110" s="204"/>
      <c r="IT110" s="108">
        <f>(IS110*F110)/H110</f>
        <v>0</v>
      </c>
      <c r="IU110" s="102">
        <f ca="1">IF(E110=0,0,SUMIF('Cocktail (December 2025)'!$F$6:$DB$1547,E110,'Cocktail (December 2025)'!$AY$6:$AY$1547))</f>
        <v>0</v>
      </c>
      <c r="IV110" s="108">
        <f ca="1">IU110/H110</f>
        <v>0</v>
      </c>
      <c r="IW110" s="109">
        <f t="shared" ref="IW110:IW132" ca="1" si="3161">II110+IJ110+IK110+IL110-IM110-IN110-IO110-IP110-IQ110-IR110-IT110-IV110</f>
        <v>0</v>
      </c>
      <c r="IX110" s="104">
        <f ca="1">IW110*H110</f>
        <v>0</v>
      </c>
      <c r="IY110" s="105">
        <f t="shared" ref="IY110:IY132" ca="1" si="3162">(IN110+IO110+IP110+IQ110+(IR110+((IS110*$F110)/$H110)+IV110))*$L110</f>
        <v>0</v>
      </c>
      <c r="IZ110" s="191"/>
      <c r="JA110" s="192">
        <f t="shared" ref="JA110:JA132" ca="1" si="3163">IZ110-IW110</f>
        <v>0</v>
      </c>
      <c r="JB110" s="106">
        <f t="shared" ref="JB110:JB132" ca="1" si="3164">IW110</f>
        <v>0</v>
      </c>
      <c r="JC110" s="202"/>
      <c r="JD110" s="202"/>
      <c r="JE110" s="202"/>
      <c r="JF110" s="202"/>
      <c r="JG110" s="202"/>
      <c r="JH110" s="202"/>
      <c r="JI110" s="202"/>
      <c r="JJ110" s="202"/>
      <c r="JK110" s="203"/>
      <c r="JL110" s="204"/>
      <c r="JM110" s="108">
        <f>(JL110*F110)/H110</f>
        <v>0</v>
      </c>
      <c r="JN110" s="102">
        <f ca="1">IF(E110=0,0,SUMIF('Cocktail (December 2025)'!$F$6:$DB$1547,E110,'Cocktail (December 2025)'!$BB$6:$BB$1547))</f>
        <v>0</v>
      </c>
      <c r="JO110" s="108">
        <f ca="1">JN110/H110</f>
        <v>0</v>
      </c>
      <c r="JP110" s="109">
        <f t="shared" ref="JP110:JP132" ca="1" si="3165">JB110+JC110+JD110+JE110-JF110-JG110-JH110-JI110-JJ110-JK110-JM110-JO110</f>
        <v>0</v>
      </c>
      <c r="JQ110" s="104">
        <f ca="1">JP110*H110</f>
        <v>0</v>
      </c>
      <c r="JR110" s="105">
        <f t="shared" ref="JR110:JR132" ca="1" si="3166">(JG110+JH110+JI110+JJ110+(JK110+((JL110*$F110)/$H110)+JO110))*$L110</f>
        <v>0</v>
      </c>
      <c r="JS110" s="191"/>
      <c r="JT110" s="192">
        <f t="shared" ref="JT110:JT132" ca="1" si="3167">JS110-JP110</f>
        <v>0</v>
      </c>
      <c r="JU110" s="106">
        <f ca="1">JP110</f>
        <v>0</v>
      </c>
      <c r="JV110" s="202"/>
      <c r="JW110" s="202"/>
      <c r="JX110" s="202"/>
      <c r="JY110" s="202"/>
      <c r="JZ110" s="202"/>
      <c r="KA110" s="202"/>
      <c r="KB110" s="202"/>
      <c r="KC110" s="202"/>
      <c r="KD110" s="203"/>
      <c r="KE110" s="204"/>
      <c r="KF110" s="108">
        <f>(KE110*F110)/H110</f>
        <v>0</v>
      </c>
      <c r="KG110" s="102">
        <f ca="1">IF(E110=0,0,SUMIF('Cocktail (December 2025)'!$F$6:$DB$1547,E110,'Cocktail (December 2025)'!$BE$6:$BE$1547))</f>
        <v>0</v>
      </c>
      <c r="KH110" s="108">
        <f ca="1">KG110/H110</f>
        <v>0</v>
      </c>
      <c r="KI110" s="109">
        <f t="shared" ref="KI110:KI132" ca="1" si="3168">JU110+JV110+JW110+JX110-JY110-JZ110-KA110-KB110-KC110-KD110-KF110-KH110</f>
        <v>0</v>
      </c>
      <c r="KJ110" s="104">
        <f ca="1">KI110*H110</f>
        <v>0</v>
      </c>
      <c r="KK110" s="105">
        <f t="shared" ref="KK110:KK132" ca="1" si="3169">(JZ110+KA110+KB110+KC110+(KD110+((KE110*$F110)/$H110)+KH110))*$L110</f>
        <v>0</v>
      </c>
      <c r="KL110" s="191"/>
      <c r="KM110" s="192">
        <f t="shared" ref="KM110:KM132" ca="1" si="3170">KL110-KI110</f>
        <v>0</v>
      </c>
      <c r="KN110" s="106">
        <f t="shared" ref="KN110:KN132" ca="1" si="3171">KI110</f>
        <v>0</v>
      </c>
      <c r="KO110" s="202"/>
      <c r="KP110" s="202"/>
      <c r="KQ110" s="202"/>
      <c r="KR110" s="202"/>
      <c r="KS110" s="202"/>
      <c r="KT110" s="202"/>
      <c r="KU110" s="202"/>
      <c r="KV110" s="202"/>
      <c r="KW110" s="203"/>
      <c r="KX110" s="204"/>
      <c r="KY110" s="108">
        <f>(KX110*F110)/H110</f>
        <v>0</v>
      </c>
      <c r="KZ110" s="102">
        <f ca="1">IF(E110=0,0,SUMIF('Cocktail (December 2025)'!$F$6:$DB$1547,E110,'Cocktail (December 2025)'!$BH$6:$BH$1547))</f>
        <v>0</v>
      </c>
      <c r="LA110" s="108">
        <f ca="1">KZ110/H110</f>
        <v>0</v>
      </c>
      <c r="LB110" s="109">
        <f t="shared" ref="LB110:LB132" ca="1" si="3172">KN110+KO110+KP110+KQ110-KR110-KS110-KT110-KU110-KV110-KW110-KY110-LA110</f>
        <v>0</v>
      </c>
      <c r="LC110" s="104">
        <f ca="1">LB110*H110</f>
        <v>0</v>
      </c>
      <c r="LD110" s="105">
        <f t="shared" ref="LD110:LD132" ca="1" si="3173">(KS110+KT110+KU110+KV110+(KW110+((KX110*$F110)/$H110)+LA110))*$L110</f>
        <v>0</v>
      </c>
      <c r="LE110" s="191"/>
      <c r="LF110" s="192">
        <f t="shared" ref="LF110:LF132" ca="1" si="3174">LE110-LB110</f>
        <v>0</v>
      </c>
      <c r="LG110" s="106">
        <f t="shared" ref="LG110:LG132" ca="1" si="3175">LB110</f>
        <v>0</v>
      </c>
      <c r="LH110" s="202"/>
      <c r="LI110" s="202"/>
      <c r="LJ110" s="202"/>
      <c r="LK110" s="202"/>
      <c r="LL110" s="202"/>
      <c r="LM110" s="202"/>
      <c r="LN110" s="202"/>
      <c r="LO110" s="202"/>
      <c r="LP110" s="203"/>
      <c r="LQ110" s="204"/>
      <c r="LR110" s="108">
        <f>(LQ110*F110)/H110</f>
        <v>0</v>
      </c>
      <c r="LS110" s="102">
        <f ca="1">IF(E110=0,0,SUMIF('Cocktail (December 2025)'!$F$6:$DB$1547,E110,'Cocktail (December 2025)'!$BK$6:$BK$1547))</f>
        <v>0</v>
      </c>
      <c r="LT110" s="108">
        <f ca="1">LS110/H110</f>
        <v>0</v>
      </c>
      <c r="LU110" s="109">
        <f t="shared" ref="LU110:LU132" ca="1" si="3176">LG110+LH110+LI110+LJ110-LK110-LL110-LM110-LN110-LO110-LP110-LR110-LT110</f>
        <v>0</v>
      </c>
      <c r="LV110" s="104">
        <f ca="1">LU110*H110</f>
        <v>0</v>
      </c>
      <c r="LW110" s="105">
        <f t="shared" ref="LW110:LW132" ca="1" si="3177">(LL110+LM110+LN110+LO110+(LP110+((LQ110*$F110)/$H110)+LT110))*$L110</f>
        <v>0</v>
      </c>
      <c r="LX110" s="191"/>
      <c r="LY110" s="192">
        <f t="shared" ref="LY110:LY132" ca="1" si="3178">LX110-LU110</f>
        <v>0</v>
      </c>
      <c r="LZ110" s="106">
        <f t="shared" ref="LZ110:LZ132" ca="1" si="3179">LU110</f>
        <v>0</v>
      </c>
      <c r="MA110" s="202"/>
      <c r="MB110" s="202"/>
      <c r="MC110" s="202"/>
      <c r="MD110" s="202"/>
      <c r="ME110" s="202"/>
      <c r="MF110" s="202"/>
      <c r="MG110" s="202"/>
      <c r="MH110" s="202"/>
      <c r="MI110" s="203"/>
      <c r="MJ110" s="204"/>
      <c r="MK110" s="108">
        <f>(MJ110*F110)/H110</f>
        <v>0</v>
      </c>
      <c r="ML110" s="102">
        <f ca="1">IF(E110=0,0,SUMIF('Cocktail (December 2025)'!$F$6:$DB$1547,E110,'Cocktail (December 2025)'!$BN$6:$BN$1547))</f>
        <v>0</v>
      </c>
      <c r="MM110" s="108">
        <f ca="1">ML110/H110</f>
        <v>0</v>
      </c>
      <c r="MN110" s="109">
        <f t="shared" ref="MN110:MN132" ca="1" si="3180">LZ110+MA110+MB110+MC110-MD110-ME110-MF110-MG110-MH110-MI110-MK110-MM110</f>
        <v>0</v>
      </c>
      <c r="MO110" s="104">
        <f ca="1">MN110*H110</f>
        <v>0</v>
      </c>
      <c r="MP110" s="105">
        <f t="shared" ref="MP110:MP132" ca="1" si="3181">(ME110+MF110+MG110+MH110+(MI110+((MJ110*$F110)/$H110)+MM110))*$L110</f>
        <v>0</v>
      </c>
      <c r="MQ110" s="191"/>
      <c r="MR110" s="192">
        <f t="shared" ref="MR110:MR132" ca="1" si="3182">MQ110-MN110</f>
        <v>0</v>
      </c>
      <c r="MS110" s="106">
        <f t="shared" ref="MS110:MS132" ca="1" si="3183">MN110</f>
        <v>0</v>
      </c>
      <c r="MT110" s="202"/>
      <c r="MU110" s="202"/>
      <c r="MV110" s="202"/>
      <c r="MW110" s="202"/>
      <c r="MX110" s="202"/>
      <c r="MY110" s="202"/>
      <c r="MZ110" s="202"/>
      <c r="NA110" s="202"/>
      <c r="NB110" s="203"/>
      <c r="NC110" s="204"/>
      <c r="ND110" s="108">
        <f>(NC110*F110)/H110</f>
        <v>0</v>
      </c>
      <c r="NE110" s="102">
        <f ca="1">IF(E110=0,0,SUMIF('Cocktail (December 2025)'!$F$6:$DB$1547,E110,'Cocktail (December 2025)'!$BQ$6:$BQ$1547))</f>
        <v>0</v>
      </c>
      <c r="NF110" s="108">
        <f ca="1">NE110/H110</f>
        <v>0</v>
      </c>
      <c r="NG110" s="109">
        <f t="shared" ref="NG110:NG132" ca="1" si="3184">MS110+MT110+MU110+MV110-MW110-MX110-MY110-MZ110-NA110-NB110-ND110-NF110</f>
        <v>0</v>
      </c>
      <c r="NH110" s="104">
        <f ca="1">NG110*H110</f>
        <v>0</v>
      </c>
      <c r="NI110" s="105">
        <f t="shared" ref="NI110:NI132" ca="1" si="3185">(MX110+MY110+MZ110+NA110+(NB110+((NC110*$F110)/$H110)+NF110))*$L110</f>
        <v>0</v>
      </c>
      <c r="NJ110" s="191"/>
      <c r="NK110" s="192">
        <f t="shared" ref="NK110:NK132" ca="1" si="3186">NJ110-NG110</f>
        <v>0</v>
      </c>
      <c r="NL110" s="106">
        <f t="shared" ref="NL110:NL132" ca="1" si="3187">NG110</f>
        <v>0</v>
      </c>
      <c r="NM110" s="202"/>
      <c r="NN110" s="202"/>
      <c r="NO110" s="202"/>
      <c r="NP110" s="202"/>
      <c r="NQ110" s="202"/>
      <c r="NR110" s="202"/>
      <c r="NS110" s="202"/>
      <c r="NT110" s="202"/>
      <c r="NU110" s="203"/>
      <c r="NV110" s="204"/>
      <c r="NW110" s="108">
        <f>(NV110*F110)/H110</f>
        <v>0</v>
      </c>
      <c r="NX110" s="102">
        <f ca="1">IF(E110=0,0,SUMIF('Cocktail (December 2025)'!$F$6:$DB$1547,E110,'Cocktail (December 2025)'!$BT$6:$BT$1547))</f>
        <v>0</v>
      </c>
      <c r="NY110" s="108">
        <f ca="1">NX110/H110</f>
        <v>0</v>
      </c>
      <c r="NZ110" s="109">
        <f t="shared" ref="NZ110:NZ132" ca="1" si="3188">NL110+NM110+NN110+NO110-NP110-NQ110-NR110-NS110-NT110-NU110-NW110-NY110</f>
        <v>0</v>
      </c>
      <c r="OA110" s="104">
        <f ca="1">NZ110*H110</f>
        <v>0</v>
      </c>
      <c r="OB110" s="105">
        <f t="shared" ref="OB110:OB132" ca="1" si="3189">(NQ110+NR110+NS110+NT110+(NU110+((NV110*$F110)/$H110)+NY110))*$L110</f>
        <v>0</v>
      </c>
      <c r="OC110" s="191"/>
      <c r="OD110" s="192">
        <f t="shared" ref="OD110:OD132" ca="1" si="3190">OC110-NZ110</f>
        <v>0</v>
      </c>
      <c r="OE110" s="106">
        <f t="shared" ref="OE110:OE132" ca="1" si="3191">NZ110</f>
        <v>0</v>
      </c>
      <c r="OF110" s="202"/>
      <c r="OG110" s="202"/>
      <c r="OH110" s="202"/>
      <c r="OI110" s="202"/>
      <c r="OJ110" s="202"/>
      <c r="OK110" s="202"/>
      <c r="OL110" s="202"/>
      <c r="OM110" s="202"/>
      <c r="ON110" s="203"/>
      <c r="OO110" s="204"/>
      <c r="OP110" s="108">
        <f>(OO110*F110)/H110</f>
        <v>0</v>
      </c>
      <c r="OQ110" s="102">
        <f ca="1">IF(E110=0,0,SUMIF('Cocktail (December 2025)'!$F$6:$DB$1547,E110,'Cocktail (December 2025)'!$BW$6:$BW$1547))</f>
        <v>0</v>
      </c>
      <c r="OR110" s="108">
        <f ca="1">OQ110/H110</f>
        <v>0</v>
      </c>
      <c r="OS110" s="109">
        <f t="shared" ref="OS110:OS132" ca="1" si="3192">OE110+OF110+OG110+OH110-OI110-OJ110-OK110-OL110-OM110-ON110-OP110-OR110</f>
        <v>0</v>
      </c>
      <c r="OT110" s="104">
        <f ca="1">OS110*H110</f>
        <v>0</v>
      </c>
      <c r="OU110" s="105">
        <f t="shared" ref="OU110:OU132" ca="1" si="3193">(OJ110+OK110+OL110+OM110+(ON110+((OO110*$F110)/$H110)+OR110))*$L110</f>
        <v>0</v>
      </c>
      <c r="OV110" s="191"/>
      <c r="OW110" s="192">
        <f t="shared" ref="OW110:OW132" ca="1" si="3194">OV110-OS110</f>
        <v>0</v>
      </c>
      <c r="OX110" s="106">
        <f ca="1">OS110</f>
        <v>0</v>
      </c>
      <c r="OY110" s="202"/>
      <c r="OZ110" s="202"/>
      <c r="PA110" s="202"/>
      <c r="PB110" s="202"/>
      <c r="PC110" s="202"/>
      <c r="PD110" s="202"/>
      <c r="PE110" s="202"/>
      <c r="PF110" s="202"/>
      <c r="PG110" s="203"/>
      <c r="PH110" s="204"/>
      <c r="PI110" s="108">
        <f>(PH110*F110)/H110</f>
        <v>0</v>
      </c>
      <c r="PJ110" s="102">
        <f ca="1">IF(E110=0,0,SUMIF('Cocktail (December 2025)'!$F$6:$DB$1547,E110,'Cocktail (December 2025)'!$BZ$6:$BZ$1547))</f>
        <v>0</v>
      </c>
      <c r="PK110" s="108">
        <f ca="1">PJ110/H110</f>
        <v>0</v>
      </c>
      <c r="PL110" s="109">
        <f t="shared" ref="PL110:PL132" ca="1" si="3195">OX110+OY110+OZ110+PA110-PB110-PC110-PD110-PE110-PF110-PG110-PI110-PK110</f>
        <v>0</v>
      </c>
      <c r="PM110" s="104">
        <f ca="1">PL110*H110</f>
        <v>0</v>
      </c>
      <c r="PN110" s="105">
        <f t="shared" ref="PN110:PN132" ca="1" si="3196">(PC110+PD110+PE110+PF110+(PG110+((PH110*$F110)/$H110)+PK110))*$L110</f>
        <v>0</v>
      </c>
      <c r="PO110" s="191"/>
      <c r="PP110" s="192">
        <f t="shared" ref="PP110:PP132" ca="1" si="3197">PO110-PL110</f>
        <v>0</v>
      </c>
      <c r="PQ110" s="106">
        <f t="shared" ref="PQ110:PQ132" ca="1" si="3198">PL110</f>
        <v>0</v>
      </c>
      <c r="PR110" s="202"/>
      <c r="PS110" s="202"/>
      <c r="PT110" s="202"/>
      <c r="PU110" s="202"/>
      <c r="PV110" s="202"/>
      <c r="PW110" s="202"/>
      <c r="PX110" s="202"/>
      <c r="PY110" s="202"/>
      <c r="PZ110" s="203"/>
      <c r="QA110" s="204"/>
      <c r="QB110" s="108">
        <f>(QA110*F110)/H110</f>
        <v>0</v>
      </c>
      <c r="QC110" s="102">
        <f ca="1">IF(E110=0,0,SUMIF('Cocktail (December 2025)'!$F$6:$DB$1547,E110,'Cocktail (December 2025)'!$CC$6:$CC$1547))</f>
        <v>0</v>
      </c>
      <c r="QD110" s="108">
        <f ca="1">QC110/H110</f>
        <v>0</v>
      </c>
      <c r="QE110" s="109">
        <f t="shared" ref="QE110:QE132" ca="1" si="3199">PQ110+PR110+PS110+PT110-PU110-PV110-PW110-PX110-PY110-PZ110-QB110-QD110</f>
        <v>0</v>
      </c>
      <c r="QF110" s="104">
        <f ca="1">QE110*H110</f>
        <v>0</v>
      </c>
      <c r="QG110" s="105">
        <f t="shared" ref="QG110:QG132" ca="1" si="3200">(PV110+PW110+PX110+PY110+(PZ110+((QA110*$F110)/$H110)+QD110))*$L110</f>
        <v>0</v>
      </c>
      <c r="QH110" s="191"/>
      <c r="QI110" s="192">
        <f t="shared" ref="QI110:QI132" ca="1" si="3201">QH110-QE110</f>
        <v>0</v>
      </c>
      <c r="QJ110" s="106">
        <f t="shared" ref="QJ110:QJ132" ca="1" si="3202">QE110</f>
        <v>0</v>
      </c>
      <c r="QK110" s="202"/>
      <c r="QL110" s="202"/>
      <c r="QM110" s="202"/>
      <c r="QN110" s="202"/>
      <c r="QO110" s="202"/>
      <c r="QP110" s="202"/>
      <c r="QQ110" s="202"/>
      <c r="QR110" s="202"/>
      <c r="QS110" s="203"/>
      <c r="QT110" s="204"/>
      <c r="QU110" s="108">
        <f>(QT110*F110)/H110</f>
        <v>0</v>
      </c>
      <c r="QV110" s="102">
        <f ca="1">IF(E110=0,0,SUMIF('Cocktail (December 2025)'!$F$6:$DB$1547,E110,'Cocktail (December 2025)'!$CF$6:$CF$1547))</f>
        <v>0</v>
      </c>
      <c r="QW110" s="108">
        <f ca="1">QV110/H110</f>
        <v>0</v>
      </c>
      <c r="QX110" s="109">
        <f t="shared" ref="QX110:QX132" ca="1" si="3203">QJ110+QK110+QL110+QM110-QN110-QO110-QP110-QQ110-QR110-QS110-QU110-QW110</f>
        <v>0</v>
      </c>
      <c r="QY110" s="104">
        <f ca="1">QX110*H110</f>
        <v>0</v>
      </c>
      <c r="QZ110" s="105">
        <f t="shared" ref="QZ110:QZ132" ca="1" si="3204">(QO110+QP110+QQ110+QR110+(QS110+((QT110*$F110)/$H110)+QW110))*$L110</f>
        <v>0</v>
      </c>
      <c r="RA110" s="191"/>
      <c r="RB110" s="192">
        <f t="shared" ref="RB110:RB132" ca="1" si="3205">RA110-QX110</f>
        <v>0</v>
      </c>
      <c r="RC110" s="106">
        <f t="shared" ca="1" si="3100"/>
        <v>0</v>
      </c>
      <c r="RD110" s="202"/>
      <c r="RE110" s="202"/>
      <c r="RF110" s="202"/>
      <c r="RG110" s="202"/>
      <c r="RH110" s="202"/>
      <c r="RI110" s="202"/>
      <c r="RJ110" s="202"/>
      <c r="RK110" s="202"/>
      <c r="RL110" s="203"/>
      <c r="RM110" s="204"/>
      <c r="RN110" s="108">
        <f>(RM110*F110)/H110</f>
        <v>0</v>
      </c>
      <c r="RO110" s="102">
        <f ca="1">IF(E110=0,0,SUMIF('Cocktail (December 2025)'!$F$6:$DB$1547,E110,'Cocktail (December 2025)'!$CI$6:$CI$1547))</f>
        <v>0</v>
      </c>
      <c r="RP110" s="108">
        <f ca="1">RO110/H110</f>
        <v>0</v>
      </c>
      <c r="RQ110" s="109">
        <f t="shared" ref="RQ110:RQ132" ca="1" si="3206">RC110+RD110+RE110+RF110-RG110-RH110-RI110-RJ110-RK110-RL110-RN110-RP110</f>
        <v>0</v>
      </c>
      <c r="RR110" s="104">
        <f ca="1">RQ110*H110</f>
        <v>0</v>
      </c>
      <c r="RS110" s="105">
        <f t="shared" ref="RS110:RS132" ca="1" si="3207">(RH110+RI110+RJ110+RK110+(RL110+((RM110*$F110)/$H110)+RP110))*$L110</f>
        <v>0</v>
      </c>
      <c r="RT110" s="191"/>
      <c r="RU110" s="192">
        <f t="shared" ref="RU110:RU132" ca="1" si="3208">RT110-RQ110</f>
        <v>0</v>
      </c>
      <c r="RV110" s="106">
        <f t="shared" ref="RV110:RV132" ca="1" si="3209">RQ110</f>
        <v>0</v>
      </c>
      <c r="RW110" s="202"/>
      <c r="RX110" s="202"/>
      <c r="RY110" s="202"/>
      <c r="RZ110" s="202"/>
      <c r="SA110" s="202"/>
      <c r="SB110" s="202"/>
      <c r="SC110" s="202"/>
      <c r="SD110" s="202"/>
      <c r="SE110" s="203"/>
      <c r="SF110" s="204"/>
      <c r="SG110" s="108">
        <f>(SF110*F110)/H110</f>
        <v>0</v>
      </c>
      <c r="SH110" s="102">
        <f ca="1">IF(E110=0,0,SUMIF('Cocktail (December 2025)'!$F$6:$DB$1547,E110,'Cocktail (December 2025)'!$CL$6:$CL$1547))</f>
        <v>0</v>
      </c>
      <c r="SI110" s="108">
        <f ca="1">SH110/H110</f>
        <v>0</v>
      </c>
      <c r="SJ110" s="109">
        <f t="shared" ref="SJ110:SJ132" ca="1" si="3210">RV110+RW110+RX110+RY110-RZ110-SA110-SB110-SC110-SD110-SE110-SG110-SI110</f>
        <v>0</v>
      </c>
      <c r="SK110" s="104">
        <f ca="1">SJ110*H110</f>
        <v>0</v>
      </c>
      <c r="SL110" s="105">
        <f t="shared" ref="SL110:SL132" ca="1" si="3211">(SA110+SB110+SC110+SD110+(SE110+((SF110*$F110)/$H110)+SI110))*$L110</f>
        <v>0</v>
      </c>
      <c r="SM110" s="191"/>
      <c r="SN110" s="192">
        <f t="shared" ref="SN110:SN132" ca="1" si="3212">SM110-SJ110</f>
        <v>0</v>
      </c>
      <c r="SO110" s="106">
        <f t="shared" ref="SO110:SO132" ca="1" si="3213">SJ110</f>
        <v>0</v>
      </c>
      <c r="SP110" s="202"/>
      <c r="SQ110" s="202"/>
      <c r="SR110" s="202"/>
      <c r="SS110" s="202"/>
      <c r="ST110" s="202"/>
      <c r="SU110" s="202"/>
      <c r="SV110" s="202"/>
      <c r="SW110" s="202"/>
      <c r="SX110" s="203"/>
      <c r="SY110" s="204"/>
      <c r="SZ110" s="108">
        <f>(SY110*F110)/H110</f>
        <v>0</v>
      </c>
      <c r="TA110" s="102">
        <f ca="1">IF(E110=0,0,SUMIF('Cocktail (December 2025)'!$F$6:$DB$1547,E110,'Cocktail (December 2025)'!$CO$6:$CO$1547))</f>
        <v>0</v>
      </c>
      <c r="TB110" s="108">
        <f ca="1">TA110/H110</f>
        <v>0</v>
      </c>
      <c r="TC110" s="109">
        <f t="shared" ref="TC110:TC132" ca="1" si="3214">SO110+SP110+SQ110+SR110-SS110-ST110-SU110-SV110-SW110-SX110-SZ110-TB110</f>
        <v>0</v>
      </c>
      <c r="TD110" s="104">
        <f ca="1">TC110*H110</f>
        <v>0</v>
      </c>
      <c r="TE110" s="105">
        <f t="shared" ref="TE110:TE132" ca="1" si="3215">(ST110+SU110+SV110+SW110+(SX110+((SY110*$F110)/$H110)+TB110))*$L110</f>
        <v>0</v>
      </c>
      <c r="TF110" s="191"/>
      <c r="TG110" s="192">
        <f t="shared" ref="TG110:TG132" ca="1" si="3216">TF110-TC110</f>
        <v>0</v>
      </c>
      <c r="TH110" s="106">
        <f t="shared" ref="TH110:TH132" ca="1" si="3217">TC110</f>
        <v>0</v>
      </c>
      <c r="TI110" s="202"/>
      <c r="TJ110" s="202"/>
      <c r="TK110" s="202"/>
      <c r="TL110" s="202"/>
      <c r="TM110" s="202"/>
      <c r="TN110" s="202"/>
      <c r="TO110" s="202"/>
      <c r="TP110" s="202"/>
      <c r="TQ110" s="203"/>
      <c r="TR110" s="204"/>
      <c r="TS110" s="108">
        <f>(TR110*F110)/H110</f>
        <v>0</v>
      </c>
      <c r="TT110" s="102">
        <f ca="1">IF(E110=0,0,SUMIF('Cocktail (December 2025)'!$F$6:$DB$1547,E110,'Cocktail (December 2025)'!$CR$6:$CR$1547))</f>
        <v>0</v>
      </c>
      <c r="TU110" s="108">
        <f ca="1">TT110/H110</f>
        <v>0</v>
      </c>
      <c r="TV110" s="109">
        <f t="shared" ref="TV110:TV132" ca="1" si="3218">TH110+TI110+TJ110+TK110-TL110-TM110-TN110-TO110-TP110-TQ110-TS110-TU110</f>
        <v>0</v>
      </c>
      <c r="TW110" s="104">
        <f ca="1">TV110*H110</f>
        <v>0</v>
      </c>
      <c r="TX110" s="105">
        <f t="shared" ref="TX110:TX132" ca="1" si="3219">(TM110+TN110+TO110+TP110+(TQ110+((TR110*$F110)/$H110)+TU110))*$L110</f>
        <v>0</v>
      </c>
      <c r="TY110" s="191"/>
      <c r="TZ110" s="192">
        <f t="shared" ref="TZ110:TZ132" ca="1" si="3220">TY110-TV110</f>
        <v>0</v>
      </c>
      <c r="UA110" s="106">
        <f t="shared" ref="UA110:UA132" ca="1" si="3221">TV110</f>
        <v>0</v>
      </c>
      <c r="UB110" s="202"/>
      <c r="UC110" s="202"/>
      <c r="UD110" s="202"/>
      <c r="UE110" s="202"/>
      <c r="UF110" s="202"/>
      <c r="UG110" s="202"/>
      <c r="UH110" s="202"/>
      <c r="UI110" s="202"/>
      <c r="UJ110" s="203"/>
      <c r="UK110" s="204"/>
      <c r="UL110" s="108">
        <f>(UK110*F110)/H110</f>
        <v>0</v>
      </c>
      <c r="UM110" s="102">
        <f ca="1">IF(E110=0,0,SUMIF('Cocktail (December 2025)'!$F$6:$DB$1547,E110,'Cocktail (December 2025)'!$CU$6:$CU$1547))</f>
        <v>0</v>
      </c>
      <c r="UN110" s="108">
        <f ca="1">UM110/H110</f>
        <v>0</v>
      </c>
      <c r="UO110" s="109">
        <f t="shared" ref="UO110:UO132" ca="1" si="3222">UA110+UB110+UC110+UD110-UE110-UF110-UG110-UH110-UI110-UJ110-UL110-UN110</f>
        <v>0</v>
      </c>
      <c r="UP110" s="104">
        <f ca="1">UO110*H110</f>
        <v>0</v>
      </c>
      <c r="UQ110" s="105">
        <f t="shared" ref="UQ110:UQ132" ca="1" si="3223">(UF110+UG110+UH110+UI110+(UJ110+((UK110*$F110)/$H110)+UN110))*$L110</f>
        <v>0</v>
      </c>
      <c r="UR110" s="191"/>
      <c r="US110" s="192">
        <f t="shared" ref="US110:US132" ca="1" si="3224">UR110-UO110</f>
        <v>0</v>
      </c>
      <c r="UT110" s="106">
        <f t="shared" ref="UT110:UT132" ca="1" si="3225">UO110</f>
        <v>0</v>
      </c>
      <c r="UU110" s="202"/>
      <c r="UV110" s="202"/>
      <c r="UW110" s="202"/>
      <c r="UX110" s="202"/>
      <c r="UY110" s="202"/>
      <c r="UZ110" s="202"/>
      <c r="VA110" s="202"/>
      <c r="VB110" s="202"/>
      <c r="VC110" s="203"/>
      <c r="VD110" s="204"/>
      <c r="VE110" s="108">
        <f>(VD110*F110)/H110</f>
        <v>0</v>
      </c>
      <c r="VF110" s="102">
        <f ca="1">IF(E110=0,0,SUMIF('Cocktail (December 2025)'!$F$6:$DB$1547,E110,'Cocktail (December 2025)'!$CX$6:$CX$1547))</f>
        <v>0</v>
      </c>
      <c r="VG110" s="108">
        <f ca="1">VF110/H110</f>
        <v>0</v>
      </c>
      <c r="VH110" s="109">
        <f t="shared" ref="VH110:VH132" ca="1" si="3226">UT110+UU110+UV110+UW110-UX110-UY110-UZ110-VA110-VB110-VC110-VE110-VG110</f>
        <v>0</v>
      </c>
      <c r="VI110" s="104">
        <f ca="1">VH110*H110</f>
        <v>0</v>
      </c>
      <c r="VJ110" s="105">
        <f t="shared" ref="VJ110:VJ132" ca="1" si="3227">(UY110+UZ110+VA110+VB110+(VC110+((VD110*$F110)/$H110)+VG110))*$L110</f>
        <v>0</v>
      </c>
      <c r="VK110" s="191"/>
      <c r="VL110" s="192">
        <f t="shared" ref="VL110:VL132" ca="1" si="3228">VK110-VH110</f>
        <v>0</v>
      </c>
      <c r="VM110" s="106">
        <f t="shared" ref="VM110:VM132" ca="1" si="3229">VH110</f>
        <v>0</v>
      </c>
      <c r="VN110" s="202"/>
      <c r="VO110" s="202"/>
      <c r="VP110" s="202"/>
      <c r="VQ110" s="202"/>
      <c r="VR110" s="202"/>
      <c r="VS110" s="202"/>
      <c r="VT110" s="202"/>
      <c r="VU110" s="202"/>
      <c r="VV110" s="203"/>
      <c r="VW110" s="204"/>
      <c r="VX110" s="108">
        <f>(VW110*F110)/H110</f>
        <v>0</v>
      </c>
      <c r="VY110" s="102">
        <f ca="1">IF(E110=0,0,SUMIF('Cocktail (December 2025)'!$F$6:$DB$1547,E110,'Cocktail (December 2025)'!$DA$6:$DA$1547))</f>
        <v>0</v>
      </c>
      <c r="VZ110" s="108">
        <f ca="1">VY110/H110</f>
        <v>0</v>
      </c>
      <c r="WA110" s="109">
        <f t="shared" ref="WA110:WA132" ca="1" si="3230">VM110+VN110+VO110+VP110-VQ110-VR110-VS110-VT110-VU110-VV110-VX110-VZ110</f>
        <v>0</v>
      </c>
      <c r="WB110" s="104">
        <f ca="1">WA110*H110</f>
        <v>0</v>
      </c>
      <c r="WC110" s="105">
        <f t="shared" ref="WC110:WC132" ca="1" si="3231">(VR110+VS110+VT110+VU110+(VV110+((VW110*$F110)/$H110)+VZ110))*$L110</f>
        <v>0</v>
      </c>
      <c r="WD110" s="191"/>
      <c r="WE110" s="192">
        <f t="shared" ref="WE110:WE132" ca="1" si="3232">WD110-WA110</f>
        <v>0</v>
      </c>
      <c r="WF110" s="14" t="s">
        <v>81</v>
      </c>
      <c r="WG110" s="62">
        <f>O110</f>
        <v>0</v>
      </c>
      <c r="WH110" s="13">
        <f t="shared" ref="WH110:WL112" si="3233">P110+AI110+BB110+BU110+CN110+DG110+DZ110+ES110+FL110+GE110+GX110+HQ110+IJ110+JC110+JV110+KO110+LH110+MA110+MT110+NM110+OF110+OY110+PR110+QK110+RD110+RW110+SP110+TI110+UB110+UU110+VN110</f>
        <v>0</v>
      </c>
      <c r="WI110" s="13">
        <f t="shared" si="3233"/>
        <v>0</v>
      </c>
      <c r="WJ110" s="13">
        <f t="shared" si="3233"/>
        <v>0</v>
      </c>
      <c r="WK110" s="13">
        <f t="shared" si="3233"/>
        <v>0</v>
      </c>
      <c r="WL110" s="13">
        <f t="shared" si="3233"/>
        <v>0</v>
      </c>
      <c r="WM110" s="13">
        <f>U110+AN110+BG110+BZ110+CS110+DL110+EE110++EX110+FQ110+GJ110+HC110+HV110+IO110+JH110+KA110+KT110+LM110+MF110+MY110+NR110+OK110+PD110+PW110+QP110+RI110+SB110+SU110+TN110+UG110+UZ110+VS110</f>
        <v>0</v>
      </c>
      <c r="WN110" s="13">
        <f t="shared" ref="WN110:WR112" si="3234">V110+AO110+BH110+CA110+CT110+DM110+EF110+EY110+FR110+GK110+HD110+HW110+IP110+JI110+KB110+KU110+LN110+MG110+MZ110+NS110+OL110+PE110+PX110+QQ110+RJ110+SC110+SV110+TO110+UH110+VA110+VT110</f>
        <v>0</v>
      </c>
      <c r="WO110" s="13">
        <f t="shared" si="3234"/>
        <v>0</v>
      </c>
      <c r="WP110" s="63">
        <f t="shared" si="3234"/>
        <v>0</v>
      </c>
      <c r="WQ110" s="63">
        <f t="shared" si="3234"/>
        <v>0</v>
      </c>
      <c r="WR110" s="63">
        <f t="shared" si="3234"/>
        <v>0</v>
      </c>
      <c r="WS110" s="63">
        <f ca="1">AB110+AU110+BN110+CG110+CZ110+DS110+EL110+FE110+FX110+GQ110+HJ110+IC110+IV110+JO110+KH110+LA110+LT110+MM110+NF110+NY110+OR110+PK110+QD110+QW110+RP110+SI110+TB110+TU110+UN110+VG110+VZ110</f>
        <v>0</v>
      </c>
      <c r="WT110" s="54">
        <f t="shared" ref="WT110:WT132" ca="1" si="3235">WA110</f>
        <v>0</v>
      </c>
      <c r="WU110" s="64">
        <f t="shared" ref="WU110:WU132" ca="1" si="3236">WB110</f>
        <v>0</v>
      </c>
      <c r="WV110" s="196"/>
      <c r="WW110" s="197">
        <f t="shared" ref="WW110:WW132" ca="1" si="3237">WV110-WT110</f>
        <v>0</v>
      </c>
      <c r="WX110" s="12">
        <f>WV110/F110</f>
        <v>0</v>
      </c>
      <c r="WY110" s="61"/>
    </row>
    <row r="111" spans="1:623" ht="15" x14ac:dyDescent="0.3">
      <c r="A111" s="114" t="str">
        <f t="shared" ca="1" si="3111"/>
        <v>-</v>
      </c>
      <c r="B111" s="175"/>
      <c r="C111" s="173">
        <v>564</v>
      </c>
      <c r="D111" s="174">
        <v>459</v>
      </c>
      <c r="E111" s="138" t="s">
        <v>143</v>
      </c>
      <c r="F111" s="98">
        <f>IF(E111="","",IF(VLOOKUP(E111,'Master Data (December 2025)'!$B$10:$N$857,1)=E111,VLOOKUP(E111,'Master Data (December 2025)'!$B$10:$N$857,6),"XX"))</f>
        <v>1</v>
      </c>
      <c r="G111" s="98"/>
      <c r="H111" s="90">
        <f>IF(E111="","",IF(VLOOKUP(E111,'Master Data (December 2025)'!$B$10:$N$857,1)=E111,VLOOKUP(E111,'Master Data (December 2025)'!$B$10:$N$857,8),"XX"))</f>
        <v>1</v>
      </c>
      <c r="I111" s="98"/>
      <c r="J111" s="90" t="str">
        <f>IF(E111="","",IF(VLOOKUP(E111,'Master Data (December 2025)'!$B$10:$N$857,1)=E111,VLOOKUP(E111,'Master Data (December 2025)'!$B$10:$N$857,3),"XX"))</f>
        <v>Winefans</v>
      </c>
      <c r="K111" s="99" t="str">
        <f>IF(E111="","",IF(VLOOKUP(E111,'Master Data (December 2025)'!$B$10:$N$857,1)=E111,VLOOKUP(E111,'Master Data (December 2025)'!$B$10:$N$857,5),"XX"))</f>
        <v>Bottle</v>
      </c>
      <c r="L111" s="215">
        <f>IF(E111="","",IF(VLOOKUP(E111,'Master Data (December 2025)'!$B$10:$N$857,1)=E111,VLOOKUP(E111,'Master Data (December 2025)'!$B$10:$N$857,11),"XX"))</f>
        <v>492</v>
      </c>
      <c r="M111" s="215">
        <f>IF(E111="","",IF(VLOOKUP(E111,'Master Data (December 2025)'!$B$10:$N$857,1)=E111,VLOOKUP(E111,'Master Data (December 2025)'!$B$10:$N$857,13),"XX"))</f>
        <v>492</v>
      </c>
      <c r="N111" s="208"/>
      <c r="O111" s="100">
        <f t="shared" si="3112"/>
        <v>0</v>
      </c>
      <c r="P111" s="202"/>
      <c r="Q111" s="202"/>
      <c r="R111" s="202"/>
      <c r="S111" s="202"/>
      <c r="T111" s="202"/>
      <c r="U111" s="202"/>
      <c r="V111" s="202"/>
      <c r="W111" s="202"/>
      <c r="X111" s="203"/>
      <c r="Y111" s="204"/>
      <c r="Z111" s="101">
        <f t="shared" si="3113"/>
        <v>0</v>
      </c>
      <c r="AA111" s="102">
        <f ca="1">IF(E111=0,0,SUMIF('Cocktail (December 2025)'!$F$6:$DB$1547,E111,'Cocktail (December 2025)'!$O$6:$O$1547))</f>
        <v>0</v>
      </c>
      <c r="AB111" s="103">
        <f t="shared" ca="1" si="3114"/>
        <v>0</v>
      </c>
      <c r="AC111" s="104">
        <f t="shared" ca="1" si="3115"/>
        <v>0</v>
      </c>
      <c r="AD111" s="104">
        <f t="shared" ca="1" si="3116"/>
        <v>0</v>
      </c>
      <c r="AE111" s="105">
        <f t="shared" ca="1" si="3117"/>
        <v>0</v>
      </c>
      <c r="AF111" s="191"/>
      <c r="AG111" s="192">
        <f t="shared" ca="1" si="3118"/>
        <v>0</v>
      </c>
      <c r="AH111" s="106">
        <f t="shared" ca="1" si="3099"/>
        <v>0</v>
      </c>
      <c r="AI111" s="202"/>
      <c r="AJ111" s="202"/>
      <c r="AK111" s="202"/>
      <c r="AL111" s="202"/>
      <c r="AM111" s="202"/>
      <c r="AN111" s="202"/>
      <c r="AO111" s="202"/>
      <c r="AP111" s="202"/>
      <c r="AQ111" s="203"/>
      <c r="AR111" s="204"/>
      <c r="AS111" s="107">
        <f>(AR111*F111)/H111</f>
        <v>0</v>
      </c>
      <c r="AT111" s="102">
        <f ca="1">IF(E111=0,0,SUMIF('Cocktail (December 2025)'!$F$6:$DB$1547,E111,'Cocktail (December 2025)'!$R$6:$R$1547))</f>
        <v>0</v>
      </c>
      <c r="AU111" s="108">
        <f ca="1">AT111/H111</f>
        <v>0</v>
      </c>
      <c r="AV111" s="104">
        <f t="shared" ca="1" si="3119"/>
        <v>0</v>
      </c>
      <c r="AW111" s="104">
        <f ca="1">AV111*H111</f>
        <v>0</v>
      </c>
      <c r="AX111" s="105">
        <f t="shared" ca="1" si="3120"/>
        <v>0</v>
      </c>
      <c r="AY111" s="191"/>
      <c r="AZ111" s="192">
        <f t="shared" ca="1" si="3121"/>
        <v>0</v>
      </c>
      <c r="BA111" s="106">
        <f ca="1">AV111</f>
        <v>0</v>
      </c>
      <c r="BB111" s="202"/>
      <c r="BC111" s="202"/>
      <c r="BD111" s="202"/>
      <c r="BE111" s="202"/>
      <c r="BF111" s="202"/>
      <c r="BG111" s="202"/>
      <c r="BH111" s="202"/>
      <c r="BI111" s="202"/>
      <c r="BJ111" s="203"/>
      <c r="BK111" s="204"/>
      <c r="BL111" s="108">
        <f>(BK111*F111)/H111</f>
        <v>0</v>
      </c>
      <c r="BM111" s="102">
        <f ca="1">IF(E111=0,0,SUMIF('Cocktail (December 2025)'!$F$6:$DB$1547,E111,'Cocktail (December 2025)'!$U$6:$U$1547))</f>
        <v>0</v>
      </c>
      <c r="BN111" s="108">
        <f ca="1">BM111/H111</f>
        <v>0</v>
      </c>
      <c r="BO111" s="109">
        <f t="shared" ca="1" si="3122"/>
        <v>0</v>
      </c>
      <c r="BP111" s="104">
        <f ca="1">BO111*H111</f>
        <v>0</v>
      </c>
      <c r="BQ111" s="105">
        <f t="shared" ca="1" si="3123"/>
        <v>0</v>
      </c>
      <c r="BR111" s="191"/>
      <c r="BS111" s="192">
        <f t="shared" ca="1" si="3124"/>
        <v>0</v>
      </c>
      <c r="BT111" s="106">
        <f t="shared" ca="1" si="3125"/>
        <v>0</v>
      </c>
      <c r="BU111" s="202"/>
      <c r="BV111" s="202"/>
      <c r="BW111" s="202"/>
      <c r="BX111" s="202"/>
      <c r="BY111" s="202"/>
      <c r="BZ111" s="202"/>
      <c r="CA111" s="202"/>
      <c r="CB111" s="202"/>
      <c r="CC111" s="203"/>
      <c r="CD111" s="204"/>
      <c r="CE111" s="108">
        <f>(CD111*F111)/H111</f>
        <v>0</v>
      </c>
      <c r="CF111" s="102">
        <f ca="1">IF(E111=0,0,SUMIF('Cocktail (December 2025)'!$F$6:$DB$1547,E111,'Cocktail (December 2025)'!$X$6:$X$1547))</f>
        <v>0</v>
      </c>
      <c r="CG111" s="108">
        <f ca="1">CF111/H111</f>
        <v>0</v>
      </c>
      <c r="CH111" s="109">
        <f t="shared" ca="1" si="3126"/>
        <v>0</v>
      </c>
      <c r="CI111" s="104">
        <f ca="1">CH111*H111</f>
        <v>0</v>
      </c>
      <c r="CJ111" s="105">
        <f t="shared" ca="1" si="3127"/>
        <v>0</v>
      </c>
      <c r="CK111" s="191"/>
      <c r="CL111" s="192">
        <f t="shared" ca="1" si="3128"/>
        <v>0</v>
      </c>
      <c r="CM111" s="106">
        <f t="shared" ca="1" si="3129"/>
        <v>0</v>
      </c>
      <c r="CN111" s="202"/>
      <c r="CO111" s="202"/>
      <c r="CP111" s="202"/>
      <c r="CQ111" s="202"/>
      <c r="CR111" s="202"/>
      <c r="CS111" s="202"/>
      <c r="CT111" s="202"/>
      <c r="CU111" s="202"/>
      <c r="CV111" s="203"/>
      <c r="CW111" s="204"/>
      <c r="CX111" s="108">
        <f>(CW111*F111)/H111</f>
        <v>0</v>
      </c>
      <c r="CY111" s="102">
        <f ca="1">IF(E111=0,0,SUMIF('Cocktail (December 2025)'!$F$6:$DB$1547,E111,'Cocktail (December 2025)'!$AA$6:$AA$1547))</f>
        <v>0</v>
      </c>
      <c r="CZ111" s="108">
        <f ca="1">CY111/H111</f>
        <v>0</v>
      </c>
      <c r="DA111" s="109">
        <f t="shared" ca="1" si="3130"/>
        <v>0</v>
      </c>
      <c r="DB111" s="104">
        <f ca="1">DA111*H111</f>
        <v>0</v>
      </c>
      <c r="DC111" s="105">
        <f t="shared" ca="1" si="3131"/>
        <v>0</v>
      </c>
      <c r="DD111" s="191"/>
      <c r="DE111" s="192">
        <f t="shared" ca="1" si="3132"/>
        <v>0</v>
      </c>
      <c r="DF111" s="106">
        <f t="shared" ca="1" si="3133"/>
        <v>0</v>
      </c>
      <c r="DG111" s="202"/>
      <c r="DH111" s="202"/>
      <c r="DI111" s="202"/>
      <c r="DJ111" s="202"/>
      <c r="DK111" s="202"/>
      <c r="DL111" s="202"/>
      <c r="DM111" s="202"/>
      <c r="DN111" s="202"/>
      <c r="DO111" s="203"/>
      <c r="DP111" s="204"/>
      <c r="DQ111" s="108">
        <f>(DP111*F111)/H111</f>
        <v>0</v>
      </c>
      <c r="DR111" s="102">
        <f ca="1">IF(E111=0,0,SUMIF('Cocktail (December 2025)'!$F$6:$DB$1547,E111,'Cocktail (December 2025)'!$AD$6:$AD$1547))</f>
        <v>0</v>
      </c>
      <c r="DS111" s="108">
        <f ca="1">DR111/H111</f>
        <v>0</v>
      </c>
      <c r="DT111" s="109">
        <f t="shared" ca="1" si="3134"/>
        <v>0</v>
      </c>
      <c r="DU111" s="104">
        <f ca="1">DT111*H111</f>
        <v>0</v>
      </c>
      <c r="DV111" s="105">
        <f t="shared" ca="1" si="3135"/>
        <v>0</v>
      </c>
      <c r="DW111" s="191"/>
      <c r="DX111" s="192">
        <f t="shared" ca="1" si="3136"/>
        <v>0</v>
      </c>
      <c r="DY111" s="106">
        <f t="shared" ca="1" si="3137"/>
        <v>0</v>
      </c>
      <c r="DZ111" s="202"/>
      <c r="EA111" s="202"/>
      <c r="EB111" s="202"/>
      <c r="EC111" s="202"/>
      <c r="ED111" s="202"/>
      <c r="EE111" s="202"/>
      <c r="EF111" s="202"/>
      <c r="EG111" s="202"/>
      <c r="EH111" s="203"/>
      <c r="EI111" s="204"/>
      <c r="EJ111" s="108">
        <f>(EI111*F111)/H111</f>
        <v>0</v>
      </c>
      <c r="EK111" s="102">
        <f ca="1">IF(E111=0,0,SUMIF('Cocktail (December 2025)'!$F$6:$DB$1547,E111,'Cocktail (December 2025)'!$AG$6:$AG$1547))</f>
        <v>0</v>
      </c>
      <c r="EL111" s="108">
        <f ca="1">EK111/H111</f>
        <v>0</v>
      </c>
      <c r="EM111" s="109">
        <f t="shared" ca="1" si="3138"/>
        <v>0</v>
      </c>
      <c r="EN111" s="104">
        <f ca="1">EM111*H111</f>
        <v>0</v>
      </c>
      <c r="EO111" s="105">
        <f t="shared" ca="1" si="3139"/>
        <v>0</v>
      </c>
      <c r="EP111" s="191"/>
      <c r="EQ111" s="199">
        <f t="shared" ca="1" si="3140"/>
        <v>0</v>
      </c>
      <c r="ER111" s="185">
        <f ca="1">EM111</f>
        <v>0</v>
      </c>
      <c r="ES111" s="202"/>
      <c r="ET111" s="202"/>
      <c r="EU111" s="202"/>
      <c r="EV111" s="202"/>
      <c r="EW111" s="202"/>
      <c r="EX111" s="202"/>
      <c r="EY111" s="202"/>
      <c r="EZ111" s="202"/>
      <c r="FA111" s="203"/>
      <c r="FB111" s="204"/>
      <c r="FC111" s="108">
        <f>(FB111*F111)/H111</f>
        <v>0</v>
      </c>
      <c r="FD111" s="102">
        <f ca="1">IF(E111=0,0,SUMIF('Cocktail (December 2025)'!$F$6:$DB$1547,E111,'Cocktail (December 2025)'!$AJ$6:$AJ$1547))</f>
        <v>0</v>
      </c>
      <c r="FE111" s="108">
        <f ca="1">FD111/H111</f>
        <v>0</v>
      </c>
      <c r="FF111" s="109">
        <f t="shared" ca="1" si="3141"/>
        <v>0</v>
      </c>
      <c r="FG111" s="104">
        <f ca="1">FF111*H111</f>
        <v>0</v>
      </c>
      <c r="FH111" s="105">
        <f t="shared" ca="1" si="3142"/>
        <v>0</v>
      </c>
      <c r="FI111" s="191"/>
      <c r="FJ111" s="192">
        <f t="shared" ca="1" si="3143"/>
        <v>0</v>
      </c>
      <c r="FK111" s="110">
        <f t="shared" ca="1" si="3144"/>
        <v>0</v>
      </c>
      <c r="FL111" s="202"/>
      <c r="FM111" s="202"/>
      <c r="FN111" s="202"/>
      <c r="FO111" s="202"/>
      <c r="FP111" s="202"/>
      <c r="FQ111" s="202"/>
      <c r="FR111" s="202"/>
      <c r="FS111" s="202"/>
      <c r="FT111" s="203"/>
      <c r="FU111" s="204"/>
      <c r="FV111" s="108">
        <f>(FU111*F111)/H111</f>
        <v>0</v>
      </c>
      <c r="FW111" s="102">
        <f ca="1">IF(E111=0,0,SUMIF('Cocktail (December 2025)'!$F$6:$DB$1547,E111,'Cocktail (December 2025)'!$AM$6:$AM$1547))</f>
        <v>0</v>
      </c>
      <c r="FX111" s="108">
        <f ca="1">FW111/H111</f>
        <v>0</v>
      </c>
      <c r="FY111" s="109">
        <f t="shared" ca="1" si="3145"/>
        <v>0</v>
      </c>
      <c r="FZ111" s="104">
        <f ca="1">FY111*H111</f>
        <v>0</v>
      </c>
      <c r="GA111" s="105">
        <f t="shared" ca="1" si="3146"/>
        <v>0</v>
      </c>
      <c r="GB111" s="191"/>
      <c r="GC111" s="192">
        <f t="shared" ca="1" si="3147"/>
        <v>0</v>
      </c>
      <c r="GD111" s="106">
        <f t="shared" ca="1" si="3148"/>
        <v>0</v>
      </c>
      <c r="GE111" s="202"/>
      <c r="GF111" s="202"/>
      <c r="GG111" s="202"/>
      <c r="GH111" s="202"/>
      <c r="GI111" s="202"/>
      <c r="GJ111" s="202"/>
      <c r="GK111" s="202"/>
      <c r="GL111" s="202"/>
      <c r="GM111" s="203"/>
      <c r="GN111" s="204"/>
      <c r="GO111" s="108">
        <f>(GN111*F111)/H111</f>
        <v>0</v>
      </c>
      <c r="GP111" s="102">
        <f ca="1">IF(E111=0,0,SUMIF('Cocktail (December 2025)'!$F$6:$DB$1547,E111,'Cocktail (December 2025)'!$AP$6:$AP$1547))</f>
        <v>0</v>
      </c>
      <c r="GQ111" s="108">
        <f ca="1">GP111/H111</f>
        <v>0</v>
      </c>
      <c r="GR111" s="109">
        <f t="shared" ca="1" si="3149"/>
        <v>0</v>
      </c>
      <c r="GS111" s="104">
        <f ca="1">GR111*H111</f>
        <v>0</v>
      </c>
      <c r="GT111" s="105">
        <f t="shared" ca="1" si="3150"/>
        <v>0</v>
      </c>
      <c r="GU111" s="191"/>
      <c r="GV111" s="192">
        <f t="shared" ca="1" si="3151"/>
        <v>0</v>
      </c>
      <c r="GW111" s="106">
        <f t="shared" ca="1" si="3152"/>
        <v>0</v>
      </c>
      <c r="GX111" s="202"/>
      <c r="GY111" s="202"/>
      <c r="GZ111" s="202"/>
      <c r="HA111" s="202"/>
      <c r="HB111" s="202"/>
      <c r="HC111" s="202"/>
      <c r="HD111" s="202"/>
      <c r="HE111" s="202"/>
      <c r="HF111" s="203"/>
      <c r="HG111" s="204"/>
      <c r="HH111" s="108">
        <f>(HG111*F111)/H111</f>
        <v>0</v>
      </c>
      <c r="HI111" s="102">
        <f ca="1">IF(E111=0,0,SUMIF('Cocktail (December 2025)'!$F$6:$DB$1547,E111,'Cocktail (December 2025)'!$AS$6:$AS$1547))</f>
        <v>0</v>
      </c>
      <c r="HJ111" s="108">
        <f ca="1">HI111/H111</f>
        <v>0</v>
      </c>
      <c r="HK111" s="109">
        <f t="shared" ca="1" si="3153"/>
        <v>0</v>
      </c>
      <c r="HL111" s="104">
        <f ca="1">HK111*H111</f>
        <v>0</v>
      </c>
      <c r="HM111" s="105">
        <f t="shared" ca="1" si="3154"/>
        <v>0</v>
      </c>
      <c r="HN111" s="191"/>
      <c r="HO111" s="192">
        <f t="shared" ca="1" si="3155"/>
        <v>0</v>
      </c>
      <c r="HP111" s="106">
        <f t="shared" ca="1" si="3156"/>
        <v>0</v>
      </c>
      <c r="HQ111" s="202"/>
      <c r="HR111" s="202"/>
      <c r="HS111" s="202"/>
      <c r="HT111" s="202"/>
      <c r="HU111" s="202"/>
      <c r="HV111" s="202"/>
      <c r="HW111" s="202"/>
      <c r="HX111" s="202"/>
      <c r="HY111" s="203"/>
      <c r="HZ111" s="204"/>
      <c r="IA111" s="108">
        <f>(HZ111*F111)/H111</f>
        <v>0</v>
      </c>
      <c r="IB111" s="102">
        <f ca="1">IF(E111=0,0,SUMIF('Cocktail (December 2025)'!$F$6:$DB$1547,E111,'Cocktail (December 2025)'!$AV$6:$AV$1547))</f>
        <v>0</v>
      </c>
      <c r="IC111" s="108">
        <f ca="1">IB111/H111</f>
        <v>0</v>
      </c>
      <c r="ID111" s="109">
        <f t="shared" ca="1" si="3157"/>
        <v>0</v>
      </c>
      <c r="IE111" s="104">
        <f ca="1">ID111*H111</f>
        <v>0</v>
      </c>
      <c r="IF111" s="105">
        <f t="shared" ca="1" si="3158"/>
        <v>0</v>
      </c>
      <c r="IG111" s="191"/>
      <c r="IH111" s="192">
        <f t="shared" ca="1" si="3159"/>
        <v>0</v>
      </c>
      <c r="II111" s="106">
        <f t="shared" ca="1" si="3160"/>
        <v>0</v>
      </c>
      <c r="IJ111" s="202"/>
      <c r="IK111" s="202"/>
      <c r="IL111" s="202"/>
      <c r="IM111" s="202"/>
      <c r="IN111" s="202"/>
      <c r="IO111" s="202"/>
      <c r="IP111" s="202"/>
      <c r="IQ111" s="202"/>
      <c r="IR111" s="203"/>
      <c r="IS111" s="204"/>
      <c r="IT111" s="108">
        <f>(IS111*F111)/H111</f>
        <v>0</v>
      </c>
      <c r="IU111" s="102">
        <f ca="1">IF(E111=0,0,SUMIF('Cocktail (December 2025)'!$F$6:$DB$1547,E111,'Cocktail (December 2025)'!$AY$6:$AY$1547))</f>
        <v>0</v>
      </c>
      <c r="IV111" s="108">
        <f ca="1">IU111/H111</f>
        <v>0</v>
      </c>
      <c r="IW111" s="109">
        <f t="shared" ca="1" si="3161"/>
        <v>0</v>
      </c>
      <c r="IX111" s="104">
        <f ca="1">IW111*H111</f>
        <v>0</v>
      </c>
      <c r="IY111" s="105">
        <f t="shared" ca="1" si="3162"/>
        <v>0</v>
      </c>
      <c r="IZ111" s="191"/>
      <c r="JA111" s="192">
        <f t="shared" ca="1" si="3163"/>
        <v>0</v>
      </c>
      <c r="JB111" s="106">
        <f t="shared" ca="1" si="3164"/>
        <v>0</v>
      </c>
      <c r="JC111" s="202"/>
      <c r="JD111" s="202"/>
      <c r="JE111" s="202"/>
      <c r="JF111" s="202"/>
      <c r="JG111" s="202"/>
      <c r="JH111" s="202"/>
      <c r="JI111" s="202"/>
      <c r="JJ111" s="202"/>
      <c r="JK111" s="203"/>
      <c r="JL111" s="204"/>
      <c r="JM111" s="108">
        <f>(JL111*F111)/H111</f>
        <v>0</v>
      </c>
      <c r="JN111" s="102">
        <f ca="1">IF(E111=0,0,SUMIF('Cocktail (December 2025)'!$F$6:$DB$1547,E111,'Cocktail (December 2025)'!$BB$6:$BB$1547))</f>
        <v>0</v>
      </c>
      <c r="JO111" s="108">
        <f ca="1">JN111/H111</f>
        <v>0</v>
      </c>
      <c r="JP111" s="109">
        <f t="shared" ca="1" si="3165"/>
        <v>0</v>
      </c>
      <c r="JQ111" s="104">
        <f ca="1">JP111*H111</f>
        <v>0</v>
      </c>
      <c r="JR111" s="105">
        <f t="shared" ca="1" si="3166"/>
        <v>0</v>
      </c>
      <c r="JS111" s="191"/>
      <c r="JT111" s="192">
        <f t="shared" ca="1" si="3167"/>
        <v>0</v>
      </c>
      <c r="JU111" s="106">
        <f ca="1">JP111</f>
        <v>0</v>
      </c>
      <c r="JV111" s="202"/>
      <c r="JW111" s="202"/>
      <c r="JX111" s="202"/>
      <c r="JY111" s="202"/>
      <c r="JZ111" s="202"/>
      <c r="KA111" s="202"/>
      <c r="KB111" s="202"/>
      <c r="KC111" s="202"/>
      <c r="KD111" s="203"/>
      <c r="KE111" s="204"/>
      <c r="KF111" s="108">
        <f>(KE111*F111)/H111</f>
        <v>0</v>
      </c>
      <c r="KG111" s="102">
        <f ca="1">IF(E111=0,0,SUMIF('Cocktail (December 2025)'!$F$6:$DB$1547,E111,'Cocktail (December 2025)'!$BE$6:$BE$1547))</f>
        <v>0</v>
      </c>
      <c r="KH111" s="108">
        <f ca="1">KG111/H111</f>
        <v>0</v>
      </c>
      <c r="KI111" s="109">
        <f t="shared" ca="1" si="3168"/>
        <v>0</v>
      </c>
      <c r="KJ111" s="104">
        <f ca="1">KI111*H111</f>
        <v>0</v>
      </c>
      <c r="KK111" s="105">
        <f t="shared" ca="1" si="3169"/>
        <v>0</v>
      </c>
      <c r="KL111" s="191"/>
      <c r="KM111" s="192">
        <f t="shared" ca="1" si="3170"/>
        <v>0</v>
      </c>
      <c r="KN111" s="106">
        <f t="shared" ca="1" si="3171"/>
        <v>0</v>
      </c>
      <c r="KO111" s="202"/>
      <c r="KP111" s="202"/>
      <c r="KQ111" s="202"/>
      <c r="KR111" s="202"/>
      <c r="KS111" s="202"/>
      <c r="KT111" s="202"/>
      <c r="KU111" s="202"/>
      <c r="KV111" s="202"/>
      <c r="KW111" s="203"/>
      <c r="KX111" s="204"/>
      <c r="KY111" s="108">
        <f>(KX111*F111)/H111</f>
        <v>0</v>
      </c>
      <c r="KZ111" s="102">
        <f ca="1">IF(E111=0,0,SUMIF('Cocktail (December 2025)'!$F$6:$DB$1547,E111,'Cocktail (December 2025)'!$BH$6:$BH$1547))</f>
        <v>0</v>
      </c>
      <c r="LA111" s="108">
        <f ca="1">KZ111/H111</f>
        <v>0</v>
      </c>
      <c r="LB111" s="109">
        <f t="shared" ca="1" si="3172"/>
        <v>0</v>
      </c>
      <c r="LC111" s="104">
        <f ca="1">LB111*H111</f>
        <v>0</v>
      </c>
      <c r="LD111" s="105">
        <f t="shared" ca="1" si="3173"/>
        <v>0</v>
      </c>
      <c r="LE111" s="191"/>
      <c r="LF111" s="192">
        <f t="shared" ca="1" si="3174"/>
        <v>0</v>
      </c>
      <c r="LG111" s="106">
        <f t="shared" ca="1" si="3175"/>
        <v>0</v>
      </c>
      <c r="LH111" s="202"/>
      <c r="LI111" s="202"/>
      <c r="LJ111" s="202"/>
      <c r="LK111" s="202"/>
      <c r="LL111" s="202"/>
      <c r="LM111" s="202"/>
      <c r="LN111" s="202"/>
      <c r="LO111" s="202"/>
      <c r="LP111" s="203"/>
      <c r="LQ111" s="204"/>
      <c r="LR111" s="108">
        <f>(LQ111*F111)/H111</f>
        <v>0</v>
      </c>
      <c r="LS111" s="102">
        <f ca="1">IF(E111=0,0,SUMIF('Cocktail (December 2025)'!$F$6:$DB$1547,E111,'Cocktail (December 2025)'!$BK$6:$BK$1547))</f>
        <v>0</v>
      </c>
      <c r="LT111" s="108">
        <f ca="1">LS111/H111</f>
        <v>0</v>
      </c>
      <c r="LU111" s="109">
        <f t="shared" ca="1" si="3176"/>
        <v>0</v>
      </c>
      <c r="LV111" s="104">
        <f ca="1">LU111*H111</f>
        <v>0</v>
      </c>
      <c r="LW111" s="105">
        <f t="shared" ca="1" si="3177"/>
        <v>0</v>
      </c>
      <c r="LX111" s="191"/>
      <c r="LY111" s="192">
        <f t="shared" ca="1" si="3178"/>
        <v>0</v>
      </c>
      <c r="LZ111" s="106">
        <f t="shared" ca="1" si="3179"/>
        <v>0</v>
      </c>
      <c r="MA111" s="202"/>
      <c r="MB111" s="202"/>
      <c r="MC111" s="202"/>
      <c r="MD111" s="202"/>
      <c r="ME111" s="202"/>
      <c r="MF111" s="202"/>
      <c r="MG111" s="202"/>
      <c r="MH111" s="202"/>
      <c r="MI111" s="203"/>
      <c r="MJ111" s="204"/>
      <c r="MK111" s="108">
        <f>(MJ111*F111)/H111</f>
        <v>0</v>
      </c>
      <c r="ML111" s="102">
        <f ca="1">IF(E111=0,0,SUMIF('Cocktail (December 2025)'!$F$6:$DB$1547,E111,'Cocktail (December 2025)'!$BN$6:$BN$1547))</f>
        <v>0</v>
      </c>
      <c r="MM111" s="108">
        <f ca="1">ML111/H111</f>
        <v>0</v>
      </c>
      <c r="MN111" s="109">
        <f t="shared" ca="1" si="3180"/>
        <v>0</v>
      </c>
      <c r="MO111" s="104">
        <f ca="1">MN111*H111</f>
        <v>0</v>
      </c>
      <c r="MP111" s="105">
        <f t="shared" ca="1" si="3181"/>
        <v>0</v>
      </c>
      <c r="MQ111" s="191"/>
      <c r="MR111" s="192">
        <f t="shared" ca="1" si="3182"/>
        <v>0</v>
      </c>
      <c r="MS111" s="106">
        <f t="shared" ca="1" si="3183"/>
        <v>0</v>
      </c>
      <c r="MT111" s="202"/>
      <c r="MU111" s="202"/>
      <c r="MV111" s="202"/>
      <c r="MW111" s="202"/>
      <c r="MX111" s="202"/>
      <c r="MY111" s="202"/>
      <c r="MZ111" s="202"/>
      <c r="NA111" s="202"/>
      <c r="NB111" s="203"/>
      <c r="NC111" s="204"/>
      <c r="ND111" s="108">
        <f>(NC111*F111)/H111</f>
        <v>0</v>
      </c>
      <c r="NE111" s="102">
        <f ca="1">IF(E111=0,0,SUMIF('Cocktail (December 2025)'!$F$6:$DB$1547,E111,'Cocktail (December 2025)'!$BQ$6:$BQ$1547))</f>
        <v>0</v>
      </c>
      <c r="NF111" s="108">
        <f ca="1">NE111/H111</f>
        <v>0</v>
      </c>
      <c r="NG111" s="109">
        <f t="shared" ca="1" si="3184"/>
        <v>0</v>
      </c>
      <c r="NH111" s="104">
        <f ca="1">NG111*H111</f>
        <v>0</v>
      </c>
      <c r="NI111" s="105">
        <f t="shared" ca="1" si="3185"/>
        <v>0</v>
      </c>
      <c r="NJ111" s="191"/>
      <c r="NK111" s="192">
        <f t="shared" ca="1" si="3186"/>
        <v>0</v>
      </c>
      <c r="NL111" s="106">
        <f t="shared" ca="1" si="3187"/>
        <v>0</v>
      </c>
      <c r="NM111" s="202"/>
      <c r="NN111" s="202"/>
      <c r="NO111" s="202"/>
      <c r="NP111" s="202"/>
      <c r="NQ111" s="202"/>
      <c r="NR111" s="202"/>
      <c r="NS111" s="202"/>
      <c r="NT111" s="202"/>
      <c r="NU111" s="203"/>
      <c r="NV111" s="204"/>
      <c r="NW111" s="108">
        <f>(NV111*F111)/H111</f>
        <v>0</v>
      </c>
      <c r="NX111" s="102">
        <f ca="1">IF(E111=0,0,SUMIF('Cocktail (December 2025)'!$F$6:$DB$1547,E111,'Cocktail (December 2025)'!$BT$6:$BT$1547))</f>
        <v>0</v>
      </c>
      <c r="NY111" s="108">
        <f ca="1">NX111/H111</f>
        <v>0</v>
      </c>
      <c r="NZ111" s="109">
        <f t="shared" ca="1" si="3188"/>
        <v>0</v>
      </c>
      <c r="OA111" s="104">
        <f ca="1">NZ111*H111</f>
        <v>0</v>
      </c>
      <c r="OB111" s="105">
        <f t="shared" ca="1" si="3189"/>
        <v>0</v>
      </c>
      <c r="OC111" s="191"/>
      <c r="OD111" s="192">
        <f t="shared" ca="1" si="3190"/>
        <v>0</v>
      </c>
      <c r="OE111" s="106">
        <f t="shared" ca="1" si="3191"/>
        <v>0</v>
      </c>
      <c r="OF111" s="202"/>
      <c r="OG111" s="202"/>
      <c r="OH111" s="202"/>
      <c r="OI111" s="202"/>
      <c r="OJ111" s="202"/>
      <c r="OK111" s="202"/>
      <c r="OL111" s="202"/>
      <c r="OM111" s="202"/>
      <c r="ON111" s="203"/>
      <c r="OO111" s="204"/>
      <c r="OP111" s="108">
        <f>(OO111*F111)/H111</f>
        <v>0</v>
      </c>
      <c r="OQ111" s="102">
        <f ca="1">IF(E111=0,0,SUMIF('Cocktail (December 2025)'!$F$6:$DB$1547,E111,'Cocktail (December 2025)'!$BW$6:$BW$1547))</f>
        <v>0</v>
      </c>
      <c r="OR111" s="108">
        <f ca="1">OQ111/H111</f>
        <v>0</v>
      </c>
      <c r="OS111" s="109">
        <f t="shared" ca="1" si="3192"/>
        <v>0</v>
      </c>
      <c r="OT111" s="104">
        <f ca="1">OS111*H111</f>
        <v>0</v>
      </c>
      <c r="OU111" s="105">
        <f t="shared" ca="1" si="3193"/>
        <v>0</v>
      </c>
      <c r="OV111" s="191"/>
      <c r="OW111" s="192">
        <f t="shared" ca="1" si="3194"/>
        <v>0</v>
      </c>
      <c r="OX111" s="106">
        <f ca="1">OS111</f>
        <v>0</v>
      </c>
      <c r="OY111" s="202"/>
      <c r="OZ111" s="202"/>
      <c r="PA111" s="202"/>
      <c r="PB111" s="202"/>
      <c r="PC111" s="202"/>
      <c r="PD111" s="202"/>
      <c r="PE111" s="202"/>
      <c r="PF111" s="202"/>
      <c r="PG111" s="203"/>
      <c r="PH111" s="204"/>
      <c r="PI111" s="108">
        <f>(PH111*F111)/H111</f>
        <v>0</v>
      </c>
      <c r="PJ111" s="102">
        <f ca="1">IF(E111=0,0,SUMIF('Cocktail (December 2025)'!$F$6:$DB$1547,E111,'Cocktail (December 2025)'!$BZ$6:$BZ$1547))</f>
        <v>0</v>
      </c>
      <c r="PK111" s="108">
        <f ca="1">PJ111/H111</f>
        <v>0</v>
      </c>
      <c r="PL111" s="109">
        <f t="shared" ca="1" si="3195"/>
        <v>0</v>
      </c>
      <c r="PM111" s="104">
        <f ca="1">PL111*H111</f>
        <v>0</v>
      </c>
      <c r="PN111" s="105">
        <f t="shared" ca="1" si="3196"/>
        <v>0</v>
      </c>
      <c r="PO111" s="191"/>
      <c r="PP111" s="192">
        <f t="shared" ca="1" si="3197"/>
        <v>0</v>
      </c>
      <c r="PQ111" s="106">
        <f t="shared" ca="1" si="3198"/>
        <v>0</v>
      </c>
      <c r="PR111" s="202"/>
      <c r="PS111" s="202"/>
      <c r="PT111" s="202"/>
      <c r="PU111" s="202"/>
      <c r="PV111" s="202"/>
      <c r="PW111" s="202"/>
      <c r="PX111" s="202"/>
      <c r="PY111" s="202"/>
      <c r="PZ111" s="203"/>
      <c r="QA111" s="204"/>
      <c r="QB111" s="108">
        <f>(QA111*F111)/H111</f>
        <v>0</v>
      </c>
      <c r="QC111" s="102">
        <f ca="1">IF(E111=0,0,SUMIF('Cocktail (December 2025)'!$F$6:$DB$1547,E111,'Cocktail (December 2025)'!$CC$6:$CC$1547))</f>
        <v>0</v>
      </c>
      <c r="QD111" s="108">
        <f ca="1">QC111/H111</f>
        <v>0</v>
      </c>
      <c r="QE111" s="109">
        <f t="shared" ca="1" si="3199"/>
        <v>0</v>
      </c>
      <c r="QF111" s="104">
        <f ca="1">QE111*H111</f>
        <v>0</v>
      </c>
      <c r="QG111" s="105">
        <f t="shared" ca="1" si="3200"/>
        <v>0</v>
      </c>
      <c r="QH111" s="191"/>
      <c r="QI111" s="192">
        <f t="shared" ca="1" si="3201"/>
        <v>0</v>
      </c>
      <c r="QJ111" s="106">
        <f t="shared" ca="1" si="3202"/>
        <v>0</v>
      </c>
      <c r="QK111" s="202"/>
      <c r="QL111" s="202"/>
      <c r="QM111" s="202"/>
      <c r="QN111" s="202"/>
      <c r="QO111" s="202"/>
      <c r="QP111" s="202"/>
      <c r="QQ111" s="202"/>
      <c r="QR111" s="202"/>
      <c r="QS111" s="203"/>
      <c r="QT111" s="204"/>
      <c r="QU111" s="108">
        <f>(QT111*F111)/H111</f>
        <v>0</v>
      </c>
      <c r="QV111" s="102">
        <f ca="1">IF(E111=0,0,SUMIF('Cocktail (December 2025)'!$F$6:$DB$1547,E111,'Cocktail (December 2025)'!$CF$6:$CF$1547))</f>
        <v>0</v>
      </c>
      <c r="QW111" s="108">
        <f ca="1">QV111/H111</f>
        <v>0</v>
      </c>
      <c r="QX111" s="109">
        <f t="shared" ca="1" si="3203"/>
        <v>0</v>
      </c>
      <c r="QY111" s="104">
        <f ca="1">QX111*H111</f>
        <v>0</v>
      </c>
      <c r="QZ111" s="105">
        <f t="shared" ca="1" si="3204"/>
        <v>0</v>
      </c>
      <c r="RA111" s="191"/>
      <c r="RB111" s="192">
        <f t="shared" ca="1" si="3205"/>
        <v>0</v>
      </c>
      <c r="RC111" s="106">
        <f t="shared" ca="1" si="3100"/>
        <v>0</v>
      </c>
      <c r="RD111" s="202"/>
      <c r="RE111" s="202"/>
      <c r="RF111" s="202"/>
      <c r="RG111" s="202"/>
      <c r="RH111" s="202"/>
      <c r="RI111" s="202"/>
      <c r="RJ111" s="202"/>
      <c r="RK111" s="202"/>
      <c r="RL111" s="203"/>
      <c r="RM111" s="204"/>
      <c r="RN111" s="108">
        <f>(RM111*F111)/H111</f>
        <v>0</v>
      </c>
      <c r="RO111" s="102">
        <f ca="1">IF(E111=0,0,SUMIF('Cocktail (December 2025)'!$F$6:$DB$1547,E111,'Cocktail (December 2025)'!$CI$6:$CI$1547))</f>
        <v>0</v>
      </c>
      <c r="RP111" s="108">
        <f ca="1">RO111/H111</f>
        <v>0</v>
      </c>
      <c r="RQ111" s="109">
        <f t="shared" ca="1" si="3206"/>
        <v>0</v>
      </c>
      <c r="RR111" s="104">
        <f ca="1">RQ111*H111</f>
        <v>0</v>
      </c>
      <c r="RS111" s="105">
        <f t="shared" ca="1" si="3207"/>
        <v>0</v>
      </c>
      <c r="RT111" s="191"/>
      <c r="RU111" s="192">
        <f t="shared" ca="1" si="3208"/>
        <v>0</v>
      </c>
      <c r="RV111" s="106">
        <f t="shared" ca="1" si="3209"/>
        <v>0</v>
      </c>
      <c r="RW111" s="202"/>
      <c r="RX111" s="202"/>
      <c r="RY111" s="202"/>
      <c r="RZ111" s="202"/>
      <c r="SA111" s="202"/>
      <c r="SB111" s="202"/>
      <c r="SC111" s="202"/>
      <c r="SD111" s="202"/>
      <c r="SE111" s="203"/>
      <c r="SF111" s="204"/>
      <c r="SG111" s="108">
        <f>(SF111*F111)/H111</f>
        <v>0</v>
      </c>
      <c r="SH111" s="102">
        <f ca="1">IF(E111=0,0,SUMIF('Cocktail (December 2025)'!$F$6:$DB$1547,E111,'Cocktail (December 2025)'!$CL$6:$CL$1547))</f>
        <v>0</v>
      </c>
      <c r="SI111" s="108">
        <f ca="1">SH111/H111</f>
        <v>0</v>
      </c>
      <c r="SJ111" s="109">
        <f t="shared" ca="1" si="3210"/>
        <v>0</v>
      </c>
      <c r="SK111" s="104">
        <f ca="1">SJ111*H111</f>
        <v>0</v>
      </c>
      <c r="SL111" s="105">
        <f t="shared" ca="1" si="3211"/>
        <v>0</v>
      </c>
      <c r="SM111" s="191"/>
      <c r="SN111" s="192">
        <f t="shared" ca="1" si="3212"/>
        <v>0</v>
      </c>
      <c r="SO111" s="106">
        <f t="shared" ca="1" si="3213"/>
        <v>0</v>
      </c>
      <c r="SP111" s="202"/>
      <c r="SQ111" s="202"/>
      <c r="SR111" s="202"/>
      <c r="SS111" s="202"/>
      <c r="ST111" s="202"/>
      <c r="SU111" s="202"/>
      <c r="SV111" s="202"/>
      <c r="SW111" s="202"/>
      <c r="SX111" s="203"/>
      <c r="SY111" s="204"/>
      <c r="SZ111" s="108">
        <f>(SY111*F111)/H111</f>
        <v>0</v>
      </c>
      <c r="TA111" s="102">
        <f ca="1">IF(E111=0,0,SUMIF('Cocktail (December 2025)'!$F$6:$DB$1547,E111,'Cocktail (December 2025)'!$CO$6:$CO$1547))</f>
        <v>0</v>
      </c>
      <c r="TB111" s="108">
        <f ca="1">TA111/H111</f>
        <v>0</v>
      </c>
      <c r="TC111" s="109">
        <f t="shared" ca="1" si="3214"/>
        <v>0</v>
      </c>
      <c r="TD111" s="104">
        <f ca="1">TC111*H111</f>
        <v>0</v>
      </c>
      <c r="TE111" s="105">
        <f t="shared" ca="1" si="3215"/>
        <v>0</v>
      </c>
      <c r="TF111" s="191"/>
      <c r="TG111" s="192">
        <f t="shared" ca="1" si="3216"/>
        <v>0</v>
      </c>
      <c r="TH111" s="106">
        <f t="shared" ca="1" si="3217"/>
        <v>0</v>
      </c>
      <c r="TI111" s="202"/>
      <c r="TJ111" s="202"/>
      <c r="TK111" s="202"/>
      <c r="TL111" s="202"/>
      <c r="TM111" s="202"/>
      <c r="TN111" s="202"/>
      <c r="TO111" s="202"/>
      <c r="TP111" s="202"/>
      <c r="TQ111" s="203"/>
      <c r="TR111" s="204"/>
      <c r="TS111" s="108">
        <f>(TR111*F111)/H111</f>
        <v>0</v>
      </c>
      <c r="TT111" s="102">
        <f ca="1">IF(E111=0,0,SUMIF('Cocktail (December 2025)'!$F$6:$DB$1547,E111,'Cocktail (December 2025)'!$CR$6:$CR$1547))</f>
        <v>0</v>
      </c>
      <c r="TU111" s="108">
        <f ca="1">TT111/H111</f>
        <v>0</v>
      </c>
      <c r="TV111" s="109">
        <f t="shared" ca="1" si="3218"/>
        <v>0</v>
      </c>
      <c r="TW111" s="104">
        <f ca="1">TV111*H111</f>
        <v>0</v>
      </c>
      <c r="TX111" s="105">
        <f t="shared" ca="1" si="3219"/>
        <v>0</v>
      </c>
      <c r="TY111" s="191"/>
      <c r="TZ111" s="192">
        <f t="shared" ca="1" si="3220"/>
        <v>0</v>
      </c>
      <c r="UA111" s="106">
        <f t="shared" ca="1" si="3221"/>
        <v>0</v>
      </c>
      <c r="UB111" s="202"/>
      <c r="UC111" s="202"/>
      <c r="UD111" s="202"/>
      <c r="UE111" s="202"/>
      <c r="UF111" s="202"/>
      <c r="UG111" s="202"/>
      <c r="UH111" s="202"/>
      <c r="UI111" s="202"/>
      <c r="UJ111" s="203"/>
      <c r="UK111" s="204"/>
      <c r="UL111" s="108">
        <f>(UK111*F111)/H111</f>
        <v>0</v>
      </c>
      <c r="UM111" s="102">
        <f ca="1">IF(E111=0,0,SUMIF('Cocktail (December 2025)'!$F$6:$DB$1547,E111,'Cocktail (December 2025)'!$CU$6:$CU$1547))</f>
        <v>0</v>
      </c>
      <c r="UN111" s="108">
        <f ca="1">UM111/H111</f>
        <v>0</v>
      </c>
      <c r="UO111" s="109">
        <f t="shared" ca="1" si="3222"/>
        <v>0</v>
      </c>
      <c r="UP111" s="104">
        <f ca="1">UO111*H111</f>
        <v>0</v>
      </c>
      <c r="UQ111" s="105">
        <f t="shared" ca="1" si="3223"/>
        <v>0</v>
      </c>
      <c r="UR111" s="191"/>
      <c r="US111" s="192">
        <f t="shared" ca="1" si="3224"/>
        <v>0</v>
      </c>
      <c r="UT111" s="106">
        <f t="shared" ca="1" si="3225"/>
        <v>0</v>
      </c>
      <c r="UU111" s="202"/>
      <c r="UV111" s="202"/>
      <c r="UW111" s="202"/>
      <c r="UX111" s="202"/>
      <c r="UY111" s="202"/>
      <c r="UZ111" s="202"/>
      <c r="VA111" s="202"/>
      <c r="VB111" s="202"/>
      <c r="VC111" s="203"/>
      <c r="VD111" s="204"/>
      <c r="VE111" s="108">
        <f>(VD111*F111)/H111</f>
        <v>0</v>
      </c>
      <c r="VF111" s="102">
        <f ca="1">IF(E111=0,0,SUMIF('Cocktail (December 2025)'!$F$6:$DB$1547,E111,'Cocktail (December 2025)'!$CX$6:$CX$1547))</f>
        <v>0</v>
      </c>
      <c r="VG111" s="108">
        <f ca="1">VF111/H111</f>
        <v>0</v>
      </c>
      <c r="VH111" s="109">
        <f t="shared" ca="1" si="3226"/>
        <v>0</v>
      </c>
      <c r="VI111" s="104">
        <f ca="1">VH111*H111</f>
        <v>0</v>
      </c>
      <c r="VJ111" s="105">
        <f t="shared" ca="1" si="3227"/>
        <v>0</v>
      </c>
      <c r="VK111" s="191"/>
      <c r="VL111" s="192">
        <f t="shared" ca="1" si="3228"/>
        <v>0</v>
      </c>
      <c r="VM111" s="106">
        <f t="shared" ca="1" si="3229"/>
        <v>0</v>
      </c>
      <c r="VN111" s="202"/>
      <c r="VO111" s="202"/>
      <c r="VP111" s="202"/>
      <c r="VQ111" s="202"/>
      <c r="VR111" s="202"/>
      <c r="VS111" s="202"/>
      <c r="VT111" s="202"/>
      <c r="VU111" s="202"/>
      <c r="VV111" s="203"/>
      <c r="VW111" s="204"/>
      <c r="VX111" s="108">
        <f>(VW111*F111)/H111</f>
        <v>0</v>
      </c>
      <c r="VY111" s="102">
        <f ca="1">IF(E111=0,0,SUMIF('Cocktail (December 2025)'!$F$6:$DB$1547,E111,'Cocktail (December 2025)'!$DA$6:$DA$1547))</f>
        <v>0</v>
      </c>
      <c r="VZ111" s="108">
        <f ca="1">VY111/H111</f>
        <v>0</v>
      </c>
      <c r="WA111" s="109">
        <f t="shared" ca="1" si="3230"/>
        <v>0</v>
      </c>
      <c r="WB111" s="104">
        <f ca="1">WA111*H111</f>
        <v>0</v>
      </c>
      <c r="WC111" s="105">
        <f t="shared" ca="1" si="3231"/>
        <v>0</v>
      </c>
      <c r="WD111" s="191"/>
      <c r="WE111" s="192">
        <f t="shared" ca="1" si="3232"/>
        <v>0</v>
      </c>
      <c r="WF111" s="14" t="s">
        <v>81</v>
      </c>
      <c r="WG111" s="62">
        <f>O111</f>
        <v>0</v>
      </c>
      <c r="WH111" s="13">
        <f t="shared" si="3233"/>
        <v>0</v>
      </c>
      <c r="WI111" s="13">
        <f t="shared" si="3233"/>
        <v>0</v>
      </c>
      <c r="WJ111" s="13">
        <f t="shared" si="3233"/>
        <v>0</v>
      </c>
      <c r="WK111" s="13">
        <f t="shared" si="3233"/>
        <v>0</v>
      </c>
      <c r="WL111" s="13">
        <f t="shared" si="3233"/>
        <v>0</v>
      </c>
      <c r="WM111" s="13">
        <f>U111+AN111+BG111+BZ111+CS111+DL111+EE111++EX111+FQ111+GJ111+HC111+HV111+IO111+JH111+KA111+KT111+LM111+MF111+MY111+NR111+OK111+PD111+PW111+QP111+RI111+SB111+SU111+TN111+UG111+UZ111+VS111</f>
        <v>0</v>
      </c>
      <c r="WN111" s="13">
        <f t="shared" si="3234"/>
        <v>0</v>
      </c>
      <c r="WO111" s="13">
        <f t="shared" si="3234"/>
        <v>0</v>
      </c>
      <c r="WP111" s="63">
        <f t="shared" si="3234"/>
        <v>0</v>
      </c>
      <c r="WQ111" s="63">
        <f t="shared" si="3234"/>
        <v>0</v>
      </c>
      <c r="WR111" s="63">
        <f t="shared" si="3234"/>
        <v>0</v>
      </c>
      <c r="WS111" s="63">
        <f ca="1">AB111+AU111+BN111+CG111+CZ111+DS111+EL111+FE111+FX111+GQ111+HJ111+IC111+IV111+JO111+KH111+LA111+LT111+MM111+NF111+NY111+OR111+PK111+QD111+QW111+RP111+SI111+TB111+TU111+UN111+VG111+VZ111</f>
        <v>0</v>
      </c>
      <c r="WT111" s="54">
        <f t="shared" ca="1" si="3235"/>
        <v>0</v>
      </c>
      <c r="WU111" s="64">
        <f t="shared" ca="1" si="3236"/>
        <v>0</v>
      </c>
      <c r="WV111" s="196"/>
      <c r="WW111" s="197">
        <f t="shared" ca="1" si="3237"/>
        <v>0</v>
      </c>
      <c r="WX111" s="12">
        <f>WV111/F111</f>
        <v>0</v>
      </c>
      <c r="WY111" s="61"/>
    </row>
    <row r="112" spans="1:623" ht="29.25" customHeight="1" x14ac:dyDescent="0.3">
      <c r="A112" s="114" t="str">
        <f t="shared" ca="1" si="3111"/>
        <v>-</v>
      </c>
      <c r="B112" s="175"/>
      <c r="C112" s="173">
        <v>565</v>
      </c>
      <c r="D112" s="174">
        <v>460</v>
      </c>
      <c r="E112" s="253" t="s">
        <v>144</v>
      </c>
      <c r="F112" s="98">
        <f>IF(E112="","",IF(VLOOKUP(E112,'Master Data (December 2025)'!$B$10:$N$857,1)=E112,VLOOKUP(E112,'Master Data (December 2025)'!$B$10:$N$857,6),"XX"))</f>
        <v>1</v>
      </c>
      <c r="G112" s="98"/>
      <c r="H112" s="90">
        <f>IF(E112="","",IF(VLOOKUP(E112,'Master Data (December 2025)'!$B$10:$N$857,1)=E112,VLOOKUP(E112,'Master Data (December 2025)'!$B$10:$N$857,8),"XX"))</f>
        <v>1</v>
      </c>
      <c r="I112" s="98"/>
      <c r="J112" s="90" t="str">
        <f>IF(E112="","",IF(VLOOKUP(E112,'Master Data (December 2025)'!$B$10:$N$857,1)=E112,VLOOKUP(E112,'Master Data (December 2025)'!$B$10:$N$857,3),"XX"))</f>
        <v>Winefans</v>
      </c>
      <c r="K112" s="99" t="str">
        <f>IF(E112="","",IF(VLOOKUP(E112,'Master Data (December 2025)'!$B$10:$N$857,1)=E112,VLOOKUP(E112,'Master Data (December 2025)'!$B$10:$N$857,5),"XX"))</f>
        <v>Bottle</v>
      </c>
      <c r="L112" s="215">
        <f>IF(E112="","",IF(VLOOKUP(E112,'Master Data (December 2025)'!$B$10:$N$857,1)=E112,VLOOKUP(E112,'Master Data (December 2025)'!$B$10:$N$857,11),"XX"))</f>
        <v>551</v>
      </c>
      <c r="M112" s="215">
        <f>IF(E112="","",IF(VLOOKUP(E112,'Master Data (December 2025)'!$B$10:$N$857,1)=E112,VLOOKUP(E112,'Master Data (December 2025)'!$B$10:$N$857,13),"XX"))</f>
        <v>551</v>
      </c>
      <c r="N112" s="208"/>
      <c r="O112" s="100">
        <f t="shared" si="3112"/>
        <v>0</v>
      </c>
      <c r="P112" s="202"/>
      <c r="Q112" s="202"/>
      <c r="R112" s="202"/>
      <c r="S112" s="202"/>
      <c r="T112" s="202"/>
      <c r="U112" s="202"/>
      <c r="V112" s="202"/>
      <c r="W112" s="202"/>
      <c r="X112" s="203"/>
      <c r="Y112" s="204"/>
      <c r="Z112" s="101">
        <f t="shared" si="3113"/>
        <v>0</v>
      </c>
      <c r="AA112" s="102">
        <f ca="1">IF(E112=0,0,SUMIF('Cocktail (December 2025)'!$F$6:$DB$1547,E112,'Cocktail (December 2025)'!$O$6:$O$1547))</f>
        <v>0</v>
      </c>
      <c r="AB112" s="103">
        <f t="shared" ca="1" si="3114"/>
        <v>0</v>
      </c>
      <c r="AC112" s="104">
        <f t="shared" ca="1" si="3115"/>
        <v>0</v>
      </c>
      <c r="AD112" s="104">
        <f t="shared" ca="1" si="3116"/>
        <v>0</v>
      </c>
      <c r="AE112" s="105">
        <f t="shared" ca="1" si="3117"/>
        <v>0</v>
      </c>
      <c r="AF112" s="191"/>
      <c r="AG112" s="192">
        <f t="shared" ca="1" si="3118"/>
        <v>0</v>
      </c>
      <c r="AH112" s="106">
        <f t="shared" ca="1" si="3099"/>
        <v>0</v>
      </c>
      <c r="AI112" s="202"/>
      <c r="AJ112" s="202"/>
      <c r="AK112" s="202"/>
      <c r="AL112" s="202"/>
      <c r="AM112" s="202"/>
      <c r="AN112" s="202"/>
      <c r="AO112" s="202"/>
      <c r="AP112" s="202"/>
      <c r="AQ112" s="203"/>
      <c r="AR112" s="204"/>
      <c r="AS112" s="107">
        <f>(AR112*F112)/H112</f>
        <v>0</v>
      </c>
      <c r="AT112" s="102">
        <f ca="1">IF(E112=0,0,SUMIF('Cocktail (December 2025)'!$F$6:$DB$1547,E112,'Cocktail (December 2025)'!$R$6:$R$1547))</f>
        <v>0</v>
      </c>
      <c r="AU112" s="108">
        <f ca="1">AT112/H112</f>
        <v>0</v>
      </c>
      <c r="AV112" s="104">
        <f t="shared" ca="1" si="3119"/>
        <v>0</v>
      </c>
      <c r="AW112" s="104">
        <f ca="1">AV112*H112</f>
        <v>0</v>
      </c>
      <c r="AX112" s="105">
        <f t="shared" ca="1" si="3120"/>
        <v>0</v>
      </c>
      <c r="AY112" s="191"/>
      <c r="AZ112" s="192">
        <f t="shared" ca="1" si="3121"/>
        <v>0</v>
      </c>
      <c r="BA112" s="106">
        <f ca="1">AV112</f>
        <v>0</v>
      </c>
      <c r="BB112" s="202"/>
      <c r="BC112" s="202"/>
      <c r="BD112" s="202"/>
      <c r="BE112" s="202"/>
      <c r="BF112" s="202"/>
      <c r="BG112" s="202"/>
      <c r="BH112" s="202"/>
      <c r="BI112" s="202"/>
      <c r="BJ112" s="203"/>
      <c r="BK112" s="204"/>
      <c r="BL112" s="108">
        <f>(BK112*F112)/H112</f>
        <v>0</v>
      </c>
      <c r="BM112" s="102">
        <f ca="1">IF(E112=0,0,SUMIF('Cocktail (December 2025)'!$F$6:$DB$1547,E112,'Cocktail (December 2025)'!$U$6:$U$1547))</f>
        <v>0</v>
      </c>
      <c r="BN112" s="108">
        <f ca="1">BM112/H112</f>
        <v>0</v>
      </c>
      <c r="BO112" s="109">
        <f t="shared" ca="1" si="3122"/>
        <v>0</v>
      </c>
      <c r="BP112" s="104">
        <f ca="1">BO112*H112</f>
        <v>0</v>
      </c>
      <c r="BQ112" s="105">
        <f t="shared" ca="1" si="3123"/>
        <v>0</v>
      </c>
      <c r="BR112" s="191"/>
      <c r="BS112" s="192">
        <f t="shared" ca="1" si="3124"/>
        <v>0</v>
      </c>
      <c r="BT112" s="106">
        <f t="shared" ca="1" si="3125"/>
        <v>0</v>
      </c>
      <c r="BU112" s="202"/>
      <c r="BV112" s="202"/>
      <c r="BW112" s="202"/>
      <c r="BX112" s="202"/>
      <c r="BY112" s="202"/>
      <c r="BZ112" s="202"/>
      <c r="CA112" s="202"/>
      <c r="CB112" s="202"/>
      <c r="CC112" s="203"/>
      <c r="CD112" s="204"/>
      <c r="CE112" s="108">
        <f>(CD112*F112)/H112</f>
        <v>0</v>
      </c>
      <c r="CF112" s="102">
        <f ca="1">IF(E112=0,0,SUMIF('Cocktail (December 2025)'!$F$6:$DB$1547,E112,'Cocktail (December 2025)'!$X$6:$X$1547))</f>
        <v>0</v>
      </c>
      <c r="CG112" s="108">
        <f ca="1">CF112/H112</f>
        <v>0</v>
      </c>
      <c r="CH112" s="109">
        <f t="shared" ca="1" si="3126"/>
        <v>0</v>
      </c>
      <c r="CI112" s="104">
        <f ca="1">CH112*H112</f>
        <v>0</v>
      </c>
      <c r="CJ112" s="105">
        <f t="shared" ca="1" si="3127"/>
        <v>0</v>
      </c>
      <c r="CK112" s="191"/>
      <c r="CL112" s="192">
        <f t="shared" ca="1" si="3128"/>
        <v>0</v>
      </c>
      <c r="CM112" s="106">
        <f t="shared" ca="1" si="3129"/>
        <v>0</v>
      </c>
      <c r="CN112" s="202"/>
      <c r="CO112" s="202"/>
      <c r="CP112" s="202"/>
      <c r="CQ112" s="202"/>
      <c r="CR112" s="202"/>
      <c r="CS112" s="202"/>
      <c r="CT112" s="202"/>
      <c r="CU112" s="202"/>
      <c r="CV112" s="203"/>
      <c r="CW112" s="204"/>
      <c r="CX112" s="108">
        <f>(CW112*F112)/H112</f>
        <v>0</v>
      </c>
      <c r="CY112" s="102">
        <f ca="1">IF(E112=0,0,SUMIF('Cocktail (December 2025)'!$F$6:$DB$1547,E112,'Cocktail (December 2025)'!$AA$6:$AA$1547))</f>
        <v>0</v>
      </c>
      <c r="CZ112" s="108">
        <f ca="1">CY112/H112</f>
        <v>0</v>
      </c>
      <c r="DA112" s="109">
        <f t="shared" ca="1" si="3130"/>
        <v>0</v>
      </c>
      <c r="DB112" s="104">
        <f ca="1">DA112*H112</f>
        <v>0</v>
      </c>
      <c r="DC112" s="105">
        <f t="shared" ca="1" si="3131"/>
        <v>0</v>
      </c>
      <c r="DD112" s="191"/>
      <c r="DE112" s="192">
        <f t="shared" ca="1" si="3132"/>
        <v>0</v>
      </c>
      <c r="DF112" s="106">
        <f t="shared" ca="1" si="3133"/>
        <v>0</v>
      </c>
      <c r="DG112" s="202"/>
      <c r="DH112" s="202"/>
      <c r="DI112" s="202"/>
      <c r="DJ112" s="202"/>
      <c r="DK112" s="202"/>
      <c r="DL112" s="202"/>
      <c r="DM112" s="202"/>
      <c r="DN112" s="202"/>
      <c r="DO112" s="203"/>
      <c r="DP112" s="204"/>
      <c r="DQ112" s="108">
        <f>(DP112*F112)/H112</f>
        <v>0</v>
      </c>
      <c r="DR112" s="102">
        <f ca="1">IF(E112=0,0,SUMIF('Cocktail (December 2025)'!$F$6:$DB$1547,E112,'Cocktail (December 2025)'!$AD$6:$AD$1547))</f>
        <v>0</v>
      </c>
      <c r="DS112" s="108">
        <f ca="1">DR112/H112</f>
        <v>0</v>
      </c>
      <c r="DT112" s="109">
        <f t="shared" ca="1" si="3134"/>
        <v>0</v>
      </c>
      <c r="DU112" s="104">
        <f ca="1">DT112*H112</f>
        <v>0</v>
      </c>
      <c r="DV112" s="105">
        <f t="shared" ca="1" si="3135"/>
        <v>0</v>
      </c>
      <c r="DW112" s="191"/>
      <c r="DX112" s="192">
        <f t="shared" ca="1" si="3136"/>
        <v>0</v>
      </c>
      <c r="DY112" s="106">
        <f t="shared" ca="1" si="3137"/>
        <v>0</v>
      </c>
      <c r="DZ112" s="202"/>
      <c r="EA112" s="202"/>
      <c r="EB112" s="202"/>
      <c r="EC112" s="202"/>
      <c r="ED112" s="202"/>
      <c r="EE112" s="202"/>
      <c r="EF112" s="202"/>
      <c r="EG112" s="202"/>
      <c r="EH112" s="203"/>
      <c r="EI112" s="204"/>
      <c r="EJ112" s="108">
        <f>(EI112*F112)/H112</f>
        <v>0</v>
      </c>
      <c r="EK112" s="102">
        <f ca="1">IF(E112=0,0,SUMIF('Cocktail (December 2025)'!$F$6:$DB$1547,E112,'Cocktail (December 2025)'!$AG$6:$AG$1547))</f>
        <v>0</v>
      </c>
      <c r="EL112" s="108">
        <f ca="1">EK112/H112</f>
        <v>0</v>
      </c>
      <c r="EM112" s="109">
        <f t="shared" ca="1" si="3138"/>
        <v>0</v>
      </c>
      <c r="EN112" s="104">
        <f ca="1">EM112*H112</f>
        <v>0</v>
      </c>
      <c r="EO112" s="105">
        <f t="shared" ca="1" si="3139"/>
        <v>0</v>
      </c>
      <c r="EP112" s="191"/>
      <c r="EQ112" s="199">
        <f t="shared" ca="1" si="3140"/>
        <v>0</v>
      </c>
      <c r="ER112" s="185">
        <f ca="1">EM112</f>
        <v>0</v>
      </c>
      <c r="ES112" s="202"/>
      <c r="ET112" s="202"/>
      <c r="EU112" s="202"/>
      <c r="EV112" s="202"/>
      <c r="EW112" s="202"/>
      <c r="EX112" s="202"/>
      <c r="EY112" s="202"/>
      <c r="EZ112" s="202"/>
      <c r="FA112" s="203"/>
      <c r="FB112" s="204"/>
      <c r="FC112" s="108">
        <f>(FB112*F112)/H112</f>
        <v>0</v>
      </c>
      <c r="FD112" s="102">
        <f ca="1">IF(E112=0,0,SUMIF('Cocktail (December 2025)'!$F$6:$DB$1547,E112,'Cocktail (December 2025)'!$AJ$6:$AJ$1547))</f>
        <v>0</v>
      </c>
      <c r="FE112" s="108">
        <f ca="1">FD112/H112</f>
        <v>0</v>
      </c>
      <c r="FF112" s="109">
        <f t="shared" ca="1" si="3141"/>
        <v>0</v>
      </c>
      <c r="FG112" s="104">
        <f ca="1">FF112*H112</f>
        <v>0</v>
      </c>
      <c r="FH112" s="105">
        <f t="shared" ca="1" si="3142"/>
        <v>0</v>
      </c>
      <c r="FI112" s="191"/>
      <c r="FJ112" s="192">
        <f t="shared" ca="1" si="3143"/>
        <v>0</v>
      </c>
      <c r="FK112" s="110">
        <f t="shared" ca="1" si="3144"/>
        <v>0</v>
      </c>
      <c r="FL112" s="202"/>
      <c r="FM112" s="202"/>
      <c r="FN112" s="202"/>
      <c r="FO112" s="202"/>
      <c r="FP112" s="202"/>
      <c r="FQ112" s="202"/>
      <c r="FR112" s="202"/>
      <c r="FS112" s="202"/>
      <c r="FT112" s="203"/>
      <c r="FU112" s="204"/>
      <c r="FV112" s="108">
        <f>(FU112*F112)/H112</f>
        <v>0</v>
      </c>
      <c r="FW112" s="102">
        <f ca="1">IF(E112=0,0,SUMIF('Cocktail (December 2025)'!$F$6:$DB$1547,E112,'Cocktail (December 2025)'!$AM$6:$AM$1547))</f>
        <v>0</v>
      </c>
      <c r="FX112" s="108">
        <f ca="1">FW112/H112</f>
        <v>0</v>
      </c>
      <c r="FY112" s="109">
        <f t="shared" ca="1" si="3145"/>
        <v>0</v>
      </c>
      <c r="FZ112" s="104">
        <f ca="1">FY112*H112</f>
        <v>0</v>
      </c>
      <c r="GA112" s="105">
        <f t="shared" ca="1" si="3146"/>
        <v>0</v>
      </c>
      <c r="GB112" s="191"/>
      <c r="GC112" s="192">
        <f t="shared" ca="1" si="3147"/>
        <v>0</v>
      </c>
      <c r="GD112" s="106">
        <f t="shared" ca="1" si="3148"/>
        <v>0</v>
      </c>
      <c r="GE112" s="202"/>
      <c r="GF112" s="202"/>
      <c r="GG112" s="202"/>
      <c r="GH112" s="202"/>
      <c r="GI112" s="202"/>
      <c r="GJ112" s="202"/>
      <c r="GK112" s="202"/>
      <c r="GL112" s="202"/>
      <c r="GM112" s="203"/>
      <c r="GN112" s="204"/>
      <c r="GO112" s="108">
        <f>(GN112*F112)/H112</f>
        <v>0</v>
      </c>
      <c r="GP112" s="102">
        <f ca="1">IF(E112=0,0,SUMIF('Cocktail (December 2025)'!$F$6:$DB$1547,E112,'Cocktail (December 2025)'!$AP$6:$AP$1547))</f>
        <v>0</v>
      </c>
      <c r="GQ112" s="108">
        <f ca="1">GP112/H112</f>
        <v>0</v>
      </c>
      <c r="GR112" s="109">
        <f t="shared" ca="1" si="3149"/>
        <v>0</v>
      </c>
      <c r="GS112" s="104">
        <f ca="1">GR112*H112</f>
        <v>0</v>
      </c>
      <c r="GT112" s="105">
        <f t="shared" ca="1" si="3150"/>
        <v>0</v>
      </c>
      <c r="GU112" s="191"/>
      <c r="GV112" s="192">
        <f t="shared" ca="1" si="3151"/>
        <v>0</v>
      </c>
      <c r="GW112" s="106">
        <f t="shared" ca="1" si="3152"/>
        <v>0</v>
      </c>
      <c r="GX112" s="202"/>
      <c r="GY112" s="202"/>
      <c r="GZ112" s="202"/>
      <c r="HA112" s="202"/>
      <c r="HB112" s="202"/>
      <c r="HC112" s="202"/>
      <c r="HD112" s="202"/>
      <c r="HE112" s="202"/>
      <c r="HF112" s="203"/>
      <c r="HG112" s="204"/>
      <c r="HH112" s="108">
        <f>(HG112*F112)/H112</f>
        <v>0</v>
      </c>
      <c r="HI112" s="102">
        <f ca="1">IF(E112=0,0,SUMIF('Cocktail (December 2025)'!$F$6:$DB$1547,E112,'Cocktail (December 2025)'!$AS$6:$AS$1547))</f>
        <v>0</v>
      </c>
      <c r="HJ112" s="108">
        <f ca="1">HI112/H112</f>
        <v>0</v>
      </c>
      <c r="HK112" s="109">
        <f t="shared" ca="1" si="3153"/>
        <v>0</v>
      </c>
      <c r="HL112" s="104">
        <f ca="1">HK112*H112</f>
        <v>0</v>
      </c>
      <c r="HM112" s="105">
        <f t="shared" ca="1" si="3154"/>
        <v>0</v>
      </c>
      <c r="HN112" s="191"/>
      <c r="HO112" s="192">
        <f t="shared" ca="1" si="3155"/>
        <v>0</v>
      </c>
      <c r="HP112" s="106">
        <f ca="1">HK112</f>
        <v>0</v>
      </c>
      <c r="HQ112" s="202"/>
      <c r="HR112" s="202"/>
      <c r="HS112" s="202"/>
      <c r="HT112" s="202"/>
      <c r="HU112" s="202"/>
      <c r="HV112" s="202"/>
      <c r="HW112" s="202"/>
      <c r="HX112" s="202"/>
      <c r="HY112" s="203"/>
      <c r="HZ112" s="204"/>
      <c r="IA112" s="108">
        <f>(HZ112*F112)/H112</f>
        <v>0</v>
      </c>
      <c r="IB112" s="102">
        <f ca="1">IF(E112=0,0,SUMIF('Cocktail (December 2025)'!$F$6:$DB$1547,E112,'Cocktail (December 2025)'!$AV$6:$AV$1547))</f>
        <v>0</v>
      </c>
      <c r="IC112" s="108">
        <f ca="1">IB112/H112</f>
        <v>0</v>
      </c>
      <c r="ID112" s="109">
        <f t="shared" ca="1" si="3157"/>
        <v>0</v>
      </c>
      <c r="IE112" s="104">
        <f ca="1">ID112*H112</f>
        <v>0</v>
      </c>
      <c r="IF112" s="105">
        <f t="shared" ca="1" si="3158"/>
        <v>0</v>
      </c>
      <c r="IG112" s="191"/>
      <c r="IH112" s="192">
        <f t="shared" ca="1" si="3159"/>
        <v>0</v>
      </c>
      <c r="II112" s="106">
        <f t="shared" ca="1" si="3160"/>
        <v>0</v>
      </c>
      <c r="IJ112" s="202"/>
      <c r="IK112" s="202"/>
      <c r="IL112" s="202"/>
      <c r="IM112" s="202"/>
      <c r="IN112" s="202"/>
      <c r="IO112" s="202"/>
      <c r="IP112" s="202"/>
      <c r="IQ112" s="202"/>
      <c r="IR112" s="203"/>
      <c r="IS112" s="204"/>
      <c r="IT112" s="108">
        <f>(IS112*F112)/H112</f>
        <v>0</v>
      </c>
      <c r="IU112" s="102">
        <f ca="1">IF(E112=0,0,SUMIF('Cocktail (December 2025)'!$F$6:$DB$1547,E112,'Cocktail (December 2025)'!$AY$6:$AY$1547))</f>
        <v>0</v>
      </c>
      <c r="IV112" s="108">
        <f ca="1">IU112/H112</f>
        <v>0</v>
      </c>
      <c r="IW112" s="109">
        <f t="shared" ca="1" si="3161"/>
        <v>0</v>
      </c>
      <c r="IX112" s="104">
        <f ca="1">IW112*H112</f>
        <v>0</v>
      </c>
      <c r="IY112" s="105">
        <f t="shared" ca="1" si="3162"/>
        <v>0</v>
      </c>
      <c r="IZ112" s="191"/>
      <c r="JA112" s="192">
        <f t="shared" ca="1" si="3163"/>
        <v>0</v>
      </c>
      <c r="JB112" s="106">
        <f t="shared" ca="1" si="3164"/>
        <v>0</v>
      </c>
      <c r="JC112" s="202"/>
      <c r="JD112" s="202"/>
      <c r="JE112" s="202"/>
      <c r="JF112" s="202"/>
      <c r="JG112" s="202"/>
      <c r="JH112" s="202"/>
      <c r="JI112" s="202"/>
      <c r="JJ112" s="202"/>
      <c r="JK112" s="203"/>
      <c r="JL112" s="204"/>
      <c r="JM112" s="108">
        <f>(JL112*F112)/H112</f>
        <v>0</v>
      </c>
      <c r="JN112" s="102">
        <f ca="1">IF(E112=0,0,SUMIF('Cocktail (December 2025)'!$F$6:$DB$1547,E112,'Cocktail (December 2025)'!$BB$6:$BB$1547))</f>
        <v>0</v>
      </c>
      <c r="JO112" s="108">
        <f ca="1">JN112/H112</f>
        <v>0</v>
      </c>
      <c r="JP112" s="109">
        <f t="shared" ca="1" si="3165"/>
        <v>0</v>
      </c>
      <c r="JQ112" s="104">
        <f ca="1">JP112*H112</f>
        <v>0</v>
      </c>
      <c r="JR112" s="105">
        <f t="shared" ca="1" si="3166"/>
        <v>0</v>
      </c>
      <c r="JS112" s="191"/>
      <c r="JT112" s="192">
        <f t="shared" ca="1" si="3167"/>
        <v>0</v>
      </c>
      <c r="JU112" s="106">
        <f ca="1">JP112</f>
        <v>0</v>
      </c>
      <c r="JV112" s="202"/>
      <c r="JW112" s="202"/>
      <c r="JX112" s="202"/>
      <c r="JY112" s="202"/>
      <c r="JZ112" s="202"/>
      <c r="KA112" s="202"/>
      <c r="KB112" s="202"/>
      <c r="KC112" s="202"/>
      <c r="KD112" s="203"/>
      <c r="KE112" s="204"/>
      <c r="KF112" s="108">
        <f>(KE112*F112)/H112</f>
        <v>0</v>
      </c>
      <c r="KG112" s="102">
        <f ca="1">IF(E112=0,0,SUMIF('Cocktail (December 2025)'!$F$6:$DB$1547,E112,'Cocktail (December 2025)'!$BE$6:$BE$1547))</f>
        <v>0</v>
      </c>
      <c r="KH112" s="108">
        <f ca="1">KG112/H112</f>
        <v>0</v>
      </c>
      <c r="KI112" s="109">
        <f t="shared" ca="1" si="3168"/>
        <v>0</v>
      </c>
      <c r="KJ112" s="104">
        <f ca="1">KI112*H112</f>
        <v>0</v>
      </c>
      <c r="KK112" s="105">
        <f t="shared" ca="1" si="3169"/>
        <v>0</v>
      </c>
      <c r="KL112" s="191"/>
      <c r="KM112" s="192">
        <f t="shared" ca="1" si="3170"/>
        <v>0</v>
      </c>
      <c r="KN112" s="106">
        <f t="shared" ca="1" si="3171"/>
        <v>0</v>
      </c>
      <c r="KO112" s="202"/>
      <c r="KP112" s="202"/>
      <c r="KQ112" s="202"/>
      <c r="KR112" s="202"/>
      <c r="KS112" s="202"/>
      <c r="KT112" s="202"/>
      <c r="KU112" s="202"/>
      <c r="KV112" s="202"/>
      <c r="KW112" s="203"/>
      <c r="KX112" s="204"/>
      <c r="KY112" s="108">
        <f>(KX112*F112)/H112</f>
        <v>0</v>
      </c>
      <c r="KZ112" s="102">
        <f ca="1">IF(E112=0,0,SUMIF('Cocktail (December 2025)'!$F$6:$DB$1547,E112,'Cocktail (December 2025)'!$BH$6:$BH$1547))</f>
        <v>0</v>
      </c>
      <c r="LA112" s="108">
        <f ca="1">KZ112/H112</f>
        <v>0</v>
      </c>
      <c r="LB112" s="109">
        <f t="shared" ca="1" si="3172"/>
        <v>0</v>
      </c>
      <c r="LC112" s="104">
        <f ca="1">LB112*H112</f>
        <v>0</v>
      </c>
      <c r="LD112" s="105">
        <f t="shared" ca="1" si="3173"/>
        <v>0</v>
      </c>
      <c r="LE112" s="191"/>
      <c r="LF112" s="192">
        <f t="shared" ca="1" si="3174"/>
        <v>0</v>
      </c>
      <c r="LG112" s="106">
        <f t="shared" ca="1" si="3175"/>
        <v>0</v>
      </c>
      <c r="LH112" s="202"/>
      <c r="LI112" s="202"/>
      <c r="LJ112" s="202"/>
      <c r="LK112" s="202"/>
      <c r="LL112" s="202"/>
      <c r="LM112" s="202"/>
      <c r="LN112" s="202"/>
      <c r="LO112" s="202"/>
      <c r="LP112" s="203"/>
      <c r="LQ112" s="204"/>
      <c r="LR112" s="108">
        <f>(LQ112*F112)/H112</f>
        <v>0</v>
      </c>
      <c r="LS112" s="102">
        <f ca="1">IF(E112=0,0,SUMIF('Cocktail (December 2025)'!$F$6:$DB$1547,E112,'Cocktail (December 2025)'!$BK$6:$BK$1547))</f>
        <v>0</v>
      </c>
      <c r="LT112" s="108">
        <f ca="1">LS112/H112</f>
        <v>0</v>
      </c>
      <c r="LU112" s="109">
        <f t="shared" ca="1" si="3176"/>
        <v>0</v>
      </c>
      <c r="LV112" s="104">
        <f ca="1">LU112*H112</f>
        <v>0</v>
      </c>
      <c r="LW112" s="105">
        <f t="shared" ca="1" si="3177"/>
        <v>0</v>
      </c>
      <c r="LX112" s="191"/>
      <c r="LY112" s="192">
        <f t="shared" ca="1" si="3178"/>
        <v>0</v>
      </c>
      <c r="LZ112" s="106">
        <f t="shared" ca="1" si="3179"/>
        <v>0</v>
      </c>
      <c r="MA112" s="202"/>
      <c r="MB112" s="202"/>
      <c r="MC112" s="202"/>
      <c r="MD112" s="202"/>
      <c r="ME112" s="202"/>
      <c r="MF112" s="202"/>
      <c r="MG112" s="202"/>
      <c r="MH112" s="202"/>
      <c r="MI112" s="203"/>
      <c r="MJ112" s="204"/>
      <c r="MK112" s="108">
        <f>(MJ112*F112)/H112</f>
        <v>0</v>
      </c>
      <c r="ML112" s="102">
        <f ca="1">IF(E112=0,0,SUMIF('Cocktail (December 2025)'!$F$6:$DB$1547,E112,'Cocktail (December 2025)'!$BN$6:$BN$1547))</f>
        <v>0</v>
      </c>
      <c r="MM112" s="108">
        <f ca="1">ML112/H112</f>
        <v>0</v>
      </c>
      <c r="MN112" s="109">
        <f t="shared" ca="1" si="3180"/>
        <v>0</v>
      </c>
      <c r="MO112" s="104">
        <f ca="1">MN112*H112</f>
        <v>0</v>
      </c>
      <c r="MP112" s="105">
        <f t="shared" ca="1" si="3181"/>
        <v>0</v>
      </c>
      <c r="MQ112" s="191"/>
      <c r="MR112" s="192">
        <f t="shared" ca="1" si="3182"/>
        <v>0</v>
      </c>
      <c r="MS112" s="106">
        <f t="shared" ca="1" si="3183"/>
        <v>0</v>
      </c>
      <c r="MT112" s="202"/>
      <c r="MU112" s="202"/>
      <c r="MV112" s="202"/>
      <c r="MW112" s="202"/>
      <c r="MX112" s="202"/>
      <c r="MY112" s="202"/>
      <c r="MZ112" s="202"/>
      <c r="NA112" s="202"/>
      <c r="NB112" s="203"/>
      <c r="NC112" s="204"/>
      <c r="ND112" s="108">
        <f>(NC112*F112)/H112</f>
        <v>0</v>
      </c>
      <c r="NE112" s="102">
        <f ca="1">IF(E112=0,0,SUMIF('Cocktail (December 2025)'!$F$6:$DB$1547,E112,'Cocktail (December 2025)'!$BQ$6:$BQ$1547))</f>
        <v>0</v>
      </c>
      <c r="NF112" s="108">
        <f ca="1">NE112/H112</f>
        <v>0</v>
      </c>
      <c r="NG112" s="109">
        <f t="shared" ca="1" si="3184"/>
        <v>0</v>
      </c>
      <c r="NH112" s="104">
        <f ca="1">NG112*H112</f>
        <v>0</v>
      </c>
      <c r="NI112" s="105">
        <f t="shared" ca="1" si="3185"/>
        <v>0</v>
      </c>
      <c r="NJ112" s="191"/>
      <c r="NK112" s="192">
        <f t="shared" ca="1" si="3186"/>
        <v>0</v>
      </c>
      <c r="NL112" s="106">
        <f t="shared" ca="1" si="3187"/>
        <v>0</v>
      </c>
      <c r="NM112" s="202"/>
      <c r="NN112" s="202"/>
      <c r="NO112" s="202"/>
      <c r="NP112" s="202"/>
      <c r="NQ112" s="202"/>
      <c r="NR112" s="202"/>
      <c r="NS112" s="202"/>
      <c r="NT112" s="202"/>
      <c r="NU112" s="203"/>
      <c r="NV112" s="204"/>
      <c r="NW112" s="108">
        <f>(NV112*F112)/H112</f>
        <v>0</v>
      </c>
      <c r="NX112" s="102">
        <f ca="1">IF(E112=0,0,SUMIF('Cocktail (December 2025)'!$F$6:$DB$1547,E112,'Cocktail (December 2025)'!$BT$6:$BT$1547))</f>
        <v>0</v>
      </c>
      <c r="NY112" s="108">
        <f ca="1">NX112/H112</f>
        <v>0</v>
      </c>
      <c r="NZ112" s="109">
        <f t="shared" ca="1" si="3188"/>
        <v>0</v>
      </c>
      <c r="OA112" s="104">
        <f ca="1">NZ112*H112</f>
        <v>0</v>
      </c>
      <c r="OB112" s="105">
        <f t="shared" ca="1" si="3189"/>
        <v>0</v>
      </c>
      <c r="OC112" s="191"/>
      <c r="OD112" s="192">
        <f t="shared" ca="1" si="3190"/>
        <v>0</v>
      </c>
      <c r="OE112" s="106">
        <f t="shared" ca="1" si="3191"/>
        <v>0</v>
      </c>
      <c r="OF112" s="202"/>
      <c r="OG112" s="202"/>
      <c r="OH112" s="202"/>
      <c r="OI112" s="202"/>
      <c r="OJ112" s="202"/>
      <c r="OK112" s="202"/>
      <c r="OL112" s="202"/>
      <c r="OM112" s="202"/>
      <c r="ON112" s="203"/>
      <c r="OO112" s="204"/>
      <c r="OP112" s="108">
        <f>(OO112*F112)/H112</f>
        <v>0</v>
      </c>
      <c r="OQ112" s="102">
        <f ca="1">IF(E112=0,0,SUMIF('Cocktail (December 2025)'!$F$6:$DB$1547,E112,'Cocktail (December 2025)'!$BW$6:$BW$1547))</f>
        <v>0</v>
      </c>
      <c r="OR112" s="108">
        <f ca="1">OQ112/H112</f>
        <v>0</v>
      </c>
      <c r="OS112" s="109">
        <f t="shared" ca="1" si="3192"/>
        <v>0</v>
      </c>
      <c r="OT112" s="104">
        <f ca="1">OS112*H112</f>
        <v>0</v>
      </c>
      <c r="OU112" s="105">
        <f t="shared" ca="1" si="3193"/>
        <v>0</v>
      </c>
      <c r="OV112" s="191"/>
      <c r="OW112" s="192">
        <f t="shared" ca="1" si="3194"/>
        <v>0</v>
      </c>
      <c r="OX112" s="106">
        <f ca="1">OS112</f>
        <v>0</v>
      </c>
      <c r="OY112" s="202"/>
      <c r="OZ112" s="202"/>
      <c r="PA112" s="202"/>
      <c r="PB112" s="202"/>
      <c r="PC112" s="202"/>
      <c r="PD112" s="202"/>
      <c r="PE112" s="202"/>
      <c r="PF112" s="202"/>
      <c r="PG112" s="203"/>
      <c r="PH112" s="204"/>
      <c r="PI112" s="108">
        <f>(PH112*F112)/H112</f>
        <v>0</v>
      </c>
      <c r="PJ112" s="102">
        <f ca="1">IF(E112=0,0,SUMIF('Cocktail (December 2025)'!$F$6:$DB$1547,E112,'Cocktail (December 2025)'!$BZ$6:$BZ$1547))</f>
        <v>0</v>
      </c>
      <c r="PK112" s="108">
        <f ca="1">PJ112/H112</f>
        <v>0</v>
      </c>
      <c r="PL112" s="109">
        <f t="shared" ca="1" si="3195"/>
        <v>0</v>
      </c>
      <c r="PM112" s="104">
        <f ca="1">PL112*H112</f>
        <v>0</v>
      </c>
      <c r="PN112" s="105">
        <f t="shared" ca="1" si="3196"/>
        <v>0</v>
      </c>
      <c r="PO112" s="191"/>
      <c r="PP112" s="192">
        <f t="shared" ca="1" si="3197"/>
        <v>0</v>
      </c>
      <c r="PQ112" s="106">
        <f t="shared" ca="1" si="3198"/>
        <v>0</v>
      </c>
      <c r="PR112" s="202"/>
      <c r="PS112" s="202"/>
      <c r="PT112" s="202"/>
      <c r="PU112" s="202"/>
      <c r="PV112" s="202"/>
      <c r="PW112" s="202"/>
      <c r="PX112" s="202"/>
      <c r="PY112" s="202"/>
      <c r="PZ112" s="203"/>
      <c r="QA112" s="204"/>
      <c r="QB112" s="108">
        <f>(QA112*F112)/H112</f>
        <v>0</v>
      </c>
      <c r="QC112" s="102">
        <f ca="1">IF(E112=0,0,SUMIF('Cocktail (December 2025)'!$F$6:$DB$1547,E112,'Cocktail (December 2025)'!$CC$6:$CC$1547))</f>
        <v>0</v>
      </c>
      <c r="QD112" s="108">
        <f ca="1">QC112/H112</f>
        <v>0</v>
      </c>
      <c r="QE112" s="109">
        <f t="shared" ca="1" si="3199"/>
        <v>0</v>
      </c>
      <c r="QF112" s="104">
        <f ca="1">QE112*H112</f>
        <v>0</v>
      </c>
      <c r="QG112" s="105">
        <f t="shared" ca="1" si="3200"/>
        <v>0</v>
      </c>
      <c r="QH112" s="191"/>
      <c r="QI112" s="192">
        <f t="shared" ca="1" si="3201"/>
        <v>0</v>
      </c>
      <c r="QJ112" s="106">
        <f t="shared" ca="1" si="3202"/>
        <v>0</v>
      </c>
      <c r="QK112" s="202"/>
      <c r="QL112" s="202"/>
      <c r="QM112" s="202"/>
      <c r="QN112" s="202"/>
      <c r="QO112" s="202"/>
      <c r="QP112" s="202"/>
      <c r="QQ112" s="202"/>
      <c r="QR112" s="202"/>
      <c r="QS112" s="203"/>
      <c r="QT112" s="204"/>
      <c r="QU112" s="108">
        <f>(QT112*F112)/H112</f>
        <v>0</v>
      </c>
      <c r="QV112" s="102">
        <f ca="1">IF(E112=0,0,SUMIF('Cocktail (December 2025)'!$F$6:$DB$1547,E112,'Cocktail (December 2025)'!$CF$6:$CF$1547))</f>
        <v>0</v>
      </c>
      <c r="QW112" s="108">
        <f ca="1">QV112/H112</f>
        <v>0</v>
      </c>
      <c r="QX112" s="109">
        <f t="shared" ca="1" si="3203"/>
        <v>0</v>
      </c>
      <c r="QY112" s="104">
        <f ca="1">QX112*H112</f>
        <v>0</v>
      </c>
      <c r="QZ112" s="105">
        <f t="shared" ca="1" si="3204"/>
        <v>0</v>
      </c>
      <c r="RA112" s="191"/>
      <c r="RB112" s="192">
        <f t="shared" ca="1" si="3205"/>
        <v>0</v>
      </c>
      <c r="RC112" s="106">
        <f t="shared" ca="1" si="3100"/>
        <v>0</v>
      </c>
      <c r="RD112" s="202"/>
      <c r="RE112" s="202"/>
      <c r="RF112" s="202"/>
      <c r="RG112" s="202"/>
      <c r="RH112" s="202"/>
      <c r="RI112" s="202"/>
      <c r="RJ112" s="202"/>
      <c r="RK112" s="202"/>
      <c r="RL112" s="203"/>
      <c r="RM112" s="204"/>
      <c r="RN112" s="108">
        <f>(RM112*F112)/H112</f>
        <v>0</v>
      </c>
      <c r="RO112" s="102">
        <f ca="1">IF(E112=0,0,SUMIF('Cocktail (December 2025)'!$F$6:$DB$1547,E112,'Cocktail (December 2025)'!$CI$6:$CI$1547))</f>
        <v>0</v>
      </c>
      <c r="RP112" s="108">
        <f ca="1">RO112/H112</f>
        <v>0</v>
      </c>
      <c r="RQ112" s="109">
        <f t="shared" ca="1" si="3206"/>
        <v>0</v>
      </c>
      <c r="RR112" s="104">
        <f ca="1">RQ112*H112</f>
        <v>0</v>
      </c>
      <c r="RS112" s="105">
        <f t="shared" ca="1" si="3207"/>
        <v>0</v>
      </c>
      <c r="RT112" s="191"/>
      <c r="RU112" s="192">
        <f t="shared" ca="1" si="3208"/>
        <v>0</v>
      </c>
      <c r="RV112" s="106">
        <f t="shared" ca="1" si="3209"/>
        <v>0</v>
      </c>
      <c r="RW112" s="202"/>
      <c r="RX112" s="202"/>
      <c r="RY112" s="202"/>
      <c r="RZ112" s="202"/>
      <c r="SA112" s="202"/>
      <c r="SB112" s="202"/>
      <c r="SC112" s="202"/>
      <c r="SD112" s="202"/>
      <c r="SE112" s="203"/>
      <c r="SF112" s="204"/>
      <c r="SG112" s="108">
        <f>(SF112*F112)/H112</f>
        <v>0</v>
      </c>
      <c r="SH112" s="102">
        <f ca="1">IF(E112=0,0,SUMIF('Cocktail (December 2025)'!$F$6:$DB$1547,E112,'Cocktail (December 2025)'!$CL$6:$CL$1547))</f>
        <v>0</v>
      </c>
      <c r="SI112" s="108">
        <f ca="1">SH112/H112</f>
        <v>0</v>
      </c>
      <c r="SJ112" s="109">
        <f t="shared" ca="1" si="3210"/>
        <v>0</v>
      </c>
      <c r="SK112" s="104">
        <f ca="1">SJ112*H112</f>
        <v>0</v>
      </c>
      <c r="SL112" s="105">
        <f t="shared" ca="1" si="3211"/>
        <v>0</v>
      </c>
      <c r="SM112" s="191"/>
      <c r="SN112" s="192">
        <f t="shared" ca="1" si="3212"/>
        <v>0</v>
      </c>
      <c r="SO112" s="106">
        <f t="shared" ca="1" si="3213"/>
        <v>0</v>
      </c>
      <c r="SP112" s="202"/>
      <c r="SQ112" s="202"/>
      <c r="SR112" s="202"/>
      <c r="SS112" s="202"/>
      <c r="ST112" s="202"/>
      <c r="SU112" s="202"/>
      <c r="SV112" s="202"/>
      <c r="SW112" s="202"/>
      <c r="SX112" s="203"/>
      <c r="SY112" s="204"/>
      <c r="SZ112" s="108">
        <f>(SY112*F112)/H112</f>
        <v>0</v>
      </c>
      <c r="TA112" s="102">
        <f ca="1">IF(E112=0,0,SUMIF('Cocktail (December 2025)'!$F$6:$DB$1547,E112,'Cocktail (December 2025)'!$CO$6:$CO$1547))</f>
        <v>0</v>
      </c>
      <c r="TB112" s="108">
        <f ca="1">TA112/H112</f>
        <v>0</v>
      </c>
      <c r="TC112" s="109">
        <f t="shared" ca="1" si="3214"/>
        <v>0</v>
      </c>
      <c r="TD112" s="104">
        <f ca="1">TC112*H112</f>
        <v>0</v>
      </c>
      <c r="TE112" s="105">
        <f t="shared" ca="1" si="3215"/>
        <v>0</v>
      </c>
      <c r="TF112" s="191"/>
      <c r="TG112" s="192">
        <f t="shared" ca="1" si="3216"/>
        <v>0</v>
      </c>
      <c r="TH112" s="106">
        <f t="shared" ca="1" si="3217"/>
        <v>0</v>
      </c>
      <c r="TI112" s="202"/>
      <c r="TJ112" s="202"/>
      <c r="TK112" s="202"/>
      <c r="TL112" s="202"/>
      <c r="TM112" s="202"/>
      <c r="TN112" s="202"/>
      <c r="TO112" s="202"/>
      <c r="TP112" s="202"/>
      <c r="TQ112" s="203"/>
      <c r="TR112" s="204"/>
      <c r="TS112" s="108">
        <f>(TR112*F112)/H112</f>
        <v>0</v>
      </c>
      <c r="TT112" s="102">
        <f ca="1">IF(E112=0,0,SUMIF('Cocktail (December 2025)'!$F$6:$DB$1547,E112,'Cocktail (December 2025)'!$CR$6:$CR$1547))</f>
        <v>0</v>
      </c>
      <c r="TU112" s="108">
        <f ca="1">TT112/H112</f>
        <v>0</v>
      </c>
      <c r="TV112" s="109">
        <f t="shared" ca="1" si="3218"/>
        <v>0</v>
      </c>
      <c r="TW112" s="104">
        <f ca="1">TV112*H112</f>
        <v>0</v>
      </c>
      <c r="TX112" s="105">
        <f t="shared" ca="1" si="3219"/>
        <v>0</v>
      </c>
      <c r="TY112" s="191"/>
      <c r="TZ112" s="192">
        <f t="shared" ca="1" si="3220"/>
        <v>0</v>
      </c>
      <c r="UA112" s="106">
        <f t="shared" ca="1" si="3221"/>
        <v>0</v>
      </c>
      <c r="UB112" s="202"/>
      <c r="UC112" s="202"/>
      <c r="UD112" s="202"/>
      <c r="UE112" s="202"/>
      <c r="UF112" s="202"/>
      <c r="UG112" s="202"/>
      <c r="UH112" s="202"/>
      <c r="UI112" s="202"/>
      <c r="UJ112" s="203"/>
      <c r="UK112" s="204"/>
      <c r="UL112" s="108">
        <f>(UK112*F112)/H112</f>
        <v>0</v>
      </c>
      <c r="UM112" s="102">
        <f ca="1">IF(E112=0,0,SUMIF('Cocktail (December 2025)'!$F$6:$DB$1547,E112,'Cocktail (December 2025)'!$CU$6:$CU$1547))</f>
        <v>0</v>
      </c>
      <c r="UN112" s="108">
        <f ca="1">UM112/H112</f>
        <v>0</v>
      </c>
      <c r="UO112" s="109">
        <f t="shared" ca="1" si="3222"/>
        <v>0</v>
      </c>
      <c r="UP112" s="104">
        <f ca="1">UO112*H112</f>
        <v>0</v>
      </c>
      <c r="UQ112" s="105">
        <f t="shared" ca="1" si="3223"/>
        <v>0</v>
      </c>
      <c r="UR112" s="191"/>
      <c r="US112" s="192">
        <f t="shared" ca="1" si="3224"/>
        <v>0</v>
      </c>
      <c r="UT112" s="106">
        <f t="shared" ca="1" si="3225"/>
        <v>0</v>
      </c>
      <c r="UU112" s="202"/>
      <c r="UV112" s="202"/>
      <c r="UW112" s="202"/>
      <c r="UX112" s="202"/>
      <c r="UY112" s="202"/>
      <c r="UZ112" s="202"/>
      <c r="VA112" s="202"/>
      <c r="VB112" s="202"/>
      <c r="VC112" s="203"/>
      <c r="VD112" s="204"/>
      <c r="VE112" s="108">
        <f>(VD112*F112)/H112</f>
        <v>0</v>
      </c>
      <c r="VF112" s="102">
        <f ca="1">IF(E112=0,0,SUMIF('Cocktail (December 2025)'!$F$6:$DB$1547,E112,'Cocktail (December 2025)'!$CX$6:$CX$1547))</f>
        <v>0</v>
      </c>
      <c r="VG112" s="108">
        <f ca="1">VF112/H112</f>
        <v>0</v>
      </c>
      <c r="VH112" s="109">
        <f t="shared" ca="1" si="3226"/>
        <v>0</v>
      </c>
      <c r="VI112" s="104">
        <f ca="1">VH112*H112</f>
        <v>0</v>
      </c>
      <c r="VJ112" s="105">
        <f t="shared" ca="1" si="3227"/>
        <v>0</v>
      </c>
      <c r="VK112" s="191"/>
      <c r="VL112" s="192">
        <f t="shared" ca="1" si="3228"/>
        <v>0</v>
      </c>
      <c r="VM112" s="106">
        <f t="shared" ca="1" si="3229"/>
        <v>0</v>
      </c>
      <c r="VN112" s="202"/>
      <c r="VO112" s="202"/>
      <c r="VP112" s="202"/>
      <c r="VQ112" s="202"/>
      <c r="VR112" s="202"/>
      <c r="VS112" s="202"/>
      <c r="VT112" s="202"/>
      <c r="VU112" s="202"/>
      <c r="VV112" s="203"/>
      <c r="VW112" s="204"/>
      <c r="VX112" s="108">
        <f>(VW112*F112)/H112</f>
        <v>0</v>
      </c>
      <c r="VY112" s="102">
        <f ca="1">IF(E112=0,0,SUMIF('Cocktail (December 2025)'!$F$6:$DB$1547,E112,'Cocktail (December 2025)'!$DA$6:$DA$1547))</f>
        <v>0</v>
      </c>
      <c r="VZ112" s="108">
        <f ca="1">VY112/H112</f>
        <v>0</v>
      </c>
      <c r="WA112" s="109">
        <f t="shared" ca="1" si="3230"/>
        <v>0</v>
      </c>
      <c r="WB112" s="104">
        <f ca="1">WA112*H112</f>
        <v>0</v>
      </c>
      <c r="WC112" s="105">
        <f t="shared" ca="1" si="3231"/>
        <v>0</v>
      </c>
      <c r="WD112" s="191"/>
      <c r="WE112" s="192">
        <f t="shared" ca="1" si="3232"/>
        <v>0</v>
      </c>
      <c r="WF112" s="14" t="s">
        <v>81</v>
      </c>
      <c r="WG112" s="62">
        <f>O112</f>
        <v>0</v>
      </c>
      <c r="WH112" s="13">
        <f t="shared" si="3233"/>
        <v>0</v>
      </c>
      <c r="WI112" s="13">
        <f t="shared" si="3233"/>
        <v>0</v>
      </c>
      <c r="WJ112" s="13">
        <f t="shared" si="3233"/>
        <v>0</v>
      </c>
      <c r="WK112" s="13">
        <f t="shared" si="3233"/>
        <v>0</v>
      </c>
      <c r="WL112" s="13">
        <f t="shared" si="3233"/>
        <v>0</v>
      </c>
      <c r="WM112" s="13">
        <f>U112+AN112+BG112+BZ112+CS112+DL112+EE112++EX112+FQ112+GJ112+HC112+HV112+IO112+JH112+KA112+KT112+LM112+MF112+MY112+NR112+OK112+PD112+PW112+QP112+RI112+SB112+SU112+TN112+UG112+UZ112+VS112</f>
        <v>0</v>
      </c>
      <c r="WN112" s="13">
        <f t="shared" si="3234"/>
        <v>0</v>
      </c>
      <c r="WO112" s="13">
        <f t="shared" si="3234"/>
        <v>0</v>
      </c>
      <c r="WP112" s="63">
        <f t="shared" si="3234"/>
        <v>0</v>
      </c>
      <c r="WQ112" s="63">
        <f t="shared" si="3234"/>
        <v>0</v>
      </c>
      <c r="WR112" s="63">
        <f t="shared" si="3234"/>
        <v>0</v>
      </c>
      <c r="WS112" s="63">
        <f ca="1">AB112+AU112+BN112+CG112+CZ112+DS112+EL112+FE112+FX112+GQ112+HJ112+IC112+IV112+JO112+KH112+LA112+LT112+MM112+NF112+NY112+OR112+PK112+QD112+QW112+RP112+SI112+TB112+TU112+UN112+VG112+VZ112</f>
        <v>0</v>
      </c>
      <c r="WT112" s="54">
        <f t="shared" ca="1" si="3235"/>
        <v>0</v>
      </c>
      <c r="WU112" s="64">
        <f t="shared" ca="1" si="3236"/>
        <v>0</v>
      </c>
      <c r="WV112" s="196"/>
      <c r="WW112" s="197">
        <f t="shared" ca="1" si="3237"/>
        <v>0</v>
      </c>
      <c r="WX112" s="12">
        <f>WV112/F112</f>
        <v>0</v>
      </c>
      <c r="WY112" s="61"/>
    </row>
    <row r="113" spans="1:623" ht="15" x14ac:dyDescent="0.3">
      <c r="A113" s="114" t="str">
        <f t="shared" si="3111"/>
        <v>-</v>
      </c>
      <c r="B113" s="175"/>
      <c r="C113" s="173">
        <v>961</v>
      </c>
      <c r="D113" s="174">
        <v>466</v>
      </c>
      <c r="E113" s="139" t="s">
        <v>321</v>
      </c>
      <c r="F113" s="98"/>
      <c r="G113" s="98"/>
      <c r="H113" s="90"/>
      <c r="I113" s="98"/>
      <c r="J113" s="90"/>
      <c r="K113" s="99"/>
      <c r="L113" s="215"/>
      <c r="M113" s="215"/>
      <c r="N113" s="208"/>
      <c r="O113" s="100"/>
      <c r="P113" s="202"/>
      <c r="Q113" s="202"/>
      <c r="R113" s="202"/>
      <c r="S113" s="202"/>
      <c r="T113" s="202"/>
      <c r="U113" s="202"/>
      <c r="V113" s="202"/>
      <c r="W113" s="202"/>
      <c r="X113" s="203"/>
      <c r="Y113" s="204"/>
      <c r="Z113" s="101"/>
      <c r="AA113" s="102"/>
      <c r="AB113" s="103"/>
      <c r="AC113" s="104"/>
      <c r="AD113" s="104"/>
      <c r="AE113" s="105"/>
      <c r="AF113" s="191"/>
      <c r="AG113" s="192"/>
      <c r="AH113" s="106">
        <f t="shared" si="3099"/>
        <v>0</v>
      </c>
      <c r="AI113" s="202"/>
      <c r="AJ113" s="202"/>
      <c r="AK113" s="202"/>
      <c r="AL113" s="202"/>
      <c r="AM113" s="202"/>
      <c r="AN113" s="202"/>
      <c r="AO113" s="202"/>
      <c r="AP113" s="202"/>
      <c r="AQ113" s="203"/>
      <c r="AR113" s="204"/>
      <c r="AS113" s="107"/>
      <c r="AT113" s="102"/>
      <c r="AU113" s="108"/>
      <c r="AV113" s="104"/>
      <c r="AW113" s="104"/>
      <c r="AX113" s="105"/>
      <c r="AY113" s="191"/>
      <c r="AZ113" s="192"/>
      <c r="BA113" s="106"/>
      <c r="BB113" s="202"/>
      <c r="BC113" s="202"/>
      <c r="BD113" s="202"/>
      <c r="BE113" s="202"/>
      <c r="BF113" s="202"/>
      <c r="BG113" s="202"/>
      <c r="BH113" s="202"/>
      <c r="BI113" s="202"/>
      <c r="BJ113" s="203"/>
      <c r="BK113" s="204"/>
      <c r="BL113" s="108"/>
      <c r="BM113" s="102"/>
      <c r="BN113" s="108"/>
      <c r="BO113" s="109"/>
      <c r="BP113" s="104"/>
      <c r="BQ113" s="105"/>
      <c r="BR113" s="191"/>
      <c r="BS113" s="192"/>
      <c r="BT113" s="106"/>
      <c r="BU113" s="202"/>
      <c r="BV113" s="202"/>
      <c r="BW113" s="202"/>
      <c r="BX113" s="202"/>
      <c r="BY113" s="202"/>
      <c r="BZ113" s="202"/>
      <c r="CA113" s="202"/>
      <c r="CB113" s="202"/>
      <c r="CC113" s="203"/>
      <c r="CD113" s="204"/>
      <c r="CE113" s="108"/>
      <c r="CF113" s="102"/>
      <c r="CG113" s="108"/>
      <c r="CH113" s="109"/>
      <c r="CI113" s="104"/>
      <c r="CJ113" s="105"/>
      <c r="CK113" s="191"/>
      <c r="CL113" s="192"/>
      <c r="CM113" s="106"/>
      <c r="CN113" s="202"/>
      <c r="CO113" s="202"/>
      <c r="CP113" s="202"/>
      <c r="CQ113" s="202"/>
      <c r="CR113" s="202"/>
      <c r="CS113" s="202"/>
      <c r="CT113" s="202"/>
      <c r="CU113" s="202"/>
      <c r="CV113" s="203"/>
      <c r="CW113" s="204"/>
      <c r="CX113" s="108"/>
      <c r="CY113" s="102"/>
      <c r="CZ113" s="108"/>
      <c r="DA113" s="109"/>
      <c r="DB113" s="104"/>
      <c r="DC113" s="105"/>
      <c r="DD113" s="191"/>
      <c r="DE113" s="192"/>
      <c r="DF113" s="106"/>
      <c r="DG113" s="202"/>
      <c r="DH113" s="202"/>
      <c r="DI113" s="202"/>
      <c r="DJ113" s="202"/>
      <c r="DK113" s="202"/>
      <c r="DL113" s="202"/>
      <c r="DM113" s="202"/>
      <c r="DN113" s="202"/>
      <c r="DO113" s="203"/>
      <c r="DP113" s="204"/>
      <c r="DQ113" s="108"/>
      <c r="DR113" s="102"/>
      <c r="DS113" s="108"/>
      <c r="DT113" s="109"/>
      <c r="DU113" s="104"/>
      <c r="DV113" s="105"/>
      <c r="DW113" s="191"/>
      <c r="DX113" s="192"/>
      <c r="DY113" s="106"/>
      <c r="DZ113" s="202"/>
      <c r="EA113" s="202"/>
      <c r="EB113" s="202"/>
      <c r="EC113" s="202"/>
      <c r="ED113" s="202"/>
      <c r="EE113" s="202"/>
      <c r="EF113" s="202"/>
      <c r="EG113" s="202"/>
      <c r="EH113" s="203"/>
      <c r="EI113" s="204"/>
      <c r="EJ113" s="108"/>
      <c r="EK113" s="102"/>
      <c r="EL113" s="108"/>
      <c r="EM113" s="109"/>
      <c r="EN113" s="104"/>
      <c r="EO113" s="105"/>
      <c r="EP113" s="191"/>
      <c r="EQ113" s="199"/>
      <c r="ER113" s="185"/>
      <c r="ES113" s="202"/>
      <c r="ET113" s="202"/>
      <c r="EU113" s="202"/>
      <c r="EV113" s="202"/>
      <c r="EW113" s="202"/>
      <c r="EX113" s="202"/>
      <c r="EY113" s="202"/>
      <c r="EZ113" s="202"/>
      <c r="FA113" s="203"/>
      <c r="FB113" s="204"/>
      <c r="FC113" s="108"/>
      <c r="FD113" s="102"/>
      <c r="FE113" s="108"/>
      <c r="FF113" s="109"/>
      <c r="FG113" s="104"/>
      <c r="FH113" s="105"/>
      <c r="FI113" s="191"/>
      <c r="FJ113" s="192"/>
      <c r="FK113" s="110"/>
      <c r="FL113" s="202"/>
      <c r="FM113" s="202"/>
      <c r="FN113" s="202"/>
      <c r="FO113" s="202"/>
      <c r="FP113" s="202"/>
      <c r="FQ113" s="202"/>
      <c r="FR113" s="202"/>
      <c r="FS113" s="202"/>
      <c r="FT113" s="203"/>
      <c r="FU113" s="204"/>
      <c r="FV113" s="108"/>
      <c r="FW113" s="102"/>
      <c r="FX113" s="108"/>
      <c r="FY113" s="109"/>
      <c r="FZ113" s="104"/>
      <c r="GA113" s="105"/>
      <c r="GB113" s="191"/>
      <c r="GC113" s="192"/>
      <c r="GD113" s="106"/>
      <c r="GE113" s="202"/>
      <c r="GF113" s="202"/>
      <c r="GG113" s="202"/>
      <c r="GH113" s="202"/>
      <c r="GI113" s="202"/>
      <c r="GJ113" s="202"/>
      <c r="GK113" s="202"/>
      <c r="GL113" s="202"/>
      <c r="GM113" s="203"/>
      <c r="GN113" s="204"/>
      <c r="GO113" s="108"/>
      <c r="GP113" s="102"/>
      <c r="GQ113" s="108"/>
      <c r="GR113" s="109"/>
      <c r="GS113" s="104"/>
      <c r="GT113" s="105"/>
      <c r="GU113" s="191"/>
      <c r="GV113" s="192"/>
      <c r="GW113" s="106"/>
      <c r="GX113" s="202"/>
      <c r="GY113" s="202"/>
      <c r="GZ113" s="202"/>
      <c r="HA113" s="202"/>
      <c r="HB113" s="202"/>
      <c r="HC113" s="202"/>
      <c r="HD113" s="202"/>
      <c r="HE113" s="202"/>
      <c r="HF113" s="203"/>
      <c r="HG113" s="204"/>
      <c r="HH113" s="108"/>
      <c r="HI113" s="102"/>
      <c r="HJ113" s="108"/>
      <c r="HK113" s="109"/>
      <c r="HL113" s="104"/>
      <c r="HM113" s="105"/>
      <c r="HN113" s="191"/>
      <c r="HO113" s="192"/>
      <c r="HP113" s="106"/>
      <c r="HQ113" s="202"/>
      <c r="HR113" s="202"/>
      <c r="HS113" s="202"/>
      <c r="HT113" s="202"/>
      <c r="HU113" s="202"/>
      <c r="HV113" s="202"/>
      <c r="HW113" s="202"/>
      <c r="HX113" s="202"/>
      <c r="HY113" s="203"/>
      <c r="HZ113" s="204"/>
      <c r="IA113" s="108"/>
      <c r="IB113" s="102"/>
      <c r="IC113" s="108"/>
      <c r="ID113" s="109"/>
      <c r="IE113" s="104"/>
      <c r="IF113" s="105"/>
      <c r="IG113" s="191"/>
      <c r="IH113" s="192"/>
      <c r="II113" s="106"/>
      <c r="IJ113" s="202"/>
      <c r="IK113" s="202"/>
      <c r="IL113" s="202"/>
      <c r="IM113" s="202"/>
      <c r="IN113" s="202"/>
      <c r="IO113" s="202"/>
      <c r="IP113" s="202"/>
      <c r="IQ113" s="202"/>
      <c r="IR113" s="203"/>
      <c r="IS113" s="204"/>
      <c r="IT113" s="108"/>
      <c r="IU113" s="102"/>
      <c r="IV113" s="108"/>
      <c r="IW113" s="109"/>
      <c r="IX113" s="104"/>
      <c r="IY113" s="105"/>
      <c r="IZ113" s="191"/>
      <c r="JA113" s="192"/>
      <c r="JB113" s="106"/>
      <c r="JC113" s="202"/>
      <c r="JD113" s="202"/>
      <c r="JE113" s="202"/>
      <c r="JF113" s="202"/>
      <c r="JG113" s="202"/>
      <c r="JH113" s="202"/>
      <c r="JI113" s="202"/>
      <c r="JJ113" s="202"/>
      <c r="JK113" s="203"/>
      <c r="JL113" s="204"/>
      <c r="JM113" s="108"/>
      <c r="JN113" s="102"/>
      <c r="JO113" s="108"/>
      <c r="JP113" s="109"/>
      <c r="JQ113" s="104"/>
      <c r="JR113" s="105"/>
      <c r="JS113" s="191"/>
      <c r="JT113" s="192"/>
      <c r="JU113" s="106"/>
      <c r="JV113" s="202"/>
      <c r="JW113" s="202"/>
      <c r="JX113" s="202"/>
      <c r="JY113" s="202"/>
      <c r="JZ113" s="202"/>
      <c r="KA113" s="202"/>
      <c r="KB113" s="202"/>
      <c r="KC113" s="202"/>
      <c r="KD113" s="203"/>
      <c r="KE113" s="204"/>
      <c r="KF113" s="108"/>
      <c r="KG113" s="102"/>
      <c r="KH113" s="108"/>
      <c r="KI113" s="109"/>
      <c r="KJ113" s="104"/>
      <c r="KK113" s="105"/>
      <c r="KL113" s="191"/>
      <c r="KM113" s="192"/>
      <c r="KN113" s="106"/>
      <c r="KO113" s="202"/>
      <c r="KP113" s="202"/>
      <c r="KQ113" s="202"/>
      <c r="KR113" s="202"/>
      <c r="KS113" s="202"/>
      <c r="KT113" s="202"/>
      <c r="KU113" s="202"/>
      <c r="KV113" s="202"/>
      <c r="KW113" s="203"/>
      <c r="KX113" s="204"/>
      <c r="KY113" s="108"/>
      <c r="KZ113" s="102"/>
      <c r="LA113" s="108"/>
      <c r="LB113" s="109"/>
      <c r="LC113" s="104"/>
      <c r="LD113" s="105"/>
      <c r="LE113" s="191"/>
      <c r="LF113" s="192"/>
      <c r="LG113" s="106"/>
      <c r="LH113" s="202"/>
      <c r="LI113" s="202"/>
      <c r="LJ113" s="202"/>
      <c r="LK113" s="202"/>
      <c r="LL113" s="202"/>
      <c r="LM113" s="202"/>
      <c r="LN113" s="202"/>
      <c r="LO113" s="202"/>
      <c r="LP113" s="203"/>
      <c r="LQ113" s="204"/>
      <c r="LR113" s="108"/>
      <c r="LS113" s="102"/>
      <c r="LT113" s="108"/>
      <c r="LU113" s="109"/>
      <c r="LV113" s="104"/>
      <c r="LW113" s="105"/>
      <c r="LX113" s="191"/>
      <c r="LY113" s="192"/>
      <c r="LZ113" s="106"/>
      <c r="MA113" s="202"/>
      <c r="MB113" s="202"/>
      <c r="MC113" s="202"/>
      <c r="MD113" s="202"/>
      <c r="ME113" s="202"/>
      <c r="MF113" s="202"/>
      <c r="MG113" s="202"/>
      <c r="MH113" s="202"/>
      <c r="MI113" s="203"/>
      <c r="MJ113" s="204"/>
      <c r="MK113" s="108"/>
      <c r="ML113" s="102"/>
      <c r="MM113" s="108"/>
      <c r="MN113" s="109"/>
      <c r="MO113" s="104"/>
      <c r="MP113" s="105"/>
      <c r="MQ113" s="191"/>
      <c r="MR113" s="192"/>
      <c r="MS113" s="106"/>
      <c r="MT113" s="202"/>
      <c r="MU113" s="202"/>
      <c r="MV113" s="202"/>
      <c r="MW113" s="202"/>
      <c r="MX113" s="202"/>
      <c r="MY113" s="202"/>
      <c r="MZ113" s="202"/>
      <c r="NA113" s="202"/>
      <c r="NB113" s="203"/>
      <c r="NC113" s="204"/>
      <c r="ND113" s="108"/>
      <c r="NE113" s="102"/>
      <c r="NF113" s="108"/>
      <c r="NG113" s="109"/>
      <c r="NH113" s="104"/>
      <c r="NI113" s="105"/>
      <c r="NJ113" s="191"/>
      <c r="NK113" s="192"/>
      <c r="NL113" s="106"/>
      <c r="NM113" s="202"/>
      <c r="NN113" s="202"/>
      <c r="NO113" s="202"/>
      <c r="NP113" s="202"/>
      <c r="NQ113" s="202"/>
      <c r="NR113" s="202"/>
      <c r="NS113" s="202"/>
      <c r="NT113" s="202"/>
      <c r="NU113" s="203"/>
      <c r="NV113" s="204"/>
      <c r="NW113" s="108"/>
      <c r="NX113" s="102"/>
      <c r="NY113" s="108"/>
      <c r="NZ113" s="109"/>
      <c r="OA113" s="104"/>
      <c r="OB113" s="105"/>
      <c r="OC113" s="191"/>
      <c r="OD113" s="192"/>
      <c r="OE113" s="106"/>
      <c r="OF113" s="202"/>
      <c r="OG113" s="202"/>
      <c r="OH113" s="202"/>
      <c r="OI113" s="202"/>
      <c r="OJ113" s="202"/>
      <c r="OK113" s="202"/>
      <c r="OL113" s="202"/>
      <c r="OM113" s="202"/>
      <c r="ON113" s="203"/>
      <c r="OO113" s="204"/>
      <c r="OP113" s="108"/>
      <c r="OQ113" s="102"/>
      <c r="OR113" s="108"/>
      <c r="OS113" s="109"/>
      <c r="OT113" s="104"/>
      <c r="OU113" s="105"/>
      <c r="OV113" s="191"/>
      <c r="OW113" s="192"/>
      <c r="OX113" s="106"/>
      <c r="OY113" s="202"/>
      <c r="OZ113" s="202"/>
      <c r="PA113" s="202"/>
      <c r="PB113" s="202"/>
      <c r="PC113" s="202"/>
      <c r="PD113" s="202"/>
      <c r="PE113" s="202"/>
      <c r="PF113" s="202"/>
      <c r="PG113" s="203"/>
      <c r="PH113" s="204"/>
      <c r="PI113" s="108"/>
      <c r="PJ113" s="102"/>
      <c r="PK113" s="108"/>
      <c r="PL113" s="109"/>
      <c r="PM113" s="104"/>
      <c r="PN113" s="105"/>
      <c r="PO113" s="191"/>
      <c r="PP113" s="192"/>
      <c r="PQ113" s="106"/>
      <c r="PR113" s="202"/>
      <c r="PS113" s="202"/>
      <c r="PT113" s="202"/>
      <c r="PU113" s="202"/>
      <c r="PV113" s="202"/>
      <c r="PW113" s="202"/>
      <c r="PX113" s="202"/>
      <c r="PY113" s="202"/>
      <c r="PZ113" s="203"/>
      <c r="QA113" s="204"/>
      <c r="QB113" s="108"/>
      <c r="QC113" s="102"/>
      <c r="QD113" s="108"/>
      <c r="QE113" s="109"/>
      <c r="QF113" s="104"/>
      <c r="QG113" s="105"/>
      <c r="QH113" s="191"/>
      <c r="QI113" s="192"/>
      <c r="QJ113" s="106"/>
      <c r="QK113" s="202"/>
      <c r="QL113" s="202"/>
      <c r="QM113" s="202"/>
      <c r="QN113" s="202"/>
      <c r="QO113" s="202"/>
      <c r="QP113" s="202"/>
      <c r="QQ113" s="202"/>
      <c r="QR113" s="202"/>
      <c r="QS113" s="203"/>
      <c r="QT113" s="204"/>
      <c r="QU113" s="108"/>
      <c r="QV113" s="102"/>
      <c r="QW113" s="108"/>
      <c r="QX113" s="109"/>
      <c r="QY113" s="104"/>
      <c r="QZ113" s="105"/>
      <c r="RA113" s="191"/>
      <c r="RB113" s="192"/>
      <c r="RC113" s="106"/>
      <c r="RD113" s="202"/>
      <c r="RE113" s="202"/>
      <c r="RF113" s="202"/>
      <c r="RG113" s="202"/>
      <c r="RH113" s="202"/>
      <c r="RI113" s="202"/>
      <c r="RJ113" s="202"/>
      <c r="RK113" s="202"/>
      <c r="RL113" s="203"/>
      <c r="RM113" s="204"/>
      <c r="RN113" s="108"/>
      <c r="RO113" s="102"/>
      <c r="RP113" s="108"/>
      <c r="RQ113" s="109"/>
      <c r="RR113" s="104"/>
      <c r="RS113" s="105"/>
      <c r="RT113" s="191"/>
      <c r="RU113" s="192"/>
      <c r="RV113" s="106"/>
      <c r="RW113" s="202"/>
      <c r="RX113" s="202"/>
      <c r="RY113" s="202"/>
      <c r="RZ113" s="202"/>
      <c r="SA113" s="202"/>
      <c r="SB113" s="202"/>
      <c r="SC113" s="202"/>
      <c r="SD113" s="202"/>
      <c r="SE113" s="203"/>
      <c r="SF113" s="204"/>
      <c r="SG113" s="108"/>
      <c r="SH113" s="102"/>
      <c r="SI113" s="108"/>
      <c r="SJ113" s="109"/>
      <c r="SK113" s="104"/>
      <c r="SL113" s="105"/>
      <c r="SM113" s="191"/>
      <c r="SN113" s="192"/>
      <c r="SO113" s="106"/>
      <c r="SP113" s="202"/>
      <c r="SQ113" s="202"/>
      <c r="SR113" s="202"/>
      <c r="SS113" s="202"/>
      <c r="ST113" s="202"/>
      <c r="SU113" s="202"/>
      <c r="SV113" s="202"/>
      <c r="SW113" s="202"/>
      <c r="SX113" s="203"/>
      <c r="SY113" s="204"/>
      <c r="SZ113" s="108"/>
      <c r="TA113" s="102"/>
      <c r="TB113" s="108"/>
      <c r="TC113" s="109"/>
      <c r="TD113" s="104"/>
      <c r="TE113" s="105"/>
      <c r="TF113" s="191"/>
      <c r="TG113" s="192"/>
      <c r="TH113" s="106"/>
      <c r="TI113" s="202"/>
      <c r="TJ113" s="202"/>
      <c r="TK113" s="202"/>
      <c r="TL113" s="202"/>
      <c r="TM113" s="202"/>
      <c r="TN113" s="202"/>
      <c r="TO113" s="202"/>
      <c r="TP113" s="202"/>
      <c r="TQ113" s="203"/>
      <c r="TR113" s="204"/>
      <c r="TS113" s="108"/>
      <c r="TT113" s="102"/>
      <c r="TU113" s="108"/>
      <c r="TV113" s="109"/>
      <c r="TW113" s="104"/>
      <c r="TX113" s="105"/>
      <c r="TY113" s="191"/>
      <c r="TZ113" s="192"/>
      <c r="UA113" s="106"/>
      <c r="UB113" s="202"/>
      <c r="UC113" s="202"/>
      <c r="UD113" s="202"/>
      <c r="UE113" s="202"/>
      <c r="UF113" s="202"/>
      <c r="UG113" s="202"/>
      <c r="UH113" s="202"/>
      <c r="UI113" s="202"/>
      <c r="UJ113" s="203"/>
      <c r="UK113" s="204"/>
      <c r="UL113" s="108"/>
      <c r="UM113" s="102"/>
      <c r="UN113" s="108"/>
      <c r="UO113" s="109"/>
      <c r="UP113" s="104"/>
      <c r="UQ113" s="105"/>
      <c r="UR113" s="191"/>
      <c r="US113" s="192"/>
      <c r="UT113" s="106"/>
      <c r="UU113" s="202"/>
      <c r="UV113" s="202"/>
      <c r="UW113" s="202"/>
      <c r="UX113" s="202"/>
      <c r="UY113" s="202"/>
      <c r="UZ113" s="202"/>
      <c r="VA113" s="202"/>
      <c r="VB113" s="202"/>
      <c r="VC113" s="203"/>
      <c r="VD113" s="204"/>
      <c r="VE113" s="108"/>
      <c r="VF113" s="102"/>
      <c r="VG113" s="108"/>
      <c r="VH113" s="109"/>
      <c r="VI113" s="104"/>
      <c r="VJ113" s="105"/>
      <c r="VK113" s="191"/>
      <c r="VL113" s="192"/>
      <c r="VM113" s="106"/>
      <c r="VN113" s="202"/>
      <c r="VO113" s="202"/>
      <c r="VP113" s="202"/>
      <c r="VQ113" s="202"/>
      <c r="VR113" s="202"/>
      <c r="VS113" s="202"/>
      <c r="VT113" s="202"/>
      <c r="VU113" s="202"/>
      <c r="VV113" s="203"/>
      <c r="VW113" s="204"/>
      <c r="VX113" s="108"/>
      <c r="VY113" s="102"/>
      <c r="VZ113" s="108"/>
      <c r="WA113" s="109"/>
      <c r="WB113" s="104"/>
      <c r="WC113" s="105"/>
      <c r="WD113" s="191"/>
      <c r="WE113" s="192"/>
      <c r="WF113" s="14"/>
      <c r="WG113" s="62"/>
      <c r="WH113" s="13"/>
      <c r="WI113" s="13"/>
      <c r="WJ113" s="13"/>
      <c r="WK113" s="13"/>
      <c r="WL113" s="13"/>
      <c r="WM113" s="13"/>
      <c r="WN113" s="13"/>
      <c r="WO113" s="13"/>
      <c r="WP113" s="63"/>
      <c r="WQ113" s="63"/>
      <c r="WR113" s="63"/>
      <c r="WS113" s="63"/>
      <c r="WT113" s="54"/>
      <c r="WU113" s="64"/>
      <c r="WV113" s="196"/>
      <c r="WW113" s="197"/>
      <c r="WX113" s="12"/>
      <c r="WY113" s="61"/>
    </row>
    <row r="114" spans="1:623" ht="15" customHeight="1" x14ac:dyDescent="0.3">
      <c r="A114" s="114" t="str">
        <f t="shared" ref="A114:A119" ca="1" si="3238">IFERROR(IF(WU114=0,"-","Y"),"-")</f>
        <v>Y</v>
      </c>
      <c r="B114" s="175"/>
      <c r="C114" s="173">
        <v>47</v>
      </c>
      <c r="D114" s="174">
        <v>24</v>
      </c>
      <c r="E114" s="184" t="s">
        <v>318</v>
      </c>
      <c r="F114" s="98">
        <f>IF(E114="","",IF(VLOOKUP(E114,'Master Data (December 2025)'!$B$10:$N$857,1)=E114,VLOOKUP(E114,'Master Data (December 2025)'!$B$10:$N$857,6),"XX"))</f>
        <v>1</v>
      </c>
      <c r="G114" s="98"/>
      <c r="H114" s="90">
        <f>IF(E114="","",IF(VLOOKUP(E114,'Master Data (December 2025)'!$B$10:$N$857,1)=E114,VLOOKUP(E114,'Master Data (December 2025)'!$B$10:$N$857,8),"XX"))</f>
        <v>54</v>
      </c>
      <c r="I114" s="98"/>
      <c r="J114" s="255">
        <f>IF(E114="","",IF(VLOOKUP(E114,'Master Data (December 2025)'!$B$10:$N$857,1)=E114,VLOOKUP(E114,'Master Data (December 2025)'!$B$10:$N$857,3),"XX"))</f>
        <v>0</v>
      </c>
      <c r="K114" s="99" t="str">
        <f>IF(E114="","",IF(VLOOKUP(E114,'Master Data (December 2025)'!$B$10:$N$857,1)=E114,VLOOKUP(E114,'Master Data (December 2025)'!$B$10:$N$857,5),"XX"))</f>
        <v>Tank 30 Litr</v>
      </c>
      <c r="L114" s="215">
        <f>IF(E114="","",IF(VLOOKUP(E114,'Master Data (December 2025)'!$B$10:$N$857,1)=E114,VLOOKUP(E114,'Master Data (December 2025)'!$B$10:$N$857,11),"XX"))</f>
        <v>0</v>
      </c>
      <c r="M114" s="215">
        <f>IF(E114="","",IF(VLOOKUP(E114,'Master Data (December 2025)'!$B$10:$N$857,1)=E114,VLOOKUP(E114,'Master Data (December 2025)'!$B$10:$N$857,13),"XX"))</f>
        <v>0</v>
      </c>
      <c r="N114" s="209"/>
      <c r="O114" s="100">
        <f t="shared" ref="O114:O119" si="3239">N114</f>
        <v>0</v>
      </c>
      <c r="P114" s="202">
        <v>54</v>
      </c>
      <c r="Q114" s="202"/>
      <c r="R114" s="202"/>
      <c r="S114" s="202"/>
      <c r="T114" s="202"/>
      <c r="U114" s="202"/>
      <c r="V114" s="202"/>
      <c r="W114" s="202"/>
      <c r="X114" s="204"/>
      <c r="Y114" s="205"/>
      <c r="Z114" s="101">
        <f>Z115+Z116+Z117+Z118+Z119</f>
        <v>0</v>
      </c>
      <c r="AA114" s="102">
        <f ca="1">IF(E114=0,0,SUMIF('Cocktail (December 2025)'!$F$6:$DB$1547,E114,'Cocktail (December 2025)'!$O$6:$O$1547))</f>
        <v>0</v>
      </c>
      <c r="AB114" s="103">
        <f ca="1">AA114/$H$120</f>
        <v>0</v>
      </c>
      <c r="AC114" s="104">
        <f ca="1">O114+P114+Q114+R114-S114-T114-U114-V114-W114-X114-Z114-AB114</f>
        <v>54</v>
      </c>
      <c r="AD114" s="104">
        <f ca="1">AC114</f>
        <v>54</v>
      </c>
      <c r="AE114" s="105">
        <f t="shared" ref="AE114:AE125" ca="1" si="3240">(T114+U114+V114+W114+(X114+((Y114*$F114)/$H114)+AB114))*$L114</f>
        <v>0</v>
      </c>
      <c r="AF114" s="191"/>
      <c r="AG114" s="192">
        <f t="shared" ref="AG114:AG119" ca="1" si="3241">AF114-AC114</f>
        <v>-54</v>
      </c>
      <c r="AH114" s="106">
        <f t="shared" ref="AH114:AH119" ca="1" si="3242">IF(AF114="",AC114,IF(AF114&lt;&gt;0,AF114,0))</f>
        <v>54</v>
      </c>
      <c r="AI114" s="202"/>
      <c r="AJ114" s="202"/>
      <c r="AK114" s="202"/>
      <c r="AL114" s="202"/>
      <c r="AM114" s="202"/>
      <c r="AN114" s="202"/>
      <c r="AO114" s="202"/>
      <c r="AP114" s="202"/>
      <c r="AQ114" s="204"/>
      <c r="AR114" s="205"/>
      <c r="AS114" s="101">
        <f>AS115+AS116+AS117+AS118+AS119</f>
        <v>0</v>
      </c>
      <c r="AT114" s="102">
        <f ca="1">IF(E114=0,0,SUMIF('Cocktail (December 2025)'!$F$6:$DB$1547,E114,'Cocktail (December 2025)'!$R$6:$R$1547))</f>
        <v>0</v>
      </c>
      <c r="AU114" s="103">
        <f ca="1">AT114/$H$120</f>
        <v>0</v>
      </c>
      <c r="AV114" s="104">
        <f ca="1">AH114+AI114+AJ114+AK114-AL114-AM114-AN114-AO114-AP114-AQ114-AS114-AU114</f>
        <v>54</v>
      </c>
      <c r="AW114" s="104">
        <f ca="1">AV114</f>
        <v>54</v>
      </c>
      <c r="AX114" s="105">
        <f t="shared" ref="AX114:AX125" ca="1" si="3243">(AM114+AN114+AO114+AP114+(AQ114+((AR114*$F114)/$H114)+AU114))*$L114</f>
        <v>0</v>
      </c>
      <c r="AY114" s="191"/>
      <c r="AZ114" s="192">
        <f t="shared" ref="AZ114:AZ119" ca="1" si="3244">AY114-AV114</f>
        <v>-54</v>
      </c>
      <c r="BA114" s="106">
        <f t="shared" ref="BA114:BA119" ca="1" si="3245">AV114</f>
        <v>54</v>
      </c>
      <c r="BB114" s="202"/>
      <c r="BC114" s="202"/>
      <c r="BD114" s="202"/>
      <c r="BE114" s="202"/>
      <c r="BF114" s="202"/>
      <c r="BG114" s="202"/>
      <c r="BH114" s="202"/>
      <c r="BI114" s="202"/>
      <c r="BJ114" s="204"/>
      <c r="BK114" s="205"/>
      <c r="BL114" s="101">
        <f>BL115+BL116+BL117+BL118+BL119</f>
        <v>0</v>
      </c>
      <c r="BM114" s="102">
        <f ca="1">IF(E114=0,0,SUMIF('Cocktail (December 2025)'!$F$6:$DB$1547,E114,'Cocktail (December 2025)'!$U$6:$U$1547))</f>
        <v>0</v>
      </c>
      <c r="BN114" s="103">
        <f ca="1">BM114/$H$120</f>
        <v>0</v>
      </c>
      <c r="BO114" s="104">
        <f ca="1">BA114+BB114+BC114+BD114-BE114-BF114-BG114-BH114-BI114-BJ114-BL114-BN114</f>
        <v>54</v>
      </c>
      <c r="BP114" s="104">
        <f ca="1">BO114</f>
        <v>54</v>
      </c>
      <c r="BQ114" s="105">
        <f t="shared" ref="BQ114:BQ125" ca="1" si="3246">(BF114+BG114+BH114+BI114+(BJ114+((BK114*$F114)/$H114)+BN114))*$L114</f>
        <v>0</v>
      </c>
      <c r="BR114" s="191"/>
      <c r="BS114" s="192">
        <f t="shared" ref="BS114:BS119" ca="1" si="3247">BR114-BO114</f>
        <v>-54</v>
      </c>
      <c r="BT114" s="106">
        <f t="shared" ref="BT114:BT119" ca="1" si="3248">BO114</f>
        <v>54</v>
      </c>
      <c r="BU114" s="202"/>
      <c r="BV114" s="202"/>
      <c r="BW114" s="202"/>
      <c r="BX114" s="202"/>
      <c r="BY114" s="202"/>
      <c r="BZ114" s="202"/>
      <c r="CA114" s="202"/>
      <c r="CB114" s="202"/>
      <c r="CC114" s="204"/>
      <c r="CD114" s="205"/>
      <c r="CE114" s="101">
        <f>CE115+CE116+CE117+CE118+CE119</f>
        <v>0</v>
      </c>
      <c r="CF114" s="102">
        <f ca="1">IF(E114=0,0,SUMIF('Cocktail (December 2025)'!$F$6:$DB$1547,E114,'Cocktail (December 2025)'!$X$6:$X$1547))</f>
        <v>0</v>
      </c>
      <c r="CG114" s="103">
        <f ca="1">CF114/$H$120</f>
        <v>0</v>
      </c>
      <c r="CH114" s="104">
        <f ca="1">BT114+BU114+BV114+BW114-BX114-BY114-BZ114-CA114-CB114-CC114-CE114-CG114</f>
        <v>54</v>
      </c>
      <c r="CI114" s="104">
        <f ca="1">CH114</f>
        <v>54</v>
      </c>
      <c r="CJ114" s="105">
        <f t="shared" ref="CJ114:CJ125" ca="1" si="3249">(BY114+BZ114+CA114+CB114+(CC114+((CD114*$F114)/$H114)+CG114))*$L114</f>
        <v>0</v>
      </c>
      <c r="CK114" s="191"/>
      <c r="CL114" s="192">
        <f t="shared" ref="CL114:CL119" ca="1" si="3250">CK114-CH114</f>
        <v>-54</v>
      </c>
      <c r="CM114" s="106">
        <f t="shared" ref="CM114:CM119" ca="1" si="3251">CH114</f>
        <v>54</v>
      </c>
      <c r="CN114" s="202"/>
      <c r="CO114" s="202"/>
      <c r="CP114" s="202"/>
      <c r="CQ114" s="202"/>
      <c r="CR114" s="202"/>
      <c r="CS114" s="202"/>
      <c r="CT114" s="202"/>
      <c r="CU114" s="202"/>
      <c r="CV114" s="204"/>
      <c r="CW114" s="205"/>
      <c r="CX114" s="101">
        <f>CX115+CX116+CX117+CX118+CX119</f>
        <v>0</v>
      </c>
      <c r="CY114" s="102">
        <f ca="1">IF(E114=0,0,SUMIF('Cocktail (December 2025)'!$F$6:$DB$1547,E114,'Cocktail (December 2025)'!$AA$6:$AA$1547))</f>
        <v>0</v>
      </c>
      <c r="CZ114" s="103">
        <f ca="1">CY114/$H$120</f>
        <v>0</v>
      </c>
      <c r="DA114" s="104">
        <f ca="1">CM114+CN114+CO114+CP114-CQ114-CR114-CS114-CT114-CU114-CV114-CX114-CZ114</f>
        <v>54</v>
      </c>
      <c r="DB114" s="104">
        <f ca="1">DA114</f>
        <v>54</v>
      </c>
      <c r="DC114" s="105">
        <f t="shared" ref="DC114:DC125" ca="1" si="3252">(CR114+CS114+CT114+CU114+(CV114+((CW114*$F114)/$H114)+CZ114))*$L114</f>
        <v>0</v>
      </c>
      <c r="DD114" s="191"/>
      <c r="DE114" s="192">
        <f t="shared" ref="DE114:DE119" ca="1" si="3253">DD114-DA114</f>
        <v>-54</v>
      </c>
      <c r="DF114" s="106">
        <f t="shared" ref="DF114:DF119" ca="1" si="3254">DA114</f>
        <v>54</v>
      </c>
      <c r="DG114" s="202"/>
      <c r="DH114" s="202"/>
      <c r="DI114" s="202"/>
      <c r="DJ114" s="202"/>
      <c r="DK114" s="202"/>
      <c r="DL114" s="202"/>
      <c r="DM114" s="202"/>
      <c r="DN114" s="202"/>
      <c r="DO114" s="204"/>
      <c r="DP114" s="205"/>
      <c r="DQ114" s="101">
        <f>DQ115+DQ116+DQ117+DQ118+DQ119</f>
        <v>0</v>
      </c>
      <c r="DR114" s="102">
        <f ca="1">IF(E114=0,0,SUMIF('Cocktail (December 2025)'!$F$6:$DB$1547,E114,'Cocktail (December 2025)'!$AD$6:$AD$1547))</f>
        <v>0</v>
      </c>
      <c r="DS114" s="103">
        <f ca="1">DR114/$H$120</f>
        <v>0</v>
      </c>
      <c r="DT114" s="104">
        <f ca="1">DF114+DG114+DH114+DI114-DJ114-DK114-DL114-DM114-DN114-DO114-DQ114-DS114</f>
        <v>54</v>
      </c>
      <c r="DU114" s="104">
        <f ca="1">DT114</f>
        <v>54</v>
      </c>
      <c r="DV114" s="105">
        <f t="shared" ref="DV114:DV125" ca="1" si="3255">(DK114+DL114+DM114+DN114+(DO114+((DP114*$F114)/$H114)+DS114))*$L114</f>
        <v>0</v>
      </c>
      <c r="DW114" s="191"/>
      <c r="DX114" s="192">
        <f t="shared" ref="DX114:DX119" ca="1" si="3256">DW114-DT114</f>
        <v>-54</v>
      </c>
      <c r="DY114" s="106">
        <f t="shared" ref="DY114:DY119" ca="1" si="3257">DT114</f>
        <v>54</v>
      </c>
      <c r="DZ114" s="202"/>
      <c r="EA114" s="202"/>
      <c r="EB114" s="202"/>
      <c r="EC114" s="202"/>
      <c r="ED114" s="202"/>
      <c r="EE114" s="202"/>
      <c r="EF114" s="202"/>
      <c r="EG114" s="202"/>
      <c r="EH114" s="204"/>
      <c r="EI114" s="205"/>
      <c r="EJ114" s="101">
        <f>EJ115+EJ116+EJ117+EJ118+EJ119</f>
        <v>0</v>
      </c>
      <c r="EK114" s="102">
        <f ca="1">IF(E114=0,0,SUMIF('Cocktail (December 2025)'!$F$6:$DB$1547,E114,'Cocktail (December 2025)'!$AG$6:$AG$1547))</f>
        <v>0</v>
      </c>
      <c r="EL114" s="103">
        <f ca="1">EK114/$H$120</f>
        <v>0</v>
      </c>
      <c r="EM114" s="104">
        <f ca="1">DY114+DZ114+EA114+EB114-EC114-ED114-EE114-EF114-EG114-EH114-EJ114-EL114</f>
        <v>54</v>
      </c>
      <c r="EN114" s="104">
        <f ca="1">EM114</f>
        <v>54</v>
      </c>
      <c r="EO114" s="105">
        <f t="shared" ref="EO114:EO125" ca="1" si="3258">(ED114+EE114+EF114+EG114+(EH114+((EI114*$F114)/$H114)+EL114))*$L114</f>
        <v>0</v>
      </c>
      <c r="EP114" s="191"/>
      <c r="EQ114" s="199">
        <f t="shared" ref="EQ114:EQ119" ca="1" si="3259">EP114-EM114</f>
        <v>-54</v>
      </c>
      <c r="ER114" s="185">
        <f t="shared" ref="ER114:ER119" ca="1" si="3260">EM114</f>
        <v>54</v>
      </c>
      <c r="ES114" s="202"/>
      <c r="ET114" s="202"/>
      <c r="EU114" s="202"/>
      <c r="EV114" s="202"/>
      <c r="EW114" s="202"/>
      <c r="EX114" s="202"/>
      <c r="EY114" s="202"/>
      <c r="EZ114" s="202"/>
      <c r="FA114" s="204"/>
      <c r="FB114" s="205"/>
      <c r="FC114" s="101">
        <f>FC115+FC116+FC117+FC118+FC119</f>
        <v>0</v>
      </c>
      <c r="FD114" s="102">
        <f ca="1">IF(E114=0,0,SUMIF('Cocktail (December 2025)'!$F$6:$DB$1547,E114,'Cocktail (December 2025)'!$AJ$6:$AJ$1547))</f>
        <v>0</v>
      </c>
      <c r="FE114" s="103">
        <f ca="1">FD114/$H$120</f>
        <v>0</v>
      </c>
      <c r="FF114" s="104">
        <f ca="1">ER114+ES114+ET114+EU114-EV114-EW114-EX114-EY114-EZ114-FA114-FC114-FE114</f>
        <v>54</v>
      </c>
      <c r="FG114" s="104">
        <f ca="1">FF114</f>
        <v>54</v>
      </c>
      <c r="FH114" s="105">
        <f t="shared" ref="FH114:FH125" ca="1" si="3261">(EW114+EX114+EY114+EZ114+(FA114+((FB114*$F114)/$H114)+FE114))*$L114</f>
        <v>0</v>
      </c>
      <c r="FI114" s="191"/>
      <c r="FJ114" s="192">
        <f t="shared" ref="FJ114:FJ119" ca="1" si="3262">FI114-FF114</f>
        <v>-54</v>
      </c>
      <c r="FK114" s="110">
        <f t="shared" ref="FK114:FK119" ca="1" si="3263">FF114</f>
        <v>54</v>
      </c>
      <c r="FL114" s="202"/>
      <c r="FM114" s="202"/>
      <c r="FN114" s="202"/>
      <c r="FO114" s="202"/>
      <c r="FP114" s="202"/>
      <c r="FQ114" s="202"/>
      <c r="FR114" s="202"/>
      <c r="FS114" s="202"/>
      <c r="FT114" s="204"/>
      <c r="FU114" s="205"/>
      <c r="FV114" s="101">
        <f>FV115+FV116+FV117+FV118+FV119</f>
        <v>0</v>
      </c>
      <c r="FW114" s="102">
        <f ca="1">IF(E114=0,0,SUMIF('Cocktail (December 2025)'!$F$6:$DB$1547,E114,'Cocktail (December 2025)'!$AM$6:$AM$1547))</f>
        <v>0</v>
      </c>
      <c r="FX114" s="103">
        <f ca="1">FW114/$H$120</f>
        <v>0</v>
      </c>
      <c r="FY114" s="104">
        <f ca="1">FK114+FL114+FM114+FN114-FO114-FP114-FQ114-FR114-FS114-FT114-FV114-FX114</f>
        <v>54</v>
      </c>
      <c r="FZ114" s="104">
        <f ca="1">FY114</f>
        <v>54</v>
      </c>
      <c r="GA114" s="105">
        <f t="shared" ref="GA114:GA125" ca="1" si="3264">(FP114+FQ114+FR114+FS114+(FT114+((FU114*$F114)/$H114)+FX114))*$L114</f>
        <v>0</v>
      </c>
      <c r="GB114" s="191"/>
      <c r="GC114" s="192">
        <f t="shared" ref="GC114:GC119" ca="1" si="3265">GB114-FY114</f>
        <v>-54</v>
      </c>
      <c r="GD114" s="106">
        <f t="shared" ref="GD114:GD119" ca="1" si="3266">FY114</f>
        <v>54</v>
      </c>
      <c r="GE114" s="202"/>
      <c r="GF114" s="202"/>
      <c r="GG114" s="202"/>
      <c r="GH114" s="202"/>
      <c r="GI114" s="202"/>
      <c r="GJ114" s="202"/>
      <c r="GK114" s="202"/>
      <c r="GL114" s="202"/>
      <c r="GM114" s="204"/>
      <c r="GN114" s="205"/>
      <c r="GO114" s="101">
        <f>GO115+GO116+GO117+GO118+GO119</f>
        <v>0</v>
      </c>
      <c r="GP114" s="102">
        <f ca="1">IF(E114=0,0,SUMIF('Cocktail (December 2025)'!$F$6:$DB$1547,E114,'Cocktail (December 2025)'!$AP$6:$AP$1547))</f>
        <v>0</v>
      </c>
      <c r="GQ114" s="103">
        <f ca="1">GP114/$H$120</f>
        <v>0</v>
      </c>
      <c r="GR114" s="104">
        <f ca="1">GD114+GE114+GF114+GG114-GH114-GI114-GJ114-GK114-GL114-GM114-GO114-GQ114</f>
        <v>54</v>
      </c>
      <c r="GS114" s="104">
        <f ca="1">GR114</f>
        <v>54</v>
      </c>
      <c r="GT114" s="105">
        <f t="shared" ref="GT114:GT125" ca="1" si="3267">(GI114+GJ114+GK114+GL114+(GM114+((GN114*$F114)/$H114)+GQ114))*$L114</f>
        <v>0</v>
      </c>
      <c r="GU114" s="191"/>
      <c r="GV114" s="192">
        <f t="shared" ref="GV114:GV119" ca="1" si="3268">GU114-GR114</f>
        <v>-54</v>
      </c>
      <c r="GW114" s="106">
        <f t="shared" ref="GW114:GW119" ca="1" si="3269">GR114</f>
        <v>54</v>
      </c>
      <c r="GX114" s="202"/>
      <c r="GY114" s="202"/>
      <c r="GZ114" s="202"/>
      <c r="HA114" s="202"/>
      <c r="HB114" s="202"/>
      <c r="HC114" s="202"/>
      <c r="HD114" s="202"/>
      <c r="HE114" s="202"/>
      <c r="HF114" s="204"/>
      <c r="HG114" s="205"/>
      <c r="HH114" s="101">
        <f>HH115+HH116+HH117+HH118+HH119</f>
        <v>0</v>
      </c>
      <c r="HI114" s="102">
        <f ca="1">IF(E114=0,0,SUMIF('Cocktail (December 2025)'!$F$6:$DB$1547,E114,'Cocktail (December 2025)'!$AS$6:$AS$1547))</f>
        <v>0</v>
      </c>
      <c r="HJ114" s="103">
        <f ca="1">HI114/$H$120</f>
        <v>0</v>
      </c>
      <c r="HK114" s="104">
        <f ca="1">GW114+GX114+GY114+GZ114-HA114-HB114-HC114-HD114-HE114-HF114-HH114-HJ114</f>
        <v>54</v>
      </c>
      <c r="HL114" s="104">
        <f ca="1">HK114</f>
        <v>54</v>
      </c>
      <c r="HM114" s="105">
        <f t="shared" ref="HM114:HM125" ca="1" si="3270">(HB114+HC114+HD114+HE114+(HF114+((HG114*$F114)/$H114)+HJ114))*$L114</f>
        <v>0</v>
      </c>
      <c r="HN114" s="191"/>
      <c r="HO114" s="192">
        <f t="shared" ref="HO114:HO119" ca="1" si="3271">HN114-HK114</f>
        <v>-54</v>
      </c>
      <c r="HP114" s="106">
        <f t="shared" ref="HP114:HP119" ca="1" si="3272">HK114</f>
        <v>54</v>
      </c>
      <c r="HQ114" s="202"/>
      <c r="HR114" s="202"/>
      <c r="HS114" s="202"/>
      <c r="HT114" s="202"/>
      <c r="HU114" s="202"/>
      <c r="HV114" s="202"/>
      <c r="HW114" s="202"/>
      <c r="HX114" s="202"/>
      <c r="HY114" s="204"/>
      <c r="HZ114" s="205"/>
      <c r="IA114" s="101">
        <f>IA115+IA116+IA117+IA118+IA119</f>
        <v>0</v>
      </c>
      <c r="IB114" s="102">
        <f ca="1">IF(E114=0,0,SUMIF('Cocktail (December 2025)'!$F$6:$DB$1547,E114,'Cocktail (December 2025)'!$AV$6:$AV$1547))</f>
        <v>0</v>
      </c>
      <c r="IC114" s="103">
        <f ca="1">IB114/$H$120</f>
        <v>0</v>
      </c>
      <c r="ID114" s="104">
        <f ca="1">HP114+HQ114+HR114+HS114-HT114-HU114-HV114-HW114-HX114-HY114-IA114-IC114</f>
        <v>54</v>
      </c>
      <c r="IE114" s="104">
        <f ca="1">ID114</f>
        <v>54</v>
      </c>
      <c r="IF114" s="105">
        <f t="shared" ref="IF114:IF125" ca="1" si="3273">(HU114+HV114+HW114+HX114+(HY114+((HZ114*$F114)/$H114)+IC114))*$L114</f>
        <v>0</v>
      </c>
      <c r="IG114" s="191"/>
      <c r="IH114" s="192">
        <f t="shared" ref="IH114:IH119" ca="1" si="3274">IG114-ID114</f>
        <v>-54</v>
      </c>
      <c r="II114" s="106">
        <f t="shared" ref="II114:II119" ca="1" si="3275">ID114</f>
        <v>54</v>
      </c>
      <c r="IJ114" s="202"/>
      <c r="IK114" s="202"/>
      <c r="IL114" s="202"/>
      <c r="IM114" s="202"/>
      <c r="IN114" s="202"/>
      <c r="IO114" s="202"/>
      <c r="IP114" s="202"/>
      <c r="IQ114" s="202"/>
      <c r="IR114" s="204"/>
      <c r="IS114" s="205"/>
      <c r="IT114" s="101">
        <f>IT115+IT116+IT117+IT118+IT119</f>
        <v>0</v>
      </c>
      <c r="IU114" s="102">
        <f ca="1">IF(E114=0,0,SUMIF('Cocktail (December 2025)'!$F$6:$DB$1547,E114,'Cocktail (December 2025)'!$AY$6:$AY$1547))</f>
        <v>0</v>
      </c>
      <c r="IV114" s="103">
        <f ca="1">IU114/$H$120</f>
        <v>0</v>
      </c>
      <c r="IW114" s="104">
        <f ca="1">II114+IJ114+IK114+IL114-IM114-IN114-IO114-IP114-IQ114-IR114-IT114-IV114</f>
        <v>54</v>
      </c>
      <c r="IX114" s="104">
        <f ca="1">IW114</f>
        <v>54</v>
      </c>
      <c r="IY114" s="105">
        <f t="shared" ref="IY114:IY125" ca="1" si="3276">(IN114+IO114+IP114+IQ114+(IR114+((IS114*$F114)/$H114)+IV114))*$L114</f>
        <v>0</v>
      </c>
      <c r="IZ114" s="191"/>
      <c r="JA114" s="192">
        <f t="shared" ref="JA114:JA119" ca="1" si="3277">IZ114-IW114</f>
        <v>-54</v>
      </c>
      <c r="JB114" s="106">
        <f t="shared" ref="JB114:JB119" ca="1" si="3278">IW114</f>
        <v>54</v>
      </c>
      <c r="JC114" s="202"/>
      <c r="JD114" s="202"/>
      <c r="JE114" s="202"/>
      <c r="JF114" s="202"/>
      <c r="JG114" s="202"/>
      <c r="JH114" s="202"/>
      <c r="JI114" s="202"/>
      <c r="JJ114" s="202"/>
      <c r="JK114" s="204"/>
      <c r="JL114" s="205"/>
      <c r="JM114" s="101">
        <f>JM115+JM116+JM117+JM118+JM119</f>
        <v>0</v>
      </c>
      <c r="JN114" s="102">
        <f ca="1">IF(E114=0,0,SUMIF('Cocktail (December 2025)'!$F$6:$DB$1547,E114,'Cocktail (December 2025)'!$BB$6:$BB$1547))</f>
        <v>0</v>
      </c>
      <c r="JO114" s="103">
        <f ca="1">JN114/$H$120</f>
        <v>0</v>
      </c>
      <c r="JP114" s="104">
        <f ca="1">JB114+JC114+JD114+JE114-JF114-JG114-JH114-JI114-JJ114-JK114-JM114-JO114</f>
        <v>54</v>
      </c>
      <c r="JQ114" s="104">
        <f ca="1">JP114</f>
        <v>54</v>
      </c>
      <c r="JR114" s="105">
        <f t="shared" ref="JR114:JR125" ca="1" si="3279">(JG114+JH114+JI114+JJ114+(JK114+((JL114*$F114)/$H114)+JO114))*$L114</f>
        <v>0</v>
      </c>
      <c r="JS114" s="191"/>
      <c r="JT114" s="192">
        <f t="shared" ref="JT114:JT119" ca="1" si="3280">JS114-JP114</f>
        <v>-54</v>
      </c>
      <c r="JU114" s="106">
        <f t="shared" ref="JU114:JU119" ca="1" si="3281">JP114</f>
        <v>54</v>
      </c>
      <c r="JV114" s="202"/>
      <c r="JW114" s="202"/>
      <c r="JX114" s="202"/>
      <c r="JY114" s="202"/>
      <c r="JZ114" s="202"/>
      <c r="KA114" s="202"/>
      <c r="KB114" s="202"/>
      <c r="KC114" s="202"/>
      <c r="KD114" s="204"/>
      <c r="KE114" s="205"/>
      <c r="KF114" s="101">
        <f>KF115+KF116+KF117+KF118+KF119</f>
        <v>0</v>
      </c>
      <c r="KG114" s="102">
        <f ca="1">IF(E114=0,0,SUMIF('Cocktail (December 2025)'!$F$6:$DB$1547,E114,'Cocktail (December 2025)'!$BE$6:$BE$1547))</f>
        <v>0</v>
      </c>
      <c r="KH114" s="103">
        <f ca="1">KG114/$H$120</f>
        <v>0</v>
      </c>
      <c r="KI114" s="104">
        <f ca="1">JU114+JV114+JW114+JX114-JY114-JZ114-KA114-KB114-KC114-KD114-KF114-KH114</f>
        <v>54</v>
      </c>
      <c r="KJ114" s="104">
        <f ca="1">KI114</f>
        <v>54</v>
      </c>
      <c r="KK114" s="105">
        <f t="shared" ref="KK114:KK125" ca="1" si="3282">(JZ114+KA114+KB114+KC114+(KD114+((KE114*$F114)/$H114)+KH114))*$L114</f>
        <v>0</v>
      </c>
      <c r="KL114" s="191"/>
      <c r="KM114" s="192">
        <f t="shared" ref="KM114:KM119" ca="1" si="3283">KL114-KI114</f>
        <v>-54</v>
      </c>
      <c r="KN114" s="106">
        <f t="shared" ref="KN114:KN119" ca="1" si="3284">KI114</f>
        <v>54</v>
      </c>
      <c r="KO114" s="202"/>
      <c r="KP114" s="202"/>
      <c r="KQ114" s="202"/>
      <c r="KR114" s="202"/>
      <c r="KS114" s="202"/>
      <c r="KT114" s="202"/>
      <c r="KU114" s="202"/>
      <c r="KV114" s="202"/>
      <c r="KW114" s="204"/>
      <c r="KX114" s="205"/>
      <c r="KY114" s="101">
        <f>KY115+KY116+KY117+KY118+KY119</f>
        <v>0</v>
      </c>
      <c r="KZ114" s="102">
        <f ca="1">IF(E114=0,0,SUMIF('Cocktail (December 2025)'!$F$6:$DB$1547,E114,'Cocktail (December 2025)'!$BH$6:$BH$1547))</f>
        <v>0</v>
      </c>
      <c r="LA114" s="103">
        <f ca="1">KZ114/$H$120</f>
        <v>0</v>
      </c>
      <c r="LB114" s="104">
        <f ca="1">KN114+KO114+KP114+KQ114-KR114-KS114-KT114-KU114-KV114-KW114-KY114-LA114</f>
        <v>54</v>
      </c>
      <c r="LC114" s="104">
        <f ca="1">LB114</f>
        <v>54</v>
      </c>
      <c r="LD114" s="105">
        <f t="shared" ref="LD114:LD125" ca="1" si="3285">(KS114+KT114+KU114+KV114+(KW114+((KX114*$F114)/$H114)+LA114))*$L114</f>
        <v>0</v>
      </c>
      <c r="LE114" s="191"/>
      <c r="LF114" s="192">
        <f t="shared" ref="LF114:LF119" ca="1" si="3286">LE114-LB114</f>
        <v>-54</v>
      </c>
      <c r="LG114" s="106">
        <f t="shared" ref="LG114:LG119" ca="1" si="3287">LB114</f>
        <v>54</v>
      </c>
      <c r="LH114" s="202"/>
      <c r="LI114" s="202"/>
      <c r="LJ114" s="202"/>
      <c r="LK114" s="202"/>
      <c r="LL114" s="202"/>
      <c r="LM114" s="202"/>
      <c r="LN114" s="202"/>
      <c r="LO114" s="202"/>
      <c r="LP114" s="204"/>
      <c r="LQ114" s="205"/>
      <c r="LR114" s="101">
        <f>LR115+LR116+LR117+LR118+LR119</f>
        <v>0</v>
      </c>
      <c r="LS114" s="102">
        <f ca="1">IF(E114=0,0,SUMIF('Cocktail (December 2025)'!$F$6:$DB$1547,E114,'Cocktail (December 2025)'!$BK$6:$BK$1547))</f>
        <v>0</v>
      </c>
      <c r="LT114" s="103">
        <f ca="1">LS114/$H$120</f>
        <v>0</v>
      </c>
      <c r="LU114" s="104">
        <f ca="1">LG114+LH114+LI114+LJ114-LK114-LL114-LM114-LN114-LO114-LP114-LR114-LT114</f>
        <v>54</v>
      </c>
      <c r="LV114" s="104">
        <f ca="1">LU114</f>
        <v>54</v>
      </c>
      <c r="LW114" s="105">
        <f t="shared" ref="LW114:LW125" ca="1" si="3288">(LL114+LM114+LN114+LO114+(LP114+((LQ114*$F114)/$H114)+LT114))*$L114</f>
        <v>0</v>
      </c>
      <c r="LX114" s="191"/>
      <c r="LY114" s="192">
        <f t="shared" ref="LY114:LY119" ca="1" si="3289">LX114-LU114</f>
        <v>-54</v>
      </c>
      <c r="LZ114" s="106">
        <f t="shared" ref="LZ114:LZ119" ca="1" si="3290">LU114</f>
        <v>54</v>
      </c>
      <c r="MA114" s="202"/>
      <c r="MB114" s="202"/>
      <c r="MC114" s="202"/>
      <c r="MD114" s="202"/>
      <c r="ME114" s="202"/>
      <c r="MF114" s="202"/>
      <c r="MG114" s="202"/>
      <c r="MH114" s="202"/>
      <c r="MI114" s="204"/>
      <c r="MJ114" s="205"/>
      <c r="MK114" s="101">
        <f>MK115+MK116+MK117+MK118+MK119</f>
        <v>0</v>
      </c>
      <c r="ML114" s="102">
        <f ca="1">IF(E114=0,0,SUMIF('Cocktail (December 2025)'!$F$6:$DB$1547,E114,'Cocktail (December 2025)'!$BN$6:$BN$1547))</f>
        <v>0</v>
      </c>
      <c r="MM114" s="103">
        <f ca="1">ML114/$H$120</f>
        <v>0</v>
      </c>
      <c r="MN114" s="104">
        <f ca="1">LZ114+MA114+MB114+MC114-MD114-ME114-MF114-MG114-MH114-MI114-MK114-MM114</f>
        <v>54</v>
      </c>
      <c r="MO114" s="104">
        <f ca="1">MN114</f>
        <v>54</v>
      </c>
      <c r="MP114" s="105">
        <f t="shared" ref="MP114:MP125" ca="1" si="3291">(ME114+MF114+MG114+MH114+(MI114+((MJ114*$F114)/$H114)+MM114))*$L114</f>
        <v>0</v>
      </c>
      <c r="MQ114" s="191"/>
      <c r="MR114" s="192">
        <f t="shared" ref="MR114:MR119" ca="1" si="3292">MQ114-MN114</f>
        <v>-54</v>
      </c>
      <c r="MS114" s="106">
        <f t="shared" ref="MS114:MS119" ca="1" si="3293">MN114</f>
        <v>54</v>
      </c>
      <c r="MT114" s="202"/>
      <c r="MU114" s="202"/>
      <c r="MV114" s="202"/>
      <c r="MW114" s="202"/>
      <c r="MX114" s="202"/>
      <c r="MY114" s="202"/>
      <c r="MZ114" s="202"/>
      <c r="NA114" s="202"/>
      <c r="NB114" s="204"/>
      <c r="NC114" s="205"/>
      <c r="ND114" s="101">
        <f>ND115+ND116+ND117+ND118+ND119</f>
        <v>0</v>
      </c>
      <c r="NE114" s="102">
        <f ca="1">IF(E114=0,0,SUMIF('Cocktail (December 2025)'!$F$6:$DB$1547,E114,'Cocktail (December 2025)'!$BQ$6:$BQ$1547))</f>
        <v>0</v>
      </c>
      <c r="NF114" s="103">
        <f ca="1">NE114/$H$120</f>
        <v>0</v>
      </c>
      <c r="NG114" s="104">
        <f ca="1">MS114+MT114+MU114+MV114-MW114-MX114-MY114-MZ114-NA114-NB114-ND114-NF114</f>
        <v>54</v>
      </c>
      <c r="NH114" s="104">
        <f ca="1">NG114</f>
        <v>54</v>
      </c>
      <c r="NI114" s="105">
        <f t="shared" ref="NI114:NI125" ca="1" si="3294">(MX114+MY114+MZ114+NA114+(NB114+((NC114*$F114)/$H114)+NF114))*$L114</f>
        <v>0</v>
      </c>
      <c r="NJ114" s="191"/>
      <c r="NK114" s="192">
        <f t="shared" ref="NK114:NK119" ca="1" si="3295">NJ114-NG114</f>
        <v>-54</v>
      </c>
      <c r="NL114" s="106">
        <f t="shared" ref="NL114:NL119" ca="1" si="3296">NG114</f>
        <v>54</v>
      </c>
      <c r="NM114" s="202"/>
      <c r="NN114" s="202"/>
      <c r="NO114" s="202"/>
      <c r="NP114" s="202"/>
      <c r="NQ114" s="202"/>
      <c r="NR114" s="202"/>
      <c r="NS114" s="202"/>
      <c r="NT114" s="202"/>
      <c r="NU114" s="204"/>
      <c r="NV114" s="205"/>
      <c r="NW114" s="101">
        <f>NW115+NW116+NW117+NW118+NW119</f>
        <v>0</v>
      </c>
      <c r="NX114" s="102">
        <f ca="1">IF(E114=0,0,SUMIF('Cocktail (December 2025)'!$F$6:$DB$1547,E114,'Cocktail (December 2025)'!$BT$6:$BT$1547))</f>
        <v>0</v>
      </c>
      <c r="NY114" s="103">
        <f ca="1">NX114/$H$120</f>
        <v>0</v>
      </c>
      <c r="NZ114" s="104">
        <f ca="1">NL114+NM114+NN114+NO114-NP114-NQ114-NR114-NS114-NT114-NU114-NW114-NY114</f>
        <v>54</v>
      </c>
      <c r="OA114" s="104">
        <f ca="1">NZ114</f>
        <v>54</v>
      </c>
      <c r="OB114" s="105">
        <f t="shared" ref="OB114:OB125" ca="1" si="3297">(NQ114+NR114+NS114+NT114+(NU114+((NV114*$F114)/$H114)+NY114))*$L114</f>
        <v>0</v>
      </c>
      <c r="OC114" s="191"/>
      <c r="OD114" s="192">
        <f t="shared" ref="OD114:OD119" ca="1" si="3298">OC114-NZ114</f>
        <v>-54</v>
      </c>
      <c r="OE114" s="106">
        <f t="shared" ref="OE114:OE119" ca="1" si="3299">NZ114</f>
        <v>54</v>
      </c>
      <c r="OF114" s="202"/>
      <c r="OG114" s="202"/>
      <c r="OH114" s="202"/>
      <c r="OI114" s="202"/>
      <c r="OJ114" s="202"/>
      <c r="OK114" s="202"/>
      <c r="OL114" s="202"/>
      <c r="OM114" s="202"/>
      <c r="ON114" s="204"/>
      <c r="OO114" s="205"/>
      <c r="OP114" s="101">
        <f>OP115+OP116+OP117+OP118+OP119</f>
        <v>0</v>
      </c>
      <c r="OQ114" s="102">
        <f ca="1">IF(E114=0,0,SUMIF('Cocktail (December 2025)'!$F$6:$DB$1547,E114,'Cocktail (December 2025)'!$BW$6:$BW$1547))</f>
        <v>0</v>
      </c>
      <c r="OR114" s="103">
        <f ca="1">OQ114/$H$120</f>
        <v>0</v>
      </c>
      <c r="OS114" s="104">
        <f ca="1">OE114+OF114+OG114+OH114-OI114-OJ114-OK114-OL114-OM114-ON114-OP114-OR114</f>
        <v>54</v>
      </c>
      <c r="OT114" s="104">
        <f ca="1">OS114</f>
        <v>54</v>
      </c>
      <c r="OU114" s="105">
        <f t="shared" ref="OU114:OU125" ca="1" si="3300">(OJ114+OK114+OL114+OM114+(ON114+((OO114*$F114)/$H114)+OR114))*$L114</f>
        <v>0</v>
      </c>
      <c r="OV114" s="191"/>
      <c r="OW114" s="192">
        <f t="shared" ref="OW114:OW119" ca="1" si="3301">OV114-OS114</f>
        <v>-54</v>
      </c>
      <c r="OX114" s="106">
        <f t="shared" ref="OX114:OX119" ca="1" si="3302">OS114</f>
        <v>54</v>
      </c>
      <c r="OY114" s="202"/>
      <c r="OZ114" s="202"/>
      <c r="PA114" s="202"/>
      <c r="PB114" s="202"/>
      <c r="PC114" s="202"/>
      <c r="PD114" s="202"/>
      <c r="PE114" s="202"/>
      <c r="PF114" s="202"/>
      <c r="PG114" s="204"/>
      <c r="PH114" s="205"/>
      <c r="PI114" s="101">
        <f>PI115+PI116+PI117+PI118+PI119</f>
        <v>0</v>
      </c>
      <c r="PJ114" s="102">
        <f ca="1">IF(E114=0,0,SUMIF('Cocktail (December 2025)'!$F$6:$DB$1547,E114,'Cocktail (December 2025)'!$BZ$6:$BZ$1547))</f>
        <v>0</v>
      </c>
      <c r="PK114" s="103">
        <f ca="1">PJ114/$H$120</f>
        <v>0</v>
      </c>
      <c r="PL114" s="104">
        <f ca="1">OX114+OY114+OZ114+PA114-PB114-PC114-PD114-PE114-PF114-PG114-PI114-PK114</f>
        <v>54</v>
      </c>
      <c r="PM114" s="104">
        <f ca="1">PL114</f>
        <v>54</v>
      </c>
      <c r="PN114" s="105">
        <f t="shared" ref="PN114:PN125" ca="1" si="3303">(PC114+PD114+PE114+PF114+(PG114+((PH114*$F114)/$H114)+PK114))*$L114</f>
        <v>0</v>
      </c>
      <c r="PO114" s="191"/>
      <c r="PP114" s="192">
        <f t="shared" ref="PP114:PP119" ca="1" si="3304">PO114-PL114</f>
        <v>-54</v>
      </c>
      <c r="PQ114" s="106">
        <f t="shared" ref="PQ114:PQ119" ca="1" si="3305">PL114</f>
        <v>54</v>
      </c>
      <c r="PR114" s="202"/>
      <c r="PS114" s="202"/>
      <c r="PT114" s="202"/>
      <c r="PU114" s="202"/>
      <c r="PV114" s="202"/>
      <c r="PW114" s="202"/>
      <c r="PX114" s="202"/>
      <c r="PY114" s="202"/>
      <c r="PZ114" s="204"/>
      <c r="QA114" s="205"/>
      <c r="QB114" s="101">
        <f>QB115+QB116+QB117+QB118+QB119</f>
        <v>0</v>
      </c>
      <c r="QC114" s="102">
        <f ca="1">IF(E114=0,0,SUMIF('Cocktail (December 2025)'!$F$6:$DB$1547,E114,'Cocktail (December 2025)'!$CC$6:$CC$1547))</f>
        <v>0</v>
      </c>
      <c r="QD114" s="103">
        <f ca="1">QC114/$H$120</f>
        <v>0</v>
      </c>
      <c r="QE114" s="104">
        <f ca="1">PQ114+PR114+PS114+PT114-PU114-PV114-PW114-PX114-PY114-PZ114-QB114-QD114</f>
        <v>54</v>
      </c>
      <c r="QF114" s="104">
        <f ca="1">QE114</f>
        <v>54</v>
      </c>
      <c r="QG114" s="105">
        <f t="shared" ref="QG114:QG125" ca="1" si="3306">(PV114+PW114+PX114+PY114+(PZ114+((QA114*$F114)/$H114)+QD114))*$L114</f>
        <v>0</v>
      </c>
      <c r="QH114" s="191"/>
      <c r="QI114" s="192">
        <f t="shared" ref="QI114:QI119" ca="1" si="3307">QH114-QE114</f>
        <v>-54</v>
      </c>
      <c r="QJ114" s="106">
        <f t="shared" ref="QJ114:QJ119" ca="1" si="3308">QE114</f>
        <v>54</v>
      </c>
      <c r="QK114" s="202"/>
      <c r="QL114" s="202"/>
      <c r="QM114" s="202"/>
      <c r="QN114" s="202"/>
      <c r="QO114" s="202"/>
      <c r="QP114" s="202"/>
      <c r="QQ114" s="202"/>
      <c r="QR114" s="202"/>
      <c r="QS114" s="204"/>
      <c r="QT114" s="205"/>
      <c r="QU114" s="101">
        <f>QU115+QU116+QU117+QU118+QU119</f>
        <v>0</v>
      </c>
      <c r="QV114" s="102">
        <f ca="1">IF(E114=0,0,SUMIF('Cocktail (December 2025)'!$F$6:$DB$1547,E114,'Cocktail (December 2025)'!$CF$6:$CF$1547))</f>
        <v>0</v>
      </c>
      <c r="QW114" s="103">
        <f ca="1">QV114/$H$120</f>
        <v>0</v>
      </c>
      <c r="QX114" s="104">
        <f ca="1">QJ114+QK114+QL114+QM114-QN114-QO114-QP114-QQ114-QR114-QS114-QU114-QW114</f>
        <v>54</v>
      </c>
      <c r="QY114" s="104">
        <f ca="1">QX114</f>
        <v>54</v>
      </c>
      <c r="QZ114" s="105">
        <f t="shared" ref="QZ114:QZ125" ca="1" si="3309">(QO114+QP114+QQ114+QR114+(QS114+((QT114*$F114)/$H114)+QW114))*$L114</f>
        <v>0</v>
      </c>
      <c r="RA114" s="191"/>
      <c r="RB114" s="192">
        <f t="shared" ref="RB114:RB119" ca="1" si="3310">RA114-QX114</f>
        <v>-54</v>
      </c>
      <c r="RC114" s="106">
        <f t="shared" ref="RC114:RC119" ca="1" si="3311">QX114</f>
        <v>54</v>
      </c>
      <c r="RD114" s="202"/>
      <c r="RE114" s="202"/>
      <c r="RF114" s="202"/>
      <c r="RG114" s="202"/>
      <c r="RH114" s="202"/>
      <c r="RI114" s="202"/>
      <c r="RJ114" s="202"/>
      <c r="RK114" s="202"/>
      <c r="RL114" s="204"/>
      <c r="RM114" s="205"/>
      <c r="RN114" s="101">
        <f>RN115+RN116+RN117+RN118+RN119</f>
        <v>0</v>
      </c>
      <c r="RO114" s="102">
        <f ca="1">IF(E114=0,0,SUMIF('Cocktail (December 2025)'!$F$6:$DB$1547,E114,'Cocktail (December 2025)'!$CI$6:$CI$1547))</f>
        <v>0</v>
      </c>
      <c r="RP114" s="103">
        <f ca="1">RO114/$H$120</f>
        <v>0</v>
      </c>
      <c r="RQ114" s="104">
        <f ca="1">RC114+RD114+RE114+RF114-RG114-RH114-RI114-RJ114-RK114-RL114-RN114-RP114</f>
        <v>54</v>
      </c>
      <c r="RR114" s="104">
        <f ca="1">RQ114</f>
        <v>54</v>
      </c>
      <c r="RS114" s="105">
        <f t="shared" ref="RS114:RS125" ca="1" si="3312">(RH114+RI114+RJ114+RK114+(RL114+((RM114*$F114)/$H114)+RP114))*$L114</f>
        <v>0</v>
      </c>
      <c r="RT114" s="191"/>
      <c r="RU114" s="192">
        <f t="shared" ref="RU114:RU119" ca="1" si="3313">RT114-RQ114</f>
        <v>-54</v>
      </c>
      <c r="RV114" s="106">
        <f t="shared" ref="RV114:RV119" ca="1" si="3314">RQ114</f>
        <v>54</v>
      </c>
      <c r="RW114" s="202"/>
      <c r="RX114" s="202"/>
      <c r="RY114" s="202"/>
      <c r="RZ114" s="202"/>
      <c r="SA114" s="202"/>
      <c r="SB114" s="202"/>
      <c r="SC114" s="202"/>
      <c r="SD114" s="202"/>
      <c r="SE114" s="204"/>
      <c r="SF114" s="205"/>
      <c r="SG114" s="101">
        <f>SG115+SG116+SG117+SG118+SG119</f>
        <v>0</v>
      </c>
      <c r="SH114" s="102">
        <f ca="1">IF(E114=0,0,SUMIF('Cocktail (December 2025)'!$F$6:$DB$1547,E114,'Cocktail (December 2025)'!$CL$6:$CL$1547))</f>
        <v>0</v>
      </c>
      <c r="SI114" s="103">
        <f ca="1">SH114/$H$120</f>
        <v>0</v>
      </c>
      <c r="SJ114" s="104">
        <f ca="1">RV114+RW114+RX114+RY114-RZ114-SA114-SB114-SC114-SD114-SE114-SG114-SI114</f>
        <v>54</v>
      </c>
      <c r="SK114" s="104">
        <f ca="1">SJ114</f>
        <v>54</v>
      </c>
      <c r="SL114" s="105">
        <f t="shared" ref="SL114:SL125" ca="1" si="3315">(SA114+SB114+SC114+SD114+(SE114+((SF114*$F114)/$H114)+SI114))*$L114</f>
        <v>0</v>
      </c>
      <c r="SM114" s="191"/>
      <c r="SN114" s="192">
        <f t="shared" ref="SN114:SN119" ca="1" si="3316">SM114-SJ114</f>
        <v>-54</v>
      </c>
      <c r="SO114" s="106">
        <f t="shared" ref="SO114:SO119" ca="1" si="3317">SJ114</f>
        <v>54</v>
      </c>
      <c r="SP114" s="202"/>
      <c r="SQ114" s="202"/>
      <c r="SR114" s="202"/>
      <c r="SS114" s="202"/>
      <c r="ST114" s="202"/>
      <c r="SU114" s="202"/>
      <c r="SV114" s="202"/>
      <c r="SW114" s="202"/>
      <c r="SX114" s="204"/>
      <c r="SY114" s="205"/>
      <c r="SZ114" s="101">
        <f>SZ115+SZ116+SZ117+SZ118+SZ119</f>
        <v>0</v>
      </c>
      <c r="TA114" s="102">
        <f ca="1">IF(E114=0,0,SUMIF('Cocktail (December 2025)'!$F$6:$DB$1547,E114,'Cocktail (December 2025)'!$CO$6:$CO$1547))</f>
        <v>0</v>
      </c>
      <c r="TB114" s="103">
        <f ca="1">TA114/$H$120</f>
        <v>0</v>
      </c>
      <c r="TC114" s="104">
        <f ca="1">SO114+SP114+SQ114+SR114-SS114-ST114-SU114-SV114-SW114-SX114-SZ114-TB114</f>
        <v>54</v>
      </c>
      <c r="TD114" s="104">
        <f ca="1">TC114</f>
        <v>54</v>
      </c>
      <c r="TE114" s="105">
        <f t="shared" ref="TE114:TE125" ca="1" si="3318">(ST114+SU114+SV114+SW114+(SX114+((SY114*$F114)/$H114)+TB114))*$L114</f>
        <v>0</v>
      </c>
      <c r="TF114" s="191"/>
      <c r="TG114" s="192">
        <f t="shared" ref="TG114:TG119" ca="1" si="3319">TF114-TC114</f>
        <v>-54</v>
      </c>
      <c r="TH114" s="106">
        <f t="shared" ref="TH114:TH119" ca="1" si="3320">TC114</f>
        <v>54</v>
      </c>
      <c r="TI114" s="202"/>
      <c r="TJ114" s="202"/>
      <c r="TK114" s="202"/>
      <c r="TL114" s="202"/>
      <c r="TM114" s="202"/>
      <c r="TN114" s="202"/>
      <c r="TO114" s="202"/>
      <c r="TP114" s="202"/>
      <c r="TQ114" s="204"/>
      <c r="TR114" s="205"/>
      <c r="TS114" s="101">
        <f>TS115+TS116+TS117+TS118+TS119</f>
        <v>0</v>
      </c>
      <c r="TT114" s="102">
        <f ca="1">IF(E114=0,0,SUMIF('Cocktail (December 2025)'!$F$6:$DB$1547,E114,'Cocktail (December 2025)'!$CR$6:$CR$1547))</f>
        <v>0</v>
      </c>
      <c r="TU114" s="103">
        <f ca="1">TT114/$H$120</f>
        <v>0</v>
      </c>
      <c r="TV114" s="104">
        <f ca="1">TH114+TI114+TJ114+TK114-TL114-TM114-TN114-TO114-TP114-TQ114-TS114-TU114</f>
        <v>54</v>
      </c>
      <c r="TW114" s="104">
        <f ca="1">TV114</f>
        <v>54</v>
      </c>
      <c r="TX114" s="105">
        <f t="shared" ref="TX114:TX125" ca="1" si="3321">(TM114+TN114+TO114+TP114+(TQ114+((TR114*$F114)/$H114)+TU114))*$L114</f>
        <v>0</v>
      </c>
      <c r="TY114" s="191"/>
      <c r="TZ114" s="192">
        <f t="shared" ref="TZ114:TZ119" ca="1" si="3322">TY114-TV114</f>
        <v>-54</v>
      </c>
      <c r="UA114" s="106">
        <f t="shared" ref="UA114:UA119" ca="1" si="3323">TV114</f>
        <v>54</v>
      </c>
      <c r="UB114" s="202"/>
      <c r="UC114" s="202"/>
      <c r="UD114" s="202"/>
      <c r="UE114" s="202"/>
      <c r="UF114" s="202"/>
      <c r="UG114" s="202"/>
      <c r="UH114" s="202"/>
      <c r="UI114" s="202"/>
      <c r="UJ114" s="204"/>
      <c r="UK114" s="205"/>
      <c r="UL114" s="101">
        <f>UL115+UL116+UL117+UL118+UL119</f>
        <v>0</v>
      </c>
      <c r="UM114" s="102">
        <f ca="1">IF(E114=0,0,SUMIF('Cocktail (December 2025)'!$F$6:$DB$1547,E114,'Cocktail (December 2025)'!$CU$6:$CU$1547))</f>
        <v>0</v>
      </c>
      <c r="UN114" s="103">
        <f ca="1">UM114/$H$120</f>
        <v>0</v>
      </c>
      <c r="UO114" s="104">
        <f ca="1">UA114+UB114+UC114+UD114-UE114-UF114-UG114-UH114-UI114-UJ114-UL114-UN114</f>
        <v>54</v>
      </c>
      <c r="UP114" s="104">
        <f ca="1">UO114</f>
        <v>54</v>
      </c>
      <c r="UQ114" s="105">
        <f t="shared" ref="UQ114:UQ125" ca="1" si="3324">(UF114+UG114+UH114+UI114+(UJ114+((UK114*$F114)/$H114)+UN114))*$L114</f>
        <v>0</v>
      </c>
      <c r="UR114" s="191"/>
      <c r="US114" s="192">
        <f t="shared" ref="US114:US119" ca="1" si="3325">UR114-UO114</f>
        <v>-54</v>
      </c>
      <c r="UT114" s="106">
        <f t="shared" ref="UT114:UT119" ca="1" si="3326">UO114</f>
        <v>54</v>
      </c>
      <c r="UU114" s="202"/>
      <c r="UV114" s="202"/>
      <c r="UW114" s="202"/>
      <c r="UX114" s="202"/>
      <c r="UY114" s="202"/>
      <c r="UZ114" s="202"/>
      <c r="VA114" s="202"/>
      <c r="VB114" s="202"/>
      <c r="VC114" s="204"/>
      <c r="VD114" s="205"/>
      <c r="VE114" s="101">
        <f>VE115+VE116+VE117+VE118+VE119</f>
        <v>0</v>
      </c>
      <c r="VF114" s="102">
        <f ca="1">IF(E114=0,0,SUMIF('Cocktail (December 2025)'!$F$6:$DB$1547,E114,'Cocktail (December 2025)'!$CX$6:$CX$1547))</f>
        <v>0</v>
      </c>
      <c r="VG114" s="103">
        <f ca="1">VF114/$H$120</f>
        <v>0</v>
      </c>
      <c r="VH114" s="104">
        <f ca="1">UT114+UU114+UV114+UW114-UX114-UY114-UZ114-VA114-VB114-VC114-VE114-VG114</f>
        <v>54</v>
      </c>
      <c r="VI114" s="104">
        <f ca="1">VH114</f>
        <v>54</v>
      </c>
      <c r="VJ114" s="105">
        <f t="shared" ref="VJ114:VJ125" ca="1" si="3327">(UY114+UZ114+VA114+VB114+(VC114+((VD114*$F114)/$H114)+VG114))*$L114</f>
        <v>0</v>
      </c>
      <c r="VK114" s="191"/>
      <c r="VL114" s="192">
        <f t="shared" ref="VL114:VL119" ca="1" si="3328">VK114-VH114</f>
        <v>-54</v>
      </c>
      <c r="VM114" s="106">
        <f t="shared" ref="VM114:VM119" ca="1" si="3329">VH114</f>
        <v>54</v>
      </c>
      <c r="VN114" s="202"/>
      <c r="VO114" s="202"/>
      <c r="VP114" s="202"/>
      <c r="VQ114" s="202"/>
      <c r="VR114" s="202"/>
      <c r="VS114" s="202"/>
      <c r="VT114" s="202"/>
      <c r="VU114" s="202"/>
      <c r="VV114" s="204"/>
      <c r="VW114" s="205"/>
      <c r="VX114" s="101">
        <f>VX115+VX116+VX117+VX118+VX119</f>
        <v>0</v>
      </c>
      <c r="VY114" s="102">
        <f ca="1">IF(E114=0,0,SUMIF('Cocktail (December 2025)'!$F$6:$DB$1547,E114,'Cocktail (December 2025)'!$DA$6:$DA$1547))</f>
        <v>0</v>
      </c>
      <c r="VZ114" s="103">
        <f ca="1">VY114/$H$120</f>
        <v>0</v>
      </c>
      <c r="WA114" s="104">
        <f ca="1">VM114+VN114+VO114+VP114-VQ114-VR114-VS114-VT114-VU114-VV114-VX114-VZ114</f>
        <v>54</v>
      </c>
      <c r="WB114" s="104">
        <f ca="1">WA114</f>
        <v>54</v>
      </c>
      <c r="WC114" s="105">
        <f t="shared" ref="WC114:WC125" ca="1" si="3330">(VR114+VS114+VT114+VU114+(VV114+((VW114*$F114)/$H114)+VZ114))*$L114</f>
        <v>0</v>
      </c>
      <c r="WD114" s="191"/>
      <c r="WE114" s="192">
        <f t="shared" ref="WE114:WE119" ca="1" si="3331">WD114-WA114</f>
        <v>-54</v>
      </c>
      <c r="WF114" s="14" t="s">
        <v>81</v>
      </c>
      <c r="WG114" s="62">
        <f t="shared" ref="WG114:WG119" si="3332">O114</f>
        <v>0</v>
      </c>
      <c r="WH114" s="13">
        <f t="shared" ref="WH114:WH119" si="3333">P114+AI114+BB114+BU114+CN114+DG114+DZ114+ES114+FL114+GE114+GX114+HQ114+IJ114+JC114+JV114+KO114+LH114+MA114+MT114+NM114+OF114+OY114+PR114+QK114+RD114+RW114+SP114+TI114+UB114+UU114+VN114</f>
        <v>54</v>
      </c>
      <c r="WI114" s="13">
        <f t="shared" ref="WI114:WI119" si="3334">Q114+AJ114+BC114+BV114+CO114+DH114+EA114+ET114+FM114+GF114+GY114+HR114+IK114+JD114+JW114+KP114+LI114+MB114+MU114+NN114+OG114+OZ114+PS114+QL114+RE114+RX114+SQ114+TJ114+UC114+UV114+VO114</f>
        <v>0</v>
      </c>
      <c r="WJ114" s="13">
        <f t="shared" ref="WJ114:WJ119" si="3335">R114+AK114+BD114+BW114+CP114+DI114+EB114+EU114+FN114+GG114+GZ114+HS114+IL114+JE114+JX114+KQ114+LJ114+MC114+MV114+NO114+OH114+PA114+PT114+QM114+RF114+RY114+SR114+TK114+UD114+UW114+VP114</f>
        <v>0</v>
      </c>
      <c r="WK114" s="13">
        <f t="shared" ref="WK114:WK119" si="3336">S114+AL114+BE114+BX114+CQ114+DJ114+EC114+EV114+FO114+GH114+HA114+HT114+IM114+JF114+JY114+KR114+LK114+MD114+MW114+NP114+OI114+PB114+PU114+QN114+RG114+RZ114+SS114+TL114+UE114+UX114+VQ114</f>
        <v>0</v>
      </c>
      <c r="WL114" s="13">
        <f t="shared" ref="WL114:WL119" si="3337">T114+AM114+BF114+BY114+CR114+DK114+ED114+EW114+FP114+GI114+HB114+HU114+IN114+JG114+JZ114+KS114+LL114+ME114+MX114+NQ114+OJ114+PC114+PV114+QO114+RH114+SA114+ST114+TM114+UF114+UY114+VR114</f>
        <v>0</v>
      </c>
      <c r="WM114" s="13">
        <f t="shared" ref="WM114:WM119" si="3338">U114+AN114+BG114+BZ114+CS114+DL114+EE114++EX114+FQ114+GJ114+HC114+HV114+IO114+JH114+KA114+KT114+LM114+MF114+MY114+NR114+OK114+PD114+PW114+QP114+RI114+SB114+SU114+TN114+UG114+UZ114+VS114</f>
        <v>0</v>
      </c>
      <c r="WN114" s="13">
        <f t="shared" ref="WN114:WN119" si="3339">V114+AO114+BH114+CA114+CT114+DM114+EF114+EY114+FR114+GK114+HD114+HW114+IP114+JI114+KB114+KU114+LN114+MG114+MZ114+NS114+OL114+PE114+PX114+QQ114+RJ114+SC114+SV114+TO114+UH114+VA114+VT114</f>
        <v>0</v>
      </c>
      <c r="WO114" s="13">
        <f t="shared" ref="WO114:WO119" si="3340">W114+AP114+BI114+CB114+CU114+DN114+EG114+EZ114+FS114+GL114+HE114+HX114+IQ114+JJ114+KC114+KV114+LO114+MH114+NA114+NT114+OM114+PF114+PY114+QR114+RK114+SD114+SW114+TP114+UI114+VB114+VU114</f>
        <v>0</v>
      </c>
      <c r="WP114" s="63">
        <f t="shared" ref="WP114:WP119" si="3341">X114+AQ114+BJ114+CC114+CV114+DO114+EH114+FA114+FT114+GM114+HF114+HY114+IR114+JK114+KD114+KW114+LP114+MI114+NB114+NU114+ON114+PG114+PZ114+QS114+RL114+SE114+SX114+TQ114+UJ114+VC114+VV114</f>
        <v>0</v>
      </c>
      <c r="WQ114" s="63">
        <f t="shared" ref="WQ114:WQ119" si="3342">Y114+AR114+BK114+CD114+CW114+DP114+EI114+FB114+FU114+GN114+HG114+HZ114+IS114+JL114+KE114+KX114+LQ114+MJ114+NC114+NV114+OO114+PH114+QA114+QT114+RM114+SF114+SY114+TR114+UK114+VD114+VW114</f>
        <v>0</v>
      </c>
      <c r="WR114" s="63">
        <f t="shared" ref="WR114:WR119" si="3343">Z114+AS114+BL114+CE114+CX114+DQ114+EJ114+FC114+FV114+GO114+HH114+IA114+IT114+JM114+KF114+KY114+LR114+MK114+ND114+NW114+OP114+PI114+QB114+QU114+RN114+SG114+SZ114+TS114+UL114+VE114+VX114</f>
        <v>0</v>
      </c>
      <c r="WS114" s="63">
        <f t="shared" ref="WS114:WS119" ca="1" si="3344">AB114+AU114+BN114+CG114+CZ114+DS114+EL114+FE114+FX114+GQ114+HJ114+IC114+IV114+JO114+KH114+LA114+LT114+MM114+NF114+NY114+OR114+PK114+QD114+QW114+RP114+SI114+TB114+TU114+UN114+VG114+VZ114</f>
        <v>0</v>
      </c>
      <c r="WT114" s="54">
        <f t="shared" ref="WT114:WT119" ca="1" si="3345">WA114</f>
        <v>54</v>
      </c>
      <c r="WU114" s="64">
        <f t="shared" ref="WU114:WU119" ca="1" si="3346">WB114</f>
        <v>54</v>
      </c>
      <c r="WV114" s="196"/>
      <c r="WW114" s="197">
        <f t="shared" ref="WW114:WW119" ca="1" si="3347">WV114-WT114</f>
        <v>-54</v>
      </c>
      <c r="WX114" s="12">
        <f>WV114/F114</f>
        <v>0</v>
      </c>
      <c r="WY114" s="61"/>
    </row>
    <row r="115" spans="1:623" ht="15" customHeight="1" x14ac:dyDescent="0.3">
      <c r="A115" s="114" t="str">
        <f t="shared" si="3238"/>
        <v>-</v>
      </c>
      <c r="B115" s="175"/>
      <c r="C115" s="173">
        <v>48</v>
      </c>
      <c r="D115" s="174">
        <v>25</v>
      </c>
      <c r="E115" s="211" t="s">
        <v>88</v>
      </c>
      <c r="F115" s="98"/>
      <c r="G115" s="98"/>
      <c r="H115" s="90">
        <v>6</v>
      </c>
      <c r="I115" s="98"/>
      <c r="J115" s="90"/>
      <c r="K115" s="99"/>
      <c r="L115" s="215"/>
      <c r="M115" s="215"/>
      <c r="N115" s="208"/>
      <c r="O115" s="100">
        <f t="shared" si="3239"/>
        <v>0</v>
      </c>
      <c r="P115" s="202"/>
      <c r="Q115" s="202"/>
      <c r="R115" s="202"/>
      <c r="S115" s="202"/>
      <c r="T115" s="202"/>
      <c r="U115" s="202"/>
      <c r="V115" s="202"/>
      <c r="W115" s="202"/>
      <c r="X115" s="204"/>
      <c r="Y115" s="203"/>
      <c r="Z115" s="101">
        <f>Y115*$H115</f>
        <v>0</v>
      </c>
      <c r="AA115" s="102"/>
      <c r="AB115" s="103"/>
      <c r="AC115" s="104"/>
      <c r="AD115" s="104"/>
      <c r="AE115" s="105">
        <f t="shared" si="3240"/>
        <v>0</v>
      </c>
      <c r="AF115" s="191"/>
      <c r="AG115" s="192">
        <f t="shared" si="3241"/>
        <v>0</v>
      </c>
      <c r="AH115" s="106">
        <f t="shared" si="3242"/>
        <v>0</v>
      </c>
      <c r="AI115" s="202"/>
      <c r="AJ115" s="202"/>
      <c r="AK115" s="202"/>
      <c r="AL115" s="202"/>
      <c r="AM115" s="202"/>
      <c r="AN115" s="202"/>
      <c r="AO115" s="202"/>
      <c r="AP115" s="202"/>
      <c r="AQ115" s="204"/>
      <c r="AR115" s="203"/>
      <c r="AS115" s="101">
        <f>AR115*$H115</f>
        <v>0</v>
      </c>
      <c r="AT115" s="102">
        <f ca="1">IF(E115=0,0,SUMIF('Cocktail (December 2025)'!$F$6:$DB$1547,E115,'Cocktail (December 2025)'!$R$6:$R$1547))</f>
        <v>0</v>
      </c>
      <c r="AU115" s="103"/>
      <c r="AV115" s="104"/>
      <c r="AW115" s="104"/>
      <c r="AX115" s="105">
        <f t="shared" si="3243"/>
        <v>0</v>
      </c>
      <c r="AY115" s="191"/>
      <c r="AZ115" s="192">
        <f t="shared" si="3244"/>
        <v>0</v>
      </c>
      <c r="BA115" s="106">
        <f t="shared" si="3245"/>
        <v>0</v>
      </c>
      <c r="BB115" s="202"/>
      <c r="BC115" s="202"/>
      <c r="BD115" s="202"/>
      <c r="BE115" s="202"/>
      <c r="BF115" s="202"/>
      <c r="BG115" s="202"/>
      <c r="BH115" s="202"/>
      <c r="BI115" s="202"/>
      <c r="BJ115" s="204"/>
      <c r="BK115" s="203"/>
      <c r="BL115" s="101">
        <f>BK115*$H115</f>
        <v>0</v>
      </c>
      <c r="BM115" s="102">
        <f ca="1">IF(E115=0,0,SUMIF('Cocktail (December 2025)'!$F$6:$DB$1547,E115,'Cocktail (December 2025)'!$U$6:$U$1547))</f>
        <v>0</v>
      </c>
      <c r="BN115" s="103"/>
      <c r="BO115" s="104"/>
      <c r="BP115" s="104"/>
      <c r="BQ115" s="105">
        <f t="shared" si="3246"/>
        <v>0</v>
      </c>
      <c r="BR115" s="191"/>
      <c r="BS115" s="192">
        <f t="shared" si="3247"/>
        <v>0</v>
      </c>
      <c r="BT115" s="106">
        <f t="shared" si="3248"/>
        <v>0</v>
      </c>
      <c r="BU115" s="202"/>
      <c r="BV115" s="202"/>
      <c r="BW115" s="202"/>
      <c r="BX115" s="202"/>
      <c r="BY115" s="202"/>
      <c r="BZ115" s="202"/>
      <c r="CA115" s="202"/>
      <c r="CB115" s="202"/>
      <c r="CC115" s="204"/>
      <c r="CD115" s="203"/>
      <c r="CE115" s="101">
        <f>CD115*$H115</f>
        <v>0</v>
      </c>
      <c r="CF115" s="102">
        <f ca="1">IF(E115=0,0,SUMIF('Cocktail (December 2025)'!$F$6:$DB$1547,E115,'Cocktail (December 2025)'!$X$6:$X$1547))</f>
        <v>0</v>
      </c>
      <c r="CG115" s="103"/>
      <c r="CH115" s="104"/>
      <c r="CI115" s="104"/>
      <c r="CJ115" s="105">
        <f t="shared" si="3249"/>
        <v>0</v>
      </c>
      <c r="CK115" s="191"/>
      <c r="CL115" s="192">
        <f t="shared" si="3250"/>
        <v>0</v>
      </c>
      <c r="CM115" s="106">
        <f t="shared" si="3251"/>
        <v>0</v>
      </c>
      <c r="CN115" s="202"/>
      <c r="CO115" s="202"/>
      <c r="CP115" s="202"/>
      <c r="CQ115" s="202"/>
      <c r="CR115" s="202"/>
      <c r="CS115" s="202"/>
      <c r="CT115" s="202"/>
      <c r="CU115" s="202"/>
      <c r="CV115" s="204"/>
      <c r="CW115" s="203"/>
      <c r="CX115" s="101">
        <f>CW115*$H115</f>
        <v>0</v>
      </c>
      <c r="CY115" s="102">
        <f ca="1">IF(E115=0,0,SUMIF('Cocktail (December 2025)'!$F$6:$DB$1547,E115,'Cocktail (December 2025)'!$AA$6:$AA$1547))</f>
        <v>0</v>
      </c>
      <c r="CZ115" s="103"/>
      <c r="DA115" s="104"/>
      <c r="DB115" s="104"/>
      <c r="DC115" s="105">
        <f t="shared" si="3252"/>
        <v>0</v>
      </c>
      <c r="DD115" s="191"/>
      <c r="DE115" s="192">
        <f t="shared" si="3253"/>
        <v>0</v>
      </c>
      <c r="DF115" s="106">
        <f t="shared" si="3254"/>
        <v>0</v>
      </c>
      <c r="DG115" s="202"/>
      <c r="DH115" s="202"/>
      <c r="DI115" s="202"/>
      <c r="DJ115" s="202"/>
      <c r="DK115" s="202"/>
      <c r="DL115" s="202"/>
      <c r="DM115" s="202"/>
      <c r="DN115" s="202"/>
      <c r="DO115" s="204"/>
      <c r="DP115" s="203"/>
      <c r="DQ115" s="101">
        <f>DP115*$H115</f>
        <v>0</v>
      </c>
      <c r="DR115" s="102">
        <f ca="1">IF(E115=0,0,SUMIF('Cocktail (December 2025)'!$F$6:$DB$1547,E115,'Cocktail (December 2025)'!$AD$6:$AD$1547))</f>
        <v>0</v>
      </c>
      <c r="DS115" s="103"/>
      <c r="DT115" s="104"/>
      <c r="DU115" s="104"/>
      <c r="DV115" s="105">
        <f t="shared" si="3255"/>
        <v>0</v>
      </c>
      <c r="DW115" s="191"/>
      <c r="DX115" s="192">
        <f t="shared" si="3256"/>
        <v>0</v>
      </c>
      <c r="DY115" s="106">
        <f t="shared" si="3257"/>
        <v>0</v>
      </c>
      <c r="DZ115" s="202"/>
      <c r="EA115" s="202"/>
      <c r="EB115" s="202"/>
      <c r="EC115" s="202"/>
      <c r="ED115" s="202"/>
      <c r="EE115" s="202"/>
      <c r="EF115" s="202"/>
      <c r="EG115" s="202"/>
      <c r="EH115" s="204"/>
      <c r="EI115" s="203"/>
      <c r="EJ115" s="101">
        <f>EI115*$H115</f>
        <v>0</v>
      </c>
      <c r="EK115" s="102">
        <f ca="1">IF(E115=0,0,SUMIF('Cocktail (December 2025)'!$F$6:$DB$1547,E115,'Cocktail (December 2025)'!$AG$6:$AG$1547))</f>
        <v>0</v>
      </c>
      <c r="EL115" s="103"/>
      <c r="EM115" s="104"/>
      <c r="EN115" s="104"/>
      <c r="EO115" s="105">
        <f t="shared" si="3258"/>
        <v>0</v>
      </c>
      <c r="EP115" s="191"/>
      <c r="EQ115" s="199">
        <f t="shared" si="3259"/>
        <v>0</v>
      </c>
      <c r="ER115" s="185">
        <f t="shared" si="3260"/>
        <v>0</v>
      </c>
      <c r="ES115" s="202"/>
      <c r="ET115" s="202"/>
      <c r="EU115" s="202"/>
      <c r="EV115" s="202"/>
      <c r="EW115" s="202"/>
      <c r="EX115" s="202"/>
      <c r="EY115" s="202"/>
      <c r="EZ115" s="202"/>
      <c r="FA115" s="204"/>
      <c r="FB115" s="203"/>
      <c r="FC115" s="101">
        <f>FB115*$H115</f>
        <v>0</v>
      </c>
      <c r="FD115" s="102">
        <f ca="1">IF(E115=0,0,SUMIF('Cocktail (December 2025)'!$F$6:$DB$1547,E115,'Cocktail (December 2025)'!$AJ$6:$AJ$1547))</f>
        <v>0</v>
      </c>
      <c r="FE115" s="103"/>
      <c r="FF115" s="104"/>
      <c r="FG115" s="104"/>
      <c r="FH115" s="105">
        <f t="shared" si="3261"/>
        <v>0</v>
      </c>
      <c r="FI115" s="191"/>
      <c r="FJ115" s="192">
        <f t="shared" si="3262"/>
        <v>0</v>
      </c>
      <c r="FK115" s="110">
        <f t="shared" si="3263"/>
        <v>0</v>
      </c>
      <c r="FL115" s="202"/>
      <c r="FM115" s="202"/>
      <c r="FN115" s="202"/>
      <c r="FO115" s="202"/>
      <c r="FP115" s="202"/>
      <c r="FQ115" s="202"/>
      <c r="FR115" s="202"/>
      <c r="FS115" s="202"/>
      <c r="FT115" s="204"/>
      <c r="FU115" s="203"/>
      <c r="FV115" s="101">
        <f>FU115*$H115</f>
        <v>0</v>
      </c>
      <c r="FW115" s="102">
        <f ca="1">IF(E115=0,0,SUMIF('Cocktail (December 2025)'!$F$6:$DB$1547,E115,'Cocktail (December 2025)'!$AM$6:$AM$1547))</f>
        <v>0</v>
      </c>
      <c r="FX115" s="103"/>
      <c r="FY115" s="104"/>
      <c r="FZ115" s="104"/>
      <c r="GA115" s="105">
        <f t="shared" si="3264"/>
        <v>0</v>
      </c>
      <c r="GB115" s="191"/>
      <c r="GC115" s="192">
        <f t="shared" si="3265"/>
        <v>0</v>
      </c>
      <c r="GD115" s="106">
        <f t="shared" si="3266"/>
        <v>0</v>
      </c>
      <c r="GE115" s="202"/>
      <c r="GF115" s="202"/>
      <c r="GG115" s="202"/>
      <c r="GH115" s="202"/>
      <c r="GI115" s="202"/>
      <c r="GJ115" s="202"/>
      <c r="GK115" s="202"/>
      <c r="GL115" s="202"/>
      <c r="GM115" s="204"/>
      <c r="GN115" s="203"/>
      <c r="GO115" s="101">
        <f>GN115*$H115</f>
        <v>0</v>
      </c>
      <c r="GP115" s="102">
        <f ca="1">IF(E115=0,0,SUMIF('Cocktail (December 2025)'!$F$6:$DB$1547,E115,'Cocktail (December 2025)'!$AP$6:$AP$1547))</f>
        <v>0</v>
      </c>
      <c r="GQ115" s="103"/>
      <c r="GR115" s="104"/>
      <c r="GS115" s="104"/>
      <c r="GT115" s="105">
        <f t="shared" si="3267"/>
        <v>0</v>
      </c>
      <c r="GU115" s="191"/>
      <c r="GV115" s="192">
        <f t="shared" si="3268"/>
        <v>0</v>
      </c>
      <c r="GW115" s="106">
        <f t="shared" si="3269"/>
        <v>0</v>
      </c>
      <c r="GX115" s="202"/>
      <c r="GY115" s="202"/>
      <c r="GZ115" s="202"/>
      <c r="HA115" s="202"/>
      <c r="HB115" s="202"/>
      <c r="HC115" s="202"/>
      <c r="HD115" s="202"/>
      <c r="HE115" s="202"/>
      <c r="HF115" s="204"/>
      <c r="HG115" s="203"/>
      <c r="HH115" s="101">
        <f>HG115*$H115</f>
        <v>0</v>
      </c>
      <c r="HI115" s="102">
        <f ca="1">IF(E115=0,0,SUMIF('Cocktail (December 2025)'!$F$6:$DB$1547,E115,'Cocktail (December 2025)'!$AS$6:$AS$1547))</f>
        <v>0</v>
      </c>
      <c r="HJ115" s="103"/>
      <c r="HK115" s="104"/>
      <c r="HL115" s="104"/>
      <c r="HM115" s="105">
        <f t="shared" si="3270"/>
        <v>0</v>
      </c>
      <c r="HN115" s="191"/>
      <c r="HO115" s="192">
        <f t="shared" si="3271"/>
        <v>0</v>
      </c>
      <c r="HP115" s="106">
        <f t="shared" si="3272"/>
        <v>0</v>
      </c>
      <c r="HQ115" s="202"/>
      <c r="HR115" s="202"/>
      <c r="HS115" s="202"/>
      <c r="HT115" s="202"/>
      <c r="HU115" s="202"/>
      <c r="HV115" s="202"/>
      <c r="HW115" s="202"/>
      <c r="HX115" s="202"/>
      <c r="HY115" s="204"/>
      <c r="HZ115" s="203"/>
      <c r="IA115" s="101">
        <f>HZ115*$H115</f>
        <v>0</v>
      </c>
      <c r="IB115" s="102">
        <f ca="1">IF(E115=0,0,SUMIF('Cocktail (December 2025)'!$F$6:$DB$1547,E115,'Cocktail (December 2025)'!$AV$6:$AV$1547))</f>
        <v>0</v>
      </c>
      <c r="IC115" s="103"/>
      <c r="ID115" s="104"/>
      <c r="IE115" s="104"/>
      <c r="IF115" s="105">
        <f t="shared" si="3273"/>
        <v>0</v>
      </c>
      <c r="IG115" s="191"/>
      <c r="IH115" s="192">
        <f t="shared" si="3274"/>
        <v>0</v>
      </c>
      <c r="II115" s="106">
        <f t="shared" si="3275"/>
        <v>0</v>
      </c>
      <c r="IJ115" s="202"/>
      <c r="IK115" s="202"/>
      <c r="IL115" s="202"/>
      <c r="IM115" s="202"/>
      <c r="IN115" s="202"/>
      <c r="IO115" s="202"/>
      <c r="IP115" s="202"/>
      <c r="IQ115" s="202"/>
      <c r="IR115" s="204"/>
      <c r="IS115" s="203"/>
      <c r="IT115" s="101">
        <f>IS115*$H115</f>
        <v>0</v>
      </c>
      <c r="IU115" s="102">
        <f ca="1">IF(E115=0,0,SUMIF('Cocktail (December 2025)'!$F$6:$DB$1547,E115,'Cocktail (December 2025)'!$AY$6:$AY$1547))</f>
        <v>0</v>
      </c>
      <c r="IV115" s="103"/>
      <c r="IW115" s="104"/>
      <c r="IX115" s="104"/>
      <c r="IY115" s="105">
        <f t="shared" si="3276"/>
        <v>0</v>
      </c>
      <c r="IZ115" s="191"/>
      <c r="JA115" s="192">
        <f t="shared" si="3277"/>
        <v>0</v>
      </c>
      <c r="JB115" s="106">
        <f t="shared" si="3278"/>
        <v>0</v>
      </c>
      <c r="JC115" s="202"/>
      <c r="JD115" s="202"/>
      <c r="JE115" s="202"/>
      <c r="JF115" s="202"/>
      <c r="JG115" s="202"/>
      <c r="JH115" s="202"/>
      <c r="JI115" s="202"/>
      <c r="JJ115" s="202"/>
      <c r="JK115" s="204"/>
      <c r="JL115" s="203"/>
      <c r="JM115" s="101">
        <f>JL115*$H115</f>
        <v>0</v>
      </c>
      <c r="JN115" s="102">
        <f ca="1">IF(E115=0,0,SUMIF('Cocktail (December 2025)'!$F$6:$DB$1547,E115,'Cocktail (December 2025)'!$BB$6:$BB$1547))</f>
        <v>0</v>
      </c>
      <c r="JO115" s="103"/>
      <c r="JP115" s="104"/>
      <c r="JQ115" s="104"/>
      <c r="JR115" s="105">
        <f t="shared" si="3279"/>
        <v>0</v>
      </c>
      <c r="JS115" s="191"/>
      <c r="JT115" s="192">
        <f t="shared" si="3280"/>
        <v>0</v>
      </c>
      <c r="JU115" s="106">
        <f t="shared" si="3281"/>
        <v>0</v>
      </c>
      <c r="JV115" s="202"/>
      <c r="JW115" s="202"/>
      <c r="JX115" s="202"/>
      <c r="JY115" s="202"/>
      <c r="JZ115" s="202"/>
      <c r="KA115" s="202"/>
      <c r="KB115" s="202"/>
      <c r="KC115" s="202"/>
      <c r="KD115" s="204"/>
      <c r="KE115" s="203"/>
      <c r="KF115" s="101">
        <f>KE115*$H115</f>
        <v>0</v>
      </c>
      <c r="KG115" s="102">
        <f ca="1">IF(E115=0,0,SUMIF('Cocktail (December 2025)'!$F$6:$DB$1547,E115,'Cocktail (December 2025)'!$BE$6:$BE$1547))</f>
        <v>0</v>
      </c>
      <c r="KH115" s="103"/>
      <c r="KI115" s="104"/>
      <c r="KJ115" s="104"/>
      <c r="KK115" s="105">
        <f t="shared" si="3282"/>
        <v>0</v>
      </c>
      <c r="KL115" s="191"/>
      <c r="KM115" s="192">
        <f t="shared" si="3283"/>
        <v>0</v>
      </c>
      <c r="KN115" s="106">
        <f t="shared" si="3284"/>
        <v>0</v>
      </c>
      <c r="KO115" s="202"/>
      <c r="KP115" s="202"/>
      <c r="KQ115" s="202"/>
      <c r="KR115" s="202"/>
      <c r="KS115" s="202"/>
      <c r="KT115" s="202"/>
      <c r="KU115" s="202"/>
      <c r="KV115" s="202"/>
      <c r="KW115" s="204"/>
      <c r="KX115" s="203"/>
      <c r="KY115" s="101">
        <f>KX115*$H115</f>
        <v>0</v>
      </c>
      <c r="KZ115" s="102">
        <f ca="1">IF(E115=0,0,SUMIF('Cocktail (December 2025)'!$F$6:$DB$1547,E115,'Cocktail (December 2025)'!$BH$6:$BH$1547))</f>
        <v>0</v>
      </c>
      <c r="LA115" s="103"/>
      <c r="LB115" s="104"/>
      <c r="LC115" s="104"/>
      <c r="LD115" s="105">
        <f t="shared" si="3285"/>
        <v>0</v>
      </c>
      <c r="LE115" s="191"/>
      <c r="LF115" s="192">
        <f t="shared" si="3286"/>
        <v>0</v>
      </c>
      <c r="LG115" s="106">
        <f t="shared" si="3287"/>
        <v>0</v>
      </c>
      <c r="LH115" s="202"/>
      <c r="LI115" s="202"/>
      <c r="LJ115" s="202"/>
      <c r="LK115" s="202"/>
      <c r="LL115" s="202"/>
      <c r="LM115" s="202"/>
      <c r="LN115" s="202"/>
      <c r="LO115" s="202"/>
      <c r="LP115" s="204"/>
      <c r="LQ115" s="203"/>
      <c r="LR115" s="101">
        <f>LQ115*$H115</f>
        <v>0</v>
      </c>
      <c r="LS115" s="102">
        <f ca="1">IF(E115=0,0,SUMIF('Cocktail (December 2025)'!$F$6:$DB$1547,E115,'Cocktail (December 2025)'!$BK$6:$BK$1547))</f>
        <v>0</v>
      </c>
      <c r="LT115" s="103"/>
      <c r="LU115" s="104"/>
      <c r="LV115" s="104"/>
      <c r="LW115" s="105">
        <f t="shared" si="3288"/>
        <v>0</v>
      </c>
      <c r="LX115" s="191"/>
      <c r="LY115" s="192">
        <f t="shared" si="3289"/>
        <v>0</v>
      </c>
      <c r="LZ115" s="106">
        <f t="shared" si="3290"/>
        <v>0</v>
      </c>
      <c r="MA115" s="202"/>
      <c r="MB115" s="202"/>
      <c r="MC115" s="202"/>
      <c r="MD115" s="202"/>
      <c r="ME115" s="202"/>
      <c r="MF115" s="202"/>
      <c r="MG115" s="202"/>
      <c r="MH115" s="202"/>
      <c r="MI115" s="204"/>
      <c r="MJ115" s="203"/>
      <c r="MK115" s="101">
        <f>MJ115*$H115</f>
        <v>0</v>
      </c>
      <c r="ML115" s="102">
        <f ca="1">IF(E115=0,0,SUMIF('Cocktail (December 2025)'!$F$6:$DB$1547,E115,'Cocktail (December 2025)'!$BN$6:$BN$1547))</f>
        <v>0</v>
      </c>
      <c r="MM115" s="103"/>
      <c r="MN115" s="104"/>
      <c r="MO115" s="104"/>
      <c r="MP115" s="105">
        <f t="shared" si="3291"/>
        <v>0</v>
      </c>
      <c r="MQ115" s="191"/>
      <c r="MR115" s="192">
        <f t="shared" si="3292"/>
        <v>0</v>
      </c>
      <c r="MS115" s="106">
        <f t="shared" si="3293"/>
        <v>0</v>
      </c>
      <c r="MT115" s="202"/>
      <c r="MU115" s="202"/>
      <c r="MV115" s="202"/>
      <c r="MW115" s="202"/>
      <c r="MX115" s="202"/>
      <c r="MY115" s="202"/>
      <c r="MZ115" s="202"/>
      <c r="NA115" s="202"/>
      <c r="NB115" s="204"/>
      <c r="NC115" s="203"/>
      <c r="ND115" s="101">
        <f>NC115*$H115</f>
        <v>0</v>
      </c>
      <c r="NE115" s="102">
        <f ca="1">IF(E115=0,0,SUMIF('Cocktail (December 2025)'!$F$6:$DB$1547,E115,'Cocktail (December 2025)'!$BQ$6:$BQ$1547))</f>
        <v>0</v>
      </c>
      <c r="NF115" s="103"/>
      <c r="NG115" s="104"/>
      <c r="NH115" s="104"/>
      <c r="NI115" s="105">
        <f t="shared" si="3294"/>
        <v>0</v>
      </c>
      <c r="NJ115" s="191"/>
      <c r="NK115" s="192">
        <f t="shared" si="3295"/>
        <v>0</v>
      </c>
      <c r="NL115" s="106">
        <f t="shared" si="3296"/>
        <v>0</v>
      </c>
      <c r="NM115" s="202"/>
      <c r="NN115" s="202"/>
      <c r="NO115" s="202"/>
      <c r="NP115" s="202"/>
      <c r="NQ115" s="202"/>
      <c r="NR115" s="202"/>
      <c r="NS115" s="202"/>
      <c r="NT115" s="202"/>
      <c r="NU115" s="204"/>
      <c r="NV115" s="203"/>
      <c r="NW115" s="101">
        <f>NV115*$H115</f>
        <v>0</v>
      </c>
      <c r="NX115" s="102">
        <f ca="1">IF(E115=0,0,SUMIF('Cocktail (December 2025)'!$F$6:$DB$1547,E115,'Cocktail (December 2025)'!$BT$6:$BT$1547))</f>
        <v>0</v>
      </c>
      <c r="NY115" s="103"/>
      <c r="NZ115" s="104"/>
      <c r="OA115" s="104"/>
      <c r="OB115" s="105">
        <f t="shared" si="3297"/>
        <v>0</v>
      </c>
      <c r="OC115" s="191"/>
      <c r="OD115" s="192">
        <f t="shared" si="3298"/>
        <v>0</v>
      </c>
      <c r="OE115" s="106">
        <f t="shared" si="3299"/>
        <v>0</v>
      </c>
      <c r="OF115" s="202"/>
      <c r="OG115" s="202"/>
      <c r="OH115" s="202"/>
      <c r="OI115" s="202"/>
      <c r="OJ115" s="202"/>
      <c r="OK115" s="202"/>
      <c r="OL115" s="202"/>
      <c r="OM115" s="202"/>
      <c r="ON115" s="204"/>
      <c r="OO115" s="203"/>
      <c r="OP115" s="101">
        <f>OO115*$H115</f>
        <v>0</v>
      </c>
      <c r="OQ115" s="102">
        <f ca="1">IF(E115=0,0,SUMIF('Cocktail (December 2025)'!$F$6:$DB$1547,E115,'Cocktail (December 2025)'!$BW$6:$BW$1547))</f>
        <v>0</v>
      </c>
      <c r="OR115" s="103"/>
      <c r="OS115" s="104"/>
      <c r="OT115" s="104"/>
      <c r="OU115" s="105">
        <f t="shared" si="3300"/>
        <v>0</v>
      </c>
      <c r="OV115" s="191"/>
      <c r="OW115" s="192">
        <f t="shared" si="3301"/>
        <v>0</v>
      </c>
      <c r="OX115" s="106">
        <f t="shared" si="3302"/>
        <v>0</v>
      </c>
      <c r="OY115" s="202"/>
      <c r="OZ115" s="202"/>
      <c r="PA115" s="202"/>
      <c r="PB115" s="202"/>
      <c r="PC115" s="202"/>
      <c r="PD115" s="202"/>
      <c r="PE115" s="202"/>
      <c r="PF115" s="202"/>
      <c r="PG115" s="204"/>
      <c r="PH115" s="203"/>
      <c r="PI115" s="101">
        <f>PH115*$H115</f>
        <v>0</v>
      </c>
      <c r="PJ115" s="102">
        <f ca="1">IF(E115=0,0,SUMIF('Cocktail (December 2025)'!$F$6:$DB$1547,E115,'Cocktail (December 2025)'!$BZ$6:$BZ$1547))</f>
        <v>0</v>
      </c>
      <c r="PK115" s="103"/>
      <c r="PL115" s="104"/>
      <c r="PM115" s="104"/>
      <c r="PN115" s="105">
        <f t="shared" si="3303"/>
        <v>0</v>
      </c>
      <c r="PO115" s="191"/>
      <c r="PP115" s="192">
        <f t="shared" si="3304"/>
        <v>0</v>
      </c>
      <c r="PQ115" s="106">
        <f t="shared" si="3305"/>
        <v>0</v>
      </c>
      <c r="PR115" s="202"/>
      <c r="PS115" s="202"/>
      <c r="PT115" s="202"/>
      <c r="PU115" s="202"/>
      <c r="PV115" s="202"/>
      <c r="PW115" s="202"/>
      <c r="PX115" s="202"/>
      <c r="PY115" s="202"/>
      <c r="PZ115" s="204"/>
      <c r="QA115" s="203"/>
      <c r="QB115" s="101">
        <f>QA115*$H115</f>
        <v>0</v>
      </c>
      <c r="QC115" s="102">
        <f ca="1">IF(E115=0,0,SUMIF('Cocktail (December 2025)'!$F$6:$DB$1547,E115,'Cocktail (December 2025)'!$CC$6:$CC$1547))</f>
        <v>0</v>
      </c>
      <c r="QD115" s="103"/>
      <c r="QE115" s="104"/>
      <c r="QF115" s="104"/>
      <c r="QG115" s="105">
        <f t="shared" si="3306"/>
        <v>0</v>
      </c>
      <c r="QH115" s="191"/>
      <c r="QI115" s="192">
        <f t="shared" si="3307"/>
        <v>0</v>
      </c>
      <c r="QJ115" s="106">
        <f t="shared" si="3308"/>
        <v>0</v>
      </c>
      <c r="QK115" s="202"/>
      <c r="QL115" s="202"/>
      <c r="QM115" s="202"/>
      <c r="QN115" s="202"/>
      <c r="QO115" s="202"/>
      <c r="QP115" s="202"/>
      <c r="QQ115" s="202"/>
      <c r="QR115" s="202"/>
      <c r="QS115" s="204"/>
      <c r="QT115" s="203"/>
      <c r="QU115" s="101">
        <f>QT115*$H115</f>
        <v>0</v>
      </c>
      <c r="QV115" s="102">
        <f ca="1">IF(E115=0,0,SUMIF('Cocktail (December 2025)'!$F$6:$DB$1547,E115,'Cocktail (December 2025)'!$CF$6:$CF$1547))</f>
        <v>0</v>
      </c>
      <c r="QW115" s="103"/>
      <c r="QX115" s="104"/>
      <c r="QY115" s="104"/>
      <c r="QZ115" s="105">
        <f t="shared" si="3309"/>
        <v>0</v>
      </c>
      <c r="RA115" s="191"/>
      <c r="RB115" s="192">
        <f t="shared" si="3310"/>
        <v>0</v>
      </c>
      <c r="RC115" s="106">
        <f t="shared" si="3311"/>
        <v>0</v>
      </c>
      <c r="RD115" s="202"/>
      <c r="RE115" s="202"/>
      <c r="RF115" s="202"/>
      <c r="RG115" s="202"/>
      <c r="RH115" s="202"/>
      <c r="RI115" s="202"/>
      <c r="RJ115" s="202"/>
      <c r="RK115" s="202"/>
      <c r="RL115" s="204"/>
      <c r="RM115" s="203"/>
      <c r="RN115" s="101">
        <f>RM115*$H115</f>
        <v>0</v>
      </c>
      <c r="RO115" s="102">
        <f ca="1">IF(E115=0,0,SUMIF('Cocktail (December 2025)'!$F$6:$DB$1547,E115,'Cocktail (December 2025)'!$CI$6:$CI$1547))</f>
        <v>0</v>
      </c>
      <c r="RP115" s="103"/>
      <c r="RQ115" s="104"/>
      <c r="RR115" s="104"/>
      <c r="RS115" s="105">
        <f t="shared" si="3312"/>
        <v>0</v>
      </c>
      <c r="RT115" s="191"/>
      <c r="RU115" s="192">
        <f t="shared" si="3313"/>
        <v>0</v>
      </c>
      <c r="RV115" s="106">
        <f t="shared" si="3314"/>
        <v>0</v>
      </c>
      <c r="RW115" s="202"/>
      <c r="RX115" s="202"/>
      <c r="RY115" s="202"/>
      <c r="RZ115" s="202"/>
      <c r="SA115" s="202"/>
      <c r="SB115" s="202"/>
      <c r="SC115" s="202"/>
      <c r="SD115" s="202"/>
      <c r="SE115" s="204"/>
      <c r="SF115" s="203"/>
      <c r="SG115" s="101">
        <f>SF115*$H115</f>
        <v>0</v>
      </c>
      <c r="SH115" s="102">
        <f ca="1">IF(E115=0,0,SUMIF('Cocktail (December 2025)'!$F$6:$DB$1547,E115,'Cocktail (December 2025)'!$CL$6:$CL$1547))</f>
        <v>0</v>
      </c>
      <c r="SI115" s="103"/>
      <c r="SJ115" s="104"/>
      <c r="SK115" s="104"/>
      <c r="SL115" s="105">
        <f t="shared" si="3315"/>
        <v>0</v>
      </c>
      <c r="SM115" s="191"/>
      <c r="SN115" s="192">
        <f t="shared" si="3316"/>
        <v>0</v>
      </c>
      <c r="SO115" s="106">
        <f t="shared" si="3317"/>
        <v>0</v>
      </c>
      <c r="SP115" s="202"/>
      <c r="SQ115" s="202"/>
      <c r="SR115" s="202"/>
      <c r="SS115" s="202"/>
      <c r="ST115" s="202"/>
      <c r="SU115" s="202"/>
      <c r="SV115" s="202"/>
      <c r="SW115" s="202"/>
      <c r="SX115" s="204"/>
      <c r="SY115" s="203"/>
      <c r="SZ115" s="101">
        <f>SY115*$H115</f>
        <v>0</v>
      </c>
      <c r="TA115" s="102">
        <f ca="1">IF(E115=0,0,SUMIF('Cocktail (December 2025)'!$F$6:$DB$1547,E115,'Cocktail (December 2025)'!$CO$6:$CO$1547))</f>
        <v>0</v>
      </c>
      <c r="TB115" s="103"/>
      <c r="TC115" s="104"/>
      <c r="TD115" s="104"/>
      <c r="TE115" s="105">
        <f t="shared" si="3318"/>
        <v>0</v>
      </c>
      <c r="TF115" s="191"/>
      <c r="TG115" s="192">
        <f t="shared" si="3319"/>
        <v>0</v>
      </c>
      <c r="TH115" s="106">
        <f t="shared" si="3320"/>
        <v>0</v>
      </c>
      <c r="TI115" s="202"/>
      <c r="TJ115" s="202"/>
      <c r="TK115" s="202"/>
      <c r="TL115" s="202"/>
      <c r="TM115" s="202"/>
      <c r="TN115" s="202"/>
      <c r="TO115" s="202"/>
      <c r="TP115" s="202"/>
      <c r="TQ115" s="204"/>
      <c r="TR115" s="203"/>
      <c r="TS115" s="101">
        <f>TR115*$H115</f>
        <v>0</v>
      </c>
      <c r="TT115" s="102">
        <f ca="1">IF(E115=0,0,SUMIF('Cocktail (December 2025)'!$F$6:$DB$1547,E115,'Cocktail (December 2025)'!$CR$6:$CR$1547))</f>
        <v>0</v>
      </c>
      <c r="TU115" s="103"/>
      <c r="TV115" s="104"/>
      <c r="TW115" s="104"/>
      <c r="TX115" s="105">
        <f t="shared" si="3321"/>
        <v>0</v>
      </c>
      <c r="TY115" s="191"/>
      <c r="TZ115" s="192">
        <f t="shared" si="3322"/>
        <v>0</v>
      </c>
      <c r="UA115" s="106">
        <f t="shared" si="3323"/>
        <v>0</v>
      </c>
      <c r="UB115" s="202"/>
      <c r="UC115" s="202"/>
      <c r="UD115" s="202"/>
      <c r="UE115" s="202"/>
      <c r="UF115" s="202"/>
      <c r="UG115" s="202"/>
      <c r="UH115" s="202"/>
      <c r="UI115" s="202"/>
      <c r="UJ115" s="204"/>
      <c r="UK115" s="203"/>
      <c r="UL115" s="101">
        <f>UK115*$H115</f>
        <v>0</v>
      </c>
      <c r="UM115" s="102">
        <f ca="1">IF(E115=0,0,SUMIF('Cocktail (December 2025)'!$F$6:$DB$1547,E115,'Cocktail (December 2025)'!$CU$6:$CU$1547))</f>
        <v>0</v>
      </c>
      <c r="UN115" s="103"/>
      <c r="UO115" s="104"/>
      <c r="UP115" s="104"/>
      <c r="UQ115" s="105">
        <f t="shared" si="3324"/>
        <v>0</v>
      </c>
      <c r="UR115" s="191"/>
      <c r="US115" s="192">
        <f t="shared" si="3325"/>
        <v>0</v>
      </c>
      <c r="UT115" s="106">
        <f t="shared" si="3326"/>
        <v>0</v>
      </c>
      <c r="UU115" s="202"/>
      <c r="UV115" s="202"/>
      <c r="UW115" s="202"/>
      <c r="UX115" s="202"/>
      <c r="UY115" s="202"/>
      <c r="UZ115" s="202"/>
      <c r="VA115" s="202"/>
      <c r="VB115" s="202"/>
      <c r="VC115" s="204"/>
      <c r="VD115" s="203"/>
      <c r="VE115" s="101">
        <f>VD115*$H115</f>
        <v>0</v>
      </c>
      <c r="VF115" s="102">
        <f ca="1">IF(E115=0,0,SUMIF('Cocktail (December 2025)'!$F$6:$DB$1547,E115,'Cocktail (December 2025)'!$CX$6:$CX$1547))</f>
        <v>0</v>
      </c>
      <c r="VG115" s="103"/>
      <c r="VH115" s="104"/>
      <c r="VI115" s="104"/>
      <c r="VJ115" s="105">
        <f t="shared" si="3327"/>
        <v>0</v>
      </c>
      <c r="VK115" s="191"/>
      <c r="VL115" s="192">
        <f t="shared" si="3328"/>
        <v>0</v>
      </c>
      <c r="VM115" s="106">
        <f t="shared" si="3329"/>
        <v>0</v>
      </c>
      <c r="VN115" s="202"/>
      <c r="VO115" s="202"/>
      <c r="VP115" s="202"/>
      <c r="VQ115" s="202"/>
      <c r="VR115" s="202"/>
      <c r="VS115" s="202"/>
      <c r="VT115" s="202"/>
      <c r="VU115" s="202"/>
      <c r="VV115" s="204"/>
      <c r="VW115" s="203"/>
      <c r="VX115" s="101">
        <f>VW115*$H115</f>
        <v>0</v>
      </c>
      <c r="VY115" s="102">
        <f ca="1">IF(E115=0,0,SUMIF('Cocktail (December 2025)'!$F$6:$DB$1547,E115,'Cocktail (December 2025)'!$DA$6:$DA$1547))</f>
        <v>0</v>
      </c>
      <c r="VZ115" s="103"/>
      <c r="WA115" s="104"/>
      <c r="WB115" s="104"/>
      <c r="WC115" s="105">
        <f t="shared" si="3330"/>
        <v>0</v>
      </c>
      <c r="WD115" s="191"/>
      <c r="WE115" s="192">
        <f t="shared" si="3331"/>
        <v>0</v>
      </c>
      <c r="WF115" s="14" t="s">
        <v>81</v>
      </c>
      <c r="WG115" s="62">
        <f t="shared" si="3332"/>
        <v>0</v>
      </c>
      <c r="WH115" s="13">
        <f t="shared" si="3333"/>
        <v>0</v>
      </c>
      <c r="WI115" s="13">
        <f t="shared" si="3334"/>
        <v>0</v>
      </c>
      <c r="WJ115" s="13">
        <f t="shared" si="3335"/>
        <v>0</v>
      </c>
      <c r="WK115" s="13">
        <f t="shared" si="3336"/>
        <v>0</v>
      </c>
      <c r="WL115" s="13">
        <f t="shared" si="3337"/>
        <v>0</v>
      </c>
      <c r="WM115" s="13">
        <f t="shared" si="3338"/>
        <v>0</v>
      </c>
      <c r="WN115" s="13">
        <f t="shared" si="3339"/>
        <v>0</v>
      </c>
      <c r="WO115" s="13">
        <f t="shared" si="3340"/>
        <v>0</v>
      </c>
      <c r="WP115" s="63">
        <f t="shared" si="3341"/>
        <v>0</v>
      </c>
      <c r="WQ115" s="63">
        <f t="shared" si="3342"/>
        <v>0</v>
      </c>
      <c r="WR115" s="63">
        <f t="shared" si="3343"/>
        <v>0</v>
      </c>
      <c r="WS115" s="63">
        <f t="shared" si="3344"/>
        <v>0</v>
      </c>
      <c r="WT115" s="54">
        <f t="shared" si="3345"/>
        <v>0</v>
      </c>
      <c r="WU115" s="64">
        <f t="shared" si="3346"/>
        <v>0</v>
      </c>
      <c r="WV115" s="196"/>
      <c r="WW115" s="197">
        <f t="shared" si="3347"/>
        <v>0</v>
      </c>
      <c r="WX115" s="12" t="e">
        <f>WV115/F115</f>
        <v>#DIV/0!</v>
      </c>
      <c r="WY115" s="61"/>
    </row>
    <row r="116" spans="1:623" ht="15" customHeight="1" x14ac:dyDescent="0.3">
      <c r="A116" s="114" t="str">
        <f t="shared" si="3238"/>
        <v>-</v>
      </c>
      <c r="B116" s="175"/>
      <c r="C116" s="173">
        <v>49</v>
      </c>
      <c r="D116" s="174">
        <v>26</v>
      </c>
      <c r="E116" s="140" t="s">
        <v>87</v>
      </c>
      <c r="F116" s="98"/>
      <c r="G116" s="98"/>
      <c r="H116" s="90">
        <v>2</v>
      </c>
      <c r="I116" s="98"/>
      <c r="J116" s="90"/>
      <c r="K116" s="99"/>
      <c r="L116" s="215"/>
      <c r="M116" s="215"/>
      <c r="N116" s="208"/>
      <c r="O116" s="100">
        <f t="shared" si="3239"/>
        <v>0</v>
      </c>
      <c r="P116" s="202"/>
      <c r="Q116" s="202"/>
      <c r="R116" s="202"/>
      <c r="S116" s="202"/>
      <c r="T116" s="202"/>
      <c r="U116" s="202"/>
      <c r="V116" s="202"/>
      <c r="W116" s="202"/>
      <c r="X116" s="204"/>
      <c r="Y116" s="203"/>
      <c r="Z116" s="101">
        <f>Y116*$H116</f>
        <v>0</v>
      </c>
      <c r="AA116" s="102"/>
      <c r="AB116" s="103"/>
      <c r="AC116" s="104"/>
      <c r="AD116" s="104"/>
      <c r="AE116" s="105">
        <f t="shared" si="3240"/>
        <v>0</v>
      </c>
      <c r="AF116" s="191"/>
      <c r="AG116" s="192">
        <f t="shared" si="3241"/>
        <v>0</v>
      </c>
      <c r="AH116" s="106">
        <f t="shared" si="3242"/>
        <v>0</v>
      </c>
      <c r="AI116" s="202"/>
      <c r="AJ116" s="202"/>
      <c r="AK116" s="202"/>
      <c r="AL116" s="202"/>
      <c r="AM116" s="202"/>
      <c r="AN116" s="202"/>
      <c r="AO116" s="202"/>
      <c r="AP116" s="202"/>
      <c r="AQ116" s="204"/>
      <c r="AR116" s="203"/>
      <c r="AS116" s="101">
        <f>AR116*$H116</f>
        <v>0</v>
      </c>
      <c r="AT116" s="102">
        <f ca="1">IF(E116=0,0,SUMIF('Cocktail (December 2025)'!$F$6:$DB$1547,E116,'Cocktail (December 2025)'!$R$6:$R$1547))</f>
        <v>0</v>
      </c>
      <c r="AU116" s="103"/>
      <c r="AV116" s="104"/>
      <c r="AW116" s="104"/>
      <c r="AX116" s="105">
        <f t="shared" si="3243"/>
        <v>0</v>
      </c>
      <c r="AY116" s="191"/>
      <c r="AZ116" s="192">
        <f t="shared" si="3244"/>
        <v>0</v>
      </c>
      <c r="BA116" s="106">
        <f t="shared" si="3245"/>
        <v>0</v>
      </c>
      <c r="BB116" s="202"/>
      <c r="BC116" s="202"/>
      <c r="BD116" s="202"/>
      <c r="BE116" s="202"/>
      <c r="BF116" s="202"/>
      <c r="BG116" s="202"/>
      <c r="BH116" s="202"/>
      <c r="BI116" s="202"/>
      <c r="BJ116" s="204"/>
      <c r="BK116" s="203"/>
      <c r="BL116" s="101">
        <f>BK116*$H116</f>
        <v>0</v>
      </c>
      <c r="BM116" s="102">
        <f ca="1">IF(E116=0,0,SUMIF('Cocktail (December 2025)'!$F$6:$DB$1547,E116,'Cocktail (December 2025)'!$U$6:$U$1547))</f>
        <v>0</v>
      </c>
      <c r="BN116" s="103"/>
      <c r="BO116" s="104"/>
      <c r="BP116" s="104"/>
      <c r="BQ116" s="105">
        <f t="shared" si="3246"/>
        <v>0</v>
      </c>
      <c r="BR116" s="191"/>
      <c r="BS116" s="192">
        <f t="shared" si="3247"/>
        <v>0</v>
      </c>
      <c r="BT116" s="106">
        <f t="shared" si="3248"/>
        <v>0</v>
      </c>
      <c r="BU116" s="202"/>
      <c r="BV116" s="202"/>
      <c r="BW116" s="202"/>
      <c r="BX116" s="202"/>
      <c r="BY116" s="202"/>
      <c r="BZ116" s="202"/>
      <c r="CA116" s="202"/>
      <c r="CB116" s="202"/>
      <c r="CC116" s="204"/>
      <c r="CD116" s="203"/>
      <c r="CE116" s="101">
        <f>CD116*$H116</f>
        <v>0</v>
      </c>
      <c r="CF116" s="102">
        <f ca="1">IF(E116=0,0,SUMIF('Cocktail (December 2025)'!$F$6:$DB$1547,E116,'Cocktail (December 2025)'!$X$6:$X$1547))</f>
        <v>0</v>
      </c>
      <c r="CG116" s="103"/>
      <c r="CH116" s="104"/>
      <c r="CI116" s="104"/>
      <c r="CJ116" s="105">
        <f t="shared" si="3249"/>
        <v>0</v>
      </c>
      <c r="CK116" s="191"/>
      <c r="CL116" s="192">
        <f t="shared" si="3250"/>
        <v>0</v>
      </c>
      <c r="CM116" s="106">
        <f t="shared" si="3251"/>
        <v>0</v>
      </c>
      <c r="CN116" s="202"/>
      <c r="CO116" s="202"/>
      <c r="CP116" s="202"/>
      <c r="CQ116" s="202"/>
      <c r="CR116" s="202"/>
      <c r="CS116" s="202"/>
      <c r="CT116" s="202"/>
      <c r="CU116" s="202"/>
      <c r="CV116" s="204"/>
      <c r="CW116" s="203"/>
      <c r="CX116" s="101">
        <f>CW116*$H116</f>
        <v>0</v>
      </c>
      <c r="CY116" s="102">
        <f ca="1">IF(E116=0,0,SUMIF('Cocktail (December 2025)'!$F$6:$DB$1547,E116,'Cocktail (December 2025)'!$AA$6:$AA$1547))</f>
        <v>0</v>
      </c>
      <c r="CZ116" s="103"/>
      <c r="DA116" s="104"/>
      <c r="DB116" s="104"/>
      <c r="DC116" s="105">
        <f t="shared" si="3252"/>
        <v>0</v>
      </c>
      <c r="DD116" s="191"/>
      <c r="DE116" s="192">
        <f t="shared" si="3253"/>
        <v>0</v>
      </c>
      <c r="DF116" s="106">
        <f t="shared" si="3254"/>
        <v>0</v>
      </c>
      <c r="DG116" s="202"/>
      <c r="DH116" s="202"/>
      <c r="DI116" s="202"/>
      <c r="DJ116" s="202"/>
      <c r="DK116" s="202"/>
      <c r="DL116" s="202"/>
      <c r="DM116" s="202"/>
      <c r="DN116" s="202"/>
      <c r="DO116" s="204"/>
      <c r="DP116" s="203"/>
      <c r="DQ116" s="101">
        <f>DP116*$H116</f>
        <v>0</v>
      </c>
      <c r="DR116" s="102">
        <f ca="1">IF(E116=0,0,SUMIF('Cocktail (December 2025)'!$F$6:$DB$1547,E116,'Cocktail (December 2025)'!$AD$6:$AD$1547))</f>
        <v>0</v>
      </c>
      <c r="DS116" s="103"/>
      <c r="DT116" s="104"/>
      <c r="DU116" s="104"/>
      <c r="DV116" s="105">
        <f t="shared" si="3255"/>
        <v>0</v>
      </c>
      <c r="DW116" s="191"/>
      <c r="DX116" s="192">
        <f t="shared" si="3256"/>
        <v>0</v>
      </c>
      <c r="DY116" s="106">
        <f t="shared" si="3257"/>
        <v>0</v>
      </c>
      <c r="DZ116" s="202"/>
      <c r="EA116" s="202"/>
      <c r="EB116" s="202"/>
      <c r="EC116" s="202"/>
      <c r="ED116" s="202"/>
      <c r="EE116" s="202"/>
      <c r="EF116" s="202"/>
      <c r="EG116" s="202"/>
      <c r="EH116" s="204"/>
      <c r="EI116" s="203"/>
      <c r="EJ116" s="101">
        <f>EI116*$H116</f>
        <v>0</v>
      </c>
      <c r="EK116" s="102">
        <f ca="1">IF(E116=0,0,SUMIF('Cocktail (December 2025)'!$F$6:$DB$1547,E116,'Cocktail (December 2025)'!$AG$6:$AG$1547))</f>
        <v>0</v>
      </c>
      <c r="EL116" s="103"/>
      <c r="EM116" s="104"/>
      <c r="EN116" s="104"/>
      <c r="EO116" s="105">
        <f t="shared" si="3258"/>
        <v>0</v>
      </c>
      <c r="EP116" s="191"/>
      <c r="EQ116" s="199">
        <f t="shared" si="3259"/>
        <v>0</v>
      </c>
      <c r="ER116" s="185">
        <f t="shared" si="3260"/>
        <v>0</v>
      </c>
      <c r="ES116" s="202"/>
      <c r="ET116" s="202"/>
      <c r="EU116" s="202"/>
      <c r="EV116" s="202"/>
      <c r="EW116" s="202"/>
      <c r="EX116" s="202"/>
      <c r="EY116" s="202"/>
      <c r="EZ116" s="202"/>
      <c r="FA116" s="204"/>
      <c r="FB116" s="203"/>
      <c r="FC116" s="101">
        <f>FB116*$H116</f>
        <v>0</v>
      </c>
      <c r="FD116" s="102">
        <f ca="1">IF(E116=0,0,SUMIF('Cocktail (December 2025)'!$F$6:$DB$1547,E116,'Cocktail (December 2025)'!$AJ$6:$AJ$1547))</f>
        <v>0</v>
      </c>
      <c r="FE116" s="103"/>
      <c r="FF116" s="104"/>
      <c r="FG116" s="104"/>
      <c r="FH116" s="105">
        <f t="shared" si="3261"/>
        <v>0</v>
      </c>
      <c r="FI116" s="191"/>
      <c r="FJ116" s="192">
        <f t="shared" si="3262"/>
        <v>0</v>
      </c>
      <c r="FK116" s="110">
        <f t="shared" si="3263"/>
        <v>0</v>
      </c>
      <c r="FL116" s="202"/>
      <c r="FM116" s="202"/>
      <c r="FN116" s="202"/>
      <c r="FO116" s="202"/>
      <c r="FP116" s="202"/>
      <c r="FQ116" s="202"/>
      <c r="FR116" s="202"/>
      <c r="FS116" s="202"/>
      <c r="FT116" s="204"/>
      <c r="FU116" s="203"/>
      <c r="FV116" s="101">
        <f>FU116*$H116</f>
        <v>0</v>
      </c>
      <c r="FW116" s="102">
        <f ca="1">IF(E116=0,0,SUMIF('Cocktail (December 2025)'!$F$6:$DB$1547,E116,'Cocktail (December 2025)'!$AM$6:$AM$1547))</f>
        <v>0</v>
      </c>
      <c r="FX116" s="103"/>
      <c r="FY116" s="104"/>
      <c r="FZ116" s="104"/>
      <c r="GA116" s="105">
        <f t="shared" si="3264"/>
        <v>0</v>
      </c>
      <c r="GB116" s="191"/>
      <c r="GC116" s="192">
        <f t="shared" si="3265"/>
        <v>0</v>
      </c>
      <c r="GD116" s="106">
        <f t="shared" si="3266"/>
        <v>0</v>
      </c>
      <c r="GE116" s="202"/>
      <c r="GF116" s="202"/>
      <c r="GG116" s="202"/>
      <c r="GH116" s="202"/>
      <c r="GI116" s="202"/>
      <c r="GJ116" s="202"/>
      <c r="GK116" s="202"/>
      <c r="GL116" s="202"/>
      <c r="GM116" s="204"/>
      <c r="GN116" s="203"/>
      <c r="GO116" s="101">
        <f>GN116*$H116</f>
        <v>0</v>
      </c>
      <c r="GP116" s="102">
        <f ca="1">IF(E116=0,0,SUMIF('Cocktail (December 2025)'!$F$6:$DB$1547,E116,'Cocktail (December 2025)'!$AP$6:$AP$1547))</f>
        <v>0</v>
      </c>
      <c r="GQ116" s="103"/>
      <c r="GR116" s="104"/>
      <c r="GS116" s="104"/>
      <c r="GT116" s="105">
        <f t="shared" si="3267"/>
        <v>0</v>
      </c>
      <c r="GU116" s="191"/>
      <c r="GV116" s="192">
        <f t="shared" si="3268"/>
        <v>0</v>
      </c>
      <c r="GW116" s="106">
        <f t="shared" si="3269"/>
        <v>0</v>
      </c>
      <c r="GX116" s="202"/>
      <c r="GY116" s="202"/>
      <c r="GZ116" s="202"/>
      <c r="HA116" s="202"/>
      <c r="HB116" s="202"/>
      <c r="HC116" s="202"/>
      <c r="HD116" s="202"/>
      <c r="HE116" s="202"/>
      <c r="HF116" s="204"/>
      <c r="HG116" s="203"/>
      <c r="HH116" s="101">
        <f>HG116*$H116</f>
        <v>0</v>
      </c>
      <c r="HI116" s="102">
        <f ca="1">IF(E116=0,0,SUMIF('Cocktail (December 2025)'!$F$6:$DB$1547,E116,'Cocktail (December 2025)'!$AS$6:$AS$1547))</f>
        <v>0</v>
      </c>
      <c r="HJ116" s="103"/>
      <c r="HK116" s="104"/>
      <c r="HL116" s="104"/>
      <c r="HM116" s="105">
        <f t="shared" si="3270"/>
        <v>0</v>
      </c>
      <c r="HN116" s="191"/>
      <c r="HO116" s="192">
        <f t="shared" si="3271"/>
        <v>0</v>
      </c>
      <c r="HP116" s="106">
        <f t="shared" si="3272"/>
        <v>0</v>
      </c>
      <c r="HQ116" s="202"/>
      <c r="HR116" s="202"/>
      <c r="HS116" s="202"/>
      <c r="HT116" s="202"/>
      <c r="HU116" s="202"/>
      <c r="HV116" s="202"/>
      <c r="HW116" s="202"/>
      <c r="HX116" s="202"/>
      <c r="HY116" s="204"/>
      <c r="HZ116" s="203"/>
      <c r="IA116" s="101">
        <f>HZ116*$H116</f>
        <v>0</v>
      </c>
      <c r="IB116" s="102">
        <f ca="1">IF(E116=0,0,SUMIF('Cocktail (December 2025)'!$F$6:$DB$1547,E116,'Cocktail (December 2025)'!$AV$6:$AV$1547))</f>
        <v>0</v>
      </c>
      <c r="IC116" s="103"/>
      <c r="ID116" s="104"/>
      <c r="IE116" s="104"/>
      <c r="IF116" s="105">
        <f t="shared" si="3273"/>
        <v>0</v>
      </c>
      <c r="IG116" s="191"/>
      <c r="IH116" s="192">
        <f t="shared" si="3274"/>
        <v>0</v>
      </c>
      <c r="II116" s="106">
        <f t="shared" si="3275"/>
        <v>0</v>
      </c>
      <c r="IJ116" s="202"/>
      <c r="IK116" s="202"/>
      <c r="IL116" s="202"/>
      <c r="IM116" s="202"/>
      <c r="IN116" s="202"/>
      <c r="IO116" s="202"/>
      <c r="IP116" s="202"/>
      <c r="IQ116" s="202"/>
      <c r="IR116" s="204"/>
      <c r="IS116" s="203"/>
      <c r="IT116" s="101">
        <f>IS116*$H116</f>
        <v>0</v>
      </c>
      <c r="IU116" s="102">
        <f ca="1">IF(E116=0,0,SUMIF('Cocktail (December 2025)'!$F$6:$DB$1547,E116,'Cocktail (December 2025)'!$AY$6:$AY$1547))</f>
        <v>0</v>
      </c>
      <c r="IV116" s="103"/>
      <c r="IW116" s="104"/>
      <c r="IX116" s="104"/>
      <c r="IY116" s="105">
        <f t="shared" si="3276"/>
        <v>0</v>
      </c>
      <c r="IZ116" s="191"/>
      <c r="JA116" s="192">
        <f t="shared" si="3277"/>
        <v>0</v>
      </c>
      <c r="JB116" s="106">
        <f t="shared" si="3278"/>
        <v>0</v>
      </c>
      <c r="JC116" s="202"/>
      <c r="JD116" s="202"/>
      <c r="JE116" s="202"/>
      <c r="JF116" s="202"/>
      <c r="JG116" s="202"/>
      <c r="JH116" s="202"/>
      <c r="JI116" s="202"/>
      <c r="JJ116" s="202"/>
      <c r="JK116" s="204"/>
      <c r="JL116" s="203"/>
      <c r="JM116" s="101">
        <f>JL116*$H116</f>
        <v>0</v>
      </c>
      <c r="JN116" s="102">
        <f ca="1">IF(E116=0,0,SUMIF('Cocktail (December 2025)'!$F$6:$DB$1547,E116,'Cocktail (December 2025)'!$BB$6:$BB$1547))</f>
        <v>0</v>
      </c>
      <c r="JO116" s="103"/>
      <c r="JP116" s="104"/>
      <c r="JQ116" s="104"/>
      <c r="JR116" s="105">
        <f t="shared" si="3279"/>
        <v>0</v>
      </c>
      <c r="JS116" s="191"/>
      <c r="JT116" s="192">
        <f t="shared" si="3280"/>
        <v>0</v>
      </c>
      <c r="JU116" s="106">
        <f t="shared" si="3281"/>
        <v>0</v>
      </c>
      <c r="JV116" s="202"/>
      <c r="JW116" s="202"/>
      <c r="JX116" s="202"/>
      <c r="JY116" s="202"/>
      <c r="JZ116" s="202"/>
      <c r="KA116" s="202"/>
      <c r="KB116" s="202"/>
      <c r="KC116" s="202"/>
      <c r="KD116" s="204"/>
      <c r="KE116" s="203"/>
      <c r="KF116" s="101">
        <f>KE116*$H116</f>
        <v>0</v>
      </c>
      <c r="KG116" s="102">
        <f ca="1">IF(E116=0,0,SUMIF('Cocktail (December 2025)'!$F$6:$DB$1547,E116,'Cocktail (December 2025)'!$BE$6:$BE$1547))</f>
        <v>0</v>
      </c>
      <c r="KH116" s="103"/>
      <c r="KI116" s="104"/>
      <c r="KJ116" s="104"/>
      <c r="KK116" s="105">
        <f t="shared" si="3282"/>
        <v>0</v>
      </c>
      <c r="KL116" s="191"/>
      <c r="KM116" s="192">
        <f t="shared" si="3283"/>
        <v>0</v>
      </c>
      <c r="KN116" s="106">
        <f t="shared" si="3284"/>
        <v>0</v>
      </c>
      <c r="KO116" s="202"/>
      <c r="KP116" s="202"/>
      <c r="KQ116" s="202"/>
      <c r="KR116" s="202"/>
      <c r="KS116" s="202"/>
      <c r="KT116" s="202"/>
      <c r="KU116" s="202"/>
      <c r="KV116" s="202"/>
      <c r="KW116" s="204"/>
      <c r="KX116" s="203"/>
      <c r="KY116" s="101">
        <f>KX116*$H116</f>
        <v>0</v>
      </c>
      <c r="KZ116" s="102">
        <f ca="1">IF(E116=0,0,SUMIF('Cocktail (December 2025)'!$F$6:$DB$1547,E116,'Cocktail (December 2025)'!$BH$6:$BH$1547))</f>
        <v>0</v>
      </c>
      <c r="LA116" s="103"/>
      <c r="LB116" s="104"/>
      <c r="LC116" s="104"/>
      <c r="LD116" s="105">
        <f t="shared" si="3285"/>
        <v>0</v>
      </c>
      <c r="LE116" s="191"/>
      <c r="LF116" s="192">
        <f t="shared" si="3286"/>
        <v>0</v>
      </c>
      <c r="LG116" s="106">
        <f t="shared" si="3287"/>
        <v>0</v>
      </c>
      <c r="LH116" s="202"/>
      <c r="LI116" s="202"/>
      <c r="LJ116" s="202"/>
      <c r="LK116" s="202"/>
      <c r="LL116" s="202"/>
      <c r="LM116" s="202"/>
      <c r="LN116" s="202"/>
      <c r="LO116" s="202"/>
      <c r="LP116" s="204"/>
      <c r="LQ116" s="203"/>
      <c r="LR116" s="101">
        <f>LQ116*$H116</f>
        <v>0</v>
      </c>
      <c r="LS116" s="102">
        <f ca="1">IF(E116=0,0,SUMIF('Cocktail (December 2025)'!$F$6:$DB$1547,E116,'Cocktail (December 2025)'!$BK$6:$BK$1547))</f>
        <v>0</v>
      </c>
      <c r="LT116" s="103"/>
      <c r="LU116" s="104"/>
      <c r="LV116" s="104"/>
      <c r="LW116" s="105">
        <f t="shared" si="3288"/>
        <v>0</v>
      </c>
      <c r="LX116" s="191"/>
      <c r="LY116" s="192">
        <f t="shared" si="3289"/>
        <v>0</v>
      </c>
      <c r="LZ116" s="106">
        <f t="shared" si="3290"/>
        <v>0</v>
      </c>
      <c r="MA116" s="202"/>
      <c r="MB116" s="202"/>
      <c r="MC116" s="202"/>
      <c r="MD116" s="202"/>
      <c r="ME116" s="202"/>
      <c r="MF116" s="202"/>
      <c r="MG116" s="202"/>
      <c r="MH116" s="202"/>
      <c r="MI116" s="204"/>
      <c r="MJ116" s="203"/>
      <c r="MK116" s="101">
        <f>MJ116*$H116</f>
        <v>0</v>
      </c>
      <c r="ML116" s="102">
        <f ca="1">IF(E116=0,0,SUMIF('Cocktail (December 2025)'!$F$6:$DB$1547,E116,'Cocktail (December 2025)'!$BN$6:$BN$1547))</f>
        <v>0</v>
      </c>
      <c r="MM116" s="103"/>
      <c r="MN116" s="104"/>
      <c r="MO116" s="104"/>
      <c r="MP116" s="105">
        <f t="shared" si="3291"/>
        <v>0</v>
      </c>
      <c r="MQ116" s="191"/>
      <c r="MR116" s="192">
        <f t="shared" si="3292"/>
        <v>0</v>
      </c>
      <c r="MS116" s="106">
        <f t="shared" si="3293"/>
        <v>0</v>
      </c>
      <c r="MT116" s="202"/>
      <c r="MU116" s="202"/>
      <c r="MV116" s="202"/>
      <c r="MW116" s="202"/>
      <c r="MX116" s="202"/>
      <c r="MY116" s="202"/>
      <c r="MZ116" s="202"/>
      <c r="NA116" s="202"/>
      <c r="NB116" s="204"/>
      <c r="NC116" s="203"/>
      <c r="ND116" s="101">
        <f>NC116*$H116</f>
        <v>0</v>
      </c>
      <c r="NE116" s="102">
        <f ca="1">IF(E116=0,0,SUMIF('Cocktail (December 2025)'!$F$6:$DB$1547,E116,'Cocktail (December 2025)'!$BQ$6:$BQ$1547))</f>
        <v>0</v>
      </c>
      <c r="NF116" s="103"/>
      <c r="NG116" s="104"/>
      <c r="NH116" s="104"/>
      <c r="NI116" s="105">
        <f t="shared" si="3294"/>
        <v>0</v>
      </c>
      <c r="NJ116" s="191"/>
      <c r="NK116" s="192">
        <f t="shared" si="3295"/>
        <v>0</v>
      </c>
      <c r="NL116" s="106">
        <f t="shared" si="3296"/>
        <v>0</v>
      </c>
      <c r="NM116" s="202"/>
      <c r="NN116" s="202"/>
      <c r="NO116" s="202"/>
      <c r="NP116" s="202"/>
      <c r="NQ116" s="202"/>
      <c r="NR116" s="202"/>
      <c r="NS116" s="202"/>
      <c r="NT116" s="202"/>
      <c r="NU116" s="204"/>
      <c r="NV116" s="203"/>
      <c r="NW116" s="101">
        <f>NV116*$H116</f>
        <v>0</v>
      </c>
      <c r="NX116" s="102">
        <f ca="1">IF(E116=0,0,SUMIF('Cocktail (December 2025)'!$F$6:$DB$1547,E116,'Cocktail (December 2025)'!$BT$6:$BT$1547))</f>
        <v>0</v>
      </c>
      <c r="NY116" s="103"/>
      <c r="NZ116" s="104"/>
      <c r="OA116" s="104"/>
      <c r="OB116" s="105">
        <f t="shared" si="3297"/>
        <v>0</v>
      </c>
      <c r="OC116" s="191"/>
      <c r="OD116" s="192">
        <f t="shared" si="3298"/>
        <v>0</v>
      </c>
      <c r="OE116" s="106">
        <f t="shared" si="3299"/>
        <v>0</v>
      </c>
      <c r="OF116" s="202"/>
      <c r="OG116" s="202"/>
      <c r="OH116" s="202"/>
      <c r="OI116" s="202"/>
      <c r="OJ116" s="202"/>
      <c r="OK116" s="202"/>
      <c r="OL116" s="202"/>
      <c r="OM116" s="202"/>
      <c r="ON116" s="204"/>
      <c r="OO116" s="203"/>
      <c r="OP116" s="101">
        <f>OO116*$H116</f>
        <v>0</v>
      </c>
      <c r="OQ116" s="102">
        <f ca="1">IF(E116=0,0,SUMIF('Cocktail (December 2025)'!$F$6:$DB$1547,E116,'Cocktail (December 2025)'!$BW$6:$BW$1547))</f>
        <v>0</v>
      </c>
      <c r="OR116" s="103"/>
      <c r="OS116" s="104"/>
      <c r="OT116" s="104"/>
      <c r="OU116" s="105">
        <f t="shared" si="3300"/>
        <v>0</v>
      </c>
      <c r="OV116" s="191"/>
      <c r="OW116" s="192">
        <f t="shared" si="3301"/>
        <v>0</v>
      </c>
      <c r="OX116" s="106">
        <f t="shared" si="3302"/>
        <v>0</v>
      </c>
      <c r="OY116" s="202"/>
      <c r="OZ116" s="202"/>
      <c r="PA116" s="202"/>
      <c r="PB116" s="202"/>
      <c r="PC116" s="202"/>
      <c r="PD116" s="202"/>
      <c r="PE116" s="202"/>
      <c r="PF116" s="202"/>
      <c r="PG116" s="204"/>
      <c r="PH116" s="203"/>
      <c r="PI116" s="101">
        <f>PH116*$H116</f>
        <v>0</v>
      </c>
      <c r="PJ116" s="102">
        <f ca="1">IF(E116=0,0,SUMIF('Cocktail (December 2025)'!$F$6:$DB$1547,E116,'Cocktail (December 2025)'!$BZ$6:$BZ$1547))</f>
        <v>0</v>
      </c>
      <c r="PK116" s="103"/>
      <c r="PL116" s="104"/>
      <c r="PM116" s="104"/>
      <c r="PN116" s="105">
        <f t="shared" si="3303"/>
        <v>0</v>
      </c>
      <c r="PO116" s="191"/>
      <c r="PP116" s="192">
        <f t="shared" si="3304"/>
        <v>0</v>
      </c>
      <c r="PQ116" s="106">
        <f t="shared" si="3305"/>
        <v>0</v>
      </c>
      <c r="PR116" s="202"/>
      <c r="PS116" s="202"/>
      <c r="PT116" s="202"/>
      <c r="PU116" s="202"/>
      <c r="PV116" s="202"/>
      <c r="PW116" s="202"/>
      <c r="PX116" s="202"/>
      <c r="PY116" s="202"/>
      <c r="PZ116" s="204"/>
      <c r="QA116" s="203"/>
      <c r="QB116" s="101">
        <f>QA116*$H116</f>
        <v>0</v>
      </c>
      <c r="QC116" s="102">
        <f ca="1">IF(E116=0,0,SUMIF('Cocktail (December 2025)'!$F$6:$DB$1547,E116,'Cocktail (December 2025)'!$CC$6:$CC$1547))</f>
        <v>0</v>
      </c>
      <c r="QD116" s="103"/>
      <c r="QE116" s="104"/>
      <c r="QF116" s="104"/>
      <c r="QG116" s="105">
        <f t="shared" si="3306"/>
        <v>0</v>
      </c>
      <c r="QH116" s="191"/>
      <c r="QI116" s="192">
        <f t="shared" si="3307"/>
        <v>0</v>
      </c>
      <c r="QJ116" s="106">
        <f t="shared" si="3308"/>
        <v>0</v>
      </c>
      <c r="QK116" s="202"/>
      <c r="QL116" s="202"/>
      <c r="QM116" s="202"/>
      <c r="QN116" s="202"/>
      <c r="QO116" s="202"/>
      <c r="QP116" s="202"/>
      <c r="QQ116" s="202"/>
      <c r="QR116" s="202"/>
      <c r="QS116" s="204"/>
      <c r="QT116" s="203"/>
      <c r="QU116" s="101">
        <f>QT116*$H116</f>
        <v>0</v>
      </c>
      <c r="QV116" s="102">
        <f ca="1">IF(E116=0,0,SUMIF('Cocktail (December 2025)'!$F$6:$DB$1547,E116,'Cocktail (December 2025)'!$CF$6:$CF$1547))</f>
        <v>0</v>
      </c>
      <c r="QW116" s="103"/>
      <c r="QX116" s="104"/>
      <c r="QY116" s="104"/>
      <c r="QZ116" s="105">
        <f t="shared" si="3309"/>
        <v>0</v>
      </c>
      <c r="RA116" s="191"/>
      <c r="RB116" s="192">
        <f t="shared" si="3310"/>
        <v>0</v>
      </c>
      <c r="RC116" s="106">
        <f t="shared" si="3311"/>
        <v>0</v>
      </c>
      <c r="RD116" s="202"/>
      <c r="RE116" s="202"/>
      <c r="RF116" s="202"/>
      <c r="RG116" s="202"/>
      <c r="RH116" s="202"/>
      <c r="RI116" s="202"/>
      <c r="RJ116" s="202"/>
      <c r="RK116" s="202"/>
      <c r="RL116" s="204"/>
      <c r="RM116" s="203"/>
      <c r="RN116" s="101">
        <f>RM116*$H116</f>
        <v>0</v>
      </c>
      <c r="RO116" s="102">
        <f ca="1">IF(E116=0,0,SUMIF('Cocktail (December 2025)'!$F$6:$DB$1547,E116,'Cocktail (December 2025)'!$CI$6:$CI$1547))</f>
        <v>0</v>
      </c>
      <c r="RP116" s="103"/>
      <c r="RQ116" s="104"/>
      <c r="RR116" s="104"/>
      <c r="RS116" s="105">
        <f t="shared" si="3312"/>
        <v>0</v>
      </c>
      <c r="RT116" s="191"/>
      <c r="RU116" s="192">
        <f t="shared" si="3313"/>
        <v>0</v>
      </c>
      <c r="RV116" s="106">
        <f t="shared" si="3314"/>
        <v>0</v>
      </c>
      <c r="RW116" s="202"/>
      <c r="RX116" s="202"/>
      <c r="RY116" s="202"/>
      <c r="RZ116" s="202"/>
      <c r="SA116" s="202"/>
      <c r="SB116" s="202"/>
      <c r="SC116" s="202"/>
      <c r="SD116" s="202"/>
      <c r="SE116" s="204"/>
      <c r="SF116" s="203"/>
      <c r="SG116" s="101">
        <f>SF116*$H116</f>
        <v>0</v>
      </c>
      <c r="SH116" s="102">
        <f ca="1">IF(E116=0,0,SUMIF('Cocktail (December 2025)'!$F$6:$DB$1547,E116,'Cocktail (December 2025)'!$CL$6:$CL$1547))</f>
        <v>0</v>
      </c>
      <c r="SI116" s="103"/>
      <c r="SJ116" s="104"/>
      <c r="SK116" s="104"/>
      <c r="SL116" s="105">
        <f t="shared" si="3315"/>
        <v>0</v>
      </c>
      <c r="SM116" s="191"/>
      <c r="SN116" s="192">
        <f t="shared" si="3316"/>
        <v>0</v>
      </c>
      <c r="SO116" s="106">
        <f t="shared" si="3317"/>
        <v>0</v>
      </c>
      <c r="SP116" s="202"/>
      <c r="SQ116" s="202"/>
      <c r="SR116" s="202"/>
      <c r="SS116" s="202"/>
      <c r="ST116" s="202"/>
      <c r="SU116" s="202"/>
      <c r="SV116" s="202"/>
      <c r="SW116" s="202"/>
      <c r="SX116" s="204"/>
      <c r="SY116" s="203"/>
      <c r="SZ116" s="101">
        <f>SY116*$H116</f>
        <v>0</v>
      </c>
      <c r="TA116" s="102">
        <f ca="1">IF(E116=0,0,SUMIF('Cocktail (December 2025)'!$F$6:$DB$1547,E116,'Cocktail (December 2025)'!$CO$6:$CO$1547))</f>
        <v>0</v>
      </c>
      <c r="TB116" s="103"/>
      <c r="TC116" s="104"/>
      <c r="TD116" s="104"/>
      <c r="TE116" s="105">
        <f t="shared" si="3318"/>
        <v>0</v>
      </c>
      <c r="TF116" s="191"/>
      <c r="TG116" s="192">
        <f t="shared" si="3319"/>
        <v>0</v>
      </c>
      <c r="TH116" s="106">
        <f t="shared" si="3320"/>
        <v>0</v>
      </c>
      <c r="TI116" s="202"/>
      <c r="TJ116" s="202"/>
      <c r="TK116" s="202"/>
      <c r="TL116" s="202"/>
      <c r="TM116" s="202"/>
      <c r="TN116" s="202"/>
      <c r="TO116" s="202"/>
      <c r="TP116" s="202"/>
      <c r="TQ116" s="204"/>
      <c r="TR116" s="203"/>
      <c r="TS116" s="101">
        <f>TR116*$H116</f>
        <v>0</v>
      </c>
      <c r="TT116" s="102">
        <f ca="1">IF(E116=0,0,SUMIF('Cocktail (December 2025)'!$F$6:$DB$1547,E116,'Cocktail (December 2025)'!$CR$6:$CR$1547))</f>
        <v>0</v>
      </c>
      <c r="TU116" s="103"/>
      <c r="TV116" s="104"/>
      <c r="TW116" s="104"/>
      <c r="TX116" s="105">
        <f t="shared" si="3321"/>
        <v>0</v>
      </c>
      <c r="TY116" s="191"/>
      <c r="TZ116" s="192">
        <f t="shared" si="3322"/>
        <v>0</v>
      </c>
      <c r="UA116" s="106">
        <f t="shared" si="3323"/>
        <v>0</v>
      </c>
      <c r="UB116" s="202"/>
      <c r="UC116" s="202"/>
      <c r="UD116" s="202"/>
      <c r="UE116" s="202"/>
      <c r="UF116" s="202"/>
      <c r="UG116" s="202"/>
      <c r="UH116" s="202"/>
      <c r="UI116" s="202"/>
      <c r="UJ116" s="204"/>
      <c r="UK116" s="203"/>
      <c r="UL116" s="101">
        <f>UK116*$H116</f>
        <v>0</v>
      </c>
      <c r="UM116" s="102">
        <f ca="1">IF(E116=0,0,SUMIF('Cocktail (December 2025)'!$F$6:$DB$1547,E116,'Cocktail (December 2025)'!$CU$6:$CU$1547))</f>
        <v>0</v>
      </c>
      <c r="UN116" s="103"/>
      <c r="UO116" s="104"/>
      <c r="UP116" s="104"/>
      <c r="UQ116" s="105">
        <f t="shared" si="3324"/>
        <v>0</v>
      </c>
      <c r="UR116" s="191"/>
      <c r="US116" s="192">
        <f t="shared" si="3325"/>
        <v>0</v>
      </c>
      <c r="UT116" s="106">
        <f t="shared" si="3326"/>
        <v>0</v>
      </c>
      <c r="UU116" s="202"/>
      <c r="UV116" s="202"/>
      <c r="UW116" s="202"/>
      <c r="UX116" s="202"/>
      <c r="UY116" s="202"/>
      <c r="UZ116" s="202"/>
      <c r="VA116" s="202"/>
      <c r="VB116" s="202"/>
      <c r="VC116" s="204"/>
      <c r="VD116" s="203"/>
      <c r="VE116" s="101">
        <f>VD116*$H116</f>
        <v>0</v>
      </c>
      <c r="VF116" s="102">
        <f ca="1">IF(E116=0,0,SUMIF('Cocktail (December 2025)'!$F$6:$DB$1547,E116,'Cocktail (December 2025)'!$CX$6:$CX$1547))</f>
        <v>0</v>
      </c>
      <c r="VG116" s="103"/>
      <c r="VH116" s="104"/>
      <c r="VI116" s="104"/>
      <c r="VJ116" s="105">
        <f t="shared" si="3327"/>
        <v>0</v>
      </c>
      <c r="VK116" s="191"/>
      <c r="VL116" s="192">
        <f t="shared" si="3328"/>
        <v>0</v>
      </c>
      <c r="VM116" s="106">
        <f t="shared" si="3329"/>
        <v>0</v>
      </c>
      <c r="VN116" s="202"/>
      <c r="VO116" s="202"/>
      <c r="VP116" s="202"/>
      <c r="VQ116" s="202"/>
      <c r="VR116" s="202"/>
      <c r="VS116" s="202"/>
      <c r="VT116" s="202"/>
      <c r="VU116" s="202"/>
      <c r="VV116" s="204"/>
      <c r="VW116" s="203"/>
      <c r="VX116" s="101">
        <f>VW116*$H116</f>
        <v>0</v>
      </c>
      <c r="VY116" s="102">
        <f ca="1">IF(E116=0,0,SUMIF('Cocktail (December 2025)'!$F$6:$DB$1547,E116,'Cocktail (December 2025)'!$DA$6:$DA$1547))</f>
        <v>0</v>
      </c>
      <c r="VZ116" s="103"/>
      <c r="WA116" s="104"/>
      <c r="WB116" s="104"/>
      <c r="WC116" s="105">
        <f t="shared" si="3330"/>
        <v>0</v>
      </c>
      <c r="WD116" s="191"/>
      <c r="WE116" s="192">
        <f t="shared" si="3331"/>
        <v>0</v>
      </c>
      <c r="WF116" s="14" t="s">
        <v>81</v>
      </c>
      <c r="WG116" s="62">
        <f t="shared" si="3332"/>
        <v>0</v>
      </c>
      <c r="WH116" s="13">
        <f t="shared" si="3333"/>
        <v>0</v>
      </c>
      <c r="WI116" s="13">
        <f t="shared" si="3334"/>
        <v>0</v>
      </c>
      <c r="WJ116" s="13">
        <f t="shared" si="3335"/>
        <v>0</v>
      </c>
      <c r="WK116" s="13">
        <f t="shared" si="3336"/>
        <v>0</v>
      </c>
      <c r="WL116" s="13">
        <f t="shared" si="3337"/>
        <v>0</v>
      </c>
      <c r="WM116" s="13">
        <f t="shared" si="3338"/>
        <v>0</v>
      </c>
      <c r="WN116" s="13">
        <f t="shared" si="3339"/>
        <v>0</v>
      </c>
      <c r="WO116" s="13">
        <f t="shared" si="3340"/>
        <v>0</v>
      </c>
      <c r="WP116" s="63">
        <f t="shared" si="3341"/>
        <v>0</v>
      </c>
      <c r="WQ116" s="63">
        <f t="shared" si="3342"/>
        <v>0</v>
      </c>
      <c r="WR116" s="63">
        <f t="shared" si="3343"/>
        <v>0</v>
      </c>
      <c r="WS116" s="63">
        <f t="shared" si="3344"/>
        <v>0</v>
      </c>
      <c r="WT116" s="54">
        <f t="shared" si="3345"/>
        <v>0</v>
      </c>
      <c r="WU116" s="64">
        <f t="shared" si="3346"/>
        <v>0</v>
      </c>
      <c r="WV116" s="196"/>
      <c r="WW116" s="197">
        <f t="shared" si="3347"/>
        <v>0</v>
      </c>
      <c r="WX116" s="12" t="e">
        <f>WV116/F116</f>
        <v>#DIV/0!</v>
      </c>
      <c r="WY116" s="61"/>
    </row>
    <row r="117" spans="1:623" ht="15" customHeight="1" x14ac:dyDescent="0.3">
      <c r="A117" s="114" t="str">
        <f t="shared" si="3238"/>
        <v>-</v>
      </c>
      <c r="B117" s="175"/>
      <c r="C117" s="173">
        <v>50</v>
      </c>
      <c r="D117" s="174">
        <v>27</v>
      </c>
      <c r="E117" s="211" t="s">
        <v>86</v>
      </c>
      <c r="F117" s="98"/>
      <c r="G117" s="98"/>
      <c r="H117" s="90">
        <v>1</v>
      </c>
      <c r="I117" s="98"/>
      <c r="J117" s="90"/>
      <c r="K117" s="99"/>
      <c r="L117" s="215"/>
      <c r="M117" s="215"/>
      <c r="N117" s="208"/>
      <c r="O117" s="100">
        <f t="shared" si="3239"/>
        <v>0</v>
      </c>
      <c r="P117" s="202"/>
      <c r="Q117" s="202"/>
      <c r="R117" s="202"/>
      <c r="S117" s="202"/>
      <c r="T117" s="202"/>
      <c r="U117" s="202"/>
      <c r="V117" s="202"/>
      <c r="W117" s="202"/>
      <c r="X117" s="204"/>
      <c r="Y117" s="203"/>
      <c r="Z117" s="101">
        <f>Y117*$H117</f>
        <v>0</v>
      </c>
      <c r="AA117" s="102"/>
      <c r="AB117" s="103"/>
      <c r="AC117" s="104"/>
      <c r="AD117" s="104"/>
      <c r="AE117" s="105">
        <f t="shared" si="3240"/>
        <v>0</v>
      </c>
      <c r="AF117" s="191"/>
      <c r="AG117" s="192">
        <f t="shared" si="3241"/>
        <v>0</v>
      </c>
      <c r="AH117" s="106">
        <f t="shared" si="3242"/>
        <v>0</v>
      </c>
      <c r="AI117" s="202"/>
      <c r="AJ117" s="202"/>
      <c r="AK117" s="202"/>
      <c r="AL117" s="202"/>
      <c r="AM117" s="202"/>
      <c r="AN117" s="202"/>
      <c r="AO117" s="202"/>
      <c r="AP117" s="202"/>
      <c r="AQ117" s="204"/>
      <c r="AR117" s="203"/>
      <c r="AS117" s="101">
        <f>AR117*$H117</f>
        <v>0</v>
      </c>
      <c r="AT117" s="102">
        <f ca="1">IF(E117=0,0,SUMIF('Cocktail (December 2025)'!$F$6:$DB$1547,E117,'Cocktail (December 2025)'!$R$6:$R$1547))</f>
        <v>0</v>
      </c>
      <c r="AU117" s="103"/>
      <c r="AV117" s="104"/>
      <c r="AW117" s="104"/>
      <c r="AX117" s="105">
        <f t="shared" si="3243"/>
        <v>0</v>
      </c>
      <c r="AY117" s="191"/>
      <c r="AZ117" s="192">
        <f t="shared" si="3244"/>
        <v>0</v>
      </c>
      <c r="BA117" s="106">
        <f t="shared" si="3245"/>
        <v>0</v>
      </c>
      <c r="BB117" s="202"/>
      <c r="BC117" s="202"/>
      <c r="BD117" s="202"/>
      <c r="BE117" s="202"/>
      <c r="BF117" s="202"/>
      <c r="BG117" s="202"/>
      <c r="BH117" s="202"/>
      <c r="BI117" s="202"/>
      <c r="BJ117" s="204"/>
      <c r="BK117" s="203"/>
      <c r="BL117" s="101">
        <f>BK117*$H117</f>
        <v>0</v>
      </c>
      <c r="BM117" s="102">
        <f ca="1">IF(E117=0,0,SUMIF('Cocktail (December 2025)'!$F$6:$DB$1547,E117,'Cocktail (December 2025)'!$U$6:$U$1547))</f>
        <v>0</v>
      </c>
      <c r="BN117" s="103"/>
      <c r="BO117" s="104"/>
      <c r="BP117" s="104"/>
      <c r="BQ117" s="105">
        <f t="shared" si="3246"/>
        <v>0</v>
      </c>
      <c r="BR117" s="191"/>
      <c r="BS117" s="192">
        <f t="shared" si="3247"/>
        <v>0</v>
      </c>
      <c r="BT117" s="106">
        <f t="shared" si="3248"/>
        <v>0</v>
      </c>
      <c r="BU117" s="202"/>
      <c r="BV117" s="202"/>
      <c r="BW117" s="202"/>
      <c r="BX117" s="202"/>
      <c r="BY117" s="202"/>
      <c r="BZ117" s="202"/>
      <c r="CA117" s="202"/>
      <c r="CB117" s="202"/>
      <c r="CC117" s="204"/>
      <c r="CD117" s="203"/>
      <c r="CE117" s="101">
        <f>CD117*$H117</f>
        <v>0</v>
      </c>
      <c r="CF117" s="102">
        <f ca="1">IF(E117=0,0,SUMIF('Cocktail (December 2025)'!$F$6:$DB$1547,E117,'Cocktail (December 2025)'!$X$6:$X$1547))</f>
        <v>0</v>
      </c>
      <c r="CG117" s="103"/>
      <c r="CH117" s="104"/>
      <c r="CI117" s="104"/>
      <c r="CJ117" s="105">
        <f t="shared" si="3249"/>
        <v>0</v>
      </c>
      <c r="CK117" s="191"/>
      <c r="CL117" s="192">
        <f t="shared" si="3250"/>
        <v>0</v>
      </c>
      <c r="CM117" s="106">
        <f t="shared" si="3251"/>
        <v>0</v>
      </c>
      <c r="CN117" s="202"/>
      <c r="CO117" s="202"/>
      <c r="CP117" s="202"/>
      <c r="CQ117" s="202"/>
      <c r="CR117" s="202"/>
      <c r="CS117" s="202"/>
      <c r="CT117" s="202"/>
      <c r="CU117" s="202"/>
      <c r="CV117" s="204"/>
      <c r="CW117" s="203"/>
      <c r="CX117" s="101">
        <f>CW117*$H117</f>
        <v>0</v>
      </c>
      <c r="CY117" s="102">
        <f ca="1">IF(E117=0,0,SUMIF('Cocktail (December 2025)'!$F$6:$DB$1547,E117,'Cocktail (December 2025)'!$AA$6:$AA$1547))</f>
        <v>0</v>
      </c>
      <c r="CZ117" s="103"/>
      <c r="DA117" s="104"/>
      <c r="DB117" s="104"/>
      <c r="DC117" s="105">
        <f t="shared" si="3252"/>
        <v>0</v>
      </c>
      <c r="DD117" s="191"/>
      <c r="DE117" s="192">
        <f t="shared" si="3253"/>
        <v>0</v>
      </c>
      <c r="DF117" s="106">
        <f t="shared" si="3254"/>
        <v>0</v>
      </c>
      <c r="DG117" s="202"/>
      <c r="DH117" s="202"/>
      <c r="DI117" s="202"/>
      <c r="DJ117" s="202"/>
      <c r="DK117" s="202"/>
      <c r="DL117" s="202"/>
      <c r="DM117" s="202"/>
      <c r="DN117" s="202"/>
      <c r="DO117" s="204"/>
      <c r="DP117" s="203"/>
      <c r="DQ117" s="101">
        <f>DP117*$H117</f>
        <v>0</v>
      </c>
      <c r="DR117" s="102">
        <f ca="1">IF(E117=0,0,SUMIF('Cocktail (December 2025)'!$F$6:$DB$1547,E117,'Cocktail (December 2025)'!$AD$6:$AD$1547))</f>
        <v>0</v>
      </c>
      <c r="DS117" s="103"/>
      <c r="DT117" s="104"/>
      <c r="DU117" s="104"/>
      <c r="DV117" s="105">
        <f t="shared" si="3255"/>
        <v>0</v>
      </c>
      <c r="DW117" s="191"/>
      <c r="DX117" s="192">
        <f t="shared" si="3256"/>
        <v>0</v>
      </c>
      <c r="DY117" s="106">
        <f t="shared" si="3257"/>
        <v>0</v>
      </c>
      <c r="DZ117" s="202"/>
      <c r="EA117" s="202"/>
      <c r="EB117" s="202"/>
      <c r="EC117" s="202"/>
      <c r="ED117" s="202"/>
      <c r="EE117" s="202"/>
      <c r="EF117" s="202"/>
      <c r="EG117" s="202"/>
      <c r="EH117" s="204"/>
      <c r="EI117" s="203"/>
      <c r="EJ117" s="101">
        <f>EI117*$H117</f>
        <v>0</v>
      </c>
      <c r="EK117" s="102">
        <f ca="1">IF(E117=0,0,SUMIF('Cocktail (December 2025)'!$F$6:$DB$1547,E117,'Cocktail (December 2025)'!$AG$6:$AG$1547))</f>
        <v>0</v>
      </c>
      <c r="EL117" s="103"/>
      <c r="EM117" s="104"/>
      <c r="EN117" s="104"/>
      <c r="EO117" s="105">
        <f t="shared" si="3258"/>
        <v>0</v>
      </c>
      <c r="EP117" s="191"/>
      <c r="EQ117" s="199">
        <f t="shared" si="3259"/>
        <v>0</v>
      </c>
      <c r="ER117" s="185">
        <f t="shared" si="3260"/>
        <v>0</v>
      </c>
      <c r="ES117" s="202"/>
      <c r="ET117" s="202"/>
      <c r="EU117" s="202"/>
      <c r="EV117" s="202"/>
      <c r="EW117" s="202"/>
      <c r="EX117" s="202"/>
      <c r="EY117" s="202"/>
      <c r="EZ117" s="202"/>
      <c r="FA117" s="204"/>
      <c r="FB117" s="203"/>
      <c r="FC117" s="101">
        <f>FB117*$H117</f>
        <v>0</v>
      </c>
      <c r="FD117" s="102">
        <f ca="1">IF(E117=0,0,SUMIF('Cocktail (December 2025)'!$F$6:$DB$1547,E117,'Cocktail (December 2025)'!$AJ$6:$AJ$1547))</f>
        <v>0</v>
      </c>
      <c r="FE117" s="103"/>
      <c r="FF117" s="104"/>
      <c r="FG117" s="104"/>
      <c r="FH117" s="105">
        <f t="shared" si="3261"/>
        <v>0</v>
      </c>
      <c r="FI117" s="191"/>
      <c r="FJ117" s="192">
        <f t="shared" si="3262"/>
        <v>0</v>
      </c>
      <c r="FK117" s="110">
        <f t="shared" si="3263"/>
        <v>0</v>
      </c>
      <c r="FL117" s="202"/>
      <c r="FM117" s="202"/>
      <c r="FN117" s="202"/>
      <c r="FO117" s="202"/>
      <c r="FP117" s="202"/>
      <c r="FQ117" s="202"/>
      <c r="FR117" s="202"/>
      <c r="FS117" s="202"/>
      <c r="FT117" s="204"/>
      <c r="FU117" s="203"/>
      <c r="FV117" s="101">
        <f>FU117*$H117</f>
        <v>0</v>
      </c>
      <c r="FW117" s="102">
        <f ca="1">IF(E117=0,0,SUMIF('Cocktail (December 2025)'!$F$6:$DB$1547,E117,'Cocktail (December 2025)'!$AM$6:$AM$1547))</f>
        <v>0</v>
      </c>
      <c r="FX117" s="103"/>
      <c r="FY117" s="104"/>
      <c r="FZ117" s="104"/>
      <c r="GA117" s="105">
        <f t="shared" si="3264"/>
        <v>0</v>
      </c>
      <c r="GB117" s="191"/>
      <c r="GC117" s="192">
        <f t="shared" si="3265"/>
        <v>0</v>
      </c>
      <c r="GD117" s="106">
        <f t="shared" si="3266"/>
        <v>0</v>
      </c>
      <c r="GE117" s="202"/>
      <c r="GF117" s="202"/>
      <c r="GG117" s="202"/>
      <c r="GH117" s="202"/>
      <c r="GI117" s="202"/>
      <c r="GJ117" s="202"/>
      <c r="GK117" s="202"/>
      <c r="GL117" s="202"/>
      <c r="GM117" s="204"/>
      <c r="GN117" s="203"/>
      <c r="GO117" s="101">
        <f>GN117*$H117</f>
        <v>0</v>
      </c>
      <c r="GP117" s="102">
        <f ca="1">IF(E117=0,0,SUMIF('Cocktail (December 2025)'!$F$6:$DB$1547,E117,'Cocktail (December 2025)'!$AP$6:$AP$1547))</f>
        <v>0</v>
      </c>
      <c r="GQ117" s="103"/>
      <c r="GR117" s="104"/>
      <c r="GS117" s="104"/>
      <c r="GT117" s="105">
        <f t="shared" si="3267"/>
        <v>0</v>
      </c>
      <c r="GU117" s="191"/>
      <c r="GV117" s="192">
        <f t="shared" si="3268"/>
        <v>0</v>
      </c>
      <c r="GW117" s="106">
        <f t="shared" si="3269"/>
        <v>0</v>
      </c>
      <c r="GX117" s="202"/>
      <c r="GY117" s="202"/>
      <c r="GZ117" s="202"/>
      <c r="HA117" s="202"/>
      <c r="HB117" s="202"/>
      <c r="HC117" s="202"/>
      <c r="HD117" s="202"/>
      <c r="HE117" s="202"/>
      <c r="HF117" s="204"/>
      <c r="HG117" s="203"/>
      <c r="HH117" s="101">
        <f>HG117*$H117</f>
        <v>0</v>
      </c>
      <c r="HI117" s="102">
        <f ca="1">IF(E117=0,0,SUMIF('Cocktail (December 2025)'!$F$6:$DB$1547,E117,'Cocktail (December 2025)'!$AS$6:$AS$1547))</f>
        <v>0</v>
      </c>
      <c r="HJ117" s="103"/>
      <c r="HK117" s="104"/>
      <c r="HL117" s="104"/>
      <c r="HM117" s="105">
        <f t="shared" si="3270"/>
        <v>0</v>
      </c>
      <c r="HN117" s="191"/>
      <c r="HO117" s="192">
        <f t="shared" si="3271"/>
        <v>0</v>
      </c>
      <c r="HP117" s="106">
        <f t="shared" si="3272"/>
        <v>0</v>
      </c>
      <c r="HQ117" s="202"/>
      <c r="HR117" s="202"/>
      <c r="HS117" s="202"/>
      <c r="HT117" s="202"/>
      <c r="HU117" s="202"/>
      <c r="HV117" s="202"/>
      <c r="HW117" s="202"/>
      <c r="HX117" s="202"/>
      <c r="HY117" s="204"/>
      <c r="HZ117" s="203"/>
      <c r="IA117" s="101">
        <f>HZ117*$H117</f>
        <v>0</v>
      </c>
      <c r="IB117" s="102">
        <f ca="1">IF(E117=0,0,SUMIF('Cocktail (December 2025)'!$F$6:$DB$1547,E117,'Cocktail (December 2025)'!$AV$6:$AV$1547))</f>
        <v>0</v>
      </c>
      <c r="IC117" s="103"/>
      <c r="ID117" s="104"/>
      <c r="IE117" s="104"/>
      <c r="IF117" s="105">
        <f t="shared" si="3273"/>
        <v>0</v>
      </c>
      <c r="IG117" s="191"/>
      <c r="IH117" s="192">
        <f t="shared" si="3274"/>
        <v>0</v>
      </c>
      <c r="II117" s="106">
        <f t="shared" si="3275"/>
        <v>0</v>
      </c>
      <c r="IJ117" s="202"/>
      <c r="IK117" s="202"/>
      <c r="IL117" s="202"/>
      <c r="IM117" s="202"/>
      <c r="IN117" s="202"/>
      <c r="IO117" s="202"/>
      <c r="IP117" s="202"/>
      <c r="IQ117" s="202"/>
      <c r="IR117" s="204"/>
      <c r="IS117" s="203"/>
      <c r="IT117" s="101">
        <f>IS117*$H117</f>
        <v>0</v>
      </c>
      <c r="IU117" s="102">
        <f ca="1">IF(E117=0,0,SUMIF('Cocktail (December 2025)'!$F$6:$DB$1547,E117,'Cocktail (December 2025)'!$AY$6:$AY$1547))</f>
        <v>0</v>
      </c>
      <c r="IV117" s="103"/>
      <c r="IW117" s="104"/>
      <c r="IX117" s="104"/>
      <c r="IY117" s="105">
        <f t="shared" si="3276"/>
        <v>0</v>
      </c>
      <c r="IZ117" s="191"/>
      <c r="JA117" s="192">
        <f t="shared" si="3277"/>
        <v>0</v>
      </c>
      <c r="JB117" s="106">
        <f t="shared" si="3278"/>
        <v>0</v>
      </c>
      <c r="JC117" s="202"/>
      <c r="JD117" s="202"/>
      <c r="JE117" s="202"/>
      <c r="JF117" s="202"/>
      <c r="JG117" s="202"/>
      <c r="JH117" s="202"/>
      <c r="JI117" s="202"/>
      <c r="JJ117" s="202"/>
      <c r="JK117" s="204"/>
      <c r="JL117" s="203"/>
      <c r="JM117" s="101">
        <f>JL117*$H117</f>
        <v>0</v>
      </c>
      <c r="JN117" s="102">
        <f ca="1">IF(E117=0,0,SUMIF('Cocktail (December 2025)'!$F$6:$DB$1547,E117,'Cocktail (December 2025)'!$BB$6:$BB$1547))</f>
        <v>0</v>
      </c>
      <c r="JO117" s="103"/>
      <c r="JP117" s="104"/>
      <c r="JQ117" s="104"/>
      <c r="JR117" s="105">
        <f t="shared" si="3279"/>
        <v>0</v>
      </c>
      <c r="JS117" s="191"/>
      <c r="JT117" s="192">
        <f t="shared" si="3280"/>
        <v>0</v>
      </c>
      <c r="JU117" s="106">
        <f t="shared" si="3281"/>
        <v>0</v>
      </c>
      <c r="JV117" s="202"/>
      <c r="JW117" s="202"/>
      <c r="JX117" s="202"/>
      <c r="JY117" s="202"/>
      <c r="JZ117" s="202"/>
      <c r="KA117" s="202"/>
      <c r="KB117" s="202"/>
      <c r="KC117" s="202"/>
      <c r="KD117" s="204"/>
      <c r="KE117" s="203"/>
      <c r="KF117" s="101">
        <f>KE117*$H117</f>
        <v>0</v>
      </c>
      <c r="KG117" s="102">
        <f ca="1">IF(E117=0,0,SUMIF('Cocktail (December 2025)'!$F$6:$DB$1547,E117,'Cocktail (December 2025)'!$BE$6:$BE$1547))</f>
        <v>0</v>
      </c>
      <c r="KH117" s="103"/>
      <c r="KI117" s="104"/>
      <c r="KJ117" s="104"/>
      <c r="KK117" s="105">
        <f t="shared" si="3282"/>
        <v>0</v>
      </c>
      <c r="KL117" s="191"/>
      <c r="KM117" s="192">
        <f t="shared" si="3283"/>
        <v>0</v>
      </c>
      <c r="KN117" s="106">
        <f t="shared" si="3284"/>
        <v>0</v>
      </c>
      <c r="KO117" s="202"/>
      <c r="KP117" s="202"/>
      <c r="KQ117" s="202"/>
      <c r="KR117" s="202"/>
      <c r="KS117" s="202"/>
      <c r="KT117" s="202"/>
      <c r="KU117" s="202"/>
      <c r="KV117" s="202"/>
      <c r="KW117" s="204"/>
      <c r="KX117" s="203"/>
      <c r="KY117" s="101">
        <f>KX117*$H117</f>
        <v>0</v>
      </c>
      <c r="KZ117" s="102">
        <f ca="1">IF(E117=0,0,SUMIF('Cocktail (December 2025)'!$F$6:$DB$1547,E117,'Cocktail (December 2025)'!$BH$6:$BH$1547))</f>
        <v>0</v>
      </c>
      <c r="LA117" s="103"/>
      <c r="LB117" s="104"/>
      <c r="LC117" s="104"/>
      <c r="LD117" s="105">
        <f t="shared" si="3285"/>
        <v>0</v>
      </c>
      <c r="LE117" s="191"/>
      <c r="LF117" s="192">
        <f t="shared" si="3286"/>
        <v>0</v>
      </c>
      <c r="LG117" s="106">
        <f t="shared" si="3287"/>
        <v>0</v>
      </c>
      <c r="LH117" s="202"/>
      <c r="LI117" s="202"/>
      <c r="LJ117" s="202"/>
      <c r="LK117" s="202"/>
      <c r="LL117" s="202"/>
      <c r="LM117" s="202"/>
      <c r="LN117" s="202"/>
      <c r="LO117" s="202"/>
      <c r="LP117" s="204"/>
      <c r="LQ117" s="203"/>
      <c r="LR117" s="101">
        <f>LQ117*$H117</f>
        <v>0</v>
      </c>
      <c r="LS117" s="102">
        <f ca="1">IF(E117=0,0,SUMIF('Cocktail (December 2025)'!$F$6:$DB$1547,E117,'Cocktail (December 2025)'!$BK$6:$BK$1547))</f>
        <v>0</v>
      </c>
      <c r="LT117" s="103"/>
      <c r="LU117" s="104"/>
      <c r="LV117" s="104"/>
      <c r="LW117" s="105">
        <f t="shared" si="3288"/>
        <v>0</v>
      </c>
      <c r="LX117" s="191"/>
      <c r="LY117" s="192">
        <f t="shared" si="3289"/>
        <v>0</v>
      </c>
      <c r="LZ117" s="106">
        <f t="shared" si="3290"/>
        <v>0</v>
      </c>
      <c r="MA117" s="202"/>
      <c r="MB117" s="202"/>
      <c r="MC117" s="202"/>
      <c r="MD117" s="202"/>
      <c r="ME117" s="202"/>
      <c r="MF117" s="202"/>
      <c r="MG117" s="202"/>
      <c r="MH117" s="202"/>
      <c r="MI117" s="204"/>
      <c r="MJ117" s="203"/>
      <c r="MK117" s="101">
        <f>MJ117*$H117</f>
        <v>0</v>
      </c>
      <c r="ML117" s="102">
        <f ca="1">IF(E117=0,0,SUMIF('Cocktail (December 2025)'!$F$6:$DB$1547,E117,'Cocktail (December 2025)'!$BN$6:$BN$1547))</f>
        <v>0</v>
      </c>
      <c r="MM117" s="103"/>
      <c r="MN117" s="104"/>
      <c r="MO117" s="104"/>
      <c r="MP117" s="105">
        <f t="shared" si="3291"/>
        <v>0</v>
      </c>
      <c r="MQ117" s="191"/>
      <c r="MR117" s="192">
        <f t="shared" si="3292"/>
        <v>0</v>
      </c>
      <c r="MS117" s="106">
        <f t="shared" si="3293"/>
        <v>0</v>
      </c>
      <c r="MT117" s="202"/>
      <c r="MU117" s="202"/>
      <c r="MV117" s="202"/>
      <c r="MW117" s="202"/>
      <c r="MX117" s="202"/>
      <c r="MY117" s="202"/>
      <c r="MZ117" s="202"/>
      <c r="NA117" s="202"/>
      <c r="NB117" s="204"/>
      <c r="NC117" s="203"/>
      <c r="ND117" s="101">
        <f>NC117*$H117</f>
        <v>0</v>
      </c>
      <c r="NE117" s="102">
        <f ca="1">IF(E117=0,0,SUMIF('Cocktail (December 2025)'!$F$6:$DB$1547,E117,'Cocktail (December 2025)'!$BQ$6:$BQ$1547))</f>
        <v>0</v>
      </c>
      <c r="NF117" s="103"/>
      <c r="NG117" s="104"/>
      <c r="NH117" s="104"/>
      <c r="NI117" s="105">
        <f t="shared" si="3294"/>
        <v>0</v>
      </c>
      <c r="NJ117" s="191"/>
      <c r="NK117" s="192">
        <f t="shared" si="3295"/>
        <v>0</v>
      </c>
      <c r="NL117" s="106">
        <f t="shared" si="3296"/>
        <v>0</v>
      </c>
      <c r="NM117" s="202"/>
      <c r="NN117" s="202"/>
      <c r="NO117" s="202"/>
      <c r="NP117" s="202"/>
      <c r="NQ117" s="202"/>
      <c r="NR117" s="202"/>
      <c r="NS117" s="202"/>
      <c r="NT117" s="202"/>
      <c r="NU117" s="204"/>
      <c r="NV117" s="203"/>
      <c r="NW117" s="101">
        <f>NV117*$H117</f>
        <v>0</v>
      </c>
      <c r="NX117" s="102">
        <f ca="1">IF(E117=0,0,SUMIF('Cocktail (December 2025)'!$F$6:$DB$1547,E117,'Cocktail (December 2025)'!$BT$6:$BT$1547))</f>
        <v>0</v>
      </c>
      <c r="NY117" s="103"/>
      <c r="NZ117" s="104"/>
      <c r="OA117" s="104"/>
      <c r="OB117" s="105">
        <f t="shared" si="3297"/>
        <v>0</v>
      </c>
      <c r="OC117" s="191"/>
      <c r="OD117" s="192">
        <f t="shared" si="3298"/>
        <v>0</v>
      </c>
      <c r="OE117" s="106">
        <f t="shared" si="3299"/>
        <v>0</v>
      </c>
      <c r="OF117" s="202"/>
      <c r="OG117" s="202"/>
      <c r="OH117" s="202"/>
      <c r="OI117" s="202"/>
      <c r="OJ117" s="202"/>
      <c r="OK117" s="202"/>
      <c r="OL117" s="202"/>
      <c r="OM117" s="202"/>
      <c r="ON117" s="204"/>
      <c r="OO117" s="203"/>
      <c r="OP117" s="101">
        <f>OO117*$H117</f>
        <v>0</v>
      </c>
      <c r="OQ117" s="102">
        <f ca="1">IF(E117=0,0,SUMIF('Cocktail (December 2025)'!$F$6:$DB$1547,E117,'Cocktail (December 2025)'!$BW$6:$BW$1547))</f>
        <v>0</v>
      </c>
      <c r="OR117" s="103"/>
      <c r="OS117" s="104"/>
      <c r="OT117" s="104"/>
      <c r="OU117" s="105">
        <f t="shared" si="3300"/>
        <v>0</v>
      </c>
      <c r="OV117" s="191"/>
      <c r="OW117" s="192">
        <f t="shared" si="3301"/>
        <v>0</v>
      </c>
      <c r="OX117" s="106">
        <f t="shared" si="3302"/>
        <v>0</v>
      </c>
      <c r="OY117" s="202"/>
      <c r="OZ117" s="202"/>
      <c r="PA117" s="202"/>
      <c r="PB117" s="202"/>
      <c r="PC117" s="202"/>
      <c r="PD117" s="202"/>
      <c r="PE117" s="202"/>
      <c r="PF117" s="202"/>
      <c r="PG117" s="204"/>
      <c r="PH117" s="203"/>
      <c r="PI117" s="101">
        <f>PH117*$H117</f>
        <v>0</v>
      </c>
      <c r="PJ117" s="102">
        <f ca="1">IF(E117=0,0,SUMIF('Cocktail (December 2025)'!$F$6:$DB$1547,E117,'Cocktail (December 2025)'!$BZ$6:$BZ$1547))</f>
        <v>0</v>
      </c>
      <c r="PK117" s="103"/>
      <c r="PL117" s="104"/>
      <c r="PM117" s="104"/>
      <c r="PN117" s="105">
        <f t="shared" si="3303"/>
        <v>0</v>
      </c>
      <c r="PO117" s="191"/>
      <c r="PP117" s="192">
        <f t="shared" si="3304"/>
        <v>0</v>
      </c>
      <c r="PQ117" s="106">
        <f t="shared" si="3305"/>
        <v>0</v>
      </c>
      <c r="PR117" s="202"/>
      <c r="PS117" s="202"/>
      <c r="PT117" s="202"/>
      <c r="PU117" s="202"/>
      <c r="PV117" s="202"/>
      <c r="PW117" s="202"/>
      <c r="PX117" s="202"/>
      <c r="PY117" s="202"/>
      <c r="PZ117" s="204"/>
      <c r="QA117" s="203"/>
      <c r="QB117" s="101">
        <f>QA117*$H117</f>
        <v>0</v>
      </c>
      <c r="QC117" s="102">
        <f ca="1">IF(E117=0,0,SUMIF('Cocktail (December 2025)'!$F$6:$DB$1547,E117,'Cocktail (December 2025)'!$CC$6:$CC$1547))</f>
        <v>0</v>
      </c>
      <c r="QD117" s="103"/>
      <c r="QE117" s="104"/>
      <c r="QF117" s="104"/>
      <c r="QG117" s="105">
        <f t="shared" si="3306"/>
        <v>0</v>
      </c>
      <c r="QH117" s="191"/>
      <c r="QI117" s="192">
        <f t="shared" si="3307"/>
        <v>0</v>
      </c>
      <c r="QJ117" s="106">
        <f t="shared" si="3308"/>
        <v>0</v>
      </c>
      <c r="QK117" s="202"/>
      <c r="QL117" s="202"/>
      <c r="QM117" s="202"/>
      <c r="QN117" s="202"/>
      <c r="QO117" s="202"/>
      <c r="QP117" s="202"/>
      <c r="QQ117" s="202"/>
      <c r="QR117" s="202"/>
      <c r="QS117" s="204"/>
      <c r="QT117" s="203"/>
      <c r="QU117" s="101">
        <f>QT117*$H117</f>
        <v>0</v>
      </c>
      <c r="QV117" s="102">
        <f ca="1">IF(E117=0,0,SUMIF('Cocktail (December 2025)'!$F$6:$DB$1547,E117,'Cocktail (December 2025)'!$CF$6:$CF$1547))</f>
        <v>0</v>
      </c>
      <c r="QW117" s="103"/>
      <c r="QX117" s="104"/>
      <c r="QY117" s="104"/>
      <c r="QZ117" s="105">
        <f t="shared" si="3309"/>
        <v>0</v>
      </c>
      <c r="RA117" s="191"/>
      <c r="RB117" s="192">
        <f t="shared" si="3310"/>
        <v>0</v>
      </c>
      <c r="RC117" s="106">
        <f t="shared" si="3311"/>
        <v>0</v>
      </c>
      <c r="RD117" s="202"/>
      <c r="RE117" s="202"/>
      <c r="RF117" s="202"/>
      <c r="RG117" s="202"/>
      <c r="RH117" s="202"/>
      <c r="RI117" s="202"/>
      <c r="RJ117" s="202"/>
      <c r="RK117" s="202"/>
      <c r="RL117" s="204"/>
      <c r="RM117" s="203"/>
      <c r="RN117" s="101">
        <f>RM117*$H117</f>
        <v>0</v>
      </c>
      <c r="RO117" s="102">
        <f ca="1">IF(E117=0,0,SUMIF('Cocktail (December 2025)'!$F$6:$DB$1547,E117,'Cocktail (December 2025)'!$CI$6:$CI$1547))</f>
        <v>0</v>
      </c>
      <c r="RP117" s="103"/>
      <c r="RQ117" s="104"/>
      <c r="RR117" s="104"/>
      <c r="RS117" s="105">
        <f t="shared" si="3312"/>
        <v>0</v>
      </c>
      <c r="RT117" s="191"/>
      <c r="RU117" s="192">
        <f t="shared" si="3313"/>
        <v>0</v>
      </c>
      <c r="RV117" s="106">
        <f t="shared" si="3314"/>
        <v>0</v>
      </c>
      <c r="RW117" s="202"/>
      <c r="RX117" s="202"/>
      <c r="RY117" s="202"/>
      <c r="RZ117" s="202"/>
      <c r="SA117" s="202"/>
      <c r="SB117" s="202"/>
      <c r="SC117" s="202"/>
      <c r="SD117" s="202"/>
      <c r="SE117" s="204"/>
      <c r="SF117" s="203"/>
      <c r="SG117" s="101">
        <f>SF117*$H117</f>
        <v>0</v>
      </c>
      <c r="SH117" s="102">
        <f ca="1">IF(E117=0,0,SUMIF('Cocktail (December 2025)'!$F$6:$DB$1547,E117,'Cocktail (December 2025)'!$CL$6:$CL$1547))</f>
        <v>0</v>
      </c>
      <c r="SI117" s="103"/>
      <c r="SJ117" s="104"/>
      <c r="SK117" s="104"/>
      <c r="SL117" s="105">
        <f t="shared" si="3315"/>
        <v>0</v>
      </c>
      <c r="SM117" s="191"/>
      <c r="SN117" s="192">
        <f t="shared" si="3316"/>
        <v>0</v>
      </c>
      <c r="SO117" s="106">
        <f t="shared" si="3317"/>
        <v>0</v>
      </c>
      <c r="SP117" s="202"/>
      <c r="SQ117" s="202"/>
      <c r="SR117" s="202"/>
      <c r="SS117" s="202"/>
      <c r="ST117" s="202"/>
      <c r="SU117" s="202"/>
      <c r="SV117" s="202"/>
      <c r="SW117" s="202"/>
      <c r="SX117" s="204"/>
      <c r="SY117" s="203"/>
      <c r="SZ117" s="101">
        <f>SY117*$H117</f>
        <v>0</v>
      </c>
      <c r="TA117" s="102">
        <f ca="1">IF(E117=0,0,SUMIF('Cocktail (December 2025)'!$F$6:$DB$1547,E117,'Cocktail (December 2025)'!$CO$6:$CO$1547))</f>
        <v>0</v>
      </c>
      <c r="TB117" s="103"/>
      <c r="TC117" s="104"/>
      <c r="TD117" s="104"/>
      <c r="TE117" s="105">
        <f t="shared" si="3318"/>
        <v>0</v>
      </c>
      <c r="TF117" s="191"/>
      <c r="TG117" s="192">
        <f t="shared" si="3319"/>
        <v>0</v>
      </c>
      <c r="TH117" s="106">
        <f t="shared" si="3320"/>
        <v>0</v>
      </c>
      <c r="TI117" s="202"/>
      <c r="TJ117" s="202"/>
      <c r="TK117" s="202"/>
      <c r="TL117" s="202"/>
      <c r="TM117" s="202"/>
      <c r="TN117" s="202"/>
      <c r="TO117" s="202"/>
      <c r="TP117" s="202"/>
      <c r="TQ117" s="204"/>
      <c r="TR117" s="203"/>
      <c r="TS117" s="101">
        <f>TR117*$H117</f>
        <v>0</v>
      </c>
      <c r="TT117" s="102">
        <f ca="1">IF(E117=0,0,SUMIF('Cocktail (December 2025)'!$F$6:$DB$1547,E117,'Cocktail (December 2025)'!$CR$6:$CR$1547))</f>
        <v>0</v>
      </c>
      <c r="TU117" s="103"/>
      <c r="TV117" s="104"/>
      <c r="TW117" s="104"/>
      <c r="TX117" s="105">
        <f t="shared" si="3321"/>
        <v>0</v>
      </c>
      <c r="TY117" s="191"/>
      <c r="TZ117" s="192">
        <f t="shared" si="3322"/>
        <v>0</v>
      </c>
      <c r="UA117" s="106">
        <f t="shared" si="3323"/>
        <v>0</v>
      </c>
      <c r="UB117" s="202"/>
      <c r="UC117" s="202"/>
      <c r="UD117" s="202"/>
      <c r="UE117" s="202"/>
      <c r="UF117" s="202"/>
      <c r="UG117" s="202"/>
      <c r="UH117" s="202"/>
      <c r="UI117" s="202"/>
      <c r="UJ117" s="204"/>
      <c r="UK117" s="203"/>
      <c r="UL117" s="101">
        <f>UK117*$H117</f>
        <v>0</v>
      </c>
      <c r="UM117" s="102">
        <f ca="1">IF(E117=0,0,SUMIF('Cocktail (December 2025)'!$F$6:$DB$1547,E117,'Cocktail (December 2025)'!$CU$6:$CU$1547))</f>
        <v>0</v>
      </c>
      <c r="UN117" s="103"/>
      <c r="UO117" s="104"/>
      <c r="UP117" s="104"/>
      <c r="UQ117" s="105">
        <f t="shared" si="3324"/>
        <v>0</v>
      </c>
      <c r="UR117" s="191"/>
      <c r="US117" s="192">
        <f t="shared" si="3325"/>
        <v>0</v>
      </c>
      <c r="UT117" s="106">
        <f t="shared" si="3326"/>
        <v>0</v>
      </c>
      <c r="UU117" s="202"/>
      <c r="UV117" s="202"/>
      <c r="UW117" s="202"/>
      <c r="UX117" s="202"/>
      <c r="UY117" s="202"/>
      <c r="UZ117" s="202"/>
      <c r="VA117" s="202"/>
      <c r="VB117" s="202"/>
      <c r="VC117" s="204"/>
      <c r="VD117" s="203"/>
      <c r="VE117" s="101">
        <f>VD117*$H117</f>
        <v>0</v>
      </c>
      <c r="VF117" s="102">
        <f ca="1">IF(E117=0,0,SUMIF('Cocktail (December 2025)'!$F$6:$DB$1547,E117,'Cocktail (December 2025)'!$CX$6:$CX$1547))</f>
        <v>0</v>
      </c>
      <c r="VG117" s="103"/>
      <c r="VH117" s="104"/>
      <c r="VI117" s="104"/>
      <c r="VJ117" s="105">
        <f t="shared" si="3327"/>
        <v>0</v>
      </c>
      <c r="VK117" s="191"/>
      <c r="VL117" s="192">
        <f t="shared" si="3328"/>
        <v>0</v>
      </c>
      <c r="VM117" s="106">
        <f t="shared" si="3329"/>
        <v>0</v>
      </c>
      <c r="VN117" s="202"/>
      <c r="VO117" s="202"/>
      <c r="VP117" s="202"/>
      <c r="VQ117" s="202"/>
      <c r="VR117" s="202"/>
      <c r="VS117" s="202"/>
      <c r="VT117" s="202"/>
      <c r="VU117" s="202"/>
      <c r="VV117" s="204"/>
      <c r="VW117" s="203"/>
      <c r="VX117" s="101">
        <f>VW117*$H117</f>
        <v>0</v>
      </c>
      <c r="VY117" s="102">
        <f ca="1">IF(E117=0,0,SUMIF('Cocktail (December 2025)'!$F$6:$DB$1547,E117,'Cocktail (December 2025)'!$DA$6:$DA$1547))</f>
        <v>0</v>
      </c>
      <c r="VZ117" s="103"/>
      <c r="WA117" s="104"/>
      <c r="WB117" s="104"/>
      <c r="WC117" s="105">
        <f t="shared" si="3330"/>
        <v>0</v>
      </c>
      <c r="WD117" s="191"/>
      <c r="WE117" s="192">
        <f t="shared" si="3331"/>
        <v>0</v>
      </c>
      <c r="WF117" s="14" t="s">
        <v>81</v>
      </c>
      <c r="WG117" s="62">
        <f t="shared" si="3332"/>
        <v>0</v>
      </c>
      <c r="WH117" s="13">
        <f t="shared" si="3333"/>
        <v>0</v>
      </c>
      <c r="WI117" s="13">
        <f t="shared" si="3334"/>
        <v>0</v>
      </c>
      <c r="WJ117" s="13">
        <f t="shared" si="3335"/>
        <v>0</v>
      </c>
      <c r="WK117" s="13">
        <f t="shared" si="3336"/>
        <v>0</v>
      </c>
      <c r="WL117" s="13">
        <f t="shared" si="3337"/>
        <v>0</v>
      </c>
      <c r="WM117" s="13">
        <f t="shared" si="3338"/>
        <v>0</v>
      </c>
      <c r="WN117" s="13">
        <f t="shared" si="3339"/>
        <v>0</v>
      </c>
      <c r="WO117" s="13">
        <f t="shared" si="3340"/>
        <v>0</v>
      </c>
      <c r="WP117" s="63">
        <f t="shared" si="3341"/>
        <v>0</v>
      </c>
      <c r="WQ117" s="63">
        <f t="shared" si="3342"/>
        <v>0</v>
      </c>
      <c r="WR117" s="63">
        <f t="shared" si="3343"/>
        <v>0</v>
      </c>
      <c r="WS117" s="63">
        <f t="shared" si="3344"/>
        <v>0</v>
      </c>
      <c r="WT117" s="54">
        <f t="shared" si="3345"/>
        <v>0</v>
      </c>
      <c r="WU117" s="64">
        <f t="shared" si="3346"/>
        <v>0</v>
      </c>
      <c r="WV117" s="196"/>
      <c r="WW117" s="197">
        <f t="shared" si="3347"/>
        <v>0</v>
      </c>
      <c r="WX117" s="12"/>
      <c r="WY117" s="61"/>
    </row>
    <row r="118" spans="1:623" ht="15" hidden="1" customHeight="1" x14ac:dyDescent="0.3">
      <c r="A118" s="114" t="str">
        <f t="shared" si="3238"/>
        <v>-</v>
      </c>
      <c r="B118" s="175"/>
      <c r="C118" s="173">
        <v>51</v>
      </c>
      <c r="D118" s="174">
        <v>28</v>
      </c>
      <c r="E118" s="140" t="s">
        <v>322</v>
      </c>
      <c r="F118" s="98"/>
      <c r="G118" s="98"/>
      <c r="H118" s="90">
        <v>0.5</v>
      </c>
      <c r="I118" s="98"/>
      <c r="J118" s="90"/>
      <c r="K118" s="99"/>
      <c r="L118" s="215"/>
      <c r="M118" s="215"/>
      <c r="N118" s="208"/>
      <c r="O118" s="100">
        <f t="shared" si="3239"/>
        <v>0</v>
      </c>
      <c r="P118" s="202"/>
      <c r="Q118" s="202"/>
      <c r="R118" s="202"/>
      <c r="S118" s="202"/>
      <c r="T118" s="202"/>
      <c r="U118" s="202"/>
      <c r="V118" s="202"/>
      <c r="W118" s="202"/>
      <c r="X118" s="204"/>
      <c r="Y118" s="203"/>
      <c r="Z118" s="101">
        <f>Y118*$H118</f>
        <v>0</v>
      </c>
      <c r="AA118" s="102"/>
      <c r="AB118" s="103"/>
      <c r="AC118" s="104"/>
      <c r="AD118" s="104"/>
      <c r="AE118" s="105">
        <f t="shared" si="3240"/>
        <v>0</v>
      </c>
      <c r="AF118" s="191"/>
      <c r="AG118" s="192">
        <f t="shared" si="3241"/>
        <v>0</v>
      </c>
      <c r="AH118" s="106">
        <f t="shared" si="3242"/>
        <v>0</v>
      </c>
      <c r="AI118" s="202"/>
      <c r="AJ118" s="202"/>
      <c r="AK118" s="202"/>
      <c r="AL118" s="202"/>
      <c r="AM118" s="202"/>
      <c r="AN118" s="202"/>
      <c r="AO118" s="202"/>
      <c r="AP118" s="202"/>
      <c r="AQ118" s="204"/>
      <c r="AR118" s="203"/>
      <c r="AS118" s="101">
        <f>AR118*$H118</f>
        <v>0</v>
      </c>
      <c r="AT118" s="102">
        <f ca="1">IF(E118=0,0,SUMIF('Cocktail (December 2025)'!$F$6:$DB$1547,E118,'Cocktail (December 2025)'!$R$6:$R$1547))</f>
        <v>0</v>
      </c>
      <c r="AU118" s="103"/>
      <c r="AV118" s="104"/>
      <c r="AW118" s="104"/>
      <c r="AX118" s="105">
        <f t="shared" si="3243"/>
        <v>0</v>
      </c>
      <c r="AY118" s="191"/>
      <c r="AZ118" s="192">
        <f t="shared" si="3244"/>
        <v>0</v>
      </c>
      <c r="BA118" s="106">
        <f t="shared" si="3245"/>
        <v>0</v>
      </c>
      <c r="BB118" s="202"/>
      <c r="BC118" s="202"/>
      <c r="BD118" s="202"/>
      <c r="BE118" s="202"/>
      <c r="BF118" s="202"/>
      <c r="BG118" s="202"/>
      <c r="BH118" s="202"/>
      <c r="BI118" s="202"/>
      <c r="BJ118" s="204"/>
      <c r="BK118" s="203"/>
      <c r="BL118" s="101">
        <f>BK118*$H118</f>
        <v>0</v>
      </c>
      <c r="BM118" s="102">
        <f ca="1">IF(E118=0,0,SUMIF('Cocktail (December 2025)'!$F$6:$DB$1547,E118,'Cocktail (December 2025)'!$U$6:$U$1547))</f>
        <v>0</v>
      </c>
      <c r="BN118" s="103"/>
      <c r="BO118" s="104"/>
      <c r="BP118" s="104"/>
      <c r="BQ118" s="105">
        <f t="shared" si="3246"/>
        <v>0</v>
      </c>
      <c r="BR118" s="191"/>
      <c r="BS118" s="192">
        <f t="shared" si="3247"/>
        <v>0</v>
      </c>
      <c r="BT118" s="106">
        <f t="shared" si="3248"/>
        <v>0</v>
      </c>
      <c r="BU118" s="202"/>
      <c r="BV118" s="202"/>
      <c r="BW118" s="202"/>
      <c r="BX118" s="202"/>
      <c r="BY118" s="202"/>
      <c r="BZ118" s="202"/>
      <c r="CA118" s="202"/>
      <c r="CB118" s="202"/>
      <c r="CC118" s="204"/>
      <c r="CD118" s="203"/>
      <c r="CE118" s="101">
        <f>CD118*$H118</f>
        <v>0</v>
      </c>
      <c r="CF118" s="102">
        <f ca="1">IF(E118=0,0,SUMIF('Cocktail (December 2025)'!$F$6:$DB$1547,E118,'Cocktail (December 2025)'!$X$6:$X$1547))</f>
        <v>0</v>
      </c>
      <c r="CG118" s="103"/>
      <c r="CH118" s="104"/>
      <c r="CI118" s="104"/>
      <c r="CJ118" s="105">
        <f t="shared" si="3249"/>
        <v>0</v>
      </c>
      <c r="CK118" s="191"/>
      <c r="CL118" s="192">
        <f t="shared" si="3250"/>
        <v>0</v>
      </c>
      <c r="CM118" s="106">
        <f t="shared" si="3251"/>
        <v>0</v>
      </c>
      <c r="CN118" s="202"/>
      <c r="CO118" s="202"/>
      <c r="CP118" s="202"/>
      <c r="CQ118" s="202"/>
      <c r="CR118" s="202"/>
      <c r="CS118" s="202"/>
      <c r="CT118" s="202"/>
      <c r="CU118" s="202"/>
      <c r="CV118" s="204"/>
      <c r="CW118" s="203"/>
      <c r="CX118" s="101">
        <f>CW118*$H118</f>
        <v>0</v>
      </c>
      <c r="CY118" s="102">
        <f ca="1">IF(E118=0,0,SUMIF('Cocktail (December 2025)'!$F$6:$DB$1547,E118,'Cocktail (December 2025)'!$AA$6:$AA$1547))</f>
        <v>0</v>
      </c>
      <c r="CZ118" s="103"/>
      <c r="DA118" s="104"/>
      <c r="DB118" s="104"/>
      <c r="DC118" s="105">
        <f t="shared" si="3252"/>
        <v>0</v>
      </c>
      <c r="DD118" s="191"/>
      <c r="DE118" s="192">
        <f t="shared" si="3253"/>
        <v>0</v>
      </c>
      <c r="DF118" s="106">
        <f t="shared" si="3254"/>
        <v>0</v>
      </c>
      <c r="DG118" s="202"/>
      <c r="DH118" s="202"/>
      <c r="DI118" s="202"/>
      <c r="DJ118" s="202"/>
      <c r="DK118" s="202"/>
      <c r="DL118" s="202"/>
      <c r="DM118" s="202"/>
      <c r="DN118" s="202"/>
      <c r="DO118" s="204"/>
      <c r="DP118" s="203"/>
      <c r="DQ118" s="101">
        <f>DP118*$H118</f>
        <v>0</v>
      </c>
      <c r="DR118" s="102">
        <f ca="1">IF(E118=0,0,SUMIF('Cocktail (December 2025)'!$F$6:$DB$1547,E118,'Cocktail (December 2025)'!$AD$6:$AD$1547))</f>
        <v>0</v>
      </c>
      <c r="DS118" s="103"/>
      <c r="DT118" s="104"/>
      <c r="DU118" s="104"/>
      <c r="DV118" s="105">
        <f t="shared" si="3255"/>
        <v>0</v>
      </c>
      <c r="DW118" s="191"/>
      <c r="DX118" s="192">
        <f t="shared" si="3256"/>
        <v>0</v>
      </c>
      <c r="DY118" s="106">
        <f t="shared" si="3257"/>
        <v>0</v>
      </c>
      <c r="DZ118" s="202"/>
      <c r="EA118" s="202"/>
      <c r="EB118" s="202"/>
      <c r="EC118" s="202"/>
      <c r="ED118" s="202"/>
      <c r="EE118" s="202"/>
      <c r="EF118" s="202"/>
      <c r="EG118" s="202"/>
      <c r="EH118" s="204"/>
      <c r="EI118" s="203"/>
      <c r="EJ118" s="101">
        <f>EI118*$H118</f>
        <v>0</v>
      </c>
      <c r="EK118" s="102">
        <f ca="1">IF(E118=0,0,SUMIF('Cocktail (December 2025)'!$F$6:$DB$1547,E118,'Cocktail (December 2025)'!$AG$6:$AG$1547))</f>
        <v>0</v>
      </c>
      <c r="EL118" s="103"/>
      <c r="EM118" s="104"/>
      <c r="EN118" s="104"/>
      <c r="EO118" s="105">
        <f t="shared" si="3258"/>
        <v>0</v>
      </c>
      <c r="EP118" s="191"/>
      <c r="EQ118" s="199">
        <f t="shared" si="3259"/>
        <v>0</v>
      </c>
      <c r="ER118" s="185">
        <f t="shared" si="3260"/>
        <v>0</v>
      </c>
      <c r="ES118" s="202"/>
      <c r="ET118" s="202"/>
      <c r="EU118" s="202"/>
      <c r="EV118" s="202"/>
      <c r="EW118" s="202"/>
      <c r="EX118" s="202"/>
      <c r="EY118" s="202"/>
      <c r="EZ118" s="202"/>
      <c r="FA118" s="204"/>
      <c r="FB118" s="203"/>
      <c r="FC118" s="101">
        <f>FB118*$H118</f>
        <v>0</v>
      </c>
      <c r="FD118" s="102">
        <f ca="1">IF(E118=0,0,SUMIF('Cocktail (December 2025)'!$F$6:$DB$1547,E118,'Cocktail (December 2025)'!$AJ$6:$AJ$1547))</f>
        <v>0</v>
      </c>
      <c r="FE118" s="103"/>
      <c r="FF118" s="104"/>
      <c r="FG118" s="104"/>
      <c r="FH118" s="105">
        <f t="shared" si="3261"/>
        <v>0</v>
      </c>
      <c r="FI118" s="191"/>
      <c r="FJ118" s="192">
        <f t="shared" si="3262"/>
        <v>0</v>
      </c>
      <c r="FK118" s="110">
        <f t="shared" si="3263"/>
        <v>0</v>
      </c>
      <c r="FL118" s="202"/>
      <c r="FM118" s="202"/>
      <c r="FN118" s="202"/>
      <c r="FO118" s="202"/>
      <c r="FP118" s="202"/>
      <c r="FQ118" s="202"/>
      <c r="FR118" s="202"/>
      <c r="FS118" s="202"/>
      <c r="FT118" s="204"/>
      <c r="FU118" s="203"/>
      <c r="FV118" s="101">
        <f>FU118*$H118</f>
        <v>0</v>
      </c>
      <c r="FW118" s="102">
        <f ca="1">IF(E118=0,0,SUMIF('Cocktail (December 2025)'!$F$6:$DB$1547,E118,'Cocktail (December 2025)'!$AM$6:$AM$1547))</f>
        <v>0</v>
      </c>
      <c r="FX118" s="103"/>
      <c r="FY118" s="104"/>
      <c r="FZ118" s="104"/>
      <c r="GA118" s="105">
        <f t="shared" si="3264"/>
        <v>0</v>
      </c>
      <c r="GB118" s="191"/>
      <c r="GC118" s="192">
        <f t="shared" si="3265"/>
        <v>0</v>
      </c>
      <c r="GD118" s="106">
        <f t="shared" si="3266"/>
        <v>0</v>
      </c>
      <c r="GE118" s="202"/>
      <c r="GF118" s="202"/>
      <c r="GG118" s="202"/>
      <c r="GH118" s="202"/>
      <c r="GI118" s="202"/>
      <c r="GJ118" s="202"/>
      <c r="GK118" s="202"/>
      <c r="GL118" s="202"/>
      <c r="GM118" s="204"/>
      <c r="GN118" s="203"/>
      <c r="GO118" s="101">
        <f>GN118*$H118</f>
        <v>0</v>
      </c>
      <c r="GP118" s="102">
        <f ca="1">IF(E118=0,0,SUMIF('Cocktail (December 2025)'!$F$6:$DB$1547,E118,'Cocktail (December 2025)'!$AP$6:$AP$1547))</f>
        <v>0</v>
      </c>
      <c r="GQ118" s="103"/>
      <c r="GR118" s="104"/>
      <c r="GS118" s="104"/>
      <c r="GT118" s="105">
        <f t="shared" si="3267"/>
        <v>0</v>
      </c>
      <c r="GU118" s="191"/>
      <c r="GV118" s="192">
        <f t="shared" si="3268"/>
        <v>0</v>
      </c>
      <c r="GW118" s="106">
        <f t="shared" si="3269"/>
        <v>0</v>
      </c>
      <c r="GX118" s="202"/>
      <c r="GY118" s="202"/>
      <c r="GZ118" s="202"/>
      <c r="HA118" s="202"/>
      <c r="HB118" s="202"/>
      <c r="HC118" s="202"/>
      <c r="HD118" s="202"/>
      <c r="HE118" s="202"/>
      <c r="HF118" s="204"/>
      <c r="HG118" s="203"/>
      <c r="HH118" s="101">
        <f>HG118*$H118</f>
        <v>0</v>
      </c>
      <c r="HI118" s="102">
        <f ca="1">IF(E118=0,0,SUMIF('Cocktail (December 2025)'!$F$6:$DB$1547,E118,'Cocktail (December 2025)'!$AS$6:$AS$1547))</f>
        <v>0</v>
      </c>
      <c r="HJ118" s="103"/>
      <c r="HK118" s="104"/>
      <c r="HL118" s="104"/>
      <c r="HM118" s="105">
        <f t="shared" si="3270"/>
        <v>0</v>
      </c>
      <c r="HN118" s="191"/>
      <c r="HO118" s="192">
        <f t="shared" si="3271"/>
        <v>0</v>
      </c>
      <c r="HP118" s="106">
        <f t="shared" si="3272"/>
        <v>0</v>
      </c>
      <c r="HQ118" s="202"/>
      <c r="HR118" s="202"/>
      <c r="HS118" s="202"/>
      <c r="HT118" s="202"/>
      <c r="HU118" s="202"/>
      <c r="HV118" s="202"/>
      <c r="HW118" s="202"/>
      <c r="HX118" s="202"/>
      <c r="HY118" s="204"/>
      <c r="HZ118" s="203"/>
      <c r="IA118" s="101">
        <f>HZ118*$H118</f>
        <v>0</v>
      </c>
      <c r="IB118" s="102">
        <f ca="1">IF(E118=0,0,SUMIF('Cocktail (December 2025)'!$F$6:$DB$1547,E118,'Cocktail (December 2025)'!$AV$6:$AV$1547))</f>
        <v>0</v>
      </c>
      <c r="IC118" s="103"/>
      <c r="ID118" s="104"/>
      <c r="IE118" s="104"/>
      <c r="IF118" s="105">
        <f t="shared" si="3273"/>
        <v>0</v>
      </c>
      <c r="IG118" s="191"/>
      <c r="IH118" s="192">
        <f t="shared" si="3274"/>
        <v>0</v>
      </c>
      <c r="II118" s="106">
        <f t="shared" si="3275"/>
        <v>0</v>
      </c>
      <c r="IJ118" s="202"/>
      <c r="IK118" s="202"/>
      <c r="IL118" s="202"/>
      <c r="IM118" s="202"/>
      <c r="IN118" s="202"/>
      <c r="IO118" s="202"/>
      <c r="IP118" s="202"/>
      <c r="IQ118" s="202"/>
      <c r="IR118" s="204"/>
      <c r="IS118" s="203"/>
      <c r="IT118" s="101">
        <f>IS118*$H118</f>
        <v>0</v>
      </c>
      <c r="IU118" s="102">
        <f ca="1">IF(E118=0,0,SUMIF('Cocktail (December 2025)'!$F$6:$DB$1547,E118,'Cocktail (December 2025)'!$AY$6:$AY$1547))</f>
        <v>0</v>
      </c>
      <c r="IV118" s="103"/>
      <c r="IW118" s="104"/>
      <c r="IX118" s="104"/>
      <c r="IY118" s="105">
        <f t="shared" si="3276"/>
        <v>0</v>
      </c>
      <c r="IZ118" s="191"/>
      <c r="JA118" s="192">
        <f t="shared" si="3277"/>
        <v>0</v>
      </c>
      <c r="JB118" s="106">
        <f t="shared" si="3278"/>
        <v>0</v>
      </c>
      <c r="JC118" s="202"/>
      <c r="JD118" s="202"/>
      <c r="JE118" s="202"/>
      <c r="JF118" s="202"/>
      <c r="JG118" s="202"/>
      <c r="JH118" s="202"/>
      <c r="JI118" s="202"/>
      <c r="JJ118" s="202"/>
      <c r="JK118" s="204"/>
      <c r="JL118" s="203"/>
      <c r="JM118" s="101">
        <f>JL118*$H118</f>
        <v>0</v>
      </c>
      <c r="JN118" s="102">
        <f ca="1">IF(E118=0,0,SUMIF('Cocktail (December 2025)'!$F$6:$DB$1547,E118,'Cocktail (December 2025)'!$BB$6:$BB$1547))</f>
        <v>0</v>
      </c>
      <c r="JO118" s="103"/>
      <c r="JP118" s="104"/>
      <c r="JQ118" s="104"/>
      <c r="JR118" s="105">
        <f t="shared" si="3279"/>
        <v>0</v>
      </c>
      <c r="JS118" s="191"/>
      <c r="JT118" s="192">
        <f t="shared" si="3280"/>
        <v>0</v>
      </c>
      <c r="JU118" s="106">
        <f t="shared" si="3281"/>
        <v>0</v>
      </c>
      <c r="JV118" s="202"/>
      <c r="JW118" s="202"/>
      <c r="JX118" s="202"/>
      <c r="JY118" s="202"/>
      <c r="JZ118" s="202"/>
      <c r="KA118" s="202"/>
      <c r="KB118" s="202"/>
      <c r="KC118" s="202"/>
      <c r="KD118" s="204"/>
      <c r="KE118" s="203"/>
      <c r="KF118" s="101">
        <f>KE118*$H118</f>
        <v>0</v>
      </c>
      <c r="KG118" s="102">
        <f ca="1">IF(E118=0,0,SUMIF('Cocktail (December 2025)'!$F$6:$DB$1547,E118,'Cocktail (December 2025)'!$BE$6:$BE$1547))</f>
        <v>0</v>
      </c>
      <c r="KH118" s="103"/>
      <c r="KI118" s="104"/>
      <c r="KJ118" s="104"/>
      <c r="KK118" s="105">
        <f t="shared" si="3282"/>
        <v>0</v>
      </c>
      <c r="KL118" s="191"/>
      <c r="KM118" s="192">
        <f t="shared" si="3283"/>
        <v>0</v>
      </c>
      <c r="KN118" s="106">
        <f t="shared" si="3284"/>
        <v>0</v>
      </c>
      <c r="KO118" s="202"/>
      <c r="KP118" s="202"/>
      <c r="KQ118" s="202"/>
      <c r="KR118" s="202"/>
      <c r="KS118" s="202"/>
      <c r="KT118" s="202"/>
      <c r="KU118" s="202"/>
      <c r="KV118" s="202"/>
      <c r="KW118" s="204"/>
      <c r="KX118" s="203"/>
      <c r="KY118" s="101">
        <f>KX118*$H118</f>
        <v>0</v>
      </c>
      <c r="KZ118" s="102">
        <f ca="1">IF(E118=0,0,SUMIF('Cocktail (December 2025)'!$F$6:$DB$1547,E118,'Cocktail (December 2025)'!$BH$6:$BH$1547))</f>
        <v>0</v>
      </c>
      <c r="LA118" s="103"/>
      <c r="LB118" s="104"/>
      <c r="LC118" s="104"/>
      <c r="LD118" s="105">
        <f t="shared" si="3285"/>
        <v>0</v>
      </c>
      <c r="LE118" s="191"/>
      <c r="LF118" s="192">
        <f t="shared" si="3286"/>
        <v>0</v>
      </c>
      <c r="LG118" s="106">
        <f t="shared" si="3287"/>
        <v>0</v>
      </c>
      <c r="LH118" s="202"/>
      <c r="LI118" s="202"/>
      <c r="LJ118" s="202"/>
      <c r="LK118" s="202"/>
      <c r="LL118" s="202"/>
      <c r="LM118" s="202"/>
      <c r="LN118" s="202"/>
      <c r="LO118" s="202"/>
      <c r="LP118" s="204"/>
      <c r="LQ118" s="203"/>
      <c r="LR118" s="101">
        <f>LQ118*$H118</f>
        <v>0</v>
      </c>
      <c r="LS118" s="102">
        <f ca="1">IF(E118=0,0,SUMIF('Cocktail (December 2025)'!$F$6:$DB$1547,E118,'Cocktail (December 2025)'!$BK$6:$BK$1547))</f>
        <v>0</v>
      </c>
      <c r="LT118" s="103"/>
      <c r="LU118" s="104"/>
      <c r="LV118" s="104"/>
      <c r="LW118" s="105">
        <f t="shared" si="3288"/>
        <v>0</v>
      </c>
      <c r="LX118" s="191"/>
      <c r="LY118" s="192">
        <f t="shared" si="3289"/>
        <v>0</v>
      </c>
      <c r="LZ118" s="106">
        <f t="shared" si="3290"/>
        <v>0</v>
      </c>
      <c r="MA118" s="202"/>
      <c r="MB118" s="202"/>
      <c r="MC118" s="202"/>
      <c r="MD118" s="202"/>
      <c r="ME118" s="202"/>
      <c r="MF118" s="202"/>
      <c r="MG118" s="202"/>
      <c r="MH118" s="202"/>
      <c r="MI118" s="204"/>
      <c r="MJ118" s="203"/>
      <c r="MK118" s="101">
        <f>MJ118*$H118</f>
        <v>0</v>
      </c>
      <c r="ML118" s="102">
        <f ca="1">IF(E118=0,0,SUMIF('Cocktail (December 2025)'!$F$6:$DB$1547,E118,'Cocktail (December 2025)'!$BN$6:$BN$1547))</f>
        <v>0</v>
      </c>
      <c r="MM118" s="103"/>
      <c r="MN118" s="104"/>
      <c r="MO118" s="104"/>
      <c r="MP118" s="105">
        <f t="shared" si="3291"/>
        <v>0</v>
      </c>
      <c r="MQ118" s="191"/>
      <c r="MR118" s="192">
        <f t="shared" si="3292"/>
        <v>0</v>
      </c>
      <c r="MS118" s="106">
        <f t="shared" si="3293"/>
        <v>0</v>
      </c>
      <c r="MT118" s="202"/>
      <c r="MU118" s="202"/>
      <c r="MV118" s="202"/>
      <c r="MW118" s="202"/>
      <c r="MX118" s="202"/>
      <c r="MY118" s="202"/>
      <c r="MZ118" s="202"/>
      <c r="NA118" s="202"/>
      <c r="NB118" s="204"/>
      <c r="NC118" s="203"/>
      <c r="ND118" s="101">
        <f>NC118*$H118</f>
        <v>0</v>
      </c>
      <c r="NE118" s="102">
        <f ca="1">IF(E118=0,0,SUMIF('Cocktail (December 2025)'!$F$6:$DB$1547,E118,'Cocktail (December 2025)'!$BQ$6:$BQ$1547))</f>
        <v>0</v>
      </c>
      <c r="NF118" s="103"/>
      <c r="NG118" s="104"/>
      <c r="NH118" s="104"/>
      <c r="NI118" s="105">
        <f t="shared" si="3294"/>
        <v>0</v>
      </c>
      <c r="NJ118" s="191"/>
      <c r="NK118" s="192">
        <f t="shared" si="3295"/>
        <v>0</v>
      </c>
      <c r="NL118" s="106">
        <f t="shared" si="3296"/>
        <v>0</v>
      </c>
      <c r="NM118" s="202"/>
      <c r="NN118" s="202"/>
      <c r="NO118" s="202"/>
      <c r="NP118" s="202"/>
      <c r="NQ118" s="202"/>
      <c r="NR118" s="202"/>
      <c r="NS118" s="202"/>
      <c r="NT118" s="202"/>
      <c r="NU118" s="204"/>
      <c r="NV118" s="203"/>
      <c r="NW118" s="101">
        <f>NV118*$H118</f>
        <v>0</v>
      </c>
      <c r="NX118" s="102">
        <f ca="1">IF(E118=0,0,SUMIF('Cocktail (December 2025)'!$F$6:$DB$1547,E118,'Cocktail (December 2025)'!$BT$6:$BT$1547))</f>
        <v>0</v>
      </c>
      <c r="NY118" s="103"/>
      <c r="NZ118" s="104"/>
      <c r="OA118" s="104"/>
      <c r="OB118" s="105">
        <f t="shared" si="3297"/>
        <v>0</v>
      </c>
      <c r="OC118" s="191"/>
      <c r="OD118" s="192">
        <f t="shared" si="3298"/>
        <v>0</v>
      </c>
      <c r="OE118" s="106">
        <f t="shared" si="3299"/>
        <v>0</v>
      </c>
      <c r="OF118" s="202"/>
      <c r="OG118" s="202"/>
      <c r="OH118" s="202"/>
      <c r="OI118" s="202"/>
      <c r="OJ118" s="202"/>
      <c r="OK118" s="202"/>
      <c r="OL118" s="202"/>
      <c r="OM118" s="202"/>
      <c r="ON118" s="204"/>
      <c r="OO118" s="203"/>
      <c r="OP118" s="101">
        <f>OO118*$H118</f>
        <v>0</v>
      </c>
      <c r="OQ118" s="102">
        <f ca="1">IF(E118=0,0,SUMIF('Cocktail (December 2025)'!$F$6:$DB$1547,E118,'Cocktail (December 2025)'!$BW$6:$BW$1547))</f>
        <v>0</v>
      </c>
      <c r="OR118" s="103"/>
      <c r="OS118" s="104"/>
      <c r="OT118" s="104"/>
      <c r="OU118" s="105">
        <f t="shared" si="3300"/>
        <v>0</v>
      </c>
      <c r="OV118" s="191"/>
      <c r="OW118" s="192">
        <f t="shared" si="3301"/>
        <v>0</v>
      </c>
      <c r="OX118" s="106">
        <f t="shared" si="3302"/>
        <v>0</v>
      </c>
      <c r="OY118" s="202"/>
      <c r="OZ118" s="202"/>
      <c r="PA118" s="202"/>
      <c r="PB118" s="202"/>
      <c r="PC118" s="202"/>
      <c r="PD118" s="202"/>
      <c r="PE118" s="202"/>
      <c r="PF118" s="202"/>
      <c r="PG118" s="204"/>
      <c r="PH118" s="203"/>
      <c r="PI118" s="101">
        <f>PH118*$H118</f>
        <v>0</v>
      </c>
      <c r="PJ118" s="102">
        <f ca="1">IF(E118=0,0,SUMIF('Cocktail (December 2025)'!$F$6:$DB$1547,E118,'Cocktail (December 2025)'!$BZ$6:$BZ$1547))</f>
        <v>0</v>
      </c>
      <c r="PK118" s="103"/>
      <c r="PL118" s="104"/>
      <c r="PM118" s="104"/>
      <c r="PN118" s="105">
        <f t="shared" si="3303"/>
        <v>0</v>
      </c>
      <c r="PO118" s="191"/>
      <c r="PP118" s="192">
        <f t="shared" si="3304"/>
        <v>0</v>
      </c>
      <c r="PQ118" s="106">
        <f t="shared" si="3305"/>
        <v>0</v>
      </c>
      <c r="PR118" s="202"/>
      <c r="PS118" s="202"/>
      <c r="PT118" s="202"/>
      <c r="PU118" s="202"/>
      <c r="PV118" s="202"/>
      <c r="PW118" s="202"/>
      <c r="PX118" s="202"/>
      <c r="PY118" s="202"/>
      <c r="PZ118" s="204"/>
      <c r="QA118" s="203"/>
      <c r="QB118" s="101">
        <f>QA118*$H118</f>
        <v>0</v>
      </c>
      <c r="QC118" s="102">
        <f ca="1">IF(E118=0,0,SUMIF('Cocktail (December 2025)'!$F$6:$DB$1547,E118,'Cocktail (December 2025)'!$CC$6:$CC$1547))</f>
        <v>0</v>
      </c>
      <c r="QD118" s="103"/>
      <c r="QE118" s="104"/>
      <c r="QF118" s="104"/>
      <c r="QG118" s="105">
        <f t="shared" si="3306"/>
        <v>0</v>
      </c>
      <c r="QH118" s="191"/>
      <c r="QI118" s="192">
        <f t="shared" si="3307"/>
        <v>0</v>
      </c>
      <c r="QJ118" s="106">
        <f t="shared" si="3308"/>
        <v>0</v>
      </c>
      <c r="QK118" s="202"/>
      <c r="QL118" s="202"/>
      <c r="QM118" s="202"/>
      <c r="QN118" s="202"/>
      <c r="QO118" s="202"/>
      <c r="QP118" s="202"/>
      <c r="QQ118" s="202"/>
      <c r="QR118" s="202"/>
      <c r="QS118" s="204"/>
      <c r="QT118" s="203"/>
      <c r="QU118" s="101">
        <f>QT118*$H118</f>
        <v>0</v>
      </c>
      <c r="QV118" s="102">
        <f ca="1">IF(E118=0,0,SUMIF('Cocktail (December 2025)'!$F$6:$DB$1547,E118,'Cocktail (December 2025)'!$CF$6:$CF$1547))</f>
        <v>0</v>
      </c>
      <c r="QW118" s="103"/>
      <c r="QX118" s="104"/>
      <c r="QY118" s="104"/>
      <c r="QZ118" s="105">
        <f t="shared" si="3309"/>
        <v>0</v>
      </c>
      <c r="RA118" s="191"/>
      <c r="RB118" s="192">
        <f t="shared" si="3310"/>
        <v>0</v>
      </c>
      <c r="RC118" s="106">
        <f t="shared" si="3311"/>
        <v>0</v>
      </c>
      <c r="RD118" s="202"/>
      <c r="RE118" s="202"/>
      <c r="RF118" s="202"/>
      <c r="RG118" s="202"/>
      <c r="RH118" s="202"/>
      <c r="RI118" s="202"/>
      <c r="RJ118" s="202"/>
      <c r="RK118" s="202"/>
      <c r="RL118" s="204"/>
      <c r="RM118" s="203"/>
      <c r="RN118" s="101">
        <f>RM118*$H118</f>
        <v>0</v>
      </c>
      <c r="RO118" s="102">
        <f ca="1">IF(E118=0,0,SUMIF('Cocktail (December 2025)'!$F$6:$DB$1547,E118,'Cocktail (December 2025)'!$CI$6:$CI$1547))</f>
        <v>0</v>
      </c>
      <c r="RP118" s="103"/>
      <c r="RQ118" s="104"/>
      <c r="RR118" s="104"/>
      <c r="RS118" s="105">
        <f t="shared" si="3312"/>
        <v>0</v>
      </c>
      <c r="RT118" s="191"/>
      <c r="RU118" s="192">
        <f t="shared" si="3313"/>
        <v>0</v>
      </c>
      <c r="RV118" s="106">
        <f t="shared" si="3314"/>
        <v>0</v>
      </c>
      <c r="RW118" s="202"/>
      <c r="RX118" s="202"/>
      <c r="RY118" s="202"/>
      <c r="RZ118" s="202"/>
      <c r="SA118" s="202"/>
      <c r="SB118" s="202"/>
      <c r="SC118" s="202"/>
      <c r="SD118" s="202"/>
      <c r="SE118" s="204"/>
      <c r="SF118" s="203"/>
      <c r="SG118" s="101">
        <f>SF118*$H118</f>
        <v>0</v>
      </c>
      <c r="SH118" s="102">
        <f ca="1">IF(E118=0,0,SUMIF('Cocktail (December 2025)'!$F$6:$DB$1547,E118,'Cocktail (December 2025)'!$CL$6:$CL$1547))</f>
        <v>0</v>
      </c>
      <c r="SI118" s="103"/>
      <c r="SJ118" s="104"/>
      <c r="SK118" s="104"/>
      <c r="SL118" s="105">
        <f t="shared" si="3315"/>
        <v>0</v>
      </c>
      <c r="SM118" s="191"/>
      <c r="SN118" s="192">
        <f t="shared" si="3316"/>
        <v>0</v>
      </c>
      <c r="SO118" s="106">
        <f t="shared" si="3317"/>
        <v>0</v>
      </c>
      <c r="SP118" s="202"/>
      <c r="SQ118" s="202"/>
      <c r="SR118" s="202"/>
      <c r="SS118" s="202"/>
      <c r="ST118" s="202"/>
      <c r="SU118" s="202"/>
      <c r="SV118" s="202"/>
      <c r="SW118" s="202"/>
      <c r="SX118" s="204"/>
      <c r="SY118" s="203"/>
      <c r="SZ118" s="101">
        <f>SY118*$H118</f>
        <v>0</v>
      </c>
      <c r="TA118" s="102">
        <f ca="1">IF(E118=0,0,SUMIF('Cocktail (December 2025)'!$F$6:$DB$1547,E118,'Cocktail (December 2025)'!$CO$6:$CO$1547))</f>
        <v>0</v>
      </c>
      <c r="TB118" s="103"/>
      <c r="TC118" s="104"/>
      <c r="TD118" s="104"/>
      <c r="TE118" s="105">
        <f t="shared" si="3318"/>
        <v>0</v>
      </c>
      <c r="TF118" s="191"/>
      <c r="TG118" s="192">
        <f t="shared" si="3319"/>
        <v>0</v>
      </c>
      <c r="TH118" s="106">
        <f t="shared" si="3320"/>
        <v>0</v>
      </c>
      <c r="TI118" s="202"/>
      <c r="TJ118" s="202"/>
      <c r="TK118" s="202"/>
      <c r="TL118" s="202"/>
      <c r="TM118" s="202"/>
      <c r="TN118" s="202"/>
      <c r="TO118" s="202"/>
      <c r="TP118" s="202"/>
      <c r="TQ118" s="204"/>
      <c r="TR118" s="203"/>
      <c r="TS118" s="101">
        <f>TR118*$H118</f>
        <v>0</v>
      </c>
      <c r="TT118" s="102">
        <f ca="1">IF(E118=0,0,SUMIF('Cocktail (December 2025)'!$F$6:$DB$1547,E118,'Cocktail (December 2025)'!$CR$6:$CR$1547))</f>
        <v>0</v>
      </c>
      <c r="TU118" s="103"/>
      <c r="TV118" s="104"/>
      <c r="TW118" s="104"/>
      <c r="TX118" s="105">
        <f t="shared" si="3321"/>
        <v>0</v>
      </c>
      <c r="TY118" s="191"/>
      <c r="TZ118" s="192">
        <f t="shared" si="3322"/>
        <v>0</v>
      </c>
      <c r="UA118" s="106">
        <f t="shared" si="3323"/>
        <v>0</v>
      </c>
      <c r="UB118" s="202"/>
      <c r="UC118" s="202"/>
      <c r="UD118" s="202"/>
      <c r="UE118" s="202"/>
      <c r="UF118" s="202"/>
      <c r="UG118" s="202"/>
      <c r="UH118" s="202"/>
      <c r="UI118" s="202"/>
      <c r="UJ118" s="204"/>
      <c r="UK118" s="203"/>
      <c r="UL118" s="101">
        <f>UK118*$H118</f>
        <v>0</v>
      </c>
      <c r="UM118" s="102">
        <f ca="1">IF(E118=0,0,SUMIF('Cocktail (December 2025)'!$F$6:$DB$1547,E118,'Cocktail (December 2025)'!$CU$6:$CU$1547))</f>
        <v>0</v>
      </c>
      <c r="UN118" s="103"/>
      <c r="UO118" s="104"/>
      <c r="UP118" s="104"/>
      <c r="UQ118" s="105">
        <f t="shared" si="3324"/>
        <v>0</v>
      </c>
      <c r="UR118" s="191"/>
      <c r="US118" s="192">
        <f t="shared" si="3325"/>
        <v>0</v>
      </c>
      <c r="UT118" s="106">
        <f t="shared" si="3326"/>
        <v>0</v>
      </c>
      <c r="UU118" s="202"/>
      <c r="UV118" s="202"/>
      <c r="UW118" s="202"/>
      <c r="UX118" s="202"/>
      <c r="UY118" s="202"/>
      <c r="UZ118" s="202"/>
      <c r="VA118" s="202"/>
      <c r="VB118" s="202"/>
      <c r="VC118" s="204"/>
      <c r="VD118" s="203"/>
      <c r="VE118" s="101">
        <f>VD118*$H118</f>
        <v>0</v>
      </c>
      <c r="VF118" s="102">
        <f ca="1">IF(E118=0,0,SUMIF('Cocktail (December 2025)'!$F$6:$DB$1547,E118,'Cocktail (December 2025)'!$CX$6:$CX$1547))</f>
        <v>0</v>
      </c>
      <c r="VG118" s="103"/>
      <c r="VH118" s="104"/>
      <c r="VI118" s="104"/>
      <c r="VJ118" s="105">
        <f t="shared" si="3327"/>
        <v>0</v>
      </c>
      <c r="VK118" s="191"/>
      <c r="VL118" s="192">
        <f t="shared" si="3328"/>
        <v>0</v>
      </c>
      <c r="VM118" s="106">
        <f t="shared" si="3329"/>
        <v>0</v>
      </c>
      <c r="VN118" s="202"/>
      <c r="VO118" s="202"/>
      <c r="VP118" s="202"/>
      <c r="VQ118" s="202"/>
      <c r="VR118" s="202"/>
      <c r="VS118" s="202"/>
      <c r="VT118" s="202"/>
      <c r="VU118" s="202"/>
      <c r="VV118" s="204"/>
      <c r="VW118" s="203"/>
      <c r="VX118" s="101">
        <f>VW118*$H118</f>
        <v>0</v>
      </c>
      <c r="VY118" s="102">
        <f ca="1">IF(E118=0,0,SUMIF('Cocktail (December 2025)'!$F$6:$DB$1547,E118,'Cocktail (December 2025)'!$DA$6:$DA$1547))</f>
        <v>0</v>
      </c>
      <c r="VZ118" s="103"/>
      <c r="WA118" s="104"/>
      <c r="WB118" s="104"/>
      <c r="WC118" s="105">
        <f t="shared" si="3330"/>
        <v>0</v>
      </c>
      <c r="WD118" s="191"/>
      <c r="WE118" s="192">
        <f t="shared" si="3331"/>
        <v>0</v>
      </c>
      <c r="WF118" s="14" t="s">
        <v>81</v>
      </c>
      <c r="WG118" s="62">
        <f t="shared" si="3332"/>
        <v>0</v>
      </c>
      <c r="WH118" s="13">
        <f t="shared" si="3333"/>
        <v>0</v>
      </c>
      <c r="WI118" s="13">
        <f t="shared" si="3334"/>
        <v>0</v>
      </c>
      <c r="WJ118" s="13">
        <f t="shared" si="3335"/>
        <v>0</v>
      </c>
      <c r="WK118" s="13">
        <f t="shared" si="3336"/>
        <v>0</v>
      </c>
      <c r="WL118" s="13">
        <f t="shared" si="3337"/>
        <v>0</v>
      </c>
      <c r="WM118" s="13">
        <f t="shared" si="3338"/>
        <v>0</v>
      </c>
      <c r="WN118" s="13">
        <f t="shared" si="3339"/>
        <v>0</v>
      </c>
      <c r="WO118" s="13">
        <f t="shared" si="3340"/>
        <v>0</v>
      </c>
      <c r="WP118" s="63">
        <f t="shared" si="3341"/>
        <v>0</v>
      </c>
      <c r="WQ118" s="63">
        <f t="shared" si="3342"/>
        <v>0</v>
      </c>
      <c r="WR118" s="63">
        <f t="shared" si="3343"/>
        <v>0</v>
      </c>
      <c r="WS118" s="63">
        <f t="shared" si="3344"/>
        <v>0</v>
      </c>
      <c r="WT118" s="54">
        <f t="shared" si="3345"/>
        <v>0</v>
      </c>
      <c r="WU118" s="64">
        <f t="shared" si="3346"/>
        <v>0</v>
      </c>
      <c r="WV118" s="196"/>
      <c r="WW118" s="197">
        <f t="shared" si="3347"/>
        <v>0</v>
      </c>
      <c r="WX118" s="12"/>
      <c r="WY118" s="61"/>
    </row>
    <row r="119" spans="1:623" ht="15" hidden="1" customHeight="1" x14ac:dyDescent="0.3">
      <c r="A119" s="114" t="str">
        <f t="shared" si="3238"/>
        <v>-</v>
      </c>
      <c r="B119" s="175"/>
      <c r="C119" s="173">
        <v>52</v>
      </c>
      <c r="D119" s="174">
        <v>29</v>
      </c>
      <c r="E119" s="226" t="s">
        <v>323</v>
      </c>
      <c r="F119" s="98"/>
      <c r="G119" s="98"/>
      <c r="H119" s="90"/>
      <c r="I119" s="98"/>
      <c r="J119" s="90"/>
      <c r="K119" s="99"/>
      <c r="L119" s="215"/>
      <c r="M119" s="215"/>
      <c r="N119" s="208"/>
      <c r="O119" s="100">
        <f t="shared" si="3239"/>
        <v>0</v>
      </c>
      <c r="P119" s="202"/>
      <c r="Q119" s="202"/>
      <c r="R119" s="202"/>
      <c r="S119" s="202"/>
      <c r="T119" s="202"/>
      <c r="U119" s="202"/>
      <c r="V119" s="202"/>
      <c r="W119" s="202"/>
      <c r="X119" s="204"/>
      <c r="Y119" s="203"/>
      <c r="Z119" s="101">
        <f>Y119*$H119</f>
        <v>0</v>
      </c>
      <c r="AA119" s="102"/>
      <c r="AB119" s="103"/>
      <c r="AC119" s="104"/>
      <c r="AD119" s="104"/>
      <c r="AE119" s="105" t="e">
        <f t="shared" si="3240"/>
        <v>#DIV/0!</v>
      </c>
      <c r="AF119" s="191"/>
      <c r="AG119" s="192">
        <f t="shared" si="3241"/>
        <v>0</v>
      </c>
      <c r="AH119" s="106">
        <f t="shared" si="3242"/>
        <v>0</v>
      </c>
      <c r="AI119" s="202"/>
      <c r="AJ119" s="202"/>
      <c r="AK119" s="202"/>
      <c r="AL119" s="202"/>
      <c r="AM119" s="202"/>
      <c r="AN119" s="202"/>
      <c r="AO119" s="202"/>
      <c r="AP119" s="202"/>
      <c r="AQ119" s="204"/>
      <c r="AR119" s="203"/>
      <c r="AS119" s="101">
        <f>AR119*$H119</f>
        <v>0</v>
      </c>
      <c r="AT119" s="102">
        <f ca="1">IF(E119=0,0,SUMIF('Cocktail (December 2025)'!$F$6:$DB$1547,E119,'Cocktail (December 2025)'!$R$6:$R$1547))</f>
        <v>0</v>
      </c>
      <c r="AU119" s="103"/>
      <c r="AV119" s="104"/>
      <c r="AW119" s="104"/>
      <c r="AX119" s="105" t="e">
        <f t="shared" si="3243"/>
        <v>#DIV/0!</v>
      </c>
      <c r="AY119" s="191"/>
      <c r="AZ119" s="192">
        <f t="shared" si="3244"/>
        <v>0</v>
      </c>
      <c r="BA119" s="106">
        <f t="shared" si="3245"/>
        <v>0</v>
      </c>
      <c r="BB119" s="202"/>
      <c r="BC119" s="202"/>
      <c r="BD119" s="202"/>
      <c r="BE119" s="202"/>
      <c r="BF119" s="202"/>
      <c r="BG119" s="202"/>
      <c r="BH119" s="202"/>
      <c r="BI119" s="202"/>
      <c r="BJ119" s="204"/>
      <c r="BK119" s="203"/>
      <c r="BL119" s="101">
        <f>BK119*$H119</f>
        <v>0</v>
      </c>
      <c r="BM119" s="102">
        <f ca="1">IF(E119=0,0,SUMIF('Cocktail (December 2025)'!$F$6:$DB$1547,E119,'Cocktail (December 2025)'!$U$6:$U$1547))</f>
        <v>0</v>
      </c>
      <c r="BN119" s="103"/>
      <c r="BO119" s="104"/>
      <c r="BP119" s="104"/>
      <c r="BQ119" s="105" t="e">
        <f t="shared" si="3246"/>
        <v>#DIV/0!</v>
      </c>
      <c r="BR119" s="191"/>
      <c r="BS119" s="192">
        <f t="shared" si="3247"/>
        <v>0</v>
      </c>
      <c r="BT119" s="106">
        <f t="shared" si="3248"/>
        <v>0</v>
      </c>
      <c r="BU119" s="202"/>
      <c r="BV119" s="202"/>
      <c r="BW119" s="202"/>
      <c r="BX119" s="202"/>
      <c r="BY119" s="202"/>
      <c r="BZ119" s="202"/>
      <c r="CA119" s="202"/>
      <c r="CB119" s="202"/>
      <c r="CC119" s="204"/>
      <c r="CD119" s="203"/>
      <c r="CE119" s="101">
        <f>CD119*$H119</f>
        <v>0</v>
      </c>
      <c r="CF119" s="102">
        <f ca="1">IF(E119=0,0,SUMIF('Cocktail (December 2025)'!$F$6:$DB$1547,E119,'Cocktail (December 2025)'!$X$6:$X$1547))</f>
        <v>0</v>
      </c>
      <c r="CG119" s="103"/>
      <c r="CH119" s="104"/>
      <c r="CI119" s="104"/>
      <c r="CJ119" s="105" t="e">
        <f t="shared" si="3249"/>
        <v>#DIV/0!</v>
      </c>
      <c r="CK119" s="191"/>
      <c r="CL119" s="192">
        <f t="shared" si="3250"/>
        <v>0</v>
      </c>
      <c r="CM119" s="106">
        <f t="shared" si="3251"/>
        <v>0</v>
      </c>
      <c r="CN119" s="202"/>
      <c r="CO119" s="202"/>
      <c r="CP119" s="202"/>
      <c r="CQ119" s="202"/>
      <c r="CR119" s="202"/>
      <c r="CS119" s="202"/>
      <c r="CT119" s="202"/>
      <c r="CU119" s="202"/>
      <c r="CV119" s="204"/>
      <c r="CW119" s="203"/>
      <c r="CX119" s="101">
        <f>CW119*$H119</f>
        <v>0</v>
      </c>
      <c r="CY119" s="102">
        <f ca="1">IF(E119=0,0,SUMIF('Cocktail (December 2025)'!$F$6:$DB$1547,E119,'Cocktail (December 2025)'!$AA$6:$AA$1547))</f>
        <v>0</v>
      </c>
      <c r="CZ119" s="103"/>
      <c r="DA119" s="104"/>
      <c r="DB119" s="104"/>
      <c r="DC119" s="105" t="e">
        <f t="shared" si="3252"/>
        <v>#DIV/0!</v>
      </c>
      <c r="DD119" s="191"/>
      <c r="DE119" s="192">
        <f t="shared" si="3253"/>
        <v>0</v>
      </c>
      <c r="DF119" s="106">
        <f t="shared" si="3254"/>
        <v>0</v>
      </c>
      <c r="DG119" s="202"/>
      <c r="DH119" s="202"/>
      <c r="DI119" s="202"/>
      <c r="DJ119" s="202"/>
      <c r="DK119" s="202"/>
      <c r="DL119" s="202"/>
      <c r="DM119" s="202"/>
      <c r="DN119" s="202"/>
      <c r="DO119" s="204"/>
      <c r="DP119" s="203"/>
      <c r="DQ119" s="101">
        <f>DP119*$H119</f>
        <v>0</v>
      </c>
      <c r="DR119" s="102">
        <f ca="1">IF(E119=0,0,SUMIF('Cocktail (December 2025)'!$F$6:$DB$1547,E119,'Cocktail (December 2025)'!$AD$6:$AD$1547))</f>
        <v>0</v>
      </c>
      <c r="DS119" s="103"/>
      <c r="DT119" s="104"/>
      <c r="DU119" s="104"/>
      <c r="DV119" s="105" t="e">
        <f t="shared" si="3255"/>
        <v>#DIV/0!</v>
      </c>
      <c r="DW119" s="191"/>
      <c r="DX119" s="192">
        <f t="shared" si="3256"/>
        <v>0</v>
      </c>
      <c r="DY119" s="106">
        <f t="shared" si="3257"/>
        <v>0</v>
      </c>
      <c r="DZ119" s="202"/>
      <c r="EA119" s="202"/>
      <c r="EB119" s="202"/>
      <c r="EC119" s="202"/>
      <c r="ED119" s="202"/>
      <c r="EE119" s="202"/>
      <c r="EF119" s="202"/>
      <c r="EG119" s="202"/>
      <c r="EH119" s="204"/>
      <c r="EI119" s="203"/>
      <c r="EJ119" s="101">
        <f>EI119*$H119</f>
        <v>0</v>
      </c>
      <c r="EK119" s="102">
        <f ca="1">IF(E119=0,0,SUMIF('Cocktail (December 2025)'!$F$6:$DB$1547,E119,'Cocktail (December 2025)'!$AG$6:$AG$1547))</f>
        <v>0</v>
      </c>
      <c r="EL119" s="103"/>
      <c r="EM119" s="104"/>
      <c r="EN119" s="104"/>
      <c r="EO119" s="105" t="e">
        <f t="shared" si="3258"/>
        <v>#DIV/0!</v>
      </c>
      <c r="EP119" s="191"/>
      <c r="EQ119" s="199">
        <f t="shared" si="3259"/>
        <v>0</v>
      </c>
      <c r="ER119" s="185">
        <f t="shared" si="3260"/>
        <v>0</v>
      </c>
      <c r="ES119" s="202"/>
      <c r="ET119" s="202"/>
      <c r="EU119" s="202"/>
      <c r="EV119" s="202"/>
      <c r="EW119" s="202"/>
      <c r="EX119" s="202"/>
      <c r="EY119" s="202"/>
      <c r="EZ119" s="202"/>
      <c r="FA119" s="204"/>
      <c r="FB119" s="203"/>
      <c r="FC119" s="101">
        <f>FB119*$H119</f>
        <v>0</v>
      </c>
      <c r="FD119" s="102">
        <f ca="1">IF(E119=0,0,SUMIF('Cocktail (December 2025)'!$F$6:$DB$1547,E119,'Cocktail (December 2025)'!$AJ$6:$AJ$1547))</f>
        <v>0</v>
      </c>
      <c r="FE119" s="103"/>
      <c r="FF119" s="104"/>
      <c r="FG119" s="104"/>
      <c r="FH119" s="105" t="e">
        <f t="shared" si="3261"/>
        <v>#DIV/0!</v>
      </c>
      <c r="FI119" s="191"/>
      <c r="FJ119" s="192">
        <f t="shared" si="3262"/>
        <v>0</v>
      </c>
      <c r="FK119" s="110">
        <f t="shared" si="3263"/>
        <v>0</v>
      </c>
      <c r="FL119" s="202"/>
      <c r="FM119" s="202"/>
      <c r="FN119" s="202"/>
      <c r="FO119" s="202"/>
      <c r="FP119" s="202"/>
      <c r="FQ119" s="202"/>
      <c r="FR119" s="202"/>
      <c r="FS119" s="202"/>
      <c r="FT119" s="204"/>
      <c r="FU119" s="203"/>
      <c r="FV119" s="101">
        <f>FU119*$H119</f>
        <v>0</v>
      </c>
      <c r="FW119" s="102">
        <f ca="1">IF(E119=0,0,SUMIF('Cocktail (December 2025)'!$F$6:$DB$1547,E119,'Cocktail (December 2025)'!$AM$6:$AM$1547))</f>
        <v>0</v>
      </c>
      <c r="FX119" s="103"/>
      <c r="FY119" s="104"/>
      <c r="FZ119" s="104"/>
      <c r="GA119" s="105" t="e">
        <f t="shared" si="3264"/>
        <v>#DIV/0!</v>
      </c>
      <c r="GB119" s="191"/>
      <c r="GC119" s="192">
        <f t="shared" si="3265"/>
        <v>0</v>
      </c>
      <c r="GD119" s="106">
        <f t="shared" si="3266"/>
        <v>0</v>
      </c>
      <c r="GE119" s="202"/>
      <c r="GF119" s="202"/>
      <c r="GG119" s="202"/>
      <c r="GH119" s="202"/>
      <c r="GI119" s="202"/>
      <c r="GJ119" s="202"/>
      <c r="GK119" s="202"/>
      <c r="GL119" s="202"/>
      <c r="GM119" s="204"/>
      <c r="GN119" s="203"/>
      <c r="GO119" s="101">
        <f>GN119*$H119</f>
        <v>0</v>
      </c>
      <c r="GP119" s="102">
        <f ca="1">IF(E119=0,0,SUMIF('Cocktail (December 2025)'!$F$6:$DB$1547,E119,'Cocktail (December 2025)'!$AP$6:$AP$1547))</f>
        <v>0</v>
      </c>
      <c r="GQ119" s="103"/>
      <c r="GR119" s="104"/>
      <c r="GS119" s="104"/>
      <c r="GT119" s="105" t="e">
        <f t="shared" si="3267"/>
        <v>#DIV/0!</v>
      </c>
      <c r="GU119" s="191"/>
      <c r="GV119" s="192">
        <f t="shared" si="3268"/>
        <v>0</v>
      </c>
      <c r="GW119" s="106">
        <f t="shared" si="3269"/>
        <v>0</v>
      </c>
      <c r="GX119" s="202"/>
      <c r="GY119" s="202"/>
      <c r="GZ119" s="202"/>
      <c r="HA119" s="202"/>
      <c r="HB119" s="202"/>
      <c r="HC119" s="202"/>
      <c r="HD119" s="202"/>
      <c r="HE119" s="202"/>
      <c r="HF119" s="204"/>
      <c r="HG119" s="203"/>
      <c r="HH119" s="101">
        <f>HG119*$H119</f>
        <v>0</v>
      </c>
      <c r="HI119" s="102">
        <f ca="1">IF(E119=0,0,SUMIF('Cocktail (December 2025)'!$F$6:$DB$1547,E119,'Cocktail (December 2025)'!$AS$6:$AS$1547))</f>
        <v>0</v>
      </c>
      <c r="HJ119" s="103"/>
      <c r="HK119" s="104"/>
      <c r="HL119" s="104"/>
      <c r="HM119" s="105" t="e">
        <f t="shared" si="3270"/>
        <v>#DIV/0!</v>
      </c>
      <c r="HN119" s="191"/>
      <c r="HO119" s="192">
        <f t="shared" si="3271"/>
        <v>0</v>
      </c>
      <c r="HP119" s="106">
        <f t="shared" si="3272"/>
        <v>0</v>
      </c>
      <c r="HQ119" s="202"/>
      <c r="HR119" s="202"/>
      <c r="HS119" s="202"/>
      <c r="HT119" s="202"/>
      <c r="HU119" s="202"/>
      <c r="HV119" s="202"/>
      <c r="HW119" s="202"/>
      <c r="HX119" s="202"/>
      <c r="HY119" s="204"/>
      <c r="HZ119" s="203"/>
      <c r="IA119" s="101">
        <f>HZ119*$H119</f>
        <v>0</v>
      </c>
      <c r="IB119" s="102">
        <f ca="1">IF(E119=0,0,SUMIF('Cocktail (December 2025)'!$F$6:$DB$1547,E119,'Cocktail (December 2025)'!$AV$6:$AV$1547))</f>
        <v>0</v>
      </c>
      <c r="IC119" s="103"/>
      <c r="ID119" s="104"/>
      <c r="IE119" s="104"/>
      <c r="IF119" s="105" t="e">
        <f t="shared" si="3273"/>
        <v>#DIV/0!</v>
      </c>
      <c r="IG119" s="191"/>
      <c r="IH119" s="192">
        <f t="shared" si="3274"/>
        <v>0</v>
      </c>
      <c r="II119" s="106">
        <f t="shared" si="3275"/>
        <v>0</v>
      </c>
      <c r="IJ119" s="202"/>
      <c r="IK119" s="202"/>
      <c r="IL119" s="202"/>
      <c r="IM119" s="202"/>
      <c r="IN119" s="202"/>
      <c r="IO119" s="202"/>
      <c r="IP119" s="202"/>
      <c r="IQ119" s="202"/>
      <c r="IR119" s="204"/>
      <c r="IS119" s="203"/>
      <c r="IT119" s="101">
        <f>IS119*$H119</f>
        <v>0</v>
      </c>
      <c r="IU119" s="102">
        <f ca="1">IF(E119=0,0,SUMIF('Cocktail (December 2025)'!$F$6:$DB$1547,E119,'Cocktail (December 2025)'!$AY$6:$AY$1547))</f>
        <v>0</v>
      </c>
      <c r="IV119" s="103"/>
      <c r="IW119" s="104"/>
      <c r="IX119" s="104"/>
      <c r="IY119" s="105" t="e">
        <f t="shared" si="3276"/>
        <v>#DIV/0!</v>
      </c>
      <c r="IZ119" s="191"/>
      <c r="JA119" s="192">
        <f t="shared" si="3277"/>
        <v>0</v>
      </c>
      <c r="JB119" s="106">
        <f t="shared" si="3278"/>
        <v>0</v>
      </c>
      <c r="JC119" s="202"/>
      <c r="JD119" s="202"/>
      <c r="JE119" s="202"/>
      <c r="JF119" s="202"/>
      <c r="JG119" s="202"/>
      <c r="JH119" s="202"/>
      <c r="JI119" s="202"/>
      <c r="JJ119" s="202"/>
      <c r="JK119" s="204"/>
      <c r="JL119" s="203"/>
      <c r="JM119" s="101">
        <f>JL119*$H119</f>
        <v>0</v>
      </c>
      <c r="JN119" s="102">
        <f ca="1">IF(E119=0,0,SUMIF('Cocktail (December 2025)'!$F$6:$DB$1547,E119,'Cocktail (December 2025)'!$BB$6:$BB$1547))</f>
        <v>0</v>
      </c>
      <c r="JO119" s="103"/>
      <c r="JP119" s="104"/>
      <c r="JQ119" s="104"/>
      <c r="JR119" s="105" t="e">
        <f t="shared" si="3279"/>
        <v>#DIV/0!</v>
      </c>
      <c r="JS119" s="191"/>
      <c r="JT119" s="192">
        <f t="shared" si="3280"/>
        <v>0</v>
      </c>
      <c r="JU119" s="106">
        <f t="shared" si="3281"/>
        <v>0</v>
      </c>
      <c r="JV119" s="202"/>
      <c r="JW119" s="202"/>
      <c r="JX119" s="202"/>
      <c r="JY119" s="202"/>
      <c r="JZ119" s="202"/>
      <c r="KA119" s="202"/>
      <c r="KB119" s="202"/>
      <c r="KC119" s="202"/>
      <c r="KD119" s="204"/>
      <c r="KE119" s="203"/>
      <c r="KF119" s="101">
        <f>KE119*$H119</f>
        <v>0</v>
      </c>
      <c r="KG119" s="102">
        <f ca="1">IF(E119=0,0,SUMIF('Cocktail (December 2025)'!$F$6:$DB$1547,E119,'Cocktail (December 2025)'!$BE$6:$BE$1547))</f>
        <v>0</v>
      </c>
      <c r="KH119" s="103"/>
      <c r="KI119" s="104"/>
      <c r="KJ119" s="104"/>
      <c r="KK119" s="105" t="e">
        <f t="shared" si="3282"/>
        <v>#DIV/0!</v>
      </c>
      <c r="KL119" s="191"/>
      <c r="KM119" s="192">
        <f t="shared" si="3283"/>
        <v>0</v>
      </c>
      <c r="KN119" s="106">
        <f t="shared" si="3284"/>
        <v>0</v>
      </c>
      <c r="KO119" s="202"/>
      <c r="KP119" s="202"/>
      <c r="KQ119" s="202"/>
      <c r="KR119" s="202"/>
      <c r="KS119" s="202"/>
      <c r="KT119" s="202"/>
      <c r="KU119" s="202"/>
      <c r="KV119" s="202"/>
      <c r="KW119" s="204"/>
      <c r="KX119" s="203"/>
      <c r="KY119" s="101">
        <f>KX119*$H119</f>
        <v>0</v>
      </c>
      <c r="KZ119" s="102">
        <f ca="1">IF(E119=0,0,SUMIF('Cocktail (December 2025)'!$F$6:$DB$1547,E119,'Cocktail (December 2025)'!$BH$6:$BH$1547))</f>
        <v>0</v>
      </c>
      <c r="LA119" s="103"/>
      <c r="LB119" s="104"/>
      <c r="LC119" s="104"/>
      <c r="LD119" s="105" t="e">
        <f t="shared" si="3285"/>
        <v>#DIV/0!</v>
      </c>
      <c r="LE119" s="191"/>
      <c r="LF119" s="192">
        <f t="shared" si="3286"/>
        <v>0</v>
      </c>
      <c r="LG119" s="106">
        <f t="shared" si="3287"/>
        <v>0</v>
      </c>
      <c r="LH119" s="202"/>
      <c r="LI119" s="202"/>
      <c r="LJ119" s="202"/>
      <c r="LK119" s="202"/>
      <c r="LL119" s="202"/>
      <c r="LM119" s="202"/>
      <c r="LN119" s="202"/>
      <c r="LO119" s="202"/>
      <c r="LP119" s="204"/>
      <c r="LQ119" s="203"/>
      <c r="LR119" s="101">
        <f>LQ119*$H119</f>
        <v>0</v>
      </c>
      <c r="LS119" s="102">
        <f ca="1">IF(E119=0,0,SUMIF('Cocktail (December 2025)'!$F$6:$DB$1547,E119,'Cocktail (December 2025)'!$BK$6:$BK$1547))</f>
        <v>0</v>
      </c>
      <c r="LT119" s="103"/>
      <c r="LU119" s="104"/>
      <c r="LV119" s="104"/>
      <c r="LW119" s="105" t="e">
        <f t="shared" si="3288"/>
        <v>#DIV/0!</v>
      </c>
      <c r="LX119" s="191"/>
      <c r="LY119" s="192">
        <f t="shared" si="3289"/>
        <v>0</v>
      </c>
      <c r="LZ119" s="106">
        <f t="shared" si="3290"/>
        <v>0</v>
      </c>
      <c r="MA119" s="202"/>
      <c r="MB119" s="202"/>
      <c r="MC119" s="202"/>
      <c r="MD119" s="202"/>
      <c r="ME119" s="202"/>
      <c r="MF119" s="202"/>
      <c r="MG119" s="202"/>
      <c r="MH119" s="202"/>
      <c r="MI119" s="204"/>
      <c r="MJ119" s="203"/>
      <c r="MK119" s="101">
        <f>MJ119*$H119</f>
        <v>0</v>
      </c>
      <c r="ML119" s="102">
        <f ca="1">IF(E119=0,0,SUMIF('Cocktail (December 2025)'!$F$6:$DB$1547,E119,'Cocktail (December 2025)'!$BN$6:$BN$1547))</f>
        <v>0</v>
      </c>
      <c r="MM119" s="103"/>
      <c r="MN119" s="104"/>
      <c r="MO119" s="104"/>
      <c r="MP119" s="105" t="e">
        <f t="shared" si="3291"/>
        <v>#DIV/0!</v>
      </c>
      <c r="MQ119" s="191"/>
      <c r="MR119" s="192">
        <f t="shared" si="3292"/>
        <v>0</v>
      </c>
      <c r="MS119" s="106">
        <f t="shared" si="3293"/>
        <v>0</v>
      </c>
      <c r="MT119" s="202"/>
      <c r="MU119" s="202"/>
      <c r="MV119" s="202"/>
      <c r="MW119" s="202"/>
      <c r="MX119" s="202"/>
      <c r="MY119" s="202"/>
      <c r="MZ119" s="202"/>
      <c r="NA119" s="202"/>
      <c r="NB119" s="204"/>
      <c r="NC119" s="203"/>
      <c r="ND119" s="101">
        <f>NC119*$H119</f>
        <v>0</v>
      </c>
      <c r="NE119" s="102">
        <f ca="1">IF(E119=0,0,SUMIF('Cocktail (December 2025)'!$F$6:$DB$1547,E119,'Cocktail (December 2025)'!$BQ$6:$BQ$1547))</f>
        <v>0</v>
      </c>
      <c r="NF119" s="103"/>
      <c r="NG119" s="104"/>
      <c r="NH119" s="104"/>
      <c r="NI119" s="105" t="e">
        <f t="shared" si="3294"/>
        <v>#DIV/0!</v>
      </c>
      <c r="NJ119" s="191"/>
      <c r="NK119" s="192">
        <f t="shared" si="3295"/>
        <v>0</v>
      </c>
      <c r="NL119" s="106">
        <f t="shared" si="3296"/>
        <v>0</v>
      </c>
      <c r="NM119" s="202"/>
      <c r="NN119" s="202"/>
      <c r="NO119" s="202"/>
      <c r="NP119" s="202"/>
      <c r="NQ119" s="202"/>
      <c r="NR119" s="202"/>
      <c r="NS119" s="202"/>
      <c r="NT119" s="202"/>
      <c r="NU119" s="204"/>
      <c r="NV119" s="203"/>
      <c r="NW119" s="101">
        <f>NV119*$H119</f>
        <v>0</v>
      </c>
      <c r="NX119" s="102">
        <f ca="1">IF(E119=0,0,SUMIF('Cocktail (December 2025)'!$F$6:$DB$1547,E119,'Cocktail (December 2025)'!$BT$6:$BT$1547))</f>
        <v>0</v>
      </c>
      <c r="NY119" s="103"/>
      <c r="NZ119" s="104"/>
      <c r="OA119" s="104"/>
      <c r="OB119" s="105" t="e">
        <f t="shared" si="3297"/>
        <v>#DIV/0!</v>
      </c>
      <c r="OC119" s="191"/>
      <c r="OD119" s="192">
        <f t="shared" si="3298"/>
        <v>0</v>
      </c>
      <c r="OE119" s="106">
        <f t="shared" si="3299"/>
        <v>0</v>
      </c>
      <c r="OF119" s="202"/>
      <c r="OG119" s="202"/>
      <c r="OH119" s="202"/>
      <c r="OI119" s="202"/>
      <c r="OJ119" s="202"/>
      <c r="OK119" s="202"/>
      <c r="OL119" s="202"/>
      <c r="OM119" s="202"/>
      <c r="ON119" s="204"/>
      <c r="OO119" s="203"/>
      <c r="OP119" s="101">
        <f>OO119*$H119</f>
        <v>0</v>
      </c>
      <c r="OQ119" s="102">
        <f ca="1">IF(E119=0,0,SUMIF('Cocktail (December 2025)'!$F$6:$DB$1547,E119,'Cocktail (December 2025)'!$BW$6:$BW$1547))</f>
        <v>0</v>
      </c>
      <c r="OR119" s="103"/>
      <c r="OS119" s="104"/>
      <c r="OT119" s="104"/>
      <c r="OU119" s="105" t="e">
        <f t="shared" si="3300"/>
        <v>#DIV/0!</v>
      </c>
      <c r="OV119" s="191"/>
      <c r="OW119" s="192">
        <f t="shared" si="3301"/>
        <v>0</v>
      </c>
      <c r="OX119" s="106">
        <f t="shared" si="3302"/>
        <v>0</v>
      </c>
      <c r="OY119" s="202"/>
      <c r="OZ119" s="202"/>
      <c r="PA119" s="202"/>
      <c r="PB119" s="202"/>
      <c r="PC119" s="202"/>
      <c r="PD119" s="202"/>
      <c r="PE119" s="202"/>
      <c r="PF119" s="202"/>
      <c r="PG119" s="204"/>
      <c r="PH119" s="203"/>
      <c r="PI119" s="101">
        <f>PH119*$H119</f>
        <v>0</v>
      </c>
      <c r="PJ119" s="102">
        <f ca="1">IF(E119=0,0,SUMIF('Cocktail (December 2025)'!$F$6:$DB$1547,E119,'Cocktail (December 2025)'!$BZ$6:$BZ$1547))</f>
        <v>0</v>
      </c>
      <c r="PK119" s="103"/>
      <c r="PL119" s="104"/>
      <c r="PM119" s="104"/>
      <c r="PN119" s="105" t="e">
        <f t="shared" si="3303"/>
        <v>#DIV/0!</v>
      </c>
      <c r="PO119" s="191"/>
      <c r="PP119" s="192">
        <f t="shared" si="3304"/>
        <v>0</v>
      </c>
      <c r="PQ119" s="106">
        <f t="shared" si="3305"/>
        <v>0</v>
      </c>
      <c r="PR119" s="202"/>
      <c r="PS119" s="202"/>
      <c r="PT119" s="202"/>
      <c r="PU119" s="202"/>
      <c r="PV119" s="202"/>
      <c r="PW119" s="202"/>
      <c r="PX119" s="202"/>
      <c r="PY119" s="202"/>
      <c r="PZ119" s="204"/>
      <c r="QA119" s="203"/>
      <c r="QB119" s="101">
        <f>QA119*$H119</f>
        <v>0</v>
      </c>
      <c r="QC119" s="102">
        <f ca="1">IF(E119=0,0,SUMIF('Cocktail (December 2025)'!$F$6:$DB$1547,E119,'Cocktail (December 2025)'!$CC$6:$CC$1547))</f>
        <v>0</v>
      </c>
      <c r="QD119" s="103"/>
      <c r="QE119" s="104"/>
      <c r="QF119" s="104"/>
      <c r="QG119" s="105" t="e">
        <f t="shared" si="3306"/>
        <v>#DIV/0!</v>
      </c>
      <c r="QH119" s="191"/>
      <c r="QI119" s="192">
        <f t="shared" si="3307"/>
        <v>0</v>
      </c>
      <c r="QJ119" s="106">
        <f t="shared" si="3308"/>
        <v>0</v>
      </c>
      <c r="QK119" s="202"/>
      <c r="QL119" s="202"/>
      <c r="QM119" s="202"/>
      <c r="QN119" s="202"/>
      <c r="QO119" s="202"/>
      <c r="QP119" s="202"/>
      <c r="QQ119" s="202"/>
      <c r="QR119" s="202"/>
      <c r="QS119" s="204"/>
      <c r="QT119" s="203"/>
      <c r="QU119" s="101">
        <f>QT119*$H119</f>
        <v>0</v>
      </c>
      <c r="QV119" s="102">
        <f ca="1">IF(E119=0,0,SUMIF('Cocktail (December 2025)'!$F$6:$DB$1547,E119,'Cocktail (December 2025)'!$CF$6:$CF$1547))</f>
        <v>0</v>
      </c>
      <c r="QW119" s="103"/>
      <c r="QX119" s="104"/>
      <c r="QY119" s="104"/>
      <c r="QZ119" s="105" t="e">
        <f t="shared" si="3309"/>
        <v>#DIV/0!</v>
      </c>
      <c r="RA119" s="191"/>
      <c r="RB119" s="192">
        <f t="shared" si="3310"/>
        <v>0</v>
      </c>
      <c r="RC119" s="106">
        <f t="shared" si="3311"/>
        <v>0</v>
      </c>
      <c r="RD119" s="202"/>
      <c r="RE119" s="202"/>
      <c r="RF119" s="202"/>
      <c r="RG119" s="202"/>
      <c r="RH119" s="202"/>
      <c r="RI119" s="202"/>
      <c r="RJ119" s="202"/>
      <c r="RK119" s="202"/>
      <c r="RL119" s="204"/>
      <c r="RM119" s="203"/>
      <c r="RN119" s="101">
        <f>RM119*$H119</f>
        <v>0</v>
      </c>
      <c r="RO119" s="102">
        <f ca="1">IF(E119=0,0,SUMIF('Cocktail (December 2025)'!$F$6:$DB$1547,E119,'Cocktail (December 2025)'!$CI$6:$CI$1547))</f>
        <v>0</v>
      </c>
      <c r="RP119" s="103"/>
      <c r="RQ119" s="104"/>
      <c r="RR119" s="104"/>
      <c r="RS119" s="105" t="e">
        <f t="shared" si="3312"/>
        <v>#DIV/0!</v>
      </c>
      <c r="RT119" s="191"/>
      <c r="RU119" s="192">
        <f t="shared" si="3313"/>
        <v>0</v>
      </c>
      <c r="RV119" s="106">
        <f t="shared" si="3314"/>
        <v>0</v>
      </c>
      <c r="RW119" s="202"/>
      <c r="RX119" s="202"/>
      <c r="RY119" s="202"/>
      <c r="RZ119" s="202"/>
      <c r="SA119" s="202"/>
      <c r="SB119" s="202"/>
      <c r="SC119" s="202"/>
      <c r="SD119" s="202"/>
      <c r="SE119" s="204"/>
      <c r="SF119" s="203"/>
      <c r="SG119" s="101">
        <f>SF119*$H119</f>
        <v>0</v>
      </c>
      <c r="SH119" s="102">
        <f ca="1">IF(E119=0,0,SUMIF('Cocktail (December 2025)'!$F$6:$DB$1547,E119,'Cocktail (December 2025)'!$CL$6:$CL$1547))</f>
        <v>0</v>
      </c>
      <c r="SI119" s="103"/>
      <c r="SJ119" s="104"/>
      <c r="SK119" s="104"/>
      <c r="SL119" s="105" t="e">
        <f t="shared" si="3315"/>
        <v>#DIV/0!</v>
      </c>
      <c r="SM119" s="191"/>
      <c r="SN119" s="192">
        <f t="shared" si="3316"/>
        <v>0</v>
      </c>
      <c r="SO119" s="106">
        <f t="shared" si="3317"/>
        <v>0</v>
      </c>
      <c r="SP119" s="202"/>
      <c r="SQ119" s="202"/>
      <c r="SR119" s="202"/>
      <c r="SS119" s="202"/>
      <c r="ST119" s="202"/>
      <c r="SU119" s="202"/>
      <c r="SV119" s="202"/>
      <c r="SW119" s="202"/>
      <c r="SX119" s="204"/>
      <c r="SY119" s="203"/>
      <c r="SZ119" s="101">
        <f>SY119*$H119</f>
        <v>0</v>
      </c>
      <c r="TA119" s="102">
        <f ca="1">IF(E119=0,0,SUMIF('Cocktail (December 2025)'!$F$6:$DB$1547,E119,'Cocktail (December 2025)'!$CO$6:$CO$1547))</f>
        <v>0</v>
      </c>
      <c r="TB119" s="103"/>
      <c r="TC119" s="104"/>
      <c r="TD119" s="104"/>
      <c r="TE119" s="105" t="e">
        <f t="shared" si="3318"/>
        <v>#DIV/0!</v>
      </c>
      <c r="TF119" s="191"/>
      <c r="TG119" s="192">
        <f t="shared" si="3319"/>
        <v>0</v>
      </c>
      <c r="TH119" s="106">
        <f t="shared" si="3320"/>
        <v>0</v>
      </c>
      <c r="TI119" s="202"/>
      <c r="TJ119" s="202"/>
      <c r="TK119" s="202"/>
      <c r="TL119" s="202"/>
      <c r="TM119" s="202"/>
      <c r="TN119" s="202"/>
      <c r="TO119" s="202"/>
      <c r="TP119" s="202"/>
      <c r="TQ119" s="204"/>
      <c r="TR119" s="203"/>
      <c r="TS119" s="101">
        <f>TR119*$H119</f>
        <v>0</v>
      </c>
      <c r="TT119" s="102">
        <f ca="1">IF(E119=0,0,SUMIF('Cocktail (December 2025)'!$F$6:$DB$1547,E119,'Cocktail (December 2025)'!$CR$6:$CR$1547))</f>
        <v>0</v>
      </c>
      <c r="TU119" s="103"/>
      <c r="TV119" s="104"/>
      <c r="TW119" s="104"/>
      <c r="TX119" s="105" t="e">
        <f t="shared" si="3321"/>
        <v>#DIV/0!</v>
      </c>
      <c r="TY119" s="191"/>
      <c r="TZ119" s="192">
        <f t="shared" si="3322"/>
        <v>0</v>
      </c>
      <c r="UA119" s="106">
        <f t="shared" si="3323"/>
        <v>0</v>
      </c>
      <c r="UB119" s="202"/>
      <c r="UC119" s="202"/>
      <c r="UD119" s="202"/>
      <c r="UE119" s="202"/>
      <c r="UF119" s="202"/>
      <c r="UG119" s="202"/>
      <c r="UH119" s="202"/>
      <c r="UI119" s="202"/>
      <c r="UJ119" s="204"/>
      <c r="UK119" s="203"/>
      <c r="UL119" s="101">
        <f>UK119*$H119</f>
        <v>0</v>
      </c>
      <c r="UM119" s="102">
        <f ca="1">IF(E119=0,0,SUMIF('Cocktail (December 2025)'!$F$6:$DB$1547,E119,'Cocktail (December 2025)'!$CU$6:$CU$1547))</f>
        <v>0</v>
      </c>
      <c r="UN119" s="103"/>
      <c r="UO119" s="104"/>
      <c r="UP119" s="104"/>
      <c r="UQ119" s="105" t="e">
        <f t="shared" si="3324"/>
        <v>#DIV/0!</v>
      </c>
      <c r="UR119" s="191"/>
      <c r="US119" s="192">
        <f t="shared" si="3325"/>
        <v>0</v>
      </c>
      <c r="UT119" s="106">
        <f t="shared" si="3326"/>
        <v>0</v>
      </c>
      <c r="UU119" s="202"/>
      <c r="UV119" s="202"/>
      <c r="UW119" s="202"/>
      <c r="UX119" s="202"/>
      <c r="UY119" s="202"/>
      <c r="UZ119" s="202"/>
      <c r="VA119" s="202"/>
      <c r="VB119" s="202"/>
      <c r="VC119" s="204"/>
      <c r="VD119" s="203"/>
      <c r="VE119" s="101">
        <f>VD119*$H119</f>
        <v>0</v>
      </c>
      <c r="VF119" s="102">
        <f ca="1">IF(E119=0,0,SUMIF('Cocktail (December 2025)'!$F$6:$DB$1547,E119,'Cocktail (December 2025)'!$CX$6:$CX$1547))</f>
        <v>0</v>
      </c>
      <c r="VG119" s="103"/>
      <c r="VH119" s="104"/>
      <c r="VI119" s="104"/>
      <c r="VJ119" s="105" t="e">
        <f t="shared" si="3327"/>
        <v>#DIV/0!</v>
      </c>
      <c r="VK119" s="191"/>
      <c r="VL119" s="192">
        <f t="shared" si="3328"/>
        <v>0</v>
      </c>
      <c r="VM119" s="106">
        <f t="shared" si="3329"/>
        <v>0</v>
      </c>
      <c r="VN119" s="202"/>
      <c r="VO119" s="202"/>
      <c r="VP119" s="202"/>
      <c r="VQ119" s="202"/>
      <c r="VR119" s="202"/>
      <c r="VS119" s="202"/>
      <c r="VT119" s="202"/>
      <c r="VU119" s="202"/>
      <c r="VV119" s="204"/>
      <c r="VW119" s="203"/>
      <c r="VX119" s="101">
        <f>VW119*$H119</f>
        <v>0</v>
      </c>
      <c r="VY119" s="102">
        <f ca="1">IF(E119=0,0,SUMIF('Cocktail (December 2025)'!$F$6:$DB$1547,E119,'Cocktail (December 2025)'!$DA$6:$DA$1547))</f>
        <v>0</v>
      </c>
      <c r="VZ119" s="103"/>
      <c r="WA119" s="104"/>
      <c r="WB119" s="104"/>
      <c r="WC119" s="105" t="e">
        <f t="shared" si="3330"/>
        <v>#DIV/0!</v>
      </c>
      <c r="WD119" s="191"/>
      <c r="WE119" s="192">
        <f t="shared" si="3331"/>
        <v>0</v>
      </c>
      <c r="WF119" s="14" t="s">
        <v>81</v>
      </c>
      <c r="WG119" s="62">
        <f t="shared" si="3332"/>
        <v>0</v>
      </c>
      <c r="WH119" s="13">
        <f t="shared" si="3333"/>
        <v>0</v>
      </c>
      <c r="WI119" s="13">
        <f t="shared" si="3334"/>
        <v>0</v>
      </c>
      <c r="WJ119" s="13">
        <f t="shared" si="3335"/>
        <v>0</v>
      </c>
      <c r="WK119" s="13">
        <f t="shared" si="3336"/>
        <v>0</v>
      </c>
      <c r="WL119" s="13">
        <f t="shared" si="3337"/>
        <v>0</v>
      </c>
      <c r="WM119" s="13">
        <f t="shared" si="3338"/>
        <v>0</v>
      </c>
      <c r="WN119" s="13">
        <f t="shared" si="3339"/>
        <v>0</v>
      </c>
      <c r="WO119" s="13">
        <f t="shared" si="3340"/>
        <v>0</v>
      </c>
      <c r="WP119" s="63">
        <f t="shared" si="3341"/>
        <v>0</v>
      </c>
      <c r="WQ119" s="63">
        <f t="shared" si="3342"/>
        <v>0</v>
      </c>
      <c r="WR119" s="63">
        <f t="shared" si="3343"/>
        <v>0</v>
      </c>
      <c r="WS119" s="63">
        <f t="shared" si="3344"/>
        <v>0</v>
      </c>
      <c r="WT119" s="54">
        <f t="shared" si="3345"/>
        <v>0</v>
      </c>
      <c r="WU119" s="64">
        <f t="shared" si="3346"/>
        <v>0</v>
      </c>
      <c r="WV119" s="196"/>
      <c r="WW119" s="197">
        <f t="shared" si="3347"/>
        <v>0</v>
      </c>
      <c r="WX119" s="12"/>
      <c r="WY119" s="61"/>
    </row>
    <row r="120" spans="1:623" ht="15" customHeight="1" x14ac:dyDescent="0.3">
      <c r="A120" s="114" t="str">
        <f t="shared" ref="A120:A125" ca="1" si="3348">IFERROR(IF(WU120=0,"-","Y"),"-")</f>
        <v>-</v>
      </c>
      <c r="B120" s="175"/>
      <c r="C120" s="173">
        <v>47</v>
      </c>
      <c r="D120" s="174">
        <v>24</v>
      </c>
      <c r="E120" s="184" t="s">
        <v>319</v>
      </c>
      <c r="F120" s="98">
        <f>IF(E120="","",IF(VLOOKUP(E120,'Master Data (December 2025)'!$B$10:$N$857,1)=E120,VLOOKUP(E120,'Master Data (December 2025)'!$B$10:$N$857,6),"XX"))</f>
        <v>1</v>
      </c>
      <c r="G120" s="98"/>
      <c r="H120" s="90">
        <f>IF(E120="","",IF(VLOOKUP(E120,'Master Data (December 2025)'!$B$10:$N$857,1)=E120,VLOOKUP(E120,'Master Data (December 2025)'!$B$10:$N$857,8),"XX"))</f>
        <v>54</v>
      </c>
      <c r="I120" s="98"/>
      <c r="J120" s="255">
        <f>IF(E120="","",IF(VLOOKUP(E120,'Master Data (December 2025)'!$B$10:$N$857,1)=E120,VLOOKUP(E120,'Master Data (December 2025)'!$B$10:$N$857,3),"XX"))</f>
        <v>0</v>
      </c>
      <c r="K120" s="99" t="str">
        <f>IF(E120="","",IF(VLOOKUP(E120,'Master Data (December 2025)'!$B$10:$N$857,1)=E120,VLOOKUP(E120,'Master Data (December 2025)'!$B$10:$N$857,5),"XX"))</f>
        <v>Tank 30 Litr</v>
      </c>
      <c r="L120" s="215">
        <f>IF(E120="","",IF(VLOOKUP(E120,'Master Data (December 2025)'!$B$10:$N$857,1)=E120,VLOOKUP(E120,'Master Data (December 2025)'!$B$10:$N$857,11),"XX"))</f>
        <v>0</v>
      </c>
      <c r="M120" s="215">
        <f>IF(E120="","",IF(VLOOKUP(E120,'Master Data (December 2025)'!$B$10:$N$857,1)=E120,VLOOKUP(E120,'Master Data (December 2025)'!$B$10:$N$857,13),"XX"))</f>
        <v>0</v>
      </c>
      <c r="N120" s="209"/>
      <c r="O120" s="100">
        <f t="shared" ref="O120:O125" si="3349">N120</f>
        <v>0</v>
      </c>
      <c r="P120" s="202"/>
      <c r="Q120" s="202"/>
      <c r="R120" s="202"/>
      <c r="S120" s="202"/>
      <c r="T120" s="202"/>
      <c r="U120" s="202"/>
      <c r="V120" s="202"/>
      <c r="W120" s="202"/>
      <c r="X120" s="204"/>
      <c r="Y120" s="205"/>
      <c r="Z120" s="101">
        <f>Z121+Z122+Z123+Z124+Z125</f>
        <v>0</v>
      </c>
      <c r="AA120" s="102">
        <f ca="1">IF(E120=0,0,SUMIF('Cocktail (December 2025)'!$F$6:$DB$1547,E120,'Cocktail (December 2025)'!$O$6:$O$1547))</f>
        <v>0</v>
      </c>
      <c r="AB120" s="103">
        <f ca="1">AA120/$H$120</f>
        <v>0</v>
      </c>
      <c r="AC120" s="104">
        <f ca="1">O120+P120+Q120+R120-S120-T120-U120-V120-W120-X120-Z120-AB120</f>
        <v>0</v>
      </c>
      <c r="AD120" s="104">
        <f ca="1">AC120</f>
        <v>0</v>
      </c>
      <c r="AE120" s="105">
        <f t="shared" ca="1" si="3240"/>
        <v>0</v>
      </c>
      <c r="AF120" s="191"/>
      <c r="AG120" s="192">
        <f t="shared" ref="AG120:AG125" ca="1" si="3350">AF120-AC120</f>
        <v>0</v>
      </c>
      <c r="AH120" s="106">
        <f t="shared" ref="AH120:AH125" ca="1" si="3351">IF(AF120="",AC120,IF(AF120&lt;&gt;0,AF120,0))</f>
        <v>0</v>
      </c>
      <c r="AI120" s="202"/>
      <c r="AJ120" s="202"/>
      <c r="AK120" s="202"/>
      <c r="AL120" s="202"/>
      <c r="AM120" s="202"/>
      <c r="AN120" s="202"/>
      <c r="AO120" s="202"/>
      <c r="AP120" s="202"/>
      <c r="AQ120" s="204"/>
      <c r="AR120" s="205"/>
      <c r="AS120" s="101">
        <f>AS121+AS122+AS123+AS124+AS125</f>
        <v>0</v>
      </c>
      <c r="AT120" s="102">
        <f ca="1">IF(E120=0,0,SUMIF('Cocktail (December 2025)'!$F$6:$DB$1547,E120,'Cocktail (December 2025)'!$R$6:$R$1547))</f>
        <v>0</v>
      </c>
      <c r="AU120" s="103">
        <f ca="1">AT120/$H$120</f>
        <v>0</v>
      </c>
      <c r="AV120" s="104">
        <f ca="1">AH120+AI120+AJ120+AK120-AL120-AM120-AN120-AO120-AP120-AQ120-AS120-AU120</f>
        <v>0</v>
      </c>
      <c r="AW120" s="104">
        <f ca="1">AV120</f>
        <v>0</v>
      </c>
      <c r="AX120" s="105">
        <f t="shared" ca="1" si="3243"/>
        <v>0</v>
      </c>
      <c r="AY120" s="191"/>
      <c r="AZ120" s="192">
        <f t="shared" ref="AZ120:AZ125" ca="1" si="3352">AY120-AV120</f>
        <v>0</v>
      </c>
      <c r="BA120" s="106">
        <f t="shared" ref="BA120:BA125" ca="1" si="3353">AV120</f>
        <v>0</v>
      </c>
      <c r="BB120" s="202"/>
      <c r="BC120" s="202"/>
      <c r="BD120" s="202"/>
      <c r="BE120" s="202"/>
      <c r="BF120" s="202"/>
      <c r="BG120" s="202"/>
      <c r="BH120" s="202"/>
      <c r="BI120" s="202"/>
      <c r="BJ120" s="204"/>
      <c r="BK120" s="205"/>
      <c r="BL120" s="101">
        <f>BL121+BL122+BL123+BL124+BL125</f>
        <v>0</v>
      </c>
      <c r="BM120" s="102">
        <f ca="1">IF(E120=0,0,SUMIF('Cocktail (December 2025)'!$F$6:$DB$1547,E120,'Cocktail (December 2025)'!$U$6:$U$1547))</f>
        <v>0</v>
      </c>
      <c r="BN120" s="103">
        <f ca="1">BM120/$H$120</f>
        <v>0</v>
      </c>
      <c r="BO120" s="104">
        <f ca="1">BA120+BB120+BC120+BD120-BE120-BF120-BG120-BH120-BI120-BJ120-BL120-BN120</f>
        <v>0</v>
      </c>
      <c r="BP120" s="104">
        <f ca="1">BO120</f>
        <v>0</v>
      </c>
      <c r="BQ120" s="105">
        <f t="shared" ca="1" si="3246"/>
        <v>0</v>
      </c>
      <c r="BR120" s="191"/>
      <c r="BS120" s="192">
        <f t="shared" ref="BS120:BS125" ca="1" si="3354">BR120-BO120</f>
        <v>0</v>
      </c>
      <c r="BT120" s="106">
        <f t="shared" ref="BT120:BT125" ca="1" si="3355">BO120</f>
        <v>0</v>
      </c>
      <c r="BU120" s="202"/>
      <c r="BV120" s="202"/>
      <c r="BW120" s="202"/>
      <c r="BX120" s="202"/>
      <c r="BY120" s="202"/>
      <c r="BZ120" s="202"/>
      <c r="CA120" s="202"/>
      <c r="CB120" s="202"/>
      <c r="CC120" s="204"/>
      <c r="CD120" s="205"/>
      <c r="CE120" s="101">
        <f>CE121+CE122+CE123+CE124+CE125</f>
        <v>0</v>
      </c>
      <c r="CF120" s="102">
        <f ca="1">IF(E120=0,0,SUMIF('Cocktail (December 2025)'!$F$6:$DB$1547,E120,'Cocktail (December 2025)'!$X$6:$X$1547))</f>
        <v>0</v>
      </c>
      <c r="CG120" s="103">
        <f ca="1">CF120/$H$120</f>
        <v>0</v>
      </c>
      <c r="CH120" s="104">
        <f ca="1">BT120+BU120+BV120+BW120-BX120-BY120-BZ120-CA120-CB120-CC120-CE120-CG120</f>
        <v>0</v>
      </c>
      <c r="CI120" s="104">
        <f ca="1">CH120</f>
        <v>0</v>
      </c>
      <c r="CJ120" s="105">
        <f t="shared" ca="1" si="3249"/>
        <v>0</v>
      </c>
      <c r="CK120" s="191"/>
      <c r="CL120" s="192">
        <f t="shared" ref="CL120:CL125" ca="1" si="3356">CK120-CH120</f>
        <v>0</v>
      </c>
      <c r="CM120" s="106">
        <f t="shared" ref="CM120:CM125" ca="1" si="3357">CH120</f>
        <v>0</v>
      </c>
      <c r="CN120" s="202"/>
      <c r="CO120" s="202"/>
      <c r="CP120" s="202"/>
      <c r="CQ120" s="202"/>
      <c r="CR120" s="202"/>
      <c r="CS120" s="202"/>
      <c r="CT120" s="202"/>
      <c r="CU120" s="202"/>
      <c r="CV120" s="204"/>
      <c r="CW120" s="205"/>
      <c r="CX120" s="101">
        <f>CX121+CX122+CX123+CX124+CX125</f>
        <v>0</v>
      </c>
      <c r="CY120" s="102">
        <f ca="1">IF(E120=0,0,SUMIF('Cocktail (December 2025)'!$F$6:$DB$1547,E120,'Cocktail (December 2025)'!$AA$6:$AA$1547))</f>
        <v>0</v>
      </c>
      <c r="CZ120" s="103">
        <f ca="1">CY120/$H$120</f>
        <v>0</v>
      </c>
      <c r="DA120" s="104">
        <f ca="1">CM120+CN120+CO120+CP120-CQ120-CR120-CS120-CT120-CU120-CV120-CX120-CZ120</f>
        <v>0</v>
      </c>
      <c r="DB120" s="104">
        <f ca="1">DA120</f>
        <v>0</v>
      </c>
      <c r="DC120" s="105">
        <f t="shared" ca="1" si="3252"/>
        <v>0</v>
      </c>
      <c r="DD120" s="191"/>
      <c r="DE120" s="192">
        <f t="shared" ref="DE120:DE125" ca="1" si="3358">DD120-DA120</f>
        <v>0</v>
      </c>
      <c r="DF120" s="106">
        <f t="shared" ref="DF120:DF125" ca="1" si="3359">DA120</f>
        <v>0</v>
      </c>
      <c r="DG120" s="202"/>
      <c r="DH120" s="202"/>
      <c r="DI120" s="202"/>
      <c r="DJ120" s="202"/>
      <c r="DK120" s="202"/>
      <c r="DL120" s="202"/>
      <c r="DM120" s="202"/>
      <c r="DN120" s="202"/>
      <c r="DO120" s="204"/>
      <c r="DP120" s="205"/>
      <c r="DQ120" s="101">
        <f>DQ121+DQ122+DQ123+DQ124+DQ125</f>
        <v>0</v>
      </c>
      <c r="DR120" s="102">
        <f ca="1">IF(E120=0,0,SUMIF('Cocktail (December 2025)'!$F$6:$DB$1547,E120,'Cocktail (December 2025)'!$AD$6:$AD$1547))</f>
        <v>0</v>
      </c>
      <c r="DS120" s="103">
        <f ca="1">DR120/$H$120</f>
        <v>0</v>
      </c>
      <c r="DT120" s="104">
        <f ca="1">DF120+DG120+DH120+DI120-DJ120-DK120-DL120-DM120-DN120-DO120-DQ120-DS120</f>
        <v>0</v>
      </c>
      <c r="DU120" s="104">
        <f ca="1">DT120</f>
        <v>0</v>
      </c>
      <c r="DV120" s="105">
        <f t="shared" ca="1" si="3255"/>
        <v>0</v>
      </c>
      <c r="DW120" s="191"/>
      <c r="DX120" s="192">
        <f t="shared" ref="DX120:DX125" ca="1" si="3360">DW120-DT120</f>
        <v>0</v>
      </c>
      <c r="DY120" s="106">
        <f t="shared" ref="DY120:DY125" ca="1" si="3361">DT120</f>
        <v>0</v>
      </c>
      <c r="DZ120" s="202"/>
      <c r="EA120" s="202"/>
      <c r="EB120" s="202"/>
      <c r="EC120" s="202"/>
      <c r="ED120" s="202"/>
      <c r="EE120" s="202"/>
      <c r="EF120" s="202"/>
      <c r="EG120" s="202"/>
      <c r="EH120" s="204"/>
      <c r="EI120" s="205"/>
      <c r="EJ120" s="101">
        <f>EJ121+EJ122+EJ123+EJ124+EJ125</f>
        <v>0</v>
      </c>
      <c r="EK120" s="102">
        <f ca="1">IF(E120=0,0,SUMIF('Cocktail (December 2025)'!$F$6:$DB$1547,E120,'Cocktail (December 2025)'!$AG$6:$AG$1547))</f>
        <v>0</v>
      </c>
      <c r="EL120" s="103">
        <f ca="1">EK120/$H$120</f>
        <v>0</v>
      </c>
      <c r="EM120" s="104">
        <f ca="1">DY120+DZ120+EA120+EB120-EC120-ED120-EE120-EF120-EG120-EH120-EJ120-EL120</f>
        <v>0</v>
      </c>
      <c r="EN120" s="104">
        <f ca="1">EM120</f>
        <v>0</v>
      </c>
      <c r="EO120" s="105">
        <f t="shared" ca="1" si="3258"/>
        <v>0</v>
      </c>
      <c r="EP120" s="191"/>
      <c r="EQ120" s="199">
        <f t="shared" ref="EQ120:EQ125" ca="1" si="3362">EP120-EM120</f>
        <v>0</v>
      </c>
      <c r="ER120" s="185">
        <f t="shared" ref="ER120:ER125" ca="1" si="3363">EM120</f>
        <v>0</v>
      </c>
      <c r="ES120" s="202"/>
      <c r="ET120" s="202"/>
      <c r="EU120" s="202"/>
      <c r="EV120" s="202"/>
      <c r="EW120" s="202"/>
      <c r="EX120" s="202"/>
      <c r="EY120" s="202"/>
      <c r="EZ120" s="202"/>
      <c r="FA120" s="204"/>
      <c r="FB120" s="205"/>
      <c r="FC120" s="101">
        <f>FC121+FC122+FC123+FC124+FC125</f>
        <v>0</v>
      </c>
      <c r="FD120" s="102">
        <f ca="1">IF(E120=0,0,SUMIF('Cocktail (December 2025)'!$F$6:$DB$1547,E120,'Cocktail (December 2025)'!$AJ$6:$AJ$1547))</f>
        <v>0</v>
      </c>
      <c r="FE120" s="103">
        <f ca="1">FD120/$H$120</f>
        <v>0</v>
      </c>
      <c r="FF120" s="104">
        <f ca="1">ER120+ES120+ET120+EU120-EV120-EW120-EX120-EY120-EZ120-FA120-FC120-FE120</f>
        <v>0</v>
      </c>
      <c r="FG120" s="104">
        <f ca="1">FF120</f>
        <v>0</v>
      </c>
      <c r="FH120" s="105">
        <f t="shared" ca="1" si="3261"/>
        <v>0</v>
      </c>
      <c r="FI120" s="191"/>
      <c r="FJ120" s="192">
        <f t="shared" ref="FJ120:FJ125" ca="1" si="3364">FI120-FF120</f>
        <v>0</v>
      </c>
      <c r="FK120" s="110">
        <f t="shared" ref="FK120:FK125" ca="1" si="3365">FF120</f>
        <v>0</v>
      </c>
      <c r="FL120" s="202"/>
      <c r="FM120" s="202"/>
      <c r="FN120" s="202"/>
      <c r="FO120" s="202"/>
      <c r="FP120" s="202"/>
      <c r="FQ120" s="202"/>
      <c r="FR120" s="202"/>
      <c r="FS120" s="202"/>
      <c r="FT120" s="204"/>
      <c r="FU120" s="205"/>
      <c r="FV120" s="101">
        <f>FV121+FV122+FV123+FV124+FV125</f>
        <v>0</v>
      </c>
      <c r="FW120" s="102">
        <f ca="1">IF(E120=0,0,SUMIF('Cocktail (December 2025)'!$F$6:$DB$1547,E120,'Cocktail (December 2025)'!$AM$6:$AM$1547))</f>
        <v>0</v>
      </c>
      <c r="FX120" s="103">
        <f ca="1">FW120/$H$120</f>
        <v>0</v>
      </c>
      <c r="FY120" s="104">
        <f ca="1">FK120+FL120+FM120+FN120-FO120-FP120-FQ120-FR120-FS120-FT120-FV120-FX120</f>
        <v>0</v>
      </c>
      <c r="FZ120" s="104">
        <f ca="1">FY120</f>
        <v>0</v>
      </c>
      <c r="GA120" s="105">
        <f t="shared" ca="1" si="3264"/>
        <v>0</v>
      </c>
      <c r="GB120" s="191"/>
      <c r="GC120" s="192">
        <f t="shared" ref="GC120:GC125" ca="1" si="3366">GB120-FY120</f>
        <v>0</v>
      </c>
      <c r="GD120" s="106">
        <f t="shared" ref="GD120:GD125" ca="1" si="3367">FY120</f>
        <v>0</v>
      </c>
      <c r="GE120" s="202"/>
      <c r="GF120" s="202"/>
      <c r="GG120" s="202"/>
      <c r="GH120" s="202"/>
      <c r="GI120" s="202"/>
      <c r="GJ120" s="202"/>
      <c r="GK120" s="202"/>
      <c r="GL120" s="202"/>
      <c r="GM120" s="204"/>
      <c r="GN120" s="205"/>
      <c r="GO120" s="101">
        <f>GO121+GO122+GO123+GO124+GO125</f>
        <v>0</v>
      </c>
      <c r="GP120" s="102">
        <f ca="1">IF(E120=0,0,SUMIF('Cocktail (December 2025)'!$F$6:$DB$1547,E120,'Cocktail (December 2025)'!$AP$6:$AP$1547))</f>
        <v>0</v>
      </c>
      <c r="GQ120" s="103">
        <f ca="1">GP120/$H$120</f>
        <v>0</v>
      </c>
      <c r="GR120" s="104">
        <f ca="1">GD120+GE120+GF120+GG120-GH120-GI120-GJ120-GK120-GL120-GM120-GO120-GQ120</f>
        <v>0</v>
      </c>
      <c r="GS120" s="104">
        <f ca="1">GR120</f>
        <v>0</v>
      </c>
      <c r="GT120" s="105">
        <f t="shared" ca="1" si="3267"/>
        <v>0</v>
      </c>
      <c r="GU120" s="191"/>
      <c r="GV120" s="192">
        <f t="shared" ref="GV120:GV125" ca="1" si="3368">GU120-GR120</f>
        <v>0</v>
      </c>
      <c r="GW120" s="106">
        <f t="shared" ref="GW120:GW125" ca="1" si="3369">GR120</f>
        <v>0</v>
      </c>
      <c r="GX120" s="202"/>
      <c r="GY120" s="202"/>
      <c r="GZ120" s="202"/>
      <c r="HA120" s="202"/>
      <c r="HB120" s="202"/>
      <c r="HC120" s="202"/>
      <c r="HD120" s="202"/>
      <c r="HE120" s="202"/>
      <c r="HF120" s="204"/>
      <c r="HG120" s="205"/>
      <c r="HH120" s="101">
        <f>HH121+HH122+HH123+HH124+HH125</f>
        <v>0</v>
      </c>
      <c r="HI120" s="102">
        <f ca="1">IF(E120=0,0,SUMIF('Cocktail (December 2025)'!$F$6:$DB$1547,E120,'Cocktail (December 2025)'!$AS$6:$AS$1547))</f>
        <v>0</v>
      </c>
      <c r="HJ120" s="103">
        <f ca="1">HI120/$H$120</f>
        <v>0</v>
      </c>
      <c r="HK120" s="104">
        <f ca="1">GW120+GX120+GY120+GZ120-HA120-HB120-HC120-HD120-HE120-HF120-HH120-HJ120</f>
        <v>0</v>
      </c>
      <c r="HL120" s="104">
        <f ca="1">HK120</f>
        <v>0</v>
      </c>
      <c r="HM120" s="105">
        <f t="shared" ca="1" si="3270"/>
        <v>0</v>
      </c>
      <c r="HN120" s="191"/>
      <c r="HO120" s="192">
        <f t="shared" ref="HO120:HO125" ca="1" si="3370">HN120-HK120</f>
        <v>0</v>
      </c>
      <c r="HP120" s="106">
        <f t="shared" ref="HP120:HP125" ca="1" si="3371">HK120</f>
        <v>0</v>
      </c>
      <c r="HQ120" s="202"/>
      <c r="HR120" s="202"/>
      <c r="HS120" s="202"/>
      <c r="HT120" s="202"/>
      <c r="HU120" s="202"/>
      <c r="HV120" s="202"/>
      <c r="HW120" s="202"/>
      <c r="HX120" s="202"/>
      <c r="HY120" s="204"/>
      <c r="HZ120" s="205"/>
      <c r="IA120" s="101">
        <f>IA121+IA122+IA123+IA124+IA125</f>
        <v>0</v>
      </c>
      <c r="IB120" s="102">
        <f ca="1">IF(E120=0,0,SUMIF('Cocktail (December 2025)'!$F$6:$DB$1547,E120,'Cocktail (December 2025)'!$AV$6:$AV$1547))</f>
        <v>0</v>
      </c>
      <c r="IC120" s="103">
        <f ca="1">IB120/$H$120</f>
        <v>0</v>
      </c>
      <c r="ID120" s="104">
        <f ca="1">HP120+HQ120+HR120+HS120-HT120-HU120-HV120-HW120-HX120-HY120-IA120-IC120</f>
        <v>0</v>
      </c>
      <c r="IE120" s="104">
        <f ca="1">ID120</f>
        <v>0</v>
      </c>
      <c r="IF120" s="105">
        <f t="shared" ca="1" si="3273"/>
        <v>0</v>
      </c>
      <c r="IG120" s="191"/>
      <c r="IH120" s="192">
        <f t="shared" ref="IH120:IH125" ca="1" si="3372">IG120-ID120</f>
        <v>0</v>
      </c>
      <c r="II120" s="106">
        <f t="shared" ref="II120:II125" ca="1" si="3373">ID120</f>
        <v>0</v>
      </c>
      <c r="IJ120" s="202"/>
      <c r="IK120" s="202"/>
      <c r="IL120" s="202"/>
      <c r="IM120" s="202"/>
      <c r="IN120" s="202"/>
      <c r="IO120" s="202"/>
      <c r="IP120" s="202"/>
      <c r="IQ120" s="202"/>
      <c r="IR120" s="204"/>
      <c r="IS120" s="205"/>
      <c r="IT120" s="101">
        <f>IT121+IT122+IT123+IT124+IT125</f>
        <v>0</v>
      </c>
      <c r="IU120" s="102">
        <f ca="1">IF(E120=0,0,SUMIF('Cocktail (December 2025)'!$F$6:$DB$1547,E120,'Cocktail (December 2025)'!$AY$6:$AY$1547))</f>
        <v>0</v>
      </c>
      <c r="IV120" s="103">
        <f ca="1">IU120/$H$120</f>
        <v>0</v>
      </c>
      <c r="IW120" s="104">
        <f ca="1">II120+IJ120+IK120+IL120-IM120-IN120-IO120-IP120-IQ120-IR120-IT120-IV120</f>
        <v>0</v>
      </c>
      <c r="IX120" s="104">
        <f ca="1">IW120</f>
        <v>0</v>
      </c>
      <c r="IY120" s="105">
        <f t="shared" ca="1" si="3276"/>
        <v>0</v>
      </c>
      <c r="IZ120" s="191"/>
      <c r="JA120" s="192">
        <f t="shared" ref="JA120:JA125" ca="1" si="3374">IZ120-IW120</f>
        <v>0</v>
      </c>
      <c r="JB120" s="106">
        <f t="shared" ref="JB120:JB125" ca="1" si="3375">IW120</f>
        <v>0</v>
      </c>
      <c r="JC120" s="202"/>
      <c r="JD120" s="202"/>
      <c r="JE120" s="202"/>
      <c r="JF120" s="202"/>
      <c r="JG120" s="202"/>
      <c r="JH120" s="202"/>
      <c r="JI120" s="202"/>
      <c r="JJ120" s="202"/>
      <c r="JK120" s="204"/>
      <c r="JL120" s="205"/>
      <c r="JM120" s="101">
        <f>JM121+JM122+JM123+JM124+JM125</f>
        <v>0</v>
      </c>
      <c r="JN120" s="102">
        <f ca="1">IF(E120=0,0,SUMIF('Cocktail (December 2025)'!$F$6:$DB$1547,E120,'Cocktail (December 2025)'!$BB$6:$BB$1547))</f>
        <v>0</v>
      </c>
      <c r="JO120" s="103">
        <f ca="1">JN120/$H$120</f>
        <v>0</v>
      </c>
      <c r="JP120" s="104">
        <f ca="1">JB120+JC120+JD120+JE120-JF120-JG120-JH120-JI120-JJ120-JK120-JM120-JO120</f>
        <v>0</v>
      </c>
      <c r="JQ120" s="104">
        <f ca="1">JP120</f>
        <v>0</v>
      </c>
      <c r="JR120" s="105">
        <f t="shared" ca="1" si="3279"/>
        <v>0</v>
      </c>
      <c r="JS120" s="191"/>
      <c r="JT120" s="192">
        <f t="shared" ref="JT120:JT125" ca="1" si="3376">JS120-JP120</f>
        <v>0</v>
      </c>
      <c r="JU120" s="106">
        <f t="shared" ref="JU120:JU125" ca="1" si="3377">JP120</f>
        <v>0</v>
      </c>
      <c r="JV120" s="202"/>
      <c r="JW120" s="202"/>
      <c r="JX120" s="202"/>
      <c r="JY120" s="202"/>
      <c r="JZ120" s="202"/>
      <c r="KA120" s="202"/>
      <c r="KB120" s="202"/>
      <c r="KC120" s="202"/>
      <c r="KD120" s="204"/>
      <c r="KE120" s="205"/>
      <c r="KF120" s="101">
        <f>KF121+KF122+KF123+KF124+KF125</f>
        <v>0</v>
      </c>
      <c r="KG120" s="102">
        <f ca="1">IF(E120=0,0,SUMIF('Cocktail (December 2025)'!$F$6:$DB$1547,E120,'Cocktail (December 2025)'!$BE$6:$BE$1547))</f>
        <v>0</v>
      </c>
      <c r="KH120" s="103">
        <f ca="1">KG120/$H$120</f>
        <v>0</v>
      </c>
      <c r="KI120" s="104">
        <f ca="1">JU120+JV120+JW120+JX120-JY120-JZ120-KA120-KB120-KC120-KD120-KF120-KH120</f>
        <v>0</v>
      </c>
      <c r="KJ120" s="104">
        <f ca="1">KI120</f>
        <v>0</v>
      </c>
      <c r="KK120" s="105">
        <f t="shared" ca="1" si="3282"/>
        <v>0</v>
      </c>
      <c r="KL120" s="191"/>
      <c r="KM120" s="192">
        <f t="shared" ref="KM120:KM125" ca="1" si="3378">KL120-KI120</f>
        <v>0</v>
      </c>
      <c r="KN120" s="106">
        <f t="shared" ref="KN120:KN125" ca="1" si="3379">KI120</f>
        <v>0</v>
      </c>
      <c r="KO120" s="202"/>
      <c r="KP120" s="202"/>
      <c r="KQ120" s="202"/>
      <c r="KR120" s="202"/>
      <c r="KS120" s="202"/>
      <c r="KT120" s="202"/>
      <c r="KU120" s="202"/>
      <c r="KV120" s="202"/>
      <c r="KW120" s="204"/>
      <c r="KX120" s="205"/>
      <c r="KY120" s="101">
        <f>KY121+KY122+KY123+KY124+KY125</f>
        <v>0</v>
      </c>
      <c r="KZ120" s="102">
        <f ca="1">IF(E120=0,0,SUMIF('Cocktail (December 2025)'!$F$6:$DB$1547,E120,'Cocktail (December 2025)'!$BH$6:$BH$1547))</f>
        <v>0</v>
      </c>
      <c r="LA120" s="103">
        <f ca="1">KZ120/$H$120</f>
        <v>0</v>
      </c>
      <c r="LB120" s="104">
        <f ca="1">KN120+KO120+KP120+KQ120-KR120-KS120-KT120-KU120-KV120-KW120-KY120-LA120</f>
        <v>0</v>
      </c>
      <c r="LC120" s="104">
        <f ca="1">LB120</f>
        <v>0</v>
      </c>
      <c r="LD120" s="105">
        <f t="shared" ca="1" si="3285"/>
        <v>0</v>
      </c>
      <c r="LE120" s="191"/>
      <c r="LF120" s="192">
        <f t="shared" ref="LF120:LF125" ca="1" si="3380">LE120-LB120</f>
        <v>0</v>
      </c>
      <c r="LG120" s="106">
        <f t="shared" ref="LG120:LG125" ca="1" si="3381">LB120</f>
        <v>0</v>
      </c>
      <c r="LH120" s="202"/>
      <c r="LI120" s="202"/>
      <c r="LJ120" s="202"/>
      <c r="LK120" s="202"/>
      <c r="LL120" s="202"/>
      <c r="LM120" s="202"/>
      <c r="LN120" s="202"/>
      <c r="LO120" s="202"/>
      <c r="LP120" s="204"/>
      <c r="LQ120" s="205"/>
      <c r="LR120" s="101">
        <f>LR121+LR122+LR123+LR124+LR125</f>
        <v>0</v>
      </c>
      <c r="LS120" s="102">
        <f ca="1">IF(E120=0,0,SUMIF('Cocktail (December 2025)'!$F$6:$DB$1547,E120,'Cocktail (December 2025)'!$BK$6:$BK$1547))</f>
        <v>0</v>
      </c>
      <c r="LT120" s="103">
        <f ca="1">LS120/$H$120</f>
        <v>0</v>
      </c>
      <c r="LU120" s="104">
        <f ca="1">LG120+LH120+LI120+LJ120-LK120-LL120-LM120-LN120-LO120-LP120-LR120-LT120</f>
        <v>0</v>
      </c>
      <c r="LV120" s="104">
        <f ca="1">LU120</f>
        <v>0</v>
      </c>
      <c r="LW120" s="105">
        <f t="shared" ca="1" si="3288"/>
        <v>0</v>
      </c>
      <c r="LX120" s="191"/>
      <c r="LY120" s="192">
        <f t="shared" ref="LY120:LY125" ca="1" si="3382">LX120-LU120</f>
        <v>0</v>
      </c>
      <c r="LZ120" s="106">
        <f t="shared" ref="LZ120:LZ125" ca="1" si="3383">LU120</f>
        <v>0</v>
      </c>
      <c r="MA120" s="202"/>
      <c r="MB120" s="202"/>
      <c r="MC120" s="202"/>
      <c r="MD120" s="202"/>
      <c r="ME120" s="202"/>
      <c r="MF120" s="202"/>
      <c r="MG120" s="202"/>
      <c r="MH120" s="202"/>
      <c r="MI120" s="204"/>
      <c r="MJ120" s="205"/>
      <c r="MK120" s="101">
        <f>MK121+MK122+MK123+MK124+MK125</f>
        <v>0</v>
      </c>
      <c r="ML120" s="102">
        <f ca="1">IF(E120=0,0,SUMIF('Cocktail (December 2025)'!$F$6:$DB$1547,E120,'Cocktail (December 2025)'!$BN$6:$BN$1547))</f>
        <v>0</v>
      </c>
      <c r="MM120" s="103">
        <f ca="1">ML120/$H$120</f>
        <v>0</v>
      </c>
      <c r="MN120" s="104">
        <f ca="1">LZ120+MA120+MB120+MC120-MD120-ME120-MF120-MG120-MH120-MI120-MK120-MM120</f>
        <v>0</v>
      </c>
      <c r="MO120" s="104">
        <f ca="1">MN120</f>
        <v>0</v>
      </c>
      <c r="MP120" s="105">
        <f t="shared" ca="1" si="3291"/>
        <v>0</v>
      </c>
      <c r="MQ120" s="191"/>
      <c r="MR120" s="192">
        <f t="shared" ref="MR120:MR125" ca="1" si="3384">MQ120-MN120</f>
        <v>0</v>
      </c>
      <c r="MS120" s="106">
        <f t="shared" ref="MS120:MS125" ca="1" si="3385">MN120</f>
        <v>0</v>
      </c>
      <c r="MT120" s="202"/>
      <c r="MU120" s="202"/>
      <c r="MV120" s="202"/>
      <c r="MW120" s="202"/>
      <c r="MX120" s="202"/>
      <c r="MY120" s="202"/>
      <c r="MZ120" s="202"/>
      <c r="NA120" s="202"/>
      <c r="NB120" s="204"/>
      <c r="NC120" s="205"/>
      <c r="ND120" s="101">
        <f>ND121+ND122+ND123+ND124+ND125</f>
        <v>0</v>
      </c>
      <c r="NE120" s="102">
        <f ca="1">IF(E120=0,0,SUMIF('Cocktail (December 2025)'!$F$6:$DB$1547,E120,'Cocktail (December 2025)'!$BQ$6:$BQ$1547))</f>
        <v>0</v>
      </c>
      <c r="NF120" s="103">
        <f ca="1">NE120/$H$120</f>
        <v>0</v>
      </c>
      <c r="NG120" s="104">
        <f ca="1">MS120+MT120+MU120+MV120-MW120-MX120-MY120-MZ120-NA120-NB120-ND120-NF120</f>
        <v>0</v>
      </c>
      <c r="NH120" s="104">
        <f ca="1">NG120</f>
        <v>0</v>
      </c>
      <c r="NI120" s="105">
        <f t="shared" ca="1" si="3294"/>
        <v>0</v>
      </c>
      <c r="NJ120" s="191"/>
      <c r="NK120" s="192">
        <f t="shared" ref="NK120:NK125" ca="1" si="3386">NJ120-NG120</f>
        <v>0</v>
      </c>
      <c r="NL120" s="106">
        <f t="shared" ref="NL120:NL125" ca="1" si="3387">NG120</f>
        <v>0</v>
      </c>
      <c r="NM120" s="202"/>
      <c r="NN120" s="202"/>
      <c r="NO120" s="202"/>
      <c r="NP120" s="202"/>
      <c r="NQ120" s="202"/>
      <c r="NR120" s="202"/>
      <c r="NS120" s="202"/>
      <c r="NT120" s="202"/>
      <c r="NU120" s="204"/>
      <c r="NV120" s="205"/>
      <c r="NW120" s="101">
        <f>NW121+NW122+NW123+NW124+NW125</f>
        <v>0</v>
      </c>
      <c r="NX120" s="102">
        <f ca="1">IF(E120=0,0,SUMIF('Cocktail (December 2025)'!$F$6:$DB$1547,E120,'Cocktail (December 2025)'!$BT$6:$BT$1547))</f>
        <v>0</v>
      </c>
      <c r="NY120" s="103">
        <f ca="1">NX120/$H$120</f>
        <v>0</v>
      </c>
      <c r="NZ120" s="104">
        <f ca="1">NL120+NM120+NN120+NO120-NP120-NQ120-NR120-NS120-NT120-NU120-NW120-NY120</f>
        <v>0</v>
      </c>
      <c r="OA120" s="104">
        <f ca="1">NZ120</f>
        <v>0</v>
      </c>
      <c r="OB120" s="105">
        <f t="shared" ca="1" si="3297"/>
        <v>0</v>
      </c>
      <c r="OC120" s="191"/>
      <c r="OD120" s="192">
        <f t="shared" ref="OD120:OD125" ca="1" si="3388">OC120-NZ120</f>
        <v>0</v>
      </c>
      <c r="OE120" s="106">
        <f t="shared" ref="OE120:OE125" ca="1" si="3389">NZ120</f>
        <v>0</v>
      </c>
      <c r="OF120" s="202"/>
      <c r="OG120" s="202"/>
      <c r="OH120" s="202"/>
      <c r="OI120" s="202"/>
      <c r="OJ120" s="202"/>
      <c r="OK120" s="202"/>
      <c r="OL120" s="202"/>
      <c r="OM120" s="202"/>
      <c r="ON120" s="204"/>
      <c r="OO120" s="205"/>
      <c r="OP120" s="101">
        <f>OP121+OP122+OP123+OP124+OP125</f>
        <v>0</v>
      </c>
      <c r="OQ120" s="102">
        <f ca="1">IF(E120=0,0,SUMIF('Cocktail (December 2025)'!$F$6:$DB$1547,E120,'Cocktail (December 2025)'!$BW$6:$BW$1547))</f>
        <v>0</v>
      </c>
      <c r="OR120" s="103">
        <f ca="1">OQ120/$H$120</f>
        <v>0</v>
      </c>
      <c r="OS120" s="104">
        <f ca="1">OE120+OF120+OG120+OH120-OI120-OJ120-OK120-OL120-OM120-ON120-OP120-OR120</f>
        <v>0</v>
      </c>
      <c r="OT120" s="104">
        <f ca="1">OS120</f>
        <v>0</v>
      </c>
      <c r="OU120" s="105">
        <f t="shared" ca="1" si="3300"/>
        <v>0</v>
      </c>
      <c r="OV120" s="191"/>
      <c r="OW120" s="192">
        <f t="shared" ref="OW120:OW125" ca="1" si="3390">OV120-OS120</f>
        <v>0</v>
      </c>
      <c r="OX120" s="106">
        <f t="shared" ref="OX120:OX125" ca="1" si="3391">OS120</f>
        <v>0</v>
      </c>
      <c r="OY120" s="202"/>
      <c r="OZ120" s="202"/>
      <c r="PA120" s="202"/>
      <c r="PB120" s="202"/>
      <c r="PC120" s="202"/>
      <c r="PD120" s="202"/>
      <c r="PE120" s="202"/>
      <c r="PF120" s="202"/>
      <c r="PG120" s="204"/>
      <c r="PH120" s="205"/>
      <c r="PI120" s="101">
        <f>PI121+PI122+PI123+PI124+PI125</f>
        <v>0</v>
      </c>
      <c r="PJ120" s="102">
        <f ca="1">IF(E120=0,0,SUMIF('Cocktail (December 2025)'!$F$6:$DB$1547,E120,'Cocktail (December 2025)'!$BZ$6:$BZ$1547))</f>
        <v>0</v>
      </c>
      <c r="PK120" s="103">
        <f ca="1">PJ120/$H$120</f>
        <v>0</v>
      </c>
      <c r="PL120" s="104">
        <f ca="1">OX120+OY120+OZ120+PA120-PB120-PC120-PD120-PE120-PF120-PG120-PI120-PK120</f>
        <v>0</v>
      </c>
      <c r="PM120" s="104">
        <f ca="1">PL120</f>
        <v>0</v>
      </c>
      <c r="PN120" s="105">
        <f t="shared" ca="1" si="3303"/>
        <v>0</v>
      </c>
      <c r="PO120" s="191"/>
      <c r="PP120" s="192">
        <f t="shared" ref="PP120:PP125" ca="1" si="3392">PO120-PL120</f>
        <v>0</v>
      </c>
      <c r="PQ120" s="106">
        <f t="shared" ref="PQ120:PQ125" ca="1" si="3393">PL120</f>
        <v>0</v>
      </c>
      <c r="PR120" s="202"/>
      <c r="PS120" s="202"/>
      <c r="PT120" s="202"/>
      <c r="PU120" s="202"/>
      <c r="PV120" s="202"/>
      <c r="PW120" s="202"/>
      <c r="PX120" s="202"/>
      <c r="PY120" s="202"/>
      <c r="PZ120" s="204"/>
      <c r="QA120" s="205"/>
      <c r="QB120" s="101">
        <f>QB121+QB122+QB123+QB124+QB125</f>
        <v>0</v>
      </c>
      <c r="QC120" s="102">
        <f ca="1">IF(E120=0,0,SUMIF('Cocktail (December 2025)'!$F$6:$DB$1547,E120,'Cocktail (December 2025)'!$CC$6:$CC$1547))</f>
        <v>0</v>
      </c>
      <c r="QD120" s="103">
        <f ca="1">QC120/$H$120</f>
        <v>0</v>
      </c>
      <c r="QE120" s="104">
        <f ca="1">PQ120+PR120+PS120+PT120-PU120-PV120-PW120-PX120-PY120-PZ120-QB120-QD120</f>
        <v>0</v>
      </c>
      <c r="QF120" s="104">
        <f ca="1">QE120</f>
        <v>0</v>
      </c>
      <c r="QG120" s="105">
        <f t="shared" ca="1" si="3306"/>
        <v>0</v>
      </c>
      <c r="QH120" s="191"/>
      <c r="QI120" s="192">
        <f t="shared" ref="QI120:QI125" ca="1" si="3394">QH120-QE120</f>
        <v>0</v>
      </c>
      <c r="QJ120" s="106">
        <f t="shared" ref="QJ120:QJ125" ca="1" si="3395">QE120</f>
        <v>0</v>
      </c>
      <c r="QK120" s="202"/>
      <c r="QL120" s="202"/>
      <c r="QM120" s="202"/>
      <c r="QN120" s="202"/>
      <c r="QO120" s="202"/>
      <c r="QP120" s="202"/>
      <c r="QQ120" s="202"/>
      <c r="QR120" s="202"/>
      <c r="QS120" s="204"/>
      <c r="QT120" s="205"/>
      <c r="QU120" s="101">
        <f>QU121+QU122+QU123+QU124+QU125</f>
        <v>0</v>
      </c>
      <c r="QV120" s="102">
        <f ca="1">IF(E120=0,0,SUMIF('Cocktail (December 2025)'!$F$6:$DB$1547,E120,'Cocktail (December 2025)'!$CF$6:$CF$1547))</f>
        <v>0</v>
      </c>
      <c r="QW120" s="103">
        <f ca="1">QV120/$H$120</f>
        <v>0</v>
      </c>
      <c r="QX120" s="104">
        <f ca="1">QJ120+QK120+QL120+QM120-QN120-QO120-QP120-QQ120-QR120-QS120-QU120-QW120</f>
        <v>0</v>
      </c>
      <c r="QY120" s="104">
        <f ca="1">QX120</f>
        <v>0</v>
      </c>
      <c r="QZ120" s="105">
        <f t="shared" ca="1" si="3309"/>
        <v>0</v>
      </c>
      <c r="RA120" s="191"/>
      <c r="RB120" s="192">
        <f t="shared" ref="RB120:RB125" ca="1" si="3396">RA120-QX120</f>
        <v>0</v>
      </c>
      <c r="RC120" s="106">
        <f t="shared" ref="RC120:RC125" ca="1" si="3397">QX120</f>
        <v>0</v>
      </c>
      <c r="RD120" s="202"/>
      <c r="RE120" s="202"/>
      <c r="RF120" s="202"/>
      <c r="RG120" s="202"/>
      <c r="RH120" s="202"/>
      <c r="RI120" s="202"/>
      <c r="RJ120" s="202"/>
      <c r="RK120" s="202"/>
      <c r="RL120" s="204"/>
      <c r="RM120" s="205"/>
      <c r="RN120" s="101">
        <f>RN121+RN122+RN123+RN124+RN125</f>
        <v>0</v>
      </c>
      <c r="RO120" s="102">
        <f ca="1">IF(E120=0,0,SUMIF('Cocktail (December 2025)'!$F$6:$DB$1547,E120,'Cocktail (December 2025)'!$CI$6:$CI$1547))</f>
        <v>0</v>
      </c>
      <c r="RP120" s="103">
        <f ca="1">RO120/$H$120</f>
        <v>0</v>
      </c>
      <c r="RQ120" s="104">
        <f ca="1">RC120+RD120+RE120+RF120-RG120-RH120-RI120-RJ120-RK120-RL120-RN120-RP120</f>
        <v>0</v>
      </c>
      <c r="RR120" s="104">
        <f ca="1">RQ120</f>
        <v>0</v>
      </c>
      <c r="RS120" s="105">
        <f t="shared" ca="1" si="3312"/>
        <v>0</v>
      </c>
      <c r="RT120" s="191"/>
      <c r="RU120" s="192">
        <f t="shared" ref="RU120:RU125" ca="1" si="3398">RT120-RQ120</f>
        <v>0</v>
      </c>
      <c r="RV120" s="106">
        <f t="shared" ref="RV120:RV125" ca="1" si="3399">RQ120</f>
        <v>0</v>
      </c>
      <c r="RW120" s="202"/>
      <c r="RX120" s="202"/>
      <c r="RY120" s="202"/>
      <c r="RZ120" s="202"/>
      <c r="SA120" s="202"/>
      <c r="SB120" s="202"/>
      <c r="SC120" s="202"/>
      <c r="SD120" s="202"/>
      <c r="SE120" s="204"/>
      <c r="SF120" s="205"/>
      <c r="SG120" s="101">
        <f>SG121+SG122+SG123+SG124+SG125</f>
        <v>0</v>
      </c>
      <c r="SH120" s="102">
        <f ca="1">IF(E120=0,0,SUMIF('Cocktail (December 2025)'!$F$6:$DB$1547,E120,'Cocktail (December 2025)'!$CL$6:$CL$1547))</f>
        <v>0</v>
      </c>
      <c r="SI120" s="103">
        <f ca="1">SH120/$H$120</f>
        <v>0</v>
      </c>
      <c r="SJ120" s="104">
        <f ca="1">RV120+RW120+RX120+RY120-RZ120-SA120-SB120-SC120-SD120-SE120-SG120-SI120</f>
        <v>0</v>
      </c>
      <c r="SK120" s="104">
        <f ca="1">SJ120</f>
        <v>0</v>
      </c>
      <c r="SL120" s="105">
        <f t="shared" ca="1" si="3315"/>
        <v>0</v>
      </c>
      <c r="SM120" s="191"/>
      <c r="SN120" s="192">
        <f t="shared" ref="SN120:SN125" ca="1" si="3400">SM120-SJ120</f>
        <v>0</v>
      </c>
      <c r="SO120" s="106">
        <f t="shared" ref="SO120:SO125" ca="1" si="3401">SJ120</f>
        <v>0</v>
      </c>
      <c r="SP120" s="202"/>
      <c r="SQ120" s="202"/>
      <c r="SR120" s="202"/>
      <c r="SS120" s="202"/>
      <c r="ST120" s="202"/>
      <c r="SU120" s="202"/>
      <c r="SV120" s="202"/>
      <c r="SW120" s="202"/>
      <c r="SX120" s="204"/>
      <c r="SY120" s="205"/>
      <c r="SZ120" s="101">
        <f>SZ121+SZ122+SZ123+SZ124+SZ125</f>
        <v>0</v>
      </c>
      <c r="TA120" s="102">
        <f ca="1">IF(E120=0,0,SUMIF('Cocktail (December 2025)'!$F$6:$DB$1547,E120,'Cocktail (December 2025)'!$CO$6:$CO$1547))</f>
        <v>0</v>
      </c>
      <c r="TB120" s="103">
        <f ca="1">TA120/$H$120</f>
        <v>0</v>
      </c>
      <c r="TC120" s="104">
        <f ca="1">SO120+SP120+SQ120+SR120-SS120-ST120-SU120-SV120-SW120-SX120-SZ120-TB120</f>
        <v>0</v>
      </c>
      <c r="TD120" s="104">
        <f ca="1">TC120</f>
        <v>0</v>
      </c>
      <c r="TE120" s="105">
        <f t="shared" ca="1" si="3318"/>
        <v>0</v>
      </c>
      <c r="TF120" s="191"/>
      <c r="TG120" s="192">
        <f t="shared" ref="TG120:TG125" ca="1" si="3402">TF120-TC120</f>
        <v>0</v>
      </c>
      <c r="TH120" s="106">
        <f t="shared" ref="TH120:TH125" ca="1" si="3403">TC120</f>
        <v>0</v>
      </c>
      <c r="TI120" s="202"/>
      <c r="TJ120" s="202"/>
      <c r="TK120" s="202"/>
      <c r="TL120" s="202"/>
      <c r="TM120" s="202"/>
      <c r="TN120" s="202"/>
      <c r="TO120" s="202"/>
      <c r="TP120" s="202"/>
      <c r="TQ120" s="204"/>
      <c r="TR120" s="205"/>
      <c r="TS120" s="101">
        <f>TS121+TS122+TS123+TS124+TS125</f>
        <v>0</v>
      </c>
      <c r="TT120" s="102">
        <f ca="1">IF(E120=0,0,SUMIF('Cocktail (December 2025)'!$F$6:$DB$1547,E120,'Cocktail (December 2025)'!$CR$6:$CR$1547))</f>
        <v>0</v>
      </c>
      <c r="TU120" s="103">
        <f ca="1">TT120/$H$120</f>
        <v>0</v>
      </c>
      <c r="TV120" s="104">
        <f ca="1">TH120+TI120+TJ120+TK120-TL120-TM120-TN120-TO120-TP120-TQ120-TS120-TU120</f>
        <v>0</v>
      </c>
      <c r="TW120" s="104">
        <f ca="1">TV120</f>
        <v>0</v>
      </c>
      <c r="TX120" s="105">
        <f t="shared" ca="1" si="3321"/>
        <v>0</v>
      </c>
      <c r="TY120" s="191"/>
      <c r="TZ120" s="192">
        <f t="shared" ref="TZ120:TZ125" ca="1" si="3404">TY120-TV120</f>
        <v>0</v>
      </c>
      <c r="UA120" s="106">
        <f t="shared" ref="UA120:UA125" ca="1" si="3405">TV120</f>
        <v>0</v>
      </c>
      <c r="UB120" s="202"/>
      <c r="UC120" s="202"/>
      <c r="UD120" s="202"/>
      <c r="UE120" s="202"/>
      <c r="UF120" s="202"/>
      <c r="UG120" s="202"/>
      <c r="UH120" s="202"/>
      <c r="UI120" s="202"/>
      <c r="UJ120" s="204"/>
      <c r="UK120" s="205"/>
      <c r="UL120" s="101">
        <f>UL121+UL122+UL123+UL124+UL125</f>
        <v>0</v>
      </c>
      <c r="UM120" s="102">
        <f ca="1">IF(E120=0,0,SUMIF('Cocktail (December 2025)'!$F$6:$DB$1547,E120,'Cocktail (December 2025)'!$CU$6:$CU$1547))</f>
        <v>0</v>
      </c>
      <c r="UN120" s="103">
        <f ca="1">UM120/$H$120</f>
        <v>0</v>
      </c>
      <c r="UO120" s="104">
        <f ca="1">UA120+UB120+UC120+UD120-UE120-UF120-UG120-UH120-UI120-UJ120-UL120-UN120</f>
        <v>0</v>
      </c>
      <c r="UP120" s="104">
        <f ca="1">UO120</f>
        <v>0</v>
      </c>
      <c r="UQ120" s="105">
        <f t="shared" ca="1" si="3324"/>
        <v>0</v>
      </c>
      <c r="UR120" s="191"/>
      <c r="US120" s="192">
        <f t="shared" ref="US120:US125" ca="1" si="3406">UR120-UO120</f>
        <v>0</v>
      </c>
      <c r="UT120" s="106">
        <f t="shared" ref="UT120:UT125" ca="1" si="3407">UO120</f>
        <v>0</v>
      </c>
      <c r="UU120" s="202"/>
      <c r="UV120" s="202"/>
      <c r="UW120" s="202"/>
      <c r="UX120" s="202"/>
      <c r="UY120" s="202"/>
      <c r="UZ120" s="202"/>
      <c r="VA120" s="202"/>
      <c r="VB120" s="202"/>
      <c r="VC120" s="204"/>
      <c r="VD120" s="205"/>
      <c r="VE120" s="101">
        <f>VE121+VE122+VE123+VE124+VE125</f>
        <v>0</v>
      </c>
      <c r="VF120" s="102">
        <f ca="1">IF(E120=0,0,SUMIF('Cocktail (December 2025)'!$F$6:$DB$1547,E120,'Cocktail (December 2025)'!$CX$6:$CX$1547))</f>
        <v>0</v>
      </c>
      <c r="VG120" s="103">
        <f ca="1">VF120/$H$120</f>
        <v>0</v>
      </c>
      <c r="VH120" s="104">
        <f ca="1">UT120+UU120+UV120+UW120-UX120-UY120-UZ120-VA120-VB120-VC120-VE120-VG120</f>
        <v>0</v>
      </c>
      <c r="VI120" s="104">
        <f ca="1">VH120</f>
        <v>0</v>
      </c>
      <c r="VJ120" s="105">
        <f t="shared" ca="1" si="3327"/>
        <v>0</v>
      </c>
      <c r="VK120" s="191"/>
      <c r="VL120" s="192">
        <f t="shared" ref="VL120:VL125" ca="1" si="3408">VK120-VH120</f>
        <v>0</v>
      </c>
      <c r="VM120" s="106">
        <f t="shared" ref="VM120:VM125" ca="1" si="3409">VH120</f>
        <v>0</v>
      </c>
      <c r="VN120" s="202"/>
      <c r="VO120" s="202"/>
      <c r="VP120" s="202"/>
      <c r="VQ120" s="202"/>
      <c r="VR120" s="202"/>
      <c r="VS120" s="202"/>
      <c r="VT120" s="202"/>
      <c r="VU120" s="202"/>
      <c r="VV120" s="204"/>
      <c r="VW120" s="205"/>
      <c r="VX120" s="101">
        <f>VX121+VX122+VX123+VX124+VX125</f>
        <v>0</v>
      </c>
      <c r="VY120" s="102">
        <f ca="1">IF(E120=0,0,SUMIF('Cocktail (December 2025)'!$F$6:$DB$1547,E120,'Cocktail (December 2025)'!$DA$6:$DA$1547))</f>
        <v>0</v>
      </c>
      <c r="VZ120" s="103">
        <f ca="1">VY120/$H$120</f>
        <v>0</v>
      </c>
      <c r="WA120" s="104">
        <f ca="1">VM120+VN120+VO120+VP120-VQ120-VR120-VS120-VT120-VU120-VV120-VX120-VZ120</f>
        <v>0</v>
      </c>
      <c r="WB120" s="104">
        <f ca="1">WA120</f>
        <v>0</v>
      </c>
      <c r="WC120" s="105">
        <f t="shared" ca="1" si="3330"/>
        <v>0</v>
      </c>
      <c r="WD120" s="191"/>
      <c r="WE120" s="192">
        <f t="shared" ref="WE120:WE125" ca="1" si="3410">WD120-WA120</f>
        <v>0</v>
      </c>
      <c r="WF120" s="14" t="s">
        <v>81</v>
      </c>
      <c r="WG120" s="62">
        <f t="shared" ref="WG120:WG125" si="3411">O120</f>
        <v>0</v>
      </c>
      <c r="WH120" s="13">
        <f t="shared" ref="WH120:WL125" si="3412">P120+AI120+BB120+BU120+CN120+DG120+DZ120+ES120+FL120+GE120+GX120+HQ120+IJ120+JC120+JV120+KO120+LH120+MA120+MT120+NM120+OF120+OY120+PR120+QK120+RD120+RW120+SP120+TI120+UB120+UU120+VN120</f>
        <v>0</v>
      </c>
      <c r="WI120" s="13">
        <f t="shared" si="3412"/>
        <v>0</v>
      </c>
      <c r="WJ120" s="13">
        <f t="shared" si="3412"/>
        <v>0</v>
      </c>
      <c r="WK120" s="13">
        <f t="shared" si="3412"/>
        <v>0</v>
      </c>
      <c r="WL120" s="13">
        <f t="shared" si="3412"/>
        <v>0</v>
      </c>
      <c r="WM120" s="13">
        <f t="shared" ref="WM120:WM125" si="3413">U120+AN120+BG120+BZ120+CS120+DL120+EE120++EX120+FQ120+GJ120+HC120+HV120+IO120+JH120+KA120+KT120+LM120+MF120+MY120+NR120+OK120+PD120+PW120+QP120+RI120+SB120+SU120+TN120+UG120+UZ120+VS120</f>
        <v>0</v>
      </c>
      <c r="WN120" s="13">
        <f t="shared" ref="WN120:WR125" si="3414">V120+AO120+BH120+CA120+CT120+DM120+EF120+EY120+FR120+GK120+HD120+HW120+IP120+JI120+KB120+KU120+LN120+MG120+MZ120+NS120+OL120+PE120+PX120+QQ120+RJ120+SC120+SV120+TO120+UH120+VA120+VT120</f>
        <v>0</v>
      </c>
      <c r="WO120" s="13">
        <f t="shared" si="3414"/>
        <v>0</v>
      </c>
      <c r="WP120" s="63">
        <f t="shared" si="3414"/>
        <v>0</v>
      </c>
      <c r="WQ120" s="63">
        <f t="shared" si="3414"/>
        <v>0</v>
      </c>
      <c r="WR120" s="63">
        <f t="shared" si="3414"/>
        <v>0</v>
      </c>
      <c r="WS120" s="63">
        <f t="shared" ref="WS120:WS125" ca="1" si="3415">AB120+AU120+BN120+CG120+CZ120+DS120+EL120+FE120+FX120+GQ120+HJ120+IC120+IV120+JO120+KH120+LA120+LT120+MM120+NF120+NY120+OR120+PK120+QD120+QW120+RP120+SI120+TB120+TU120+UN120+VG120+VZ120</f>
        <v>0</v>
      </c>
      <c r="WT120" s="54">
        <f t="shared" ref="WT120:WU125" ca="1" si="3416">WA120</f>
        <v>0</v>
      </c>
      <c r="WU120" s="64">
        <f t="shared" ca="1" si="3416"/>
        <v>0</v>
      </c>
      <c r="WV120" s="196"/>
      <c r="WW120" s="197">
        <f t="shared" ref="WW120:WW125" ca="1" si="3417">WV120-WT120</f>
        <v>0</v>
      </c>
      <c r="WX120" s="12">
        <f>WV120/F120</f>
        <v>0</v>
      </c>
      <c r="WY120" s="61"/>
    </row>
    <row r="121" spans="1:623" ht="15" customHeight="1" x14ac:dyDescent="0.3">
      <c r="A121" s="114" t="str">
        <f t="shared" si="3348"/>
        <v>-</v>
      </c>
      <c r="B121" s="175"/>
      <c r="C121" s="173">
        <v>48</v>
      </c>
      <c r="D121" s="174">
        <v>25</v>
      </c>
      <c r="E121" s="211" t="s">
        <v>88</v>
      </c>
      <c r="F121" s="98"/>
      <c r="G121" s="98"/>
      <c r="H121" s="90">
        <v>6</v>
      </c>
      <c r="I121" s="98"/>
      <c r="J121" s="90"/>
      <c r="K121" s="99"/>
      <c r="L121" s="215"/>
      <c r="M121" s="215"/>
      <c r="N121" s="208"/>
      <c r="O121" s="100">
        <f t="shared" si="3349"/>
        <v>0</v>
      </c>
      <c r="P121" s="202"/>
      <c r="Q121" s="202"/>
      <c r="R121" s="202"/>
      <c r="S121" s="202"/>
      <c r="T121" s="202"/>
      <c r="U121" s="202"/>
      <c r="V121" s="202"/>
      <c r="W121" s="202"/>
      <c r="X121" s="204"/>
      <c r="Y121" s="203"/>
      <c r="Z121" s="101">
        <f>Y121*$H121</f>
        <v>0</v>
      </c>
      <c r="AA121" s="102"/>
      <c r="AB121" s="103"/>
      <c r="AC121" s="104"/>
      <c r="AD121" s="104"/>
      <c r="AE121" s="105">
        <f t="shared" si="3240"/>
        <v>0</v>
      </c>
      <c r="AF121" s="191"/>
      <c r="AG121" s="192">
        <f t="shared" si="3350"/>
        <v>0</v>
      </c>
      <c r="AH121" s="106">
        <f t="shared" si="3351"/>
        <v>0</v>
      </c>
      <c r="AI121" s="202"/>
      <c r="AJ121" s="202"/>
      <c r="AK121" s="202"/>
      <c r="AL121" s="202"/>
      <c r="AM121" s="202"/>
      <c r="AN121" s="202"/>
      <c r="AO121" s="202"/>
      <c r="AP121" s="202"/>
      <c r="AQ121" s="204"/>
      <c r="AR121" s="203"/>
      <c r="AS121" s="101">
        <f>AR121*$H121</f>
        <v>0</v>
      </c>
      <c r="AT121" s="102">
        <f ca="1">IF(E121=0,0,SUMIF('Cocktail (December 2025)'!$F$6:$DB$1547,E121,'Cocktail (December 2025)'!$R$6:$R$1547))</f>
        <v>0</v>
      </c>
      <c r="AU121" s="103"/>
      <c r="AV121" s="104"/>
      <c r="AW121" s="104"/>
      <c r="AX121" s="105">
        <f t="shared" si="3243"/>
        <v>0</v>
      </c>
      <c r="AY121" s="191"/>
      <c r="AZ121" s="192">
        <f t="shared" si="3352"/>
        <v>0</v>
      </c>
      <c r="BA121" s="106">
        <f t="shared" si="3353"/>
        <v>0</v>
      </c>
      <c r="BB121" s="202"/>
      <c r="BC121" s="202"/>
      <c r="BD121" s="202"/>
      <c r="BE121" s="202"/>
      <c r="BF121" s="202"/>
      <c r="BG121" s="202"/>
      <c r="BH121" s="202"/>
      <c r="BI121" s="202"/>
      <c r="BJ121" s="204"/>
      <c r="BK121" s="203"/>
      <c r="BL121" s="101">
        <f>BK121*$H121</f>
        <v>0</v>
      </c>
      <c r="BM121" s="102">
        <f ca="1">IF(E121=0,0,SUMIF('Cocktail (December 2025)'!$F$6:$DB$1547,E121,'Cocktail (December 2025)'!$U$6:$U$1547))</f>
        <v>0</v>
      </c>
      <c r="BN121" s="103"/>
      <c r="BO121" s="104"/>
      <c r="BP121" s="104"/>
      <c r="BQ121" s="105">
        <f t="shared" si="3246"/>
        <v>0</v>
      </c>
      <c r="BR121" s="191"/>
      <c r="BS121" s="192">
        <f t="shared" si="3354"/>
        <v>0</v>
      </c>
      <c r="BT121" s="106">
        <f t="shared" si="3355"/>
        <v>0</v>
      </c>
      <c r="BU121" s="202"/>
      <c r="BV121" s="202"/>
      <c r="BW121" s="202"/>
      <c r="BX121" s="202"/>
      <c r="BY121" s="202"/>
      <c r="BZ121" s="202"/>
      <c r="CA121" s="202"/>
      <c r="CB121" s="202"/>
      <c r="CC121" s="204"/>
      <c r="CD121" s="203"/>
      <c r="CE121" s="101">
        <f>CD121*$H121</f>
        <v>0</v>
      </c>
      <c r="CF121" s="102">
        <f ca="1">IF(E121=0,0,SUMIF('Cocktail (December 2025)'!$F$6:$DB$1547,E121,'Cocktail (December 2025)'!$X$6:$X$1547))</f>
        <v>0</v>
      </c>
      <c r="CG121" s="103"/>
      <c r="CH121" s="104"/>
      <c r="CI121" s="104"/>
      <c r="CJ121" s="105">
        <f t="shared" si="3249"/>
        <v>0</v>
      </c>
      <c r="CK121" s="191"/>
      <c r="CL121" s="192">
        <f t="shared" si="3356"/>
        <v>0</v>
      </c>
      <c r="CM121" s="106">
        <f t="shared" si="3357"/>
        <v>0</v>
      </c>
      <c r="CN121" s="202"/>
      <c r="CO121" s="202"/>
      <c r="CP121" s="202"/>
      <c r="CQ121" s="202"/>
      <c r="CR121" s="202"/>
      <c r="CS121" s="202"/>
      <c r="CT121" s="202"/>
      <c r="CU121" s="202"/>
      <c r="CV121" s="204"/>
      <c r="CW121" s="203"/>
      <c r="CX121" s="101">
        <f>CW121*$H121</f>
        <v>0</v>
      </c>
      <c r="CY121" s="102">
        <f ca="1">IF(E121=0,0,SUMIF('Cocktail (December 2025)'!$F$6:$DB$1547,E121,'Cocktail (December 2025)'!$AA$6:$AA$1547))</f>
        <v>0</v>
      </c>
      <c r="CZ121" s="103"/>
      <c r="DA121" s="104"/>
      <c r="DB121" s="104"/>
      <c r="DC121" s="105">
        <f t="shared" si="3252"/>
        <v>0</v>
      </c>
      <c r="DD121" s="191"/>
      <c r="DE121" s="192">
        <f t="shared" si="3358"/>
        <v>0</v>
      </c>
      <c r="DF121" s="106">
        <f t="shared" si="3359"/>
        <v>0</v>
      </c>
      <c r="DG121" s="202"/>
      <c r="DH121" s="202"/>
      <c r="DI121" s="202"/>
      <c r="DJ121" s="202"/>
      <c r="DK121" s="202"/>
      <c r="DL121" s="202"/>
      <c r="DM121" s="202"/>
      <c r="DN121" s="202"/>
      <c r="DO121" s="204"/>
      <c r="DP121" s="203"/>
      <c r="DQ121" s="101">
        <f>DP121*$H121</f>
        <v>0</v>
      </c>
      <c r="DR121" s="102">
        <f ca="1">IF(E121=0,0,SUMIF('Cocktail (December 2025)'!$F$6:$DB$1547,E121,'Cocktail (December 2025)'!$AD$6:$AD$1547))</f>
        <v>0</v>
      </c>
      <c r="DS121" s="103"/>
      <c r="DT121" s="104"/>
      <c r="DU121" s="104"/>
      <c r="DV121" s="105">
        <f t="shared" si="3255"/>
        <v>0</v>
      </c>
      <c r="DW121" s="191"/>
      <c r="DX121" s="192">
        <f t="shared" si="3360"/>
        <v>0</v>
      </c>
      <c r="DY121" s="106">
        <f t="shared" si="3361"/>
        <v>0</v>
      </c>
      <c r="DZ121" s="202"/>
      <c r="EA121" s="202"/>
      <c r="EB121" s="202"/>
      <c r="EC121" s="202"/>
      <c r="ED121" s="202"/>
      <c r="EE121" s="202"/>
      <c r="EF121" s="202"/>
      <c r="EG121" s="202"/>
      <c r="EH121" s="204"/>
      <c r="EI121" s="203"/>
      <c r="EJ121" s="101">
        <f>EI121*$H121</f>
        <v>0</v>
      </c>
      <c r="EK121" s="102">
        <f ca="1">IF(E121=0,0,SUMIF('Cocktail (December 2025)'!$F$6:$DB$1547,E121,'Cocktail (December 2025)'!$AG$6:$AG$1547))</f>
        <v>0</v>
      </c>
      <c r="EL121" s="103"/>
      <c r="EM121" s="104"/>
      <c r="EN121" s="104"/>
      <c r="EO121" s="105">
        <f t="shared" si="3258"/>
        <v>0</v>
      </c>
      <c r="EP121" s="191"/>
      <c r="EQ121" s="199">
        <f t="shared" si="3362"/>
        <v>0</v>
      </c>
      <c r="ER121" s="185">
        <f t="shared" si="3363"/>
        <v>0</v>
      </c>
      <c r="ES121" s="202"/>
      <c r="ET121" s="202"/>
      <c r="EU121" s="202"/>
      <c r="EV121" s="202"/>
      <c r="EW121" s="202"/>
      <c r="EX121" s="202"/>
      <c r="EY121" s="202"/>
      <c r="EZ121" s="202"/>
      <c r="FA121" s="204"/>
      <c r="FB121" s="203"/>
      <c r="FC121" s="101">
        <f>FB121*$H121</f>
        <v>0</v>
      </c>
      <c r="FD121" s="102">
        <f ca="1">IF(E121=0,0,SUMIF('Cocktail (December 2025)'!$F$6:$DB$1547,E121,'Cocktail (December 2025)'!$AJ$6:$AJ$1547))</f>
        <v>0</v>
      </c>
      <c r="FE121" s="103"/>
      <c r="FF121" s="104"/>
      <c r="FG121" s="104"/>
      <c r="FH121" s="105">
        <f t="shared" si="3261"/>
        <v>0</v>
      </c>
      <c r="FI121" s="191"/>
      <c r="FJ121" s="192">
        <f t="shared" si="3364"/>
        <v>0</v>
      </c>
      <c r="FK121" s="110">
        <f t="shared" si="3365"/>
        <v>0</v>
      </c>
      <c r="FL121" s="202"/>
      <c r="FM121" s="202"/>
      <c r="FN121" s="202"/>
      <c r="FO121" s="202"/>
      <c r="FP121" s="202"/>
      <c r="FQ121" s="202"/>
      <c r="FR121" s="202"/>
      <c r="FS121" s="202"/>
      <c r="FT121" s="204"/>
      <c r="FU121" s="203"/>
      <c r="FV121" s="101">
        <f>FU121*$H121</f>
        <v>0</v>
      </c>
      <c r="FW121" s="102">
        <f ca="1">IF(E121=0,0,SUMIF('Cocktail (December 2025)'!$F$6:$DB$1547,E121,'Cocktail (December 2025)'!$AM$6:$AM$1547))</f>
        <v>0</v>
      </c>
      <c r="FX121" s="103"/>
      <c r="FY121" s="104"/>
      <c r="FZ121" s="104"/>
      <c r="GA121" s="105">
        <f t="shared" si="3264"/>
        <v>0</v>
      </c>
      <c r="GB121" s="191"/>
      <c r="GC121" s="192">
        <f t="shared" si="3366"/>
        <v>0</v>
      </c>
      <c r="GD121" s="106">
        <f t="shared" si="3367"/>
        <v>0</v>
      </c>
      <c r="GE121" s="202"/>
      <c r="GF121" s="202"/>
      <c r="GG121" s="202"/>
      <c r="GH121" s="202"/>
      <c r="GI121" s="202"/>
      <c r="GJ121" s="202"/>
      <c r="GK121" s="202"/>
      <c r="GL121" s="202"/>
      <c r="GM121" s="204"/>
      <c r="GN121" s="203"/>
      <c r="GO121" s="101">
        <f>GN121*$H121</f>
        <v>0</v>
      </c>
      <c r="GP121" s="102">
        <f ca="1">IF(E121=0,0,SUMIF('Cocktail (December 2025)'!$F$6:$DB$1547,E121,'Cocktail (December 2025)'!$AP$6:$AP$1547))</f>
        <v>0</v>
      </c>
      <c r="GQ121" s="103"/>
      <c r="GR121" s="104"/>
      <c r="GS121" s="104"/>
      <c r="GT121" s="105">
        <f t="shared" si="3267"/>
        <v>0</v>
      </c>
      <c r="GU121" s="191"/>
      <c r="GV121" s="192">
        <f t="shared" si="3368"/>
        <v>0</v>
      </c>
      <c r="GW121" s="106">
        <f t="shared" si="3369"/>
        <v>0</v>
      </c>
      <c r="GX121" s="202"/>
      <c r="GY121" s="202"/>
      <c r="GZ121" s="202"/>
      <c r="HA121" s="202"/>
      <c r="HB121" s="202"/>
      <c r="HC121" s="202"/>
      <c r="HD121" s="202"/>
      <c r="HE121" s="202"/>
      <c r="HF121" s="204"/>
      <c r="HG121" s="203"/>
      <c r="HH121" s="101">
        <f>HG121*$H121</f>
        <v>0</v>
      </c>
      <c r="HI121" s="102">
        <f ca="1">IF(E121=0,0,SUMIF('Cocktail (December 2025)'!$F$6:$DB$1547,E121,'Cocktail (December 2025)'!$AS$6:$AS$1547))</f>
        <v>0</v>
      </c>
      <c r="HJ121" s="103"/>
      <c r="HK121" s="104"/>
      <c r="HL121" s="104"/>
      <c r="HM121" s="105">
        <f t="shared" si="3270"/>
        <v>0</v>
      </c>
      <c r="HN121" s="191"/>
      <c r="HO121" s="192">
        <f t="shared" si="3370"/>
        <v>0</v>
      </c>
      <c r="HP121" s="106">
        <f t="shared" si="3371"/>
        <v>0</v>
      </c>
      <c r="HQ121" s="202"/>
      <c r="HR121" s="202"/>
      <c r="HS121" s="202"/>
      <c r="HT121" s="202"/>
      <c r="HU121" s="202"/>
      <c r="HV121" s="202"/>
      <c r="HW121" s="202"/>
      <c r="HX121" s="202"/>
      <c r="HY121" s="204"/>
      <c r="HZ121" s="203"/>
      <c r="IA121" s="101">
        <f>HZ121*$H121</f>
        <v>0</v>
      </c>
      <c r="IB121" s="102">
        <f ca="1">IF(E121=0,0,SUMIF('Cocktail (December 2025)'!$F$6:$DB$1547,E121,'Cocktail (December 2025)'!$AV$6:$AV$1547))</f>
        <v>0</v>
      </c>
      <c r="IC121" s="103"/>
      <c r="ID121" s="104"/>
      <c r="IE121" s="104"/>
      <c r="IF121" s="105">
        <f t="shared" si="3273"/>
        <v>0</v>
      </c>
      <c r="IG121" s="191"/>
      <c r="IH121" s="192">
        <f t="shared" si="3372"/>
        <v>0</v>
      </c>
      <c r="II121" s="106">
        <f t="shared" si="3373"/>
        <v>0</v>
      </c>
      <c r="IJ121" s="202"/>
      <c r="IK121" s="202"/>
      <c r="IL121" s="202"/>
      <c r="IM121" s="202"/>
      <c r="IN121" s="202"/>
      <c r="IO121" s="202"/>
      <c r="IP121" s="202"/>
      <c r="IQ121" s="202"/>
      <c r="IR121" s="204"/>
      <c r="IS121" s="203"/>
      <c r="IT121" s="101">
        <f>IS121*$H121</f>
        <v>0</v>
      </c>
      <c r="IU121" s="102">
        <f ca="1">IF(E121=0,0,SUMIF('Cocktail (December 2025)'!$F$6:$DB$1547,E121,'Cocktail (December 2025)'!$AY$6:$AY$1547))</f>
        <v>0</v>
      </c>
      <c r="IV121" s="103"/>
      <c r="IW121" s="104"/>
      <c r="IX121" s="104"/>
      <c r="IY121" s="105">
        <f t="shared" si="3276"/>
        <v>0</v>
      </c>
      <c r="IZ121" s="191"/>
      <c r="JA121" s="192">
        <f t="shared" si="3374"/>
        <v>0</v>
      </c>
      <c r="JB121" s="106">
        <f t="shared" si="3375"/>
        <v>0</v>
      </c>
      <c r="JC121" s="202"/>
      <c r="JD121" s="202"/>
      <c r="JE121" s="202"/>
      <c r="JF121" s="202"/>
      <c r="JG121" s="202"/>
      <c r="JH121" s="202"/>
      <c r="JI121" s="202"/>
      <c r="JJ121" s="202"/>
      <c r="JK121" s="204"/>
      <c r="JL121" s="203"/>
      <c r="JM121" s="101">
        <f>JL121*$H121</f>
        <v>0</v>
      </c>
      <c r="JN121" s="102">
        <f ca="1">IF(E121=0,0,SUMIF('Cocktail (December 2025)'!$F$6:$DB$1547,E121,'Cocktail (December 2025)'!$BB$6:$BB$1547))</f>
        <v>0</v>
      </c>
      <c r="JO121" s="103"/>
      <c r="JP121" s="104"/>
      <c r="JQ121" s="104"/>
      <c r="JR121" s="105">
        <f t="shared" si="3279"/>
        <v>0</v>
      </c>
      <c r="JS121" s="191"/>
      <c r="JT121" s="192">
        <f t="shared" si="3376"/>
        <v>0</v>
      </c>
      <c r="JU121" s="106">
        <f t="shared" si="3377"/>
        <v>0</v>
      </c>
      <c r="JV121" s="202"/>
      <c r="JW121" s="202"/>
      <c r="JX121" s="202"/>
      <c r="JY121" s="202"/>
      <c r="JZ121" s="202"/>
      <c r="KA121" s="202"/>
      <c r="KB121" s="202"/>
      <c r="KC121" s="202"/>
      <c r="KD121" s="204"/>
      <c r="KE121" s="203"/>
      <c r="KF121" s="101">
        <f>KE121*$H121</f>
        <v>0</v>
      </c>
      <c r="KG121" s="102">
        <f ca="1">IF(E121=0,0,SUMIF('Cocktail (December 2025)'!$F$6:$DB$1547,E121,'Cocktail (December 2025)'!$BE$6:$BE$1547))</f>
        <v>0</v>
      </c>
      <c r="KH121" s="103"/>
      <c r="KI121" s="104"/>
      <c r="KJ121" s="104"/>
      <c r="KK121" s="105">
        <f t="shared" si="3282"/>
        <v>0</v>
      </c>
      <c r="KL121" s="191"/>
      <c r="KM121" s="192">
        <f t="shared" si="3378"/>
        <v>0</v>
      </c>
      <c r="KN121" s="106">
        <f t="shared" si="3379"/>
        <v>0</v>
      </c>
      <c r="KO121" s="202"/>
      <c r="KP121" s="202"/>
      <c r="KQ121" s="202"/>
      <c r="KR121" s="202"/>
      <c r="KS121" s="202"/>
      <c r="KT121" s="202"/>
      <c r="KU121" s="202"/>
      <c r="KV121" s="202"/>
      <c r="KW121" s="204"/>
      <c r="KX121" s="203"/>
      <c r="KY121" s="101">
        <f>KX121*$H121</f>
        <v>0</v>
      </c>
      <c r="KZ121" s="102">
        <f ca="1">IF(E121=0,0,SUMIF('Cocktail (December 2025)'!$F$6:$DB$1547,E121,'Cocktail (December 2025)'!$BH$6:$BH$1547))</f>
        <v>0</v>
      </c>
      <c r="LA121" s="103"/>
      <c r="LB121" s="104"/>
      <c r="LC121" s="104"/>
      <c r="LD121" s="105">
        <f t="shared" si="3285"/>
        <v>0</v>
      </c>
      <c r="LE121" s="191"/>
      <c r="LF121" s="192">
        <f t="shared" si="3380"/>
        <v>0</v>
      </c>
      <c r="LG121" s="106">
        <f t="shared" si="3381"/>
        <v>0</v>
      </c>
      <c r="LH121" s="202"/>
      <c r="LI121" s="202"/>
      <c r="LJ121" s="202"/>
      <c r="LK121" s="202"/>
      <c r="LL121" s="202"/>
      <c r="LM121" s="202"/>
      <c r="LN121" s="202"/>
      <c r="LO121" s="202"/>
      <c r="LP121" s="204"/>
      <c r="LQ121" s="203"/>
      <c r="LR121" s="101">
        <f>LQ121*$H121</f>
        <v>0</v>
      </c>
      <c r="LS121" s="102">
        <f ca="1">IF(E121=0,0,SUMIF('Cocktail (December 2025)'!$F$6:$DB$1547,E121,'Cocktail (December 2025)'!$BK$6:$BK$1547))</f>
        <v>0</v>
      </c>
      <c r="LT121" s="103"/>
      <c r="LU121" s="104"/>
      <c r="LV121" s="104"/>
      <c r="LW121" s="105">
        <f t="shared" si="3288"/>
        <v>0</v>
      </c>
      <c r="LX121" s="191"/>
      <c r="LY121" s="192">
        <f t="shared" si="3382"/>
        <v>0</v>
      </c>
      <c r="LZ121" s="106">
        <f t="shared" si="3383"/>
        <v>0</v>
      </c>
      <c r="MA121" s="202"/>
      <c r="MB121" s="202"/>
      <c r="MC121" s="202"/>
      <c r="MD121" s="202"/>
      <c r="ME121" s="202"/>
      <c r="MF121" s="202"/>
      <c r="MG121" s="202"/>
      <c r="MH121" s="202"/>
      <c r="MI121" s="204"/>
      <c r="MJ121" s="203"/>
      <c r="MK121" s="101">
        <f>MJ121*$H121</f>
        <v>0</v>
      </c>
      <c r="ML121" s="102">
        <f ca="1">IF(E121=0,0,SUMIF('Cocktail (December 2025)'!$F$6:$DB$1547,E121,'Cocktail (December 2025)'!$BN$6:$BN$1547))</f>
        <v>0</v>
      </c>
      <c r="MM121" s="103"/>
      <c r="MN121" s="104"/>
      <c r="MO121" s="104"/>
      <c r="MP121" s="105">
        <f t="shared" si="3291"/>
        <v>0</v>
      </c>
      <c r="MQ121" s="191"/>
      <c r="MR121" s="192">
        <f t="shared" si="3384"/>
        <v>0</v>
      </c>
      <c r="MS121" s="106">
        <f t="shared" si="3385"/>
        <v>0</v>
      </c>
      <c r="MT121" s="202"/>
      <c r="MU121" s="202"/>
      <c r="MV121" s="202"/>
      <c r="MW121" s="202"/>
      <c r="MX121" s="202"/>
      <c r="MY121" s="202"/>
      <c r="MZ121" s="202"/>
      <c r="NA121" s="202"/>
      <c r="NB121" s="204"/>
      <c r="NC121" s="203"/>
      <c r="ND121" s="101">
        <f>NC121*$H121</f>
        <v>0</v>
      </c>
      <c r="NE121" s="102">
        <f ca="1">IF(E121=0,0,SUMIF('Cocktail (December 2025)'!$F$6:$DB$1547,E121,'Cocktail (December 2025)'!$BQ$6:$BQ$1547))</f>
        <v>0</v>
      </c>
      <c r="NF121" s="103"/>
      <c r="NG121" s="104"/>
      <c r="NH121" s="104"/>
      <c r="NI121" s="105">
        <f t="shared" si="3294"/>
        <v>0</v>
      </c>
      <c r="NJ121" s="191"/>
      <c r="NK121" s="192">
        <f t="shared" si="3386"/>
        <v>0</v>
      </c>
      <c r="NL121" s="106">
        <f t="shared" si="3387"/>
        <v>0</v>
      </c>
      <c r="NM121" s="202"/>
      <c r="NN121" s="202"/>
      <c r="NO121" s="202"/>
      <c r="NP121" s="202"/>
      <c r="NQ121" s="202"/>
      <c r="NR121" s="202"/>
      <c r="NS121" s="202"/>
      <c r="NT121" s="202"/>
      <c r="NU121" s="204"/>
      <c r="NV121" s="203"/>
      <c r="NW121" s="101">
        <f>NV121*$H121</f>
        <v>0</v>
      </c>
      <c r="NX121" s="102">
        <f ca="1">IF(E121=0,0,SUMIF('Cocktail (December 2025)'!$F$6:$DB$1547,E121,'Cocktail (December 2025)'!$BT$6:$BT$1547))</f>
        <v>0</v>
      </c>
      <c r="NY121" s="103"/>
      <c r="NZ121" s="104"/>
      <c r="OA121" s="104"/>
      <c r="OB121" s="105">
        <f t="shared" si="3297"/>
        <v>0</v>
      </c>
      <c r="OC121" s="191"/>
      <c r="OD121" s="192">
        <f t="shared" si="3388"/>
        <v>0</v>
      </c>
      <c r="OE121" s="106">
        <f t="shared" si="3389"/>
        <v>0</v>
      </c>
      <c r="OF121" s="202"/>
      <c r="OG121" s="202"/>
      <c r="OH121" s="202"/>
      <c r="OI121" s="202"/>
      <c r="OJ121" s="202"/>
      <c r="OK121" s="202"/>
      <c r="OL121" s="202"/>
      <c r="OM121" s="202"/>
      <c r="ON121" s="204"/>
      <c r="OO121" s="203"/>
      <c r="OP121" s="101">
        <f>OO121*$H121</f>
        <v>0</v>
      </c>
      <c r="OQ121" s="102">
        <f ca="1">IF(E121=0,0,SUMIF('Cocktail (December 2025)'!$F$6:$DB$1547,E121,'Cocktail (December 2025)'!$BW$6:$BW$1547))</f>
        <v>0</v>
      </c>
      <c r="OR121" s="103"/>
      <c r="OS121" s="104"/>
      <c r="OT121" s="104"/>
      <c r="OU121" s="105">
        <f t="shared" si="3300"/>
        <v>0</v>
      </c>
      <c r="OV121" s="191"/>
      <c r="OW121" s="192">
        <f t="shared" si="3390"/>
        <v>0</v>
      </c>
      <c r="OX121" s="106">
        <f t="shared" si="3391"/>
        <v>0</v>
      </c>
      <c r="OY121" s="202"/>
      <c r="OZ121" s="202"/>
      <c r="PA121" s="202"/>
      <c r="PB121" s="202"/>
      <c r="PC121" s="202"/>
      <c r="PD121" s="202"/>
      <c r="PE121" s="202"/>
      <c r="PF121" s="202"/>
      <c r="PG121" s="204"/>
      <c r="PH121" s="203"/>
      <c r="PI121" s="101">
        <f>PH121*$H121</f>
        <v>0</v>
      </c>
      <c r="PJ121" s="102">
        <f ca="1">IF(E121=0,0,SUMIF('Cocktail (December 2025)'!$F$6:$DB$1547,E121,'Cocktail (December 2025)'!$BZ$6:$BZ$1547))</f>
        <v>0</v>
      </c>
      <c r="PK121" s="103"/>
      <c r="PL121" s="104"/>
      <c r="PM121" s="104"/>
      <c r="PN121" s="105">
        <f t="shared" si="3303"/>
        <v>0</v>
      </c>
      <c r="PO121" s="191"/>
      <c r="PP121" s="192">
        <f t="shared" si="3392"/>
        <v>0</v>
      </c>
      <c r="PQ121" s="106">
        <f t="shared" si="3393"/>
        <v>0</v>
      </c>
      <c r="PR121" s="202"/>
      <c r="PS121" s="202"/>
      <c r="PT121" s="202"/>
      <c r="PU121" s="202"/>
      <c r="PV121" s="202"/>
      <c r="PW121" s="202"/>
      <c r="PX121" s="202"/>
      <c r="PY121" s="202"/>
      <c r="PZ121" s="204"/>
      <c r="QA121" s="203"/>
      <c r="QB121" s="101">
        <f>QA121*$H121</f>
        <v>0</v>
      </c>
      <c r="QC121" s="102">
        <f ca="1">IF(E121=0,0,SUMIF('Cocktail (December 2025)'!$F$6:$DB$1547,E121,'Cocktail (December 2025)'!$CC$6:$CC$1547))</f>
        <v>0</v>
      </c>
      <c r="QD121" s="103"/>
      <c r="QE121" s="104"/>
      <c r="QF121" s="104"/>
      <c r="QG121" s="105">
        <f t="shared" si="3306"/>
        <v>0</v>
      </c>
      <c r="QH121" s="191"/>
      <c r="QI121" s="192">
        <f t="shared" si="3394"/>
        <v>0</v>
      </c>
      <c r="QJ121" s="106">
        <f t="shared" si="3395"/>
        <v>0</v>
      </c>
      <c r="QK121" s="202"/>
      <c r="QL121" s="202"/>
      <c r="QM121" s="202"/>
      <c r="QN121" s="202"/>
      <c r="QO121" s="202"/>
      <c r="QP121" s="202"/>
      <c r="QQ121" s="202"/>
      <c r="QR121" s="202"/>
      <c r="QS121" s="204"/>
      <c r="QT121" s="203"/>
      <c r="QU121" s="101">
        <f>QT121*$H121</f>
        <v>0</v>
      </c>
      <c r="QV121" s="102">
        <f ca="1">IF(E121=0,0,SUMIF('Cocktail (December 2025)'!$F$6:$DB$1547,E121,'Cocktail (December 2025)'!$CF$6:$CF$1547))</f>
        <v>0</v>
      </c>
      <c r="QW121" s="103"/>
      <c r="QX121" s="104"/>
      <c r="QY121" s="104"/>
      <c r="QZ121" s="105">
        <f t="shared" si="3309"/>
        <v>0</v>
      </c>
      <c r="RA121" s="191"/>
      <c r="RB121" s="192">
        <f t="shared" si="3396"/>
        <v>0</v>
      </c>
      <c r="RC121" s="106">
        <f t="shared" si="3397"/>
        <v>0</v>
      </c>
      <c r="RD121" s="202"/>
      <c r="RE121" s="202"/>
      <c r="RF121" s="202"/>
      <c r="RG121" s="202"/>
      <c r="RH121" s="202"/>
      <c r="RI121" s="202"/>
      <c r="RJ121" s="202"/>
      <c r="RK121" s="202"/>
      <c r="RL121" s="204"/>
      <c r="RM121" s="203"/>
      <c r="RN121" s="101">
        <f>RM121*$H121</f>
        <v>0</v>
      </c>
      <c r="RO121" s="102">
        <f ca="1">IF(E121=0,0,SUMIF('Cocktail (December 2025)'!$F$6:$DB$1547,E121,'Cocktail (December 2025)'!$CI$6:$CI$1547))</f>
        <v>0</v>
      </c>
      <c r="RP121" s="103"/>
      <c r="RQ121" s="104"/>
      <c r="RR121" s="104"/>
      <c r="RS121" s="105">
        <f t="shared" si="3312"/>
        <v>0</v>
      </c>
      <c r="RT121" s="191"/>
      <c r="RU121" s="192">
        <f t="shared" si="3398"/>
        <v>0</v>
      </c>
      <c r="RV121" s="106">
        <f t="shared" si="3399"/>
        <v>0</v>
      </c>
      <c r="RW121" s="202"/>
      <c r="RX121" s="202"/>
      <c r="RY121" s="202"/>
      <c r="RZ121" s="202"/>
      <c r="SA121" s="202"/>
      <c r="SB121" s="202"/>
      <c r="SC121" s="202"/>
      <c r="SD121" s="202"/>
      <c r="SE121" s="204"/>
      <c r="SF121" s="203"/>
      <c r="SG121" s="101">
        <f>SF121*$H121</f>
        <v>0</v>
      </c>
      <c r="SH121" s="102">
        <f ca="1">IF(E121=0,0,SUMIF('Cocktail (December 2025)'!$F$6:$DB$1547,E121,'Cocktail (December 2025)'!$CL$6:$CL$1547))</f>
        <v>0</v>
      </c>
      <c r="SI121" s="103"/>
      <c r="SJ121" s="104"/>
      <c r="SK121" s="104"/>
      <c r="SL121" s="105">
        <f t="shared" si="3315"/>
        <v>0</v>
      </c>
      <c r="SM121" s="191"/>
      <c r="SN121" s="192">
        <f t="shared" si="3400"/>
        <v>0</v>
      </c>
      <c r="SO121" s="106">
        <f t="shared" si="3401"/>
        <v>0</v>
      </c>
      <c r="SP121" s="202"/>
      <c r="SQ121" s="202"/>
      <c r="SR121" s="202"/>
      <c r="SS121" s="202"/>
      <c r="ST121" s="202"/>
      <c r="SU121" s="202"/>
      <c r="SV121" s="202"/>
      <c r="SW121" s="202"/>
      <c r="SX121" s="204"/>
      <c r="SY121" s="203"/>
      <c r="SZ121" s="101">
        <f>SY121*$H121</f>
        <v>0</v>
      </c>
      <c r="TA121" s="102">
        <f ca="1">IF(E121=0,0,SUMIF('Cocktail (December 2025)'!$F$6:$DB$1547,E121,'Cocktail (December 2025)'!$CO$6:$CO$1547))</f>
        <v>0</v>
      </c>
      <c r="TB121" s="103"/>
      <c r="TC121" s="104"/>
      <c r="TD121" s="104"/>
      <c r="TE121" s="105">
        <f t="shared" si="3318"/>
        <v>0</v>
      </c>
      <c r="TF121" s="191"/>
      <c r="TG121" s="192">
        <f t="shared" si="3402"/>
        <v>0</v>
      </c>
      <c r="TH121" s="106">
        <f t="shared" si="3403"/>
        <v>0</v>
      </c>
      <c r="TI121" s="202"/>
      <c r="TJ121" s="202"/>
      <c r="TK121" s="202"/>
      <c r="TL121" s="202"/>
      <c r="TM121" s="202"/>
      <c r="TN121" s="202"/>
      <c r="TO121" s="202"/>
      <c r="TP121" s="202"/>
      <c r="TQ121" s="204"/>
      <c r="TR121" s="203"/>
      <c r="TS121" s="101">
        <f>TR121*$H121</f>
        <v>0</v>
      </c>
      <c r="TT121" s="102">
        <f ca="1">IF(E121=0,0,SUMIF('Cocktail (December 2025)'!$F$6:$DB$1547,E121,'Cocktail (December 2025)'!$CR$6:$CR$1547))</f>
        <v>0</v>
      </c>
      <c r="TU121" s="103"/>
      <c r="TV121" s="104"/>
      <c r="TW121" s="104"/>
      <c r="TX121" s="105">
        <f t="shared" si="3321"/>
        <v>0</v>
      </c>
      <c r="TY121" s="191"/>
      <c r="TZ121" s="192">
        <f t="shared" si="3404"/>
        <v>0</v>
      </c>
      <c r="UA121" s="106">
        <f t="shared" si="3405"/>
        <v>0</v>
      </c>
      <c r="UB121" s="202"/>
      <c r="UC121" s="202"/>
      <c r="UD121" s="202"/>
      <c r="UE121" s="202"/>
      <c r="UF121" s="202"/>
      <c r="UG121" s="202"/>
      <c r="UH121" s="202"/>
      <c r="UI121" s="202"/>
      <c r="UJ121" s="204"/>
      <c r="UK121" s="203"/>
      <c r="UL121" s="101">
        <f>UK121*$H121</f>
        <v>0</v>
      </c>
      <c r="UM121" s="102">
        <f ca="1">IF(E121=0,0,SUMIF('Cocktail (December 2025)'!$F$6:$DB$1547,E121,'Cocktail (December 2025)'!$CU$6:$CU$1547))</f>
        <v>0</v>
      </c>
      <c r="UN121" s="103"/>
      <c r="UO121" s="104"/>
      <c r="UP121" s="104"/>
      <c r="UQ121" s="105">
        <f t="shared" si="3324"/>
        <v>0</v>
      </c>
      <c r="UR121" s="191"/>
      <c r="US121" s="192">
        <f t="shared" si="3406"/>
        <v>0</v>
      </c>
      <c r="UT121" s="106">
        <f t="shared" si="3407"/>
        <v>0</v>
      </c>
      <c r="UU121" s="202"/>
      <c r="UV121" s="202"/>
      <c r="UW121" s="202"/>
      <c r="UX121" s="202"/>
      <c r="UY121" s="202"/>
      <c r="UZ121" s="202"/>
      <c r="VA121" s="202"/>
      <c r="VB121" s="202"/>
      <c r="VC121" s="204"/>
      <c r="VD121" s="203"/>
      <c r="VE121" s="101">
        <f>VD121*$H121</f>
        <v>0</v>
      </c>
      <c r="VF121" s="102">
        <f ca="1">IF(E121=0,0,SUMIF('Cocktail (December 2025)'!$F$6:$DB$1547,E121,'Cocktail (December 2025)'!$CX$6:$CX$1547))</f>
        <v>0</v>
      </c>
      <c r="VG121" s="103"/>
      <c r="VH121" s="104"/>
      <c r="VI121" s="104"/>
      <c r="VJ121" s="105">
        <f t="shared" si="3327"/>
        <v>0</v>
      </c>
      <c r="VK121" s="191"/>
      <c r="VL121" s="192">
        <f t="shared" si="3408"/>
        <v>0</v>
      </c>
      <c r="VM121" s="106">
        <f t="shared" si="3409"/>
        <v>0</v>
      </c>
      <c r="VN121" s="202"/>
      <c r="VO121" s="202"/>
      <c r="VP121" s="202"/>
      <c r="VQ121" s="202"/>
      <c r="VR121" s="202"/>
      <c r="VS121" s="202"/>
      <c r="VT121" s="202"/>
      <c r="VU121" s="202"/>
      <c r="VV121" s="204"/>
      <c r="VW121" s="203"/>
      <c r="VX121" s="101">
        <f>VW121*$H121</f>
        <v>0</v>
      </c>
      <c r="VY121" s="102">
        <f ca="1">IF(E121=0,0,SUMIF('Cocktail (December 2025)'!$F$6:$DB$1547,E121,'Cocktail (December 2025)'!$DA$6:$DA$1547))</f>
        <v>0</v>
      </c>
      <c r="VZ121" s="103"/>
      <c r="WA121" s="104"/>
      <c r="WB121" s="104"/>
      <c r="WC121" s="105">
        <f t="shared" si="3330"/>
        <v>0</v>
      </c>
      <c r="WD121" s="191"/>
      <c r="WE121" s="192">
        <f t="shared" si="3410"/>
        <v>0</v>
      </c>
      <c r="WF121" s="14" t="s">
        <v>81</v>
      </c>
      <c r="WG121" s="62">
        <f t="shared" si="3411"/>
        <v>0</v>
      </c>
      <c r="WH121" s="13">
        <f t="shared" si="3412"/>
        <v>0</v>
      </c>
      <c r="WI121" s="13">
        <f t="shared" si="3412"/>
        <v>0</v>
      </c>
      <c r="WJ121" s="13">
        <f t="shared" si="3412"/>
        <v>0</v>
      </c>
      <c r="WK121" s="13">
        <f t="shared" si="3412"/>
        <v>0</v>
      </c>
      <c r="WL121" s="13">
        <f t="shared" si="3412"/>
        <v>0</v>
      </c>
      <c r="WM121" s="13">
        <f t="shared" si="3413"/>
        <v>0</v>
      </c>
      <c r="WN121" s="13">
        <f t="shared" si="3414"/>
        <v>0</v>
      </c>
      <c r="WO121" s="13">
        <f t="shared" si="3414"/>
        <v>0</v>
      </c>
      <c r="WP121" s="63">
        <f t="shared" si="3414"/>
        <v>0</v>
      </c>
      <c r="WQ121" s="63">
        <f t="shared" si="3414"/>
        <v>0</v>
      </c>
      <c r="WR121" s="63">
        <f t="shared" si="3414"/>
        <v>0</v>
      </c>
      <c r="WS121" s="63">
        <f t="shared" si="3415"/>
        <v>0</v>
      </c>
      <c r="WT121" s="54">
        <f t="shared" si="3416"/>
        <v>0</v>
      </c>
      <c r="WU121" s="64">
        <f t="shared" si="3416"/>
        <v>0</v>
      </c>
      <c r="WV121" s="196"/>
      <c r="WW121" s="197">
        <f t="shared" si="3417"/>
        <v>0</v>
      </c>
      <c r="WX121" s="12" t="e">
        <f>WV121/F121</f>
        <v>#DIV/0!</v>
      </c>
      <c r="WY121" s="61"/>
    </row>
    <row r="122" spans="1:623" ht="15" customHeight="1" x14ac:dyDescent="0.3">
      <c r="A122" s="114" t="str">
        <f t="shared" si="3348"/>
        <v>-</v>
      </c>
      <c r="B122" s="175"/>
      <c r="C122" s="173">
        <v>49</v>
      </c>
      <c r="D122" s="174">
        <v>26</v>
      </c>
      <c r="E122" s="211" t="s">
        <v>87</v>
      </c>
      <c r="F122" s="98"/>
      <c r="G122" s="98"/>
      <c r="H122" s="90">
        <v>2</v>
      </c>
      <c r="I122" s="98"/>
      <c r="J122" s="90"/>
      <c r="K122" s="99"/>
      <c r="L122" s="215"/>
      <c r="M122" s="215"/>
      <c r="N122" s="208"/>
      <c r="O122" s="100">
        <f t="shared" si="3349"/>
        <v>0</v>
      </c>
      <c r="P122" s="202"/>
      <c r="Q122" s="202"/>
      <c r="R122" s="202"/>
      <c r="S122" s="202"/>
      <c r="T122" s="202"/>
      <c r="U122" s="202"/>
      <c r="V122" s="202"/>
      <c r="W122" s="202"/>
      <c r="X122" s="204"/>
      <c r="Y122" s="203"/>
      <c r="Z122" s="101">
        <f>Y122*$H122</f>
        <v>0</v>
      </c>
      <c r="AA122" s="102"/>
      <c r="AB122" s="103"/>
      <c r="AC122" s="104"/>
      <c r="AD122" s="104"/>
      <c r="AE122" s="105">
        <f t="shared" si="3240"/>
        <v>0</v>
      </c>
      <c r="AF122" s="191"/>
      <c r="AG122" s="192">
        <f t="shared" si="3350"/>
        <v>0</v>
      </c>
      <c r="AH122" s="106">
        <f t="shared" si="3351"/>
        <v>0</v>
      </c>
      <c r="AI122" s="202"/>
      <c r="AJ122" s="202"/>
      <c r="AK122" s="202"/>
      <c r="AL122" s="202"/>
      <c r="AM122" s="202"/>
      <c r="AN122" s="202"/>
      <c r="AO122" s="202"/>
      <c r="AP122" s="202"/>
      <c r="AQ122" s="204"/>
      <c r="AR122" s="203"/>
      <c r="AS122" s="101">
        <f>AR122*$H122</f>
        <v>0</v>
      </c>
      <c r="AT122" s="102">
        <f ca="1">IF(E122=0,0,SUMIF('Cocktail (December 2025)'!$F$6:$DB$1547,E122,'Cocktail (December 2025)'!$R$6:$R$1547))</f>
        <v>0</v>
      </c>
      <c r="AU122" s="103"/>
      <c r="AV122" s="104"/>
      <c r="AW122" s="104"/>
      <c r="AX122" s="105">
        <f t="shared" si="3243"/>
        <v>0</v>
      </c>
      <c r="AY122" s="191"/>
      <c r="AZ122" s="192">
        <f t="shared" si="3352"/>
        <v>0</v>
      </c>
      <c r="BA122" s="106">
        <f t="shared" si="3353"/>
        <v>0</v>
      </c>
      <c r="BB122" s="202"/>
      <c r="BC122" s="202"/>
      <c r="BD122" s="202"/>
      <c r="BE122" s="202"/>
      <c r="BF122" s="202"/>
      <c r="BG122" s="202"/>
      <c r="BH122" s="202"/>
      <c r="BI122" s="202"/>
      <c r="BJ122" s="204"/>
      <c r="BK122" s="203"/>
      <c r="BL122" s="101">
        <f>BK122*$H122</f>
        <v>0</v>
      </c>
      <c r="BM122" s="102">
        <f ca="1">IF(E122=0,0,SUMIF('Cocktail (December 2025)'!$F$6:$DB$1547,E122,'Cocktail (December 2025)'!$U$6:$U$1547))</f>
        <v>0</v>
      </c>
      <c r="BN122" s="103"/>
      <c r="BO122" s="104"/>
      <c r="BP122" s="104"/>
      <c r="BQ122" s="105">
        <f t="shared" si="3246"/>
        <v>0</v>
      </c>
      <c r="BR122" s="191"/>
      <c r="BS122" s="192">
        <f t="shared" si="3354"/>
        <v>0</v>
      </c>
      <c r="BT122" s="106">
        <f t="shared" si="3355"/>
        <v>0</v>
      </c>
      <c r="BU122" s="202"/>
      <c r="BV122" s="202"/>
      <c r="BW122" s="202"/>
      <c r="BX122" s="202"/>
      <c r="BY122" s="202"/>
      <c r="BZ122" s="202"/>
      <c r="CA122" s="202"/>
      <c r="CB122" s="202"/>
      <c r="CC122" s="204"/>
      <c r="CD122" s="203"/>
      <c r="CE122" s="101">
        <f>CD122*$H122</f>
        <v>0</v>
      </c>
      <c r="CF122" s="102">
        <f ca="1">IF(E122=0,0,SUMIF('Cocktail (December 2025)'!$F$6:$DB$1547,E122,'Cocktail (December 2025)'!$X$6:$X$1547))</f>
        <v>0</v>
      </c>
      <c r="CG122" s="103"/>
      <c r="CH122" s="104"/>
      <c r="CI122" s="104"/>
      <c r="CJ122" s="105">
        <f t="shared" si="3249"/>
        <v>0</v>
      </c>
      <c r="CK122" s="191"/>
      <c r="CL122" s="192">
        <f t="shared" si="3356"/>
        <v>0</v>
      </c>
      <c r="CM122" s="106">
        <f t="shared" si="3357"/>
        <v>0</v>
      </c>
      <c r="CN122" s="202"/>
      <c r="CO122" s="202"/>
      <c r="CP122" s="202"/>
      <c r="CQ122" s="202"/>
      <c r="CR122" s="202"/>
      <c r="CS122" s="202"/>
      <c r="CT122" s="202"/>
      <c r="CU122" s="202"/>
      <c r="CV122" s="204"/>
      <c r="CW122" s="203"/>
      <c r="CX122" s="101">
        <f>CW122*$H122</f>
        <v>0</v>
      </c>
      <c r="CY122" s="102">
        <f ca="1">IF(E122=0,0,SUMIF('Cocktail (December 2025)'!$F$6:$DB$1547,E122,'Cocktail (December 2025)'!$AA$6:$AA$1547))</f>
        <v>0</v>
      </c>
      <c r="CZ122" s="103"/>
      <c r="DA122" s="104"/>
      <c r="DB122" s="104"/>
      <c r="DC122" s="105">
        <f t="shared" si="3252"/>
        <v>0</v>
      </c>
      <c r="DD122" s="191"/>
      <c r="DE122" s="192">
        <f t="shared" si="3358"/>
        <v>0</v>
      </c>
      <c r="DF122" s="106">
        <f t="shared" si="3359"/>
        <v>0</v>
      </c>
      <c r="DG122" s="202"/>
      <c r="DH122" s="202"/>
      <c r="DI122" s="202"/>
      <c r="DJ122" s="202"/>
      <c r="DK122" s="202"/>
      <c r="DL122" s="202"/>
      <c r="DM122" s="202"/>
      <c r="DN122" s="202"/>
      <c r="DO122" s="204"/>
      <c r="DP122" s="203"/>
      <c r="DQ122" s="101">
        <f>DP122*$H122</f>
        <v>0</v>
      </c>
      <c r="DR122" s="102">
        <f ca="1">IF(E122=0,0,SUMIF('Cocktail (December 2025)'!$F$6:$DB$1547,E122,'Cocktail (December 2025)'!$AD$6:$AD$1547))</f>
        <v>0</v>
      </c>
      <c r="DS122" s="103"/>
      <c r="DT122" s="104"/>
      <c r="DU122" s="104"/>
      <c r="DV122" s="105">
        <f t="shared" si="3255"/>
        <v>0</v>
      </c>
      <c r="DW122" s="191"/>
      <c r="DX122" s="192">
        <f t="shared" si="3360"/>
        <v>0</v>
      </c>
      <c r="DY122" s="106">
        <f t="shared" si="3361"/>
        <v>0</v>
      </c>
      <c r="DZ122" s="202"/>
      <c r="EA122" s="202"/>
      <c r="EB122" s="202"/>
      <c r="EC122" s="202"/>
      <c r="ED122" s="202"/>
      <c r="EE122" s="202"/>
      <c r="EF122" s="202"/>
      <c r="EG122" s="202"/>
      <c r="EH122" s="204"/>
      <c r="EI122" s="203"/>
      <c r="EJ122" s="101">
        <f>EI122*$H122</f>
        <v>0</v>
      </c>
      <c r="EK122" s="102">
        <f ca="1">IF(E122=0,0,SUMIF('Cocktail (December 2025)'!$F$6:$DB$1547,E122,'Cocktail (December 2025)'!$AG$6:$AG$1547))</f>
        <v>0</v>
      </c>
      <c r="EL122" s="103"/>
      <c r="EM122" s="104"/>
      <c r="EN122" s="104"/>
      <c r="EO122" s="105">
        <f t="shared" si="3258"/>
        <v>0</v>
      </c>
      <c r="EP122" s="191"/>
      <c r="EQ122" s="199">
        <f t="shared" si="3362"/>
        <v>0</v>
      </c>
      <c r="ER122" s="185">
        <f t="shared" si="3363"/>
        <v>0</v>
      </c>
      <c r="ES122" s="202"/>
      <c r="ET122" s="202"/>
      <c r="EU122" s="202"/>
      <c r="EV122" s="202"/>
      <c r="EW122" s="202"/>
      <c r="EX122" s="202"/>
      <c r="EY122" s="202"/>
      <c r="EZ122" s="202"/>
      <c r="FA122" s="204"/>
      <c r="FB122" s="203"/>
      <c r="FC122" s="101">
        <f>FB122*$H122</f>
        <v>0</v>
      </c>
      <c r="FD122" s="102">
        <f ca="1">IF(E122=0,0,SUMIF('Cocktail (December 2025)'!$F$6:$DB$1547,E122,'Cocktail (December 2025)'!$AJ$6:$AJ$1547))</f>
        <v>0</v>
      </c>
      <c r="FE122" s="103"/>
      <c r="FF122" s="104"/>
      <c r="FG122" s="104"/>
      <c r="FH122" s="105">
        <f t="shared" si="3261"/>
        <v>0</v>
      </c>
      <c r="FI122" s="191"/>
      <c r="FJ122" s="192">
        <f t="shared" si="3364"/>
        <v>0</v>
      </c>
      <c r="FK122" s="110">
        <f t="shared" si="3365"/>
        <v>0</v>
      </c>
      <c r="FL122" s="202"/>
      <c r="FM122" s="202"/>
      <c r="FN122" s="202"/>
      <c r="FO122" s="202"/>
      <c r="FP122" s="202"/>
      <c r="FQ122" s="202"/>
      <c r="FR122" s="202"/>
      <c r="FS122" s="202"/>
      <c r="FT122" s="204"/>
      <c r="FU122" s="203"/>
      <c r="FV122" s="101">
        <f>FU122*$H122</f>
        <v>0</v>
      </c>
      <c r="FW122" s="102">
        <f ca="1">IF(E122=0,0,SUMIF('Cocktail (December 2025)'!$F$6:$DB$1547,E122,'Cocktail (December 2025)'!$AM$6:$AM$1547))</f>
        <v>0</v>
      </c>
      <c r="FX122" s="103"/>
      <c r="FY122" s="104"/>
      <c r="FZ122" s="104"/>
      <c r="GA122" s="105">
        <f t="shared" si="3264"/>
        <v>0</v>
      </c>
      <c r="GB122" s="191"/>
      <c r="GC122" s="192">
        <f t="shared" si="3366"/>
        <v>0</v>
      </c>
      <c r="GD122" s="106">
        <f t="shared" si="3367"/>
        <v>0</v>
      </c>
      <c r="GE122" s="202"/>
      <c r="GF122" s="202"/>
      <c r="GG122" s="202"/>
      <c r="GH122" s="202"/>
      <c r="GI122" s="202"/>
      <c r="GJ122" s="202"/>
      <c r="GK122" s="202"/>
      <c r="GL122" s="202"/>
      <c r="GM122" s="204"/>
      <c r="GN122" s="203"/>
      <c r="GO122" s="101">
        <f>GN122*$H122</f>
        <v>0</v>
      </c>
      <c r="GP122" s="102">
        <f ca="1">IF(E122=0,0,SUMIF('Cocktail (December 2025)'!$F$6:$DB$1547,E122,'Cocktail (December 2025)'!$AP$6:$AP$1547))</f>
        <v>0</v>
      </c>
      <c r="GQ122" s="103"/>
      <c r="GR122" s="104"/>
      <c r="GS122" s="104"/>
      <c r="GT122" s="105">
        <f t="shared" si="3267"/>
        <v>0</v>
      </c>
      <c r="GU122" s="191"/>
      <c r="GV122" s="192">
        <f t="shared" si="3368"/>
        <v>0</v>
      </c>
      <c r="GW122" s="106">
        <f t="shared" si="3369"/>
        <v>0</v>
      </c>
      <c r="GX122" s="202"/>
      <c r="GY122" s="202"/>
      <c r="GZ122" s="202"/>
      <c r="HA122" s="202"/>
      <c r="HB122" s="202"/>
      <c r="HC122" s="202"/>
      <c r="HD122" s="202"/>
      <c r="HE122" s="202"/>
      <c r="HF122" s="204"/>
      <c r="HG122" s="203"/>
      <c r="HH122" s="101">
        <f>HG122*$H122</f>
        <v>0</v>
      </c>
      <c r="HI122" s="102">
        <f ca="1">IF(E122=0,0,SUMIF('Cocktail (December 2025)'!$F$6:$DB$1547,E122,'Cocktail (December 2025)'!$AS$6:$AS$1547))</f>
        <v>0</v>
      </c>
      <c r="HJ122" s="103"/>
      <c r="HK122" s="104"/>
      <c r="HL122" s="104"/>
      <c r="HM122" s="105">
        <f t="shared" si="3270"/>
        <v>0</v>
      </c>
      <c r="HN122" s="191"/>
      <c r="HO122" s="192">
        <f t="shared" si="3370"/>
        <v>0</v>
      </c>
      <c r="HP122" s="106">
        <f t="shared" si="3371"/>
        <v>0</v>
      </c>
      <c r="HQ122" s="202"/>
      <c r="HR122" s="202"/>
      <c r="HS122" s="202"/>
      <c r="HT122" s="202"/>
      <c r="HU122" s="202"/>
      <c r="HV122" s="202"/>
      <c r="HW122" s="202"/>
      <c r="HX122" s="202"/>
      <c r="HY122" s="204"/>
      <c r="HZ122" s="203"/>
      <c r="IA122" s="101">
        <f>HZ122*$H122</f>
        <v>0</v>
      </c>
      <c r="IB122" s="102">
        <f ca="1">IF(E122=0,0,SUMIF('Cocktail (December 2025)'!$F$6:$DB$1547,E122,'Cocktail (December 2025)'!$AV$6:$AV$1547))</f>
        <v>0</v>
      </c>
      <c r="IC122" s="103"/>
      <c r="ID122" s="104"/>
      <c r="IE122" s="104"/>
      <c r="IF122" s="105">
        <f t="shared" si="3273"/>
        <v>0</v>
      </c>
      <c r="IG122" s="191"/>
      <c r="IH122" s="192">
        <f t="shared" si="3372"/>
        <v>0</v>
      </c>
      <c r="II122" s="106">
        <f t="shared" si="3373"/>
        <v>0</v>
      </c>
      <c r="IJ122" s="202"/>
      <c r="IK122" s="202"/>
      <c r="IL122" s="202"/>
      <c r="IM122" s="202"/>
      <c r="IN122" s="202"/>
      <c r="IO122" s="202"/>
      <c r="IP122" s="202"/>
      <c r="IQ122" s="202"/>
      <c r="IR122" s="204"/>
      <c r="IS122" s="203"/>
      <c r="IT122" s="101">
        <f>IS122*$H122</f>
        <v>0</v>
      </c>
      <c r="IU122" s="102">
        <f ca="1">IF(E122=0,0,SUMIF('Cocktail (December 2025)'!$F$6:$DB$1547,E122,'Cocktail (December 2025)'!$AY$6:$AY$1547))</f>
        <v>0</v>
      </c>
      <c r="IV122" s="103"/>
      <c r="IW122" s="104"/>
      <c r="IX122" s="104"/>
      <c r="IY122" s="105">
        <f t="shared" si="3276"/>
        <v>0</v>
      </c>
      <c r="IZ122" s="191"/>
      <c r="JA122" s="192">
        <f t="shared" si="3374"/>
        <v>0</v>
      </c>
      <c r="JB122" s="106">
        <f t="shared" si="3375"/>
        <v>0</v>
      </c>
      <c r="JC122" s="202"/>
      <c r="JD122" s="202"/>
      <c r="JE122" s="202"/>
      <c r="JF122" s="202"/>
      <c r="JG122" s="202"/>
      <c r="JH122" s="202"/>
      <c r="JI122" s="202"/>
      <c r="JJ122" s="202"/>
      <c r="JK122" s="204"/>
      <c r="JL122" s="203"/>
      <c r="JM122" s="101">
        <f>JL122*$H122</f>
        <v>0</v>
      </c>
      <c r="JN122" s="102">
        <f ca="1">IF(E122=0,0,SUMIF('Cocktail (December 2025)'!$F$6:$DB$1547,E122,'Cocktail (December 2025)'!$BB$6:$BB$1547))</f>
        <v>0</v>
      </c>
      <c r="JO122" s="103"/>
      <c r="JP122" s="104"/>
      <c r="JQ122" s="104"/>
      <c r="JR122" s="105">
        <f t="shared" si="3279"/>
        <v>0</v>
      </c>
      <c r="JS122" s="191"/>
      <c r="JT122" s="192">
        <f t="shared" si="3376"/>
        <v>0</v>
      </c>
      <c r="JU122" s="106">
        <f t="shared" si="3377"/>
        <v>0</v>
      </c>
      <c r="JV122" s="202"/>
      <c r="JW122" s="202"/>
      <c r="JX122" s="202"/>
      <c r="JY122" s="202"/>
      <c r="JZ122" s="202"/>
      <c r="KA122" s="202"/>
      <c r="KB122" s="202"/>
      <c r="KC122" s="202"/>
      <c r="KD122" s="204"/>
      <c r="KE122" s="203"/>
      <c r="KF122" s="101">
        <f>KE122*$H122</f>
        <v>0</v>
      </c>
      <c r="KG122" s="102">
        <f ca="1">IF(E122=0,0,SUMIF('Cocktail (December 2025)'!$F$6:$DB$1547,E122,'Cocktail (December 2025)'!$BE$6:$BE$1547))</f>
        <v>0</v>
      </c>
      <c r="KH122" s="103"/>
      <c r="KI122" s="104"/>
      <c r="KJ122" s="104"/>
      <c r="KK122" s="105">
        <f t="shared" si="3282"/>
        <v>0</v>
      </c>
      <c r="KL122" s="191"/>
      <c r="KM122" s="192">
        <f t="shared" si="3378"/>
        <v>0</v>
      </c>
      <c r="KN122" s="106">
        <f t="shared" si="3379"/>
        <v>0</v>
      </c>
      <c r="KO122" s="202"/>
      <c r="KP122" s="202"/>
      <c r="KQ122" s="202"/>
      <c r="KR122" s="202"/>
      <c r="KS122" s="202"/>
      <c r="KT122" s="202"/>
      <c r="KU122" s="202"/>
      <c r="KV122" s="202"/>
      <c r="KW122" s="204"/>
      <c r="KX122" s="203"/>
      <c r="KY122" s="101">
        <f>KX122*$H122</f>
        <v>0</v>
      </c>
      <c r="KZ122" s="102">
        <f ca="1">IF(E122=0,0,SUMIF('Cocktail (December 2025)'!$F$6:$DB$1547,E122,'Cocktail (December 2025)'!$BH$6:$BH$1547))</f>
        <v>0</v>
      </c>
      <c r="LA122" s="103"/>
      <c r="LB122" s="104"/>
      <c r="LC122" s="104"/>
      <c r="LD122" s="105">
        <f t="shared" si="3285"/>
        <v>0</v>
      </c>
      <c r="LE122" s="191"/>
      <c r="LF122" s="192">
        <f t="shared" si="3380"/>
        <v>0</v>
      </c>
      <c r="LG122" s="106">
        <f t="shared" si="3381"/>
        <v>0</v>
      </c>
      <c r="LH122" s="202"/>
      <c r="LI122" s="202"/>
      <c r="LJ122" s="202"/>
      <c r="LK122" s="202"/>
      <c r="LL122" s="202"/>
      <c r="LM122" s="202"/>
      <c r="LN122" s="202"/>
      <c r="LO122" s="202"/>
      <c r="LP122" s="204"/>
      <c r="LQ122" s="203"/>
      <c r="LR122" s="101">
        <f>LQ122*$H122</f>
        <v>0</v>
      </c>
      <c r="LS122" s="102">
        <f ca="1">IF(E122=0,0,SUMIF('Cocktail (December 2025)'!$F$6:$DB$1547,E122,'Cocktail (December 2025)'!$BK$6:$BK$1547))</f>
        <v>0</v>
      </c>
      <c r="LT122" s="103"/>
      <c r="LU122" s="104"/>
      <c r="LV122" s="104"/>
      <c r="LW122" s="105">
        <f t="shared" si="3288"/>
        <v>0</v>
      </c>
      <c r="LX122" s="191"/>
      <c r="LY122" s="192">
        <f t="shared" si="3382"/>
        <v>0</v>
      </c>
      <c r="LZ122" s="106">
        <f t="shared" si="3383"/>
        <v>0</v>
      </c>
      <c r="MA122" s="202"/>
      <c r="MB122" s="202"/>
      <c r="MC122" s="202"/>
      <c r="MD122" s="202"/>
      <c r="ME122" s="202"/>
      <c r="MF122" s="202"/>
      <c r="MG122" s="202"/>
      <c r="MH122" s="202"/>
      <c r="MI122" s="204"/>
      <c r="MJ122" s="203"/>
      <c r="MK122" s="101">
        <f>MJ122*$H122</f>
        <v>0</v>
      </c>
      <c r="ML122" s="102">
        <f ca="1">IF(E122=0,0,SUMIF('Cocktail (December 2025)'!$F$6:$DB$1547,E122,'Cocktail (December 2025)'!$BN$6:$BN$1547))</f>
        <v>0</v>
      </c>
      <c r="MM122" s="103"/>
      <c r="MN122" s="104"/>
      <c r="MO122" s="104"/>
      <c r="MP122" s="105">
        <f t="shared" si="3291"/>
        <v>0</v>
      </c>
      <c r="MQ122" s="191"/>
      <c r="MR122" s="192">
        <f t="shared" si="3384"/>
        <v>0</v>
      </c>
      <c r="MS122" s="106">
        <f t="shared" si="3385"/>
        <v>0</v>
      </c>
      <c r="MT122" s="202"/>
      <c r="MU122" s="202"/>
      <c r="MV122" s="202"/>
      <c r="MW122" s="202"/>
      <c r="MX122" s="202"/>
      <c r="MY122" s="202"/>
      <c r="MZ122" s="202"/>
      <c r="NA122" s="202"/>
      <c r="NB122" s="204"/>
      <c r="NC122" s="203"/>
      <c r="ND122" s="101">
        <f>NC122*$H122</f>
        <v>0</v>
      </c>
      <c r="NE122" s="102">
        <f ca="1">IF(E122=0,0,SUMIF('Cocktail (December 2025)'!$F$6:$DB$1547,E122,'Cocktail (December 2025)'!$BQ$6:$BQ$1547))</f>
        <v>0</v>
      </c>
      <c r="NF122" s="103"/>
      <c r="NG122" s="104"/>
      <c r="NH122" s="104"/>
      <c r="NI122" s="105">
        <f t="shared" si="3294"/>
        <v>0</v>
      </c>
      <c r="NJ122" s="191"/>
      <c r="NK122" s="192">
        <f t="shared" si="3386"/>
        <v>0</v>
      </c>
      <c r="NL122" s="106">
        <f t="shared" si="3387"/>
        <v>0</v>
      </c>
      <c r="NM122" s="202"/>
      <c r="NN122" s="202"/>
      <c r="NO122" s="202"/>
      <c r="NP122" s="202"/>
      <c r="NQ122" s="202"/>
      <c r="NR122" s="202"/>
      <c r="NS122" s="202"/>
      <c r="NT122" s="202"/>
      <c r="NU122" s="204"/>
      <c r="NV122" s="203"/>
      <c r="NW122" s="101">
        <f>NV122*$H122</f>
        <v>0</v>
      </c>
      <c r="NX122" s="102">
        <f ca="1">IF(E122=0,0,SUMIF('Cocktail (December 2025)'!$F$6:$DB$1547,E122,'Cocktail (December 2025)'!$BT$6:$BT$1547))</f>
        <v>0</v>
      </c>
      <c r="NY122" s="103"/>
      <c r="NZ122" s="104"/>
      <c r="OA122" s="104"/>
      <c r="OB122" s="105">
        <f t="shared" si="3297"/>
        <v>0</v>
      </c>
      <c r="OC122" s="191"/>
      <c r="OD122" s="192">
        <f t="shared" si="3388"/>
        <v>0</v>
      </c>
      <c r="OE122" s="106">
        <f t="shared" si="3389"/>
        <v>0</v>
      </c>
      <c r="OF122" s="202"/>
      <c r="OG122" s="202"/>
      <c r="OH122" s="202"/>
      <c r="OI122" s="202"/>
      <c r="OJ122" s="202"/>
      <c r="OK122" s="202"/>
      <c r="OL122" s="202"/>
      <c r="OM122" s="202"/>
      <c r="ON122" s="204"/>
      <c r="OO122" s="203"/>
      <c r="OP122" s="101">
        <f>OO122*$H122</f>
        <v>0</v>
      </c>
      <c r="OQ122" s="102">
        <f ca="1">IF(E122=0,0,SUMIF('Cocktail (December 2025)'!$F$6:$DB$1547,E122,'Cocktail (December 2025)'!$BW$6:$BW$1547))</f>
        <v>0</v>
      </c>
      <c r="OR122" s="103"/>
      <c r="OS122" s="104"/>
      <c r="OT122" s="104"/>
      <c r="OU122" s="105">
        <f t="shared" si="3300"/>
        <v>0</v>
      </c>
      <c r="OV122" s="191"/>
      <c r="OW122" s="192">
        <f t="shared" si="3390"/>
        <v>0</v>
      </c>
      <c r="OX122" s="106">
        <f t="shared" si="3391"/>
        <v>0</v>
      </c>
      <c r="OY122" s="202"/>
      <c r="OZ122" s="202"/>
      <c r="PA122" s="202"/>
      <c r="PB122" s="202"/>
      <c r="PC122" s="202"/>
      <c r="PD122" s="202"/>
      <c r="PE122" s="202"/>
      <c r="PF122" s="202"/>
      <c r="PG122" s="204"/>
      <c r="PH122" s="203"/>
      <c r="PI122" s="101">
        <f>PH122*$H122</f>
        <v>0</v>
      </c>
      <c r="PJ122" s="102">
        <f ca="1">IF(E122=0,0,SUMIF('Cocktail (December 2025)'!$F$6:$DB$1547,E122,'Cocktail (December 2025)'!$BZ$6:$BZ$1547))</f>
        <v>0</v>
      </c>
      <c r="PK122" s="103"/>
      <c r="PL122" s="104"/>
      <c r="PM122" s="104"/>
      <c r="PN122" s="105">
        <f t="shared" si="3303"/>
        <v>0</v>
      </c>
      <c r="PO122" s="191"/>
      <c r="PP122" s="192">
        <f t="shared" si="3392"/>
        <v>0</v>
      </c>
      <c r="PQ122" s="106">
        <f t="shared" si="3393"/>
        <v>0</v>
      </c>
      <c r="PR122" s="202"/>
      <c r="PS122" s="202"/>
      <c r="PT122" s="202"/>
      <c r="PU122" s="202"/>
      <c r="PV122" s="202"/>
      <c r="PW122" s="202"/>
      <c r="PX122" s="202"/>
      <c r="PY122" s="202"/>
      <c r="PZ122" s="204"/>
      <c r="QA122" s="203"/>
      <c r="QB122" s="101">
        <f>QA122*$H122</f>
        <v>0</v>
      </c>
      <c r="QC122" s="102">
        <f ca="1">IF(E122=0,0,SUMIF('Cocktail (December 2025)'!$F$6:$DB$1547,E122,'Cocktail (December 2025)'!$CC$6:$CC$1547))</f>
        <v>0</v>
      </c>
      <c r="QD122" s="103"/>
      <c r="QE122" s="104"/>
      <c r="QF122" s="104"/>
      <c r="QG122" s="105">
        <f t="shared" si="3306"/>
        <v>0</v>
      </c>
      <c r="QH122" s="191"/>
      <c r="QI122" s="192">
        <f t="shared" si="3394"/>
        <v>0</v>
      </c>
      <c r="QJ122" s="106">
        <f t="shared" si="3395"/>
        <v>0</v>
      </c>
      <c r="QK122" s="202"/>
      <c r="QL122" s="202"/>
      <c r="QM122" s="202"/>
      <c r="QN122" s="202"/>
      <c r="QO122" s="202"/>
      <c r="QP122" s="202"/>
      <c r="QQ122" s="202"/>
      <c r="QR122" s="202"/>
      <c r="QS122" s="204"/>
      <c r="QT122" s="203"/>
      <c r="QU122" s="101">
        <f>QT122*$H122</f>
        <v>0</v>
      </c>
      <c r="QV122" s="102">
        <f ca="1">IF(E122=0,0,SUMIF('Cocktail (December 2025)'!$F$6:$DB$1547,E122,'Cocktail (December 2025)'!$CF$6:$CF$1547))</f>
        <v>0</v>
      </c>
      <c r="QW122" s="103"/>
      <c r="QX122" s="104"/>
      <c r="QY122" s="104"/>
      <c r="QZ122" s="105">
        <f t="shared" si="3309"/>
        <v>0</v>
      </c>
      <c r="RA122" s="191"/>
      <c r="RB122" s="192">
        <f t="shared" si="3396"/>
        <v>0</v>
      </c>
      <c r="RC122" s="106">
        <f t="shared" si="3397"/>
        <v>0</v>
      </c>
      <c r="RD122" s="202"/>
      <c r="RE122" s="202"/>
      <c r="RF122" s="202"/>
      <c r="RG122" s="202"/>
      <c r="RH122" s="202"/>
      <c r="RI122" s="202"/>
      <c r="RJ122" s="202"/>
      <c r="RK122" s="202"/>
      <c r="RL122" s="204"/>
      <c r="RM122" s="203"/>
      <c r="RN122" s="101">
        <f>RM122*$H122</f>
        <v>0</v>
      </c>
      <c r="RO122" s="102">
        <f ca="1">IF(E122=0,0,SUMIF('Cocktail (December 2025)'!$F$6:$DB$1547,E122,'Cocktail (December 2025)'!$CI$6:$CI$1547))</f>
        <v>0</v>
      </c>
      <c r="RP122" s="103"/>
      <c r="RQ122" s="104"/>
      <c r="RR122" s="104"/>
      <c r="RS122" s="105">
        <f t="shared" si="3312"/>
        <v>0</v>
      </c>
      <c r="RT122" s="191"/>
      <c r="RU122" s="192">
        <f t="shared" si="3398"/>
        <v>0</v>
      </c>
      <c r="RV122" s="106">
        <f t="shared" si="3399"/>
        <v>0</v>
      </c>
      <c r="RW122" s="202"/>
      <c r="RX122" s="202"/>
      <c r="RY122" s="202"/>
      <c r="RZ122" s="202"/>
      <c r="SA122" s="202"/>
      <c r="SB122" s="202"/>
      <c r="SC122" s="202"/>
      <c r="SD122" s="202"/>
      <c r="SE122" s="204"/>
      <c r="SF122" s="203"/>
      <c r="SG122" s="101">
        <f>SF122*$H122</f>
        <v>0</v>
      </c>
      <c r="SH122" s="102">
        <f ca="1">IF(E122=0,0,SUMIF('Cocktail (December 2025)'!$F$6:$DB$1547,E122,'Cocktail (December 2025)'!$CL$6:$CL$1547))</f>
        <v>0</v>
      </c>
      <c r="SI122" s="103"/>
      <c r="SJ122" s="104"/>
      <c r="SK122" s="104"/>
      <c r="SL122" s="105">
        <f t="shared" si="3315"/>
        <v>0</v>
      </c>
      <c r="SM122" s="191"/>
      <c r="SN122" s="192">
        <f t="shared" si="3400"/>
        <v>0</v>
      </c>
      <c r="SO122" s="106">
        <f t="shared" si="3401"/>
        <v>0</v>
      </c>
      <c r="SP122" s="202"/>
      <c r="SQ122" s="202"/>
      <c r="SR122" s="202"/>
      <c r="SS122" s="202"/>
      <c r="ST122" s="202"/>
      <c r="SU122" s="202"/>
      <c r="SV122" s="202"/>
      <c r="SW122" s="202"/>
      <c r="SX122" s="204"/>
      <c r="SY122" s="203"/>
      <c r="SZ122" s="101">
        <f>SY122*$H122</f>
        <v>0</v>
      </c>
      <c r="TA122" s="102">
        <f ca="1">IF(E122=0,0,SUMIF('Cocktail (December 2025)'!$F$6:$DB$1547,E122,'Cocktail (December 2025)'!$CO$6:$CO$1547))</f>
        <v>0</v>
      </c>
      <c r="TB122" s="103"/>
      <c r="TC122" s="104"/>
      <c r="TD122" s="104"/>
      <c r="TE122" s="105">
        <f t="shared" si="3318"/>
        <v>0</v>
      </c>
      <c r="TF122" s="191"/>
      <c r="TG122" s="192">
        <f t="shared" si="3402"/>
        <v>0</v>
      </c>
      <c r="TH122" s="106">
        <f t="shared" si="3403"/>
        <v>0</v>
      </c>
      <c r="TI122" s="202"/>
      <c r="TJ122" s="202"/>
      <c r="TK122" s="202"/>
      <c r="TL122" s="202"/>
      <c r="TM122" s="202"/>
      <c r="TN122" s="202"/>
      <c r="TO122" s="202"/>
      <c r="TP122" s="202"/>
      <c r="TQ122" s="204"/>
      <c r="TR122" s="203"/>
      <c r="TS122" s="101">
        <f>TR122*$H122</f>
        <v>0</v>
      </c>
      <c r="TT122" s="102">
        <f ca="1">IF(E122=0,0,SUMIF('Cocktail (December 2025)'!$F$6:$DB$1547,E122,'Cocktail (December 2025)'!$CR$6:$CR$1547))</f>
        <v>0</v>
      </c>
      <c r="TU122" s="103"/>
      <c r="TV122" s="104"/>
      <c r="TW122" s="104"/>
      <c r="TX122" s="105">
        <f t="shared" si="3321"/>
        <v>0</v>
      </c>
      <c r="TY122" s="191"/>
      <c r="TZ122" s="192">
        <f t="shared" si="3404"/>
        <v>0</v>
      </c>
      <c r="UA122" s="106">
        <f t="shared" si="3405"/>
        <v>0</v>
      </c>
      <c r="UB122" s="202"/>
      <c r="UC122" s="202"/>
      <c r="UD122" s="202"/>
      <c r="UE122" s="202"/>
      <c r="UF122" s="202"/>
      <c r="UG122" s="202"/>
      <c r="UH122" s="202"/>
      <c r="UI122" s="202"/>
      <c r="UJ122" s="204"/>
      <c r="UK122" s="203"/>
      <c r="UL122" s="101">
        <f>UK122*$H122</f>
        <v>0</v>
      </c>
      <c r="UM122" s="102">
        <f ca="1">IF(E122=0,0,SUMIF('Cocktail (December 2025)'!$F$6:$DB$1547,E122,'Cocktail (December 2025)'!$CU$6:$CU$1547))</f>
        <v>0</v>
      </c>
      <c r="UN122" s="103"/>
      <c r="UO122" s="104"/>
      <c r="UP122" s="104"/>
      <c r="UQ122" s="105">
        <f t="shared" si="3324"/>
        <v>0</v>
      </c>
      <c r="UR122" s="191"/>
      <c r="US122" s="192">
        <f t="shared" si="3406"/>
        <v>0</v>
      </c>
      <c r="UT122" s="106">
        <f t="shared" si="3407"/>
        <v>0</v>
      </c>
      <c r="UU122" s="202"/>
      <c r="UV122" s="202"/>
      <c r="UW122" s="202"/>
      <c r="UX122" s="202"/>
      <c r="UY122" s="202"/>
      <c r="UZ122" s="202"/>
      <c r="VA122" s="202"/>
      <c r="VB122" s="202"/>
      <c r="VC122" s="204"/>
      <c r="VD122" s="203"/>
      <c r="VE122" s="101">
        <f>VD122*$H122</f>
        <v>0</v>
      </c>
      <c r="VF122" s="102">
        <f ca="1">IF(E122=0,0,SUMIF('Cocktail (December 2025)'!$F$6:$DB$1547,E122,'Cocktail (December 2025)'!$CX$6:$CX$1547))</f>
        <v>0</v>
      </c>
      <c r="VG122" s="103"/>
      <c r="VH122" s="104"/>
      <c r="VI122" s="104"/>
      <c r="VJ122" s="105">
        <f t="shared" si="3327"/>
        <v>0</v>
      </c>
      <c r="VK122" s="191"/>
      <c r="VL122" s="192">
        <f t="shared" si="3408"/>
        <v>0</v>
      </c>
      <c r="VM122" s="106">
        <f t="shared" si="3409"/>
        <v>0</v>
      </c>
      <c r="VN122" s="202"/>
      <c r="VO122" s="202"/>
      <c r="VP122" s="202"/>
      <c r="VQ122" s="202"/>
      <c r="VR122" s="202"/>
      <c r="VS122" s="202"/>
      <c r="VT122" s="202"/>
      <c r="VU122" s="202"/>
      <c r="VV122" s="204"/>
      <c r="VW122" s="203"/>
      <c r="VX122" s="101">
        <f>VW122*$H122</f>
        <v>0</v>
      </c>
      <c r="VY122" s="102">
        <f ca="1">IF(E122=0,0,SUMIF('Cocktail (December 2025)'!$F$6:$DB$1547,E122,'Cocktail (December 2025)'!$DA$6:$DA$1547))</f>
        <v>0</v>
      </c>
      <c r="VZ122" s="103"/>
      <c r="WA122" s="104"/>
      <c r="WB122" s="104"/>
      <c r="WC122" s="105">
        <f t="shared" si="3330"/>
        <v>0</v>
      </c>
      <c r="WD122" s="191"/>
      <c r="WE122" s="192">
        <f t="shared" si="3410"/>
        <v>0</v>
      </c>
      <c r="WF122" s="14" t="s">
        <v>81</v>
      </c>
      <c r="WG122" s="62">
        <f t="shared" si="3411"/>
        <v>0</v>
      </c>
      <c r="WH122" s="13">
        <f t="shared" si="3412"/>
        <v>0</v>
      </c>
      <c r="WI122" s="13">
        <f t="shared" si="3412"/>
        <v>0</v>
      </c>
      <c r="WJ122" s="13">
        <f t="shared" si="3412"/>
        <v>0</v>
      </c>
      <c r="WK122" s="13">
        <f t="shared" si="3412"/>
        <v>0</v>
      </c>
      <c r="WL122" s="13">
        <f t="shared" si="3412"/>
        <v>0</v>
      </c>
      <c r="WM122" s="13">
        <f t="shared" si="3413"/>
        <v>0</v>
      </c>
      <c r="WN122" s="13">
        <f t="shared" si="3414"/>
        <v>0</v>
      </c>
      <c r="WO122" s="13">
        <f t="shared" si="3414"/>
        <v>0</v>
      </c>
      <c r="WP122" s="63">
        <f t="shared" si="3414"/>
        <v>0</v>
      </c>
      <c r="WQ122" s="63">
        <f t="shared" si="3414"/>
        <v>0</v>
      </c>
      <c r="WR122" s="63">
        <f t="shared" si="3414"/>
        <v>0</v>
      </c>
      <c r="WS122" s="63">
        <f t="shared" si="3415"/>
        <v>0</v>
      </c>
      <c r="WT122" s="54">
        <f t="shared" si="3416"/>
        <v>0</v>
      </c>
      <c r="WU122" s="64">
        <f t="shared" si="3416"/>
        <v>0</v>
      </c>
      <c r="WV122" s="196"/>
      <c r="WW122" s="197">
        <f t="shared" si="3417"/>
        <v>0</v>
      </c>
      <c r="WX122" s="12" t="e">
        <f>WV122/F122</f>
        <v>#DIV/0!</v>
      </c>
      <c r="WY122" s="61"/>
    </row>
    <row r="123" spans="1:623" ht="15" customHeight="1" x14ac:dyDescent="0.3">
      <c r="A123" s="114" t="str">
        <f t="shared" si="3348"/>
        <v>-</v>
      </c>
      <c r="B123" s="175"/>
      <c r="C123" s="173">
        <v>50</v>
      </c>
      <c r="D123" s="174">
        <v>27</v>
      </c>
      <c r="E123" s="140" t="s">
        <v>86</v>
      </c>
      <c r="F123" s="98"/>
      <c r="G123" s="98"/>
      <c r="H123" s="90">
        <v>1</v>
      </c>
      <c r="I123" s="98"/>
      <c r="J123" s="90"/>
      <c r="K123" s="99"/>
      <c r="L123" s="215"/>
      <c r="M123" s="215"/>
      <c r="N123" s="208"/>
      <c r="O123" s="100">
        <f t="shared" si="3349"/>
        <v>0</v>
      </c>
      <c r="P123" s="202"/>
      <c r="Q123" s="202"/>
      <c r="R123" s="202"/>
      <c r="S123" s="202"/>
      <c r="T123" s="202"/>
      <c r="U123" s="202"/>
      <c r="V123" s="202"/>
      <c r="W123" s="202"/>
      <c r="X123" s="204"/>
      <c r="Y123" s="203"/>
      <c r="Z123" s="101">
        <f>Y123*$H123</f>
        <v>0</v>
      </c>
      <c r="AA123" s="102"/>
      <c r="AB123" s="103"/>
      <c r="AC123" s="104"/>
      <c r="AD123" s="104"/>
      <c r="AE123" s="105">
        <f t="shared" si="3240"/>
        <v>0</v>
      </c>
      <c r="AF123" s="191"/>
      <c r="AG123" s="192">
        <f t="shared" si="3350"/>
        <v>0</v>
      </c>
      <c r="AH123" s="106">
        <f t="shared" si="3351"/>
        <v>0</v>
      </c>
      <c r="AI123" s="202"/>
      <c r="AJ123" s="202"/>
      <c r="AK123" s="202"/>
      <c r="AL123" s="202"/>
      <c r="AM123" s="202"/>
      <c r="AN123" s="202"/>
      <c r="AO123" s="202"/>
      <c r="AP123" s="202"/>
      <c r="AQ123" s="204"/>
      <c r="AR123" s="203"/>
      <c r="AS123" s="101">
        <f>AR123*$H123</f>
        <v>0</v>
      </c>
      <c r="AT123" s="102">
        <f ca="1">IF(E123=0,0,SUMIF('Cocktail (December 2025)'!$F$6:$DB$1547,E123,'Cocktail (December 2025)'!$R$6:$R$1547))</f>
        <v>0</v>
      </c>
      <c r="AU123" s="103"/>
      <c r="AV123" s="104"/>
      <c r="AW123" s="104"/>
      <c r="AX123" s="105">
        <f t="shared" si="3243"/>
        <v>0</v>
      </c>
      <c r="AY123" s="191"/>
      <c r="AZ123" s="192">
        <f t="shared" si="3352"/>
        <v>0</v>
      </c>
      <c r="BA123" s="106">
        <f t="shared" si="3353"/>
        <v>0</v>
      </c>
      <c r="BB123" s="202"/>
      <c r="BC123" s="202"/>
      <c r="BD123" s="202"/>
      <c r="BE123" s="202"/>
      <c r="BF123" s="202"/>
      <c r="BG123" s="202"/>
      <c r="BH123" s="202"/>
      <c r="BI123" s="202"/>
      <c r="BJ123" s="204"/>
      <c r="BK123" s="203"/>
      <c r="BL123" s="101">
        <f>BK123*$H123</f>
        <v>0</v>
      </c>
      <c r="BM123" s="102">
        <f ca="1">IF(E123=0,0,SUMIF('Cocktail (December 2025)'!$F$6:$DB$1547,E123,'Cocktail (December 2025)'!$U$6:$U$1547))</f>
        <v>0</v>
      </c>
      <c r="BN123" s="103"/>
      <c r="BO123" s="104"/>
      <c r="BP123" s="104"/>
      <c r="BQ123" s="105">
        <f t="shared" si="3246"/>
        <v>0</v>
      </c>
      <c r="BR123" s="191"/>
      <c r="BS123" s="192">
        <f t="shared" si="3354"/>
        <v>0</v>
      </c>
      <c r="BT123" s="106">
        <f t="shared" si="3355"/>
        <v>0</v>
      </c>
      <c r="BU123" s="202"/>
      <c r="BV123" s="202"/>
      <c r="BW123" s="202"/>
      <c r="BX123" s="202"/>
      <c r="BY123" s="202"/>
      <c r="BZ123" s="202"/>
      <c r="CA123" s="202"/>
      <c r="CB123" s="202"/>
      <c r="CC123" s="204"/>
      <c r="CD123" s="203"/>
      <c r="CE123" s="101">
        <f>CD123*$H123</f>
        <v>0</v>
      </c>
      <c r="CF123" s="102">
        <f ca="1">IF(E123=0,0,SUMIF('Cocktail (December 2025)'!$F$6:$DB$1547,E123,'Cocktail (December 2025)'!$X$6:$X$1547))</f>
        <v>0</v>
      </c>
      <c r="CG123" s="103"/>
      <c r="CH123" s="104"/>
      <c r="CI123" s="104"/>
      <c r="CJ123" s="105">
        <f t="shared" si="3249"/>
        <v>0</v>
      </c>
      <c r="CK123" s="191"/>
      <c r="CL123" s="192">
        <f t="shared" si="3356"/>
        <v>0</v>
      </c>
      <c r="CM123" s="106">
        <f t="shared" si="3357"/>
        <v>0</v>
      </c>
      <c r="CN123" s="202"/>
      <c r="CO123" s="202"/>
      <c r="CP123" s="202"/>
      <c r="CQ123" s="202"/>
      <c r="CR123" s="202"/>
      <c r="CS123" s="202"/>
      <c r="CT123" s="202"/>
      <c r="CU123" s="202"/>
      <c r="CV123" s="204"/>
      <c r="CW123" s="203"/>
      <c r="CX123" s="101">
        <f>CW123*$H123</f>
        <v>0</v>
      </c>
      <c r="CY123" s="102">
        <f ca="1">IF(E123=0,0,SUMIF('Cocktail (December 2025)'!$F$6:$DB$1547,E123,'Cocktail (December 2025)'!$AA$6:$AA$1547))</f>
        <v>0</v>
      </c>
      <c r="CZ123" s="103"/>
      <c r="DA123" s="104"/>
      <c r="DB123" s="104"/>
      <c r="DC123" s="105">
        <f t="shared" si="3252"/>
        <v>0</v>
      </c>
      <c r="DD123" s="191"/>
      <c r="DE123" s="192">
        <f t="shared" si="3358"/>
        <v>0</v>
      </c>
      <c r="DF123" s="106">
        <f t="shared" si="3359"/>
        <v>0</v>
      </c>
      <c r="DG123" s="202"/>
      <c r="DH123" s="202"/>
      <c r="DI123" s="202"/>
      <c r="DJ123" s="202"/>
      <c r="DK123" s="202"/>
      <c r="DL123" s="202"/>
      <c r="DM123" s="202"/>
      <c r="DN123" s="202"/>
      <c r="DO123" s="204"/>
      <c r="DP123" s="203"/>
      <c r="DQ123" s="101">
        <f>DP123*$H123</f>
        <v>0</v>
      </c>
      <c r="DR123" s="102">
        <f ca="1">IF(E123=0,0,SUMIF('Cocktail (December 2025)'!$F$6:$DB$1547,E123,'Cocktail (December 2025)'!$AD$6:$AD$1547))</f>
        <v>0</v>
      </c>
      <c r="DS123" s="103"/>
      <c r="DT123" s="104"/>
      <c r="DU123" s="104"/>
      <c r="DV123" s="105">
        <f t="shared" si="3255"/>
        <v>0</v>
      </c>
      <c r="DW123" s="191"/>
      <c r="DX123" s="192">
        <f t="shared" si="3360"/>
        <v>0</v>
      </c>
      <c r="DY123" s="106">
        <f t="shared" si="3361"/>
        <v>0</v>
      </c>
      <c r="DZ123" s="202"/>
      <c r="EA123" s="202"/>
      <c r="EB123" s="202"/>
      <c r="EC123" s="202"/>
      <c r="ED123" s="202"/>
      <c r="EE123" s="202"/>
      <c r="EF123" s="202"/>
      <c r="EG123" s="202"/>
      <c r="EH123" s="204"/>
      <c r="EI123" s="203"/>
      <c r="EJ123" s="101">
        <f>EI123*$H123</f>
        <v>0</v>
      </c>
      <c r="EK123" s="102">
        <f ca="1">IF(E123=0,0,SUMIF('Cocktail (December 2025)'!$F$6:$DB$1547,E123,'Cocktail (December 2025)'!$AG$6:$AG$1547))</f>
        <v>0</v>
      </c>
      <c r="EL123" s="103"/>
      <c r="EM123" s="104"/>
      <c r="EN123" s="104"/>
      <c r="EO123" s="105">
        <f t="shared" si="3258"/>
        <v>0</v>
      </c>
      <c r="EP123" s="191"/>
      <c r="EQ123" s="199">
        <f t="shared" si="3362"/>
        <v>0</v>
      </c>
      <c r="ER123" s="185">
        <f t="shared" si="3363"/>
        <v>0</v>
      </c>
      <c r="ES123" s="202"/>
      <c r="ET123" s="202"/>
      <c r="EU123" s="202"/>
      <c r="EV123" s="202"/>
      <c r="EW123" s="202"/>
      <c r="EX123" s="202"/>
      <c r="EY123" s="202"/>
      <c r="EZ123" s="202"/>
      <c r="FA123" s="204"/>
      <c r="FB123" s="203"/>
      <c r="FC123" s="101">
        <f>FB123*$H123</f>
        <v>0</v>
      </c>
      <c r="FD123" s="102">
        <f ca="1">IF(E123=0,0,SUMIF('Cocktail (December 2025)'!$F$6:$DB$1547,E123,'Cocktail (December 2025)'!$AJ$6:$AJ$1547))</f>
        <v>0</v>
      </c>
      <c r="FE123" s="103"/>
      <c r="FF123" s="104"/>
      <c r="FG123" s="104"/>
      <c r="FH123" s="105">
        <f t="shared" si="3261"/>
        <v>0</v>
      </c>
      <c r="FI123" s="191"/>
      <c r="FJ123" s="192">
        <f t="shared" si="3364"/>
        <v>0</v>
      </c>
      <c r="FK123" s="110">
        <f t="shared" si="3365"/>
        <v>0</v>
      </c>
      <c r="FL123" s="202"/>
      <c r="FM123" s="202"/>
      <c r="FN123" s="202"/>
      <c r="FO123" s="202"/>
      <c r="FP123" s="202"/>
      <c r="FQ123" s="202"/>
      <c r="FR123" s="202"/>
      <c r="FS123" s="202"/>
      <c r="FT123" s="204"/>
      <c r="FU123" s="203"/>
      <c r="FV123" s="101">
        <f>FU123*$H123</f>
        <v>0</v>
      </c>
      <c r="FW123" s="102">
        <f ca="1">IF(E123=0,0,SUMIF('Cocktail (December 2025)'!$F$6:$DB$1547,E123,'Cocktail (December 2025)'!$AM$6:$AM$1547))</f>
        <v>0</v>
      </c>
      <c r="FX123" s="103"/>
      <c r="FY123" s="104"/>
      <c r="FZ123" s="104"/>
      <c r="GA123" s="105">
        <f t="shared" si="3264"/>
        <v>0</v>
      </c>
      <c r="GB123" s="191"/>
      <c r="GC123" s="192">
        <f t="shared" si="3366"/>
        <v>0</v>
      </c>
      <c r="GD123" s="106">
        <f t="shared" si="3367"/>
        <v>0</v>
      </c>
      <c r="GE123" s="202"/>
      <c r="GF123" s="202"/>
      <c r="GG123" s="202"/>
      <c r="GH123" s="202"/>
      <c r="GI123" s="202"/>
      <c r="GJ123" s="202"/>
      <c r="GK123" s="202"/>
      <c r="GL123" s="202"/>
      <c r="GM123" s="204"/>
      <c r="GN123" s="203"/>
      <c r="GO123" s="101">
        <f>GN123*$H123</f>
        <v>0</v>
      </c>
      <c r="GP123" s="102">
        <f ca="1">IF(E123=0,0,SUMIF('Cocktail (December 2025)'!$F$6:$DB$1547,E123,'Cocktail (December 2025)'!$AP$6:$AP$1547))</f>
        <v>0</v>
      </c>
      <c r="GQ123" s="103"/>
      <c r="GR123" s="104"/>
      <c r="GS123" s="104"/>
      <c r="GT123" s="105">
        <f t="shared" si="3267"/>
        <v>0</v>
      </c>
      <c r="GU123" s="191"/>
      <c r="GV123" s="192">
        <f t="shared" si="3368"/>
        <v>0</v>
      </c>
      <c r="GW123" s="106">
        <f t="shared" si="3369"/>
        <v>0</v>
      </c>
      <c r="GX123" s="202"/>
      <c r="GY123" s="202"/>
      <c r="GZ123" s="202"/>
      <c r="HA123" s="202"/>
      <c r="HB123" s="202"/>
      <c r="HC123" s="202"/>
      <c r="HD123" s="202"/>
      <c r="HE123" s="202"/>
      <c r="HF123" s="204"/>
      <c r="HG123" s="203"/>
      <c r="HH123" s="101">
        <f>HG123*$H123</f>
        <v>0</v>
      </c>
      <c r="HI123" s="102">
        <f ca="1">IF(E123=0,0,SUMIF('Cocktail (December 2025)'!$F$6:$DB$1547,E123,'Cocktail (December 2025)'!$AS$6:$AS$1547))</f>
        <v>0</v>
      </c>
      <c r="HJ123" s="103"/>
      <c r="HK123" s="104"/>
      <c r="HL123" s="104"/>
      <c r="HM123" s="105">
        <f t="shared" si="3270"/>
        <v>0</v>
      </c>
      <c r="HN123" s="191"/>
      <c r="HO123" s="192">
        <f t="shared" si="3370"/>
        <v>0</v>
      </c>
      <c r="HP123" s="106">
        <f t="shared" si="3371"/>
        <v>0</v>
      </c>
      <c r="HQ123" s="202"/>
      <c r="HR123" s="202"/>
      <c r="HS123" s="202"/>
      <c r="HT123" s="202"/>
      <c r="HU123" s="202"/>
      <c r="HV123" s="202"/>
      <c r="HW123" s="202"/>
      <c r="HX123" s="202"/>
      <c r="HY123" s="204"/>
      <c r="HZ123" s="203"/>
      <c r="IA123" s="101">
        <f>HZ123*$H123</f>
        <v>0</v>
      </c>
      <c r="IB123" s="102">
        <f ca="1">IF(E123=0,0,SUMIF('Cocktail (December 2025)'!$F$6:$DB$1547,E123,'Cocktail (December 2025)'!$AV$6:$AV$1547))</f>
        <v>0</v>
      </c>
      <c r="IC123" s="103"/>
      <c r="ID123" s="104"/>
      <c r="IE123" s="104"/>
      <c r="IF123" s="105">
        <f t="shared" si="3273"/>
        <v>0</v>
      </c>
      <c r="IG123" s="191"/>
      <c r="IH123" s="192">
        <f t="shared" si="3372"/>
        <v>0</v>
      </c>
      <c r="II123" s="106">
        <f t="shared" si="3373"/>
        <v>0</v>
      </c>
      <c r="IJ123" s="202"/>
      <c r="IK123" s="202"/>
      <c r="IL123" s="202"/>
      <c r="IM123" s="202"/>
      <c r="IN123" s="202"/>
      <c r="IO123" s="202"/>
      <c r="IP123" s="202"/>
      <c r="IQ123" s="202"/>
      <c r="IR123" s="204"/>
      <c r="IS123" s="203"/>
      <c r="IT123" s="101">
        <f>IS123*$H123</f>
        <v>0</v>
      </c>
      <c r="IU123" s="102">
        <f ca="1">IF(E123=0,0,SUMIF('Cocktail (December 2025)'!$F$6:$DB$1547,E123,'Cocktail (December 2025)'!$AY$6:$AY$1547))</f>
        <v>0</v>
      </c>
      <c r="IV123" s="103"/>
      <c r="IW123" s="104"/>
      <c r="IX123" s="104"/>
      <c r="IY123" s="105">
        <f t="shared" si="3276"/>
        <v>0</v>
      </c>
      <c r="IZ123" s="191"/>
      <c r="JA123" s="192">
        <f t="shared" si="3374"/>
        <v>0</v>
      </c>
      <c r="JB123" s="106">
        <f t="shared" si="3375"/>
        <v>0</v>
      </c>
      <c r="JC123" s="202"/>
      <c r="JD123" s="202"/>
      <c r="JE123" s="202"/>
      <c r="JF123" s="202"/>
      <c r="JG123" s="202"/>
      <c r="JH123" s="202"/>
      <c r="JI123" s="202"/>
      <c r="JJ123" s="202"/>
      <c r="JK123" s="204"/>
      <c r="JL123" s="203"/>
      <c r="JM123" s="101">
        <f>JL123*$H123</f>
        <v>0</v>
      </c>
      <c r="JN123" s="102">
        <f ca="1">IF(E123=0,0,SUMIF('Cocktail (December 2025)'!$F$6:$DB$1547,E123,'Cocktail (December 2025)'!$BB$6:$BB$1547))</f>
        <v>0</v>
      </c>
      <c r="JO123" s="103"/>
      <c r="JP123" s="104"/>
      <c r="JQ123" s="104"/>
      <c r="JR123" s="105">
        <f t="shared" si="3279"/>
        <v>0</v>
      </c>
      <c r="JS123" s="191"/>
      <c r="JT123" s="192">
        <f t="shared" si="3376"/>
        <v>0</v>
      </c>
      <c r="JU123" s="106">
        <f t="shared" si="3377"/>
        <v>0</v>
      </c>
      <c r="JV123" s="202"/>
      <c r="JW123" s="202"/>
      <c r="JX123" s="202"/>
      <c r="JY123" s="202"/>
      <c r="JZ123" s="202"/>
      <c r="KA123" s="202"/>
      <c r="KB123" s="202"/>
      <c r="KC123" s="202"/>
      <c r="KD123" s="204"/>
      <c r="KE123" s="203"/>
      <c r="KF123" s="101">
        <f>KE123*$H123</f>
        <v>0</v>
      </c>
      <c r="KG123" s="102">
        <f ca="1">IF(E123=0,0,SUMIF('Cocktail (December 2025)'!$F$6:$DB$1547,E123,'Cocktail (December 2025)'!$BE$6:$BE$1547))</f>
        <v>0</v>
      </c>
      <c r="KH123" s="103"/>
      <c r="KI123" s="104"/>
      <c r="KJ123" s="104"/>
      <c r="KK123" s="105">
        <f t="shared" si="3282"/>
        <v>0</v>
      </c>
      <c r="KL123" s="191"/>
      <c r="KM123" s="192">
        <f t="shared" si="3378"/>
        <v>0</v>
      </c>
      <c r="KN123" s="106">
        <f t="shared" si="3379"/>
        <v>0</v>
      </c>
      <c r="KO123" s="202"/>
      <c r="KP123" s="202"/>
      <c r="KQ123" s="202"/>
      <c r="KR123" s="202"/>
      <c r="KS123" s="202"/>
      <c r="KT123" s="202"/>
      <c r="KU123" s="202"/>
      <c r="KV123" s="202"/>
      <c r="KW123" s="204"/>
      <c r="KX123" s="203"/>
      <c r="KY123" s="101">
        <f>KX123*$H123</f>
        <v>0</v>
      </c>
      <c r="KZ123" s="102">
        <f ca="1">IF(E123=0,0,SUMIF('Cocktail (December 2025)'!$F$6:$DB$1547,E123,'Cocktail (December 2025)'!$BH$6:$BH$1547))</f>
        <v>0</v>
      </c>
      <c r="LA123" s="103"/>
      <c r="LB123" s="104"/>
      <c r="LC123" s="104"/>
      <c r="LD123" s="105">
        <f t="shared" si="3285"/>
        <v>0</v>
      </c>
      <c r="LE123" s="191"/>
      <c r="LF123" s="192">
        <f t="shared" si="3380"/>
        <v>0</v>
      </c>
      <c r="LG123" s="106">
        <f t="shared" si="3381"/>
        <v>0</v>
      </c>
      <c r="LH123" s="202"/>
      <c r="LI123" s="202"/>
      <c r="LJ123" s="202"/>
      <c r="LK123" s="202"/>
      <c r="LL123" s="202"/>
      <c r="LM123" s="202"/>
      <c r="LN123" s="202"/>
      <c r="LO123" s="202"/>
      <c r="LP123" s="204"/>
      <c r="LQ123" s="203"/>
      <c r="LR123" s="101">
        <f>LQ123*$H123</f>
        <v>0</v>
      </c>
      <c r="LS123" s="102">
        <f ca="1">IF(E123=0,0,SUMIF('Cocktail (December 2025)'!$F$6:$DB$1547,E123,'Cocktail (December 2025)'!$BK$6:$BK$1547))</f>
        <v>0</v>
      </c>
      <c r="LT123" s="103"/>
      <c r="LU123" s="104"/>
      <c r="LV123" s="104"/>
      <c r="LW123" s="105">
        <f t="shared" si="3288"/>
        <v>0</v>
      </c>
      <c r="LX123" s="191"/>
      <c r="LY123" s="192">
        <f t="shared" si="3382"/>
        <v>0</v>
      </c>
      <c r="LZ123" s="106">
        <f t="shared" si="3383"/>
        <v>0</v>
      </c>
      <c r="MA123" s="202"/>
      <c r="MB123" s="202"/>
      <c r="MC123" s="202"/>
      <c r="MD123" s="202"/>
      <c r="ME123" s="202"/>
      <c r="MF123" s="202"/>
      <c r="MG123" s="202"/>
      <c r="MH123" s="202"/>
      <c r="MI123" s="204"/>
      <c r="MJ123" s="203"/>
      <c r="MK123" s="101">
        <f>MJ123*$H123</f>
        <v>0</v>
      </c>
      <c r="ML123" s="102">
        <f ca="1">IF(E123=0,0,SUMIF('Cocktail (December 2025)'!$F$6:$DB$1547,E123,'Cocktail (December 2025)'!$BN$6:$BN$1547))</f>
        <v>0</v>
      </c>
      <c r="MM123" s="103"/>
      <c r="MN123" s="104"/>
      <c r="MO123" s="104"/>
      <c r="MP123" s="105">
        <f t="shared" si="3291"/>
        <v>0</v>
      </c>
      <c r="MQ123" s="191"/>
      <c r="MR123" s="192">
        <f t="shared" si="3384"/>
        <v>0</v>
      </c>
      <c r="MS123" s="106">
        <f t="shared" si="3385"/>
        <v>0</v>
      </c>
      <c r="MT123" s="202"/>
      <c r="MU123" s="202"/>
      <c r="MV123" s="202"/>
      <c r="MW123" s="202"/>
      <c r="MX123" s="202"/>
      <c r="MY123" s="202"/>
      <c r="MZ123" s="202"/>
      <c r="NA123" s="202"/>
      <c r="NB123" s="204"/>
      <c r="NC123" s="203"/>
      <c r="ND123" s="101">
        <f>NC123*$H123</f>
        <v>0</v>
      </c>
      <c r="NE123" s="102">
        <f ca="1">IF(E123=0,0,SUMIF('Cocktail (December 2025)'!$F$6:$DB$1547,E123,'Cocktail (December 2025)'!$BQ$6:$BQ$1547))</f>
        <v>0</v>
      </c>
      <c r="NF123" s="103"/>
      <c r="NG123" s="104"/>
      <c r="NH123" s="104"/>
      <c r="NI123" s="105">
        <f t="shared" si="3294"/>
        <v>0</v>
      </c>
      <c r="NJ123" s="191"/>
      <c r="NK123" s="192">
        <f t="shared" si="3386"/>
        <v>0</v>
      </c>
      <c r="NL123" s="106">
        <f t="shared" si="3387"/>
        <v>0</v>
      </c>
      <c r="NM123" s="202"/>
      <c r="NN123" s="202"/>
      <c r="NO123" s="202"/>
      <c r="NP123" s="202"/>
      <c r="NQ123" s="202"/>
      <c r="NR123" s="202"/>
      <c r="NS123" s="202"/>
      <c r="NT123" s="202"/>
      <c r="NU123" s="204"/>
      <c r="NV123" s="203"/>
      <c r="NW123" s="101">
        <f>NV123*$H123</f>
        <v>0</v>
      </c>
      <c r="NX123" s="102">
        <f ca="1">IF(E123=0,0,SUMIF('Cocktail (December 2025)'!$F$6:$DB$1547,E123,'Cocktail (December 2025)'!$BT$6:$BT$1547))</f>
        <v>0</v>
      </c>
      <c r="NY123" s="103"/>
      <c r="NZ123" s="104"/>
      <c r="OA123" s="104"/>
      <c r="OB123" s="105">
        <f t="shared" si="3297"/>
        <v>0</v>
      </c>
      <c r="OC123" s="191"/>
      <c r="OD123" s="192">
        <f t="shared" si="3388"/>
        <v>0</v>
      </c>
      <c r="OE123" s="106">
        <f t="shared" si="3389"/>
        <v>0</v>
      </c>
      <c r="OF123" s="202"/>
      <c r="OG123" s="202"/>
      <c r="OH123" s="202"/>
      <c r="OI123" s="202"/>
      <c r="OJ123" s="202"/>
      <c r="OK123" s="202"/>
      <c r="OL123" s="202"/>
      <c r="OM123" s="202"/>
      <c r="ON123" s="204"/>
      <c r="OO123" s="203"/>
      <c r="OP123" s="101">
        <f>OO123*$H123</f>
        <v>0</v>
      </c>
      <c r="OQ123" s="102">
        <f ca="1">IF(E123=0,0,SUMIF('Cocktail (December 2025)'!$F$6:$DB$1547,E123,'Cocktail (December 2025)'!$BW$6:$BW$1547))</f>
        <v>0</v>
      </c>
      <c r="OR123" s="103"/>
      <c r="OS123" s="104"/>
      <c r="OT123" s="104"/>
      <c r="OU123" s="105">
        <f t="shared" si="3300"/>
        <v>0</v>
      </c>
      <c r="OV123" s="191"/>
      <c r="OW123" s="192">
        <f t="shared" si="3390"/>
        <v>0</v>
      </c>
      <c r="OX123" s="106">
        <f t="shared" si="3391"/>
        <v>0</v>
      </c>
      <c r="OY123" s="202"/>
      <c r="OZ123" s="202"/>
      <c r="PA123" s="202"/>
      <c r="PB123" s="202"/>
      <c r="PC123" s="202"/>
      <c r="PD123" s="202"/>
      <c r="PE123" s="202"/>
      <c r="PF123" s="202"/>
      <c r="PG123" s="204"/>
      <c r="PH123" s="203"/>
      <c r="PI123" s="101">
        <f>PH123*$H123</f>
        <v>0</v>
      </c>
      <c r="PJ123" s="102">
        <f ca="1">IF(E123=0,0,SUMIF('Cocktail (December 2025)'!$F$6:$DB$1547,E123,'Cocktail (December 2025)'!$BZ$6:$BZ$1547))</f>
        <v>0</v>
      </c>
      <c r="PK123" s="103"/>
      <c r="PL123" s="104"/>
      <c r="PM123" s="104"/>
      <c r="PN123" s="105">
        <f t="shared" si="3303"/>
        <v>0</v>
      </c>
      <c r="PO123" s="191"/>
      <c r="PP123" s="192">
        <f t="shared" si="3392"/>
        <v>0</v>
      </c>
      <c r="PQ123" s="106">
        <f t="shared" si="3393"/>
        <v>0</v>
      </c>
      <c r="PR123" s="202"/>
      <c r="PS123" s="202"/>
      <c r="PT123" s="202"/>
      <c r="PU123" s="202"/>
      <c r="PV123" s="202"/>
      <c r="PW123" s="202"/>
      <c r="PX123" s="202"/>
      <c r="PY123" s="202"/>
      <c r="PZ123" s="204"/>
      <c r="QA123" s="203"/>
      <c r="QB123" s="101">
        <f>QA123*$H123</f>
        <v>0</v>
      </c>
      <c r="QC123" s="102">
        <f ca="1">IF(E123=0,0,SUMIF('Cocktail (December 2025)'!$F$6:$DB$1547,E123,'Cocktail (December 2025)'!$CC$6:$CC$1547))</f>
        <v>0</v>
      </c>
      <c r="QD123" s="103"/>
      <c r="QE123" s="104"/>
      <c r="QF123" s="104"/>
      <c r="QG123" s="105">
        <f t="shared" si="3306"/>
        <v>0</v>
      </c>
      <c r="QH123" s="191"/>
      <c r="QI123" s="192">
        <f t="shared" si="3394"/>
        <v>0</v>
      </c>
      <c r="QJ123" s="106">
        <f t="shared" si="3395"/>
        <v>0</v>
      </c>
      <c r="QK123" s="202"/>
      <c r="QL123" s="202"/>
      <c r="QM123" s="202"/>
      <c r="QN123" s="202"/>
      <c r="QO123" s="202"/>
      <c r="QP123" s="202"/>
      <c r="QQ123" s="202"/>
      <c r="QR123" s="202"/>
      <c r="QS123" s="204"/>
      <c r="QT123" s="203"/>
      <c r="QU123" s="101">
        <f>QT123*$H123</f>
        <v>0</v>
      </c>
      <c r="QV123" s="102">
        <f ca="1">IF(E123=0,0,SUMIF('Cocktail (December 2025)'!$F$6:$DB$1547,E123,'Cocktail (December 2025)'!$CF$6:$CF$1547))</f>
        <v>0</v>
      </c>
      <c r="QW123" s="103"/>
      <c r="QX123" s="104"/>
      <c r="QY123" s="104"/>
      <c r="QZ123" s="105">
        <f t="shared" si="3309"/>
        <v>0</v>
      </c>
      <c r="RA123" s="191"/>
      <c r="RB123" s="192">
        <f t="shared" si="3396"/>
        <v>0</v>
      </c>
      <c r="RC123" s="106">
        <f t="shared" si="3397"/>
        <v>0</v>
      </c>
      <c r="RD123" s="202"/>
      <c r="RE123" s="202"/>
      <c r="RF123" s="202"/>
      <c r="RG123" s="202"/>
      <c r="RH123" s="202"/>
      <c r="RI123" s="202"/>
      <c r="RJ123" s="202"/>
      <c r="RK123" s="202"/>
      <c r="RL123" s="204"/>
      <c r="RM123" s="203"/>
      <c r="RN123" s="101">
        <f>RM123*$H123</f>
        <v>0</v>
      </c>
      <c r="RO123" s="102">
        <f ca="1">IF(E123=0,0,SUMIF('Cocktail (December 2025)'!$F$6:$DB$1547,E123,'Cocktail (December 2025)'!$CI$6:$CI$1547))</f>
        <v>0</v>
      </c>
      <c r="RP123" s="103"/>
      <c r="RQ123" s="104"/>
      <c r="RR123" s="104"/>
      <c r="RS123" s="105">
        <f t="shared" si="3312"/>
        <v>0</v>
      </c>
      <c r="RT123" s="191"/>
      <c r="RU123" s="192">
        <f t="shared" si="3398"/>
        <v>0</v>
      </c>
      <c r="RV123" s="106">
        <f t="shared" si="3399"/>
        <v>0</v>
      </c>
      <c r="RW123" s="202"/>
      <c r="RX123" s="202"/>
      <c r="RY123" s="202"/>
      <c r="RZ123" s="202"/>
      <c r="SA123" s="202"/>
      <c r="SB123" s="202"/>
      <c r="SC123" s="202"/>
      <c r="SD123" s="202"/>
      <c r="SE123" s="204"/>
      <c r="SF123" s="203"/>
      <c r="SG123" s="101">
        <f>SF123*$H123</f>
        <v>0</v>
      </c>
      <c r="SH123" s="102">
        <f ca="1">IF(E123=0,0,SUMIF('Cocktail (December 2025)'!$F$6:$DB$1547,E123,'Cocktail (December 2025)'!$CL$6:$CL$1547))</f>
        <v>0</v>
      </c>
      <c r="SI123" s="103"/>
      <c r="SJ123" s="104"/>
      <c r="SK123" s="104"/>
      <c r="SL123" s="105">
        <f t="shared" si="3315"/>
        <v>0</v>
      </c>
      <c r="SM123" s="191"/>
      <c r="SN123" s="192">
        <f t="shared" si="3400"/>
        <v>0</v>
      </c>
      <c r="SO123" s="106">
        <f t="shared" si="3401"/>
        <v>0</v>
      </c>
      <c r="SP123" s="202"/>
      <c r="SQ123" s="202"/>
      <c r="SR123" s="202"/>
      <c r="SS123" s="202"/>
      <c r="ST123" s="202"/>
      <c r="SU123" s="202"/>
      <c r="SV123" s="202"/>
      <c r="SW123" s="202"/>
      <c r="SX123" s="204"/>
      <c r="SY123" s="203"/>
      <c r="SZ123" s="101">
        <f>SY123*$H123</f>
        <v>0</v>
      </c>
      <c r="TA123" s="102">
        <f ca="1">IF(E123=0,0,SUMIF('Cocktail (December 2025)'!$F$6:$DB$1547,E123,'Cocktail (December 2025)'!$CO$6:$CO$1547))</f>
        <v>0</v>
      </c>
      <c r="TB123" s="103"/>
      <c r="TC123" s="104"/>
      <c r="TD123" s="104"/>
      <c r="TE123" s="105">
        <f t="shared" si="3318"/>
        <v>0</v>
      </c>
      <c r="TF123" s="191"/>
      <c r="TG123" s="192">
        <f t="shared" si="3402"/>
        <v>0</v>
      </c>
      <c r="TH123" s="106">
        <f t="shared" si="3403"/>
        <v>0</v>
      </c>
      <c r="TI123" s="202"/>
      <c r="TJ123" s="202"/>
      <c r="TK123" s="202"/>
      <c r="TL123" s="202"/>
      <c r="TM123" s="202"/>
      <c r="TN123" s="202"/>
      <c r="TO123" s="202"/>
      <c r="TP123" s="202"/>
      <c r="TQ123" s="204"/>
      <c r="TR123" s="203"/>
      <c r="TS123" s="101">
        <f>TR123*$H123</f>
        <v>0</v>
      </c>
      <c r="TT123" s="102">
        <f ca="1">IF(E123=0,0,SUMIF('Cocktail (December 2025)'!$F$6:$DB$1547,E123,'Cocktail (December 2025)'!$CR$6:$CR$1547))</f>
        <v>0</v>
      </c>
      <c r="TU123" s="103"/>
      <c r="TV123" s="104"/>
      <c r="TW123" s="104"/>
      <c r="TX123" s="105">
        <f t="shared" si="3321"/>
        <v>0</v>
      </c>
      <c r="TY123" s="191"/>
      <c r="TZ123" s="192">
        <f t="shared" si="3404"/>
        <v>0</v>
      </c>
      <c r="UA123" s="106">
        <f t="shared" si="3405"/>
        <v>0</v>
      </c>
      <c r="UB123" s="202"/>
      <c r="UC123" s="202"/>
      <c r="UD123" s="202"/>
      <c r="UE123" s="202"/>
      <c r="UF123" s="202"/>
      <c r="UG123" s="202"/>
      <c r="UH123" s="202"/>
      <c r="UI123" s="202"/>
      <c r="UJ123" s="204"/>
      <c r="UK123" s="203"/>
      <c r="UL123" s="101">
        <f>UK123*$H123</f>
        <v>0</v>
      </c>
      <c r="UM123" s="102">
        <f ca="1">IF(E123=0,0,SUMIF('Cocktail (December 2025)'!$F$6:$DB$1547,E123,'Cocktail (December 2025)'!$CU$6:$CU$1547))</f>
        <v>0</v>
      </c>
      <c r="UN123" s="103"/>
      <c r="UO123" s="104"/>
      <c r="UP123" s="104"/>
      <c r="UQ123" s="105">
        <f t="shared" si="3324"/>
        <v>0</v>
      </c>
      <c r="UR123" s="191"/>
      <c r="US123" s="192">
        <f t="shared" si="3406"/>
        <v>0</v>
      </c>
      <c r="UT123" s="106">
        <f t="shared" si="3407"/>
        <v>0</v>
      </c>
      <c r="UU123" s="202"/>
      <c r="UV123" s="202"/>
      <c r="UW123" s="202"/>
      <c r="UX123" s="202"/>
      <c r="UY123" s="202"/>
      <c r="UZ123" s="202"/>
      <c r="VA123" s="202"/>
      <c r="VB123" s="202"/>
      <c r="VC123" s="204"/>
      <c r="VD123" s="203"/>
      <c r="VE123" s="101">
        <f>VD123*$H123</f>
        <v>0</v>
      </c>
      <c r="VF123" s="102">
        <f ca="1">IF(E123=0,0,SUMIF('Cocktail (December 2025)'!$F$6:$DB$1547,E123,'Cocktail (December 2025)'!$CX$6:$CX$1547))</f>
        <v>0</v>
      </c>
      <c r="VG123" s="103"/>
      <c r="VH123" s="104"/>
      <c r="VI123" s="104"/>
      <c r="VJ123" s="105">
        <f t="shared" si="3327"/>
        <v>0</v>
      </c>
      <c r="VK123" s="191"/>
      <c r="VL123" s="192">
        <f t="shared" si="3408"/>
        <v>0</v>
      </c>
      <c r="VM123" s="106">
        <f t="shared" si="3409"/>
        <v>0</v>
      </c>
      <c r="VN123" s="202"/>
      <c r="VO123" s="202"/>
      <c r="VP123" s="202"/>
      <c r="VQ123" s="202"/>
      <c r="VR123" s="202"/>
      <c r="VS123" s="202"/>
      <c r="VT123" s="202"/>
      <c r="VU123" s="202"/>
      <c r="VV123" s="204"/>
      <c r="VW123" s="203"/>
      <c r="VX123" s="101">
        <f>VW123*$H123</f>
        <v>0</v>
      </c>
      <c r="VY123" s="102">
        <f ca="1">IF(E123=0,0,SUMIF('Cocktail (December 2025)'!$F$6:$DB$1547,E123,'Cocktail (December 2025)'!$DA$6:$DA$1547))</f>
        <v>0</v>
      </c>
      <c r="VZ123" s="103"/>
      <c r="WA123" s="104"/>
      <c r="WB123" s="104"/>
      <c r="WC123" s="105">
        <f t="shared" si="3330"/>
        <v>0</v>
      </c>
      <c r="WD123" s="191"/>
      <c r="WE123" s="192">
        <f t="shared" si="3410"/>
        <v>0</v>
      </c>
      <c r="WF123" s="14" t="s">
        <v>81</v>
      </c>
      <c r="WG123" s="62">
        <f t="shared" si="3411"/>
        <v>0</v>
      </c>
      <c r="WH123" s="13">
        <f t="shared" si="3412"/>
        <v>0</v>
      </c>
      <c r="WI123" s="13">
        <f t="shared" si="3412"/>
        <v>0</v>
      </c>
      <c r="WJ123" s="13">
        <f t="shared" si="3412"/>
        <v>0</v>
      </c>
      <c r="WK123" s="13">
        <f t="shared" si="3412"/>
        <v>0</v>
      </c>
      <c r="WL123" s="13">
        <f t="shared" si="3412"/>
        <v>0</v>
      </c>
      <c r="WM123" s="13">
        <f t="shared" si="3413"/>
        <v>0</v>
      </c>
      <c r="WN123" s="13">
        <f t="shared" si="3414"/>
        <v>0</v>
      </c>
      <c r="WO123" s="13">
        <f t="shared" si="3414"/>
        <v>0</v>
      </c>
      <c r="WP123" s="63">
        <f t="shared" si="3414"/>
        <v>0</v>
      </c>
      <c r="WQ123" s="63">
        <f t="shared" si="3414"/>
        <v>0</v>
      </c>
      <c r="WR123" s="63">
        <f t="shared" si="3414"/>
        <v>0</v>
      </c>
      <c r="WS123" s="63">
        <f t="shared" si="3415"/>
        <v>0</v>
      </c>
      <c r="WT123" s="54">
        <f t="shared" si="3416"/>
        <v>0</v>
      </c>
      <c r="WU123" s="64">
        <f t="shared" si="3416"/>
        <v>0</v>
      </c>
      <c r="WV123" s="196"/>
      <c r="WW123" s="197">
        <f t="shared" si="3417"/>
        <v>0</v>
      </c>
      <c r="WX123" s="12"/>
      <c r="WY123" s="61"/>
    </row>
    <row r="124" spans="1:623" ht="15" hidden="1" customHeight="1" x14ac:dyDescent="0.3">
      <c r="A124" s="114" t="str">
        <f t="shared" si="3348"/>
        <v>-</v>
      </c>
      <c r="B124" s="175"/>
      <c r="C124" s="173">
        <v>51</v>
      </c>
      <c r="D124" s="174">
        <v>28</v>
      </c>
      <c r="E124" s="226" t="s">
        <v>323</v>
      </c>
      <c r="F124" s="98"/>
      <c r="G124" s="98"/>
      <c r="H124" s="90">
        <v>0.5</v>
      </c>
      <c r="I124" s="98"/>
      <c r="J124" s="90"/>
      <c r="K124" s="99"/>
      <c r="L124" s="215"/>
      <c r="M124" s="215"/>
      <c r="N124" s="208"/>
      <c r="O124" s="100">
        <f t="shared" si="3349"/>
        <v>0</v>
      </c>
      <c r="P124" s="202"/>
      <c r="Q124" s="202"/>
      <c r="R124" s="202"/>
      <c r="S124" s="202"/>
      <c r="T124" s="202"/>
      <c r="U124" s="202"/>
      <c r="V124" s="202"/>
      <c r="W124" s="202"/>
      <c r="X124" s="204"/>
      <c r="Y124" s="203"/>
      <c r="Z124" s="101">
        <f>Y124*$H124</f>
        <v>0</v>
      </c>
      <c r="AA124" s="102"/>
      <c r="AB124" s="103"/>
      <c r="AC124" s="104"/>
      <c r="AD124" s="104"/>
      <c r="AE124" s="105">
        <f t="shared" si="3240"/>
        <v>0</v>
      </c>
      <c r="AF124" s="191"/>
      <c r="AG124" s="192">
        <f t="shared" si="3350"/>
        <v>0</v>
      </c>
      <c r="AH124" s="106">
        <f t="shared" si="3351"/>
        <v>0</v>
      </c>
      <c r="AI124" s="202"/>
      <c r="AJ124" s="202"/>
      <c r="AK124" s="202"/>
      <c r="AL124" s="202"/>
      <c r="AM124" s="202"/>
      <c r="AN124" s="202"/>
      <c r="AO124" s="202"/>
      <c r="AP124" s="202"/>
      <c r="AQ124" s="204"/>
      <c r="AR124" s="203"/>
      <c r="AS124" s="101">
        <f>AR124*$H124</f>
        <v>0</v>
      </c>
      <c r="AT124" s="102">
        <f ca="1">IF(E124=0,0,SUMIF('Cocktail (December 2025)'!$F$6:$DB$1547,E124,'Cocktail (December 2025)'!$R$6:$R$1547))</f>
        <v>0</v>
      </c>
      <c r="AU124" s="103"/>
      <c r="AV124" s="104"/>
      <c r="AW124" s="104"/>
      <c r="AX124" s="105">
        <f t="shared" si="3243"/>
        <v>0</v>
      </c>
      <c r="AY124" s="191"/>
      <c r="AZ124" s="192">
        <f t="shared" si="3352"/>
        <v>0</v>
      </c>
      <c r="BA124" s="106">
        <f t="shared" si="3353"/>
        <v>0</v>
      </c>
      <c r="BB124" s="202"/>
      <c r="BC124" s="202"/>
      <c r="BD124" s="202"/>
      <c r="BE124" s="202"/>
      <c r="BF124" s="202"/>
      <c r="BG124" s="202"/>
      <c r="BH124" s="202"/>
      <c r="BI124" s="202"/>
      <c r="BJ124" s="204"/>
      <c r="BK124" s="203"/>
      <c r="BL124" s="101">
        <f>BK124*$H124</f>
        <v>0</v>
      </c>
      <c r="BM124" s="102">
        <f ca="1">IF(E124=0,0,SUMIF('Cocktail (December 2025)'!$F$6:$DB$1547,E124,'Cocktail (December 2025)'!$U$6:$U$1547))</f>
        <v>0</v>
      </c>
      <c r="BN124" s="103"/>
      <c r="BO124" s="104"/>
      <c r="BP124" s="104"/>
      <c r="BQ124" s="105">
        <f t="shared" si="3246"/>
        <v>0</v>
      </c>
      <c r="BR124" s="191"/>
      <c r="BS124" s="192">
        <f t="shared" si="3354"/>
        <v>0</v>
      </c>
      <c r="BT124" s="106">
        <f t="shared" si="3355"/>
        <v>0</v>
      </c>
      <c r="BU124" s="202"/>
      <c r="BV124" s="202"/>
      <c r="BW124" s="202"/>
      <c r="BX124" s="202"/>
      <c r="BY124" s="202"/>
      <c r="BZ124" s="202"/>
      <c r="CA124" s="202"/>
      <c r="CB124" s="202"/>
      <c r="CC124" s="204"/>
      <c r="CD124" s="203"/>
      <c r="CE124" s="101">
        <f>CD124*$H124</f>
        <v>0</v>
      </c>
      <c r="CF124" s="102">
        <f ca="1">IF(E124=0,0,SUMIF('Cocktail (December 2025)'!$F$6:$DB$1547,E124,'Cocktail (December 2025)'!$X$6:$X$1547))</f>
        <v>0</v>
      </c>
      <c r="CG124" s="103"/>
      <c r="CH124" s="104"/>
      <c r="CI124" s="104"/>
      <c r="CJ124" s="105">
        <f t="shared" si="3249"/>
        <v>0</v>
      </c>
      <c r="CK124" s="191"/>
      <c r="CL124" s="192">
        <f t="shared" si="3356"/>
        <v>0</v>
      </c>
      <c r="CM124" s="106">
        <f t="shared" si="3357"/>
        <v>0</v>
      </c>
      <c r="CN124" s="202"/>
      <c r="CO124" s="202"/>
      <c r="CP124" s="202"/>
      <c r="CQ124" s="202"/>
      <c r="CR124" s="202"/>
      <c r="CS124" s="202"/>
      <c r="CT124" s="202"/>
      <c r="CU124" s="202"/>
      <c r="CV124" s="204"/>
      <c r="CW124" s="203"/>
      <c r="CX124" s="101">
        <f>CW124*$H124</f>
        <v>0</v>
      </c>
      <c r="CY124" s="102">
        <f ca="1">IF(E124=0,0,SUMIF('Cocktail (December 2025)'!$F$6:$DB$1547,E124,'Cocktail (December 2025)'!$AA$6:$AA$1547))</f>
        <v>0</v>
      </c>
      <c r="CZ124" s="103"/>
      <c r="DA124" s="104"/>
      <c r="DB124" s="104"/>
      <c r="DC124" s="105">
        <f t="shared" si="3252"/>
        <v>0</v>
      </c>
      <c r="DD124" s="191"/>
      <c r="DE124" s="192">
        <f t="shared" si="3358"/>
        <v>0</v>
      </c>
      <c r="DF124" s="106">
        <f t="shared" si="3359"/>
        <v>0</v>
      </c>
      <c r="DG124" s="202"/>
      <c r="DH124" s="202"/>
      <c r="DI124" s="202"/>
      <c r="DJ124" s="202"/>
      <c r="DK124" s="202"/>
      <c r="DL124" s="202"/>
      <c r="DM124" s="202"/>
      <c r="DN124" s="202"/>
      <c r="DO124" s="204"/>
      <c r="DP124" s="203"/>
      <c r="DQ124" s="101">
        <f>DP124*$H124</f>
        <v>0</v>
      </c>
      <c r="DR124" s="102">
        <f ca="1">IF(E124=0,0,SUMIF('Cocktail (December 2025)'!$F$6:$DB$1547,E124,'Cocktail (December 2025)'!$AD$6:$AD$1547))</f>
        <v>0</v>
      </c>
      <c r="DS124" s="103"/>
      <c r="DT124" s="104"/>
      <c r="DU124" s="104"/>
      <c r="DV124" s="105">
        <f t="shared" si="3255"/>
        <v>0</v>
      </c>
      <c r="DW124" s="191"/>
      <c r="DX124" s="192">
        <f t="shared" si="3360"/>
        <v>0</v>
      </c>
      <c r="DY124" s="106">
        <f t="shared" si="3361"/>
        <v>0</v>
      </c>
      <c r="DZ124" s="202"/>
      <c r="EA124" s="202"/>
      <c r="EB124" s="202"/>
      <c r="EC124" s="202"/>
      <c r="ED124" s="202"/>
      <c r="EE124" s="202"/>
      <c r="EF124" s="202"/>
      <c r="EG124" s="202"/>
      <c r="EH124" s="204"/>
      <c r="EI124" s="203"/>
      <c r="EJ124" s="101">
        <f>EI124*$H124</f>
        <v>0</v>
      </c>
      <c r="EK124" s="102">
        <f ca="1">IF(E124=0,0,SUMIF('Cocktail (December 2025)'!$F$6:$DB$1547,E124,'Cocktail (December 2025)'!$AG$6:$AG$1547))</f>
        <v>0</v>
      </c>
      <c r="EL124" s="103"/>
      <c r="EM124" s="104"/>
      <c r="EN124" s="104"/>
      <c r="EO124" s="105">
        <f t="shared" si="3258"/>
        <v>0</v>
      </c>
      <c r="EP124" s="191"/>
      <c r="EQ124" s="199">
        <f t="shared" si="3362"/>
        <v>0</v>
      </c>
      <c r="ER124" s="185">
        <f t="shared" si="3363"/>
        <v>0</v>
      </c>
      <c r="ES124" s="202"/>
      <c r="ET124" s="202"/>
      <c r="EU124" s="202"/>
      <c r="EV124" s="202"/>
      <c r="EW124" s="202"/>
      <c r="EX124" s="202"/>
      <c r="EY124" s="202"/>
      <c r="EZ124" s="202"/>
      <c r="FA124" s="204"/>
      <c r="FB124" s="203"/>
      <c r="FC124" s="101">
        <f>FB124*$H124</f>
        <v>0</v>
      </c>
      <c r="FD124" s="102">
        <f ca="1">IF(E124=0,0,SUMIF('Cocktail (December 2025)'!$F$6:$DB$1547,E124,'Cocktail (December 2025)'!$AJ$6:$AJ$1547))</f>
        <v>0</v>
      </c>
      <c r="FE124" s="103"/>
      <c r="FF124" s="104"/>
      <c r="FG124" s="104"/>
      <c r="FH124" s="105">
        <f t="shared" si="3261"/>
        <v>0</v>
      </c>
      <c r="FI124" s="191"/>
      <c r="FJ124" s="192">
        <f t="shared" si="3364"/>
        <v>0</v>
      </c>
      <c r="FK124" s="110">
        <f t="shared" si="3365"/>
        <v>0</v>
      </c>
      <c r="FL124" s="202"/>
      <c r="FM124" s="202"/>
      <c r="FN124" s="202"/>
      <c r="FO124" s="202"/>
      <c r="FP124" s="202"/>
      <c r="FQ124" s="202"/>
      <c r="FR124" s="202"/>
      <c r="FS124" s="202"/>
      <c r="FT124" s="204"/>
      <c r="FU124" s="203"/>
      <c r="FV124" s="101">
        <f>FU124*$H124</f>
        <v>0</v>
      </c>
      <c r="FW124" s="102">
        <f ca="1">IF(E124=0,0,SUMIF('Cocktail (December 2025)'!$F$6:$DB$1547,E124,'Cocktail (December 2025)'!$AM$6:$AM$1547))</f>
        <v>0</v>
      </c>
      <c r="FX124" s="103"/>
      <c r="FY124" s="104"/>
      <c r="FZ124" s="104"/>
      <c r="GA124" s="105">
        <f t="shared" si="3264"/>
        <v>0</v>
      </c>
      <c r="GB124" s="191"/>
      <c r="GC124" s="192">
        <f t="shared" si="3366"/>
        <v>0</v>
      </c>
      <c r="GD124" s="106">
        <f t="shared" si="3367"/>
        <v>0</v>
      </c>
      <c r="GE124" s="202"/>
      <c r="GF124" s="202"/>
      <c r="GG124" s="202"/>
      <c r="GH124" s="202"/>
      <c r="GI124" s="202"/>
      <c r="GJ124" s="202"/>
      <c r="GK124" s="202"/>
      <c r="GL124" s="202"/>
      <c r="GM124" s="204"/>
      <c r="GN124" s="203"/>
      <c r="GO124" s="101">
        <f>GN124*$H124</f>
        <v>0</v>
      </c>
      <c r="GP124" s="102">
        <f ca="1">IF(E124=0,0,SUMIF('Cocktail (December 2025)'!$F$6:$DB$1547,E124,'Cocktail (December 2025)'!$AP$6:$AP$1547))</f>
        <v>0</v>
      </c>
      <c r="GQ124" s="103"/>
      <c r="GR124" s="104"/>
      <c r="GS124" s="104"/>
      <c r="GT124" s="105">
        <f t="shared" si="3267"/>
        <v>0</v>
      </c>
      <c r="GU124" s="191"/>
      <c r="GV124" s="192">
        <f t="shared" si="3368"/>
        <v>0</v>
      </c>
      <c r="GW124" s="106">
        <f t="shared" si="3369"/>
        <v>0</v>
      </c>
      <c r="GX124" s="202"/>
      <c r="GY124" s="202"/>
      <c r="GZ124" s="202"/>
      <c r="HA124" s="202"/>
      <c r="HB124" s="202"/>
      <c r="HC124" s="202"/>
      <c r="HD124" s="202"/>
      <c r="HE124" s="202"/>
      <c r="HF124" s="204"/>
      <c r="HG124" s="203"/>
      <c r="HH124" s="101">
        <f>HG124*$H124</f>
        <v>0</v>
      </c>
      <c r="HI124" s="102">
        <f ca="1">IF(E124=0,0,SUMIF('Cocktail (December 2025)'!$F$6:$DB$1547,E124,'Cocktail (December 2025)'!$AS$6:$AS$1547))</f>
        <v>0</v>
      </c>
      <c r="HJ124" s="103"/>
      <c r="HK124" s="104"/>
      <c r="HL124" s="104"/>
      <c r="HM124" s="105">
        <f t="shared" si="3270"/>
        <v>0</v>
      </c>
      <c r="HN124" s="191"/>
      <c r="HO124" s="192">
        <f t="shared" si="3370"/>
        <v>0</v>
      </c>
      <c r="HP124" s="106">
        <f t="shared" si="3371"/>
        <v>0</v>
      </c>
      <c r="HQ124" s="202"/>
      <c r="HR124" s="202"/>
      <c r="HS124" s="202"/>
      <c r="HT124" s="202"/>
      <c r="HU124" s="202"/>
      <c r="HV124" s="202"/>
      <c r="HW124" s="202"/>
      <c r="HX124" s="202"/>
      <c r="HY124" s="204"/>
      <c r="HZ124" s="203"/>
      <c r="IA124" s="101">
        <f>HZ124*$H124</f>
        <v>0</v>
      </c>
      <c r="IB124" s="102">
        <f ca="1">IF(E124=0,0,SUMIF('Cocktail (December 2025)'!$F$6:$DB$1547,E124,'Cocktail (December 2025)'!$AV$6:$AV$1547))</f>
        <v>0</v>
      </c>
      <c r="IC124" s="103"/>
      <c r="ID124" s="104"/>
      <c r="IE124" s="104"/>
      <c r="IF124" s="105">
        <f t="shared" si="3273"/>
        <v>0</v>
      </c>
      <c r="IG124" s="191"/>
      <c r="IH124" s="192">
        <f t="shared" si="3372"/>
        <v>0</v>
      </c>
      <c r="II124" s="106">
        <f t="shared" si="3373"/>
        <v>0</v>
      </c>
      <c r="IJ124" s="202"/>
      <c r="IK124" s="202"/>
      <c r="IL124" s="202"/>
      <c r="IM124" s="202"/>
      <c r="IN124" s="202"/>
      <c r="IO124" s="202"/>
      <c r="IP124" s="202"/>
      <c r="IQ124" s="202"/>
      <c r="IR124" s="204"/>
      <c r="IS124" s="203"/>
      <c r="IT124" s="101">
        <f>IS124*$H124</f>
        <v>0</v>
      </c>
      <c r="IU124" s="102">
        <f ca="1">IF(E124=0,0,SUMIF('Cocktail (December 2025)'!$F$6:$DB$1547,E124,'Cocktail (December 2025)'!$AY$6:$AY$1547))</f>
        <v>0</v>
      </c>
      <c r="IV124" s="103"/>
      <c r="IW124" s="104"/>
      <c r="IX124" s="104"/>
      <c r="IY124" s="105">
        <f t="shared" si="3276"/>
        <v>0</v>
      </c>
      <c r="IZ124" s="191"/>
      <c r="JA124" s="192">
        <f t="shared" si="3374"/>
        <v>0</v>
      </c>
      <c r="JB124" s="106">
        <f t="shared" si="3375"/>
        <v>0</v>
      </c>
      <c r="JC124" s="202"/>
      <c r="JD124" s="202"/>
      <c r="JE124" s="202"/>
      <c r="JF124" s="202"/>
      <c r="JG124" s="202"/>
      <c r="JH124" s="202"/>
      <c r="JI124" s="202"/>
      <c r="JJ124" s="202"/>
      <c r="JK124" s="204"/>
      <c r="JL124" s="203"/>
      <c r="JM124" s="101">
        <f>JL124*$H124</f>
        <v>0</v>
      </c>
      <c r="JN124" s="102">
        <f ca="1">IF(E124=0,0,SUMIF('Cocktail (December 2025)'!$F$6:$DB$1547,E124,'Cocktail (December 2025)'!$BB$6:$BB$1547))</f>
        <v>0</v>
      </c>
      <c r="JO124" s="103"/>
      <c r="JP124" s="104"/>
      <c r="JQ124" s="104"/>
      <c r="JR124" s="105">
        <f t="shared" si="3279"/>
        <v>0</v>
      </c>
      <c r="JS124" s="191"/>
      <c r="JT124" s="192">
        <f t="shared" si="3376"/>
        <v>0</v>
      </c>
      <c r="JU124" s="106">
        <f t="shared" si="3377"/>
        <v>0</v>
      </c>
      <c r="JV124" s="202"/>
      <c r="JW124" s="202"/>
      <c r="JX124" s="202"/>
      <c r="JY124" s="202"/>
      <c r="JZ124" s="202"/>
      <c r="KA124" s="202"/>
      <c r="KB124" s="202"/>
      <c r="KC124" s="202"/>
      <c r="KD124" s="204"/>
      <c r="KE124" s="203"/>
      <c r="KF124" s="101">
        <f>KE124*$H124</f>
        <v>0</v>
      </c>
      <c r="KG124" s="102">
        <f ca="1">IF(E124=0,0,SUMIF('Cocktail (December 2025)'!$F$6:$DB$1547,E124,'Cocktail (December 2025)'!$BE$6:$BE$1547))</f>
        <v>0</v>
      </c>
      <c r="KH124" s="103"/>
      <c r="KI124" s="104"/>
      <c r="KJ124" s="104"/>
      <c r="KK124" s="105">
        <f t="shared" si="3282"/>
        <v>0</v>
      </c>
      <c r="KL124" s="191"/>
      <c r="KM124" s="192">
        <f t="shared" si="3378"/>
        <v>0</v>
      </c>
      <c r="KN124" s="106">
        <f t="shared" si="3379"/>
        <v>0</v>
      </c>
      <c r="KO124" s="202"/>
      <c r="KP124" s="202"/>
      <c r="KQ124" s="202"/>
      <c r="KR124" s="202"/>
      <c r="KS124" s="202"/>
      <c r="KT124" s="202"/>
      <c r="KU124" s="202"/>
      <c r="KV124" s="202"/>
      <c r="KW124" s="204"/>
      <c r="KX124" s="203"/>
      <c r="KY124" s="101">
        <f>KX124*$H124</f>
        <v>0</v>
      </c>
      <c r="KZ124" s="102">
        <f ca="1">IF(E124=0,0,SUMIF('Cocktail (December 2025)'!$F$6:$DB$1547,E124,'Cocktail (December 2025)'!$BH$6:$BH$1547))</f>
        <v>0</v>
      </c>
      <c r="LA124" s="103"/>
      <c r="LB124" s="104"/>
      <c r="LC124" s="104"/>
      <c r="LD124" s="105">
        <f t="shared" si="3285"/>
        <v>0</v>
      </c>
      <c r="LE124" s="191"/>
      <c r="LF124" s="192">
        <f t="shared" si="3380"/>
        <v>0</v>
      </c>
      <c r="LG124" s="106">
        <f t="shared" si="3381"/>
        <v>0</v>
      </c>
      <c r="LH124" s="202"/>
      <c r="LI124" s="202"/>
      <c r="LJ124" s="202"/>
      <c r="LK124" s="202"/>
      <c r="LL124" s="202"/>
      <c r="LM124" s="202"/>
      <c r="LN124" s="202"/>
      <c r="LO124" s="202"/>
      <c r="LP124" s="204"/>
      <c r="LQ124" s="203"/>
      <c r="LR124" s="101">
        <f>LQ124*$H124</f>
        <v>0</v>
      </c>
      <c r="LS124" s="102">
        <f ca="1">IF(E124=0,0,SUMIF('Cocktail (December 2025)'!$F$6:$DB$1547,E124,'Cocktail (December 2025)'!$BK$6:$BK$1547))</f>
        <v>0</v>
      </c>
      <c r="LT124" s="103"/>
      <c r="LU124" s="104"/>
      <c r="LV124" s="104"/>
      <c r="LW124" s="105">
        <f t="shared" si="3288"/>
        <v>0</v>
      </c>
      <c r="LX124" s="191"/>
      <c r="LY124" s="192">
        <f t="shared" si="3382"/>
        <v>0</v>
      </c>
      <c r="LZ124" s="106">
        <f t="shared" si="3383"/>
        <v>0</v>
      </c>
      <c r="MA124" s="202"/>
      <c r="MB124" s="202"/>
      <c r="MC124" s="202"/>
      <c r="MD124" s="202"/>
      <c r="ME124" s="202"/>
      <c r="MF124" s="202"/>
      <c r="MG124" s="202"/>
      <c r="MH124" s="202"/>
      <c r="MI124" s="204"/>
      <c r="MJ124" s="203"/>
      <c r="MK124" s="101">
        <f>MJ124*$H124</f>
        <v>0</v>
      </c>
      <c r="ML124" s="102">
        <f ca="1">IF(E124=0,0,SUMIF('Cocktail (December 2025)'!$F$6:$DB$1547,E124,'Cocktail (December 2025)'!$BN$6:$BN$1547))</f>
        <v>0</v>
      </c>
      <c r="MM124" s="103"/>
      <c r="MN124" s="104"/>
      <c r="MO124" s="104"/>
      <c r="MP124" s="105">
        <f t="shared" si="3291"/>
        <v>0</v>
      </c>
      <c r="MQ124" s="191"/>
      <c r="MR124" s="192">
        <f t="shared" si="3384"/>
        <v>0</v>
      </c>
      <c r="MS124" s="106">
        <f t="shared" si="3385"/>
        <v>0</v>
      </c>
      <c r="MT124" s="202"/>
      <c r="MU124" s="202"/>
      <c r="MV124" s="202"/>
      <c r="MW124" s="202"/>
      <c r="MX124" s="202"/>
      <c r="MY124" s="202"/>
      <c r="MZ124" s="202"/>
      <c r="NA124" s="202"/>
      <c r="NB124" s="204"/>
      <c r="NC124" s="203"/>
      <c r="ND124" s="101">
        <f>NC124*$H124</f>
        <v>0</v>
      </c>
      <c r="NE124" s="102">
        <f ca="1">IF(E124=0,0,SUMIF('Cocktail (December 2025)'!$F$6:$DB$1547,E124,'Cocktail (December 2025)'!$BQ$6:$BQ$1547))</f>
        <v>0</v>
      </c>
      <c r="NF124" s="103"/>
      <c r="NG124" s="104"/>
      <c r="NH124" s="104"/>
      <c r="NI124" s="105">
        <f t="shared" si="3294"/>
        <v>0</v>
      </c>
      <c r="NJ124" s="191"/>
      <c r="NK124" s="192">
        <f t="shared" si="3386"/>
        <v>0</v>
      </c>
      <c r="NL124" s="106">
        <f t="shared" si="3387"/>
        <v>0</v>
      </c>
      <c r="NM124" s="202"/>
      <c r="NN124" s="202"/>
      <c r="NO124" s="202"/>
      <c r="NP124" s="202"/>
      <c r="NQ124" s="202"/>
      <c r="NR124" s="202"/>
      <c r="NS124" s="202"/>
      <c r="NT124" s="202"/>
      <c r="NU124" s="204"/>
      <c r="NV124" s="203"/>
      <c r="NW124" s="101">
        <f>NV124*$H124</f>
        <v>0</v>
      </c>
      <c r="NX124" s="102">
        <f ca="1">IF(E124=0,0,SUMIF('Cocktail (December 2025)'!$F$6:$DB$1547,E124,'Cocktail (December 2025)'!$BT$6:$BT$1547))</f>
        <v>0</v>
      </c>
      <c r="NY124" s="103"/>
      <c r="NZ124" s="104"/>
      <c r="OA124" s="104"/>
      <c r="OB124" s="105">
        <f t="shared" si="3297"/>
        <v>0</v>
      </c>
      <c r="OC124" s="191"/>
      <c r="OD124" s="192">
        <f t="shared" si="3388"/>
        <v>0</v>
      </c>
      <c r="OE124" s="106">
        <f t="shared" si="3389"/>
        <v>0</v>
      </c>
      <c r="OF124" s="202"/>
      <c r="OG124" s="202"/>
      <c r="OH124" s="202"/>
      <c r="OI124" s="202"/>
      <c r="OJ124" s="202"/>
      <c r="OK124" s="202"/>
      <c r="OL124" s="202"/>
      <c r="OM124" s="202"/>
      <c r="ON124" s="204"/>
      <c r="OO124" s="203"/>
      <c r="OP124" s="101">
        <f>OO124*$H124</f>
        <v>0</v>
      </c>
      <c r="OQ124" s="102">
        <f ca="1">IF(E124=0,0,SUMIF('Cocktail (December 2025)'!$F$6:$DB$1547,E124,'Cocktail (December 2025)'!$BW$6:$BW$1547))</f>
        <v>0</v>
      </c>
      <c r="OR124" s="103"/>
      <c r="OS124" s="104"/>
      <c r="OT124" s="104"/>
      <c r="OU124" s="105">
        <f t="shared" si="3300"/>
        <v>0</v>
      </c>
      <c r="OV124" s="191"/>
      <c r="OW124" s="192">
        <f t="shared" si="3390"/>
        <v>0</v>
      </c>
      <c r="OX124" s="106">
        <f t="shared" si="3391"/>
        <v>0</v>
      </c>
      <c r="OY124" s="202"/>
      <c r="OZ124" s="202"/>
      <c r="PA124" s="202"/>
      <c r="PB124" s="202"/>
      <c r="PC124" s="202"/>
      <c r="PD124" s="202"/>
      <c r="PE124" s="202"/>
      <c r="PF124" s="202"/>
      <c r="PG124" s="204"/>
      <c r="PH124" s="203"/>
      <c r="PI124" s="101">
        <f>PH124*$H124</f>
        <v>0</v>
      </c>
      <c r="PJ124" s="102">
        <f ca="1">IF(E124=0,0,SUMIF('Cocktail (December 2025)'!$F$6:$DB$1547,E124,'Cocktail (December 2025)'!$BZ$6:$BZ$1547))</f>
        <v>0</v>
      </c>
      <c r="PK124" s="103"/>
      <c r="PL124" s="104"/>
      <c r="PM124" s="104"/>
      <c r="PN124" s="105">
        <f t="shared" si="3303"/>
        <v>0</v>
      </c>
      <c r="PO124" s="191"/>
      <c r="PP124" s="192">
        <f t="shared" si="3392"/>
        <v>0</v>
      </c>
      <c r="PQ124" s="106">
        <f t="shared" si="3393"/>
        <v>0</v>
      </c>
      <c r="PR124" s="202"/>
      <c r="PS124" s="202"/>
      <c r="PT124" s="202"/>
      <c r="PU124" s="202"/>
      <c r="PV124" s="202"/>
      <c r="PW124" s="202"/>
      <c r="PX124" s="202"/>
      <c r="PY124" s="202"/>
      <c r="PZ124" s="204"/>
      <c r="QA124" s="203"/>
      <c r="QB124" s="101">
        <f>QA124*$H124</f>
        <v>0</v>
      </c>
      <c r="QC124" s="102">
        <f ca="1">IF(E124=0,0,SUMIF('Cocktail (December 2025)'!$F$6:$DB$1547,E124,'Cocktail (December 2025)'!$CC$6:$CC$1547))</f>
        <v>0</v>
      </c>
      <c r="QD124" s="103"/>
      <c r="QE124" s="104"/>
      <c r="QF124" s="104"/>
      <c r="QG124" s="105">
        <f t="shared" si="3306"/>
        <v>0</v>
      </c>
      <c r="QH124" s="191"/>
      <c r="QI124" s="192">
        <f t="shared" si="3394"/>
        <v>0</v>
      </c>
      <c r="QJ124" s="106">
        <f t="shared" si="3395"/>
        <v>0</v>
      </c>
      <c r="QK124" s="202"/>
      <c r="QL124" s="202"/>
      <c r="QM124" s="202"/>
      <c r="QN124" s="202"/>
      <c r="QO124" s="202"/>
      <c r="QP124" s="202"/>
      <c r="QQ124" s="202"/>
      <c r="QR124" s="202"/>
      <c r="QS124" s="204"/>
      <c r="QT124" s="203"/>
      <c r="QU124" s="101">
        <f>QT124*$H124</f>
        <v>0</v>
      </c>
      <c r="QV124" s="102">
        <f ca="1">IF(E124=0,0,SUMIF('Cocktail (December 2025)'!$F$6:$DB$1547,E124,'Cocktail (December 2025)'!$CF$6:$CF$1547))</f>
        <v>0</v>
      </c>
      <c r="QW124" s="103"/>
      <c r="QX124" s="104"/>
      <c r="QY124" s="104"/>
      <c r="QZ124" s="105">
        <f t="shared" si="3309"/>
        <v>0</v>
      </c>
      <c r="RA124" s="191"/>
      <c r="RB124" s="192">
        <f t="shared" si="3396"/>
        <v>0</v>
      </c>
      <c r="RC124" s="106">
        <f t="shared" si="3397"/>
        <v>0</v>
      </c>
      <c r="RD124" s="202"/>
      <c r="RE124" s="202"/>
      <c r="RF124" s="202"/>
      <c r="RG124" s="202"/>
      <c r="RH124" s="202"/>
      <c r="RI124" s="202"/>
      <c r="RJ124" s="202"/>
      <c r="RK124" s="202"/>
      <c r="RL124" s="204"/>
      <c r="RM124" s="203"/>
      <c r="RN124" s="101">
        <f>RM124*$H124</f>
        <v>0</v>
      </c>
      <c r="RO124" s="102">
        <f ca="1">IF(E124=0,0,SUMIF('Cocktail (December 2025)'!$F$6:$DB$1547,E124,'Cocktail (December 2025)'!$CI$6:$CI$1547))</f>
        <v>0</v>
      </c>
      <c r="RP124" s="103"/>
      <c r="RQ124" s="104"/>
      <c r="RR124" s="104"/>
      <c r="RS124" s="105">
        <f t="shared" si="3312"/>
        <v>0</v>
      </c>
      <c r="RT124" s="191"/>
      <c r="RU124" s="192">
        <f t="shared" si="3398"/>
        <v>0</v>
      </c>
      <c r="RV124" s="106">
        <f t="shared" si="3399"/>
        <v>0</v>
      </c>
      <c r="RW124" s="202"/>
      <c r="RX124" s="202"/>
      <c r="RY124" s="202"/>
      <c r="RZ124" s="202"/>
      <c r="SA124" s="202"/>
      <c r="SB124" s="202"/>
      <c r="SC124" s="202"/>
      <c r="SD124" s="202"/>
      <c r="SE124" s="204"/>
      <c r="SF124" s="203"/>
      <c r="SG124" s="101">
        <f>SF124*$H124</f>
        <v>0</v>
      </c>
      <c r="SH124" s="102">
        <f ca="1">IF(E124=0,0,SUMIF('Cocktail (December 2025)'!$F$6:$DB$1547,E124,'Cocktail (December 2025)'!$CL$6:$CL$1547))</f>
        <v>0</v>
      </c>
      <c r="SI124" s="103"/>
      <c r="SJ124" s="104"/>
      <c r="SK124" s="104"/>
      <c r="SL124" s="105">
        <f t="shared" si="3315"/>
        <v>0</v>
      </c>
      <c r="SM124" s="191"/>
      <c r="SN124" s="192">
        <f t="shared" si="3400"/>
        <v>0</v>
      </c>
      <c r="SO124" s="106">
        <f t="shared" si="3401"/>
        <v>0</v>
      </c>
      <c r="SP124" s="202"/>
      <c r="SQ124" s="202"/>
      <c r="SR124" s="202"/>
      <c r="SS124" s="202"/>
      <c r="ST124" s="202"/>
      <c r="SU124" s="202"/>
      <c r="SV124" s="202"/>
      <c r="SW124" s="202"/>
      <c r="SX124" s="204"/>
      <c r="SY124" s="203"/>
      <c r="SZ124" s="101">
        <f>SY124*$H124</f>
        <v>0</v>
      </c>
      <c r="TA124" s="102">
        <f ca="1">IF(E124=0,0,SUMIF('Cocktail (December 2025)'!$F$6:$DB$1547,E124,'Cocktail (December 2025)'!$CO$6:$CO$1547))</f>
        <v>0</v>
      </c>
      <c r="TB124" s="103"/>
      <c r="TC124" s="104"/>
      <c r="TD124" s="104"/>
      <c r="TE124" s="105">
        <f t="shared" si="3318"/>
        <v>0</v>
      </c>
      <c r="TF124" s="191"/>
      <c r="TG124" s="192">
        <f t="shared" si="3402"/>
        <v>0</v>
      </c>
      <c r="TH124" s="106">
        <f t="shared" si="3403"/>
        <v>0</v>
      </c>
      <c r="TI124" s="202"/>
      <c r="TJ124" s="202"/>
      <c r="TK124" s="202"/>
      <c r="TL124" s="202"/>
      <c r="TM124" s="202"/>
      <c r="TN124" s="202"/>
      <c r="TO124" s="202"/>
      <c r="TP124" s="202"/>
      <c r="TQ124" s="204"/>
      <c r="TR124" s="203"/>
      <c r="TS124" s="101">
        <f>TR124*$H124</f>
        <v>0</v>
      </c>
      <c r="TT124" s="102">
        <f ca="1">IF(E124=0,0,SUMIF('Cocktail (December 2025)'!$F$6:$DB$1547,E124,'Cocktail (December 2025)'!$CR$6:$CR$1547))</f>
        <v>0</v>
      </c>
      <c r="TU124" s="103"/>
      <c r="TV124" s="104"/>
      <c r="TW124" s="104"/>
      <c r="TX124" s="105">
        <f t="shared" si="3321"/>
        <v>0</v>
      </c>
      <c r="TY124" s="191"/>
      <c r="TZ124" s="192">
        <f t="shared" si="3404"/>
        <v>0</v>
      </c>
      <c r="UA124" s="106">
        <f t="shared" si="3405"/>
        <v>0</v>
      </c>
      <c r="UB124" s="202"/>
      <c r="UC124" s="202"/>
      <c r="UD124" s="202"/>
      <c r="UE124" s="202"/>
      <c r="UF124" s="202"/>
      <c r="UG124" s="202"/>
      <c r="UH124" s="202"/>
      <c r="UI124" s="202"/>
      <c r="UJ124" s="204"/>
      <c r="UK124" s="203"/>
      <c r="UL124" s="101">
        <f>UK124*$H124</f>
        <v>0</v>
      </c>
      <c r="UM124" s="102">
        <f ca="1">IF(E124=0,0,SUMIF('Cocktail (December 2025)'!$F$6:$DB$1547,E124,'Cocktail (December 2025)'!$CU$6:$CU$1547))</f>
        <v>0</v>
      </c>
      <c r="UN124" s="103"/>
      <c r="UO124" s="104"/>
      <c r="UP124" s="104"/>
      <c r="UQ124" s="105">
        <f t="shared" si="3324"/>
        <v>0</v>
      </c>
      <c r="UR124" s="191"/>
      <c r="US124" s="192">
        <f t="shared" si="3406"/>
        <v>0</v>
      </c>
      <c r="UT124" s="106">
        <f t="shared" si="3407"/>
        <v>0</v>
      </c>
      <c r="UU124" s="202"/>
      <c r="UV124" s="202"/>
      <c r="UW124" s="202"/>
      <c r="UX124" s="202"/>
      <c r="UY124" s="202"/>
      <c r="UZ124" s="202"/>
      <c r="VA124" s="202"/>
      <c r="VB124" s="202"/>
      <c r="VC124" s="204"/>
      <c r="VD124" s="203"/>
      <c r="VE124" s="101">
        <f>VD124*$H124</f>
        <v>0</v>
      </c>
      <c r="VF124" s="102">
        <f ca="1">IF(E124=0,0,SUMIF('Cocktail (December 2025)'!$F$6:$DB$1547,E124,'Cocktail (December 2025)'!$CX$6:$CX$1547))</f>
        <v>0</v>
      </c>
      <c r="VG124" s="103"/>
      <c r="VH124" s="104"/>
      <c r="VI124" s="104"/>
      <c r="VJ124" s="105">
        <f t="shared" si="3327"/>
        <v>0</v>
      </c>
      <c r="VK124" s="191"/>
      <c r="VL124" s="192">
        <f t="shared" si="3408"/>
        <v>0</v>
      </c>
      <c r="VM124" s="106">
        <f t="shared" si="3409"/>
        <v>0</v>
      </c>
      <c r="VN124" s="202"/>
      <c r="VO124" s="202"/>
      <c r="VP124" s="202"/>
      <c r="VQ124" s="202"/>
      <c r="VR124" s="202"/>
      <c r="VS124" s="202"/>
      <c r="VT124" s="202"/>
      <c r="VU124" s="202"/>
      <c r="VV124" s="204"/>
      <c r="VW124" s="203"/>
      <c r="VX124" s="101">
        <f>VW124*$H124</f>
        <v>0</v>
      </c>
      <c r="VY124" s="102">
        <f ca="1">IF(E124=0,0,SUMIF('Cocktail (December 2025)'!$F$6:$DB$1547,E124,'Cocktail (December 2025)'!$DA$6:$DA$1547))</f>
        <v>0</v>
      </c>
      <c r="VZ124" s="103"/>
      <c r="WA124" s="104"/>
      <c r="WB124" s="104"/>
      <c r="WC124" s="105">
        <f t="shared" si="3330"/>
        <v>0</v>
      </c>
      <c r="WD124" s="191"/>
      <c r="WE124" s="192">
        <f t="shared" si="3410"/>
        <v>0</v>
      </c>
      <c r="WF124" s="14" t="s">
        <v>81</v>
      </c>
      <c r="WG124" s="62">
        <f t="shared" si="3411"/>
        <v>0</v>
      </c>
      <c r="WH124" s="13">
        <f t="shared" si="3412"/>
        <v>0</v>
      </c>
      <c r="WI124" s="13">
        <f t="shared" si="3412"/>
        <v>0</v>
      </c>
      <c r="WJ124" s="13">
        <f t="shared" si="3412"/>
        <v>0</v>
      </c>
      <c r="WK124" s="13">
        <f t="shared" si="3412"/>
        <v>0</v>
      </c>
      <c r="WL124" s="13">
        <f t="shared" si="3412"/>
        <v>0</v>
      </c>
      <c r="WM124" s="13">
        <f t="shared" si="3413"/>
        <v>0</v>
      </c>
      <c r="WN124" s="13">
        <f t="shared" si="3414"/>
        <v>0</v>
      </c>
      <c r="WO124" s="13">
        <f t="shared" si="3414"/>
        <v>0</v>
      </c>
      <c r="WP124" s="63">
        <f t="shared" si="3414"/>
        <v>0</v>
      </c>
      <c r="WQ124" s="63">
        <f t="shared" si="3414"/>
        <v>0</v>
      </c>
      <c r="WR124" s="63">
        <f t="shared" si="3414"/>
        <v>0</v>
      </c>
      <c r="WS124" s="63">
        <f t="shared" si="3415"/>
        <v>0</v>
      </c>
      <c r="WT124" s="54">
        <f t="shared" si="3416"/>
        <v>0</v>
      </c>
      <c r="WU124" s="64">
        <f t="shared" si="3416"/>
        <v>0</v>
      </c>
      <c r="WV124" s="196"/>
      <c r="WW124" s="197">
        <f t="shared" si="3417"/>
        <v>0</v>
      </c>
      <c r="WX124" s="12"/>
      <c r="WY124" s="61"/>
    </row>
    <row r="125" spans="1:623" ht="15" hidden="1" customHeight="1" x14ac:dyDescent="0.3">
      <c r="A125" s="114" t="str">
        <f t="shared" si="3348"/>
        <v>-</v>
      </c>
      <c r="B125" s="175"/>
      <c r="C125" s="173">
        <v>52</v>
      </c>
      <c r="D125" s="174">
        <v>29</v>
      </c>
      <c r="E125" s="140"/>
      <c r="F125" s="98"/>
      <c r="G125" s="98"/>
      <c r="H125" s="90"/>
      <c r="I125" s="98"/>
      <c r="J125" s="90"/>
      <c r="K125" s="99"/>
      <c r="L125" s="215"/>
      <c r="M125" s="215"/>
      <c r="N125" s="208"/>
      <c r="O125" s="100">
        <f t="shared" si="3349"/>
        <v>0</v>
      </c>
      <c r="P125" s="202"/>
      <c r="Q125" s="202"/>
      <c r="R125" s="202"/>
      <c r="S125" s="202"/>
      <c r="T125" s="202"/>
      <c r="U125" s="202"/>
      <c r="V125" s="202"/>
      <c r="W125" s="202"/>
      <c r="X125" s="204"/>
      <c r="Y125" s="203"/>
      <c r="Z125" s="101">
        <f>Y125*$H125</f>
        <v>0</v>
      </c>
      <c r="AA125" s="102"/>
      <c r="AB125" s="103"/>
      <c r="AC125" s="104"/>
      <c r="AD125" s="104"/>
      <c r="AE125" s="105" t="e">
        <f t="shared" si="3240"/>
        <v>#DIV/0!</v>
      </c>
      <c r="AF125" s="191"/>
      <c r="AG125" s="192">
        <f t="shared" si="3350"/>
        <v>0</v>
      </c>
      <c r="AH125" s="106">
        <f t="shared" si="3351"/>
        <v>0</v>
      </c>
      <c r="AI125" s="202"/>
      <c r="AJ125" s="202"/>
      <c r="AK125" s="202"/>
      <c r="AL125" s="202"/>
      <c r="AM125" s="202"/>
      <c r="AN125" s="202"/>
      <c r="AO125" s="202"/>
      <c r="AP125" s="202"/>
      <c r="AQ125" s="204"/>
      <c r="AR125" s="203"/>
      <c r="AS125" s="101">
        <f>AR125*$H125</f>
        <v>0</v>
      </c>
      <c r="AT125" s="102">
        <f>IF(E125=0,0,SUMIF('Cocktail (December 2025)'!$F$6:$DB$1547,E125,'Cocktail (December 2025)'!$R$6:$R$1547))</f>
        <v>0</v>
      </c>
      <c r="AU125" s="103"/>
      <c r="AV125" s="104"/>
      <c r="AW125" s="104"/>
      <c r="AX125" s="105" t="e">
        <f t="shared" si="3243"/>
        <v>#DIV/0!</v>
      </c>
      <c r="AY125" s="191"/>
      <c r="AZ125" s="192">
        <f t="shared" si="3352"/>
        <v>0</v>
      </c>
      <c r="BA125" s="106">
        <f t="shared" si="3353"/>
        <v>0</v>
      </c>
      <c r="BB125" s="202"/>
      <c r="BC125" s="202"/>
      <c r="BD125" s="202"/>
      <c r="BE125" s="202"/>
      <c r="BF125" s="202"/>
      <c r="BG125" s="202"/>
      <c r="BH125" s="202"/>
      <c r="BI125" s="202"/>
      <c r="BJ125" s="204"/>
      <c r="BK125" s="203"/>
      <c r="BL125" s="101">
        <f>BK125*$H125</f>
        <v>0</v>
      </c>
      <c r="BM125" s="102">
        <f>IF(E125=0,0,SUMIF('Cocktail (December 2025)'!$F$6:$DB$1547,E125,'Cocktail (December 2025)'!$U$6:$U$1547))</f>
        <v>0</v>
      </c>
      <c r="BN125" s="103"/>
      <c r="BO125" s="104"/>
      <c r="BP125" s="104"/>
      <c r="BQ125" s="105" t="e">
        <f t="shared" si="3246"/>
        <v>#DIV/0!</v>
      </c>
      <c r="BR125" s="191"/>
      <c r="BS125" s="192">
        <f t="shared" si="3354"/>
        <v>0</v>
      </c>
      <c r="BT125" s="106">
        <f t="shared" si="3355"/>
        <v>0</v>
      </c>
      <c r="BU125" s="202"/>
      <c r="BV125" s="202"/>
      <c r="BW125" s="202"/>
      <c r="BX125" s="202"/>
      <c r="BY125" s="202"/>
      <c r="BZ125" s="202"/>
      <c r="CA125" s="202"/>
      <c r="CB125" s="202"/>
      <c r="CC125" s="204"/>
      <c r="CD125" s="203"/>
      <c r="CE125" s="101">
        <f>CD125*$H125</f>
        <v>0</v>
      </c>
      <c r="CF125" s="102">
        <f>IF(E125=0,0,SUMIF('Cocktail (December 2025)'!$F$6:$DB$1547,E125,'Cocktail (December 2025)'!$X$6:$X$1547))</f>
        <v>0</v>
      </c>
      <c r="CG125" s="103"/>
      <c r="CH125" s="104"/>
      <c r="CI125" s="104"/>
      <c r="CJ125" s="105" t="e">
        <f t="shared" si="3249"/>
        <v>#DIV/0!</v>
      </c>
      <c r="CK125" s="191"/>
      <c r="CL125" s="192">
        <f t="shared" si="3356"/>
        <v>0</v>
      </c>
      <c r="CM125" s="106">
        <f t="shared" si="3357"/>
        <v>0</v>
      </c>
      <c r="CN125" s="202"/>
      <c r="CO125" s="202"/>
      <c r="CP125" s="202"/>
      <c r="CQ125" s="202"/>
      <c r="CR125" s="202"/>
      <c r="CS125" s="202"/>
      <c r="CT125" s="202"/>
      <c r="CU125" s="202"/>
      <c r="CV125" s="204"/>
      <c r="CW125" s="203"/>
      <c r="CX125" s="101">
        <f>CW125*$H125</f>
        <v>0</v>
      </c>
      <c r="CY125" s="102">
        <f>IF(E125=0,0,SUMIF('Cocktail (December 2025)'!$F$6:$DB$1547,E125,'Cocktail (December 2025)'!$AA$6:$AA$1547))</f>
        <v>0</v>
      </c>
      <c r="CZ125" s="103"/>
      <c r="DA125" s="104"/>
      <c r="DB125" s="104"/>
      <c r="DC125" s="105" t="e">
        <f t="shared" si="3252"/>
        <v>#DIV/0!</v>
      </c>
      <c r="DD125" s="191"/>
      <c r="DE125" s="192">
        <f t="shared" si="3358"/>
        <v>0</v>
      </c>
      <c r="DF125" s="106">
        <f t="shared" si="3359"/>
        <v>0</v>
      </c>
      <c r="DG125" s="202"/>
      <c r="DH125" s="202"/>
      <c r="DI125" s="202"/>
      <c r="DJ125" s="202"/>
      <c r="DK125" s="202"/>
      <c r="DL125" s="202"/>
      <c r="DM125" s="202"/>
      <c r="DN125" s="202"/>
      <c r="DO125" s="204"/>
      <c r="DP125" s="203"/>
      <c r="DQ125" s="101">
        <f>DP125*$H125</f>
        <v>0</v>
      </c>
      <c r="DR125" s="102">
        <f>IF(E125=0,0,SUMIF('Cocktail (December 2025)'!$F$6:$DB$1547,E125,'Cocktail (December 2025)'!$AD$6:$AD$1547))</f>
        <v>0</v>
      </c>
      <c r="DS125" s="103"/>
      <c r="DT125" s="104"/>
      <c r="DU125" s="104"/>
      <c r="DV125" s="105" t="e">
        <f t="shared" si="3255"/>
        <v>#DIV/0!</v>
      </c>
      <c r="DW125" s="191"/>
      <c r="DX125" s="192">
        <f t="shared" si="3360"/>
        <v>0</v>
      </c>
      <c r="DY125" s="106">
        <f t="shared" si="3361"/>
        <v>0</v>
      </c>
      <c r="DZ125" s="202"/>
      <c r="EA125" s="202"/>
      <c r="EB125" s="202"/>
      <c r="EC125" s="202"/>
      <c r="ED125" s="202"/>
      <c r="EE125" s="202"/>
      <c r="EF125" s="202"/>
      <c r="EG125" s="202"/>
      <c r="EH125" s="204"/>
      <c r="EI125" s="203"/>
      <c r="EJ125" s="101">
        <f>EI125*$H125</f>
        <v>0</v>
      </c>
      <c r="EK125" s="102">
        <f>IF(E125=0,0,SUMIF('Cocktail (December 2025)'!$F$6:$DB$1547,E125,'Cocktail (December 2025)'!$AG$6:$AG$1547))</f>
        <v>0</v>
      </c>
      <c r="EL125" s="103"/>
      <c r="EM125" s="104"/>
      <c r="EN125" s="104"/>
      <c r="EO125" s="105" t="e">
        <f t="shared" si="3258"/>
        <v>#DIV/0!</v>
      </c>
      <c r="EP125" s="191"/>
      <c r="EQ125" s="199">
        <f t="shared" si="3362"/>
        <v>0</v>
      </c>
      <c r="ER125" s="185">
        <f t="shared" si="3363"/>
        <v>0</v>
      </c>
      <c r="ES125" s="202"/>
      <c r="ET125" s="202"/>
      <c r="EU125" s="202"/>
      <c r="EV125" s="202"/>
      <c r="EW125" s="202"/>
      <c r="EX125" s="202"/>
      <c r="EY125" s="202"/>
      <c r="EZ125" s="202"/>
      <c r="FA125" s="204"/>
      <c r="FB125" s="203"/>
      <c r="FC125" s="101">
        <f>FB125*$H125</f>
        <v>0</v>
      </c>
      <c r="FD125" s="102">
        <f>IF(E125=0,0,SUMIF('Cocktail (December 2025)'!$F$6:$DB$1547,E125,'Cocktail (December 2025)'!$AJ$6:$AJ$1547))</f>
        <v>0</v>
      </c>
      <c r="FE125" s="103"/>
      <c r="FF125" s="104"/>
      <c r="FG125" s="104"/>
      <c r="FH125" s="105" t="e">
        <f t="shared" si="3261"/>
        <v>#DIV/0!</v>
      </c>
      <c r="FI125" s="191"/>
      <c r="FJ125" s="192">
        <f t="shared" si="3364"/>
        <v>0</v>
      </c>
      <c r="FK125" s="110">
        <f t="shared" si="3365"/>
        <v>0</v>
      </c>
      <c r="FL125" s="202"/>
      <c r="FM125" s="202"/>
      <c r="FN125" s="202"/>
      <c r="FO125" s="202"/>
      <c r="FP125" s="202"/>
      <c r="FQ125" s="202"/>
      <c r="FR125" s="202"/>
      <c r="FS125" s="202"/>
      <c r="FT125" s="204"/>
      <c r="FU125" s="203"/>
      <c r="FV125" s="101">
        <f>FU125*$H125</f>
        <v>0</v>
      </c>
      <c r="FW125" s="102">
        <f>IF(E125=0,0,SUMIF('Cocktail (December 2025)'!$F$6:$DB$1547,E125,'Cocktail (December 2025)'!$AM$6:$AM$1547))</f>
        <v>0</v>
      </c>
      <c r="FX125" s="103"/>
      <c r="FY125" s="104"/>
      <c r="FZ125" s="104"/>
      <c r="GA125" s="105" t="e">
        <f t="shared" si="3264"/>
        <v>#DIV/0!</v>
      </c>
      <c r="GB125" s="191"/>
      <c r="GC125" s="192">
        <f t="shared" si="3366"/>
        <v>0</v>
      </c>
      <c r="GD125" s="106">
        <f t="shared" si="3367"/>
        <v>0</v>
      </c>
      <c r="GE125" s="202"/>
      <c r="GF125" s="202"/>
      <c r="GG125" s="202"/>
      <c r="GH125" s="202"/>
      <c r="GI125" s="202"/>
      <c r="GJ125" s="202"/>
      <c r="GK125" s="202"/>
      <c r="GL125" s="202"/>
      <c r="GM125" s="204"/>
      <c r="GN125" s="203"/>
      <c r="GO125" s="101">
        <f>GN125*$H125</f>
        <v>0</v>
      </c>
      <c r="GP125" s="102">
        <f>IF(E125=0,0,SUMIF('Cocktail (December 2025)'!$F$6:$DB$1547,E125,'Cocktail (December 2025)'!$AP$6:$AP$1547))</f>
        <v>0</v>
      </c>
      <c r="GQ125" s="103"/>
      <c r="GR125" s="104"/>
      <c r="GS125" s="104"/>
      <c r="GT125" s="105" t="e">
        <f t="shared" si="3267"/>
        <v>#DIV/0!</v>
      </c>
      <c r="GU125" s="191"/>
      <c r="GV125" s="192">
        <f t="shared" si="3368"/>
        <v>0</v>
      </c>
      <c r="GW125" s="106">
        <f t="shared" si="3369"/>
        <v>0</v>
      </c>
      <c r="GX125" s="202"/>
      <c r="GY125" s="202"/>
      <c r="GZ125" s="202"/>
      <c r="HA125" s="202"/>
      <c r="HB125" s="202"/>
      <c r="HC125" s="202"/>
      <c r="HD125" s="202"/>
      <c r="HE125" s="202"/>
      <c r="HF125" s="204"/>
      <c r="HG125" s="203"/>
      <c r="HH125" s="101">
        <f>HG125*$H125</f>
        <v>0</v>
      </c>
      <c r="HI125" s="102">
        <f>IF(E125=0,0,SUMIF('Cocktail (December 2025)'!$F$6:$DB$1547,E125,'Cocktail (December 2025)'!$AS$6:$AS$1547))</f>
        <v>0</v>
      </c>
      <c r="HJ125" s="103"/>
      <c r="HK125" s="104"/>
      <c r="HL125" s="104"/>
      <c r="HM125" s="105" t="e">
        <f t="shared" si="3270"/>
        <v>#DIV/0!</v>
      </c>
      <c r="HN125" s="191"/>
      <c r="HO125" s="192">
        <f t="shared" si="3370"/>
        <v>0</v>
      </c>
      <c r="HP125" s="106">
        <f t="shared" si="3371"/>
        <v>0</v>
      </c>
      <c r="HQ125" s="202"/>
      <c r="HR125" s="202"/>
      <c r="HS125" s="202"/>
      <c r="HT125" s="202"/>
      <c r="HU125" s="202"/>
      <c r="HV125" s="202"/>
      <c r="HW125" s="202"/>
      <c r="HX125" s="202"/>
      <c r="HY125" s="204"/>
      <c r="HZ125" s="203"/>
      <c r="IA125" s="101">
        <f>HZ125*$H125</f>
        <v>0</v>
      </c>
      <c r="IB125" s="102">
        <f>IF(E125=0,0,SUMIF('Cocktail (December 2025)'!$F$6:$DB$1547,E125,'Cocktail (December 2025)'!$AV$6:$AV$1547))</f>
        <v>0</v>
      </c>
      <c r="IC125" s="103"/>
      <c r="ID125" s="104"/>
      <c r="IE125" s="104"/>
      <c r="IF125" s="105" t="e">
        <f t="shared" si="3273"/>
        <v>#DIV/0!</v>
      </c>
      <c r="IG125" s="191"/>
      <c r="IH125" s="192">
        <f t="shared" si="3372"/>
        <v>0</v>
      </c>
      <c r="II125" s="106">
        <f t="shared" si="3373"/>
        <v>0</v>
      </c>
      <c r="IJ125" s="202"/>
      <c r="IK125" s="202"/>
      <c r="IL125" s="202"/>
      <c r="IM125" s="202"/>
      <c r="IN125" s="202"/>
      <c r="IO125" s="202"/>
      <c r="IP125" s="202"/>
      <c r="IQ125" s="202"/>
      <c r="IR125" s="204"/>
      <c r="IS125" s="203"/>
      <c r="IT125" s="101">
        <f>IS125*$H125</f>
        <v>0</v>
      </c>
      <c r="IU125" s="102">
        <f>IF(E125=0,0,SUMIF('Cocktail (December 2025)'!$F$6:$DB$1547,E125,'Cocktail (December 2025)'!$AY$6:$AY$1547))</f>
        <v>0</v>
      </c>
      <c r="IV125" s="103"/>
      <c r="IW125" s="104"/>
      <c r="IX125" s="104"/>
      <c r="IY125" s="105" t="e">
        <f t="shared" si="3276"/>
        <v>#DIV/0!</v>
      </c>
      <c r="IZ125" s="191"/>
      <c r="JA125" s="192">
        <f t="shared" si="3374"/>
        <v>0</v>
      </c>
      <c r="JB125" s="106">
        <f t="shared" si="3375"/>
        <v>0</v>
      </c>
      <c r="JC125" s="202"/>
      <c r="JD125" s="202"/>
      <c r="JE125" s="202"/>
      <c r="JF125" s="202"/>
      <c r="JG125" s="202"/>
      <c r="JH125" s="202"/>
      <c r="JI125" s="202"/>
      <c r="JJ125" s="202"/>
      <c r="JK125" s="204"/>
      <c r="JL125" s="203"/>
      <c r="JM125" s="101">
        <f>JL125*$H125</f>
        <v>0</v>
      </c>
      <c r="JN125" s="102">
        <f>IF(E125=0,0,SUMIF('Cocktail (December 2025)'!$F$6:$DB$1547,E125,'Cocktail (December 2025)'!$BB$6:$BB$1547))</f>
        <v>0</v>
      </c>
      <c r="JO125" s="103"/>
      <c r="JP125" s="104"/>
      <c r="JQ125" s="104"/>
      <c r="JR125" s="105" t="e">
        <f t="shared" si="3279"/>
        <v>#DIV/0!</v>
      </c>
      <c r="JS125" s="191"/>
      <c r="JT125" s="192">
        <f t="shared" si="3376"/>
        <v>0</v>
      </c>
      <c r="JU125" s="106">
        <f t="shared" si="3377"/>
        <v>0</v>
      </c>
      <c r="JV125" s="202"/>
      <c r="JW125" s="202"/>
      <c r="JX125" s="202"/>
      <c r="JY125" s="202"/>
      <c r="JZ125" s="202"/>
      <c r="KA125" s="202"/>
      <c r="KB125" s="202"/>
      <c r="KC125" s="202"/>
      <c r="KD125" s="204"/>
      <c r="KE125" s="203"/>
      <c r="KF125" s="101">
        <f>KE125*$H125</f>
        <v>0</v>
      </c>
      <c r="KG125" s="102">
        <f>IF(E125=0,0,SUMIF('Cocktail (December 2025)'!$F$6:$DB$1547,E125,'Cocktail (December 2025)'!$BE$6:$BE$1547))</f>
        <v>0</v>
      </c>
      <c r="KH125" s="103"/>
      <c r="KI125" s="104"/>
      <c r="KJ125" s="104"/>
      <c r="KK125" s="105" t="e">
        <f t="shared" si="3282"/>
        <v>#DIV/0!</v>
      </c>
      <c r="KL125" s="191"/>
      <c r="KM125" s="192">
        <f t="shared" si="3378"/>
        <v>0</v>
      </c>
      <c r="KN125" s="106">
        <f t="shared" si="3379"/>
        <v>0</v>
      </c>
      <c r="KO125" s="202"/>
      <c r="KP125" s="202"/>
      <c r="KQ125" s="202"/>
      <c r="KR125" s="202"/>
      <c r="KS125" s="202"/>
      <c r="KT125" s="202"/>
      <c r="KU125" s="202"/>
      <c r="KV125" s="202"/>
      <c r="KW125" s="204"/>
      <c r="KX125" s="203"/>
      <c r="KY125" s="101">
        <f>KX125*$H125</f>
        <v>0</v>
      </c>
      <c r="KZ125" s="102">
        <f>IF(E125=0,0,SUMIF('Cocktail (December 2025)'!$F$6:$DB$1547,E125,'Cocktail (December 2025)'!$BH$6:$BH$1547))</f>
        <v>0</v>
      </c>
      <c r="LA125" s="103"/>
      <c r="LB125" s="104"/>
      <c r="LC125" s="104"/>
      <c r="LD125" s="105" t="e">
        <f t="shared" si="3285"/>
        <v>#DIV/0!</v>
      </c>
      <c r="LE125" s="191"/>
      <c r="LF125" s="192">
        <f t="shared" si="3380"/>
        <v>0</v>
      </c>
      <c r="LG125" s="106">
        <f t="shared" si="3381"/>
        <v>0</v>
      </c>
      <c r="LH125" s="202"/>
      <c r="LI125" s="202"/>
      <c r="LJ125" s="202"/>
      <c r="LK125" s="202"/>
      <c r="LL125" s="202"/>
      <c r="LM125" s="202"/>
      <c r="LN125" s="202"/>
      <c r="LO125" s="202"/>
      <c r="LP125" s="204"/>
      <c r="LQ125" s="203"/>
      <c r="LR125" s="101">
        <f>LQ125*$H125</f>
        <v>0</v>
      </c>
      <c r="LS125" s="102">
        <f>IF(E125=0,0,SUMIF('Cocktail (December 2025)'!$F$6:$DB$1547,E125,'Cocktail (December 2025)'!$BK$6:$BK$1547))</f>
        <v>0</v>
      </c>
      <c r="LT125" s="103"/>
      <c r="LU125" s="104"/>
      <c r="LV125" s="104"/>
      <c r="LW125" s="105" t="e">
        <f t="shared" si="3288"/>
        <v>#DIV/0!</v>
      </c>
      <c r="LX125" s="191"/>
      <c r="LY125" s="192">
        <f t="shared" si="3382"/>
        <v>0</v>
      </c>
      <c r="LZ125" s="106">
        <f t="shared" si="3383"/>
        <v>0</v>
      </c>
      <c r="MA125" s="202"/>
      <c r="MB125" s="202"/>
      <c r="MC125" s="202"/>
      <c r="MD125" s="202"/>
      <c r="ME125" s="202"/>
      <c r="MF125" s="202"/>
      <c r="MG125" s="202"/>
      <c r="MH125" s="202"/>
      <c r="MI125" s="204"/>
      <c r="MJ125" s="203"/>
      <c r="MK125" s="101">
        <f>MJ125*$H125</f>
        <v>0</v>
      </c>
      <c r="ML125" s="102">
        <f>IF(E125=0,0,SUMIF('Cocktail (December 2025)'!$F$6:$DB$1547,E125,'Cocktail (December 2025)'!$BN$6:$BN$1547))</f>
        <v>0</v>
      </c>
      <c r="MM125" s="103"/>
      <c r="MN125" s="104"/>
      <c r="MO125" s="104"/>
      <c r="MP125" s="105" t="e">
        <f t="shared" si="3291"/>
        <v>#DIV/0!</v>
      </c>
      <c r="MQ125" s="191"/>
      <c r="MR125" s="192">
        <f t="shared" si="3384"/>
        <v>0</v>
      </c>
      <c r="MS125" s="106">
        <f t="shared" si="3385"/>
        <v>0</v>
      </c>
      <c r="MT125" s="202"/>
      <c r="MU125" s="202"/>
      <c r="MV125" s="202"/>
      <c r="MW125" s="202"/>
      <c r="MX125" s="202"/>
      <c r="MY125" s="202"/>
      <c r="MZ125" s="202"/>
      <c r="NA125" s="202"/>
      <c r="NB125" s="204"/>
      <c r="NC125" s="203"/>
      <c r="ND125" s="101">
        <f>NC125*$H125</f>
        <v>0</v>
      </c>
      <c r="NE125" s="102">
        <f>IF(E125=0,0,SUMIF('Cocktail (December 2025)'!$F$6:$DB$1547,E125,'Cocktail (December 2025)'!$BQ$6:$BQ$1547))</f>
        <v>0</v>
      </c>
      <c r="NF125" s="103"/>
      <c r="NG125" s="104"/>
      <c r="NH125" s="104"/>
      <c r="NI125" s="105" t="e">
        <f t="shared" si="3294"/>
        <v>#DIV/0!</v>
      </c>
      <c r="NJ125" s="191"/>
      <c r="NK125" s="192">
        <f t="shared" si="3386"/>
        <v>0</v>
      </c>
      <c r="NL125" s="106">
        <f t="shared" si="3387"/>
        <v>0</v>
      </c>
      <c r="NM125" s="202"/>
      <c r="NN125" s="202"/>
      <c r="NO125" s="202"/>
      <c r="NP125" s="202"/>
      <c r="NQ125" s="202"/>
      <c r="NR125" s="202"/>
      <c r="NS125" s="202"/>
      <c r="NT125" s="202"/>
      <c r="NU125" s="204"/>
      <c r="NV125" s="203"/>
      <c r="NW125" s="101">
        <f>NV125*$H125</f>
        <v>0</v>
      </c>
      <c r="NX125" s="102">
        <f>IF(E125=0,0,SUMIF('Cocktail (December 2025)'!$F$6:$DB$1547,E125,'Cocktail (December 2025)'!$BT$6:$BT$1547))</f>
        <v>0</v>
      </c>
      <c r="NY125" s="103"/>
      <c r="NZ125" s="104"/>
      <c r="OA125" s="104"/>
      <c r="OB125" s="105" t="e">
        <f t="shared" si="3297"/>
        <v>#DIV/0!</v>
      </c>
      <c r="OC125" s="191"/>
      <c r="OD125" s="192">
        <f t="shared" si="3388"/>
        <v>0</v>
      </c>
      <c r="OE125" s="106">
        <f t="shared" si="3389"/>
        <v>0</v>
      </c>
      <c r="OF125" s="202"/>
      <c r="OG125" s="202"/>
      <c r="OH125" s="202"/>
      <c r="OI125" s="202"/>
      <c r="OJ125" s="202"/>
      <c r="OK125" s="202"/>
      <c r="OL125" s="202"/>
      <c r="OM125" s="202"/>
      <c r="ON125" s="204"/>
      <c r="OO125" s="203"/>
      <c r="OP125" s="101">
        <f>OO125*$H125</f>
        <v>0</v>
      </c>
      <c r="OQ125" s="102">
        <f>IF(E125=0,0,SUMIF('Cocktail (December 2025)'!$F$6:$DB$1547,E125,'Cocktail (December 2025)'!$BW$6:$BW$1547))</f>
        <v>0</v>
      </c>
      <c r="OR125" s="103"/>
      <c r="OS125" s="104"/>
      <c r="OT125" s="104"/>
      <c r="OU125" s="105" t="e">
        <f t="shared" si="3300"/>
        <v>#DIV/0!</v>
      </c>
      <c r="OV125" s="191"/>
      <c r="OW125" s="192">
        <f t="shared" si="3390"/>
        <v>0</v>
      </c>
      <c r="OX125" s="106">
        <f t="shared" si="3391"/>
        <v>0</v>
      </c>
      <c r="OY125" s="202"/>
      <c r="OZ125" s="202"/>
      <c r="PA125" s="202"/>
      <c r="PB125" s="202"/>
      <c r="PC125" s="202"/>
      <c r="PD125" s="202"/>
      <c r="PE125" s="202"/>
      <c r="PF125" s="202"/>
      <c r="PG125" s="204"/>
      <c r="PH125" s="203"/>
      <c r="PI125" s="101">
        <f>PH125*$H125</f>
        <v>0</v>
      </c>
      <c r="PJ125" s="102">
        <f>IF(E125=0,0,SUMIF('Cocktail (December 2025)'!$F$6:$DB$1547,E125,'Cocktail (December 2025)'!$BZ$6:$BZ$1547))</f>
        <v>0</v>
      </c>
      <c r="PK125" s="103"/>
      <c r="PL125" s="104"/>
      <c r="PM125" s="104"/>
      <c r="PN125" s="105" t="e">
        <f t="shared" si="3303"/>
        <v>#DIV/0!</v>
      </c>
      <c r="PO125" s="191"/>
      <c r="PP125" s="192">
        <f t="shared" si="3392"/>
        <v>0</v>
      </c>
      <c r="PQ125" s="106">
        <f t="shared" si="3393"/>
        <v>0</v>
      </c>
      <c r="PR125" s="202"/>
      <c r="PS125" s="202"/>
      <c r="PT125" s="202"/>
      <c r="PU125" s="202"/>
      <c r="PV125" s="202"/>
      <c r="PW125" s="202"/>
      <c r="PX125" s="202"/>
      <c r="PY125" s="202"/>
      <c r="PZ125" s="204"/>
      <c r="QA125" s="203"/>
      <c r="QB125" s="101">
        <f>QA125*$H125</f>
        <v>0</v>
      </c>
      <c r="QC125" s="102">
        <f>IF(E125=0,0,SUMIF('Cocktail (December 2025)'!$F$6:$DB$1547,E125,'Cocktail (December 2025)'!$CC$6:$CC$1547))</f>
        <v>0</v>
      </c>
      <c r="QD125" s="103"/>
      <c r="QE125" s="104"/>
      <c r="QF125" s="104"/>
      <c r="QG125" s="105" t="e">
        <f t="shared" si="3306"/>
        <v>#DIV/0!</v>
      </c>
      <c r="QH125" s="191"/>
      <c r="QI125" s="192">
        <f t="shared" si="3394"/>
        <v>0</v>
      </c>
      <c r="QJ125" s="106">
        <f t="shared" si="3395"/>
        <v>0</v>
      </c>
      <c r="QK125" s="202"/>
      <c r="QL125" s="202"/>
      <c r="QM125" s="202"/>
      <c r="QN125" s="202"/>
      <c r="QO125" s="202"/>
      <c r="QP125" s="202"/>
      <c r="QQ125" s="202"/>
      <c r="QR125" s="202"/>
      <c r="QS125" s="204"/>
      <c r="QT125" s="203"/>
      <c r="QU125" s="101">
        <f>QT125*$H125</f>
        <v>0</v>
      </c>
      <c r="QV125" s="102">
        <f>IF(E125=0,0,SUMIF('Cocktail (December 2025)'!$F$6:$DB$1547,E125,'Cocktail (December 2025)'!$CF$6:$CF$1547))</f>
        <v>0</v>
      </c>
      <c r="QW125" s="103"/>
      <c r="QX125" s="104"/>
      <c r="QY125" s="104"/>
      <c r="QZ125" s="105" t="e">
        <f t="shared" si="3309"/>
        <v>#DIV/0!</v>
      </c>
      <c r="RA125" s="191"/>
      <c r="RB125" s="192">
        <f t="shared" si="3396"/>
        <v>0</v>
      </c>
      <c r="RC125" s="106">
        <f t="shared" si="3397"/>
        <v>0</v>
      </c>
      <c r="RD125" s="202"/>
      <c r="RE125" s="202"/>
      <c r="RF125" s="202"/>
      <c r="RG125" s="202"/>
      <c r="RH125" s="202"/>
      <c r="RI125" s="202"/>
      <c r="RJ125" s="202"/>
      <c r="RK125" s="202"/>
      <c r="RL125" s="204"/>
      <c r="RM125" s="203"/>
      <c r="RN125" s="101">
        <f>RM125*$H125</f>
        <v>0</v>
      </c>
      <c r="RO125" s="102">
        <f>IF(E125=0,0,SUMIF('Cocktail (December 2025)'!$F$6:$DB$1547,E125,'Cocktail (December 2025)'!$CI$6:$CI$1547))</f>
        <v>0</v>
      </c>
      <c r="RP125" s="103"/>
      <c r="RQ125" s="104"/>
      <c r="RR125" s="104"/>
      <c r="RS125" s="105" t="e">
        <f t="shared" si="3312"/>
        <v>#DIV/0!</v>
      </c>
      <c r="RT125" s="191"/>
      <c r="RU125" s="192">
        <f t="shared" si="3398"/>
        <v>0</v>
      </c>
      <c r="RV125" s="106">
        <f t="shared" si="3399"/>
        <v>0</v>
      </c>
      <c r="RW125" s="202"/>
      <c r="RX125" s="202"/>
      <c r="RY125" s="202"/>
      <c r="RZ125" s="202"/>
      <c r="SA125" s="202"/>
      <c r="SB125" s="202"/>
      <c r="SC125" s="202"/>
      <c r="SD125" s="202"/>
      <c r="SE125" s="204"/>
      <c r="SF125" s="203"/>
      <c r="SG125" s="101">
        <f>SF125*$H125</f>
        <v>0</v>
      </c>
      <c r="SH125" s="102">
        <f>IF(E125=0,0,SUMIF('Cocktail (December 2025)'!$F$6:$DB$1547,E125,'Cocktail (December 2025)'!$CL$6:$CL$1547))</f>
        <v>0</v>
      </c>
      <c r="SI125" s="103"/>
      <c r="SJ125" s="104"/>
      <c r="SK125" s="104"/>
      <c r="SL125" s="105" t="e">
        <f t="shared" si="3315"/>
        <v>#DIV/0!</v>
      </c>
      <c r="SM125" s="191"/>
      <c r="SN125" s="192">
        <f t="shared" si="3400"/>
        <v>0</v>
      </c>
      <c r="SO125" s="106">
        <f t="shared" si="3401"/>
        <v>0</v>
      </c>
      <c r="SP125" s="202"/>
      <c r="SQ125" s="202"/>
      <c r="SR125" s="202"/>
      <c r="SS125" s="202"/>
      <c r="ST125" s="202"/>
      <c r="SU125" s="202"/>
      <c r="SV125" s="202"/>
      <c r="SW125" s="202"/>
      <c r="SX125" s="204"/>
      <c r="SY125" s="203"/>
      <c r="SZ125" s="101">
        <f>SY125*$H125</f>
        <v>0</v>
      </c>
      <c r="TA125" s="102">
        <f>IF(E125=0,0,SUMIF('Cocktail (December 2025)'!$F$6:$DB$1547,E125,'Cocktail (December 2025)'!$CO$6:$CO$1547))</f>
        <v>0</v>
      </c>
      <c r="TB125" s="103"/>
      <c r="TC125" s="104"/>
      <c r="TD125" s="104"/>
      <c r="TE125" s="105" t="e">
        <f t="shared" si="3318"/>
        <v>#DIV/0!</v>
      </c>
      <c r="TF125" s="191"/>
      <c r="TG125" s="192">
        <f t="shared" si="3402"/>
        <v>0</v>
      </c>
      <c r="TH125" s="106">
        <f t="shared" si="3403"/>
        <v>0</v>
      </c>
      <c r="TI125" s="202"/>
      <c r="TJ125" s="202"/>
      <c r="TK125" s="202"/>
      <c r="TL125" s="202"/>
      <c r="TM125" s="202"/>
      <c r="TN125" s="202"/>
      <c r="TO125" s="202"/>
      <c r="TP125" s="202"/>
      <c r="TQ125" s="204"/>
      <c r="TR125" s="203"/>
      <c r="TS125" s="101">
        <f>TR125*$H125</f>
        <v>0</v>
      </c>
      <c r="TT125" s="102">
        <f>IF(E125=0,0,SUMIF('Cocktail (December 2025)'!$F$6:$DB$1547,E125,'Cocktail (December 2025)'!$CR$6:$CR$1547))</f>
        <v>0</v>
      </c>
      <c r="TU125" s="103"/>
      <c r="TV125" s="104"/>
      <c r="TW125" s="104"/>
      <c r="TX125" s="105" t="e">
        <f t="shared" si="3321"/>
        <v>#DIV/0!</v>
      </c>
      <c r="TY125" s="191"/>
      <c r="TZ125" s="192">
        <f t="shared" si="3404"/>
        <v>0</v>
      </c>
      <c r="UA125" s="106">
        <f t="shared" si="3405"/>
        <v>0</v>
      </c>
      <c r="UB125" s="202"/>
      <c r="UC125" s="202"/>
      <c r="UD125" s="202"/>
      <c r="UE125" s="202"/>
      <c r="UF125" s="202"/>
      <c r="UG125" s="202"/>
      <c r="UH125" s="202"/>
      <c r="UI125" s="202"/>
      <c r="UJ125" s="204"/>
      <c r="UK125" s="203"/>
      <c r="UL125" s="101">
        <f>UK125*$H125</f>
        <v>0</v>
      </c>
      <c r="UM125" s="102">
        <f>IF(E125=0,0,SUMIF('Cocktail (December 2025)'!$F$6:$DB$1547,E125,'Cocktail (December 2025)'!$CU$6:$CU$1547))</f>
        <v>0</v>
      </c>
      <c r="UN125" s="103"/>
      <c r="UO125" s="104"/>
      <c r="UP125" s="104"/>
      <c r="UQ125" s="105" t="e">
        <f t="shared" si="3324"/>
        <v>#DIV/0!</v>
      </c>
      <c r="UR125" s="191"/>
      <c r="US125" s="192">
        <f t="shared" si="3406"/>
        <v>0</v>
      </c>
      <c r="UT125" s="106">
        <f t="shared" si="3407"/>
        <v>0</v>
      </c>
      <c r="UU125" s="202"/>
      <c r="UV125" s="202"/>
      <c r="UW125" s="202"/>
      <c r="UX125" s="202"/>
      <c r="UY125" s="202"/>
      <c r="UZ125" s="202"/>
      <c r="VA125" s="202"/>
      <c r="VB125" s="202"/>
      <c r="VC125" s="204"/>
      <c r="VD125" s="203"/>
      <c r="VE125" s="101">
        <f>VD125*$H125</f>
        <v>0</v>
      </c>
      <c r="VF125" s="102">
        <f>IF(E125=0,0,SUMIF('Cocktail (December 2025)'!$F$6:$DB$1547,E125,'Cocktail (December 2025)'!$CX$6:$CX$1547))</f>
        <v>0</v>
      </c>
      <c r="VG125" s="103"/>
      <c r="VH125" s="104"/>
      <c r="VI125" s="104"/>
      <c r="VJ125" s="105" t="e">
        <f t="shared" si="3327"/>
        <v>#DIV/0!</v>
      </c>
      <c r="VK125" s="191"/>
      <c r="VL125" s="192">
        <f t="shared" si="3408"/>
        <v>0</v>
      </c>
      <c r="VM125" s="106">
        <f t="shared" si="3409"/>
        <v>0</v>
      </c>
      <c r="VN125" s="202"/>
      <c r="VO125" s="202"/>
      <c r="VP125" s="202"/>
      <c r="VQ125" s="202"/>
      <c r="VR125" s="202"/>
      <c r="VS125" s="202"/>
      <c r="VT125" s="202"/>
      <c r="VU125" s="202"/>
      <c r="VV125" s="204"/>
      <c r="VW125" s="203"/>
      <c r="VX125" s="101">
        <f>VW125*$H125</f>
        <v>0</v>
      </c>
      <c r="VY125" s="102">
        <f>IF(E125=0,0,SUMIF('Cocktail (December 2025)'!$F$6:$DB$1547,E125,'Cocktail (December 2025)'!$DA$6:$DA$1547))</f>
        <v>0</v>
      </c>
      <c r="VZ125" s="103"/>
      <c r="WA125" s="104"/>
      <c r="WB125" s="104"/>
      <c r="WC125" s="105" t="e">
        <f t="shared" si="3330"/>
        <v>#DIV/0!</v>
      </c>
      <c r="WD125" s="191"/>
      <c r="WE125" s="192">
        <f t="shared" si="3410"/>
        <v>0</v>
      </c>
      <c r="WF125" s="14" t="s">
        <v>81</v>
      </c>
      <c r="WG125" s="62">
        <f t="shared" si="3411"/>
        <v>0</v>
      </c>
      <c r="WH125" s="13">
        <f t="shared" si="3412"/>
        <v>0</v>
      </c>
      <c r="WI125" s="13">
        <f t="shared" si="3412"/>
        <v>0</v>
      </c>
      <c r="WJ125" s="13">
        <f t="shared" si="3412"/>
        <v>0</v>
      </c>
      <c r="WK125" s="13">
        <f t="shared" si="3412"/>
        <v>0</v>
      </c>
      <c r="WL125" s="13">
        <f t="shared" si="3412"/>
        <v>0</v>
      </c>
      <c r="WM125" s="13">
        <f t="shared" si="3413"/>
        <v>0</v>
      </c>
      <c r="WN125" s="13">
        <f t="shared" si="3414"/>
        <v>0</v>
      </c>
      <c r="WO125" s="13">
        <f t="shared" si="3414"/>
        <v>0</v>
      </c>
      <c r="WP125" s="63">
        <f t="shared" si="3414"/>
        <v>0</v>
      </c>
      <c r="WQ125" s="63">
        <f t="shared" si="3414"/>
        <v>0</v>
      </c>
      <c r="WR125" s="63">
        <f t="shared" si="3414"/>
        <v>0</v>
      </c>
      <c r="WS125" s="63">
        <f t="shared" si="3415"/>
        <v>0</v>
      </c>
      <c r="WT125" s="54">
        <f t="shared" si="3416"/>
        <v>0</v>
      </c>
      <c r="WU125" s="64">
        <f t="shared" si="3416"/>
        <v>0</v>
      </c>
      <c r="WV125" s="196"/>
      <c r="WW125" s="197">
        <f t="shared" si="3417"/>
        <v>0</v>
      </c>
      <c r="WX125" s="12"/>
      <c r="WY125" s="61"/>
    </row>
    <row r="126" spans="1:623" ht="13.9" hidden="1" customHeight="1" x14ac:dyDescent="0.3">
      <c r="A126" s="114" t="str">
        <f t="shared" si="3111"/>
        <v>-</v>
      </c>
      <c r="B126" s="175"/>
      <c r="C126" s="173">
        <v>963</v>
      </c>
      <c r="D126" s="174">
        <v>467</v>
      </c>
      <c r="E126" s="184"/>
      <c r="F126" s="98" t="str">
        <f>IF(E126="","",IF(VLOOKUP(E126,'Master Data (December 2025)'!$B$10:$N$857,1)=E126,VLOOKUP(E126,'Master Data (December 2025)'!$B$10:$N$857,6),"XX"))</f>
        <v/>
      </c>
      <c r="G126" s="98"/>
      <c r="H126" s="90" t="str">
        <f>IF(E126="","",IF(VLOOKUP(E126,'Master Data (December 2025)'!$B$10:$N$857,1)=E126,VLOOKUP(E126,'Master Data (December 2025)'!$B$10:$N$857,8),"XX"))</f>
        <v/>
      </c>
      <c r="I126" s="98"/>
      <c r="J126" s="90" t="str">
        <f>IF(E126="","",IF(VLOOKUP(E126,'Master Data (December 2025)'!$B$10:$N$857,1)=E126,VLOOKUP(E126,'Master Data (December 2025)'!$B$10:$N$857,3),"XX"))</f>
        <v/>
      </c>
      <c r="K126" s="99" t="str">
        <f>IF(E126="","",IF(VLOOKUP(E126,'Master Data (December 2025)'!$B$10:$N$857,1)=E126,VLOOKUP(E126,'Master Data (December 2025)'!$B$10:$N$857,5),"XX"))</f>
        <v/>
      </c>
      <c r="L126" s="215" t="str">
        <f>IF(E126="","",IF(VLOOKUP(E126,'Master Data (December 2025)'!$B$10:$N$857,1)=E126,VLOOKUP(E126,'Master Data (December 2025)'!$B$10:$N$857,11),"XX"))</f>
        <v/>
      </c>
      <c r="M126" s="215" t="str">
        <f>IF(E126="","",IF(VLOOKUP(E126,'Master Data (December 2025)'!$B$10:$N$857,1)=E126,VLOOKUP(E126,'Master Data (December 2025)'!$B$10:$N$857,13),"XX"))</f>
        <v/>
      </c>
      <c r="N126" s="208"/>
      <c r="O126" s="100">
        <f t="shared" si="3112"/>
        <v>0</v>
      </c>
      <c r="P126" s="202"/>
      <c r="Q126" s="202"/>
      <c r="R126" s="202"/>
      <c r="S126" s="202"/>
      <c r="T126" s="202"/>
      <c r="U126" s="202"/>
      <c r="V126" s="202"/>
      <c r="W126" s="202"/>
      <c r="X126" s="203"/>
      <c r="Y126" s="204"/>
      <c r="Z126" s="101" t="e">
        <f t="shared" si="3113"/>
        <v>#VALUE!</v>
      </c>
      <c r="AA126" s="102">
        <f>IF(E126=0,0,SUMIF('Cocktail (December 2025)'!$F$6:$DB$1547,E126,'Cocktail (December 2025)'!$O$6:$O$1547))</f>
        <v>0</v>
      </c>
      <c r="AB126" s="103" t="e">
        <f t="shared" si="3114"/>
        <v>#VALUE!</v>
      </c>
      <c r="AC126" s="104" t="e">
        <f t="shared" si="3115"/>
        <v>#VALUE!</v>
      </c>
      <c r="AD126" s="104" t="e">
        <f t="shared" si="3116"/>
        <v>#VALUE!</v>
      </c>
      <c r="AE126" s="105" t="e">
        <f t="shared" si="3117"/>
        <v>#VALUE!</v>
      </c>
      <c r="AF126" s="191"/>
      <c r="AG126" s="192" t="e">
        <f t="shared" si="3118"/>
        <v>#VALUE!</v>
      </c>
      <c r="AH126" s="106" t="e">
        <f t="shared" si="3099"/>
        <v>#VALUE!</v>
      </c>
      <c r="AI126" s="202"/>
      <c r="AJ126" s="202"/>
      <c r="AK126" s="202"/>
      <c r="AL126" s="202"/>
      <c r="AM126" s="202"/>
      <c r="AN126" s="202"/>
      <c r="AO126" s="202"/>
      <c r="AP126" s="202"/>
      <c r="AQ126" s="203"/>
      <c r="AR126" s="204"/>
      <c r="AS126" s="107" t="e">
        <f t="shared" ref="AS126:AS132" si="3418">(AR126*F126)/H126</f>
        <v>#VALUE!</v>
      </c>
      <c r="AT126" s="102">
        <f>IF(E126=0,0,SUMIF('Cocktail (December 2025)'!$F$6:$DB$1547,E126,'Cocktail (December 2025)'!$R$6:$R$1547))</f>
        <v>0</v>
      </c>
      <c r="AU126" s="108" t="e">
        <f t="shared" ref="AU126:AU132" si="3419">AT126/H126</f>
        <v>#VALUE!</v>
      </c>
      <c r="AV126" s="104" t="e">
        <f t="shared" si="3119"/>
        <v>#VALUE!</v>
      </c>
      <c r="AW126" s="104" t="e">
        <f t="shared" ref="AW126:AW132" si="3420">AV126*H126</f>
        <v>#VALUE!</v>
      </c>
      <c r="AX126" s="105" t="e">
        <f t="shared" si="3120"/>
        <v>#VALUE!</v>
      </c>
      <c r="AY126" s="191"/>
      <c r="AZ126" s="192" t="e">
        <f t="shared" si="3121"/>
        <v>#VALUE!</v>
      </c>
      <c r="BA126" s="106" t="e">
        <f t="shared" ref="BA126:BA132" si="3421">AV126</f>
        <v>#VALUE!</v>
      </c>
      <c r="BB126" s="202"/>
      <c r="BC126" s="202"/>
      <c r="BD126" s="202"/>
      <c r="BE126" s="202"/>
      <c r="BF126" s="202"/>
      <c r="BG126" s="202"/>
      <c r="BH126" s="202"/>
      <c r="BI126" s="202"/>
      <c r="BJ126" s="203"/>
      <c r="BK126" s="204"/>
      <c r="BL126" s="108" t="e">
        <f t="shared" ref="BL126:BL132" si="3422">(BK126*F126)/H126</f>
        <v>#VALUE!</v>
      </c>
      <c r="BM126" s="102">
        <f>IF(E126=0,0,SUMIF('Cocktail (December 2025)'!$F$6:$DB$1547,E126,'Cocktail (December 2025)'!$U$6:$U$1547))</f>
        <v>0</v>
      </c>
      <c r="BN126" s="108" t="e">
        <f t="shared" ref="BN126:BN132" si="3423">BM126/H126</f>
        <v>#VALUE!</v>
      </c>
      <c r="BO126" s="109" t="e">
        <f t="shared" si="3122"/>
        <v>#VALUE!</v>
      </c>
      <c r="BP126" s="104" t="e">
        <f t="shared" ref="BP126:BP132" si="3424">BO126*H126</f>
        <v>#VALUE!</v>
      </c>
      <c r="BQ126" s="105" t="e">
        <f t="shared" si="3123"/>
        <v>#VALUE!</v>
      </c>
      <c r="BR126" s="191"/>
      <c r="BS126" s="192" t="e">
        <f t="shared" si="3124"/>
        <v>#VALUE!</v>
      </c>
      <c r="BT126" s="106" t="e">
        <f t="shared" si="3125"/>
        <v>#VALUE!</v>
      </c>
      <c r="BU126" s="202"/>
      <c r="BV126" s="202"/>
      <c r="BW126" s="202"/>
      <c r="BX126" s="202"/>
      <c r="BY126" s="202"/>
      <c r="BZ126" s="202"/>
      <c r="CA126" s="202"/>
      <c r="CB126" s="202"/>
      <c r="CC126" s="203"/>
      <c r="CD126" s="204"/>
      <c r="CE126" s="108" t="e">
        <f t="shared" ref="CE126:CE132" si="3425">(CD126*F126)/H126</f>
        <v>#VALUE!</v>
      </c>
      <c r="CF126" s="102">
        <f>IF(E126=0,0,SUMIF('Cocktail (December 2025)'!$F$6:$DB$1547,E126,'Cocktail (December 2025)'!$X$6:$X$1547))</f>
        <v>0</v>
      </c>
      <c r="CG126" s="108" t="e">
        <f t="shared" ref="CG126:CG132" si="3426">CF126/H126</f>
        <v>#VALUE!</v>
      </c>
      <c r="CH126" s="109" t="e">
        <f t="shared" si="3126"/>
        <v>#VALUE!</v>
      </c>
      <c r="CI126" s="104" t="e">
        <f t="shared" ref="CI126:CI132" si="3427">CH126*H126</f>
        <v>#VALUE!</v>
      </c>
      <c r="CJ126" s="105" t="e">
        <f t="shared" si="3127"/>
        <v>#VALUE!</v>
      </c>
      <c r="CK126" s="191"/>
      <c r="CL126" s="192" t="e">
        <f t="shared" si="3128"/>
        <v>#VALUE!</v>
      </c>
      <c r="CM126" s="106" t="e">
        <f t="shared" si="3129"/>
        <v>#VALUE!</v>
      </c>
      <c r="CN126" s="202"/>
      <c r="CO126" s="202"/>
      <c r="CP126" s="202"/>
      <c r="CQ126" s="202"/>
      <c r="CR126" s="202"/>
      <c r="CS126" s="202"/>
      <c r="CT126" s="202"/>
      <c r="CU126" s="202"/>
      <c r="CV126" s="203"/>
      <c r="CW126" s="204"/>
      <c r="CX126" s="108" t="e">
        <f t="shared" ref="CX126:CX132" si="3428">(CW126*F126)/H126</f>
        <v>#VALUE!</v>
      </c>
      <c r="CY126" s="102">
        <f>IF(E126=0,0,SUMIF('Cocktail (December 2025)'!$F$6:$DB$1547,E126,'Cocktail (December 2025)'!$AA$6:$AA$1547))</f>
        <v>0</v>
      </c>
      <c r="CZ126" s="108" t="e">
        <f t="shared" ref="CZ126:CZ132" si="3429">CY126/H126</f>
        <v>#VALUE!</v>
      </c>
      <c r="DA126" s="109" t="e">
        <f t="shared" si="3130"/>
        <v>#VALUE!</v>
      </c>
      <c r="DB126" s="104" t="e">
        <f t="shared" ref="DB126:DB132" si="3430">DA126*H126</f>
        <v>#VALUE!</v>
      </c>
      <c r="DC126" s="105" t="e">
        <f t="shared" si="3131"/>
        <v>#VALUE!</v>
      </c>
      <c r="DD126" s="191"/>
      <c r="DE126" s="192" t="e">
        <f t="shared" si="3132"/>
        <v>#VALUE!</v>
      </c>
      <c r="DF126" s="106" t="e">
        <f t="shared" si="3133"/>
        <v>#VALUE!</v>
      </c>
      <c r="DG126" s="202"/>
      <c r="DH126" s="202"/>
      <c r="DI126" s="202"/>
      <c r="DJ126" s="202"/>
      <c r="DK126" s="202"/>
      <c r="DL126" s="202"/>
      <c r="DM126" s="202"/>
      <c r="DN126" s="202"/>
      <c r="DO126" s="203"/>
      <c r="DP126" s="204"/>
      <c r="DQ126" s="108" t="e">
        <f t="shared" ref="DQ126:DQ132" si="3431">(DP126*F126)/H126</f>
        <v>#VALUE!</v>
      </c>
      <c r="DR126" s="102">
        <f>IF(E126=0,0,SUMIF('Cocktail (December 2025)'!$F$6:$DB$1547,E126,'Cocktail (December 2025)'!$AD$6:$AD$1547))</f>
        <v>0</v>
      </c>
      <c r="DS126" s="108" t="e">
        <f t="shared" ref="DS126:DS132" si="3432">DR126/H126</f>
        <v>#VALUE!</v>
      </c>
      <c r="DT126" s="109" t="e">
        <f t="shared" si="3134"/>
        <v>#VALUE!</v>
      </c>
      <c r="DU126" s="104" t="e">
        <f t="shared" ref="DU126:DU132" si="3433">DT126*H126</f>
        <v>#VALUE!</v>
      </c>
      <c r="DV126" s="105" t="e">
        <f t="shared" si="3135"/>
        <v>#VALUE!</v>
      </c>
      <c r="DW126" s="191"/>
      <c r="DX126" s="192" t="e">
        <f t="shared" si="3136"/>
        <v>#VALUE!</v>
      </c>
      <c r="DY126" s="106" t="e">
        <f t="shared" si="3137"/>
        <v>#VALUE!</v>
      </c>
      <c r="DZ126" s="202"/>
      <c r="EA126" s="202"/>
      <c r="EB126" s="202"/>
      <c r="EC126" s="202"/>
      <c r="ED126" s="202"/>
      <c r="EE126" s="202"/>
      <c r="EF126" s="202"/>
      <c r="EG126" s="202"/>
      <c r="EH126" s="203"/>
      <c r="EI126" s="204"/>
      <c r="EJ126" s="108" t="e">
        <f t="shared" ref="EJ126:EJ132" si="3434">(EI126*F126)/H126</f>
        <v>#VALUE!</v>
      </c>
      <c r="EK126" s="102">
        <f>IF(E126=0,0,SUMIF('Cocktail (December 2025)'!$F$6:$DB$1547,E126,'Cocktail (December 2025)'!$AG$6:$AG$1547))</f>
        <v>0</v>
      </c>
      <c r="EL126" s="108" t="e">
        <f t="shared" ref="EL126:EL132" si="3435">EK126/H126</f>
        <v>#VALUE!</v>
      </c>
      <c r="EM126" s="109" t="e">
        <f t="shared" si="3138"/>
        <v>#VALUE!</v>
      </c>
      <c r="EN126" s="104" t="e">
        <f t="shared" ref="EN126:EN132" si="3436">EM126*H126</f>
        <v>#VALUE!</v>
      </c>
      <c r="EO126" s="105" t="e">
        <f t="shared" si="3139"/>
        <v>#VALUE!</v>
      </c>
      <c r="EP126" s="191"/>
      <c r="EQ126" s="199" t="e">
        <f t="shared" si="3140"/>
        <v>#VALUE!</v>
      </c>
      <c r="ER126" s="185" t="e">
        <f t="shared" ref="ER126:ER132" si="3437">EM126</f>
        <v>#VALUE!</v>
      </c>
      <c r="ES126" s="202"/>
      <c r="ET126" s="202"/>
      <c r="EU126" s="202"/>
      <c r="EV126" s="202"/>
      <c r="EW126" s="202"/>
      <c r="EX126" s="202"/>
      <c r="EY126" s="202"/>
      <c r="EZ126" s="202"/>
      <c r="FA126" s="203"/>
      <c r="FB126" s="204"/>
      <c r="FC126" s="108" t="e">
        <f t="shared" ref="FC126:FC132" si="3438">(FB126*F126)/H126</f>
        <v>#VALUE!</v>
      </c>
      <c r="FD126" s="102">
        <f>IF(E126=0,0,SUMIF('Cocktail (December 2025)'!$F$6:$DB$1547,E126,'Cocktail (December 2025)'!$AJ$6:$AJ$1547))</f>
        <v>0</v>
      </c>
      <c r="FE126" s="108" t="e">
        <f t="shared" ref="FE126:FE132" si="3439">FD126/H126</f>
        <v>#VALUE!</v>
      </c>
      <c r="FF126" s="109" t="e">
        <f t="shared" si="3141"/>
        <v>#VALUE!</v>
      </c>
      <c r="FG126" s="104" t="e">
        <f t="shared" ref="FG126:FG132" si="3440">FF126*H126</f>
        <v>#VALUE!</v>
      </c>
      <c r="FH126" s="105" t="e">
        <f t="shared" si="3142"/>
        <v>#VALUE!</v>
      </c>
      <c r="FI126" s="191"/>
      <c r="FJ126" s="192" t="e">
        <f t="shared" si="3143"/>
        <v>#VALUE!</v>
      </c>
      <c r="FK126" s="110" t="e">
        <f t="shared" si="3144"/>
        <v>#VALUE!</v>
      </c>
      <c r="FL126" s="202"/>
      <c r="FM126" s="202"/>
      <c r="FN126" s="202"/>
      <c r="FO126" s="202"/>
      <c r="FP126" s="202"/>
      <c r="FQ126" s="202"/>
      <c r="FR126" s="202"/>
      <c r="FS126" s="202"/>
      <c r="FT126" s="203"/>
      <c r="FU126" s="204"/>
      <c r="FV126" s="108" t="e">
        <f t="shared" ref="FV126:FV132" si="3441">(FU126*F126)/H126</f>
        <v>#VALUE!</v>
      </c>
      <c r="FW126" s="102">
        <f>IF(E126=0,0,SUMIF('Cocktail (December 2025)'!$F$6:$DB$1547,E126,'Cocktail (December 2025)'!$AM$6:$AM$1547))</f>
        <v>0</v>
      </c>
      <c r="FX126" s="108" t="e">
        <f t="shared" ref="FX126:FX132" si="3442">FW126/H126</f>
        <v>#VALUE!</v>
      </c>
      <c r="FY126" s="109" t="e">
        <f t="shared" si="3145"/>
        <v>#VALUE!</v>
      </c>
      <c r="FZ126" s="104" t="e">
        <f t="shared" ref="FZ126:FZ132" si="3443">FY126*H126</f>
        <v>#VALUE!</v>
      </c>
      <c r="GA126" s="105" t="e">
        <f t="shared" si="3146"/>
        <v>#VALUE!</v>
      </c>
      <c r="GB126" s="191"/>
      <c r="GC126" s="192" t="e">
        <f t="shared" si="3147"/>
        <v>#VALUE!</v>
      </c>
      <c r="GD126" s="106" t="e">
        <f t="shared" si="3148"/>
        <v>#VALUE!</v>
      </c>
      <c r="GE126" s="202"/>
      <c r="GF126" s="202"/>
      <c r="GG126" s="202"/>
      <c r="GH126" s="202"/>
      <c r="GI126" s="202"/>
      <c r="GJ126" s="202"/>
      <c r="GK126" s="202"/>
      <c r="GL126" s="202"/>
      <c r="GM126" s="203"/>
      <c r="GN126" s="204"/>
      <c r="GO126" s="108" t="e">
        <f t="shared" ref="GO126:GO132" si="3444">(GN126*F126)/H126</f>
        <v>#VALUE!</v>
      </c>
      <c r="GP126" s="102">
        <f>IF(E126=0,0,SUMIF('Cocktail (December 2025)'!$F$6:$DB$1547,E126,'Cocktail (December 2025)'!$AP$6:$AP$1547))</f>
        <v>0</v>
      </c>
      <c r="GQ126" s="108" t="e">
        <f t="shared" ref="GQ126:GQ132" si="3445">GP126/H126</f>
        <v>#VALUE!</v>
      </c>
      <c r="GR126" s="109" t="e">
        <f t="shared" si="3149"/>
        <v>#VALUE!</v>
      </c>
      <c r="GS126" s="104" t="e">
        <f t="shared" ref="GS126:GS132" si="3446">GR126*H126</f>
        <v>#VALUE!</v>
      </c>
      <c r="GT126" s="105" t="e">
        <f t="shared" si="3150"/>
        <v>#VALUE!</v>
      </c>
      <c r="GU126" s="191"/>
      <c r="GV126" s="192" t="e">
        <f t="shared" si="3151"/>
        <v>#VALUE!</v>
      </c>
      <c r="GW126" s="106" t="e">
        <f t="shared" si="3152"/>
        <v>#VALUE!</v>
      </c>
      <c r="GX126" s="202"/>
      <c r="GY126" s="202"/>
      <c r="GZ126" s="202"/>
      <c r="HA126" s="202"/>
      <c r="HB126" s="202"/>
      <c r="HC126" s="202"/>
      <c r="HD126" s="202"/>
      <c r="HE126" s="202"/>
      <c r="HF126" s="203"/>
      <c r="HG126" s="204"/>
      <c r="HH126" s="108" t="e">
        <f t="shared" ref="HH126:HH132" si="3447">(HG126*F126)/H126</f>
        <v>#VALUE!</v>
      </c>
      <c r="HI126" s="102">
        <f>IF(E126=0,0,SUMIF('Cocktail (December 2025)'!$F$6:$DB$1547,E126,'Cocktail (December 2025)'!$AS$6:$AS$1547))</f>
        <v>0</v>
      </c>
      <c r="HJ126" s="108" t="e">
        <f t="shared" ref="HJ126:HJ132" si="3448">HI126/H126</f>
        <v>#VALUE!</v>
      </c>
      <c r="HK126" s="109" t="e">
        <f t="shared" si="3153"/>
        <v>#VALUE!</v>
      </c>
      <c r="HL126" s="104" t="e">
        <f t="shared" ref="HL126:HL132" si="3449">HK126*H126</f>
        <v>#VALUE!</v>
      </c>
      <c r="HM126" s="105" t="e">
        <f t="shared" si="3154"/>
        <v>#VALUE!</v>
      </c>
      <c r="HN126" s="191"/>
      <c r="HO126" s="192" t="e">
        <f t="shared" si="3155"/>
        <v>#VALUE!</v>
      </c>
      <c r="HP126" s="106" t="e">
        <f t="shared" si="3156"/>
        <v>#VALUE!</v>
      </c>
      <c r="HQ126" s="202"/>
      <c r="HR126" s="202"/>
      <c r="HS126" s="202"/>
      <c r="HT126" s="202"/>
      <c r="HU126" s="202"/>
      <c r="HV126" s="202"/>
      <c r="HW126" s="202"/>
      <c r="HX126" s="202"/>
      <c r="HY126" s="203"/>
      <c r="HZ126" s="204"/>
      <c r="IA126" s="108" t="e">
        <f t="shared" ref="IA126:IA132" si="3450">(HZ126*F126)/H126</f>
        <v>#VALUE!</v>
      </c>
      <c r="IB126" s="102">
        <f>IF(E126=0,0,SUMIF('Cocktail (December 2025)'!$F$6:$DB$1547,E126,'Cocktail (December 2025)'!$AV$6:$AV$1547))</f>
        <v>0</v>
      </c>
      <c r="IC126" s="108" t="e">
        <f t="shared" ref="IC126:IC132" si="3451">IB126/H126</f>
        <v>#VALUE!</v>
      </c>
      <c r="ID126" s="109" t="e">
        <f t="shared" si="3157"/>
        <v>#VALUE!</v>
      </c>
      <c r="IE126" s="104" t="e">
        <f t="shared" ref="IE126:IE132" si="3452">ID126*H126</f>
        <v>#VALUE!</v>
      </c>
      <c r="IF126" s="105" t="e">
        <f t="shared" si="3158"/>
        <v>#VALUE!</v>
      </c>
      <c r="IG126" s="191"/>
      <c r="IH126" s="192" t="e">
        <f t="shared" si="3159"/>
        <v>#VALUE!</v>
      </c>
      <c r="II126" s="106" t="e">
        <f t="shared" si="3160"/>
        <v>#VALUE!</v>
      </c>
      <c r="IJ126" s="202"/>
      <c r="IK126" s="202"/>
      <c r="IL126" s="202"/>
      <c r="IM126" s="202"/>
      <c r="IN126" s="202"/>
      <c r="IO126" s="202"/>
      <c r="IP126" s="202"/>
      <c r="IQ126" s="202"/>
      <c r="IR126" s="203"/>
      <c r="IS126" s="204"/>
      <c r="IT126" s="108" t="e">
        <f t="shared" ref="IT126:IT132" si="3453">(IS126*F126)/H126</f>
        <v>#VALUE!</v>
      </c>
      <c r="IU126" s="102">
        <f>IF(E126=0,0,SUMIF('Cocktail (December 2025)'!$F$6:$DB$1547,E126,'Cocktail (December 2025)'!$AY$6:$AY$1547))</f>
        <v>0</v>
      </c>
      <c r="IV126" s="108" t="e">
        <f t="shared" ref="IV126:IV132" si="3454">IU126/H126</f>
        <v>#VALUE!</v>
      </c>
      <c r="IW126" s="109" t="e">
        <f t="shared" si="3161"/>
        <v>#VALUE!</v>
      </c>
      <c r="IX126" s="104" t="e">
        <f t="shared" ref="IX126:IX132" si="3455">IW126*H126</f>
        <v>#VALUE!</v>
      </c>
      <c r="IY126" s="105" t="e">
        <f t="shared" si="3162"/>
        <v>#VALUE!</v>
      </c>
      <c r="IZ126" s="191"/>
      <c r="JA126" s="192" t="e">
        <f t="shared" si="3163"/>
        <v>#VALUE!</v>
      </c>
      <c r="JB126" s="106" t="e">
        <f t="shared" si="3164"/>
        <v>#VALUE!</v>
      </c>
      <c r="JC126" s="202"/>
      <c r="JD126" s="202"/>
      <c r="JE126" s="202"/>
      <c r="JF126" s="202"/>
      <c r="JG126" s="202"/>
      <c r="JH126" s="202"/>
      <c r="JI126" s="202"/>
      <c r="JJ126" s="202"/>
      <c r="JK126" s="203"/>
      <c r="JL126" s="204"/>
      <c r="JM126" s="108" t="e">
        <f t="shared" ref="JM126:JM132" si="3456">(JL126*F126)/H126</f>
        <v>#VALUE!</v>
      </c>
      <c r="JN126" s="102">
        <f>IF(E126=0,0,SUMIF('Cocktail (December 2025)'!$F$6:$DB$1547,E126,'Cocktail (December 2025)'!$BB$6:$BB$1547))</f>
        <v>0</v>
      </c>
      <c r="JO126" s="108" t="e">
        <f t="shared" ref="JO126:JO132" si="3457">JN126/H126</f>
        <v>#VALUE!</v>
      </c>
      <c r="JP126" s="109" t="e">
        <f t="shared" si="3165"/>
        <v>#VALUE!</v>
      </c>
      <c r="JQ126" s="104" t="e">
        <f t="shared" ref="JQ126:JQ132" si="3458">JP126*H126</f>
        <v>#VALUE!</v>
      </c>
      <c r="JR126" s="105" t="e">
        <f t="shared" si="3166"/>
        <v>#VALUE!</v>
      </c>
      <c r="JS126" s="191"/>
      <c r="JT126" s="192" t="e">
        <f t="shared" si="3167"/>
        <v>#VALUE!</v>
      </c>
      <c r="JU126" s="106" t="e">
        <f t="shared" ref="JU126:JU132" si="3459">JP126</f>
        <v>#VALUE!</v>
      </c>
      <c r="JV126" s="202"/>
      <c r="JW126" s="202"/>
      <c r="JX126" s="202"/>
      <c r="JY126" s="202"/>
      <c r="JZ126" s="202"/>
      <c r="KA126" s="202"/>
      <c r="KB126" s="202"/>
      <c r="KC126" s="202"/>
      <c r="KD126" s="203"/>
      <c r="KE126" s="204"/>
      <c r="KF126" s="108" t="e">
        <f t="shared" ref="KF126:KF132" si="3460">(KE126*F126)/H126</f>
        <v>#VALUE!</v>
      </c>
      <c r="KG126" s="102">
        <f>IF(E126=0,0,SUMIF('Cocktail (December 2025)'!$F$6:$DB$1547,E126,'Cocktail (December 2025)'!$BE$6:$BE$1547))</f>
        <v>0</v>
      </c>
      <c r="KH126" s="108" t="e">
        <f t="shared" ref="KH126:KH132" si="3461">KG126/H126</f>
        <v>#VALUE!</v>
      </c>
      <c r="KI126" s="109" t="e">
        <f t="shared" si="3168"/>
        <v>#VALUE!</v>
      </c>
      <c r="KJ126" s="104" t="e">
        <f t="shared" ref="KJ126:KJ132" si="3462">KI126*H126</f>
        <v>#VALUE!</v>
      </c>
      <c r="KK126" s="105" t="e">
        <f t="shared" si="3169"/>
        <v>#VALUE!</v>
      </c>
      <c r="KL126" s="191"/>
      <c r="KM126" s="192" t="e">
        <f t="shared" si="3170"/>
        <v>#VALUE!</v>
      </c>
      <c r="KN126" s="106" t="e">
        <f t="shared" si="3171"/>
        <v>#VALUE!</v>
      </c>
      <c r="KO126" s="202"/>
      <c r="KP126" s="202"/>
      <c r="KQ126" s="202"/>
      <c r="KR126" s="202"/>
      <c r="KS126" s="202"/>
      <c r="KT126" s="202"/>
      <c r="KU126" s="202"/>
      <c r="KV126" s="202"/>
      <c r="KW126" s="203"/>
      <c r="KX126" s="204"/>
      <c r="KY126" s="108" t="e">
        <f t="shared" ref="KY126:KY132" si="3463">(KX126*F126)/H126</f>
        <v>#VALUE!</v>
      </c>
      <c r="KZ126" s="102">
        <f>IF(E126=0,0,SUMIF('Cocktail (December 2025)'!$F$6:$DB$1547,E126,'Cocktail (December 2025)'!$BH$6:$BH$1547))</f>
        <v>0</v>
      </c>
      <c r="LA126" s="108" t="e">
        <f t="shared" ref="LA126:LA132" si="3464">KZ126/H126</f>
        <v>#VALUE!</v>
      </c>
      <c r="LB126" s="109" t="e">
        <f t="shared" si="3172"/>
        <v>#VALUE!</v>
      </c>
      <c r="LC126" s="104" t="e">
        <f t="shared" ref="LC126:LC132" si="3465">LB126*H126</f>
        <v>#VALUE!</v>
      </c>
      <c r="LD126" s="105" t="e">
        <f t="shared" si="3173"/>
        <v>#VALUE!</v>
      </c>
      <c r="LE126" s="191"/>
      <c r="LF126" s="192" t="e">
        <f t="shared" si="3174"/>
        <v>#VALUE!</v>
      </c>
      <c r="LG126" s="106" t="e">
        <f t="shared" si="3175"/>
        <v>#VALUE!</v>
      </c>
      <c r="LH126" s="202"/>
      <c r="LI126" s="202"/>
      <c r="LJ126" s="202"/>
      <c r="LK126" s="202"/>
      <c r="LL126" s="202"/>
      <c r="LM126" s="202"/>
      <c r="LN126" s="202"/>
      <c r="LO126" s="202"/>
      <c r="LP126" s="203"/>
      <c r="LQ126" s="204"/>
      <c r="LR126" s="108" t="e">
        <f t="shared" ref="LR126:LR132" si="3466">(LQ126*F126)/H126</f>
        <v>#VALUE!</v>
      </c>
      <c r="LS126" s="102">
        <f>IF(E126=0,0,SUMIF('Cocktail (December 2025)'!$F$6:$DB$1547,E126,'Cocktail (December 2025)'!$BK$6:$BK$1547))</f>
        <v>0</v>
      </c>
      <c r="LT126" s="108" t="e">
        <f t="shared" ref="LT126:LT132" si="3467">LS126/H126</f>
        <v>#VALUE!</v>
      </c>
      <c r="LU126" s="109" t="e">
        <f t="shared" si="3176"/>
        <v>#VALUE!</v>
      </c>
      <c r="LV126" s="104" t="e">
        <f t="shared" ref="LV126:LV132" si="3468">LU126*H126</f>
        <v>#VALUE!</v>
      </c>
      <c r="LW126" s="105" t="e">
        <f t="shared" si="3177"/>
        <v>#VALUE!</v>
      </c>
      <c r="LX126" s="191"/>
      <c r="LY126" s="192" t="e">
        <f t="shared" si="3178"/>
        <v>#VALUE!</v>
      </c>
      <c r="LZ126" s="106" t="e">
        <f t="shared" si="3179"/>
        <v>#VALUE!</v>
      </c>
      <c r="MA126" s="202"/>
      <c r="MB126" s="202"/>
      <c r="MC126" s="202"/>
      <c r="MD126" s="202"/>
      <c r="ME126" s="202"/>
      <c r="MF126" s="202"/>
      <c r="MG126" s="202"/>
      <c r="MH126" s="202"/>
      <c r="MI126" s="203"/>
      <c r="MJ126" s="204"/>
      <c r="MK126" s="108" t="e">
        <f t="shared" ref="MK126:MK132" si="3469">(MJ126*F126)/H126</f>
        <v>#VALUE!</v>
      </c>
      <c r="ML126" s="102">
        <f>IF(E126=0,0,SUMIF('Cocktail (December 2025)'!$F$6:$DB$1547,E126,'Cocktail (December 2025)'!$BN$6:$BN$1547))</f>
        <v>0</v>
      </c>
      <c r="MM126" s="108" t="e">
        <f t="shared" ref="MM126:MM132" si="3470">ML126/H126</f>
        <v>#VALUE!</v>
      </c>
      <c r="MN126" s="109" t="e">
        <f t="shared" si="3180"/>
        <v>#VALUE!</v>
      </c>
      <c r="MO126" s="104" t="e">
        <f t="shared" ref="MO126:MO132" si="3471">MN126*H126</f>
        <v>#VALUE!</v>
      </c>
      <c r="MP126" s="105" t="e">
        <f t="shared" si="3181"/>
        <v>#VALUE!</v>
      </c>
      <c r="MQ126" s="191"/>
      <c r="MR126" s="192" t="e">
        <f t="shared" si="3182"/>
        <v>#VALUE!</v>
      </c>
      <c r="MS126" s="106" t="e">
        <f t="shared" si="3183"/>
        <v>#VALUE!</v>
      </c>
      <c r="MT126" s="202"/>
      <c r="MU126" s="202"/>
      <c r="MV126" s="202"/>
      <c r="MW126" s="202"/>
      <c r="MX126" s="202"/>
      <c r="MY126" s="202"/>
      <c r="MZ126" s="202"/>
      <c r="NA126" s="202"/>
      <c r="NB126" s="203"/>
      <c r="NC126" s="204"/>
      <c r="ND126" s="108" t="e">
        <f t="shared" ref="ND126:ND132" si="3472">(NC126*F126)/H126</f>
        <v>#VALUE!</v>
      </c>
      <c r="NE126" s="102">
        <f>IF(E126=0,0,SUMIF('Cocktail (December 2025)'!$F$6:$DB$1547,E126,'Cocktail (December 2025)'!$BQ$6:$BQ$1547))</f>
        <v>0</v>
      </c>
      <c r="NF126" s="108" t="e">
        <f t="shared" ref="NF126:NF132" si="3473">NE126/H126</f>
        <v>#VALUE!</v>
      </c>
      <c r="NG126" s="109" t="e">
        <f t="shared" si="3184"/>
        <v>#VALUE!</v>
      </c>
      <c r="NH126" s="104" t="e">
        <f t="shared" ref="NH126:NH132" si="3474">NG126*H126</f>
        <v>#VALUE!</v>
      </c>
      <c r="NI126" s="105" t="e">
        <f t="shared" si="3185"/>
        <v>#VALUE!</v>
      </c>
      <c r="NJ126" s="191"/>
      <c r="NK126" s="192" t="e">
        <f t="shared" si="3186"/>
        <v>#VALUE!</v>
      </c>
      <c r="NL126" s="106" t="e">
        <f t="shared" si="3187"/>
        <v>#VALUE!</v>
      </c>
      <c r="NM126" s="202"/>
      <c r="NN126" s="202"/>
      <c r="NO126" s="202"/>
      <c r="NP126" s="202"/>
      <c r="NQ126" s="202"/>
      <c r="NR126" s="202"/>
      <c r="NS126" s="202"/>
      <c r="NT126" s="202"/>
      <c r="NU126" s="203"/>
      <c r="NV126" s="204"/>
      <c r="NW126" s="108" t="e">
        <f t="shared" ref="NW126:NW132" si="3475">(NV126*F126)/H126</f>
        <v>#VALUE!</v>
      </c>
      <c r="NX126" s="102">
        <f>IF(E126=0,0,SUMIF('Cocktail (December 2025)'!$F$6:$DB$1547,E126,'Cocktail (December 2025)'!$BT$6:$BT$1547))</f>
        <v>0</v>
      </c>
      <c r="NY126" s="108" t="e">
        <f t="shared" ref="NY126:NY132" si="3476">NX126/H126</f>
        <v>#VALUE!</v>
      </c>
      <c r="NZ126" s="109" t="e">
        <f t="shared" si="3188"/>
        <v>#VALUE!</v>
      </c>
      <c r="OA126" s="104" t="e">
        <f t="shared" ref="OA126:OA132" si="3477">NZ126*H126</f>
        <v>#VALUE!</v>
      </c>
      <c r="OB126" s="105" t="e">
        <f t="shared" si="3189"/>
        <v>#VALUE!</v>
      </c>
      <c r="OC126" s="191"/>
      <c r="OD126" s="192" t="e">
        <f t="shared" si="3190"/>
        <v>#VALUE!</v>
      </c>
      <c r="OE126" s="106" t="e">
        <f t="shared" si="3191"/>
        <v>#VALUE!</v>
      </c>
      <c r="OF126" s="202"/>
      <c r="OG126" s="202"/>
      <c r="OH126" s="202"/>
      <c r="OI126" s="202"/>
      <c r="OJ126" s="202"/>
      <c r="OK126" s="202"/>
      <c r="OL126" s="202"/>
      <c r="OM126" s="202"/>
      <c r="ON126" s="203"/>
      <c r="OO126" s="204"/>
      <c r="OP126" s="108" t="e">
        <f t="shared" ref="OP126:OP132" si="3478">(OO126*F126)/H126</f>
        <v>#VALUE!</v>
      </c>
      <c r="OQ126" s="102">
        <f>IF(E126=0,0,SUMIF('Cocktail (December 2025)'!$F$6:$DB$1547,E126,'Cocktail (December 2025)'!$BW$6:$BW$1547))</f>
        <v>0</v>
      </c>
      <c r="OR126" s="108" t="e">
        <f t="shared" ref="OR126:OR132" si="3479">OQ126/H126</f>
        <v>#VALUE!</v>
      </c>
      <c r="OS126" s="109" t="e">
        <f t="shared" si="3192"/>
        <v>#VALUE!</v>
      </c>
      <c r="OT126" s="104" t="e">
        <f t="shared" ref="OT126:OT132" si="3480">OS126*H126</f>
        <v>#VALUE!</v>
      </c>
      <c r="OU126" s="105" t="e">
        <f t="shared" si="3193"/>
        <v>#VALUE!</v>
      </c>
      <c r="OV126" s="191"/>
      <c r="OW126" s="192" t="e">
        <f t="shared" si="3194"/>
        <v>#VALUE!</v>
      </c>
      <c r="OX126" s="106" t="e">
        <f t="shared" ref="OX126:OX132" si="3481">OS126</f>
        <v>#VALUE!</v>
      </c>
      <c r="OY126" s="202"/>
      <c r="OZ126" s="202"/>
      <c r="PA126" s="202"/>
      <c r="PB126" s="202"/>
      <c r="PC126" s="202"/>
      <c r="PD126" s="202"/>
      <c r="PE126" s="202"/>
      <c r="PF126" s="202"/>
      <c r="PG126" s="203"/>
      <c r="PH126" s="204"/>
      <c r="PI126" s="108" t="e">
        <f t="shared" ref="PI126:PI132" si="3482">(PH126*F126)/H126</f>
        <v>#VALUE!</v>
      </c>
      <c r="PJ126" s="102">
        <f>IF(E126=0,0,SUMIF('Cocktail (December 2025)'!$F$6:$DB$1547,E126,'Cocktail (December 2025)'!$BZ$6:$BZ$1547))</f>
        <v>0</v>
      </c>
      <c r="PK126" s="108" t="e">
        <f t="shared" ref="PK126:PK132" si="3483">PJ126/H126</f>
        <v>#VALUE!</v>
      </c>
      <c r="PL126" s="109" t="e">
        <f t="shared" si="3195"/>
        <v>#VALUE!</v>
      </c>
      <c r="PM126" s="104" t="e">
        <f t="shared" ref="PM126:PM132" si="3484">PL126*H126</f>
        <v>#VALUE!</v>
      </c>
      <c r="PN126" s="105" t="e">
        <f t="shared" si="3196"/>
        <v>#VALUE!</v>
      </c>
      <c r="PO126" s="191"/>
      <c r="PP126" s="192" t="e">
        <f t="shared" si="3197"/>
        <v>#VALUE!</v>
      </c>
      <c r="PQ126" s="106" t="e">
        <f t="shared" si="3198"/>
        <v>#VALUE!</v>
      </c>
      <c r="PR126" s="202"/>
      <c r="PS126" s="202"/>
      <c r="PT126" s="202"/>
      <c r="PU126" s="202"/>
      <c r="PV126" s="202"/>
      <c r="PW126" s="202"/>
      <c r="PX126" s="202"/>
      <c r="PY126" s="202"/>
      <c r="PZ126" s="203"/>
      <c r="QA126" s="204"/>
      <c r="QB126" s="108" t="e">
        <f t="shared" ref="QB126:QB132" si="3485">(QA126*F126)/H126</f>
        <v>#VALUE!</v>
      </c>
      <c r="QC126" s="102">
        <f>IF(E126=0,0,SUMIF('Cocktail (December 2025)'!$F$6:$DB$1547,E126,'Cocktail (December 2025)'!$CC$6:$CC$1547))</f>
        <v>0</v>
      </c>
      <c r="QD126" s="108" t="e">
        <f t="shared" ref="QD126:QD132" si="3486">QC126/H126</f>
        <v>#VALUE!</v>
      </c>
      <c r="QE126" s="109" t="e">
        <f t="shared" si="3199"/>
        <v>#VALUE!</v>
      </c>
      <c r="QF126" s="104" t="e">
        <f t="shared" ref="QF126:QF132" si="3487">QE126*H126</f>
        <v>#VALUE!</v>
      </c>
      <c r="QG126" s="105" t="e">
        <f t="shared" si="3200"/>
        <v>#VALUE!</v>
      </c>
      <c r="QH126" s="191"/>
      <c r="QI126" s="192" t="e">
        <f t="shared" si="3201"/>
        <v>#VALUE!</v>
      </c>
      <c r="QJ126" s="106" t="e">
        <f t="shared" si="3202"/>
        <v>#VALUE!</v>
      </c>
      <c r="QK126" s="202"/>
      <c r="QL126" s="202"/>
      <c r="QM126" s="202"/>
      <c r="QN126" s="202"/>
      <c r="QO126" s="202"/>
      <c r="QP126" s="202"/>
      <c r="QQ126" s="202"/>
      <c r="QR126" s="202"/>
      <c r="QS126" s="203"/>
      <c r="QT126" s="204"/>
      <c r="QU126" s="108" t="e">
        <f t="shared" ref="QU126:QU132" si="3488">(QT126*F126)/H126</f>
        <v>#VALUE!</v>
      </c>
      <c r="QV126" s="102">
        <f>IF(E126=0,0,SUMIF('Cocktail (December 2025)'!$F$6:$DB$1547,E126,'Cocktail (December 2025)'!$CF$6:$CF$1547))</f>
        <v>0</v>
      </c>
      <c r="QW126" s="108" t="e">
        <f t="shared" ref="QW126:QW132" si="3489">QV126/H126</f>
        <v>#VALUE!</v>
      </c>
      <c r="QX126" s="109" t="e">
        <f t="shared" si="3203"/>
        <v>#VALUE!</v>
      </c>
      <c r="QY126" s="104" t="e">
        <f t="shared" ref="QY126:QY132" si="3490">QX126*H126</f>
        <v>#VALUE!</v>
      </c>
      <c r="QZ126" s="105" t="e">
        <f t="shared" si="3204"/>
        <v>#VALUE!</v>
      </c>
      <c r="RA126" s="191"/>
      <c r="RB126" s="192" t="e">
        <f t="shared" si="3205"/>
        <v>#VALUE!</v>
      </c>
      <c r="RC126" s="106" t="e">
        <f t="shared" si="3100"/>
        <v>#VALUE!</v>
      </c>
      <c r="RD126" s="202"/>
      <c r="RE126" s="202"/>
      <c r="RF126" s="202"/>
      <c r="RG126" s="202"/>
      <c r="RH126" s="202"/>
      <c r="RI126" s="202"/>
      <c r="RJ126" s="202"/>
      <c r="RK126" s="202"/>
      <c r="RL126" s="203"/>
      <c r="RM126" s="204"/>
      <c r="RN126" s="108" t="e">
        <f t="shared" ref="RN126:RN132" si="3491">(RM126*F126)/H126</f>
        <v>#VALUE!</v>
      </c>
      <c r="RO126" s="102">
        <f>IF(E126=0,0,SUMIF('Cocktail (December 2025)'!$F$6:$DB$1547,E126,'Cocktail (December 2025)'!$CI$6:$CI$1547))</f>
        <v>0</v>
      </c>
      <c r="RP126" s="108" t="e">
        <f t="shared" ref="RP126:RP132" si="3492">RO126/H126</f>
        <v>#VALUE!</v>
      </c>
      <c r="RQ126" s="109" t="e">
        <f t="shared" si="3206"/>
        <v>#VALUE!</v>
      </c>
      <c r="RR126" s="104" t="e">
        <f t="shared" ref="RR126:RR132" si="3493">RQ126*H126</f>
        <v>#VALUE!</v>
      </c>
      <c r="RS126" s="105" t="e">
        <f t="shared" si="3207"/>
        <v>#VALUE!</v>
      </c>
      <c r="RT126" s="191"/>
      <c r="RU126" s="192" t="e">
        <f t="shared" si="3208"/>
        <v>#VALUE!</v>
      </c>
      <c r="RV126" s="106" t="e">
        <f t="shared" si="3209"/>
        <v>#VALUE!</v>
      </c>
      <c r="RW126" s="202"/>
      <c r="RX126" s="202"/>
      <c r="RY126" s="202"/>
      <c r="RZ126" s="202"/>
      <c r="SA126" s="202"/>
      <c r="SB126" s="202"/>
      <c r="SC126" s="202"/>
      <c r="SD126" s="202"/>
      <c r="SE126" s="203"/>
      <c r="SF126" s="204"/>
      <c r="SG126" s="108" t="e">
        <f t="shared" ref="SG126:SG132" si="3494">(SF126*F126)/H126</f>
        <v>#VALUE!</v>
      </c>
      <c r="SH126" s="102">
        <f>IF(E126=0,0,SUMIF('Cocktail (December 2025)'!$F$6:$DB$1547,E126,'Cocktail (December 2025)'!$CL$6:$CL$1547))</f>
        <v>0</v>
      </c>
      <c r="SI126" s="108" t="e">
        <f t="shared" ref="SI126:SI132" si="3495">SH126/H126</f>
        <v>#VALUE!</v>
      </c>
      <c r="SJ126" s="109" t="e">
        <f t="shared" si="3210"/>
        <v>#VALUE!</v>
      </c>
      <c r="SK126" s="104" t="e">
        <f t="shared" ref="SK126:SK132" si="3496">SJ126*H126</f>
        <v>#VALUE!</v>
      </c>
      <c r="SL126" s="105" t="e">
        <f t="shared" si="3211"/>
        <v>#VALUE!</v>
      </c>
      <c r="SM126" s="191"/>
      <c r="SN126" s="192" t="e">
        <f t="shared" si="3212"/>
        <v>#VALUE!</v>
      </c>
      <c r="SO126" s="106" t="e">
        <f t="shared" si="3213"/>
        <v>#VALUE!</v>
      </c>
      <c r="SP126" s="202"/>
      <c r="SQ126" s="202"/>
      <c r="SR126" s="202"/>
      <c r="SS126" s="202"/>
      <c r="ST126" s="202"/>
      <c r="SU126" s="202"/>
      <c r="SV126" s="202"/>
      <c r="SW126" s="202"/>
      <c r="SX126" s="203"/>
      <c r="SY126" s="204"/>
      <c r="SZ126" s="108" t="e">
        <f t="shared" ref="SZ126:SZ132" si="3497">(SY126*F126)/H126</f>
        <v>#VALUE!</v>
      </c>
      <c r="TA126" s="102">
        <f>IF(E126=0,0,SUMIF('Cocktail (December 2025)'!$F$6:$DB$1547,E126,'Cocktail (December 2025)'!$CO$6:$CO$1547))</f>
        <v>0</v>
      </c>
      <c r="TB126" s="108" t="e">
        <f t="shared" ref="TB126:TB132" si="3498">TA126/H126</f>
        <v>#VALUE!</v>
      </c>
      <c r="TC126" s="109" t="e">
        <f t="shared" si="3214"/>
        <v>#VALUE!</v>
      </c>
      <c r="TD126" s="104" t="e">
        <f t="shared" ref="TD126:TD132" si="3499">TC126*H126</f>
        <v>#VALUE!</v>
      </c>
      <c r="TE126" s="105" t="e">
        <f t="shared" si="3215"/>
        <v>#VALUE!</v>
      </c>
      <c r="TF126" s="191"/>
      <c r="TG126" s="192" t="e">
        <f t="shared" si="3216"/>
        <v>#VALUE!</v>
      </c>
      <c r="TH126" s="106" t="e">
        <f t="shared" si="3217"/>
        <v>#VALUE!</v>
      </c>
      <c r="TI126" s="202"/>
      <c r="TJ126" s="202"/>
      <c r="TK126" s="202"/>
      <c r="TL126" s="202"/>
      <c r="TM126" s="202"/>
      <c r="TN126" s="202"/>
      <c r="TO126" s="202"/>
      <c r="TP126" s="202"/>
      <c r="TQ126" s="203"/>
      <c r="TR126" s="204"/>
      <c r="TS126" s="108" t="e">
        <f t="shared" ref="TS126:TS132" si="3500">(TR126*F126)/H126</f>
        <v>#VALUE!</v>
      </c>
      <c r="TT126" s="102">
        <f>IF(E126=0,0,SUMIF('Cocktail (December 2025)'!$F$6:$DB$1547,E126,'Cocktail (December 2025)'!$CR$6:$CR$1547))</f>
        <v>0</v>
      </c>
      <c r="TU126" s="108" t="e">
        <f t="shared" ref="TU126:TU132" si="3501">TT126/H126</f>
        <v>#VALUE!</v>
      </c>
      <c r="TV126" s="109" t="e">
        <f t="shared" si="3218"/>
        <v>#VALUE!</v>
      </c>
      <c r="TW126" s="104" t="e">
        <f t="shared" ref="TW126:TW132" si="3502">TV126*H126</f>
        <v>#VALUE!</v>
      </c>
      <c r="TX126" s="105" t="e">
        <f t="shared" si="3219"/>
        <v>#VALUE!</v>
      </c>
      <c r="TY126" s="191"/>
      <c r="TZ126" s="192" t="e">
        <f t="shared" si="3220"/>
        <v>#VALUE!</v>
      </c>
      <c r="UA126" s="106" t="e">
        <f t="shared" si="3221"/>
        <v>#VALUE!</v>
      </c>
      <c r="UB126" s="202"/>
      <c r="UC126" s="202"/>
      <c r="UD126" s="202"/>
      <c r="UE126" s="202"/>
      <c r="UF126" s="202"/>
      <c r="UG126" s="202"/>
      <c r="UH126" s="202"/>
      <c r="UI126" s="202"/>
      <c r="UJ126" s="203"/>
      <c r="UK126" s="204"/>
      <c r="UL126" s="108" t="e">
        <f t="shared" ref="UL126:UL132" si="3503">(UK126*F126)/H126</f>
        <v>#VALUE!</v>
      </c>
      <c r="UM126" s="102">
        <f>IF(E126=0,0,SUMIF('Cocktail (December 2025)'!$F$6:$DB$1547,E126,'Cocktail (December 2025)'!$CU$6:$CU$1547))</f>
        <v>0</v>
      </c>
      <c r="UN126" s="108" t="e">
        <f t="shared" ref="UN126:UN132" si="3504">UM126/H126</f>
        <v>#VALUE!</v>
      </c>
      <c r="UO126" s="109" t="e">
        <f t="shared" si="3222"/>
        <v>#VALUE!</v>
      </c>
      <c r="UP126" s="104" t="e">
        <f t="shared" ref="UP126:UP132" si="3505">UO126*H126</f>
        <v>#VALUE!</v>
      </c>
      <c r="UQ126" s="105" t="e">
        <f t="shared" si="3223"/>
        <v>#VALUE!</v>
      </c>
      <c r="UR126" s="191"/>
      <c r="US126" s="192" t="e">
        <f t="shared" si="3224"/>
        <v>#VALUE!</v>
      </c>
      <c r="UT126" s="106" t="e">
        <f t="shared" si="3225"/>
        <v>#VALUE!</v>
      </c>
      <c r="UU126" s="202"/>
      <c r="UV126" s="202"/>
      <c r="UW126" s="202"/>
      <c r="UX126" s="202"/>
      <c r="UY126" s="202"/>
      <c r="UZ126" s="202"/>
      <c r="VA126" s="202"/>
      <c r="VB126" s="202"/>
      <c r="VC126" s="203"/>
      <c r="VD126" s="204"/>
      <c r="VE126" s="108" t="e">
        <f t="shared" ref="VE126:VE132" si="3506">(VD126*F126)/H126</f>
        <v>#VALUE!</v>
      </c>
      <c r="VF126" s="102">
        <f>IF(E126=0,0,SUMIF('Cocktail (December 2025)'!$F$6:$DB$1547,E126,'Cocktail (December 2025)'!$CX$6:$CX$1547))</f>
        <v>0</v>
      </c>
      <c r="VG126" s="108" t="e">
        <f t="shared" ref="VG126:VG132" si="3507">VF126/H126</f>
        <v>#VALUE!</v>
      </c>
      <c r="VH126" s="109" t="e">
        <f t="shared" si="3226"/>
        <v>#VALUE!</v>
      </c>
      <c r="VI126" s="104" t="e">
        <f t="shared" ref="VI126:VI132" si="3508">VH126*H126</f>
        <v>#VALUE!</v>
      </c>
      <c r="VJ126" s="105" t="e">
        <f t="shared" si="3227"/>
        <v>#VALUE!</v>
      </c>
      <c r="VK126" s="191"/>
      <c r="VL126" s="192" t="e">
        <f t="shared" si="3228"/>
        <v>#VALUE!</v>
      </c>
      <c r="VM126" s="106" t="e">
        <f t="shared" si="3229"/>
        <v>#VALUE!</v>
      </c>
      <c r="VN126" s="202"/>
      <c r="VO126" s="202"/>
      <c r="VP126" s="202"/>
      <c r="VQ126" s="202"/>
      <c r="VR126" s="202"/>
      <c r="VS126" s="202"/>
      <c r="VT126" s="202"/>
      <c r="VU126" s="202"/>
      <c r="VV126" s="203"/>
      <c r="VW126" s="204"/>
      <c r="VX126" s="108" t="e">
        <f t="shared" ref="VX126:VX132" si="3509">(VW126*F126)/H126</f>
        <v>#VALUE!</v>
      </c>
      <c r="VY126" s="102">
        <f>IF(E126=0,0,SUMIF('Cocktail (December 2025)'!$F$6:$DB$1547,E126,'Cocktail (December 2025)'!$DA$6:$DA$1547))</f>
        <v>0</v>
      </c>
      <c r="VZ126" s="108" t="e">
        <f t="shared" ref="VZ126:VZ132" si="3510">VY126/H126</f>
        <v>#VALUE!</v>
      </c>
      <c r="WA126" s="109" t="e">
        <f t="shared" si="3230"/>
        <v>#VALUE!</v>
      </c>
      <c r="WB126" s="104" t="e">
        <f t="shared" ref="WB126:WB132" si="3511">WA126*H126</f>
        <v>#VALUE!</v>
      </c>
      <c r="WC126" s="105" t="e">
        <f t="shared" si="3231"/>
        <v>#VALUE!</v>
      </c>
      <c r="WD126" s="191"/>
      <c r="WE126" s="192" t="e">
        <f t="shared" si="3232"/>
        <v>#VALUE!</v>
      </c>
      <c r="WF126" s="14" t="s">
        <v>81</v>
      </c>
      <c r="WG126" s="62">
        <f t="shared" ref="WG126:WG132" si="3512">O126</f>
        <v>0</v>
      </c>
      <c r="WH126" s="13">
        <f t="shared" ref="WH126:WH132" si="3513">P126+AI126+BB126+BU126+CN126+DG126+DZ126+ES126+FL126+GE126+GX126+HQ126+IJ126+JC126+JV126+KO126+LH126+MA126+MT126+NM126+OF126+OY126+PR126+QK126+RD126+RW126+SP126+TI126+UB126+UU126+VN126</f>
        <v>0</v>
      </c>
      <c r="WI126" s="13">
        <f t="shared" ref="WI126:WI132" si="3514">Q126+AJ126+BC126+BV126+CO126+DH126+EA126+ET126+FM126+GF126+GY126+HR126+IK126+JD126+JW126+KP126+LI126+MB126+MU126+NN126+OG126+OZ126+PS126+QL126+RE126+RX126+SQ126+TJ126+UC126+UV126+VO126</f>
        <v>0</v>
      </c>
      <c r="WJ126" s="13">
        <f t="shared" ref="WJ126:WJ132" si="3515">R126+AK126+BD126+BW126+CP126+DI126+EB126+EU126+FN126+GG126+GZ126+HS126+IL126+JE126+JX126+KQ126+LJ126+MC126+MV126+NO126+OH126+PA126+PT126+QM126+RF126+RY126+SR126+TK126+UD126+UW126+VP126</f>
        <v>0</v>
      </c>
      <c r="WK126" s="13">
        <f t="shared" ref="WK126:WK132" si="3516">S126+AL126+BE126+BX126+CQ126+DJ126+EC126+EV126+FO126+GH126+HA126+HT126+IM126+JF126+JY126+KR126+LK126+MD126+MW126+NP126+OI126+PB126+PU126+QN126+RG126+RZ126+SS126+TL126+UE126+UX126+VQ126</f>
        <v>0</v>
      </c>
      <c r="WL126" s="13">
        <f t="shared" ref="WL126:WL132" si="3517">T126+AM126+BF126+BY126+CR126+DK126+ED126+EW126+FP126+GI126+HB126+HU126+IN126+JG126+JZ126+KS126+LL126+ME126+MX126+NQ126+OJ126+PC126+PV126+QO126+RH126+SA126+ST126+TM126+UF126+UY126+VR126</f>
        <v>0</v>
      </c>
      <c r="WM126" s="13">
        <f t="shared" ref="WM126:WM132" si="3518">U126+AN126+BG126+BZ126+CS126+DL126+EE126++EX126+FQ126+GJ126+HC126+HV126+IO126+JH126+KA126+KT126+LM126+MF126+MY126+NR126+OK126+PD126+PW126+QP126+RI126+SB126+SU126+TN126+UG126+UZ126+VS126</f>
        <v>0</v>
      </c>
      <c r="WN126" s="13">
        <f t="shared" ref="WN126:WN132" si="3519">V126+AO126+BH126+CA126+CT126+DM126+EF126+EY126+FR126+GK126+HD126+HW126+IP126+JI126+KB126+KU126+LN126+MG126+MZ126+NS126+OL126+PE126+PX126+QQ126+RJ126+SC126+SV126+TO126+UH126+VA126+VT126</f>
        <v>0</v>
      </c>
      <c r="WO126" s="13">
        <f t="shared" ref="WO126:WO132" si="3520">W126+AP126+BI126+CB126+CU126+DN126+EG126+EZ126+FS126+GL126+HE126+HX126+IQ126+JJ126+KC126+KV126+LO126+MH126+NA126+NT126+OM126+PF126+PY126+QR126+RK126+SD126+SW126+TP126+UI126+VB126+VU126</f>
        <v>0</v>
      </c>
      <c r="WP126" s="63">
        <f t="shared" ref="WP126:WP132" si="3521">X126+AQ126+BJ126+CC126+CV126+DO126+EH126+FA126+FT126+GM126+HF126+HY126+IR126+JK126+KD126+KW126+LP126+MI126+NB126+NU126+ON126+PG126+PZ126+QS126+RL126+SE126+SX126+TQ126+UJ126+VC126+VV126</f>
        <v>0</v>
      </c>
      <c r="WQ126" s="63">
        <f t="shared" ref="WQ126:WQ132" si="3522">Y126+AR126+BK126+CD126+CW126+DP126+EI126+FB126+FU126+GN126+HG126+HZ126+IS126+JL126+KE126+KX126+LQ126+MJ126+NC126+NV126+OO126+PH126+QA126+QT126+RM126+SF126+SY126+TR126+UK126+VD126+VW126</f>
        <v>0</v>
      </c>
      <c r="WR126" s="63" t="e">
        <f t="shared" ref="WR126:WR132" si="3523">Z126+AS126+BL126+CE126+CX126+DQ126+EJ126+FC126+FV126+GO126+HH126+IA126+IT126+JM126+KF126+KY126+LR126+MK126+ND126+NW126+OP126+PI126+QB126+QU126+RN126+SG126+SZ126+TS126+UL126+VE126+VX126</f>
        <v>#VALUE!</v>
      </c>
      <c r="WS126" s="63" t="e">
        <f t="shared" ref="WS126:WS132" si="3524">AB126+AU126+BN126+CG126+CZ126+DS126+EL126+FE126+FX126+GQ126+HJ126+IC126+IV126+JO126+KH126+LA126+LT126+MM126+NF126+NY126+OR126+PK126+QD126+QW126+RP126+SI126+TB126+TU126+UN126+VG126+VZ126</f>
        <v>#VALUE!</v>
      </c>
      <c r="WT126" s="54" t="e">
        <f t="shared" si="3235"/>
        <v>#VALUE!</v>
      </c>
      <c r="WU126" s="64" t="e">
        <f t="shared" si="3236"/>
        <v>#VALUE!</v>
      </c>
      <c r="WV126" s="196"/>
      <c r="WW126" s="197" t="e">
        <f t="shared" si="3237"/>
        <v>#VALUE!</v>
      </c>
      <c r="WX126" s="12" t="e">
        <f t="shared" ref="WX126:WX132" si="3525">WV126/F126</f>
        <v>#VALUE!</v>
      </c>
      <c r="WY126" s="61"/>
    </row>
    <row r="127" spans="1:623" ht="13.9" hidden="1" customHeight="1" x14ac:dyDescent="0.3">
      <c r="A127" s="114" t="str">
        <f t="shared" si="3111"/>
        <v>-</v>
      </c>
      <c r="B127" s="175"/>
      <c r="C127" s="173">
        <v>969</v>
      </c>
      <c r="D127" s="174">
        <v>468</v>
      </c>
      <c r="E127" s="184"/>
      <c r="F127" s="98" t="str">
        <f>IF(E127="","",IF(VLOOKUP(E127,'Master Data (December 2025)'!$B$10:$N$857,1)=E127,VLOOKUP(E127,'Master Data (December 2025)'!$B$10:$N$857,6),"XX"))</f>
        <v/>
      </c>
      <c r="G127" s="98"/>
      <c r="H127" s="90" t="str">
        <f>IF(E127="","",IF(VLOOKUP(E127,'Master Data (December 2025)'!$B$10:$N$857,1)=E127,VLOOKUP(E127,'Master Data (December 2025)'!$B$10:$N$857,8),"XX"))</f>
        <v/>
      </c>
      <c r="I127" s="98"/>
      <c r="J127" s="90" t="str">
        <f>IF(E127="","",IF(VLOOKUP(E127,'Master Data (December 2025)'!$B$10:$N$857,1)=E127,VLOOKUP(E127,'Master Data (December 2025)'!$B$10:$N$857,3),"XX"))</f>
        <v/>
      </c>
      <c r="K127" s="99" t="str">
        <f>IF(E127="","",IF(VLOOKUP(E127,'Master Data (December 2025)'!$B$10:$N$857,1)=E127,VLOOKUP(E127,'Master Data (December 2025)'!$B$10:$N$857,5),"XX"))</f>
        <v/>
      </c>
      <c r="L127" s="215" t="str">
        <f>IF(E127="","",IF(VLOOKUP(E127,'Master Data (December 2025)'!$B$10:$N$857,1)=E127,VLOOKUP(E127,'Master Data (December 2025)'!$B$10:$N$857,11),"XX"))</f>
        <v/>
      </c>
      <c r="M127" s="215" t="str">
        <f>IF(E127="","",IF(VLOOKUP(E127,'Master Data (December 2025)'!$B$10:$N$857,1)=E127,VLOOKUP(E127,'Master Data (December 2025)'!$B$10:$N$857,13),"XX"))</f>
        <v/>
      </c>
      <c r="N127" s="208"/>
      <c r="O127" s="100">
        <f t="shared" si="3112"/>
        <v>0</v>
      </c>
      <c r="P127" s="202"/>
      <c r="Q127" s="202"/>
      <c r="R127" s="202"/>
      <c r="S127" s="202"/>
      <c r="T127" s="202"/>
      <c r="U127" s="202"/>
      <c r="V127" s="202"/>
      <c r="W127" s="202"/>
      <c r="X127" s="203"/>
      <c r="Y127" s="204"/>
      <c r="Z127" s="101" t="e">
        <f t="shared" si="3113"/>
        <v>#VALUE!</v>
      </c>
      <c r="AA127" s="102">
        <f>IF(E127=0,0,SUMIF('Cocktail (December 2025)'!$F$6:$DB$1547,E127,'Cocktail (December 2025)'!$O$6:$O$1547))</f>
        <v>0</v>
      </c>
      <c r="AB127" s="103" t="e">
        <f t="shared" si="3114"/>
        <v>#VALUE!</v>
      </c>
      <c r="AC127" s="104" t="e">
        <f t="shared" si="3115"/>
        <v>#VALUE!</v>
      </c>
      <c r="AD127" s="104" t="e">
        <f t="shared" si="3116"/>
        <v>#VALUE!</v>
      </c>
      <c r="AE127" s="105" t="e">
        <f t="shared" si="3117"/>
        <v>#VALUE!</v>
      </c>
      <c r="AF127" s="191"/>
      <c r="AG127" s="192" t="e">
        <f t="shared" si="3118"/>
        <v>#VALUE!</v>
      </c>
      <c r="AH127" s="106" t="e">
        <f t="shared" si="3099"/>
        <v>#VALUE!</v>
      </c>
      <c r="AI127" s="202"/>
      <c r="AJ127" s="202"/>
      <c r="AK127" s="202"/>
      <c r="AL127" s="202"/>
      <c r="AM127" s="202"/>
      <c r="AN127" s="202"/>
      <c r="AO127" s="202"/>
      <c r="AP127" s="202"/>
      <c r="AQ127" s="203"/>
      <c r="AR127" s="204"/>
      <c r="AS127" s="107" t="e">
        <f t="shared" si="3418"/>
        <v>#VALUE!</v>
      </c>
      <c r="AT127" s="102">
        <f>IF(E127=0,0,SUMIF('Cocktail (December 2025)'!$F$6:$DB$1547,E127,'Cocktail (December 2025)'!$R$6:$R$1547))</f>
        <v>0</v>
      </c>
      <c r="AU127" s="108" t="e">
        <f t="shared" si="3419"/>
        <v>#VALUE!</v>
      </c>
      <c r="AV127" s="104" t="e">
        <f t="shared" si="3119"/>
        <v>#VALUE!</v>
      </c>
      <c r="AW127" s="104" t="e">
        <f t="shared" si="3420"/>
        <v>#VALUE!</v>
      </c>
      <c r="AX127" s="105" t="e">
        <f t="shared" si="3120"/>
        <v>#VALUE!</v>
      </c>
      <c r="AY127" s="191"/>
      <c r="AZ127" s="192" t="e">
        <f t="shared" si="3121"/>
        <v>#VALUE!</v>
      </c>
      <c r="BA127" s="106" t="e">
        <f t="shared" si="3421"/>
        <v>#VALUE!</v>
      </c>
      <c r="BB127" s="202"/>
      <c r="BC127" s="202"/>
      <c r="BD127" s="202"/>
      <c r="BE127" s="202"/>
      <c r="BF127" s="202"/>
      <c r="BG127" s="202"/>
      <c r="BH127" s="202"/>
      <c r="BI127" s="202"/>
      <c r="BJ127" s="203"/>
      <c r="BK127" s="204"/>
      <c r="BL127" s="108" t="e">
        <f t="shared" si="3422"/>
        <v>#VALUE!</v>
      </c>
      <c r="BM127" s="102">
        <f>IF(E127=0,0,SUMIF('Cocktail (December 2025)'!$F$6:$DB$1547,E127,'Cocktail (December 2025)'!$U$6:$U$1547))</f>
        <v>0</v>
      </c>
      <c r="BN127" s="108" t="e">
        <f t="shared" si="3423"/>
        <v>#VALUE!</v>
      </c>
      <c r="BO127" s="109" t="e">
        <f t="shared" si="3122"/>
        <v>#VALUE!</v>
      </c>
      <c r="BP127" s="104" t="e">
        <f t="shared" si="3424"/>
        <v>#VALUE!</v>
      </c>
      <c r="BQ127" s="105" t="e">
        <f t="shared" si="3123"/>
        <v>#VALUE!</v>
      </c>
      <c r="BR127" s="191"/>
      <c r="BS127" s="192" t="e">
        <f t="shared" si="3124"/>
        <v>#VALUE!</v>
      </c>
      <c r="BT127" s="106" t="e">
        <f t="shared" si="3125"/>
        <v>#VALUE!</v>
      </c>
      <c r="BU127" s="202"/>
      <c r="BV127" s="202"/>
      <c r="BW127" s="202"/>
      <c r="BX127" s="202"/>
      <c r="BY127" s="202"/>
      <c r="BZ127" s="202"/>
      <c r="CA127" s="202"/>
      <c r="CB127" s="202"/>
      <c r="CC127" s="203"/>
      <c r="CD127" s="204"/>
      <c r="CE127" s="108" t="e">
        <f t="shared" si="3425"/>
        <v>#VALUE!</v>
      </c>
      <c r="CF127" s="102">
        <f>IF(E127=0,0,SUMIF('Cocktail (December 2025)'!$F$6:$DB$1547,E127,'Cocktail (December 2025)'!$X$6:$X$1547))</f>
        <v>0</v>
      </c>
      <c r="CG127" s="108" t="e">
        <f t="shared" si="3426"/>
        <v>#VALUE!</v>
      </c>
      <c r="CH127" s="109" t="e">
        <f t="shared" si="3126"/>
        <v>#VALUE!</v>
      </c>
      <c r="CI127" s="104" t="e">
        <f t="shared" si="3427"/>
        <v>#VALUE!</v>
      </c>
      <c r="CJ127" s="105" t="e">
        <f t="shared" si="3127"/>
        <v>#VALUE!</v>
      </c>
      <c r="CK127" s="191"/>
      <c r="CL127" s="192" t="e">
        <f t="shared" si="3128"/>
        <v>#VALUE!</v>
      </c>
      <c r="CM127" s="106" t="e">
        <f t="shared" si="3129"/>
        <v>#VALUE!</v>
      </c>
      <c r="CN127" s="202"/>
      <c r="CO127" s="202"/>
      <c r="CP127" s="202"/>
      <c r="CQ127" s="202"/>
      <c r="CR127" s="202"/>
      <c r="CS127" s="202"/>
      <c r="CT127" s="202"/>
      <c r="CU127" s="202"/>
      <c r="CV127" s="203"/>
      <c r="CW127" s="204"/>
      <c r="CX127" s="108" t="e">
        <f t="shared" si="3428"/>
        <v>#VALUE!</v>
      </c>
      <c r="CY127" s="102">
        <f>IF(E127=0,0,SUMIF('Cocktail (December 2025)'!$F$6:$DB$1547,E127,'Cocktail (December 2025)'!$AA$6:$AA$1547))</f>
        <v>0</v>
      </c>
      <c r="CZ127" s="108" t="e">
        <f t="shared" si="3429"/>
        <v>#VALUE!</v>
      </c>
      <c r="DA127" s="109" t="e">
        <f t="shared" si="3130"/>
        <v>#VALUE!</v>
      </c>
      <c r="DB127" s="104" t="e">
        <f t="shared" si="3430"/>
        <v>#VALUE!</v>
      </c>
      <c r="DC127" s="105" t="e">
        <f t="shared" si="3131"/>
        <v>#VALUE!</v>
      </c>
      <c r="DD127" s="191"/>
      <c r="DE127" s="192" t="e">
        <f t="shared" si="3132"/>
        <v>#VALUE!</v>
      </c>
      <c r="DF127" s="106" t="e">
        <f t="shared" si="3133"/>
        <v>#VALUE!</v>
      </c>
      <c r="DG127" s="202"/>
      <c r="DH127" s="202"/>
      <c r="DI127" s="202"/>
      <c r="DJ127" s="202"/>
      <c r="DK127" s="202"/>
      <c r="DL127" s="202"/>
      <c r="DM127" s="202"/>
      <c r="DN127" s="202"/>
      <c r="DO127" s="203"/>
      <c r="DP127" s="204"/>
      <c r="DQ127" s="108" t="e">
        <f t="shared" si="3431"/>
        <v>#VALUE!</v>
      </c>
      <c r="DR127" s="102">
        <f>IF(E127=0,0,SUMIF('Cocktail (December 2025)'!$F$6:$DB$1547,E127,'Cocktail (December 2025)'!$AD$6:$AD$1547))</f>
        <v>0</v>
      </c>
      <c r="DS127" s="108" t="e">
        <f t="shared" si="3432"/>
        <v>#VALUE!</v>
      </c>
      <c r="DT127" s="109" t="e">
        <f t="shared" si="3134"/>
        <v>#VALUE!</v>
      </c>
      <c r="DU127" s="104" t="e">
        <f t="shared" si="3433"/>
        <v>#VALUE!</v>
      </c>
      <c r="DV127" s="105" t="e">
        <f t="shared" si="3135"/>
        <v>#VALUE!</v>
      </c>
      <c r="DW127" s="191"/>
      <c r="DX127" s="192" t="e">
        <f t="shared" si="3136"/>
        <v>#VALUE!</v>
      </c>
      <c r="DY127" s="106" t="e">
        <f t="shared" si="3137"/>
        <v>#VALUE!</v>
      </c>
      <c r="DZ127" s="202"/>
      <c r="EA127" s="202"/>
      <c r="EB127" s="202"/>
      <c r="EC127" s="202"/>
      <c r="ED127" s="202"/>
      <c r="EE127" s="202"/>
      <c r="EF127" s="202"/>
      <c r="EG127" s="202"/>
      <c r="EH127" s="203"/>
      <c r="EI127" s="204"/>
      <c r="EJ127" s="108" t="e">
        <f t="shared" si="3434"/>
        <v>#VALUE!</v>
      </c>
      <c r="EK127" s="102">
        <f>IF(E127=0,0,SUMIF('Cocktail (December 2025)'!$F$6:$DB$1547,E127,'Cocktail (December 2025)'!$AG$6:$AG$1547))</f>
        <v>0</v>
      </c>
      <c r="EL127" s="108" t="e">
        <f t="shared" si="3435"/>
        <v>#VALUE!</v>
      </c>
      <c r="EM127" s="109" t="e">
        <f t="shared" si="3138"/>
        <v>#VALUE!</v>
      </c>
      <c r="EN127" s="104" t="e">
        <f t="shared" si="3436"/>
        <v>#VALUE!</v>
      </c>
      <c r="EO127" s="105" t="e">
        <f t="shared" si="3139"/>
        <v>#VALUE!</v>
      </c>
      <c r="EP127" s="191"/>
      <c r="EQ127" s="199" t="e">
        <f t="shared" si="3140"/>
        <v>#VALUE!</v>
      </c>
      <c r="ER127" s="185" t="e">
        <f t="shared" si="3437"/>
        <v>#VALUE!</v>
      </c>
      <c r="ES127" s="202"/>
      <c r="ET127" s="202"/>
      <c r="EU127" s="202"/>
      <c r="EV127" s="202"/>
      <c r="EW127" s="202"/>
      <c r="EX127" s="202"/>
      <c r="EY127" s="202"/>
      <c r="EZ127" s="202"/>
      <c r="FA127" s="203"/>
      <c r="FB127" s="204"/>
      <c r="FC127" s="108" t="e">
        <f t="shared" si="3438"/>
        <v>#VALUE!</v>
      </c>
      <c r="FD127" s="102">
        <f>IF(E127=0,0,SUMIF('Cocktail (December 2025)'!$F$6:$DB$1547,E127,'Cocktail (December 2025)'!$AJ$6:$AJ$1547))</f>
        <v>0</v>
      </c>
      <c r="FE127" s="108" t="e">
        <f t="shared" si="3439"/>
        <v>#VALUE!</v>
      </c>
      <c r="FF127" s="109" t="e">
        <f t="shared" si="3141"/>
        <v>#VALUE!</v>
      </c>
      <c r="FG127" s="104" t="e">
        <f t="shared" si="3440"/>
        <v>#VALUE!</v>
      </c>
      <c r="FH127" s="105" t="e">
        <f t="shared" si="3142"/>
        <v>#VALUE!</v>
      </c>
      <c r="FI127" s="191"/>
      <c r="FJ127" s="192" t="e">
        <f t="shared" si="3143"/>
        <v>#VALUE!</v>
      </c>
      <c r="FK127" s="110" t="e">
        <f t="shared" si="3144"/>
        <v>#VALUE!</v>
      </c>
      <c r="FL127" s="202"/>
      <c r="FM127" s="202"/>
      <c r="FN127" s="202"/>
      <c r="FO127" s="202"/>
      <c r="FP127" s="202"/>
      <c r="FQ127" s="202"/>
      <c r="FR127" s="202"/>
      <c r="FS127" s="202"/>
      <c r="FT127" s="203"/>
      <c r="FU127" s="204"/>
      <c r="FV127" s="108" t="e">
        <f t="shared" si="3441"/>
        <v>#VALUE!</v>
      </c>
      <c r="FW127" s="102">
        <f>IF(E127=0,0,SUMIF('Cocktail (December 2025)'!$F$6:$DB$1547,E127,'Cocktail (December 2025)'!$AM$6:$AM$1547))</f>
        <v>0</v>
      </c>
      <c r="FX127" s="108" t="e">
        <f t="shared" si="3442"/>
        <v>#VALUE!</v>
      </c>
      <c r="FY127" s="109" t="e">
        <f t="shared" si="3145"/>
        <v>#VALUE!</v>
      </c>
      <c r="FZ127" s="104" t="e">
        <f t="shared" si="3443"/>
        <v>#VALUE!</v>
      </c>
      <c r="GA127" s="105" t="e">
        <f t="shared" si="3146"/>
        <v>#VALUE!</v>
      </c>
      <c r="GB127" s="191"/>
      <c r="GC127" s="192" t="e">
        <f t="shared" si="3147"/>
        <v>#VALUE!</v>
      </c>
      <c r="GD127" s="106" t="e">
        <f t="shared" si="3148"/>
        <v>#VALUE!</v>
      </c>
      <c r="GE127" s="202"/>
      <c r="GF127" s="202"/>
      <c r="GG127" s="202"/>
      <c r="GH127" s="202"/>
      <c r="GI127" s="202"/>
      <c r="GJ127" s="202"/>
      <c r="GK127" s="202"/>
      <c r="GL127" s="202"/>
      <c r="GM127" s="203"/>
      <c r="GN127" s="204"/>
      <c r="GO127" s="108" t="e">
        <f t="shared" si="3444"/>
        <v>#VALUE!</v>
      </c>
      <c r="GP127" s="102">
        <f>IF(E127=0,0,SUMIF('Cocktail (December 2025)'!$F$6:$DB$1547,E127,'Cocktail (December 2025)'!$AP$6:$AP$1547))</f>
        <v>0</v>
      </c>
      <c r="GQ127" s="108" t="e">
        <f t="shared" si="3445"/>
        <v>#VALUE!</v>
      </c>
      <c r="GR127" s="109" t="e">
        <f t="shared" si="3149"/>
        <v>#VALUE!</v>
      </c>
      <c r="GS127" s="104" t="e">
        <f t="shared" si="3446"/>
        <v>#VALUE!</v>
      </c>
      <c r="GT127" s="105" t="e">
        <f t="shared" si="3150"/>
        <v>#VALUE!</v>
      </c>
      <c r="GU127" s="191"/>
      <c r="GV127" s="192" t="e">
        <f t="shared" si="3151"/>
        <v>#VALUE!</v>
      </c>
      <c r="GW127" s="106" t="e">
        <f t="shared" si="3152"/>
        <v>#VALUE!</v>
      </c>
      <c r="GX127" s="202"/>
      <c r="GY127" s="202"/>
      <c r="GZ127" s="202"/>
      <c r="HA127" s="202"/>
      <c r="HB127" s="202"/>
      <c r="HC127" s="202"/>
      <c r="HD127" s="202"/>
      <c r="HE127" s="202"/>
      <c r="HF127" s="203"/>
      <c r="HG127" s="204"/>
      <c r="HH127" s="108" t="e">
        <f t="shared" si="3447"/>
        <v>#VALUE!</v>
      </c>
      <c r="HI127" s="102">
        <f>IF(E127=0,0,SUMIF('Cocktail (December 2025)'!$F$6:$DB$1547,E127,'Cocktail (December 2025)'!$AS$6:$AS$1547))</f>
        <v>0</v>
      </c>
      <c r="HJ127" s="108" t="e">
        <f t="shared" si="3448"/>
        <v>#VALUE!</v>
      </c>
      <c r="HK127" s="109" t="e">
        <f t="shared" si="3153"/>
        <v>#VALUE!</v>
      </c>
      <c r="HL127" s="104" t="e">
        <f t="shared" si="3449"/>
        <v>#VALUE!</v>
      </c>
      <c r="HM127" s="105" t="e">
        <f t="shared" si="3154"/>
        <v>#VALUE!</v>
      </c>
      <c r="HN127" s="191"/>
      <c r="HO127" s="192" t="e">
        <f t="shared" si="3155"/>
        <v>#VALUE!</v>
      </c>
      <c r="HP127" s="106" t="e">
        <f t="shared" si="3156"/>
        <v>#VALUE!</v>
      </c>
      <c r="HQ127" s="202"/>
      <c r="HR127" s="202"/>
      <c r="HS127" s="202"/>
      <c r="HT127" s="202"/>
      <c r="HU127" s="202"/>
      <c r="HV127" s="202"/>
      <c r="HW127" s="202"/>
      <c r="HX127" s="202"/>
      <c r="HY127" s="203"/>
      <c r="HZ127" s="204"/>
      <c r="IA127" s="108" t="e">
        <f t="shared" si="3450"/>
        <v>#VALUE!</v>
      </c>
      <c r="IB127" s="102">
        <f>IF(E127=0,0,SUMIF('Cocktail (December 2025)'!$F$6:$DB$1547,E127,'Cocktail (December 2025)'!$AV$6:$AV$1547))</f>
        <v>0</v>
      </c>
      <c r="IC127" s="108" t="e">
        <f t="shared" si="3451"/>
        <v>#VALUE!</v>
      </c>
      <c r="ID127" s="109" t="e">
        <f t="shared" si="3157"/>
        <v>#VALUE!</v>
      </c>
      <c r="IE127" s="104" t="e">
        <f t="shared" si="3452"/>
        <v>#VALUE!</v>
      </c>
      <c r="IF127" s="105" t="e">
        <f t="shared" si="3158"/>
        <v>#VALUE!</v>
      </c>
      <c r="IG127" s="191"/>
      <c r="IH127" s="192" t="e">
        <f t="shared" si="3159"/>
        <v>#VALUE!</v>
      </c>
      <c r="II127" s="106" t="e">
        <f t="shared" si="3160"/>
        <v>#VALUE!</v>
      </c>
      <c r="IJ127" s="202"/>
      <c r="IK127" s="202"/>
      <c r="IL127" s="202"/>
      <c r="IM127" s="202"/>
      <c r="IN127" s="202"/>
      <c r="IO127" s="202"/>
      <c r="IP127" s="202"/>
      <c r="IQ127" s="202"/>
      <c r="IR127" s="203"/>
      <c r="IS127" s="204"/>
      <c r="IT127" s="108" t="e">
        <f t="shared" si="3453"/>
        <v>#VALUE!</v>
      </c>
      <c r="IU127" s="102">
        <f>IF(E127=0,0,SUMIF('Cocktail (December 2025)'!$F$6:$DB$1547,E127,'Cocktail (December 2025)'!$AY$6:$AY$1547))</f>
        <v>0</v>
      </c>
      <c r="IV127" s="108" t="e">
        <f t="shared" si="3454"/>
        <v>#VALUE!</v>
      </c>
      <c r="IW127" s="109" t="e">
        <f t="shared" si="3161"/>
        <v>#VALUE!</v>
      </c>
      <c r="IX127" s="104" t="e">
        <f t="shared" si="3455"/>
        <v>#VALUE!</v>
      </c>
      <c r="IY127" s="105" t="e">
        <f t="shared" si="3162"/>
        <v>#VALUE!</v>
      </c>
      <c r="IZ127" s="191"/>
      <c r="JA127" s="192" t="e">
        <f t="shared" si="3163"/>
        <v>#VALUE!</v>
      </c>
      <c r="JB127" s="106" t="e">
        <f t="shared" si="3164"/>
        <v>#VALUE!</v>
      </c>
      <c r="JC127" s="202"/>
      <c r="JD127" s="202"/>
      <c r="JE127" s="202"/>
      <c r="JF127" s="202"/>
      <c r="JG127" s="202"/>
      <c r="JH127" s="202"/>
      <c r="JI127" s="202"/>
      <c r="JJ127" s="202"/>
      <c r="JK127" s="203"/>
      <c r="JL127" s="204"/>
      <c r="JM127" s="108" t="e">
        <f t="shared" si="3456"/>
        <v>#VALUE!</v>
      </c>
      <c r="JN127" s="102">
        <f>IF(E127=0,0,SUMIF('Cocktail (December 2025)'!$F$6:$DB$1547,E127,'Cocktail (December 2025)'!$BB$6:$BB$1547))</f>
        <v>0</v>
      </c>
      <c r="JO127" s="108" t="e">
        <f t="shared" si="3457"/>
        <v>#VALUE!</v>
      </c>
      <c r="JP127" s="109" t="e">
        <f t="shared" si="3165"/>
        <v>#VALUE!</v>
      </c>
      <c r="JQ127" s="104" t="e">
        <f t="shared" si="3458"/>
        <v>#VALUE!</v>
      </c>
      <c r="JR127" s="105" t="e">
        <f t="shared" si="3166"/>
        <v>#VALUE!</v>
      </c>
      <c r="JS127" s="191"/>
      <c r="JT127" s="192" t="e">
        <f t="shared" si="3167"/>
        <v>#VALUE!</v>
      </c>
      <c r="JU127" s="106" t="e">
        <f t="shared" si="3459"/>
        <v>#VALUE!</v>
      </c>
      <c r="JV127" s="202"/>
      <c r="JW127" s="202"/>
      <c r="JX127" s="202"/>
      <c r="JY127" s="202"/>
      <c r="JZ127" s="202"/>
      <c r="KA127" s="202"/>
      <c r="KB127" s="202"/>
      <c r="KC127" s="202"/>
      <c r="KD127" s="203"/>
      <c r="KE127" s="204"/>
      <c r="KF127" s="108" t="e">
        <f t="shared" si="3460"/>
        <v>#VALUE!</v>
      </c>
      <c r="KG127" s="102">
        <f>IF(E127=0,0,SUMIF('Cocktail (December 2025)'!$F$6:$DB$1547,E127,'Cocktail (December 2025)'!$BE$6:$BE$1547))</f>
        <v>0</v>
      </c>
      <c r="KH127" s="108" t="e">
        <f t="shared" si="3461"/>
        <v>#VALUE!</v>
      </c>
      <c r="KI127" s="109" t="e">
        <f t="shared" si="3168"/>
        <v>#VALUE!</v>
      </c>
      <c r="KJ127" s="104" t="e">
        <f t="shared" si="3462"/>
        <v>#VALUE!</v>
      </c>
      <c r="KK127" s="105" t="e">
        <f t="shared" si="3169"/>
        <v>#VALUE!</v>
      </c>
      <c r="KL127" s="191"/>
      <c r="KM127" s="192" t="e">
        <f t="shared" si="3170"/>
        <v>#VALUE!</v>
      </c>
      <c r="KN127" s="106" t="e">
        <f t="shared" si="3171"/>
        <v>#VALUE!</v>
      </c>
      <c r="KO127" s="202"/>
      <c r="KP127" s="202"/>
      <c r="KQ127" s="202"/>
      <c r="KR127" s="202"/>
      <c r="KS127" s="202"/>
      <c r="KT127" s="202"/>
      <c r="KU127" s="202"/>
      <c r="KV127" s="202"/>
      <c r="KW127" s="203"/>
      <c r="KX127" s="204"/>
      <c r="KY127" s="108" t="e">
        <f t="shared" si="3463"/>
        <v>#VALUE!</v>
      </c>
      <c r="KZ127" s="102">
        <f>IF(E127=0,0,SUMIF('Cocktail (December 2025)'!$F$6:$DB$1547,E127,'Cocktail (December 2025)'!$BH$6:$BH$1547))</f>
        <v>0</v>
      </c>
      <c r="LA127" s="108" t="e">
        <f t="shared" si="3464"/>
        <v>#VALUE!</v>
      </c>
      <c r="LB127" s="109" t="e">
        <f t="shared" si="3172"/>
        <v>#VALUE!</v>
      </c>
      <c r="LC127" s="104" t="e">
        <f t="shared" si="3465"/>
        <v>#VALUE!</v>
      </c>
      <c r="LD127" s="105" t="e">
        <f t="shared" si="3173"/>
        <v>#VALUE!</v>
      </c>
      <c r="LE127" s="191"/>
      <c r="LF127" s="192" t="e">
        <f t="shared" si="3174"/>
        <v>#VALUE!</v>
      </c>
      <c r="LG127" s="106" t="e">
        <f t="shared" si="3175"/>
        <v>#VALUE!</v>
      </c>
      <c r="LH127" s="202"/>
      <c r="LI127" s="202"/>
      <c r="LJ127" s="202"/>
      <c r="LK127" s="202"/>
      <c r="LL127" s="202"/>
      <c r="LM127" s="202"/>
      <c r="LN127" s="202"/>
      <c r="LO127" s="202"/>
      <c r="LP127" s="203"/>
      <c r="LQ127" s="204"/>
      <c r="LR127" s="108" t="e">
        <f t="shared" si="3466"/>
        <v>#VALUE!</v>
      </c>
      <c r="LS127" s="102">
        <f>IF(E127=0,0,SUMIF('Cocktail (December 2025)'!$F$6:$DB$1547,E127,'Cocktail (December 2025)'!$BK$6:$BK$1547))</f>
        <v>0</v>
      </c>
      <c r="LT127" s="108" t="e">
        <f t="shared" si="3467"/>
        <v>#VALUE!</v>
      </c>
      <c r="LU127" s="109" t="e">
        <f t="shared" si="3176"/>
        <v>#VALUE!</v>
      </c>
      <c r="LV127" s="104" t="e">
        <f t="shared" si="3468"/>
        <v>#VALUE!</v>
      </c>
      <c r="LW127" s="105" t="e">
        <f t="shared" si="3177"/>
        <v>#VALUE!</v>
      </c>
      <c r="LX127" s="191"/>
      <c r="LY127" s="192" t="e">
        <f t="shared" si="3178"/>
        <v>#VALUE!</v>
      </c>
      <c r="LZ127" s="106" t="e">
        <f t="shared" si="3179"/>
        <v>#VALUE!</v>
      </c>
      <c r="MA127" s="202"/>
      <c r="MB127" s="202"/>
      <c r="MC127" s="202"/>
      <c r="MD127" s="202"/>
      <c r="ME127" s="202"/>
      <c r="MF127" s="202"/>
      <c r="MG127" s="202"/>
      <c r="MH127" s="202"/>
      <c r="MI127" s="203"/>
      <c r="MJ127" s="204"/>
      <c r="MK127" s="108" t="e">
        <f t="shared" si="3469"/>
        <v>#VALUE!</v>
      </c>
      <c r="ML127" s="102">
        <f>IF(E127=0,0,SUMIF('Cocktail (December 2025)'!$F$6:$DB$1547,E127,'Cocktail (December 2025)'!$BN$6:$BN$1547))</f>
        <v>0</v>
      </c>
      <c r="MM127" s="108" t="e">
        <f t="shared" si="3470"/>
        <v>#VALUE!</v>
      </c>
      <c r="MN127" s="109" t="e">
        <f t="shared" si="3180"/>
        <v>#VALUE!</v>
      </c>
      <c r="MO127" s="104" t="e">
        <f t="shared" si="3471"/>
        <v>#VALUE!</v>
      </c>
      <c r="MP127" s="105" t="e">
        <f t="shared" si="3181"/>
        <v>#VALUE!</v>
      </c>
      <c r="MQ127" s="191"/>
      <c r="MR127" s="192" t="e">
        <f t="shared" si="3182"/>
        <v>#VALUE!</v>
      </c>
      <c r="MS127" s="106" t="e">
        <f t="shared" si="3183"/>
        <v>#VALUE!</v>
      </c>
      <c r="MT127" s="202"/>
      <c r="MU127" s="202"/>
      <c r="MV127" s="202"/>
      <c r="MW127" s="202"/>
      <c r="MX127" s="202"/>
      <c r="MY127" s="202"/>
      <c r="MZ127" s="202"/>
      <c r="NA127" s="202"/>
      <c r="NB127" s="203"/>
      <c r="NC127" s="204"/>
      <c r="ND127" s="108" t="e">
        <f t="shared" si="3472"/>
        <v>#VALUE!</v>
      </c>
      <c r="NE127" s="102">
        <f>IF(E127=0,0,SUMIF('Cocktail (December 2025)'!$F$6:$DB$1547,E127,'Cocktail (December 2025)'!$BQ$6:$BQ$1547))</f>
        <v>0</v>
      </c>
      <c r="NF127" s="108" t="e">
        <f t="shared" si="3473"/>
        <v>#VALUE!</v>
      </c>
      <c r="NG127" s="109" t="e">
        <f t="shared" si="3184"/>
        <v>#VALUE!</v>
      </c>
      <c r="NH127" s="104" t="e">
        <f t="shared" si="3474"/>
        <v>#VALUE!</v>
      </c>
      <c r="NI127" s="105" t="e">
        <f t="shared" si="3185"/>
        <v>#VALUE!</v>
      </c>
      <c r="NJ127" s="191"/>
      <c r="NK127" s="192" t="e">
        <f t="shared" si="3186"/>
        <v>#VALUE!</v>
      </c>
      <c r="NL127" s="106" t="e">
        <f t="shared" si="3187"/>
        <v>#VALUE!</v>
      </c>
      <c r="NM127" s="202"/>
      <c r="NN127" s="202"/>
      <c r="NO127" s="202"/>
      <c r="NP127" s="202"/>
      <c r="NQ127" s="202"/>
      <c r="NR127" s="202"/>
      <c r="NS127" s="202"/>
      <c r="NT127" s="202"/>
      <c r="NU127" s="203"/>
      <c r="NV127" s="204"/>
      <c r="NW127" s="108" t="e">
        <f t="shared" si="3475"/>
        <v>#VALUE!</v>
      </c>
      <c r="NX127" s="102">
        <f>IF(E127=0,0,SUMIF('Cocktail (December 2025)'!$F$6:$DB$1547,E127,'Cocktail (December 2025)'!$BT$6:$BT$1547))</f>
        <v>0</v>
      </c>
      <c r="NY127" s="108" t="e">
        <f t="shared" si="3476"/>
        <v>#VALUE!</v>
      </c>
      <c r="NZ127" s="109" t="e">
        <f t="shared" si="3188"/>
        <v>#VALUE!</v>
      </c>
      <c r="OA127" s="104" t="e">
        <f t="shared" si="3477"/>
        <v>#VALUE!</v>
      </c>
      <c r="OB127" s="105" t="e">
        <f t="shared" si="3189"/>
        <v>#VALUE!</v>
      </c>
      <c r="OC127" s="191"/>
      <c r="OD127" s="192" t="e">
        <f t="shared" si="3190"/>
        <v>#VALUE!</v>
      </c>
      <c r="OE127" s="106" t="e">
        <f t="shared" si="3191"/>
        <v>#VALUE!</v>
      </c>
      <c r="OF127" s="202"/>
      <c r="OG127" s="202"/>
      <c r="OH127" s="202"/>
      <c r="OI127" s="202"/>
      <c r="OJ127" s="202"/>
      <c r="OK127" s="202"/>
      <c r="OL127" s="202"/>
      <c r="OM127" s="202"/>
      <c r="ON127" s="203"/>
      <c r="OO127" s="204"/>
      <c r="OP127" s="108" t="e">
        <f t="shared" si="3478"/>
        <v>#VALUE!</v>
      </c>
      <c r="OQ127" s="102">
        <f>IF(E127=0,0,SUMIF('Cocktail (December 2025)'!$F$6:$DB$1547,E127,'Cocktail (December 2025)'!$BW$6:$BW$1547))</f>
        <v>0</v>
      </c>
      <c r="OR127" s="108" t="e">
        <f t="shared" si="3479"/>
        <v>#VALUE!</v>
      </c>
      <c r="OS127" s="109" t="e">
        <f t="shared" si="3192"/>
        <v>#VALUE!</v>
      </c>
      <c r="OT127" s="104" t="e">
        <f t="shared" si="3480"/>
        <v>#VALUE!</v>
      </c>
      <c r="OU127" s="105" t="e">
        <f t="shared" si="3193"/>
        <v>#VALUE!</v>
      </c>
      <c r="OV127" s="191"/>
      <c r="OW127" s="192" t="e">
        <f t="shared" si="3194"/>
        <v>#VALUE!</v>
      </c>
      <c r="OX127" s="106" t="e">
        <f t="shared" si="3481"/>
        <v>#VALUE!</v>
      </c>
      <c r="OY127" s="202"/>
      <c r="OZ127" s="202"/>
      <c r="PA127" s="202"/>
      <c r="PB127" s="202"/>
      <c r="PC127" s="202"/>
      <c r="PD127" s="202"/>
      <c r="PE127" s="202"/>
      <c r="PF127" s="202"/>
      <c r="PG127" s="203"/>
      <c r="PH127" s="204"/>
      <c r="PI127" s="108" t="e">
        <f t="shared" si="3482"/>
        <v>#VALUE!</v>
      </c>
      <c r="PJ127" s="102">
        <f>IF(E127=0,0,SUMIF('Cocktail (December 2025)'!$F$6:$DB$1547,E127,'Cocktail (December 2025)'!$BZ$6:$BZ$1547))</f>
        <v>0</v>
      </c>
      <c r="PK127" s="108" t="e">
        <f t="shared" si="3483"/>
        <v>#VALUE!</v>
      </c>
      <c r="PL127" s="109" t="e">
        <f t="shared" si="3195"/>
        <v>#VALUE!</v>
      </c>
      <c r="PM127" s="104" t="e">
        <f t="shared" si="3484"/>
        <v>#VALUE!</v>
      </c>
      <c r="PN127" s="105" t="e">
        <f t="shared" si="3196"/>
        <v>#VALUE!</v>
      </c>
      <c r="PO127" s="191"/>
      <c r="PP127" s="192" t="e">
        <f t="shared" si="3197"/>
        <v>#VALUE!</v>
      </c>
      <c r="PQ127" s="106" t="e">
        <f t="shared" si="3198"/>
        <v>#VALUE!</v>
      </c>
      <c r="PR127" s="202"/>
      <c r="PS127" s="202"/>
      <c r="PT127" s="202"/>
      <c r="PU127" s="202"/>
      <c r="PV127" s="202"/>
      <c r="PW127" s="202"/>
      <c r="PX127" s="202"/>
      <c r="PY127" s="202"/>
      <c r="PZ127" s="203"/>
      <c r="QA127" s="204"/>
      <c r="QB127" s="108" t="e">
        <f t="shared" si="3485"/>
        <v>#VALUE!</v>
      </c>
      <c r="QC127" s="102">
        <f>IF(E127=0,0,SUMIF('Cocktail (December 2025)'!$F$6:$DB$1547,E127,'Cocktail (December 2025)'!$CC$6:$CC$1547))</f>
        <v>0</v>
      </c>
      <c r="QD127" s="108" t="e">
        <f t="shared" si="3486"/>
        <v>#VALUE!</v>
      </c>
      <c r="QE127" s="109" t="e">
        <f t="shared" si="3199"/>
        <v>#VALUE!</v>
      </c>
      <c r="QF127" s="104" t="e">
        <f t="shared" si="3487"/>
        <v>#VALUE!</v>
      </c>
      <c r="QG127" s="105" t="e">
        <f t="shared" si="3200"/>
        <v>#VALUE!</v>
      </c>
      <c r="QH127" s="191"/>
      <c r="QI127" s="192" t="e">
        <f t="shared" si="3201"/>
        <v>#VALUE!</v>
      </c>
      <c r="QJ127" s="106" t="e">
        <f t="shared" si="3202"/>
        <v>#VALUE!</v>
      </c>
      <c r="QK127" s="202"/>
      <c r="QL127" s="202"/>
      <c r="QM127" s="202"/>
      <c r="QN127" s="202"/>
      <c r="QO127" s="202"/>
      <c r="QP127" s="202"/>
      <c r="QQ127" s="202"/>
      <c r="QR127" s="202"/>
      <c r="QS127" s="203"/>
      <c r="QT127" s="204"/>
      <c r="QU127" s="108" t="e">
        <f t="shared" si="3488"/>
        <v>#VALUE!</v>
      </c>
      <c r="QV127" s="102">
        <f>IF(E127=0,0,SUMIF('Cocktail (December 2025)'!$F$6:$DB$1547,E127,'Cocktail (December 2025)'!$CF$6:$CF$1547))</f>
        <v>0</v>
      </c>
      <c r="QW127" s="108" t="e">
        <f t="shared" si="3489"/>
        <v>#VALUE!</v>
      </c>
      <c r="QX127" s="109" t="e">
        <f t="shared" si="3203"/>
        <v>#VALUE!</v>
      </c>
      <c r="QY127" s="104" t="e">
        <f t="shared" si="3490"/>
        <v>#VALUE!</v>
      </c>
      <c r="QZ127" s="105" t="e">
        <f t="shared" si="3204"/>
        <v>#VALUE!</v>
      </c>
      <c r="RA127" s="191"/>
      <c r="RB127" s="192" t="e">
        <f t="shared" si="3205"/>
        <v>#VALUE!</v>
      </c>
      <c r="RC127" s="106" t="e">
        <f t="shared" si="3100"/>
        <v>#VALUE!</v>
      </c>
      <c r="RD127" s="202"/>
      <c r="RE127" s="202"/>
      <c r="RF127" s="202"/>
      <c r="RG127" s="202"/>
      <c r="RH127" s="202"/>
      <c r="RI127" s="202"/>
      <c r="RJ127" s="202"/>
      <c r="RK127" s="202"/>
      <c r="RL127" s="203"/>
      <c r="RM127" s="204"/>
      <c r="RN127" s="108" t="e">
        <f t="shared" si="3491"/>
        <v>#VALUE!</v>
      </c>
      <c r="RO127" s="102">
        <f>IF(E127=0,0,SUMIF('Cocktail (December 2025)'!$F$6:$DB$1547,E127,'Cocktail (December 2025)'!$CI$6:$CI$1547))</f>
        <v>0</v>
      </c>
      <c r="RP127" s="108" t="e">
        <f t="shared" si="3492"/>
        <v>#VALUE!</v>
      </c>
      <c r="RQ127" s="109" t="e">
        <f t="shared" si="3206"/>
        <v>#VALUE!</v>
      </c>
      <c r="RR127" s="104" t="e">
        <f t="shared" si="3493"/>
        <v>#VALUE!</v>
      </c>
      <c r="RS127" s="105" t="e">
        <f t="shared" si="3207"/>
        <v>#VALUE!</v>
      </c>
      <c r="RT127" s="191"/>
      <c r="RU127" s="192" t="e">
        <f t="shared" si="3208"/>
        <v>#VALUE!</v>
      </c>
      <c r="RV127" s="106" t="e">
        <f t="shared" si="3209"/>
        <v>#VALUE!</v>
      </c>
      <c r="RW127" s="202"/>
      <c r="RX127" s="202"/>
      <c r="RY127" s="202"/>
      <c r="RZ127" s="202"/>
      <c r="SA127" s="202"/>
      <c r="SB127" s="202"/>
      <c r="SC127" s="202"/>
      <c r="SD127" s="202"/>
      <c r="SE127" s="203"/>
      <c r="SF127" s="204"/>
      <c r="SG127" s="108" t="e">
        <f t="shared" si="3494"/>
        <v>#VALUE!</v>
      </c>
      <c r="SH127" s="102">
        <f>IF(E127=0,0,SUMIF('Cocktail (December 2025)'!$F$6:$DB$1547,E127,'Cocktail (December 2025)'!$CL$6:$CL$1547))</f>
        <v>0</v>
      </c>
      <c r="SI127" s="108" t="e">
        <f t="shared" si="3495"/>
        <v>#VALUE!</v>
      </c>
      <c r="SJ127" s="109" t="e">
        <f t="shared" si="3210"/>
        <v>#VALUE!</v>
      </c>
      <c r="SK127" s="104" t="e">
        <f t="shared" si="3496"/>
        <v>#VALUE!</v>
      </c>
      <c r="SL127" s="105" t="e">
        <f t="shared" si="3211"/>
        <v>#VALUE!</v>
      </c>
      <c r="SM127" s="191"/>
      <c r="SN127" s="192" t="e">
        <f t="shared" si="3212"/>
        <v>#VALUE!</v>
      </c>
      <c r="SO127" s="106" t="e">
        <f t="shared" si="3213"/>
        <v>#VALUE!</v>
      </c>
      <c r="SP127" s="202"/>
      <c r="SQ127" s="202"/>
      <c r="SR127" s="202"/>
      <c r="SS127" s="202"/>
      <c r="ST127" s="202"/>
      <c r="SU127" s="202"/>
      <c r="SV127" s="202"/>
      <c r="SW127" s="202"/>
      <c r="SX127" s="203"/>
      <c r="SY127" s="204"/>
      <c r="SZ127" s="108" t="e">
        <f t="shared" si="3497"/>
        <v>#VALUE!</v>
      </c>
      <c r="TA127" s="102">
        <f>IF(E127=0,0,SUMIF('Cocktail (December 2025)'!$F$6:$DB$1547,E127,'Cocktail (December 2025)'!$CO$6:$CO$1547))</f>
        <v>0</v>
      </c>
      <c r="TB127" s="108" t="e">
        <f t="shared" si="3498"/>
        <v>#VALUE!</v>
      </c>
      <c r="TC127" s="109" t="e">
        <f t="shared" si="3214"/>
        <v>#VALUE!</v>
      </c>
      <c r="TD127" s="104" t="e">
        <f t="shared" si="3499"/>
        <v>#VALUE!</v>
      </c>
      <c r="TE127" s="105" t="e">
        <f t="shared" si="3215"/>
        <v>#VALUE!</v>
      </c>
      <c r="TF127" s="191"/>
      <c r="TG127" s="192" t="e">
        <f t="shared" si="3216"/>
        <v>#VALUE!</v>
      </c>
      <c r="TH127" s="106" t="e">
        <f t="shared" si="3217"/>
        <v>#VALUE!</v>
      </c>
      <c r="TI127" s="202"/>
      <c r="TJ127" s="202"/>
      <c r="TK127" s="202"/>
      <c r="TL127" s="202"/>
      <c r="TM127" s="202"/>
      <c r="TN127" s="202"/>
      <c r="TO127" s="202"/>
      <c r="TP127" s="202"/>
      <c r="TQ127" s="203"/>
      <c r="TR127" s="204"/>
      <c r="TS127" s="108" t="e">
        <f t="shared" si="3500"/>
        <v>#VALUE!</v>
      </c>
      <c r="TT127" s="102">
        <f>IF(E127=0,0,SUMIF('Cocktail (December 2025)'!$F$6:$DB$1547,E127,'Cocktail (December 2025)'!$CR$6:$CR$1547))</f>
        <v>0</v>
      </c>
      <c r="TU127" s="108" t="e">
        <f t="shared" si="3501"/>
        <v>#VALUE!</v>
      </c>
      <c r="TV127" s="109" t="e">
        <f t="shared" si="3218"/>
        <v>#VALUE!</v>
      </c>
      <c r="TW127" s="104" t="e">
        <f t="shared" si="3502"/>
        <v>#VALUE!</v>
      </c>
      <c r="TX127" s="105" t="e">
        <f t="shared" si="3219"/>
        <v>#VALUE!</v>
      </c>
      <c r="TY127" s="191"/>
      <c r="TZ127" s="192" t="e">
        <f t="shared" si="3220"/>
        <v>#VALUE!</v>
      </c>
      <c r="UA127" s="106" t="e">
        <f t="shared" si="3221"/>
        <v>#VALUE!</v>
      </c>
      <c r="UB127" s="202"/>
      <c r="UC127" s="202"/>
      <c r="UD127" s="202"/>
      <c r="UE127" s="202"/>
      <c r="UF127" s="202"/>
      <c r="UG127" s="202"/>
      <c r="UH127" s="202"/>
      <c r="UI127" s="202"/>
      <c r="UJ127" s="203"/>
      <c r="UK127" s="204"/>
      <c r="UL127" s="108" t="e">
        <f t="shared" si="3503"/>
        <v>#VALUE!</v>
      </c>
      <c r="UM127" s="102">
        <f>IF(E127=0,0,SUMIF('Cocktail (December 2025)'!$F$6:$DB$1547,E127,'Cocktail (December 2025)'!$CU$6:$CU$1547))</f>
        <v>0</v>
      </c>
      <c r="UN127" s="108" t="e">
        <f t="shared" si="3504"/>
        <v>#VALUE!</v>
      </c>
      <c r="UO127" s="109" t="e">
        <f t="shared" si="3222"/>
        <v>#VALUE!</v>
      </c>
      <c r="UP127" s="104" t="e">
        <f t="shared" si="3505"/>
        <v>#VALUE!</v>
      </c>
      <c r="UQ127" s="105" t="e">
        <f t="shared" si="3223"/>
        <v>#VALUE!</v>
      </c>
      <c r="UR127" s="191"/>
      <c r="US127" s="192" t="e">
        <f t="shared" si="3224"/>
        <v>#VALUE!</v>
      </c>
      <c r="UT127" s="106" t="e">
        <f t="shared" si="3225"/>
        <v>#VALUE!</v>
      </c>
      <c r="UU127" s="202"/>
      <c r="UV127" s="202"/>
      <c r="UW127" s="202"/>
      <c r="UX127" s="202"/>
      <c r="UY127" s="202"/>
      <c r="UZ127" s="202"/>
      <c r="VA127" s="202"/>
      <c r="VB127" s="202"/>
      <c r="VC127" s="203"/>
      <c r="VD127" s="204"/>
      <c r="VE127" s="108" t="e">
        <f t="shared" si="3506"/>
        <v>#VALUE!</v>
      </c>
      <c r="VF127" s="102">
        <f>IF(E127=0,0,SUMIF('Cocktail (December 2025)'!$F$6:$DB$1547,E127,'Cocktail (December 2025)'!$CX$6:$CX$1547))</f>
        <v>0</v>
      </c>
      <c r="VG127" s="108" t="e">
        <f t="shared" si="3507"/>
        <v>#VALUE!</v>
      </c>
      <c r="VH127" s="109" t="e">
        <f t="shared" si="3226"/>
        <v>#VALUE!</v>
      </c>
      <c r="VI127" s="104" t="e">
        <f t="shared" si="3508"/>
        <v>#VALUE!</v>
      </c>
      <c r="VJ127" s="105" t="e">
        <f t="shared" si="3227"/>
        <v>#VALUE!</v>
      </c>
      <c r="VK127" s="191"/>
      <c r="VL127" s="192" t="e">
        <f t="shared" si="3228"/>
        <v>#VALUE!</v>
      </c>
      <c r="VM127" s="106" t="e">
        <f t="shared" si="3229"/>
        <v>#VALUE!</v>
      </c>
      <c r="VN127" s="202"/>
      <c r="VO127" s="202"/>
      <c r="VP127" s="202"/>
      <c r="VQ127" s="202"/>
      <c r="VR127" s="202"/>
      <c r="VS127" s="202"/>
      <c r="VT127" s="202"/>
      <c r="VU127" s="202"/>
      <c r="VV127" s="203"/>
      <c r="VW127" s="204"/>
      <c r="VX127" s="108" t="e">
        <f t="shared" si="3509"/>
        <v>#VALUE!</v>
      </c>
      <c r="VY127" s="102">
        <f>IF(E127=0,0,SUMIF('Cocktail (December 2025)'!$F$6:$DB$1547,E127,'Cocktail (December 2025)'!$DA$6:$DA$1547))</f>
        <v>0</v>
      </c>
      <c r="VZ127" s="108" t="e">
        <f t="shared" si="3510"/>
        <v>#VALUE!</v>
      </c>
      <c r="WA127" s="109" t="e">
        <f t="shared" si="3230"/>
        <v>#VALUE!</v>
      </c>
      <c r="WB127" s="104" t="e">
        <f t="shared" si="3511"/>
        <v>#VALUE!</v>
      </c>
      <c r="WC127" s="105" t="e">
        <f t="shared" si="3231"/>
        <v>#VALUE!</v>
      </c>
      <c r="WD127" s="191"/>
      <c r="WE127" s="192" t="e">
        <f t="shared" si="3232"/>
        <v>#VALUE!</v>
      </c>
      <c r="WF127" s="14" t="s">
        <v>81</v>
      </c>
      <c r="WG127" s="62">
        <f t="shared" si="3512"/>
        <v>0</v>
      </c>
      <c r="WH127" s="13">
        <f t="shared" si="3513"/>
        <v>0</v>
      </c>
      <c r="WI127" s="13">
        <f t="shared" si="3514"/>
        <v>0</v>
      </c>
      <c r="WJ127" s="13">
        <f t="shared" si="3515"/>
        <v>0</v>
      </c>
      <c r="WK127" s="13">
        <f t="shared" si="3516"/>
        <v>0</v>
      </c>
      <c r="WL127" s="13">
        <f t="shared" si="3517"/>
        <v>0</v>
      </c>
      <c r="WM127" s="13">
        <f t="shared" si="3518"/>
        <v>0</v>
      </c>
      <c r="WN127" s="13">
        <f t="shared" si="3519"/>
        <v>0</v>
      </c>
      <c r="WO127" s="13">
        <f t="shared" si="3520"/>
        <v>0</v>
      </c>
      <c r="WP127" s="63">
        <f t="shared" si="3521"/>
        <v>0</v>
      </c>
      <c r="WQ127" s="63">
        <f t="shared" si="3522"/>
        <v>0</v>
      </c>
      <c r="WR127" s="63" t="e">
        <f t="shared" si="3523"/>
        <v>#VALUE!</v>
      </c>
      <c r="WS127" s="63" t="e">
        <f t="shared" si="3524"/>
        <v>#VALUE!</v>
      </c>
      <c r="WT127" s="54" t="e">
        <f t="shared" si="3235"/>
        <v>#VALUE!</v>
      </c>
      <c r="WU127" s="64" t="e">
        <f t="shared" si="3236"/>
        <v>#VALUE!</v>
      </c>
      <c r="WV127" s="196"/>
      <c r="WW127" s="197" t="e">
        <f t="shared" si="3237"/>
        <v>#VALUE!</v>
      </c>
      <c r="WX127" s="12" t="e">
        <f t="shared" si="3525"/>
        <v>#VALUE!</v>
      </c>
      <c r="WY127" s="61"/>
    </row>
    <row r="128" spans="1:623" ht="15" hidden="1" x14ac:dyDescent="0.3">
      <c r="A128" s="114" t="str">
        <f t="shared" si="3111"/>
        <v>-</v>
      </c>
      <c r="B128" s="175"/>
      <c r="C128" s="173">
        <v>977</v>
      </c>
      <c r="D128" s="174">
        <v>469</v>
      </c>
      <c r="E128" s="184"/>
      <c r="F128" s="98" t="str">
        <f>IF(E128="","",IF(VLOOKUP(E128,'Master Data (December 2025)'!$B$10:$N$857,1)=E128,VLOOKUP(E128,'Master Data (December 2025)'!$B$10:$N$857,6),"XX"))</f>
        <v/>
      </c>
      <c r="G128" s="98"/>
      <c r="H128" s="90" t="str">
        <f>IF(E128="","",IF(VLOOKUP(E128,'Master Data (December 2025)'!$B$10:$N$857,1)=E128,VLOOKUP(E128,'Master Data (December 2025)'!$B$10:$N$857,8),"XX"))</f>
        <v/>
      </c>
      <c r="I128" s="98"/>
      <c r="J128" s="90" t="str">
        <f>IF(E128="","",IF(VLOOKUP(E128,'Master Data (December 2025)'!$B$10:$N$857,1)=E128,VLOOKUP(E128,'Master Data (December 2025)'!$B$10:$N$857,3),"XX"))</f>
        <v/>
      </c>
      <c r="K128" s="99" t="str">
        <f>IF(E128="","",IF(VLOOKUP(E128,'Master Data (December 2025)'!$B$10:$N$857,1)=E128,VLOOKUP(E128,'Master Data (December 2025)'!$B$10:$N$857,5),"XX"))</f>
        <v/>
      </c>
      <c r="L128" s="215" t="str">
        <f>IF(E128="","",IF(VLOOKUP(E128,'Master Data (December 2025)'!$B$10:$N$857,1)=E128,VLOOKUP(E128,'Master Data (December 2025)'!$B$10:$N$857,11),"XX"))</f>
        <v/>
      </c>
      <c r="M128" s="215" t="str">
        <f>IF(E128="","",IF(VLOOKUP(E128,'Master Data (December 2025)'!$B$10:$N$857,1)=E128,VLOOKUP(E128,'Master Data (December 2025)'!$B$10:$N$857,13),"XX"))</f>
        <v/>
      </c>
      <c r="N128" s="208"/>
      <c r="O128" s="100">
        <f t="shared" si="3112"/>
        <v>0</v>
      </c>
      <c r="P128" s="202"/>
      <c r="Q128" s="202"/>
      <c r="R128" s="202"/>
      <c r="S128" s="202"/>
      <c r="T128" s="202"/>
      <c r="U128" s="202"/>
      <c r="V128" s="202"/>
      <c r="W128" s="202"/>
      <c r="X128" s="203"/>
      <c r="Y128" s="204"/>
      <c r="Z128" s="101" t="e">
        <f t="shared" si="3113"/>
        <v>#VALUE!</v>
      </c>
      <c r="AA128" s="102">
        <f>IF(E128=0,0,SUMIF('Cocktail (December 2025)'!$F$6:$DB$1547,E128,'Cocktail (December 2025)'!$O$6:$O$1547))</f>
        <v>0</v>
      </c>
      <c r="AB128" s="103" t="e">
        <f t="shared" si="3114"/>
        <v>#VALUE!</v>
      </c>
      <c r="AC128" s="104" t="e">
        <f t="shared" si="3115"/>
        <v>#VALUE!</v>
      </c>
      <c r="AD128" s="104" t="e">
        <f t="shared" si="3116"/>
        <v>#VALUE!</v>
      </c>
      <c r="AE128" s="105" t="e">
        <f t="shared" si="3117"/>
        <v>#VALUE!</v>
      </c>
      <c r="AF128" s="191"/>
      <c r="AG128" s="192" t="e">
        <f t="shared" si="3118"/>
        <v>#VALUE!</v>
      </c>
      <c r="AH128" s="106" t="e">
        <f t="shared" si="3099"/>
        <v>#VALUE!</v>
      </c>
      <c r="AI128" s="202"/>
      <c r="AJ128" s="202"/>
      <c r="AK128" s="202"/>
      <c r="AL128" s="202"/>
      <c r="AM128" s="202"/>
      <c r="AN128" s="202"/>
      <c r="AO128" s="202"/>
      <c r="AP128" s="202"/>
      <c r="AQ128" s="203"/>
      <c r="AR128" s="204"/>
      <c r="AS128" s="107" t="e">
        <f t="shared" si="3418"/>
        <v>#VALUE!</v>
      </c>
      <c r="AT128" s="102">
        <f>IF(E128=0,0,SUMIF('Cocktail (December 2025)'!$F$6:$DB$1547,E128,'Cocktail (December 2025)'!$R$6:$R$1547))</f>
        <v>0</v>
      </c>
      <c r="AU128" s="108" t="e">
        <f t="shared" si="3419"/>
        <v>#VALUE!</v>
      </c>
      <c r="AV128" s="104" t="e">
        <f t="shared" si="3119"/>
        <v>#VALUE!</v>
      </c>
      <c r="AW128" s="104" t="e">
        <f t="shared" si="3420"/>
        <v>#VALUE!</v>
      </c>
      <c r="AX128" s="105" t="e">
        <f t="shared" si="3120"/>
        <v>#VALUE!</v>
      </c>
      <c r="AY128" s="191"/>
      <c r="AZ128" s="192" t="e">
        <f t="shared" si="3121"/>
        <v>#VALUE!</v>
      </c>
      <c r="BA128" s="106" t="e">
        <f t="shared" si="3421"/>
        <v>#VALUE!</v>
      </c>
      <c r="BB128" s="202"/>
      <c r="BC128" s="202"/>
      <c r="BD128" s="202"/>
      <c r="BE128" s="202"/>
      <c r="BF128" s="202"/>
      <c r="BG128" s="202"/>
      <c r="BH128" s="202"/>
      <c r="BI128" s="202"/>
      <c r="BJ128" s="203"/>
      <c r="BK128" s="204"/>
      <c r="BL128" s="108" t="e">
        <f t="shared" si="3422"/>
        <v>#VALUE!</v>
      </c>
      <c r="BM128" s="102">
        <f>IF(E128=0,0,SUMIF('Cocktail (December 2025)'!$F$6:$DB$1547,E128,'Cocktail (December 2025)'!$U$6:$U$1547))</f>
        <v>0</v>
      </c>
      <c r="BN128" s="108" t="e">
        <f t="shared" si="3423"/>
        <v>#VALUE!</v>
      </c>
      <c r="BO128" s="109" t="e">
        <f t="shared" si="3122"/>
        <v>#VALUE!</v>
      </c>
      <c r="BP128" s="104" t="e">
        <f t="shared" si="3424"/>
        <v>#VALUE!</v>
      </c>
      <c r="BQ128" s="105" t="e">
        <f t="shared" si="3123"/>
        <v>#VALUE!</v>
      </c>
      <c r="BR128" s="191"/>
      <c r="BS128" s="192" t="e">
        <f t="shared" si="3124"/>
        <v>#VALUE!</v>
      </c>
      <c r="BT128" s="106" t="e">
        <f t="shared" si="3125"/>
        <v>#VALUE!</v>
      </c>
      <c r="BU128" s="202"/>
      <c r="BV128" s="202"/>
      <c r="BW128" s="202"/>
      <c r="BX128" s="202"/>
      <c r="BY128" s="202"/>
      <c r="BZ128" s="202"/>
      <c r="CA128" s="202"/>
      <c r="CB128" s="202"/>
      <c r="CC128" s="203"/>
      <c r="CD128" s="204"/>
      <c r="CE128" s="108" t="e">
        <f t="shared" si="3425"/>
        <v>#VALUE!</v>
      </c>
      <c r="CF128" s="102">
        <f>IF(E128=0,0,SUMIF('Cocktail (December 2025)'!$F$6:$DB$1547,E128,'Cocktail (December 2025)'!$X$6:$X$1547))</f>
        <v>0</v>
      </c>
      <c r="CG128" s="108" t="e">
        <f t="shared" si="3426"/>
        <v>#VALUE!</v>
      </c>
      <c r="CH128" s="109" t="e">
        <f t="shared" si="3126"/>
        <v>#VALUE!</v>
      </c>
      <c r="CI128" s="104" t="e">
        <f t="shared" si="3427"/>
        <v>#VALUE!</v>
      </c>
      <c r="CJ128" s="105" t="e">
        <f t="shared" si="3127"/>
        <v>#VALUE!</v>
      </c>
      <c r="CK128" s="191"/>
      <c r="CL128" s="192" t="e">
        <f t="shared" si="3128"/>
        <v>#VALUE!</v>
      </c>
      <c r="CM128" s="106" t="e">
        <f t="shared" si="3129"/>
        <v>#VALUE!</v>
      </c>
      <c r="CN128" s="202"/>
      <c r="CO128" s="202"/>
      <c r="CP128" s="202"/>
      <c r="CQ128" s="202"/>
      <c r="CR128" s="202"/>
      <c r="CS128" s="202"/>
      <c r="CT128" s="202"/>
      <c r="CU128" s="202"/>
      <c r="CV128" s="203"/>
      <c r="CW128" s="204"/>
      <c r="CX128" s="108" t="e">
        <f t="shared" si="3428"/>
        <v>#VALUE!</v>
      </c>
      <c r="CY128" s="102">
        <f>IF(E128=0,0,SUMIF('Cocktail (December 2025)'!$F$6:$DB$1547,E128,'Cocktail (December 2025)'!$AA$6:$AA$1547))</f>
        <v>0</v>
      </c>
      <c r="CZ128" s="108" t="e">
        <f t="shared" si="3429"/>
        <v>#VALUE!</v>
      </c>
      <c r="DA128" s="109" t="e">
        <f t="shared" si="3130"/>
        <v>#VALUE!</v>
      </c>
      <c r="DB128" s="104" t="e">
        <f t="shared" si="3430"/>
        <v>#VALUE!</v>
      </c>
      <c r="DC128" s="105" t="e">
        <f t="shared" si="3131"/>
        <v>#VALUE!</v>
      </c>
      <c r="DD128" s="191"/>
      <c r="DE128" s="192" t="e">
        <f t="shared" si="3132"/>
        <v>#VALUE!</v>
      </c>
      <c r="DF128" s="106" t="e">
        <f t="shared" si="3133"/>
        <v>#VALUE!</v>
      </c>
      <c r="DG128" s="202"/>
      <c r="DH128" s="202"/>
      <c r="DI128" s="202"/>
      <c r="DJ128" s="202"/>
      <c r="DK128" s="202"/>
      <c r="DL128" s="202"/>
      <c r="DM128" s="202"/>
      <c r="DN128" s="202"/>
      <c r="DO128" s="203"/>
      <c r="DP128" s="204"/>
      <c r="DQ128" s="108" t="e">
        <f t="shared" si="3431"/>
        <v>#VALUE!</v>
      </c>
      <c r="DR128" s="102">
        <f>IF(E128=0,0,SUMIF('Cocktail (December 2025)'!$F$6:$DB$1547,E128,'Cocktail (December 2025)'!$AD$6:$AD$1547))</f>
        <v>0</v>
      </c>
      <c r="DS128" s="108" t="e">
        <f t="shared" si="3432"/>
        <v>#VALUE!</v>
      </c>
      <c r="DT128" s="109" t="e">
        <f t="shared" si="3134"/>
        <v>#VALUE!</v>
      </c>
      <c r="DU128" s="104" t="e">
        <f t="shared" si="3433"/>
        <v>#VALUE!</v>
      </c>
      <c r="DV128" s="105" t="e">
        <f t="shared" si="3135"/>
        <v>#VALUE!</v>
      </c>
      <c r="DW128" s="191"/>
      <c r="DX128" s="192" t="e">
        <f t="shared" si="3136"/>
        <v>#VALUE!</v>
      </c>
      <c r="DY128" s="106" t="e">
        <f t="shared" si="3137"/>
        <v>#VALUE!</v>
      </c>
      <c r="DZ128" s="202"/>
      <c r="EA128" s="202"/>
      <c r="EB128" s="202"/>
      <c r="EC128" s="202"/>
      <c r="ED128" s="202"/>
      <c r="EE128" s="202"/>
      <c r="EF128" s="202"/>
      <c r="EG128" s="202"/>
      <c r="EH128" s="203"/>
      <c r="EI128" s="204"/>
      <c r="EJ128" s="108" t="e">
        <f t="shared" si="3434"/>
        <v>#VALUE!</v>
      </c>
      <c r="EK128" s="102">
        <f>IF(E128=0,0,SUMIF('Cocktail (December 2025)'!$F$6:$DB$1547,E128,'Cocktail (December 2025)'!$AG$6:$AG$1547))</f>
        <v>0</v>
      </c>
      <c r="EL128" s="108" t="e">
        <f t="shared" si="3435"/>
        <v>#VALUE!</v>
      </c>
      <c r="EM128" s="109" t="e">
        <f t="shared" si="3138"/>
        <v>#VALUE!</v>
      </c>
      <c r="EN128" s="104" t="e">
        <f t="shared" si="3436"/>
        <v>#VALUE!</v>
      </c>
      <c r="EO128" s="105" t="e">
        <f t="shared" si="3139"/>
        <v>#VALUE!</v>
      </c>
      <c r="EP128" s="191"/>
      <c r="EQ128" s="199" t="e">
        <f t="shared" si="3140"/>
        <v>#VALUE!</v>
      </c>
      <c r="ER128" s="185" t="e">
        <f t="shared" si="3437"/>
        <v>#VALUE!</v>
      </c>
      <c r="ES128" s="202"/>
      <c r="ET128" s="202"/>
      <c r="EU128" s="202"/>
      <c r="EV128" s="202"/>
      <c r="EW128" s="202"/>
      <c r="EX128" s="202"/>
      <c r="EY128" s="202"/>
      <c r="EZ128" s="202"/>
      <c r="FA128" s="203"/>
      <c r="FB128" s="204"/>
      <c r="FC128" s="108" t="e">
        <f t="shared" si="3438"/>
        <v>#VALUE!</v>
      </c>
      <c r="FD128" s="102">
        <f>IF(E128=0,0,SUMIF('Cocktail (December 2025)'!$F$6:$DB$1547,E128,'Cocktail (December 2025)'!$AJ$6:$AJ$1547))</f>
        <v>0</v>
      </c>
      <c r="FE128" s="108" t="e">
        <f t="shared" si="3439"/>
        <v>#VALUE!</v>
      </c>
      <c r="FF128" s="109" t="e">
        <f t="shared" si="3141"/>
        <v>#VALUE!</v>
      </c>
      <c r="FG128" s="104" t="e">
        <f t="shared" si="3440"/>
        <v>#VALUE!</v>
      </c>
      <c r="FH128" s="105" t="e">
        <f t="shared" si="3142"/>
        <v>#VALUE!</v>
      </c>
      <c r="FI128" s="191"/>
      <c r="FJ128" s="192" t="e">
        <f t="shared" si="3143"/>
        <v>#VALUE!</v>
      </c>
      <c r="FK128" s="110" t="e">
        <f t="shared" si="3144"/>
        <v>#VALUE!</v>
      </c>
      <c r="FL128" s="202"/>
      <c r="FM128" s="202"/>
      <c r="FN128" s="202"/>
      <c r="FO128" s="202"/>
      <c r="FP128" s="202"/>
      <c r="FQ128" s="202"/>
      <c r="FR128" s="202"/>
      <c r="FS128" s="202"/>
      <c r="FT128" s="203"/>
      <c r="FU128" s="204"/>
      <c r="FV128" s="108" t="e">
        <f t="shared" si="3441"/>
        <v>#VALUE!</v>
      </c>
      <c r="FW128" s="102">
        <f>IF(E128=0,0,SUMIF('Cocktail (December 2025)'!$F$6:$DB$1547,E128,'Cocktail (December 2025)'!$AM$6:$AM$1547))</f>
        <v>0</v>
      </c>
      <c r="FX128" s="108" t="e">
        <f t="shared" si="3442"/>
        <v>#VALUE!</v>
      </c>
      <c r="FY128" s="109" t="e">
        <f t="shared" si="3145"/>
        <v>#VALUE!</v>
      </c>
      <c r="FZ128" s="104" t="e">
        <f t="shared" si="3443"/>
        <v>#VALUE!</v>
      </c>
      <c r="GA128" s="105" t="e">
        <f t="shared" si="3146"/>
        <v>#VALUE!</v>
      </c>
      <c r="GB128" s="191"/>
      <c r="GC128" s="192" t="e">
        <f t="shared" si="3147"/>
        <v>#VALUE!</v>
      </c>
      <c r="GD128" s="106" t="e">
        <f t="shared" si="3148"/>
        <v>#VALUE!</v>
      </c>
      <c r="GE128" s="202"/>
      <c r="GF128" s="202"/>
      <c r="GG128" s="202"/>
      <c r="GH128" s="202"/>
      <c r="GI128" s="202"/>
      <c r="GJ128" s="202"/>
      <c r="GK128" s="202"/>
      <c r="GL128" s="202"/>
      <c r="GM128" s="203"/>
      <c r="GN128" s="204"/>
      <c r="GO128" s="108" t="e">
        <f t="shared" si="3444"/>
        <v>#VALUE!</v>
      </c>
      <c r="GP128" s="102">
        <f>IF(E128=0,0,SUMIF('Cocktail (December 2025)'!$F$6:$DB$1547,E128,'Cocktail (December 2025)'!$AP$6:$AP$1547))</f>
        <v>0</v>
      </c>
      <c r="GQ128" s="108" t="e">
        <f t="shared" si="3445"/>
        <v>#VALUE!</v>
      </c>
      <c r="GR128" s="109" t="e">
        <f t="shared" si="3149"/>
        <v>#VALUE!</v>
      </c>
      <c r="GS128" s="104" t="e">
        <f t="shared" si="3446"/>
        <v>#VALUE!</v>
      </c>
      <c r="GT128" s="105" t="e">
        <f t="shared" si="3150"/>
        <v>#VALUE!</v>
      </c>
      <c r="GU128" s="191"/>
      <c r="GV128" s="192" t="e">
        <f t="shared" si="3151"/>
        <v>#VALUE!</v>
      </c>
      <c r="GW128" s="106" t="e">
        <f t="shared" si="3152"/>
        <v>#VALUE!</v>
      </c>
      <c r="GX128" s="202"/>
      <c r="GY128" s="202"/>
      <c r="GZ128" s="202"/>
      <c r="HA128" s="202"/>
      <c r="HB128" s="202"/>
      <c r="HC128" s="202"/>
      <c r="HD128" s="202"/>
      <c r="HE128" s="202"/>
      <c r="HF128" s="203"/>
      <c r="HG128" s="204"/>
      <c r="HH128" s="108" t="e">
        <f t="shared" si="3447"/>
        <v>#VALUE!</v>
      </c>
      <c r="HI128" s="102">
        <f>IF(E128=0,0,SUMIF('Cocktail (December 2025)'!$F$6:$DB$1547,E128,'Cocktail (December 2025)'!$AS$6:$AS$1547))</f>
        <v>0</v>
      </c>
      <c r="HJ128" s="108" t="e">
        <f t="shared" si="3448"/>
        <v>#VALUE!</v>
      </c>
      <c r="HK128" s="109" t="e">
        <f t="shared" si="3153"/>
        <v>#VALUE!</v>
      </c>
      <c r="HL128" s="104" t="e">
        <f t="shared" si="3449"/>
        <v>#VALUE!</v>
      </c>
      <c r="HM128" s="105" t="e">
        <f t="shared" si="3154"/>
        <v>#VALUE!</v>
      </c>
      <c r="HN128" s="191"/>
      <c r="HO128" s="192" t="e">
        <f t="shared" si="3155"/>
        <v>#VALUE!</v>
      </c>
      <c r="HP128" s="106" t="e">
        <f t="shared" si="3156"/>
        <v>#VALUE!</v>
      </c>
      <c r="HQ128" s="202"/>
      <c r="HR128" s="202"/>
      <c r="HS128" s="202"/>
      <c r="HT128" s="202"/>
      <c r="HU128" s="202"/>
      <c r="HV128" s="202"/>
      <c r="HW128" s="202"/>
      <c r="HX128" s="202"/>
      <c r="HY128" s="203"/>
      <c r="HZ128" s="204"/>
      <c r="IA128" s="108" t="e">
        <f t="shared" si="3450"/>
        <v>#VALUE!</v>
      </c>
      <c r="IB128" s="102">
        <f>IF(E128=0,0,SUMIF('Cocktail (December 2025)'!$F$6:$DB$1547,E128,'Cocktail (December 2025)'!$AV$6:$AV$1547))</f>
        <v>0</v>
      </c>
      <c r="IC128" s="108" t="e">
        <f t="shared" si="3451"/>
        <v>#VALUE!</v>
      </c>
      <c r="ID128" s="109" t="e">
        <f t="shared" si="3157"/>
        <v>#VALUE!</v>
      </c>
      <c r="IE128" s="104" t="e">
        <f t="shared" si="3452"/>
        <v>#VALUE!</v>
      </c>
      <c r="IF128" s="105" t="e">
        <f t="shared" si="3158"/>
        <v>#VALUE!</v>
      </c>
      <c r="IG128" s="191"/>
      <c r="IH128" s="192" t="e">
        <f t="shared" si="3159"/>
        <v>#VALUE!</v>
      </c>
      <c r="II128" s="106" t="e">
        <f t="shared" si="3160"/>
        <v>#VALUE!</v>
      </c>
      <c r="IJ128" s="202"/>
      <c r="IK128" s="202"/>
      <c r="IL128" s="202"/>
      <c r="IM128" s="202"/>
      <c r="IN128" s="202"/>
      <c r="IO128" s="202"/>
      <c r="IP128" s="202"/>
      <c r="IQ128" s="202"/>
      <c r="IR128" s="203"/>
      <c r="IS128" s="204"/>
      <c r="IT128" s="108" t="e">
        <f t="shared" si="3453"/>
        <v>#VALUE!</v>
      </c>
      <c r="IU128" s="102">
        <f>IF(E128=0,0,SUMIF('Cocktail (December 2025)'!$F$6:$DB$1547,E128,'Cocktail (December 2025)'!$AY$6:$AY$1547))</f>
        <v>0</v>
      </c>
      <c r="IV128" s="108" t="e">
        <f t="shared" si="3454"/>
        <v>#VALUE!</v>
      </c>
      <c r="IW128" s="109" t="e">
        <f t="shared" si="3161"/>
        <v>#VALUE!</v>
      </c>
      <c r="IX128" s="104" t="e">
        <f t="shared" si="3455"/>
        <v>#VALUE!</v>
      </c>
      <c r="IY128" s="105" t="e">
        <f t="shared" si="3162"/>
        <v>#VALUE!</v>
      </c>
      <c r="IZ128" s="191"/>
      <c r="JA128" s="192" t="e">
        <f t="shared" si="3163"/>
        <v>#VALUE!</v>
      </c>
      <c r="JB128" s="106" t="e">
        <f t="shared" si="3164"/>
        <v>#VALUE!</v>
      </c>
      <c r="JC128" s="202"/>
      <c r="JD128" s="202"/>
      <c r="JE128" s="202"/>
      <c r="JF128" s="202"/>
      <c r="JG128" s="202"/>
      <c r="JH128" s="202"/>
      <c r="JI128" s="202"/>
      <c r="JJ128" s="202"/>
      <c r="JK128" s="203"/>
      <c r="JL128" s="204"/>
      <c r="JM128" s="108" t="e">
        <f t="shared" si="3456"/>
        <v>#VALUE!</v>
      </c>
      <c r="JN128" s="102">
        <f>IF(E128=0,0,SUMIF('Cocktail (December 2025)'!$F$6:$DB$1547,E128,'Cocktail (December 2025)'!$BB$6:$BB$1547))</f>
        <v>0</v>
      </c>
      <c r="JO128" s="108" t="e">
        <f t="shared" si="3457"/>
        <v>#VALUE!</v>
      </c>
      <c r="JP128" s="109" t="e">
        <f t="shared" si="3165"/>
        <v>#VALUE!</v>
      </c>
      <c r="JQ128" s="104" t="e">
        <f t="shared" si="3458"/>
        <v>#VALUE!</v>
      </c>
      <c r="JR128" s="105" t="e">
        <f t="shared" si="3166"/>
        <v>#VALUE!</v>
      </c>
      <c r="JS128" s="191"/>
      <c r="JT128" s="192" t="e">
        <f t="shared" si="3167"/>
        <v>#VALUE!</v>
      </c>
      <c r="JU128" s="106" t="e">
        <f t="shared" si="3459"/>
        <v>#VALUE!</v>
      </c>
      <c r="JV128" s="202"/>
      <c r="JW128" s="202"/>
      <c r="JX128" s="202"/>
      <c r="JY128" s="202"/>
      <c r="JZ128" s="202"/>
      <c r="KA128" s="202"/>
      <c r="KB128" s="202"/>
      <c r="KC128" s="202"/>
      <c r="KD128" s="203"/>
      <c r="KE128" s="204"/>
      <c r="KF128" s="108" t="e">
        <f t="shared" si="3460"/>
        <v>#VALUE!</v>
      </c>
      <c r="KG128" s="102">
        <f>IF(E128=0,0,SUMIF('Cocktail (December 2025)'!$F$6:$DB$1547,E128,'Cocktail (December 2025)'!$BE$6:$BE$1547))</f>
        <v>0</v>
      </c>
      <c r="KH128" s="108" t="e">
        <f t="shared" si="3461"/>
        <v>#VALUE!</v>
      </c>
      <c r="KI128" s="109" t="e">
        <f t="shared" si="3168"/>
        <v>#VALUE!</v>
      </c>
      <c r="KJ128" s="104" t="e">
        <f t="shared" si="3462"/>
        <v>#VALUE!</v>
      </c>
      <c r="KK128" s="105" t="e">
        <f t="shared" si="3169"/>
        <v>#VALUE!</v>
      </c>
      <c r="KL128" s="191"/>
      <c r="KM128" s="192" t="e">
        <f t="shared" si="3170"/>
        <v>#VALUE!</v>
      </c>
      <c r="KN128" s="106" t="e">
        <f t="shared" si="3171"/>
        <v>#VALUE!</v>
      </c>
      <c r="KO128" s="202"/>
      <c r="KP128" s="202"/>
      <c r="KQ128" s="202"/>
      <c r="KR128" s="202"/>
      <c r="KS128" s="202"/>
      <c r="KT128" s="202"/>
      <c r="KU128" s="202"/>
      <c r="KV128" s="202"/>
      <c r="KW128" s="203"/>
      <c r="KX128" s="204"/>
      <c r="KY128" s="108" t="e">
        <f t="shared" si="3463"/>
        <v>#VALUE!</v>
      </c>
      <c r="KZ128" s="102">
        <f>IF(E128=0,0,SUMIF('Cocktail (December 2025)'!$F$6:$DB$1547,E128,'Cocktail (December 2025)'!$BH$6:$BH$1547))</f>
        <v>0</v>
      </c>
      <c r="LA128" s="108" t="e">
        <f t="shared" si="3464"/>
        <v>#VALUE!</v>
      </c>
      <c r="LB128" s="109" t="e">
        <f t="shared" si="3172"/>
        <v>#VALUE!</v>
      </c>
      <c r="LC128" s="104" t="e">
        <f t="shared" si="3465"/>
        <v>#VALUE!</v>
      </c>
      <c r="LD128" s="105" t="e">
        <f t="shared" si="3173"/>
        <v>#VALUE!</v>
      </c>
      <c r="LE128" s="191"/>
      <c r="LF128" s="192" t="e">
        <f t="shared" si="3174"/>
        <v>#VALUE!</v>
      </c>
      <c r="LG128" s="106" t="e">
        <f t="shared" si="3175"/>
        <v>#VALUE!</v>
      </c>
      <c r="LH128" s="202"/>
      <c r="LI128" s="202"/>
      <c r="LJ128" s="202"/>
      <c r="LK128" s="202"/>
      <c r="LL128" s="202"/>
      <c r="LM128" s="202"/>
      <c r="LN128" s="202"/>
      <c r="LO128" s="202"/>
      <c r="LP128" s="203"/>
      <c r="LQ128" s="204"/>
      <c r="LR128" s="108" t="e">
        <f t="shared" si="3466"/>
        <v>#VALUE!</v>
      </c>
      <c r="LS128" s="102">
        <f>IF(E128=0,0,SUMIF('Cocktail (December 2025)'!$F$6:$DB$1547,E128,'Cocktail (December 2025)'!$BK$6:$BK$1547))</f>
        <v>0</v>
      </c>
      <c r="LT128" s="108" t="e">
        <f t="shared" si="3467"/>
        <v>#VALUE!</v>
      </c>
      <c r="LU128" s="109" t="e">
        <f t="shared" si="3176"/>
        <v>#VALUE!</v>
      </c>
      <c r="LV128" s="104" t="e">
        <f t="shared" si="3468"/>
        <v>#VALUE!</v>
      </c>
      <c r="LW128" s="105" t="e">
        <f t="shared" si="3177"/>
        <v>#VALUE!</v>
      </c>
      <c r="LX128" s="191"/>
      <c r="LY128" s="192" t="e">
        <f t="shared" si="3178"/>
        <v>#VALUE!</v>
      </c>
      <c r="LZ128" s="106" t="e">
        <f t="shared" si="3179"/>
        <v>#VALUE!</v>
      </c>
      <c r="MA128" s="202"/>
      <c r="MB128" s="202"/>
      <c r="MC128" s="202"/>
      <c r="MD128" s="202"/>
      <c r="ME128" s="202"/>
      <c r="MF128" s="202"/>
      <c r="MG128" s="202"/>
      <c r="MH128" s="202"/>
      <c r="MI128" s="203"/>
      <c r="MJ128" s="204"/>
      <c r="MK128" s="108" t="e">
        <f t="shared" si="3469"/>
        <v>#VALUE!</v>
      </c>
      <c r="ML128" s="102">
        <f>IF(E128=0,0,SUMIF('Cocktail (December 2025)'!$F$6:$DB$1547,E128,'Cocktail (December 2025)'!$BN$6:$BN$1547))</f>
        <v>0</v>
      </c>
      <c r="MM128" s="108" t="e">
        <f t="shared" si="3470"/>
        <v>#VALUE!</v>
      </c>
      <c r="MN128" s="109" t="e">
        <f t="shared" si="3180"/>
        <v>#VALUE!</v>
      </c>
      <c r="MO128" s="104" t="e">
        <f t="shared" si="3471"/>
        <v>#VALUE!</v>
      </c>
      <c r="MP128" s="105" t="e">
        <f t="shared" si="3181"/>
        <v>#VALUE!</v>
      </c>
      <c r="MQ128" s="191"/>
      <c r="MR128" s="192" t="e">
        <f t="shared" si="3182"/>
        <v>#VALUE!</v>
      </c>
      <c r="MS128" s="106" t="e">
        <f t="shared" si="3183"/>
        <v>#VALUE!</v>
      </c>
      <c r="MT128" s="202"/>
      <c r="MU128" s="202"/>
      <c r="MV128" s="202"/>
      <c r="MW128" s="202"/>
      <c r="MX128" s="202"/>
      <c r="MY128" s="202"/>
      <c r="MZ128" s="202"/>
      <c r="NA128" s="202"/>
      <c r="NB128" s="203"/>
      <c r="NC128" s="204"/>
      <c r="ND128" s="108" t="e">
        <f t="shared" si="3472"/>
        <v>#VALUE!</v>
      </c>
      <c r="NE128" s="102">
        <f>IF(E128=0,0,SUMIF('Cocktail (December 2025)'!$F$6:$DB$1547,E128,'Cocktail (December 2025)'!$BQ$6:$BQ$1547))</f>
        <v>0</v>
      </c>
      <c r="NF128" s="108" t="e">
        <f t="shared" si="3473"/>
        <v>#VALUE!</v>
      </c>
      <c r="NG128" s="109" t="e">
        <f t="shared" si="3184"/>
        <v>#VALUE!</v>
      </c>
      <c r="NH128" s="104" t="e">
        <f t="shared" si="3474"/>
        <v>#VALUE!</v>
      </c>
      <c r="NI128" s="105" t="e">
        <f t="shared" si="3185"/>
        <v>#VALUE!</v>
      </c>
      <c r="NJ128" s="191"/>
      <c r="NK128" s="192" t="e">
        <f t="shared" si="3186"/>
        <v>#VALUE!</v>
      </c>
      <c r="NL128" s="106" t="e">
        <f t="shared" si="3187"/>
        <v>#VALUE!</v>
      </c>
      <c r="NM128" s="202"/>
      <c r="NN128" s="202"/>
      <c r="NO128" s="202"/>
      <c r="NP128" s="202"/>
      <c r="NQ128" s="202"/>
      <c r="NR128" s="202"/>
      <c r="NS128" s="202"/>
      <c r="NT128" s="202"/>
      <c r="NU128" s="203"/>
      <c r="NV128" s="204"/>
      <c r="NW128" s="108" t="e">
        <f t="shared" si="3475"/>
        <v>#VALUE!</v>
      </c>
      <c r="NX128" s="102">
        <f>IF(E128=0,0,SUMIF('Cocktail (December 2025)'!$F$6:$DB$1547,E128,'Cocktail (December 2025)'!$BT$6:$BT$1547))</f>
        <v>0</v>
      </c>
      <c r="NY128" s="108" t="e">
        <f t="shared" si="3476"/>
        <v>#VALUE!</v>
      </c>
      <c r="NZ128" s="109" t="e">
        <f t="shared" si="3188"/>
        <v>#VALUE!</v>
      </c>
      <c r="OA128" s="104" t="e">
        <f t="shared" si="3477"/>
        <v>#VALUE!</v>
      </c>
      <c r="OB128" s="105" t="e">
        <f t="shared" si="3189"/>
        <v>#VALUE!</v>
      </c>
      <c r="OC128" s="191"/>
      <c r="OD128" s="192" t="e">
        <f t="shared" si="3190"/>
        <v>#VALUE!</v>
      </c>
      <c r="OE128" s="106" t="e">
        <f t="shared" si="3191"/>
        <v>#VALUE!</v>
      </c>
      <c r="OF128" s="202"/>
      <c r="OG128" s="202"/>
      <c r="OH128" s="202"/>
      <c r="OI128" s="202"/>
      <c r="OJ128" s="202"/>
      <c r="OK128" s="202"/>
      <c r="OL128" s="202"/>
      <c r="OM128" s="202"/>
      <c r="ON128" s="203"/>
      <c r="OO128" s="204"/>
      <c r="OP128" s="108" t="e">
        <f t="shared" si="3478"/>
        <v>#VALUE!</v>
      </c>
      <c r="OQ128" s="102">
        <f>IF(E128=0,0,SUMIF('Cocktail (December 2025)'!$F$6:$DB$1547,E128,'Cocktail (December 2025)'!$BW$6:$BW$1547))</f>
        <v>0</v>
      </c>
      <c r="OR128" s="108" t="e">
        <f t="shared" si="3479"/>
        <v>#VALUE!</v>
      </c>
      <c r="OS128" s="109" t="e">
        <f t="shared" si="3192"/>
        <v>#VALUE!</v>
      </c>
      <c r="OT128" s="104" t="e">
        <f t="shared" si="3480"/>
        <v>#VALUE!</v>
      </c>
      <c r="OU128" s="105" t="e">
        <f t="shared" si="3193"/>
        <v>#VALUE!</v>
      </c>
      <c r="OV128" s="191"/>
      <c r="OW128" s="192" t="e">
        <f t="shared" si="3194"/>
        <v>#VALUE!</v>
      </c>
      <c r="OX128" s="106" t="e">
        <f t="shared" si="3481"/>
        <v>#VALUE!</v>
      </c>
      <c r="OY128" s="202"/>
      <c r="OZ128" s="202"/>
      <c r="PA128" s="202"/>
      <c r="PB128" s="202"/>
      <c r="PC128" s="202"/>
      <c r="PD128" s="202"/>
      <c r="PE128" s="202"/>
      <c r="PF128" s="202"/>
      <c r="PG128" s="203"/>
      <c r="PH128" s="204"/>
      <c r="PI128" s="108" t="e">
        <f t="shared" si="3482"/>
        <v>#VALUE!</v>
      </c>
      <c r="PJ128" s="102">
        <f>IF(E128=0,0,SUMIF('Cocktail (December 2025)'!$F$6:$DB$1547,E128,'Cocktail (December 2025)'!$BZ$6:$BZ$1547))</f>
        <v>0</v>
      </c>
      <c r="PK128" s="108" t="e">
        <f t="shared" si="3483"/>
        <v>#VALUE!</v>
      </c>
      <c r="PL128" s="109" t="e">
        <f t="shared" si="3195"/>
        <v>#VALUE!</v>
      </c>
      <c r="PM128" s="104" t="e">
        <f t="shared" si="3484"/>
        <v>#VALUE!</v>
      </c>
      <c r="PN128" s="105" t="e">
        <f t="shared" si="3196"/>
        <v>#VALUE!</v>
      </c>
      <c r="PO128" s="191"/>
      <c r="PP128" s="192" t="e">
        <f t="shared" si="3197"/>
        <v>#VALUE!</v>
      </c>
      <c r="PQ128" s="106" t="e">
        <f t="shared" si="3198"/>
        <v>#VALUE!</v>
      </c>
      <c r="PR128" s="202"/>
      <c r="PS128" s="202"/>
      <c r="PT128" s="202"/>
      <c r="PU128" s="202"/>
      <c r="PV128" s="202"/>
      <c r="PW128" s="202"/>
      <c r="PX128" s="202"/>
      <c r="PY128" s="202"/>
      <c r="PZ128" s="203"/>
      <c r="QA128" s="204"/>
      <c r="QB128" s="108" t="e">
        <f t="shared" si="3485"/>
        <v>#VALUE!</v>
      </c>
      <c r="QC128" s="102">
        <f>IF(E128=0,0,SUMIF('Cocktail (December 2025)'!$F$6:$DB$1547,E128,'Cocktail (December 2025)'!$CC$6:$CC$1547))</f>
        <v>0</v>
      </c>
      <c r="QD128" s="108" t="e">
        <f t="shared" si="3486"/>
        <v>#VALUE!</v>
      </c>
      <c r="QE128" s="109" t="e">
        <f t="shared" si="3199"/>
        <v>#VALUE!</v>
      </c>
      <c r="QF128" s="104" t="e">
        <f t="shared" si="3487"/>
        <v>#VALUE!</v>
      </c>
      <c r="QG128" s="105" t="e">
        <f t="shared" si="3200"/>
        <v>#VALUE!</v>
      </c>
      <c r="QH128" s="191"/>
      <c r="QI128" s="192" t="e">
        <f t="shared" si="3201"/>
        <v>#VALUE!</v>
      </c>
      <c r="QJ128" s="106" t="e">
        <f t="shared" si="3202"/>
        <v>#VALUE!</v>
      </c>
      <c r="QK128" s="202"/>
      <c r="QL128" s="202"/>
      <c r="QM128" s="202"/>
      <c r="QN128" s="202"/>
      <c r="QO128" s="202"/>
      <c r="QP128" s="202"/>
      <c r="QQ128" s="202"/>
      <c r="QR128" s="202"/>
      <c r="QS128" s="203"/>
      <c r="QT128" s="204"/>
      <c r="QU128" s="108" t="e">
        <f t="shared" si="3488"/>
        <v>#VALUE!</v>
      </c>
      <c r="QV128" s="102">
        <f>IF(E128=0,0,SUMIF('Cocktail (December 2025)'!$F$6:$DB$1547,E128,'Cocktail (December 2025)'!$CF$6:$CF$1547))</f>
        <v>0</v>
      </c>
      <c r="QW128" s="108" t="e">
        <f t="shared" si="3489"/>
        <v>#VALUE!</v>
      </c>
      <c r="QX128" s="109" t="e">
        <f t="shared" si="3203"/>
        <v>#VALUE!</v>
      </c>
      <c r="QY128" s="104" t="e">
        <f t="shared" si="3490"/>
        <v>#VALUE!</v>
      </c>
      <c r="QZ128" s="105" t="e">
        <f t="shared" si="3204"/>
        <v>#VALUE!</v>
      </c>
      <c r="RA128" s="191"/>
      <c r="RB128" s="192" t="e">
        <f t="shared" si="3205"/>
        <v>#VALUE!</v>
      </c>
      <c r="RC128" s="106" t="e">
        <f t="shared" si="3100"/>
        <v>#VALUE!</v>
      </c>
      <c r="RD128" s="202"/>
      <c r="RE128" s="202"/>
      <c r="RF128" s="202"/>
      <c r="RG128" s="202"/>
      <c r="RH128" s="202"/>
      <c r="RI128" s="202"/>
      <c r="RJ128" s="202"/>
      <c r="RK128" s="202"/>
      <c r="RL128" s="203"/>
      <c r="RM128" s="204"/>
      <c r="RN128" s="108" t="e">
        <f t="shared" si="3491"/>
        <v>#VALUE!</v>
      </c>
      <c r="RO128" s="102">
        <f>IF(E128=0,0,SUMIF('Cocktail (December 2025)'!$F$6:$DB$1547,E128,'Cocktail (December 2025)'!$CI$6:$CI$1547))</f>
        <v>0</v>
      </c>
      <c r="RP128" s="108" t="e">
        <f t="shared" si="3492"/>
        <v>#VALUE!</v>
      </c>
      <c r="RQ128" s="109" t="e">
        <f t="shared" si="3206"/>
        <v>#VALUE!</v>
      </c>
      <c r="RR128" s="104" t="e">
        <f t="shared" si="3493"/>
        <v>#VALUE!</v>
      </c>
      <c r="RS128" s="105" t="e">
        <f t="shared" si="3207"/>
        <v>#VALUE!</v>
      </c>
      <c r="RT128" s="191"/>
      <c r="RU128" s="192" t="e">
        <f t="shared" si="3208"/>
        <v>#VALUE!</v>
      </c>
      <c r="RV128" s="106" t="e">
        <f t="shared" si="3209"/>
        <v>#VALUE!</v>
      </c>
      <c r="RW128" s="202"/>
      <c r="RX128" s="202"/>
      <c r="RY128" s="202"/>
      <c r="RZ128" s="202"/>
      <c r="SA128" s="202"/>
      <c r="SB128" s="202"/>
      <c r="SC128" s="202"/>
      <c r="SD128" s="202"/>
      <c r="SE128" s="203"/>
      <c r="SF128" s="204"/>
      <c r="SG128" s="108" t="e">
        <f t="shared" si="3494"/>
        <v>#VALUE!</v>
      </c>
      <c r="SH128" s="102">
        <f>IF(E128=0,0,SUMIF('Cocktail (December 2025)'!$F$6:$DB$1547,E128,'Cocktail (December 2025)'!$CL$6:$CL$1547))</f>
        <v>0</v>
      </c>
      <c r="SI128" s="108" t="e">
        <f t="shared" si="3495"/>
        <v>#VALUE!</v>
      </c>
      <c r="SJ128" s="109" t="e">
        <f t="shared" si="3210"/>
        <v>#VALUE!</v>
      </c>
      <c r="SK128" s="104" t="e">
        <f t="shared" si="3496"/>
        <v>#VALUE!</v>
      </c>
      <c r="SL128" s="105" t="e">
        <f t="shared" si="3211"/>
        <v>#VALUE!</v>
      </c>
      <c r="SM128" s="191"/>
      <c r="SN128" s="192" t="e">
        <f t="shared" si="3212"/>
        <v>#VALUE!</v>
      </c>
      <c r="SO128" s="106" t="e">
        <f t="shared" si="3213"/>
        <v>#VALUE!</v>
      </c>
      <c r="SP128" s="202"/>
      <c r="SQ128" s="202"/>
      <c r="SR128" s="202"/>
      <c r="SS128" s="202"/>
      <c r="ST128" s="202"/>
      <c r="SU128" s="202"/>
      <c r="SV128" s="202"/>
      <c r="SW128" s="202"/>
      <c r="SX128" s="203"/>
      <c r="SY128" s="204"/>
      <c r="SZ128" s="108" t="e">
        <f t="shared" si="3497"/>
        <v>#VALUE!</v>
      </c>
      <c r="TA128" s="102">
        <f>IF(E128=0,0,SUMIF('Cocktail (December 2025)'!$F$6:$DB$1547,E128,'Cocktail (December 2025)'!$CO$6:$CO$1547))</f>
        <v>0</v>
      </c>
      <c r="TB128" s="108" t="e">
        <f t="shared" si="3498"/>
        <v>#VALUE!</v>
      </c>
      <c r="TC128" s="109" t="e">
        <f t="shared" si="3214"/>
        <v>#VALUE!</v>
      </c>
      <c r="TD128" s="104" t="e">
        <f t="shared" si="3499"/>
        <v>#VALUE!</v>
      </c>
      <c r="TE128" s="105" t="e">
        <f t="shared" si="3215"/>
        <v>#VALUE!</v>
      </c>
      <c r="TF128" s="191"/>
      <c r="TG128" s="192" t="e">
        <f t="shared" si="3216"/>
        <v>#VALUE!</v>
      </c>
      <c r="TH128" s="106" t="e">
        <f t="shared" si="3217"/>
        <v>#VALUE!</v>
      </c>
      <c r="TI128" s="202"/>
      <c r="TJ128" s="202"/>
      <c r="TK128" s="202"/>
      <c r="TL128" s="202"/>
      <c r="TM128" s="202"/>
      <c r="TN128" s="202"/>
      <c r="TO128" s="202"/>
      <c r="TP128" s="202"/>
      <c r="TQ128" s="203"/>
      <c r="TR128" s="204"/>
      <c r="TS128" s="108" t="e">
        <f t="shared" si="3500"/>
        <v>#VALUE!</v>
      </c>
      <c r="TT128" s="102">
        <f>IF(E128=0,0,SUMIF('Cocktail (December 2025)'!$F$6:$DB$1547,E128,'Cocktail (December 2025)'!$CR$6:$CR$1547))</f>
        <v>0</v>
      </c>
      <c r="TU128" s="108" t="e">
        <f t="shared" si="3501"/>
        <v>#VALUE!</v>
      </c>
      <c r="TV128" s="109" t="e">
        <f t="shared" si="3218"/>
        <v>#VALUE!</v>
      </c>
      <c r="TW128" s="104" t="e">
        <f t="shared" si="3502"/>
        <v>#VALUE!</v>
      </c>
      <c r="TX128" s="105" t="e">
        <f t="shared" si="3219"/>
        <v>#VALUE!</v>
      </c>
      <c r="TY128" s="191"/>
      <c r="TZ128" s="192" t="e">
        <f t="shared" si="3220"/>
        <v>#VALUE!</v>
      </c>
      <c r="UA128" s="106" t="e">
        <f t="shared" si="3221"/>
        <v>#VALUE!</v>
      </c>
      <c r="UB128" s="202"/>
      <c r="UC128" s="202"/>
      <c r="UD128" s="202"/>
      <c r="UE128" s="202"/>
      <c r="UF128" s="202"/>
      <c r="UG128" s="202"/>
      <c r="UH128" s="202"/>
      <c r="UI128" s="202"/>
      <c r="UJ128" s="203"/>
      <c r="UK128" s="204"/>
      <c r="UL128" s="108" t="e">
        <f t="shared" si="3503"/>
        <v>#VALUE!</v>
      </c>
      <c r="UM128" s="102">
        <f>IF(E128=0,0,SUMIF('Cocktail (December 2025)'!$F$6:$DB$1547,E128,'Cocktail (December 2025)'!$CU$6:$CU$1547))</f>
        <v>0</v>
      </c>
      <c r="UN128" s="108" t="e">
        <f t="shared" si="3504"/>
        <v>#VALUE!</v>
      </c>
      <c r="UO128" s="109" t="e">
        <f t="shared" si="3222"/>
        <v>#VALUE!</v>
      </c>
      <c r="UP128" s="104" t="e">
        <f t="shared" si="3505"/>
        <v>#VALUE!</v>
      </c>
      <c r="UQ128" s="105" t="e">
        <f t="shared" si="3223"/>
        <v>#VALUE!</v>
      </c>
      <c r="UR128" s="191"/>
      <c r="US128" s="192" t="e">
        <f t="shared" si="3224"/>
        <v>#VALUE!</v>
      </c>
      <c r="UT128" s="106" t="e">
        <f t="shared" si="3225"/>
        <v>#VALUE!</v>
      </c>
      <c r="UU128" s="202"/>
      <c r="UV128" s="202"/>
      <c r="UW128" s="202"/>
      <c r="UX128" s="202"/>
      <c r="UY128" s="202"/>
      <c r="UZ128" s="202"/>
      <c r="VA128" s="202"/>
      <c r="VB128" s="202"/>
      <c r="VC128" s="203"/>
      <c r="VD128" s="204"/>
      <c r="VE128" s="108" t="e">
        <f t="shared" si="3506"/>
        <v>#VALUE!</v>
      </c>
      <c r="VF128" s="102">
        <f>IF(E128=0,0,SUMIF('Cocktail (December 2025)'!$F$6:$DB$1547,E128,'Cocktail (December 2025)'!$CX$6:$CX$1547))</f>
        <v>0</v>
      </c>
      <c r="VG128" s="108" t="e">
        <f t="shared" si="3507"/>
        <v>#VALUE!</v>
      </c>
      <c r="VH128" s="109" t="e">
        <f t="shared" si="3226"/>
        <v>#VALUE!</v>
      </c>
      <c r="VI128" s="104" t="e">
        <f t="shared" si="3508"/>
        <v>#VALUE!</v>
      </c>
      <c r="VJ128" s="105" t="e">
        <f t="shared" si="3227"/>
        <v>#VALUE!</v>
      </c>
      <c r="VK128" s="191"/>
      <c r="VL128" s="192" t="e">
        <f t="shared" si="3228"/>
        <v>#VALUE!</v>
      </c>
      <c r="VM128" s="106" t="e">
        <f t="shared" si="3229"/>
        <v>#VALUE!</v>
      </c>
      <c r="VN128" s="202"/>
      <c r="VO128" s="202"/>
      <c r="VP128" s="202"/>
      <c r="VQ128" s="202"/>
      <c r="VR128" s="202"/>
      <c r="VS128" s="202"/>
      <c r="VT128" s="202"/>
      <c r="VU128" s="202"/>
      <c r="VV128" s="203"/>
      <c r="VW128" s="204"/>
      <c r="VX128" s="108" t="e">
        <f t="shared" si="3509"/>
        <v>#VALUE!</v>
      </c>
      <c r="VY128" s="102">
        <f>IF(E128=0,0,SUMIF('Cocktail (December 2025)'!$F$6:$DB$1547,E128,'Cocktail (December 2025)'!$DA$6:$DA$1547))</f>
        <v>0</v>
      </c>
      <c r="VZ128" s="108" t="e">
        <f t="shared" si="3510"/>
        <v>#VALUE!</v>
      </c>
      <c r="WA128" s="109" t="e">
        <f t="shared" si="3230"/>
        <v>#VALUE!</v>
      </c>
      <c r="WB128" s="104" t="e">
        <f t="shared" si="3511"/>
        <v>#VALUE!</v>
      </c>
      <c r="WC128" s="105" t="e">
        <f t="shared" si="3231"/>
        <v>#VALUE!</v>
      </c>
      <c r="WD128" s="191"/>
      <c r="WE128" s="192" t="e">
        <f t="shared" si="3232"/>
        <v>#VALUE!</v>
      </c>
      <c r="WF128" s="14" t="s">
        <v>81</v>
      </c>
      <c r="WG128" s="62">
        <f t="shared" si="3512"/>
        <v>0</v>
      </c>
      <c r="WH128" s="13">
        <f t="shared" si="3513"/>
        <v>0</v>
      </c>
      <c r="WI128" s="13">
        <f t="shared" si="3514"/>
        <v>0</v>
      </c>
      <c r="WJ128" s="13">
        <f t="shared" si="3515"/>
        <v>0</v>
      </c>
      <c r="WK128" s="13">
        <f t="shared" si="3516"/>
        <v>0</v>
      </c>
      <c r="WL128" s="13">
        <f t="shared" si="3517"/>
        <v>0</v>
      </c>
      <c r="WM128" s="13">
        <f t="shared" si="3518"/>
        <v>0</v>
      </c>
      <c r="WN128" s="13">
        <f t="shared" si="3519"/>
        <v>0</v>
      </c>
      <c r="WO128" s="13">
        <f t="shared" si="3520"/>
        <v>0</v>
      </c>
      <c r="WP128" s="63">
        <f t="shared" si="3521"/>
        <v>0</v>
      </c>
      <c r="WQ128" s="63">
        <f t="shared" si="3522"/>
        <v>0</v>
      </c>
      <c r="WR128" s="63" t="e">
        <f t="shared" si="3523"/>
        <v>#VALUE!</v>
      </c>
      <c r="WS128" s="63" t="e">
        <f t="shared" si="3524"/>
        <v>#VALUE!</v>
      </c>
      <c r="WT128" s="54" t="e">
        <f t="shared" si="3235"/>
        <v>#VALUE!</v>
      </c>
      <c r="WU128" s="64" t="e">
        <f t="shared" si="3236"/>
        <v>#VALUE!</v>
      </c>
      <c r="WV128" s="196"/>
      <c r="WW128" s="197" t="e">
        <f t="shared" si="3237"/>
        <v>#VALUE!</v>
      </c>
      <c r="WX128" s="12" t="e">
        <f t="shared" si="3525"/>
        <v>#VALUE!</v>
      </c>
      <c r="WY128" s="61"/>
    </row>
    <row r="129" spans="1:623" ht="15" hidden="1" x14ac:dyDescent="0.3">
      <c r="A129" s="114" t="str">
        <f t="shared" si="3111"/>
        <v>-</v>
      </c>
      <c r="B129" s="175"/>
      <c r="C129" s="173">
        <v>972</v>
      </c>
      <c r="D129" s="174">
        <v>470</v>
      </c>
      <c r="E129" s="138"/>
      <c r="F129" s="98" t="str">
        <f>IF(E129="","",IF(VLOOKUP(E129,'Master Data (December 2025)'!$B$10:$N$857,1)=E129,VLOOKUP(E129,'Master Data (December 2025)'!$B$10:$N$857,6),"XX"))</f>
        <v/>
      </c>
      <c r="G129" s="98"/>
      <c r="H129" s="90" t="str">
        <f>IF(E129="","",IF(VLOOKUP(E129,'Master Data (December 2025)'!$B$10:$N$857,1)=E129,VLOOKUP(E129,'Master Data (December 2025)'!$B$10:$N$857,8),"XX"))</f>
        <v/>
      </c>
      <c r="I129" s="98"/>
      <c r="J129" s="90" t="str">
        <f>IF(E129="","",IF(VLOOKUP(E129,'Master Data (December 2025)'!$B$10:$N$857,1)=E129,VLOOKUP(E129,'Master Data (December 2025)'!$B$10:$N$857,3),"XX"))</f>
        <v/>
      </c>
      <c r="K129" s="99" t="str">
        <f>IF(E129="","",IF(VLOOKUP(E129,'Master Data (December 2025)'!$B$10:$N$857,1)=E129,VLOOKUP(E129,'Master Data (December 2025)'!$B$10:$N$857,5),"XX"))</f>
        <v/>
      </c>
      <c r="L129" s="215" t="str">
        <f>IF(E129="","",IF(VLOOKUP(E129,'Master Data (December 2025)'!$B$10:$N$857,1)=E129,VLOOKUP(E129,'Master Data (December 2025)'!$B$10:$N$857,11),"XX"))</f>
        <v/>
      </c>
      <c r="M129" s="215" t="str">
        <f>IF(E129="","",IF(VLOOKUP(E129,'Master Data (December 2025)'!$B$10:$N$857,1)=E129,VLOOKUP(E129,'Master Data (December 2025)'!$B$10:$N$857,13),"XX"))</f>
        <v/>
      </c>
      <c r="N129" s="208"/>
      <c r="O129" s="100">
        <f t="shared" si="3112"/>
        <v>0</v>
      </c>
      <c r="P129" s="202"/>
      <c r="Q129" s="202"/>
      <c r="R129" s="202"/>
      <c r="S129" s="202"/>
      <c r="T129" s="202"/>
      <c r="U129" s="202"/>
      <c r="V129" s="202"/>
      <c r="W129" s="202"/>
      <c r="X129" s="203"/>
      <c r="Y129" s="204"/>
      <c r="Z129" s="101" t="e">
        <f t="shared" si="3113"/>
        <v>#VALUE!</v>
      </c>
      <c r="AA129" s="102">
        <f>IF(E129=0,0,SUMIF('Cocktail (December 2025)'!$F$6:$DB$1547,E129,'Cocktail (December 2025)'!$O$6:$O$1547))</f>
        <v>0</v>
      </c>
      <c r="AB129" s="103" t="e">
        <f t="shared" si="3114"/>
        <v>#VALUE!</v>
      </c>
      <c r="AC129" s="104" t="e">
        <f t="shared" si="3115"/>
        <v>#VALUE!</v>
      </c>
      <c r="AD129" s="104" t="e">
        <f t="shared" si="3116"/>
        <v>#VALUE!</v>
      </c>
      <c r="AE129" s="105" t="e">
        <f t="shared" si="3117"/>
        <v>#VALUE!</v>
      </c>
      <c r="AF129" s="191"/>
      <c r="AG129" s="192" t="e">
        <f t="shared" si="3118"/>
        <v>#VALUE!</v>
      </c>
      <c r="AH129" s="106" t="e">
        <f t="shared" si="3099"/>
        <v>#VALUE!</v>
      </c>
      <c r="AI129" s="202"/>
      <c r="AJ129" s="202"/>
      <c r="AK129" s="202"/>
      <c r="AL129" s="202"/>
      <c r="AM129" s="202"/>
      <c r="AN129" s="202"/>
      <c r="AO129" s="202"/>
      <c r="AP129" s="202"/>
      <c r="AQ129" s="203"/>
      <c r="AR129" s="204"/>
      <c r="AS129" s="107" t="e">
        <f t="shared" si="3418"/>
        <v>#VALUE!</v>
      </c>
      <c r="AT129" s="102">
        <f>IF(E129=0,0,SUMIF('Cocktail (December 2025)'!$F$6:$DB$1547,E129,'Cocktail (December 2025)'!$R$6:$R$1547))</f>
        <v>0</v>
      </c>
      <c r="AU129" s="108" t="e">
        <f t="shared" si="3419"/>
        <v>#VALUE!</v>
      </c>
      <c r="AV129" s="104" t="e">
        <f t="shared" si="3119"/>
        <v>#VALUE!</v>
      </c>
      <c r="AW129" s="104" t="e">
        <f t="shared" si="3420"/>
        <v>#VALUE!</v>
      </c>
      <c r="AX129" s="105" t="e">
        <f t="shared" si="3120"/>
        <v>#VALUE!</v>
      </c>
      <c r="AY129" s="191"/>
      <c r="AZ129" s="192" t="e">
        <f t="shared" si="3121"/>
        <v>#VALUE!</v>
      </c>
      <c r="BA129" s="106" t="e">
        <f t="shared" si="3421"/>
        <v>#VALUE!</v>
      </c>
      <c r="BB129" s="202"/>
      <c r="BC129" s="202"/>
      <c r="BD129" s="202"/>
      <c r="BE129" s="202"/>
      <c r="BF129" s="202"/>
      <c r="BG129" s="202"/>
      <c r="BH129" s="202"/>
      <c r="BI129" s="202"/>
      <c r="BJ129" s="203"/>
      <c r="BK129" s="204"/>
      <c r="BL129" s="108" t="e">
        <f t="shared" si="3422"/>
        <v>#VALUE!</v>
      </c>
      <c r="BM129" s="102">
        <f>IF(E129=0,0,SUMIF('Cocktail (December 2025)'!$F$6:$DB$1547,E129,'Cocktail (December 2025)'!$U$6:$U$1547))</f>
        <v>0</v>
      </c>
      <c r="BN129" s="108" t="e">
        <f t="shared" si="3423"/>
        <v>#VALUE!</v>
      </c>
      <c r="BO129" s="109" t="e">
        <f t="shared" si="3122"/>
        <v>#VALUE!</v>
      </c>
      <c r="BP129" s="104" t="e">
        <f t="shared" si="3424"/>
        <v>#VALUE!</v>
      </c>
      <c r="BQ129" s="105" t="e">
        <f t="shared" si="3123"/>
        <v>#VALUE!</v>
      </c>
      <c r="BR129" s="191"/>
      <c r="BS129" s="192" t="e">
        <f t="shared" si="3124"/>
        <v>#VALUE!</v>
      </c>
      <c r="BT129" s="106" t="e">
        <f t="shared" si="3125"/>
        <v>#VALUE!</v>
      </c>
      <c r="BU129" s="202"/>
      <c r="BV129" s="202"/>
      <c r="BW129" s="202"/>
      <c r="BX129" s="202"/>
      <c r="BY129" s="202"/>
      <c r="BZ129" s="202"/>
      <c r="CA129" s="202"/>
      <c r="CB129" s="202"/>
      <c r="CC129" s="203"/>
      <c r="CD129" s="204"/>
      <c r="CE129" s="108" t="e">
        <f t="shared" si="3425"/>
        <v>#VALUE!</v>
      </c>
      <c r="CF129" s="102">
        <f>IF(E129=0,0,SUMIF('Cocktail (December 2025)'!$F$6:$DB$1547,E129,'Cocktail (December 2025)'!$X$6:$X$1547))</f>
        <v>0</v>
      </c>
      <c r="CG129" s="108" t="e">
        <f t="shared" si="3426"/>
        <v>#VALUE!</v>
      </c>
      <c r="CH129" s="109" t="e">
        <f t="shared" si="3126"/>
        <v>#VALUE!</v>
      </c>
      <c r="CI129" s="104" t="e">
        <f t="shared" si="3427"/>
        <v>#VALUE!</v>
      </c>
      <c r="CJ129" s="105" t="e">
        <f t="shared" si="3127"/>
        <v>#VALUE!</v>
      </c>
      <c r="CK129" s="191"/>
      <c r="CL129" s="192" t="e">
        <f t="shared" si="3128"/>
        <v>#VALUE!</v>
      </c>
      <c r="CM129" s="106" t="e">
        <f t="shared" si="3129"/>
        <v>#VALUE!</v>
      </c>
      <c r="CN129" s="202"/>
      <c r="CO129" s="202"/>
      <c r="CP129" s="202"/>
      <c r="CQ129" s="202"/>
      <c r="CR129" s="202"/>
      <c r="CS129" s="202"/>
      <c r="CT129" s="202"/>
      <c r="CU129" s="202"/>
      <c r="CV129" s="203"/>
      <c r="CW129" s="204"/>
      <c r="CX129" s="108" t="e">
        <f t="shared" si="3428"/>
        <v>#VALUE!</v>
      </c>
      <c r="CY129" s="102">
        <f>IF(E129=0,0,SUMIF('Cocktail (December 2025)'!$F$6:$DB$1547,E129,'Cocktail (December 2025)'!$AA$6:$AA$1547))</f>
        <v>0</v>
      </c>
      <c r="CZ129" s="108" t="e">
        <f t="shared" si="3429"/>
        <v>#VALUE!</v>
      </c>
      <c r="DA129" s="109" t="e">
        <f t="shared" si="3130"/>
        <v>#VALUE!</v>
      </c>
      <c r="DB129" s="104" t="e">
        <f t="shared" si="3430"/>
        <v>#VALUE!</v>
      </c>
      <c r="DC129" s="105" t="e">
        <f t="shared" si="3131"/>
        <v>#VALUE!</v>
      </c>
      <c r="DD129" s="191"/>
      <c r="DE129" s="192" t="e">
        <f t="shared" si="3132"/>
        <v>#VALUE!</v>
      </c>
      <c r="DF129" s="106" t="e">
        <f t="shared" si="3133"/>
        <v>#VALUE!</v>
      </c>
      <c r="DG129" s="202"/>
      <c r="DH129" s="202"/>
      <c r="DI129" s="202"/>
      <c r="DJ129" s="202"/>
      <c r="DK129" s="202"/>
      <c r="DL129" s="202"/>
      <c r="DM129" s="202"/>
      <c r="DN129" s="202"/>
      <c r="DO129" s="203"/>
      <c r="DP129" s="204"/>
      <c r="DQ129" s="108" t="e">
        <f t="shared" si="3431"/>
        <v>#VALUE!</v>
      </c>
      <c r="DR129" s="102">
        <f>IF(E129=0,0,SUMIF('Cocktail (December 2025)'!$F$6:$DB$1547,E129,'Cocktail (December 2025)'!$AD$6:$AD$1547))</f>
        <v>0</v>
      </c>
      <c r="DS129" s="108" t="e">
        <f t="shared" si="3432"/>
        <v>#VALUE!</v>
      </c>
      <c r="DT129" s="109" t="e">
        <f t="shared" si="3134"/>
        <v>#VALUE!</v>
      </c>
      <c r="DU129" s="104" t="e">
        <f t="shared" si="3433"/>
        <v>#VALUE!</v>
      </c>
      <c r="DV129" s="105" t="e">
        <f t="shared" si="3135"/>
        <v>#VALUE!</v>
      </c>
      <c r="DW129" s="191"/>
      <c r="DX129" s="192" t="e">
        <f t="shared" si="3136"/>
        <v>#VALUE!</v>
      </c>
      <c r="DY129" s="106" t="e">
        <f t="shared" si="3137"/>
        <v>#VALUE!</v>
      </c>
      <c r="DZ129" s="202"/>
      <c r="EA129" s="202"/>
      <c r="EB129" s="202"/>
      <c r="EC129" s="202"/>
      <c r="ED129" s="202"/>
      <c r="EE129" s="202"/>
      <c r="EF129" s="202"/>
      <c r="EG129" s="202"/>
      <c r="EH129" s="203"/>
      <c r="EI129" s="204"/>
      <c r="EJ129" s="108" t="e">
        <f t="shared" si="3434"/>
        <v>#VALUE!</v>
      </c>
      <c r="EK129" s="102">
        <f>IF(E129=0,0,SUMIF('Cocktail (December 2025)'!$F$6:$DB$1547,E129,'Cocktail (December 2025)'!$AG$6:$AG$1547))</f>
        <v>0</v>
      </c>
      <c r="EL129" s="108" t="e">
        <f t="shared" si="3435"/>
        <v>#VALUE!</v>
      </c>
      <c r="EM129" s="109" t="e">
        <f t="shared" si="3138"/>
        <v>#VALUE!</v>
      </c>
      <c r="EN129" s="104" t="e">
        <f t="shared" si="3436"/>
        <v>#VALUE!</v>
      </c>
      <c r="EO129" s="105" t="e">
        <f t="shared" si="3139"/>
        <v>#VALUE!</v>
      </c>
      <c r="EP129" s="191"/>
      <c r="EQ129" s="199" t="e">
        <f t="shared" si="3140"/>
        <v>#VALUE!</v>
      </c>
      <c r="ER129" s="185" t="e">
        <f t="shared" si="3437"/>
        <v>#VALUE!</v>
      </c>
      <c r="ES129" s="202"/>
      <c r="ET129" s="202"/>
      <c r="EU129" s="202"/>
      <c r="EV129" s="202"/>
      <c r="EW129" s="202"/>
      <c r="EX129" s="202"/>
      <c r="EY129" s="202"/>
      <c r="EZ129" s="202"/>
      <c r="FA129" s="203"/>
      <c r="FB129" s="204"/>
      <c r="FC129" s="108" t="e">
        <f t="shared" si="3438"/>
        <v>#VALUE!</v>
      </c>
      <c r="FD129" s="102">
        <f>IF(E129=0,0,SUMIF('Cocktail (December 2025)'!$F$6:$DB$1547,E129,'Cocktail (December 2025)'!$AJ$6:$AJ$1547))</f>
        <v>0</v>
      </c>
      <c r="FE129" s="108" t="e">
        <f t="shared" si="3439"/>
        <v>#VALUE!</v>
      </c>
      <c r="FF129" s="109" t="e">
        <f t="shared" si="3141"/>
        <v>#VALUE!</v>
      </c>
      <c r="FG129" s="104" t="e">
        <f t="shared" si="3440"/>
        <v>#VALUE!</v>
      </c>
      <c r="FH129" s="105" t="e">
        <f t="shared" si="3142"/>
        <v>#VALUE!</v>
      </c>
      <c r="FI129" s="191"/>
      <c r="FJ129" s="192" t="e">
        <f t="shared" si="3143"/>
        <v>#VALUE!</v>
      </c>
      <c r="FK129" s="110" t="e">
        <f t="shared" si="3144"/>
        <v>#VALUE!</v>
      </c>
      <c r="FL129" s="202"/>
      <c r="FM129" s="202"/>
      <c r="FN129" s="202"/>
      <c r="FO129" s="202"/>
      <c r="FP129" s="202"/>
      <c r="FQ129" s="202"/>
      <c r="FR129" s="202"/>
      <c r="FS129" s="202"/>
      <c r="FT129" s="203"/>
      <c r="FU129" s="204"/>
      <c r="FV129" s="108" t="e">
        <f t="shared" si="3441"/>
        <v>#VALUE!</v>
      </c>
      <c r="FW129" s="102">
        <f>IF(E129=0,0,SUMIF('Cocktail (December 2025)'!$F$6:$DB$1547,E129,'Cocktail (December 2025)'!$AM$6:$AM$1547))</f>
        <v>0</v>
      </c>
      <c r="FX129" s="108" t="e">
        <f t="shared" si="3442"/>
        <v>#VALUE!</v>
      </c>
      <c r="FY129" s="109" t="e">
        <f t="shared" si="3145"/>
        <v>#VALUE!</v>
      </c>
      <c r="FZ129" s="104" t="e">
        <f t="shared" si="3443"/>
        <v>#VALUE!</v>
      </c>
      <c r="GA129" s="105" t="e">
        <f t="shared" si="3146"/>
        <v>#VALUE!</v>
      </c>
      <c r="GB129" s="191"/>
      <c r="GC129" s="192" t="e">
        <f t="shared" si="3147"/>
        <v>#VALUE!</v>
      </c>
      <c r="GD129" s="106" t="e">
        <f t="shared" si="3148"/>
        <v>#VALUE!</v>
      </c>
      <c r="GE129" s="202"/>
      <c r="GF129" s="202"/>
      <c r="GG129" s="202"/>
      <c r="GH129" s="202"/>
      <c r="GI129" s="202"/>
      <c r="GJ129" s="202"/>
      <c r="GK129" s="202"/>
      <c r="GL129" s="202"/>
      <c r="GM129" s="203"/>
      <c r="GN129" s="204"/>
      <c r="GO129" s="108" t="e">
        <f t="shared" si="3444"/>
        <v>#VALUE!</v>
      </c>
      <c r="GP129" s="102">
        <f>IF(E129=0,0,SUMIF('Cocktail (December 2025)'!$F$6:$DB$1547,E129,'Cocktail (December 2025)'!$AP$6:$AP$1547))</f>
        <v>0</v>
      </c>
      <c r="GQ129" s="108" t="e">
        <f t="shared" si="3445"/>
        <v>#VALUE!</v>
      </c>
      <c r="GR129" s="109" t="e">
        <f t="shared" si="3149"/>
        <v>#VALUE!</v>
      </c>
      <c r="GS129" s="104" t="e">
        <f t="shared" si="3446"/>
        <v>#VALUE!</v>
      </c>
      <c r="GT129" s="105" t="e">
        <f t="shared" si="3150"/>
        <v>#VALUE!</v>
      </c>
      <c r="GU129" s="191"/>
      <c r="GV129" s="192" t="e">
        <f t="shared" si="3151"/>
        <v>#VALUE!</v>
      </c>
      <c r="GW129" s="106" t="e">
        <f t="shared" si="3152"/>
        <v>#VALUE!</v>
      </c>
      <c r="GX129" s="202"/>
      <c r="GY129" s="202"/>
      <c r="GZ129" s="202"/>
      <c r="HA129" s="202"/>
      <c r="HB129" s="202"/>
      <c r="HC129" s="202"/>
      <c r="HD129" s="202"/>
      <c r="HE129" s="202"/>
      <c r="HF129" s="203"/>
      <c r="HG129" s="204"/>
      <c r="HH129" s="108" t="e">
        <f t="shared" si="3447"/>
        <v>#VALUE!</v>
      </c>
      <c r="HI129" s="102">
        <f>IF(E129=0,0,SUMIF('Cocktail (December 2025)'!$F$6:$DB$1547,E129,'Cocktail (December 2025)'!$AS$6:$AS$1547))</f>
        <v>0</v>
      </c>
      <c r="HJ129" s="108" t="e">
        <f t="shared" si="3448"/>
        <v>#VALUE!</v>
      </c>
      <c r="HK129" s="109" t="e">
        <f t="shared" si="3153"/>
        <v>#VALUE!</v>
      </c>
      <c r="HL129" s="104" t="e">
        <f t="shared" si="3449"/>
        <v>#VALUE!</v>
      </c>
      <c r="HM129" s="105" t="e">
        <f t="shared" si="3154"/>
        <v>#VALUE!</v>
      </c>
      <c r="HN129" s="191"/>
      <c r="HO129" s="192" t="e">
        <f t="shared" si="3155"/>
        <v>#VALUE!</v>
      </c>
      <c r="HP129" s="106" t="e">
        <f t="shared" si="3156"/>
        <v>#VALUE!</v>
      </c>
      <c r="HQ129" s="202"/>
      <c r="HR129" s="202"/>
      <c r="HS129" s="202"/>
      <c r="HT129" s="202"/>
      <c r="HU129" s="202"/>
      <c r="HV129" s="202"/>
      <c r="HW129" s="202"/>
      <c r="HX129" s="202"/>
      <c r="HY129" s="203"/>
      <c r="HZ129" s="204"/>
      <c r="IA129" s="108" t="e">
        <f t="shared" si="3450"/>
        <v>#VALUE!</v>
      </c>
      <c r="IB129" s="102">
        <f>IF(E129=0,0,SUMIF('Cocktail (December 2025)'!$F$6:$DB$1547,E129,'Cocktail (December 2025)'!$AV$6:$AV$1547))</f>
        <v>0</v>
      </c>
      <c r="IC129" s="108" t="e">
        <f t="shared" si="3451"/>
        <v>#VALUE!</v>
      </c>
      <c r="ID129" s="109" t="e">
        <f t="shared" si="3157"/>
        <v>#VALUE!</v>
      </c>
      <c r="IE129" s="104" t="e">
        <f t="shared" si="3452"/>
        <v>#VALUE!</v>
      </c>
      <c r="IF129" s="105" t="e">
        <f t="shared" si="3158"/>
        <v>#VALUE!</v>
      </c>
      <c r="IG129" s="191"/>
      <c r="IH129" s="192" t="e">
        <f t="shared" si="3159"/>
        <v>#VALUE!</v>
      </c>
      <c r="II129" s="106" t="e">
        <f t="shared" si="3160"/>
        <v>#VALUE!</v>
      </c>
      <c r="IJ129" s="202"/>
      <c r="IK129" s="202"/>
      <c r="IL129" s="202"/>
      <c r="IM129" s="202"/>
      <c r="IN129" s="202"/>
      <c r="IO129" s="202"/>
      <c r="IP129" s="202"/>
      <c r="IQ129" s="202"/>
      <c r="IR129" s="203"/>
      <c r="IS129" s="204"/>
      <c r="IT129" s="108" t="e">
        <f t="shared" si="3453"/>
        <v>#VALUE!</v>
      </c>
      <c r="IU129" s="102">
        <f>IF(E129=0,0,SUMIF('Cocktail (December 2025)'!$F$6:$DB$1547,E129,'Cocktail (December 2025)'!$AY$6:$AY$1547))</f>
        <v>0</v>
      </c>
      <c r="IV129" s="108" t="e">
        <f t="shared" si="3454"/>
        <v>#VALUE!</v>
      </c>
      <c r="IW129" s="109" t="e">
        <f t="shared" si="3161"/>
        <v>#VALUE!</v>
      </c>
      <c r="IX129" s="104" t="e">
        <f t="shared" si="3455"/>
        <v>#VALUE!</v>
      </c>
      <c r="IY129" s="105" t="e">
        <f t="shared" si="3162"/>
        <v>#VALUE!</v>
      </c>
      <c r="IZ129" s="191"/>
      <c r="JA129" s="192" t="e">
        <f t="shared" si="3163"/>
        <v>#VALUE!</v>
      </c>
      <c r="JB129" s="106" t="e">
        <f t="shared" si="3164"/>
        <v>#VALUE!</v>
      </c>
      <c r="JC129" s="202"/>
      <c r="JD129" s="202"/>
      <c r="JE129" s="202"/>
      <c r="JF129" s="202"/>
      <c r="JG129" s="202"/>
      <c r="JH129" s="202"/>
      <c r="JI129" s="202"/>
      <c r="JJ129" s="202"/>
      <c r="JK129" s="203"/>
      <c r="JL129" s="204"/>
      <c r="JM129" s="108" t="e">
        <f t="shared" si="3456"/>
        <v>#VALUE!</v>
      </c>
      <c r="JN129" s="102">
        <f>IF(E129=0,0,SUMIF('Cocktail (December 2025)'!$F$6:$DB$1547,E129,'Cocktail (December 2025)'!$BB$6:$BB$1547))</f>
        <v>0</v>
      </c>
      <c r="JO129" s="108" t="e">
        <f t="shared" si="3457"/>
        <v>#VALUE!</v>
      </c>
      <c r="JP129" s="109" t="e">
        <f t="shared" si="3165"/>
        <v>#VALUE!</v>
      </c>
      <c r="JQ129" s="104" t="e">
        <f t="shared" si="3458"/>
        <v>#VALUE!</v>
      </c>
      <c r="JR129" s="105" t="e">
        <f t="shared" si="3166"/>
        <v>#VALUE!</v>
      </c>
      <c r="JS129" s="191"/>
      <c r="JT129" s="192" t="e">
        <f t="shared" si="3167"/>
        <v>#VALUE!</v>
      </c>
      <c r="JU129" s="106" t="e">
        <f t="shared" si="3459"/>
        <v>#VALUE!</v>
      </c>
      <c r="JV129" s="202"/>
      <c r="JW129" s="202"/>
      <c r="JX129" s="202"/>
      <c r="JY129" s="202"/>
      <c r="JZ129" s="202"/>
      <c r="KA129" s="202"/>
      <c r="KB129" s="202"/>
      <c r="KC129" s="202"/>
      <c r="KD129" s="203"/>
      <c r="KE129" s="204"/>
      <c r="KF129" s="108" t="e">
        <f t="shared" si="3460"/>
        <v>#VALUE!</v>
      </c>
      <c r="KG129" s="102">
        <f>IF(E129=0,0,SUMIF('Cocktail (December 2025)'!$F$6:$DB$1547,E129,'Cocktail (December 2025)'!$BE$6:$BE$1547))</f>
        <v>0</v>
      </c>
      <c r="KH129" s="108" t="e">
        <f t="shared" si="3461"/>
        <v>#VALUE!</v>
      </c>
      <c r="KI129" s="109" t="e">
        <f t="shared" si="3168"/>
        <v>#VALUE!</v>
      </c>
      <c r="KJ129" s="104" t="e">
        <f t="shared" si="3462"/>
        <v>#VALUE!</v>
      </c>
      <c r="KK129" s="105" t="e">
        <f t="shared" si="3169"/>
        <v>#VALUE!</v>
      </c>
      <c r="KL129" s="191"/>
      <c r="KM129" s="192" t="e">
        <f t="shared" si="3170"/>
        <v>#VALUE!</v>
      </c>
      <c r="KN129" s="106" t="e">
        <f t="shared" si="3171"/>
        <v>#VALUE!</v>
      </c>
      <c r="KO129" s="202"/>
      <c r="KP129" s="202"/>
      <c r="KQ129" s="202"/>
      <c r="KR129" s="202"/>
      <c r="KS129" s="202"/>
      <c r="KT129" s="202"/>
      <c r="KU129" s="202"/>
      <c r="KV129" s="202"/>
      <c r="KW129" s="203"/>
      <c r="KX129" s="204"/>
      <c r="KY129" s="108" t="e">
        <f t="shared" si="3463"/>
        <v>#VALUE!</v>
      </c>
      <c r="KZ129" s="102">
        <f>IF(E129=0,0,SUMIF('Cocktail (December 2025)'!$F$6:$DB$1547,E129,'Cocktail (December 2025)'!$BH$6:$BH$1547))</f>
        <v>0</v>
      </c>
      <c r="LA129" s="108" t="e">
        <f t="shared" si="3464"/>
        <v>#VALUE!</v>
      </c>
      <c r="LB129" s="109" t="e">
        <f t="shared" si="3172"/>
        <v>#VALUE!</v>
      </c>
      <c r="LC129" s="104" t="e">
        <f t="shared" si="3465"/>
        <v>#VALUE!</v>
      </c>
      <c r="LD129" s="105" t="e">
        <f t="shared" si="3173"/>
        <v>#VALUE!</v>
      </c>
      <c r="LE129" s="191"/>
      <c r="LF129" s="192" t="e">
        <f t="shared" si="3174"/>
        <v>#VALUE!</v>
      </c>
      <c r="LG129" s="106" t="e">
        <f t="shared" si="3175"/>
        <v>#VALUE!</v>
      </c>
      <c r="LH129" s="202"/>
      <c r="LI129" s="202"/>
      <c r="LJ129" s="202"/>
      <c r="LK129" s="202"/>
      <c r="LL129" s="202"/>
      <c r="LM129" s="202"/>
      <c r="LN129" s="202"/>
      <c r="LO129" s="202"/>
      <c r="LP129" s="203"/>
      <c r="LQ129" s="204"/>
      <c r="LR129" s="108" t="e">
        <f t="shared" si="3466"/>
        <v>#VALUE!</v>
      </c>
      <c r="LS129" s="102">
        <f>IF(E129=0,0,SUMIF('Cocktail (December 2025)'!$F$6:$DB$1547,E129,'Cocktail (December 2025)'!$BK$6:$BK$1547))</f>
        <v>0</v>
      </c>
      <c r="LT129" s="108" t="e">
        <f t="shared" si="3467"/>
        <v>#VALUE!</v>
      </c>
      <c r="LU129" s="109" t="e">
        <f t="shared" si="3176"/>
        <v>#VALUE!</v>
      </c>
      <c r="LV129" s="104" t="e">
        <f t="shared" si="3468"/>
        <v>#VALUE!</v>
      </c>
      <c r="LW129" s="105" t="e">
        <f t="shared" si="3177"/>
        <v>#VALUE!</v>
      </c>
      <c r="LX129" s="191"/>
      <c r="LY129" s="192" t="e">
        <f t="shared" si="3178"/>
        <v>#VALUE!</v>
      </c>
      <c r="LZ129" s="106" t="e">
        <f t="shared" si="3179"/>
        <v>#VALUE!</v>
      </c>
      <c r="MA129" s="202"/>
      <c r="MB129" s="202"/>
      <c r="MC129" s="202"/>
      <c r="MD129" s="202"/>
      <c r="ME129" s="202"/>
      <c r="MF129" s="202"/>
      <c r="MG129" s="202"/>
      <c r="MH129" s="202"/>
      <c r="MI129" s="203"/>
      <c r="MJ129" s="204"/>
      <c r="MK129" s="108" t="e">
        <f t="shared" si="3469"/>
        <v>#VALUE!</v>
      </c>
      <c r="ML129" s="102">
        <f>IF(E129=0,0,SUMIF('Cocktail (December 2025)'!$F$6:$DB$1547,E129,'Cocktail (December 2025)'!$BN$6:$BN$1547))</f>
        <v>0</v>
      </c>
      <c r="MM129" s="108" t="e">
        <f t="shared" si="3470"/>
        <v>#VALUE!</v>
      </c>
      <c r="MN129" s="109" t="e">
        <f t="shared" si="3180"/>
        <v>#VALUE!</v>
      </c>
      <c r="MO129" s="104" t="e">
        <f t="shared" si="3471"/>
        <v>#VALUE!</v>
      </c>
      <c r="MP129" s="105" t="e">
        <f t="shared" si="3181"/>
        <v>#VALUE!</v>
      </c>
      <c r="MQ129" s="191"/>
      <c r="MR129" s="192" t="e">
        <f t="shared" si="3182"/>
        <v>#VALUE!</v>
      </c>
      <c r="MS129" s="106" t="e">
        <f t="shared" si="3183"/>
        <v>#VALUE!</v>
      </c>
      <c r="MT129" s="202"/>
      <c r="MU129" s="202"/>
      <c r="MV129" s="202"/>
      <c r="MW129" s="202"/>
      <c r="MX129" s="202"/>
      <c r="MY129" s="202"/>
      <c r="MZ129" s="202"/>
      <c r="NA129" s="202"/>
      <c r="NB129" s="203"/>
      <c r="NC129" s="204"/>
      <c r="ND129" s="108" t="e">
        <f t="shared" si="3472"/>
        <v>#VALUE!</v>
      </c>
      <c r="NE129" s="102">
        <f>IF(E129=0,0,SUMIF('Cocktail (December 2025)'!$F$6:$DB$1547,E129,'Cocktail (December 2025)'!$BQ$6:$BQ$1547))</f>
        <v>0</v>
      </c>
      <c r="NF129" s="108" t="e">
        <f t="shared" si="3473"/>
        <v>#VALUE!</v>
      </c>
      <c r="NG129" s="109" t="e">
        <f t="shared" si="3184"/>
        <v>#VALUE!</v>
      </c>
      <c r="NH129" s="104" t="e">
        <f t="shared" si="3474"/>
        <v>#VALUE!</v>
      </c>
      <c r="NI129" s="105" t="e">
        <f t="shared" si="3185"/>
        <v>#VALUE!</v>
      </c>
      <c r="NJ129" s="191"/>
      <c r="NK129" s="192" t="e">
        <f t="shared" si="3186"/>
        <v>#VALUE!</v>
      </c>
      <c r="NL129" s="106" t="e">
        <f t="shared" si="3187"/>
        <v>#VALUE!</v>
      </c>
      <c r="NM129" s="202"/>
      <c r="NN129" s="202"/>
      <c r="NO129" s="202"/>
      <c r="NP129" s="202"/>
      <c r="NQ129" s="202"/>
      <c r="NR129" s="202"/>
      <c r="NS129" s="202"/>
      <c r="NT129" s="202"/>
      <c r="NU129" s="203"/>
      <c r="NV129" s="204"/>
      <c r="NW129" s="108" t="e">
        <f t="shared" si="3475"/>
        <v>#VALUE!</v>
      </c>
      <c r="NX129" s="102">
        <f>IF(E129=0,0,SUMIF('Cocktail (December 2025)'!$F$6:$DB$1547,E129,'Cocktail (December 2025)'!$BT$6:$BT$1547))</f>
        <v>0</v>
      </c>
      <c r="NY129" s="108" t="e">
        <f t="shared" si="3476"/>
        <v>#VALUE!</v>
      </c>
      <c r="NZ129" s="109" t="e">
        <f t="shared" si="3188"/>
        <v>#VALUE!</v>
      </c>
      <c r="OA129" s="104" t="e">
        <f t="shared" si="3477"/>
        <v>#VALUE!</v>
      </c>
      <c r="OB129" s="105" t="e">
        <f t="shared" si="3189"/>
        <v>#VALUE!</v>
      </c>
      <c r="OC129" s="191"/>
      <c r="OD129" s="192" t="e">
        <f t="shared" si="3190"/>
        <v>#VALUE!</v>
      </c>
      <c r="OE129" s="106" t="e">
        <f t="shared" si="3191"/>
        <v>#VALUE!</v>
      </c>
      <c r="OF129" s="202"/>
      <c r="OG129" s="202"/>
      <c r="OH129" s="202"/>
      <c r="OI129" s="202"/>
      <c r="OJ129" s="202"/>
      <c r="OK129" s="202"/>
      <c r="OL129" s="202"/>
      <c r="OM129" s="202"/>
      <c r="ON129" s="203"/>
      <c r="OO129" s="204"/>
      <c r="OP129" s="108" t="e">
        <f t="shared" si="3478"/>
        <v>#VALUE!</v>
      </c>
      <c r="OQ129" s="102">
        <f>IF(E129=0,0,SUMIF('Cocktail (December 2025)'!$F$6:$DB$1547,E129,'Cocktail (December 2025)'!$BW$6:$BW$1547))</f>
        <v>0</v>
      </c>
      <c r="OR129" s="108" t="e">
        <f t="shared" si="3479"/>
        <v>#VALUE!</v>
      </c>
      <c r="OS129" s="109" t="e">
        <f t="shared" si="3192"/>
        <v>#VALUE!</v>
      </c>
      <c r="OT129" s="104" t="e">
        <f t="shared" si="3480"/>
        <v>#VALUE!</v>
      </c>
      <c r="OU129" s="105" t="e">
        <f t="shared" si="3193"/>
        <v>#VALUE!</v>
      </c>
      <c r="OV129" s="191"/>
      <c r="OW129" s="192" t="e">
        <f t="shared" si="3194"/>
        <v>#VALUE!</v>
      </c>
      <c r="OX129" s="106" t="e">
        <f t="shared" si="3481"/>
        <v>#VALUE!</v>
      </c>
      <c r="OY129" s="202"/>
      <c r="OZ129" s="202"/>
      <c r="PA129" s="202"/>
      <c r="PB129" s="202"/>
      <c r="PC129" s="202"/>
      <c r="PD129" s="202"/>
      <c r="PE129" s="202"/>
      <c r="PF129" s="202"/>
      <c r="PG129" s="203"/>
      <c r="PH129" s="204"/>
      <c r="PI129" s="108" t="e">
        <f t="shared" si="3482"/>
        <v>#VALUE!</v>
      </c>
      <c r="PJ129" s="102">
        <f>IF(E129=0,0,SUMIF('Cocktail (December 2025)'!$F$6:$DB$1547,E129,'Cocktail (December 2025)'!$BZ$6:$BZ$1547))</f>
        <v>0</v>
      </c>
      <c r="PK129" s="108" t="e">
        <f t="shared" si="3483"/>
        <v>#VALUE!</v>
      </c>
      <c r="PL129" s="109" t="e">
        <f t="shared" si="3195"/>
        <v>#VALUE!</v>
      </c>
      <c r="PM129" s="104" t="e">
        <f t="shared" si="3484"/>
        <v>#VALUE!</v>
      </c>
      <c r="PN129" s="105" t="e">
        <f t="shared" si="3196"/>
        <v>#VALUE!</v>
      </c>
      <c r="PO129" s="191"/>
      <c r="PP129" s="192" t="e">
        <f t="shared" si="3197"/>
        <v>#VALUE!</v>
      </c>
      <c r="PQ129" s="106" t="e">
        <f t="shared" si="3198"/>
        <v>#VALUE!</v>
      </c>
      <c r="PR129" s="202"/>
      <c r="PS129" s="202"/>
      <c r="PT129" s="202"/>
      <c r="PU129" s="202"/>
      <c r="PV129" s="202"/>
      <c r="PW129" s="202"/>
      <c r="PX129" s="202"/>
      <c r="PY129" s="202"/>
      <c r="PZ129" s="203"/>
      <c r="QA129" s="204"/>
      <c r="QB129" s="108" t="e">
        <f t="shared" si="3485"/>
        <v>#VALUE!</v>
      </c>
      <c r="QC129" s="102">
        <f>IF(E129=0,0,SUMIF('Cocktail (December 2025)'!$F$6:$DB$1547,E129,'Cocktail (December 2025)'!$CC$6:$CC$1547))</f>
        <v>0</v>
      </c>
      <c r="QD129" s="108" t="e">
        <f t="shared" si="3486"/>
        <v>#VALUE!</v>
      </c>
      <c r="QE129" s="109" t="e">
        <f t="shared" si="3199"/>
        <v>#VALUE!</v>
      </c>
      <c r="QF129" s="104" t="e">
        <f t="shared" si="3487"/>
        <v>#VALUE!</v>
      </c>
      <c r="QG129" s="105" t="e">
        <f t="shared" si="3200"/>
        <v>#VALUE!</v>
      </c>
      <c r="QH129" s="191"/>
      <c r="QI129" s="192" t="e">
        <f t="shared" si="3201"/>
        <v>#VALUE!</v>
      </c>
      <c r="QJ129" s="106" t="e">
        <f t="shared" si="3202"/>
        <v>#VALUE!</v>
      </c>
      <c r="QK129" s="202"/>
      <c r="QL129" s="202"/>
      <c r="QM129" s="202"/>
      <c r="QN129" s="202"/>
      <c r="QO129" s="202"/>
      <c r="QP129" s="202"/>
      <c r="QQ129" s="202"/>
      <c r="QR129" s="202"/>
      <c r="QS129" s="203"/>
      <c r="QT129" s="204"/>
      <c r="QU129" s="108" t="e">
        <f t="shared" si="3488"/>
        <v>#VALUE!</v>
      </c>
      <c r="QV129" s="102">
        <f>IF(E129=0,0,SUMIF('Cocktail (December 2025)'!$F$6:$DB$1547,E129,'Cocktail (December 2025)'!$CF$6:$CF$1547))</f>
        <v>0</v>
      </c>
      <c r="QW129" s="108" t="e">
        <f t="shared" si="3489"/>
        <v>#VALUE!</v>
      </c>
      <c r="QX129" s="109" t="e">
        <f t="shared" si="3203"/>
        <v>#VALUE!</v>
      </c>
      <c r="QY129" s="104" t="e">
        <f t="shared" si="3490"/>
        <v>#VALUE!</v>
      </c>
      <c r="QZ129" s="105" t="e">
        <f t="shared" si="3204"/>
        <v>#VALUE!</v>
      </c>
      <c r="RA129" s="191"/>
      <c r="RB129" s="192" t="e">
        <f t="shared" si="3205"/>
        <v>#VALUE!</v>
      </c>
      <c r="RC129" s="106" t="e">
        <f t="shared" si="3100"/>
        <v>#VALUE!</v>
      </c>
      <c r="RD129" s="202"/>
      <c r="RE129" s="202"/>
      <c r="RF129" s="202"/>
      <c r="RG129" s="202"/>
      <c r="RH129" s="202"/>
      <c r="RI129" s="202"/>
      <c r="RJ129" s="202"/>
      <c r="RK129" s="202"/>
      <c r="RL129" s="203"/>
      <c r="RM129" s="204"/>
      <c r="RN129" s="108" t="e">
        <f t="shared" si="3491"/>
        <v>#VALUE!</v>
      </c>
      <c r="RO129" s="102">
        <f>IF(E129=0,0,SUMIF('Cocktail (December 2025)'!$F$6:$DB$1547,E129,'Cocktail (December 2025)'!$CI$6:$CI$1547))</f>
        <v>0</v>
      </c>
      <c r="RP129" s="108" t="e">
        <f t="shared" si="3492"/>
        <v>#VALUE!</v>
      </c>
      <c r="RQ129" s="109" t="e">
        <f t="shared" si="3206"/>
        <v>#VALUE!</v>
      </c>
      <c r="RR129" s="104" t="e">
        <f t="shared" si="3493"/>
        <v>#VALUE!</v>
      </c>
      <c r="RS129" s="105" t="e">
        <f t="shared" si="3207"/>
        <v>#VALUE!</v>
      </c>
      <c r="RT129" s="191"/>
      <c r="RU129" s="192" t="e">
        <f t="shared" si="3208"/>
        <v>#VALUE!</v>
      </c>
      <c r="RV129" s="106" t="e">
        <f t="shared" si="3209"/>
        <v>#VALUE!</v>
      </c>
      <c r="RW129" s="202"/>
      <c r="RX129" s="202"/>
      <c r="RY129" s="202"/>
      <c r="RZ129" s="202"/>
      <c r="SA129" s="202"/>
      <c r="SB129" s="202"/>
      <c r="SC129" s="202"/>
      <c r="SD129" s="202"/>
      <c r="SE129" s="203"/>
      <c r="SF129" s="204"/>
      <c r="SG129" s="108" t="e">
        <f t="shared" si="3494"/>
        <v>#VALUE!</v>
      </c>
      <c r="SH129" s="102">
        <f>IF(E129=0,0,SUMIF('Cocktail (December 2025)'!$F$6:$DB$1547,E129,'Cocktail (December 2025)'!$CL$6:$CL$1547))</f>
        <v>0</v>
      </c>
      <c r="SI129" s="108" t="e">
        <f t="shared" si="3495"/>
        <v>#VALUE!</v>
      </c>
      <c r="SJ129" s="109" t="e">
        <f t="shared" si="3210"/>
        <v>#VALUE!</v>
      </c>
      <c r="SK129" s="104" t="e">
        <f t="shared" si="3496"/>
        <v>#VALUE!</v>
      </c>
      <c r="SL129" s="105" t="e">
        <f t="shared" si="3211"/>
        <v>#VALUE!</v>
      </c>
      <c r="SM129" s="191"/>
      <c r="SN129" s="192" t="e">
        <f t="shared" si="3212"/>
        <v>#VALUE!</v>
      </c>
      <c r="SO129" s="106" t="e">
        <f t="shared" si="3213"/>
        <v>#VALUE!</v>
      </c>
      <c r="SP129" s="202"/>
      <c r="SQ129" s="202"/>
      <c r="SR129" s="202"/>
      <c r="SS129" s="202"/>
      <c r="ST129" s="202"/>
      <c r="SU129" s="202"/>
      <c r="SV129" s="202"/>
      <c r="SW129" s="202"/>
      <c r="SX129" s="203"/>
      <c r="SY129" s="204"/>
      <c r="SZ129" s="108" t="e">
        <f t="shared" si="3497"/>
        <v>#VALUE!</v>
      </c>
      <c r="TA129" s="102">
        <f>IF(E129=0,0,SUMIF('Cocktail (December 2025)'!$F$6:$DB$1547,E129,'Cocktail (December 2025)'!$CO$6:$CO$1547))</f>
        <v>0</v>
      </c>
      <c r="TB129" s="108" t="e">
        <f t="shared" si="3498"/>
        <v>#VALUE!</v>
      </c>
      <c r="TC129" s="109" t="e">
        <f t="shared" si="3214"/>
        <v>#VALUE!</v>
      </c>
      <c r="TD129" s="104" t="e">
        <f t="shared" si="3499"/>
        <v>#VALUE!</v>
      </c>
      <c r="TE129" s="105" t="e">
        <f t="shared" si="3215"/>
        <v>#VALUE!</v>
      </c>
      <c r="TF129" s="191"/>
      <c r="TG129" s="192" t="e">
        <f t="shared" si="3216"/>
        <v>#VALUE!</v>
      </c>
      <c r="TH129" s="106" t="e">
        <f t="shared" si="3217"/>
        <v>#VALUE!</v>
      </c>
      <c r="TI129" s="202"/>
      <c r="TJ129" s="202"/>
      <c r="TK129" s="202"/>
      <c r="TL129" s="202"/>
      <c r="TM129" s="202"/>
      <c r="TN129" s="202"/>
      <c r="TO129" s="202"/>
      <c r="TP129" s="202"/>
      <c r="TQ129" s="203"/>
      <c r="TR129" s="204"/>
      <c r="TS129" s="108" t="e">
        <f t="shared" si="3500"/>
        <v>#VALUE!</v>
      </c>
      <c r="TT129" s="102">
        <f>IF(E129=0,0,SUMIF('Cocktail (December 2025)'!$F$6:$DB$1547,E129,'Cocktail (December 2025)'!$CR$6:$CR$1547))</f>
        <v>0</v>
      </c>
      <c r="TU129" s="108" t="e">
        <f t="shared" si="3501"/>
        <v>#VALUE!</v>
      </c>
      <c r="TV129" s="109" t="e">
        <f t="shared" si="3218"/>
        <v>#VALUE!</v>
      </c>
      <c r="TW129" s="104" t="e">
        <f t="shared" si="3502"/>
        <v>#VALUE!</v>
      </c>
      <c r="TX129" s="105" t="e">
        <f t="shared" si="3219"/>
        <v>#VALUE!</v>
      </c>
      <c r="TY129" s="191"/>
      <c r="TZ129" s="192" t="e">
        <f t="shared" si="3220"/>
        <v>#VALUE!</v>
      </c>
      <c r="UA129" s="106" t="e">
        <f t="shared" si="3221"/>
        <v>#VALUE!</v>
      </c>
      <c r="UB129" s="202"/>
      <c r="UC129" s="202"/>
      <c r="UD129" s="202"/>
      <c r="UE129" s="202"/>
      <c r="UF129" s="202"/>
      <c r="UG129" s="202"/>
      <c r="UH129" s="202"/>
      <c r="UI129" s="202"/>
      <c r="UJ129" s="203"/>
      <c r="UK129" s="204"/>
      <c r="UL129" s="108" t="e">
        <f t="shared" si="3503"/>
        <v>#VALUE!</v>
      </c>
      <c r="UM129" s="102">
        <f>IF(E129=0,0,SUMIF('Cocktail (December 2025)'!$F$6:$DB$1547,E129,'Cocktail (December 2025)'!$CU$6:$CU$1547))</f>
        <v>0</v>
      </c>
      <c r="UN129" s="108" t="e">
        <f t="shared" si="3504"/>
        <v>#VALUE!</v>
      </c>
      <c r="UO129" s="109" t="e">
        <f t="shared" si="3222"/>
        <v>#VALUE!</v>
      </c>
      <c r="UP129" s="104" t="e">
        <f t="shared" si="3505"/>
        <v>#VALUE!</v>
      </c>
      <c r="UQ129" s="105" t="e">
        <f t="shared" si="3223"/>
        <v>#VALUE!</v>
      </c>
      <c r="UR129" s="191"/>
      <c r="US129" s="192" t="e">
        <f t="shared" si="3224"/>
        <v>#VALUE!</v>
      </c>
      <c r="UT129" s="106" t="e">
        <f t="shared" si="3225"/>
        <v>#VALUE!</v>
      </c>
      <c r="UU129" s="202"/>
      <c r="UV129" s="202"/>
      <c r="UW129" s="202"/>
      <c r="UX129" s="202"/>
      <c r="UY129" s="202"/>
      <c r="UZ129" s="202"/>
      <c r="VA129" s="202"/>
      <c r="VB129" s="202"/>
      <c r="VC129" s="203"/>
      <c r="VD129" s="204"/>
      <c r="VE129" s="108" t="e">
        <f t="shared" si="3506"/>
        <v>#VALUE!</v>
      </c>
      <c r="VF129" s="102">
        <f>IF(E129=0,0,SUMIF('Cocktail (December 2025)'!$F$6:$DB$1547,E129,'Cocktail (December 2025)'!$CX$6:$CX$1547))</f>
        <v>0</v>
      </c>
      <c r="VG129" s="108" t="e">
        <f t="shared" si="3507"/>
        <v>#VALUE!</v>
      </c>
      <c r="VH129" s="109" t="e">
        <f t="shared" si="3226"/>
        <v>#VALUE!</v>
      </c>
      <c r="VI129" s="104" t="e">
        <f t="shared" si="3508"/>
        <v>#VALUE!</v>
      </c>
      <c r="VJ129" s="105" t="e">
        <f t="shared" si="3227"/>
        <v>#VALUE!</v>
      </c>
      <c r="VK129" s="191"/>
      <c r="VL129" s="192" t="e">
        <f t="shared" si="3228"/>
        <v>#VALUE!</v>
      </c>
      <c r="VM129" s="106" t="e">
        <f t="shared" si="3229"/>
        <v>#VALUE!</v>
      </c>
      <c r="VN129" s="202"/>
      <c r="VO129" s="202"/>
      <c r="VP129" s="202"/>
      <c r="VQ129" s="202"/>
      <c r="VR129" s="202"/>
      <c r="VS129" s="202"/>
      <c r="VT129" s="202"/>
      <c r="VU129" s="202"/>
      <c r="VV129" s="203"/>
      <c r="VW129" s="204"/>
      <c r="VX129" s="108" t="e">
        <f t="shared" si="3509"/>
        <v>#VALUE!</v>
      </c>
      <c r="VY129" s="102">
        <f>IF(E129=0,0,SUMIF('Cocktail (December 2025)'!$F$6:$DB$1547,E129,'Cocktail (December 2025)'!$DA$6:$DA$1547))</f>
        <v>0</v>
      </c>
      <c r="VZ129" s="108" t="e">
        <f t="shared" si="3510"/>
        <v>#VALUE!</v>
      </c>
      <c r="WA129" s="109" t="e">
        <f t="shared" si="3230"/>
        <v>#VALUE!</v>
      </c>
      <c r="WB129" s="104" t="e">
        <f t="shared" si="3511"/>
        <v>#VALUE!</v>
      </c>
      <c r="WC129" s="105" t="e">
        <f t="shared" si="3231"/>
        <v>#VALUE!</v>
      </c>
      <c r="WD129" s="191"/>
      <c r="WE129" s="192" t="e">
        <f t="shared" si="3232"/>
        <v>#VALUE!</v>
      </c>
      <c r="WF129" s="14" t="s">
        <v>81</v>
      </c>
      <c r="WG129" s="62">
        <f t="shared" si="3512"/>
        <v>0</v>
      </c>
      <c r="WH129" s="13">
        <f t="shared" si="3513"/>
        <v>0</v>
      </c>
      <c r="WI129" s="13">
        <f t="shared" si="3514"/>
        <v>0</v>
      </c>
      <c r="WJ129" s="13">
        <f t="shared" si="3515"/>
        <v>0</v>
      </c>
      <c r="WK129" s="13">
        <f t="shared" si="3516"/>
        <v>0</v>
      </c>
      <c r="WL129" s="13">
        <f t="shared" si="3517"/>
        <v>0</v>
      </c>
      <c r="WM129" s="13">
        <f t="shared" si="3518"/>
        <v>0</v>
      </c>
      <c r="WN129" s="13">
        <f t="shared" si="3519"/>
        <v>0</v>
      </c>
      <c r="WO129" s="13">
        <f t="shared" si="3520"/>
        <v>0</v>
      </c>
      <c r="WP129" s="63">
        <f t="shared" si="3521"/>
        <v>0</v>
      </c>
      <c r="WQ129" s="63">
        <f t="shared" si="3522"/>
        <v>0</v>
      </c>
      <c r="WR129" s="63" t="e">
        <f t="shared" si="3523"/>
        <v>#VALUE!</v>
      </c>
      <c r="WS129" s="63" t="e">
        <f t="shared" si="3524"/>
        <v>#VALUE!</v>
      </c>
      <c r="WT129" s="54" t="e">
        <f t="shared" si="3235"/>
        <v>#VALUE!</v>
      </c>
      <c r="WU129" s="64" t="e">
        <f t="shared" si="3236"/>
        <v>#VALUE!</v>
      </c>
      <c r="WV129" s="196"/>
      <c r="WW129" s="197" t="e">
        <f t="shared" si="3237"/>
        <v>#VALUE!</v>
      </c>
      <c r="WX129" s="12" t="e">
        <f t="shared" si="3525"/>
        <v>#VALUE!</v>
      </c>
      <c r="WY129" s="61"/>
    </row>
    <row r="130" spans="1:623" ht="15" hidden="1" x14ac:dyDescent="0.3">
      <c r="A130" s="114" t="str">
        <f t="shared" si="3111"/>
        <v>-</v>
      </c>
      <c r="B130" s="175"/>
      <c r="C130" s="173">
        <v>976</v>
      </c>
      <c r="D130" s="174">
        <v>471</v>
      </c>
      <c r="E130" s="138"/>
      <c r="F130" s="98" t="str">
        <f>IF(E130="","",IF(VLOOKUP(E130,'Master Data (December 2025)'!$B$10:$N$857,1)=E130,VLOOKUP(E130,'Master Data (December 2025)'!$B$10:$N$857,6),"XX"))</f>
        <v/>
      </c>
      <c r="G130" s="98"/>
      <c r="H130" s="90" t="str">
        <f>IF(E130="","",IF(VLOOKUP(E130,'Master Data (December 2025)'!$B$10:$N$857,1)=E130,VLOOKUP(E130,'Master Data (December 2025)'!$B$10:$N$857,8),"XX"))</f>
        <v/>
      </c>
      <c r="I130" s="98"/>
      <c r="J130" s="90" t="str">
        <f>IF(E130="","",IF(VLOOKUP(E130,'Master Data (December 2025)'!$B$10:$N$857,1)=E130,VLOOKUP(E130,'Master Data (December 2025)'!$B$10:$N$857,3),"XX"))</f>
        <v/>
      </c>
      <c r="K130" s="99" t="str">
        <f>IF(E130="","",IF(VLOOKUP(E130,'Master Data (December 2025)'!$B$10:$N$857,1)=E130,VLOOKUP(E130,'Master Data (December 2025)'!$B$10:$N$857,5),"XX"))</f>
        <v/>
      </c>
      <c r="L130" s="215" t="str">
        <f>IF(E130="","",IF(VLOOKUP(E130,'Master Data (December 2025)'!$B$10:$N$857,1)=E130,VLOOKUP(E130,'Master Data (December 2025)'!$B$10:$N$857,11),"XX"))</f>
        <v/>
      </c>
      <c r="M130" s="215" t="str">
        <f>IF(E130="","",IF(VLOOKUP(E130,'Master Data (December 2025)'!$B$10:$N$857,1)=E130,VLOOKUP(E130,'Master Data (December 2025)'!$B$10:$N$857,13),"XX"))</f>
        <v/>
      </c>
      <c r="N130" s="208"/>
      <c r="O130" s="100">
        <f t="shared" si="3112"/>
        <v>0</v>
      </c>
      <c r="P130" s="202"/>
      <c r="Q130" s="202"/>
      <c r="R130" s="202"/>
      <c r="S130" s="202"/>
      <c r="T130" s="202"/>
      <c r="U130" s="202"/>
      <c r="V130" s="202"/>
      <c r="W130" s="202"/>
      <c r="X130" s="203"/>
      <c r="Y130" s="204"/>
      <c r="Z130" s="101" t="e">
        <f t="shared" si="3113"/>
        <v>#VALUE!</v>
      </c>
      <c r="AA130" s="102">
        <f>IF(E130=0,0,SUMIF('Cocktail (December 2025)'!$F$6:$DB$1547,E130,'Cocktail (December 2025)'!$O$6:$O$1547))</f>
        <v>0</v>
      </c>
      <c r="AB130" s="103" t="e">
        <f t="shared" si="3114"/>
        <v>#VALUE!</v>
      </c>
      <c r="AC130" s="104" t="e">
        <f t="shared" si="3115"/>
        <v>#VALUE!</v>
      </c>
      <c r="AD130" s="104" t="e">
        <f t="shared" si="3116"/>
        <v>#VALUE!</v>
      </c>
      <c r="AE130" s="105" t="e">
        <f t="shared" si="3117"/>
        <v>#VALUE!</v>
      </c>
      <c r="AF130" s="191"/>
      <c r="AG130" s="192" t="e">
        <f t="shared" si="3118"/>
        <v>#VALUE!</v>
      </c>
      <c r="AH130" s="106" t="e">
        <f t="shared" si="3099"/>
        <v>#VALUE!</v>
      </c>
      <c r="AI130" s="202"/>
      <c r="AJ130" s="202"/>
      <c r="AK130" s="202"/>
      <c r="AL130" s="202"/>
      <c r="AM130" s="202"/>
      <c r="AN130" s="202"/>
      <c r="AO130" s="202"/>
      <c r="AP130" s="202"/>
      <c r="AQ130" s="203"/>
      <c r="AR130" s="204"/>
      <c r="AS130" s="107" t="e">
        <f t="shared" si="3418"/>
        <v>#VALUE!</v>
      </c>
      <c r="AT130" s="102">
        <f>IF(E130=0,0,SUMIF('Cocktail (December 2025)'!$F$6:$DB$1547,E130,'Cocktail (December 2025)'!$R$6:$R$1547))</f>
        <v>0</v>
      </c>
      <c r="AU130" s="108" t="e">
        <f t="shared" si="3419"/>
        <v>#VALUE!</v>
      </c>
      <c r="AV130" s="104" t="e">
        <f t="shared" si="3119"/>
        <v>#VALUE!</v>
      </c>
      <c r="AW130" s="104" t="e">
        <f t="shared" si="3420"/>
        <v>#VALUE!</v>
      </c>
      <c r="AX130" s="105" t="e">
        <f t="shared" si="3120"/>
        <v>#VALUE!</v>
      </c>
      <c r="AY130" s="191"/>
      <c r="AZ130" s="192" t="e">
        <f t="shared" si="3121"/>
        <v>#VALUE!</v>
      </c>
      <c r="BA130" s="106" t="e">
        <f t="shared" si="3421"/>
        <v>#VALUE!</v>
      </c>
      <c r="BB130" s="202"/>
      <c r="BC130" s="202"/>
      <c r="BD130" s="202"/>
      <c r="BE130" s="202"/>
      <c r="BF130" s="202"/>
      <c r="BG130" s="202"/>
      <c r="BH130" s="202"/>
      <c r="BI130" s="202"/>
      <c r="BJ130" s="203"/>
      <c r="BK130" s="204"/>
      <c r="BL130" s="108" t="e">
        <f t="shared" si="3422"/>
        <v>#VALUE!</v>
      </c>
      <c r="BM130" s="102">
        <f>IF(E130=0,0,SUMIF('Cocktail (December 2025)'!$F$6:$DB$1547,E130,'Cocktail (December 2025)'!$U$6:$U$1547))</f>
        <v>0</v>
      </c>
      <c r="BN130" s="108" t="e">
        <f t="shared" si="3423"/>
        <v>#VALUE!</v>
      </c>
      <c r="BO130" s="109" t="e">
        <f t="shared" si="3122"/>
        <v>#VALUE!</v>
      </c>
      <c r="BP130" s="104" t="e">
        <f t="shared" si="3424"/>
        <v>#VALUE!</v>
      </c>
      <c r="BQ130" s="105" t="e">
        <f t="shared" si="3123"/>
        <v>#VALUE!</v>
      </c>
      <c r="BR130" s="191"/>
      <c r="BS130" s="192" t="e">
        <f t="shared" si="3124"/>
        <v>#VALUE!</v>
      </c>
      <c r="BT130" s="106" t="e">
        <f t="shared" si="3125"/>
        <v>#VALUE!</v>
      </c>
      <c r="BU130" s="202"/>
      <c r="BV130" s="202"/>
      <c r="BW130" s="202"/>
      <c r="BX130" s="202"/>
      <c r="BY130" s="202"/>
      <c r="BZ130" s="202"/>
      <c r="CA130" s="202"/>
      <c r="CB130" s="202"/>
      <c r="CC130" s="203"/>
      <c r="CD130" s="204"/>
      <c r="CE130" s="108" t="e">
        <f t="shared" si="3425"/>
        <v>#VALUE!</v>
      </c>
      <c r="CF130" s="102">
        <f>IF(E130=0,0,SUMIF('Cocktail (December 2025)'!$F$6:$DB$1547,E130,'Cocktail (December 2025)'!$X$6:$X$1547))</f>
        <v>0</v>
      </c>
      <c r="CG130" s="108" t="e">
        <f t="shared" si="3426"/>
        <v>#VALUE!</v>
      </c>
      <c r="CH130" s="109" t="e">
        <f t="shared" si="3126"/>
        <v>#VALUE!</v>
      </c>
      <c r="CI130" s="104" t="e">
        <f t="shared" si="3427"/>
        <v>#VALUE!</v>
      </c>
      <c r="CJ130" s="105" t="e">
        <f t="shared" si="3127"/>
        <v>#VALUE!</v>
      </c>
      <c r="CK130" s="191"/>
      <c r="CL130" s="192" t="e">
        <f t="shared" si="3128"/>
        <v>#VALUE!</v>
      </c>
      <c r="CM130" s="106" t="e">
        <f t="shared" si="3129"/>
        <v>#VALUE!</v>
      </c>
      <c r="CN130" s="202"/>
      <c r="CO130" s="202"/>
      <c r="CP130" s="202"/>
      <c r="CQ130" s="202"/>
      <c r="CR130" s="202"/>
      <c r="CS130" s="202"/>
      <c r="CT130" s="202"/>
      <c r="CU130" s="202"/>
      <c r="CV130" s="203"/>
      <c r="CW130" s="204"/>
      <c r="CX130" s="108" t="e">
        <f t="shared" si="3428"/>
        <v>#VALUE!</v>
      </c>
      <c r="CY130" s="102">
        <f>IF(E130=0,0,SUMIF('Cocktail (December 2025)'!$F$6:$DB$1547,E130,'Cocktail (December 2025)'!$AA$6:$AA$1547))</f>
        <v>0</v>
      </c>
      <c r="CZ130" s="108" t="e">
        <f t="shared" si="3429"/>
        <v>#VALUE!</v>
      </c>
      <c r="DA130" s="109" t="e">
        <f t="shared" si="3130"/>
        <v>#VALUE!</v>
      </c>
      <c r="DB130" s="104" t="e">
        <f t="shared" si="3430"/>
        <v>#VALUE!</v>
      </c>
      <c r="DC130" s="105" t="e">
        <f t="shared" si="3131"/>
        <v>#VALUE!</v>
      </c>
      <c r="DD130" s="191"/>
      <c r="DE130" s="192" t="e">
        <f t="shared" si="3132"/>
        <v>#VALUE!</v>
      </c>
      <c r="DF130" s="106" t="e">
        <f t="shared" si="3133"/>
        <v>#VALUE!</v>
      </c>
      <c r="DG130" s="202"/>
      <c r="DH130" s="202"/>
      <c r="DI130" s="202"/>
      <c r="DJ130" s="202"/>
      <c r="DK130" s="202"/>
      <c r="DL130" s="202"/>
      <c r="DM130" s="202"/>
      <c r="DN130" s="202"/>
      <c r="DO130" s="203"/>
      <c r="DP130" s="204"/>
      <c r="DQ130" s="108" t="e">
        <f t="shared" si="3431"/>
        <v>#VALUE!</v>
      </c>
      <c r="DR130" s="102">
        <f>IF(E130=0,0,SUMIF('Cocktail (December 2025)'!$F$6:$DB$1547,E130,'Cocktail (December 2025)'!$AD$6:$AD$1547))</f>
        <v>0</v>
      </c>
      <c r="DS130" s="108" t="e">
        <f t="shared" si="3432"/>
        <v>#VALUE!</v>
      </c>
      <c r="DT130" s="109" t="e">
        <f t="shared" si="3134"/>
        <v>#VALUE!</v>
      </c>
      <c r="DU130" s="104" t="e">
        <f t="shared" si="3433"/>
        <v>#VALUE!</v>
      </c>
      <c r="DV130" s="105" t="e">
        <f t="shared" si="3135"/>
        <v>#VALUE!</v>
      </c>
      <c r="DW130" s="191"/>
      <c r="DX130" s="192" t="e">
        <f t="shared" si="3136"/>
        <v>#VALUE!</v>
      </c>
      <c r="DY130" s="106" t="e">
        <f t="shared" si="3137"/>
        <v>#VALUE!</v>
      </c>
      <c r="DZ130" s="202"/>
      <c r="EA130" s="202"/>
      <c r="EB130" s="202"/>
      <c r="EC130" s="202"/>
      <c r="ED130" s="202"/>
      <c r="EE130" s="202"/>
      <c r="EF130" s="202"/>
      <c r="EG130" s="202"/>
      <c r="EH130" s="203"/>
      <c r="EI130" s="204"/>
      <c r="EJ130" s="108" t="e">
        <f t="shared" si="3434"/>
        <v>#VALUE!</v>
      </c>
      <c r="EK130" s="102">
        <f>IF(E130=0,0,SUMIF('Cocktail (December 2025)'!$F$6:$DB$1547,E130,'Cocktail (December 2025)'!$AG$6:$AG$1547))</f>
        <v>0</v>
      </c>
      <c r="EL130" s="108" t="e">
        <f t="shared" si="3435"/>
        <v>#VALUE!</v>
      </c>
      <c r="EM130" s="109" t="e">
        <f t="shared" si="3138"/>
        <v>#VALUE!</v>
      </c>
      <c r="EN130" s="104" t="e">
        <f t="shared" si="3436"/>
        <v>#VALUE!</v>
      </c>
      <c r="EO130" s="105" t="e">
        <f t="shared" si="3139"/>
        <v>#VALUE!</v>
      </c>
      <c r="EP130" s="191"/>
      <c r="EQ130" s="199" t="e">
        <f t="shared" si="3140"/>
        <v>#VALUE!</v>
      </c>
      <c r="ER130" s="185" t="e">
        <f t="shared" si="3437"/>
        <v>#VALUE!</v>
      </c>
      <c r="ES130" s="202"/>
      <c r="ET130" s="202"/>
      <c r="EU130" s="202"/>
      <c r="EV130" s="202"/>
      <c r="EW130" s="202"/>
      <c r="EX130" s="202"/>
      <c r="EY130" s="202"/>
      <c r="EZ130" s="202"/>
      <c r="FA130" s="203"/>
      <c r="FB130" s="204"/>
      <c r="FC130" s="108" t="e">
        <f t="shared" si="3438"/>
        <v>#VALUE!</v>
      </c>
      <c r="FD130" s="102">
        <f>IF(E130=0,0,SUMIF('Cocktail (December 2025)'!$F$6:$DB$1547,E130,'Cocktail (December 2025)'!$AJ$6:$AJ$1547))</f>
        <v>0</v>
      </c>
      <c r="FE130" s="108" t="e">
        <f t="shared" si="3439"/>
        <v>#VALUE!</v>
      </c>
      <c r="FF130" s="109" t="e">
        <f t="shared" si="3141"/>
        <v>#VALUE!</v>
      </c>
      <c r="FG130" s="104" t="e">
        <f t="shared" si="3440"/>
        <v>#VALUE!</v>
      </c>
      <c r="FH130" s="105" t="e">
        <f t="shared" si="3142"/>
        <v>#VALUE!</v>
      </c>
      <c r="FI130" s="191"/>
      <c r="FJ130" s="192" t="e">
        <f t="shared" si="3143"/>
        <v>#VALUE!</v>
      </c>
      <c r="FK130" s="110" t="e">
        <f t="shared" si="3144"/>
        <v>#VALUE!</v>
      </c>
      <c r="FL130" s="202"/>
      <c r="FM130" s="202"/>
      <c r="FN130" s="202"/>
      <c r="FO130" s="202"/>
      <c r="FP130" s="202"/>
      <c r="FQ130" s="202"/>
      <c r="FR130" s="202"/>
      <c r="FS130" s="202"/>
      <c r="FT130" s="203"/>
      <c r="FU130" s="204"/>
      <c r="FV130" s="108" t="e">
        <f t="shared" si="3441"/>
        <v>#VALUE!</v>
      </c>
      <c r="FW130" s="102">
        <f>IF(E130=0,0,SUMIF('Cocktail (December 2025)'!$F$6:$DB$1547,E130,'Cocktail (December 2025)'!$AM$6:$AM$1547))</f>
        <v>0</v>
      </c>
      <c r="FX130" s="108" t="e">
        <f t="shared" si="3442"/>
        <v>#VALUE!</v>
      </c>
      <c r="FY130" s="109" t="e">
        <f t="shared" si="3145"/>
        <v>#VALUE!</v>
      </c>
      <c r="FZ130" s="104" t="e">
        <f t="shared" si="3443"/>
        <v>#VALUE!</v>
      </c>
      <c r="GA130" s="105" t="e">
        <f t="shared" si="3146"/>
        <v>#VALUE!</v>
      </c>
      <c r="GB130" s="191"/>
      <c r="GC130" s="192" t="e">
        <f t="shared" si="3147"/>
        <v>#VALUE!</v>
      </c>
      <c r="GD130" s="106" t="e">
        <f t="shared" si="3148"/>
        <v>#VALUE!</v>
      </c>
      <c r="GE130" s="202"/>
      <c r="GF130" s="202"/>
      <c r="GG130" s="202"/>
      <c r="GH130" s="202"/>
      <c r="GI130" s="202"/>
      <c r="GJ130" s="202"/>
      <c r="GK130" s="202"/>
      <c r="GL130" s="202"/>
      <c r="GM130" s="203"/>
      <c r="GN130" s="204"/>
      <c r="GO130" s="108" t="e">
        <f t="shared" si="3444"/>
        <v>#VALUE!</v>
      </c>
      <c r="GP130" s="102">
        <f>IF(E130=0,0,SUMIF('Cocktail (December 2025)'!$F$6:$DB$1547,E130,'Cocktail (December 2025)'!$AP$6:$AP$1547))</f>
        <v>0</v>
      </c>
      <c r="GQ130" s="108" t="e">
        <f t="shared" si="3445"/>
        <v>#VALUE!</v>
      </c>
      <c r="GR130" s="109" t="e">
        <f t="shared" si="3149"/>
        <v>#VALUE!</v>
      </c>
      <c r="GS130" s="104" t="e">
        <f t="shared" si="3446"/>
        <v>#VALUE!</v>
      </c>
      <c r="GT130" s="105" t="e">
        <f t="shared" si="3150"/>
        <v>#VALUE!</v>
      </c>
      <c r="GU130" s="191"/>
      <c r="GV130" s="192" t="e">
        <f t="shared" si="3151"/>
        <v>#VALUE!</v>
      </c>
      <c r="GW130" s="106" t="e">
        <f t="shared" si="3152"/>
        <v>#VALUE!</v>
      </c>
      <c r="GX130" s="202"/>
      <c r="GY130" s="202"/>
      <c r="GZ130" s="202"/>
      <c r="HA130" s="202"/>
      <c r="HB130" s="202"/>
      <c r="HC130" s="202"/>
      <c r="HD130" s="202"/>
      <c r="HE130" s="202"/>
      <c r="HF130" s="203"/>
      <c r="HG130" s="204"/>
      <c r="HH130" s="108" t="e">
        <f t="shared" si="3447"/>
        <v>#VALUE!</v>
      </c>
      <c r="HI130" s="102">
        <f>IF(E130=0,0,SUMIF('Cocktail (December 2025)'!$F$6:$DB$1547,E130,'Cocktail (December 2025)'!$AS$6:$AS$1547))</f>
        <v>0</v>
      </c>
      <c r="HJ130" s="108" t="e">
        <f t="shared" si="3448"/>
        <v>#VALUE!</v>
      </c>
      <c r="HK130" s="109" t="e">
        <f t="shared" si="3153"/>
        <v>#VALUE!</v>
      </c>
      <c r="HL130" s="104" t="e">
        <f t="shared" si="3449"/>
        <v>#VALUE!</v>
      </c>
      <c r="HM130" s="105" t="e">
        <f t="shared" si="3154"/>
        <v>#VALUE!</v>
      </c>
      <c r="HN130" s="191"/>
      <c r="HO130" s="192" t="e">
        <f t="shared" si="3155"/>
        <v>#VALUE!</v>
      </c>
      <c r="HP130" s="106" t="e">
        <f t="shared" si="3156"/>
        <v>#VALUE!</v>
      </c>
      <c r="HQ130" s="202"/>
      <c r="HR130" s="202"/>
      <c r="HS130" s="202"/>
      <c r="HT130" s="202"/>
      <c r="HU130" s="202"/>
      <c r="HV130" s="202"/>
      <c r="HW130" s="202"/>
      <c r="HX130" s="202"/>
      <c r="HY130" s="203"/>
      <c r="HZ130" s="204"/>
      <c r="IA130" s="108" t="e">
        <f t="shared" si="3450"/>
        <v>#VALUE!</v>
      </c>
      <c r="IB130" s="102">
        <f>IF(E130=0,0,SUMIF('Cocktail (December 2025)'!$F$6:$DB$1547,E130,'Cocktail (December 2025)'!$AV$6:$AV$1547))</f>
        <v>0</v>
      </c>
      <c r="IC130" s="108" t="e">
        <f t="shared" si="3451"/>
        <v>#VALUE!</v>
      </c>
      <c r="ID130" s="109" t="e">
        <f t="shared" si="3157"/>
        <v>#VALUE!</v>
      </c>
      <c r="IE130" s="104" t="e">
        <f t="shared" si="3452"/>
        <v>#VALUE!</v>
      </c>
      <c r="IF130" s="105" t="e">
        <f t="shared" si="3158"/>
        <v>#VALUE!</v>
      </c>
      <c r="IG130" s="191"/>
      <c r="IH130" s="192" t="e">
        <f t="shared" si="3159"/>
        <v>#VALUE!</v>
      </c>
      <c r="II130" s="106" t="e">
        <f t="shared" si="3160"/>
        <v>#VALUE!</v>
      </c>
      <c r="IJ130" s="202"/>
      <c r="IK130" s="202"/>
      <c r="IL130" s="202"/>
      <c r="IM130" s="202"/>
      <c r="IN130" s="202"/>
      <c r="IO130" s="202"/>
      <c r="IP130" s="202"/>
      <c r="IQ130" s="202"/>
      <c r="IR130" s="203"/>
      <c r="IS130" s="204"/>
      <c r="IT130" s="108" t="e">
        <f t="shared" si="3453"/>
        <v>#VALUE!</v>
      </c>
      <c r="IU130" s="102">
        <f>IF(E130=0,0,SUMIF('Cocktail (December 2025)'!$F$6:$DB$1547,E130,'Cocktail (December 2025)'!$AY$6:$AY$1547))</f>
        <v>0</v>
      </c>
      <c r="IV130" s="108" t="e">
        <f t="shared" si="3454"/>
        <v>#VALUE!</v>
      </c>
      <c r="IW130" s="109" t="e">
        <f t="shared" si="3161"/>
        <v>#VALUE!</v>
      </c>
      <c r="IX130" s="104" t="e">
        <f t="shared" si="3455"/>
        <v>#VALUE!</v>
      </c>
      <c r="IY130" s="105" t="e">
        <f t="shared" si="3162"/>
        <v>#VALUE!</v>
      </c>
      <c r="IZ130" s="191"/>
      <c r="JA130" s="192" t="e">
        <f t="shared" si="3163"/>
        <v>#VALUE!</v>
      </c>
      <c r="JB130" s="106" t="e">
        <f t="shared" si="3164"/>
        <v>#VALUE!</v>
      </c>
      <c r="JC130" s="202"/>
      <c r="JD130" s="202"/>
      <c r="JE130" s="202"/>
      <c r="JF130" s="202"/>
      <c r="JG130" s="202"/>
      <c r="JH130" s="202"/>
      <c r="JI130" s="202"/>
      <c r="JJ130" s="202"/>
      <c r="JK130" s="203"/>
      <c r="JL130" s="204"/>
      <c r="JM130" s="108" t="e">
        <f t="shared" si="3456"/>
        <v>#VALUE!</v>
      </c>
      <c r="JN130" s="102">
        <f>IF(E130=0,0,SUMIF('Cocktail (December 2025)'!$F$6:$DB$1547,E130,'Cocktail (December 2025)'!$BB$6:$BB$1547))</f>
        <v>0</v>
      </c>
      <c r="JO130" s="108" t="e">
        <f t="shared" si="3457"/>
        <v>#VALUE!</v>
      </c>
      <c r="JP130" s="109" t="e">
        <f t="shared" si="3165"/>
        <v>#VALUE!</v>
      </c>
      <c r="JQ130" s="104" t="e">
        <f t="shared" si="3458"/>
        <v>#VALUE!</v>
      </c>
      <c r="JR130" s="105" t="e">
        <f t="shared" si="3166"/>
        <v>#VALUE!</v>
      </c>
      <c r="JS130" s="191"/>
      <c r="JT130" s="192" t="e">
        <f t="shared" si="3167"/>
        <v>#VALUE!</v>
      </c>
      <c r="JU130" s="106" t="e">
        <f t="shared" si="3459"/>
        <v>#VALUE!</v>
      </c>
      <c r="JV130" s="202"/>
      <c r="JW130" s="202"/>
      <c r="JX130" s="202"/>
      <c r="JY130" s="202"/>
      <c r="JZ130" s="202"/>
      <c r="KA130" s="202"/>
      <c r="KB130" s="202"/>
      <c r="KC130" s="202"/>
      <c r="KD130" s="203"/>
      <c r="KE130" s="204"/>
      <c r="KF130" s="108" t="e">
        <f t="shared" si="3460"/>
        <v>#VALUE!</v>
      </c>
      <c r="KG130" s="102">
        <f>IF(E130=0,0,SUMIF('Cocktail (December 2025)'!$F$6:$DB$1547,E130,'Cocktail (December 2025)'!$BE$6:$BE$1547))</f>
        <v>0</v>
      </c>
      <c r="KH130" s="108" t="e">
        <f t="shared" si="3461"/>
        <v>#VALUE!</v>
      </c>
      <c r="KI130" s="109" t="e">
        <f t="shared" si="3168"/>
        <v>#VALUE!</v>
      </c>
      <c r="KJ130" s="104" t="e">
        <f t="shared" si="3462"/>
        <v>#VALUE!</v>
      </c>
      <c r="KK130" s="105" t="e">
        <f t="shared" si="3169"/>
        <v>#VALUE!</v>
      </c>
      <c r="KL130" s="191"/>
      <c r="KM130" s="192" t="e">
        <f t="shared" si="3170"/>
        <v>#VALUE!</v>
      </c>
      <c r="KN130" s="106" t="e">
        <f t="shared" si="3171"/>
        <v>#VALUE!</v>
      </c>
      <c r="KO130" s="202"/>
      <c r="KP130" s="202"/>
      <c r="KQ130" s="202"/>
      <c r="KR130" s="202"/>
      <c r="KS130" s="202"/>
      <c r="KT130" s="202"/>
      <c r="KU130" s="202"/>
      <c r="KV130" s="202"/>
      <c r="KW130" s="203"/>
      <c r="KX130" s="204"/>
      <c r="KY130" s="108" t="e">
        <f t="shared" si="3463"/>
        <v>#VALUE!</v>
      </c>
      <c r="KZ130" s="102">
        <f>IF(E130=0,0,SUMIF('Cocktail (December 2025)'!$F$6:$DB$1547,E130,'Cocktail (December 2025)'!$BH$6:$BH$1547))</f>
        <v>0</v>
      </c>
      <c r="LA130" s="108" t="e">
        <f t="shared" si="3464"/>
        <v>#VALUE!</v>
      </c>
      <c r="LB130" s="109" t="e">
        <f t="shared" si="3172"/>
        <v>#VALUE!</v>
      </c>
      <c r="LC130" s="104" t="e">
        <f t="shared" si="3465"/>
        <v>#VALUE!</v>
      </c>
      <c r="LD130" s="105" t="e">
        <f t="shared" si="3173"/>
        <v>#VALUE!</v>
      </c>
      <c r="LE130" s="191"/>
      <c r="LF130" s="192" t="e">
        <f t="shared" si="3174"/>
        <v>#VALUE!</v>
      </c>
      <c r="LG130" s="106" t="e">
        <f t="shared" si="3175"/>
        <v>#VALUE!</v>
      </c>
      <c r="LH130" s="202"/>
      <c r="LI130" s="202"/>
      <c r="LJ130" s="202"/>
      <c r="LK130" s="202"/>
      <c r="LL130" s="202"/>
      <c r="LM130" s="202"/>
      <c r="LN130" s="202"/>
      <c r="LO130" s="202"/>
      <c r="LP130" s="203"/>
      <c r="LQ130" s="204"/>
      <c r="LR130" s="108" t="e">
        <f t="shared" si="3466"/>
        <v>#VALUE!</v>
      </c>
      <c r="LS130" s="102">
        <f>IF(E130=0,0,SUMIF('Cocktail (December 2025)'!$F$6:$DB$1547,E130,'Cocktail (December 2025)'!$BK$6:$BK$1547))</f>
        <v>0</v>
      </c>
      <c r="LT130" s="108" t="e">
        <f t="shared" si="3467"/>
        <v>#VALUE!</v>
      </c>
      <c r="LU130" s="109" t="e">
        <f t="shared" si="3176"/>
        <v>#VALUE!</v>
      </c>
      <c r="LV130" s="104" t="e">
        <f t="shared" si="3468"/>
        <v>#VALUE!</v>
      </c>
      <c r="LW130" s="105" t="e">
        <f t="shared" si="3177"/>
        <v>#VALUE!</v>
      </c>
      <c r="LX130" s="191"/>
      <c r="LY130" s="192" t="e">
        <f t="shared" si="3178"/>
        <v>#VALUE!</v>
      </c>
      <c r="LZ130" s="106" t="e">
        <f t="shared" si="3179"/>
        <v>#VALUE!</v>
      </c>
      <c r="MA130" s="202"/>
      <c r="MB130" s="202"/>
      <c r="MC130" s="202"/>
      <c r="MD130" s="202"/>
      <c r="ME130" s="202"/>
      <c r="MF130" s="202"/>
      <c r="MG130" s="202"/>
      <c r="MH130" s="202"/>
      <c r="MI130" s="203"/>
      <c r="MJ130" s="204"/>
      <c r="MK130" s="108" t="e">
        <f t="shared" si="3469"/>
        <v>#VALUE!</v>
      </c>
      <c r="ML130" s="102">
        <f>IF(E130=0,0,SUMIF('Cocktail (December 2025)'!$F$6:$DB$1547,E130,'Cocktail (December 2025)'!$BN$6:$BN$1547))</f>
        <v>0</v>
      </c>
      <c r="MM130" s="108" t="e">
        <f t="shared" si="3470"/>
        <v>#VALUE!</v>
      </c>
      <c r="MN130" s="109" t="e">
        <f t="shared" si="3180"/>
        <v>#VALUE!</v>
      </c>
      <c r="MO130" s="104" t="e">
        <f t="shared" si="3471"/>
        <v>#VALUE!</v>
      </c>
      <c r="MP130" s="105" t="e">
        <f t="shared" si="3181"/>
        <v>#VALUE!</v>
      </c>
      <c r="MQ130" s="191"/>
      <c r="MR130" s="192" t="e">
        <f t="shared" si="3182"/>
        <v>#VALUE!</v>
      </c>
      <c r="MS130" s="106" t="e">
        <f t="shared" si="3183"/>
        <v>#VALUE!</v>
      </c>
      <c r="MT130" s="202"/>
      <c r="MU130" s="202"/>
      <c r="MV130" s="202"/>
      <c r="MW130" s="202"/>
      <c r="MX130" s="202"/>
      <c r="MY130" s="202"/>
      <c r="MZ130" s="202"/>
      <c r="NA130" s="202"/>
      <c r="NB130" s="203"/>
      <c r="NC130" s="204"/>
      <c r="ND130" s="108" t="e">
        <f t="shared" si="3472"/>
        <v>#VALUE!</v>
      </c>
      <c r="NE130" s="102">
        <f>IF(E130=0,0,SUMIF('Cocktail (December 2025)'!$F$6:$DB$1547,E130,'Cocktail (December 2025)'!$BQ$6:$BQ$1547))</f>
        <v>0</v>
      </c>
      <c r="NF130" s="108" t="e">
        <f t="shared" si="3473"/>
        <v>#VALUE!</v>
      </c>
      <c r="NG130" s="109" t="e">
        <f t="shared" si="3184"/>
        <v>#VALUE!</v>
      </c>
      <c r="NH130" s="104" t="e">
        <f t="shared" si="3474"/>
        <v>#VALUE!</v>
      </c>
      <c r="NI130" s="105" t="e">
        <f t="shared" si="3185"/>
        <v>#VALUE!</v>
      </c>
      <c r="NJ130" s="191"/>
      <c r="NK130" s="192" t="e">
        <f t="shared" si="3186"/>
        <v>#VALUE!</v>
      </c>
      <c r="NL130" s="106" t="e">
        <f t="shared" si="3187"/>
        <v>#VALUE!</v>
      </c>
      <c r="NM130" s="202"/>
      <c r="NN130" s="202"/>
      <c r="NO130" s="202"/>
      <c r="NP130" s="202"/>
      <c r="NQ130" s="202"/>
      <c r="NR130" s="202"/>
      <c r="NS130" s="202"/>
      <c r="NT130" s="202"/>
      <c r="NU130" s="203"/>
      <c r="NV130" s="204"/>
      <c r="NW130" s="108" t="e">
        <f t="shared" si="3475"/>
        <v>#VALUE!</v>
      </c>
      <c r="NX130" s="102">
        <f>IF(E130=0,0,SUMIF('Cocktail (December 2025)'!$F$6:$DB$1547,E130,'Cocktail (December 2025)'!$BT$6:$BT$1547))</f>
        <v>0</v>
      </c>
      <c r="NY130" s="108" t="e">
        <f t="shared" si="3476"/>
        <v>#VALUE!</v>
      </c>
      <c r="NZ130" s="109" t="e">
        <f t="shared" si="3188"/>
        <v>#VALUE!</v>
      </c>
      <c r="OA130" s="104" t="e">
        <f t="shared" si="3477"/>
        <v>#VALUE!</v>
      </c>
      <c r="OB130" s="105" t="e">
        <f t="shared" si="3189"/>
        <v>#VALUE!</v>
      </c>
      <c r="OC130" s="191"/>
      <c r="OD130" s="192" t="e">
        <f t="shared" si="3190"/>
        <v>#VALUE!</v>
      </c>
      <c r="OE130" s="106" t="e">
        <f t="shared" si="3191"/>
        <v>#VALUE!</v>
      </c>
      <c r="OF130" s="202"/>
      <c r="OG130" s="202"/>
      <c r="OH130" s="202"/>
      <c r="OI130" s="202"/>
      <c r="OJ130" s="202"/>
      <c r="OK130" s="202"/>
      <c r="OL130" s="202"/>
      <c r="OM130" s="202"/>
      <c r="ON130" s="203"/>
      <c r="OO130" s="204"/>
      <c r="OP130" s="108" t="e">
        <f t="shared" si="3478"/>
        <v>#VALUE!</v>
      </c>
      <c r="OQ130" s="102">
        <f>IF(E130=0,0,SUMIF('Cocktail (December 2025)'!$F$6:$DB$1547,E130,'Cocktail (December 2025)'!$BW$6:$BW$1547))</f>
        <v>0</v>
      </c>
      <c r="OR130" s="108" t="e">
        <f t="shared" si="3479"/>
        <v>#VALUE!</v>
      </c>
      <c r="OS130" s="109" t="e">
        <f t="shared" si="3192"/>
        <v>#VALUE!</v>
      </c>
      <c r="OT130" s="104" t="e">
        <f t="shared" si="3480"/>
        <v>#VALUE!</v>
      </c>
      <c r="OU130" s="105" t="e">
        <f t="shared" si="3193"/>
        <v>#VALUE!</v>
      </c>
      <c r="OV130" s="191"/>
      <c r="OW130" s="192" t="e">
        <f t="shared" si="3194"/>
        <v>#VALUE!</v>
      </c>
      <c r="OX130" s="106" t="e">
        <f t="shared" si="3481"/>
        <v>#VALUE!</v>
      </c>
      <c r="OY130" s="202"/>
      <c r="OZ130" s="202"/>
      <c r="PA130" s="202"/>
      <c r="PB130" s="202"/>
      <c r="PC130" s="202"/>
      <c r="PD130" s="202"/>
      <c r="PE130" s="202"/>
      <c r="PF130" s="202"/>
      <c r="PG130" s="203"/>
      <c r="PH130" s="204"/>
      <c r="PI130" s="108" t="e">
        <f t="shared" si="3482"/>
        <v>#VALUE!</v>
      </c>
      <c r="PJ130" s="102">
        <f>IF(E130=0,0,SUMIF('Cocktail (December 2025)'!$F$6:$DB$1547,E130,'Cocktail (December 2025)'!$BZ$6:$BZ$1547))</f>
        <v>0</v>
      </c>
      <c r="PK130" s="108" t="e">
        <f t="shared" si="3483"/>
        <v>#VALUE!</v>
      </c>
      <c r="PL130" s="109" t="e">
        <f t="shared" si="3195"/>
        <v>#VALUE!</v>
      </c>
      <c r="PM130" s="104" t="e">
        <f t="shared" si="3484"/>
        <v>#VALUE!</v>
      </c>
      <c r="PN130" s="105" t="e">
        <f t="shared" si="3196"/>
        <v>#VALUE!</v>
      </c>
      <c r="PO130" s="191"/>
      <c r="PP130" s="192" t="e">
        <f t="shared" si="3197"/>
        <v>#VALUE!</v>
      </c>
      <c r="PQ130" s="106" t="e">
        <f t="shared" si="3198"/>
        <v>#VALUE!</v>
      </c>
      <c r="PR130" s="202"/>
      <c r="PS130" s="202"/>
      <c r="PT130" s="202"/>
      <c r="PU130" s="202"/>
      <c r="PV130" s="202"/>
      <c r="PW130" s="202"/>
      <c r="PX130" s="202"/>
      <c r="PY130" s="202"/>
      <c r="PZ130" s="203"/>
      <c r="QA130" s="204"/>
      <c r="QB130" s="108" t="e">
        <f t="shared" si="3485"/>
        <v>#VALUE!</v>
      </c>
      <c r="QC130" s="102">
        <f>IF(E130=0,0,SUMIF('Cocktail (December 2025)'!$F$6:$DB$1547,E130,'Cocktail (December 2025)'!$CC$6:$CC$1547))</f>
        <v>0</v>
      </c>
      <c r="QD130" s="108" t="e">
        <f t="shared" si="3486"/>
        <v>#VALUE!</v>
      </c>
      <c r="QE130" s="109" t="e">
        <f t="shared" si="3199"/>
        <v>#VALUE!</v>
      </c>
      <c r="QF130" s="104" t="e">
        <f t="shared" si="3487"/>
        <v>#VALUE!</v>
      </c>
      <c r="QG130" s="105" t="e">
        <f t="shared" si="3200"/>
        <v>#VALUE!</v>
      </c>
      <c r="QH130" s="191"/>
      <c r="QI130" s="192" t="e">
        <f t="shared" si="3201"/>
        <v>#VALUE!</v>
      </c>
      <c r="QJ130" s="106" t="e">
        <f t="shared" si="3202"/>
        <v>#VALUE!</v>
      </c>
      <c r="QK130" s="202"/>
      <c r="QL130" s="202"/>
      <c r="QM130" s="202"/>
      <c r="QN130" s="202"/>
      <c r="QO130" s="202"/>
      <c r="QP130" s="202"/>
      <c r="QQ130" s="202"/>
      <c r="QR130" s="202"/>
      <c r="QS130" s="203"/>
      <c r="QT130" s="204"/>
      <c r="QU130" s="108" t="e">
        <f t="shared" si="3488"/>
        <v>#VALUE!</v>
      </c>
      <c r="QV130" s="102">
        <f>IF(E130=0,0,SUMIF('Cocktail (December 2025)'!$F$6:$DB$1547,E130,'Cocktail (December 2025)'!$CF$6:$CF$1547))</f>
        <v>0</v>
      </c>
      <c r="QW130" s="108" t="e">
        <f t="shared" si="3489"/>
        <v>#VALUE!</v>
      </c>
      <c r="QX130" s="109" t="e">
        <f t="shared" si="3203"/>
        <v>#VALUE!</v>
      </c>
      <c r="QY130" s="104" t="e">
        <f t="shared" si="3490"/>
        <v>#VALUE!</v>
      </c>
      <c r="QZ130" s="105" t="e">
        <f t="shared" si="3204"/>
        <v>#VALUE!</v>
      </c>
      <c r="RA130" s="191"/>
      <c r="RB130" s="192" t="e">
        <f t="shared" si="3205"/>
        <v>#VALUE!</v>
      </c>
      <c r="RC130" s="106" t="e">
        <f t="shared" si="3100"/>
        <v>#VALUE!</v>
      </c>
      <c r="RD130" s="202"/>
      <c r="RE130" s="202"/>
      <c r="RF130" s="202"/>
      <c r="RG130" s="202"/>
      <c r="RH130" s="202"/>
      <c r="RI130" s="202"/>
      <c r="RJ130" s="202"/>
      <c r="RK130" s="202"/>
      <c r="RL130" s="203"/>
      <c r="RM130" s="204"/>
      <c r="RN130" s="108" t="e">
        <f t="shared" si="3491"/>
        <v>#VALUE!</v>
      </c>
      <c r="RO130" s="102">
        <f>IF(E130=0,0,SUMIF('Cocktail (December 2025)'!$F$6:$DB$1547,E130,'Cocktail (December 2025)'!$CI$6:$CI$1547))</f>
        <v>0</v>
      </c>
      <c r="RP130" s="108" t="e">
        <f t="shared" si="3492"/>
        <v>#VALUE!</v>
      </c>
      <c r="RQ130" s="109" t="e">
        <f t="shared" si="3206"/>
        <v>#VALUE!</v>
      </c>
      <c r="RR130" s="104" t="e">
        <f t="shared" si="3493"/>
        <v>#VALUE!</v>
      </c>
      <c r="RS130" s="105" t="e">
        <f t="shared" si="3207"/>
        <v>#VALUE!</v>
      </c>
      <c r="RT130" s="191"/>
      <c r="RU130" s="192" t="e">
        <f t="shared" si="3208"/>
        <v>#VALUE!</v>
      </c>
      <c r="RV130" s="106" t="e">
        <f t="shared" si="3209"/>
        <v>#VALUE!</v>
      </c>
      <c r="RW130" s="202"/>
      <c r="RX130" s="202"/>
      <c r="RY130" s="202"/>
      <c r="RZ130" s="202"/>
      <c r="SA130" s="202"/>
      <c r="SB130" s="202"/>
      <c r="SC130" s="202"/>
      <c r="SD130" s="202"/>
      <c r="SE130" s="203"/>
      <c r="SF130" s="204"/>
      <c r="SG130" s="108" t="e">
        <f t="shared" si="3494"/>
        <v>#VALUE!</v>
      </c>
      <c r="SH130" s="102">
        <f>IF(E130=0,0,SUMIF('Cocktail (December 2025)'!$F$6:$DB$1547,E130,'Cocktail (December 2025)'!$CL$6:$CL$1547))</f>
        <v>0</v>
      </c>
      <c r="SI130" s="108" t="e">
        <f t="shared" si="3495"/>
        <v>#VALUE!</v>
      </c>
      <c r="SJ130" s="109" t="e">
        <f t="shared" si="3210"/>
        <v>#VALUE!</v>
      </c>
      <c r="SK130" s="104" t="e">
        <f t="shared" si="3496"/>
        <v>#VALUE!</v>
      </c>
      <c r="SL130" s="105" t="e">
        <f t="shared" si="3211"/>
        <v>#VALUE!</v>
      </c>
      <c r="SM130" s="191"/>
      <c r="SN130" s="192" t="e">
        <f t="shared" si="3212"/>
        <v>#VALUE!</v>
      </c>
      <c r="SO130" s="106" t="e">
        <f t="shared" si="3213"/>
        <v>#VALUE!</v>
      </c>
      <c r="SP130" s="202"/>
      <c r="SQ130" s="202"/>
      <c r="SR130" s="202"/>
      <c r="SS130" s="202"/>
      <c r="ST130" s="202"/>
      <c r="SU130" s="202"/>
      <c r="SV130" s="202"/>
      <c r="SW130" s="202"/>
      <c r="SX130" s="203"/>
      <c r="SY130" s="204"/>
      <c r="SZ130" s="108" t="e">
        <f t="shared" si="3497"/>
        <v>#VALUE!</v>
      </c>
      <c r="TA130" s="102">
        <f>IF(E130=0,0,SUMIF('Cocktail (December 2025)'!$F$6:$DB$1547,E130,'Cocktail (December 2025)'!$CO$6:$CO$1547))</f>
        <v>0</v>
      </c>
      <c r="TB130" s="108" t="e">
        <f t="shared" si="3498"/>
        <v>#VALUE!</v>
      </c>
      <c r="TC130" s="109" t="e">
        <f t="shared" si="3214"/>
        <v>#VALUE!</v>
      </c>
      <c r="TD130" s="104" t="e">
        <f t="shared" si="3499"/>
        <v>#VALUE!</v>
      </c>
      <c r="TE130" s="105" t="e">
        <f t="shared" si="3215"/>
        <v>#VALUE!</v>
      </c>
      <c r="TF130" s="191"/>
      <c r="TG130" s="192" t="e">
        <f t="shared" si="3216"/>
        <v>#VALUE!</v>
      </c>
      <c r="TH130" s="106" t="e">
        <f t="shared" si="3217"/>
        <v>#VALUE!</v>
      </c>
      <c r="TI130" s="202"/>
      <c r="TJ130" s="202"/>
      <c r="TK130" s="202"/>
      <c r="TL130" s="202"/>
      <c r="TM130" s="202"/>
      <c r="TN130" s="202"/>
      <c r="TO130" s="202"/>
      <c r="TP130" s="202"/>
      <c r="TQ130" s="203"/>
      <c r="TR130" s="204"/>
      <c r="TS130" s="108" t="e">
        <f t="shared" si="3500"/>
        <v>#VALUE!</v>
      </c>
      <c r="TT130" s="102">
        <f>IF(E130=0,0,SUMIF('Cocktail (December 2025)'!$F$6:$DB$1547,E130,'Cocktail (December 2025)'!$CR$6:$CR$1547))</f>
        <v>0</v>
      </c>
      <c r="TU130" s="108" t="e">
        <f t="shared" si="3501"/>
        <v>#VALUE!</v>
      </c>
      <c r="TV130" s="109" t="e">
        <f t="shared" si="3218"/>
        <v>#VALUE!</v>
      </c>
      <c r="TW130" s="104" t="e">
        <f t="shared" si="3502"/>
        <v>#VALUE!</v>
      </c>
      <c r="TX130" s="105" t="e">
        <f t="shared" si="3219"/>
        <v>#VALUE!</v>
      </c>
      <c r="TY130" s="191"/>
      <c r="TZ130" s="192" t="e">
        <f t="shared" si="3220"/>
        <v>#VALUE!</v>
      </c>
      <c r="UA130" s="106" t="e">
        <f t="shared" si="3221"/>
        <v>#VALUE!</v>
      </c>
      <c r="UB130" s="202"/>
      <c r="UC130" s="202"/>
      <c r="UD130" s="202"/>
      <c r="UE130" s="202"/>
      <c r="UF130" s="202"/>
      <c r="UG130" s="202"/>
      <c r="UH130" s="202"/>
      <c r="UI130" s="202"/>
      <c r="UJ130" s="203"/>
      <c r="UK130" s="204"/>
      <c r="UL130" s="108" t="e">
        <f t="shared" si="3503"/>
        <v>#VALUE!</v>
      </c>
      <c r="UM130" s="102">
        <f>IF(E130=0,0,SUMIF('Cocktail (December 2025)'!$F$6:$DB$1547,E130,'Cocktail (December 2025)'!$CU$6:$CU$1547))</f>
        <v>0</v>
      </c>
      <c r="UN130" s="108" t="e">
        <f t="shared" si="3504"/>
        <v>#VALUE!</v>
      </c>
      <c r="UO130" s="109" t="e">
        <f t="shared" si="3222"/>
        <v>#VALUE!</v>
      </c>
      <c r="UP130" s="104" t="e">
        <f t="shared" si="3505"/>
        <v>#VALUE!</v>
      </c>
      <c r="UQ130" s="105" t="e">
        <f t="shared" si="3223"/>
        <v>#VALUE!</v>
      </c>
      <c r="UR130" s="191"/>
      <c r="US130" s="192" t="e">
        <f t="shared" si="3224"/>
        <v>#VALUE!</v>
      </c>
      <c r="UT130" s="106" t="e">
        <f t="shared" si="3225"/>
        <v>#VALUE!</v>
      </c>
      <c r="UU130" s="202"/>
      <c r="UV130" s="202"/>
      <c r="UW130" s="202"/>
      <c r="UX130" s="202"/>
      <c r="UY130" s="202"/>
      <c r="UZ130" s="202"/>
      <c r="VA130" s="202"/>
      <c r="VB130" s="202"/>
      <c r="VC130" s="203"/>
      <c r="VD130" s="204"/>
      <c r="VE130" s="108" t="e">
        <f t="shared" si="3506"/>
        <v>#VALUE!</v>
      </c>
      <c r="VF130" s="102">
        <f>IF(E130=0,0,SUMIF('Cocktail (December 2025)'!$F$6:$DB$1547,E130,'Cocktail (December 2025)'!$CX$6:$CX$1547))</f>
        <v>0</v>
      </c>
      <c r="VG130" s="108" t="e">
        <f t="shared" si="3507"/>
        <v>#VALUE!</v>
      </c>
      <c r="VH130" s="109" t="e">
        <f t="shared" si="3226"/>
        <v>#VALUE!</v>
      </c>
      <c r="VI130" s="104" t="e">
        <f t="shared" si="3508"/>
        <v>#VALUE!</v>
      </c>
      <c r="VJ130" s="105" t="e">
        <f t="shared" si="3227"/>
        <v>#VALUE!</v>
      </c>
      <c r="VK130" s="191"/>
      <c r="VL130" s="192" t="e">
        <f t="shared" si="3228"/>
        <v>#VALUE!</v>
      </c>
      <c r="VM130" s="106" t="e">
        <f t="shared" si="3229"/>
        <v>#VALUE!</v>
      </c>
      <c r="VN130" s="202"/>
      <c r="VO130" s="202"/>
      <c r="VP130" s="202"/>
      <c r="VQ130" s="202"/>
      <c r="VR130" s="202"/>
      <c r="VS130" s="202"/>
      <c r="VT130" s="202"/>
      <c r="VU130" s="202"/>
      <c r="VV130" s="203"/>
      <c r="VW130" s="204"/>
      <c r="VX130" s="108" t="e">
        <f t="shared" si="3509"/>
        <v>#VALUE!</v>
      </c>
      <c r="VY130" s="102">
        <f>IF(E130=0,0,SUMIF('Cocktail (December 2025)'!$F$6:$DB$1547,E130,'Cocktail (December 2025)'!$DA$6:$DA$1547))</f>
        <v>0</v>
      </c>
      <c r="VZ130" s="108" t="e">
        <f t="shared" si="3510"/>
        <v>#VALUE!</v>
      </c>
      <c r="WA130" s="109" t="e">
        <f t="shared" si="3230"/>
        <v>#VALUE!</v>
      </c>
      <c r="WB130" s="104" t="e">
        <f t="shared" si="3511"/>
        <v>#VALUE!</v>
      </c>
      <c r="WC130" s="105" t="e">
        <f t="shared" si="3231"/>
        <v>#VALUE!</v>
      </c>
      <c r="WD130" s="191"/>
      <c r="WE130" s="192" t="e">
        <f t="shared" si="3232"/>
        <v>#VALUE!</v>
      </c>
      <c r="WF130" s="14" t="s">
        <v>81</v>
      </c>
      <c r="WG130" s="62">
        <f t="shared" si="3512"/>
        <v>0</v>
      </c>
      <c r="WH130" s="13">
        <f t="shared" si="3513"/>
        <v>0</v>
      </c>
      <c r="WI130" s="13">
        <f t="shared" si="3514"/>
        <v>0</v>
      </c>
      <c r="WJ130" s="13">
        <f t="shared" si="3515"/>
        <v>0</v>
      </c>
      <c r="WK130" s="13">
        <f t="shared" si="3516"/>
        <v>0</v>
      </c>
      <c r="WL130" s="13">
        <f t="shared" si="3517"/>
        <v>0</v>
      </c>
      <c r="WM130" s="13">
        <f t="shared" si="3518"/>
        <v>0</v>
      </c>
      <c r="WN130" s="13">
        <f t="shared" si="3519"/>
        <v>0</v>
      </c>
      <c r="WO130" s="13">
        <f t="shared" si="3520"/>
        <v>0</v>
      </c>
      <c r="WP130" s="63">
        <f t="shared" si="3521"/>
        <v>0</v>
      </c>
      <c r="WQ130" s="63">
        <f t="shared" si="3522"/>
        <v>0</v>
      </c>
      <c r="WR130" s="63" t="e">
        <f t="shared" si="3523"/>
        <v>#VALUE!</v>
      </c>
      <c r="WS130" s="63" t="e">
        <f t="shared" si="3524"/>
        <v>#VALUE!</v>
      </c>
      <c r="WT130" s="54" t="e">
        <f t="shared" si="3235"/>
        <v>#VALUE!</v>
      </c>
      <c r="WU130" s="64" t="e">
        <f t="shared" si="3236"/>
        <v>#VALUE!</v>
      </c>
      <c r="WV130" s="196"/>
      <c r="WW130" s="197" t="e">
        <f t="shared" si="3237"/>
        <v>#VALUE!</v>
      </c>
      <c r="WX130" s="12" t="e">
        <f t="shared" si="3525"/>
        <v>#VALUE!</v>
      </c>
      <c r="WY130" s="61"/>
    </row>
    <row r="131" spans="1:623" ht="15" hidden="1" x14ac:dyDescent="0.3">
      <c r="A131" s="114" t="str">
        <f t="shared" si="3111"/>
        <v>-</v>
      </c>
      <c r="B131" s="175"/>
      <c r="C131" s="173">
        <v>967</v>
      </c>
      <c r="D131" s="174">
        <v>472</v>
      </c>
      <c r="E131" s="138"/>
      <c r="F131" s="98" t="str">
        <f>IF(E131="","",IF(VLOOKUP(E131,'Master Data (December 2025)'!$B$10:$N$857,1)=E131,VLOOKUP(E131,'Master Data (December 2025)'!$B$10:$N$857,6),"XX"))</f>
        <v/>
      </c>
      <c r="G131" s="98"/>
      <c r="H131" s="90" t="str">
        <f>IF(E131="","",IF(VLOOKUP(E131,'Master Data (December 2025)'!$B$10:$N$857,1)=E131,VLOOKUP(E131,'Master Data (December 2025)'!$B$10:$N$857,8),"XX"))</f>
        <v/>
      </c>
      <c r="I131" s="98"/>
      <c r="J131" s="90" t="str">
        <f>IF(E131="","",IF(VLOOKUP(E131,'Master Data (December 2025)'!$B$10:$N$857,1)=E131,VLOOKUP(E131,'Master Data (December 2025)'!$B$10:$N$857,3),"XX"))</f>
        <v/>
      </c>
      <c r="K131" s="99" t="str">
        <f>IF(E131="","",IF(VLOOKUP(E131,'Master Data (December 2025)'!$B$10:$N$857,1)=E131,VLOOKUP(E131,'Master Data (December 2025)'!$B$10:$N$857,5),"XX"))</f>
        <v/>
      </c>
      <c r="L131" s="215" t="str">
        <f>IF(E131="","",IF(VLOOKUP(E131,'Master Data (December 2025)'!$B$10:$N$857,1)=E131,VLOOKUP(E131,'Master Data (December 2025)'!$B$10:$N$857,11),"XX"))</f>
        <v/>
      </c>
      <c r="M131" s="215" t="str">
        <f>IF(E131="","",IF(VLOOKUP(E131,'Master Data (December 2025)'!$B$10:$N$857,1)=E131,VLOOKUP(E131,'Master Data (December 2025)'!$B$10:$N$857,13),"XX"))</f>
        <v/>
      </c>
      <c r="N131" s="208"/>
      <c r="O131" s="100">
        <f t="shared" si="3112"/>
        <v>0</v>
      </c>
      <c r="P131" s="202"/>
      <c r="Q131" s="202"/>
      <c r="R131" s="202"/>
      <c r="S131" s="202"/>
      <c r="T131" s="202"/>
      <c r="U131" s="202"/>
      <c r="V131" s="202"/>
      <c r="W131" s="202"/>
      <c r="X131" s="203"/>
      <c r="Y131" s="204"/>
      <c r="Z131" s="101" t="e">
        <f t="shared" si="3113"/>
        <v>#VALUE!</v>
      </c>
      <c r="AA131" s="102">
        <f>IF(E131=0,0,SUMIF('Cocktail (December 2025)'!$F$6:$DB$1547,E131,'Cocktail (December 2025)'!$O$6:$O$1547))</f>
        <v>0</v>
      </c>
      <c r="AB131" s="103" t="e">
        <f t="shared" si="3114"/>
        <v>#VALUE!</v>
      </c>
      <c r="AC131" s="104" t="e">
        <f t="shared" si="3115"/>
        <v>#VALUE!</v>
      </c>
      <c r="AD131" s="104" t="e">
        <f t="shared" si="3116"/>
        <v>#VALUE!</v>
      </c>
      <c r="AE131" s="105" t="e">
        <f t="shared" si="3117"/>
        <v>#VALUE!</v>
      </c>
      <c r="AF131" s="191"/>
      <c r="AG131" s="192" t="e">
        <f t="shared" si="3118"/>
        <v>#VALUE!</v>
      </c>
      <c r="AH131" s="106" t="e">
        <f t="shared" si="3099"/>
        <v>#VALUE!</v>
      </c>
      <c r="AI131" s="202"/>
      <c r="AJ131" s="202"/>
      <c r="AK131" s="202"/>
      <c r="AL131" s="202"/>
      <c r="AM131" s="202"/>
      <c r="AN131" s="202"/>
      <c r="AO131" s="202"/>
      <c r="AP131" s="202"/>
      <c r="AQ131" s="203"/>
      <c r="AR131" s="204"/>
      <c r="AS131" s="107" t="e">
        <f t="shared" si="3418"/>
        <v>#VALUE!</v>
      </c>
      <c r="AT131" s="102">
        <f>IF(E131=0,0,SUMIF('Cocktail (December 2025)'!$F$6:$DB$1547,E131,'Cocktail (December 2025)'!$R$6:$R$1547))</f>
        <v>0</v>
      </c>
      <c r="AU131" s="108" t="e">
        <f t="shared" si="3419"/>
        <v>#VALUE!</v>
      </c>
      <c r="AV131" s="104" t="e">
        <f t="shared" si="3119"/>
        <v>#VALUE!</v>
      </c>
      <c r="AW131" s="104" t="e">
        <f t="shared" si="3420"/>
        <v>#VALUE!</v>
      </c>
      <c r="AX131" s="105" t="e">
        <f t="shared" si="3120"/>
        <v>#VALUE!</v>
      </c>
      <c r="AY131" s="191"/>
      <c r="AZ131" s="192" t="e">
        <f t="shared" si="3121"/>
        <v>#VALUE!</v>
      </c>
      <c r="BA131" s="106" t="e">
        <f t="shared" si="3421"/>
        <v>#VALUE!</v>
      </c>
      <c r="BB131" s="202"/>
      <c r="BC131" s="202"/>
      <c r="BD131" s="202"/>
      <c r="BE131" s="202"/>
      <c r="BF131" s="202"/>
      <c r="BG131" s="202"/>
      <c r="BH131" s="202"/>
      <c r="BI131" s="202"/>
      <c r="BJ131" s="203"/>
      <c r="BK131" s="204"/>
      <c r="BL131" s="108" t="e">
        <f t="shared" si="3422"/>
        <v>#VALUE!</v>
      </c>
      <c r="BM131" s="102">
        <f>IF(E131=0,0,SUMIF('Cocktail (December 2025)'!$F$6:$DB$1547,E131,'Cocktail (December 2025)'!$U$6:$U$1547))</f>
        <v>0</v>
      </c>
      <c r="BN131" s="108" t="e">
        <f t="shared" si="3423"/>
        <v>#VALUE!</v>
      </c>
      <c r="BO131" s="109" t="e">
        <f t="shared" si="3122"/>
        <v>#VALUE!</v>
      </c>
      <c r="BP131" s="104" t="e">
        <f t="shared" si="3424"/>
        <v>#VALUE!</v>
      </c>
      <c r="BQ131" s="105" t="e">
        <f t="shared" si="3123"/>
        <v>#VALUE!</v>
      </c>
      <c r="BR131" s="191"/>
      <c r="BS131" s="192" t="e">
        <f t="shared" si="3124"/>
        <v>#VALUE!</v>
      </c>
      <c r="BT131" s="106" t="e">
        <f t="shared" si="3125"/>
        <v>#VALUE!</v>
      </c>
      <c r="BU131" s="202"/>
      <c r="BV131" s="202"/>
      <c r="BW131" s="202"/>
      <c r="BX131" s="202"/>
      <c r="BY131" s="202"/>
      <c r="BZ131" s="202"/>
      <c r="CA131" s="202"/>
      <c r="CB131" s="202"/>
      <c r="CC131" s="203"/>
      <c r="CD131" s="204"/>
      <c r="CE131" s="108" t="e">
        <f t="shared" si="3425"/>
        <v>#VALUE!</v>
      </c>
      <c r="CF131" s="102">
        <f>IF(E131=0,0,SUMIF('Cocktail (December 2025)'!$F$6:$DB$1547,E131,'Cocktail (December 2025)'!$X$6:$X$1547))</f>
        <v>0</v>
      </c>
      <c r="CG131" s="108" t="e">
        <f t="shared" si="3426"/>
        <v>#VALUE!</v>
      </c>
      <c r="CH131" s="109" t="e">
        <f t="shared" si="3126"/>
        <v>#VALUE!</v>
      </c>
      <c r="CI131" s="104" t="e">
        <f t="shared" si="3427"/>
        <v>#VALUE!</v>
      </c>
      <c r="CJ131" s="105" t="e">
        <f t="shared" si="3127"/>
        <v>#VALUE!</v>
      </c>
      <c r="CK131" s="191"/>
      <c r="CL131" s="192" t="e">
        <f t="shared" si="3128"/>
        <v>#VALUE!</v>
      </c>
      <c r="CM131" s="106" t="e">
        <f t="shared" si="3129"/>
        <v>#VALUE!</v>
      </c>
      <c r="CN131" s="202"/>
      <c r="CO131" s="202"/>
      <c r="CP131" s="202"/>
      <c r="CQ131" s="202"/>
      <c r="CR131" s="202"/>
      <c r="CS131" s="202"/>
      <c r="CT131" s="202"/>
      <c r="CU131" s="202"/>
      <c r="CV131" s="203"/>
      <c r="CW131" s="204"/>
      <c r="CX131" s="108" t="e">
        <f t="shared" si="3428"/>
        <v>#VALUE!</v>
      </c>
      <c r="CY131" s="102">
        <f>IF(E131=0,0,SUMIF('Cocktail (December 2025)'!$F$6:$DB$1547,E131,'Cocktail (December 2025)'!$AA$6:$AA$1547))</f>
        <v>0</v>
      </c>
      <c r="CZ131" s="108" t="e">
        <f t="shared" si="3429"/>
        <v>#VALUE!</v>
      </c>
      <c r="DA131" s="109" t="e">
        <f t="shared" si="3130"/>
        <v>#VALUE!</v>
      </c>
      <c r="DB131" s="104" t="e">
        <f t="shared" si="3430"/>
        <v>#VALUE!</v>
      </c>
      <c r="DC131" s="105" t="e">
        <f t="shared" si="3131"/>
        <v>#VALUE!</v>
      </c>
      <c r="DD131" s="191"/>
      <c r="DE131" s="192" t="e">
        <f t="shared" si="3132"/>
        <v>#VALUE!</v>
      </c>
      <c r="DF131" s="106" t="e">
        <f t="shared" si="3133"/>
        <v>#VALUE!</v>
      </c>
      <c r="DG131" s="202"/>
      <c r="DH131" s="202"/>
      <c r="DI131" s="202"/>
      <c r="DJ131" s="202"/>
      <c r="DK131" s="202"/>
      <c r="DL131" s="202"/>
      <c r="DM131" s="202"/>
      <c r="DN131" s="202"/>
      <c r="DO131" s="203"/>
      <c r="DP131" s="204"/>
      <c r="DQ131" s="108" t="e">
        <f t="shared" si="3431"/>
        <v>#VALUE!</v>
      </c>
      <c r="DR131" s="102">
        <f>IF(E131=0,0,SUMIF('Cocktail (December 2025)'!$F$6:$DB$1547,E131,'Cocktail (December 2025)'!$AD$6:$AD$1547))</f>
        <v>0</v>
      </c>
      <c r="DS131" s="108" t="e">
        <f t="shared" si="3432"/>
        <v>#VALUE!</v>
      </c>
      <c r="DT131" s="109" t="e">
        <f t="shared" si="3134"/>
        <v>#VALUE!</v>
      </c>
      <c r="DU131" s="104" t="e">
        <f t="shared" si="3433"/>
        <v>#VALUE!</v>
      </c>
      <c r="DV131" s="105" t="e">
        <f t="shared" si="3135"/>
        <v>#VALUE!</v>
      </c>
      <c r="DW131" s="191"/>
      <c r="DX131" s="192" t="e">
        <f t="shared" si="3136"/>
        <v>#VALUE!</v>
      </c>
      <c r="DY131" s="106" t="e">
        <f t="shared" si="3137"/>
        <v>#VALUE!</v>
      </c>
      <c r="DZ131" s="202"/>
      <c r="EA131" s="202"/>
      <c r="EB131" s="202"/>
      <c r="EC131" s="202"/>
      <c r="ED131" s="202"/>
      <c r="EE131" s="202"/>
      <c r="EF131" s="202"/>
      <c r="EG131" s="202"/>
      <c r="EH131" s="203"/>
      <c r="EI131" s="204"/>
      <c r="EJ131" s="108" t="e">
        <f t="shared" si="3434"/>
        <v>#VALUE!</v>
      </c>
      <c r="EK131" s="102">
        <f>IF(E131=0,0,SUMIF('Cocktail (December 2025)'!$F$6:$DB$1547,E131,'Cocktail (December 2025)'!$AG$6:$AG$1547))</f>
        <v>0</v>
      </c>
      <c r="EL131" s="108" t="e">
        <f t="shared" si="3435"/>
        <v>#VALUE!</v>
      </c>
      <c r="EM131" s="109" t="e">
        <f t="shared" si="3138"/>
        <v>#VALUE!</v>
      </c>
      <c r="EN131" s="104" t="e">
        <f t="shared" si="3436"/>
        <v>#VALUE!</v>
      </c>
      <c r="EO131" s="105" t="e">
        <f t="shared" si="3139"/>
        <v>#VALUE!</v>
      </c>
      <c r="EP131" s="191"/>
      <c r="EQ131" s="199" t="e">
        <f t="shared" si="3140"/>
        <v>#VALUE!</v>
      </c>
      <c r="ER131" s="185" t="e">
        <f t="shared" si="3437"/>
        <v>#VALUE!</v>
      </c>
      <c r="ES131" s="202"/>
      <c r="ET131" s="202"/>
      <c r="EU131" s="202"/>
      <c r="EV131" s="202"/>
      <c r="EW131" s="202"/>
      <c r="EX131" s="202"/>
      <c r="EY131" s="202"/>
      <c r="EZ131" s="202"/>
      <c r="FA131" s="203"/>
      <c r="FB131" s="204"/>
      <c r="FC131" s="108" t="e">
        <f t="shared" si="3438"/>
        <v>#VALUE!</v>
      </c>
      <c r="FD131" s="102">
        <f>IF(E131=0,0,SUMIF('Cocktail (December 2025)'!$F$6:$DB$1547,E131,'Cocktail (December 2025)'!$AJ$6:$AJ$1547))</f>
        <v>0</v>
      </c>
      <c r="FE131" s="108" t="e">
        <f t="shared" si="3439"/>
        <v>#VALUE!</v>
      </c>
      <c r="FF131" s="109" t="e">
        <f t="shared" si="3141"/>
        <v>#VALUE!</v>
      </c>
      <c r="FG131" s="104" t="e">
        <f t="shared" si="3440"/>
        <v>#VALUE!</v>
      </c>
      <c r="FH131" s="105" t="e">
        <f t="shared" si="3142"/>
        <v>#VALUE!</v>
      </c>
      <c r="FI131" s="191"/>
      <c r="FJ131" s="192" t="e">
        <f t="shared" si="3143"/>
        <v>#VALUE!</v>
      </c>
      <c r="FK131" s="110" t="e">
        <f t="shared" si="3144"/>
        <v>#VALUE!</v>
      </c>
      <c r="FL131" s="202"/>
      <c r="FM131" s="202"/>
      <c r="FN131" s="202"/>
      <c r="FO131" s="202"/>
      <c r="FP131" s="202"/>
      <c r="FQ131" s="202"/>
      <c r="FR131" s="202"/>
      <c r="FS131" s="202"/>
      <c r="FT131" s="203"/>
      <c r="FU131" s="204"/>
      <c r="FV131" s="108" t="e">
        <f t="shared" si="3441"/>
        <v>#VALUE!</v>
      </c>
      <c r="FW131" s="102">
        <f>IF(E131=0,0,SUMIF('Cocktail (December 2025)'!$F$6:$DB$1547,E131,'Cocktail (December 2025)'!$AM$6:$AM$1547))</f>
        <v>0</v>
      </c>
      <c r="FX131" s="108" t="e">
        <f t="shared" si="3442"/>
        <v>#VALUE!</v>
      </c>
      <c r="FY131" s="109" t="e">
        <f t="shared" si="3145"/>
        <v>#VALUE!</v>
      </c>
      <c r="FZ131" s="104" t="e">
        <f t="shared" si="3443"/>
        <v>#VALUE!</v>
      </c>
      <c r="GA131" s="105" t="e">
        <f t="shared" si="3146"/>
        <v>#VALUE!</v>
      </c>
      <c r="GB131" s="191"/>
      <c r="GC131" s="192" t="e">
        <f t="shared" si="3147"/>
        <v>#VALUE!</v>
      </c>
      <c r="GD131" s="106" t="e">
        <f t="shared" si="3148"/>
        <v>#VALUE!</v>
      </c>
      <c r="GE131" s="202"/>
      <c r="GF131" s="202"/>
      <c r="GG131" s="202"/>
      <c r="GH131" s="202"/>
      <c r="GI131" s="202"/>
      <c r="GJ131" s="202"/>
      <c r="GK131" s="202"/>
      <c r="GL131" s="202"/>
      <c r="GM131" s="203"/>
      <c r="GN131" s="204"/>
      <c r="GO131" s="108" t="e">
        <f t="shared" si="3444"/>
        <v>#VALUE!</v>
      </c>
      <c r="GP131" s="102">
        <f>IF(E131=0,0,SUMIF('Cocktail (December 2025)'!$F$6:$DB$1547,E131,'Cocktail (December 2025)'!$AP$6:$AP$1547))</f>
        <v>0</v>
      </c>
      <c r="GQ131" s="108" t="e">
        <f t="shared" si="3445"/>
        <v>#VALUE!</v>
      </c>
      <c r="GR131" s="109" t="e">
        <f t="shared" si="3149"/>
        <v>#VALUE!</v>
      </c>
      <c r="GS131" s="104" t="e">
        <f t="shared" si="3446"/>
        <v>#VALUE!</v>
      </c>
      <c r="GT131" s="105" t="e">
        <f t="shared" si="3150"/>
        <v>#VALUE!</v>
      </c>
      <c r="GU131" s="191"/>
      <c r="GV131" s="192" t="e">
        <f t="shared" si="3151"/>
        <v>#VALUE!</v>
      </c>
      <c r="GW131" s="106" t="e">
        <f t="shared" si="3152"/>
        <v>#VALUE!</v>
      </c>
      <c r="GX131" s="202"/>
      <c r="GY131" s="202"/>
      <c r="GZ131" s="202"/>
      <c r="HA131" s="202"/>
      <c r="HB131" s="202"/>
      <c r="HC131" s="202"/>
      <c r="HD131" s="202"/>
      <c r="HE131" s="202"/>
      <c r="HF131" s="203"/>
      <c r="HG131" s="204"/>
      <c r="HH131" s="108" t="e">
        <f t="shared" si="3447"/>
        <v>#VALUE!</v>
      </c>
      <c r="HI131" s="102">
        <f>IF(E131=0,0,SUMIF('Cocktail (December 2025)'!$F$6:$DB$1547,E131,'Cocktail (December 2025)'!$AS$6:$AS$1547))</f>
        <v>0</v>
      </c>
      <c r="HJ131" s="108" t="e">
        <f t="shared" si="3448"/>
        <v>#VALUE!</v>
      </c>
      <c r="HK131" s="109" t="e">
        <f t="shared" si="3153"/>
        <v>#VALUE!</v>
      </c>
      <c r="HL131" s="104" t="e">
        <f t="shared" si="3449"/>
        <v>#VALUE!</v>
      </c>
      <c r="HM131" s="105" t="e">
        <f t="shared" si="3154"/>
        <v>#VALUE!</v>
      </c>
      <c r="HN131" s="191"/>
      <c r="HO131" s="192" t="e">
        <f t="shared" si="3155"/>
        <v>#VALUE!</v>
      </c>
      <c r="HP131" s="106" t="e">
        <f t="shared" si="3156"/>
        <v>#VALUE!</v>
      </c>
      <c r="HQ131" s="202"/>
      <c r="HR131" s="202"/>
      <c r="HS131" s="202"/>
      <c r="HT131" s="202"/>
      <c r="HU131" s="202"/>
      <c r="HV131" s="202"/>
      <c r="HW131" s="202"/>
      <c r="HX131" s="202"/>
      <c r="HY131" s="203"/>
      <c r="HZ131" s="204"/>
      <c r="IA131" s="108" t="e">
        <f t="shared" si="3450"/>
        <v>#VALUE!</v>
      </c>
      <c r="IB131" s="102">
        <f>IF(E131=0,0,SUMIF('Cocktail (December 2025)'!$F$6:$DB$1547,E131,'Cocktail (December 2025)'!$AV$6:$AV$1547))</f>
        <v>0</v>
      </c>
      <c r="IC131" s="108" t="e">
        <f t="shared" si="3451"/>
        <v>#VALUE!</v>
      </c>
      <c r="ID131" s="109" t="e">
        <f t="shared" si="3157"/>
        <v>#VALUE!</v>
      </c>
      <c r="IE131" s="104" t="e">
        <f t="shared" si="3452"/>
        <v>#VALUE!</v>
      </c>
      <c r="IF131" s="105" t="e">
        <f t="shared" si="3158"/>
        <v>#VALUE!</v>
      </c>
      <c r="IG131" s="191"/>
      <c r="IH131" s="192" t="e">
        <f t="shared" si="3159"/>
        <v>#VALUE!</v>
      </c>
      <c r="II131" s="106" t="e">
        <f t="shared" si="3160"/>
        <v>#VALUE!</v>
      </c>
      <c r="IJ131" s="202"/>
      <c r="IK131" s="202"/>
      <c r="IL131" s="202"/>
      <c r="IM131" s="202"/>
      <c r="IN131" s="202"/>
      <c r="IO131" s="202"/>
      <c r="IP131" s="202"/>
      <c r="IQ131" s="202"/>
      <c r="IR131" s="203"/>
      <c r="IS131" s="204"/>
      <c r="IT131" s="108" t="e">
        <f t="shared" si="3453"/>
        <v>#VALUE!</v>
      </c>
      <c r="IU131" s="102">
        <f>IF(E131=0,0,SUMIF('Cocktail (December 2025)'!$F$6:$DB$1547,E131,'Cocktail (December 2025)'!$AY$6:$AY$1547))</f>
        <v>0</v>
      </c>
      <c r="IV131" s="108" t="e">
        <f t="shared" si="3454"/>
        <v>#VALUE!</v>
      </c>
      <c r="IW131" s="109" t="e">
        <f t="shared" si="3161"/>
        <v>#VALUE!</v>
      </c>
      <c r="IX131" s="104" t="e">
        <f t="shared" si="3455"/>
        <v>#VALUE!</v>
      </c>
      <c r="IY131" s="105" t="e">
        <f t="shared" si="3162"/>
        <v>#VALUE!</v>
      </c>
      <c r="IZ131" s="191"/>
      <c r="JA131" s="192" t="e">
        <f t="shared" si="3163"/>
        <v>#VALUE!</v>
      </c>
      <c r="JB131" s="106" t="e">
        <f t="shared" si="3164"/>
        <v>#VALUE!</v>
      </c>
      <c r="JC131" s="202"/>
      <c r="JD131" s="202"/>
      <c r="JE131" s="202"/>
      <c r="JF131" s="202"/>
      <c r="JG131" s="202"/>
      <c r="JH131" s="202"/>
      <c r="JI131" s="202"/>
      <c r="JJ131" s="202"/>
      <c r="JK131" s="203"/>
      <c r="JL131" s="204"/>
      <c r="JM131" s="108" t="e">
        <f t="shared" si="3456"/>
        <v>#VALUE!</v>
      </c>
      <c r="JN131" s="102">
        <f>IF(E131=0,0,SUMIF('Cocktail (December 2025)'!$F$6:$DB$1547,E131,'Cocktail (December 2025)'!$BB$6:$BB$1547))</f>
        <v>0</v>
      </c>
      <c r="JO131" s="108" t="e">
        <f t="shared" si="3457"/>
        <v>#VALUE!</v>
      </c>
      <c r="JP131" s="109" t="e">
        <f t="shared" si="3165"/>
        <v>#VALUE!</v>
      </c>
      <c r="JQ131" s="104" t="e">
        <f t="shared" si="3458"/>
        <v>#VALUE!</v>
      </c>
      <c r="JR131" s="105" t="e">
        <f t="shared" si="3166"/>
        <v>#VALUE!</v>
      </c>
      <c r="JS131" s="191"/>
      <c r="JT131" s="192" t="e">
        <f t="shared" si="3167"/>
        <v>#VALUE!</v>
      </c>
      <c r="JU131" s="106" t="e">
        <f t="shared" si="3459"/>
        <v>#VALUE!</v>
      </c>
      <c r="JV131" s="202"/>
      <c r="JW131" s="202"/>
      <c r="JX131" s="202"/>
      <c r="JY131" s="202"/>
      <c r="JZ131" s="202"/>
      <c r="KA131" s="202"/>
      <c r="KB131" s="202"/>
      <c r="KC131" s="202"/>
      <c r="KD131" s="203"/>
      <c r="KE131" s="204"/>
      <c r="KF131" s="108" t="e">
        <f t="shared" si="3460"/>
        <v>#VALUE!</v>
      </c>
      <c r="KG131" s="102">
        <f>IF(E131=0,0,SUMIF('Cocktail (December 2025)'!$F$6:$DB$1547,E131,'Cocktail (December 2025)'!$BE$6:$BE$1547))</f>
        <v>0</v>
      </c>
      <c r="KH131" s="108" t="e">
        <f t="shared" si="3461"/>
        <v>#VALUE!</v>
      </c>
      <c r="KI131" s="109" t="e">
        <f t="shared" si="3168"/>
        <v>#VALUE!</v>
      </c>
      <c r="KJ131" s="104" t="e">
        <f t="shared" si="3462"/>
        <v>#VALUE!</v>
      </c>
      <c r="KK131" s="105" t="e">
        <f t="shared" si="3169"/>
        <v>#VALUE!</v>
      </c>
      <c r="KL131" s="191"/>
      <c r="KM131" s="192" t="e">
        <f t="shared" si="3170"/>
        <v>#VALUE!</v>
      </c>
      <c r="KN131" s="106" t="e">
        <f t="shared" si="3171"/>
        <v>#VALUE!</v>
      </c>
      <c r="KO131" s="202"/>
      <c r="KP131" s="202"/>
      <c r="KQ131" s="202"/>
      <c r="KR131" s="202"/>
      <c r="KS131" s="202"/>
      <c r="KT131" s="202"/>
      <c r="KU131" s="202"/>
      <c r="KV131" s="202"/>
      <c r="KW131" s="203"/>
      <c r="KX131" s="204"/>
      <c r="KY131" s="108" t="e">
        <f t="shared" si="3463"/>
        <v>#VALUE!</v>
      </c>
      <c r="KZ131" s="102">
        <f>IF(E131=0,0,SUMIF('Cocktail (December 2025)'!$F$6:$DB$1547,E131,'Cocktail (December 2025)'!$BH$6:$BH$1547))</f>
        <v>0</v>
      </c>
      <c r="LA131" s="108" t="e">
        <f t="shared" si="3464"/>
        <v>#VALUE!</v>
      </c>
      <c r="LB131" s="109" t="e">
        <f t="shared" si="3172"/>
        <v>#VALUE!</v>
      </c>
      <c r="LC131" s="104" t="e">
        <f t="shared" si="3465"/>
        <v>#VALUE!</v>
      </c>
      <c r="LD131" s="105" t="e">
        <f t="shared" si="3173"/>
        <v>#VALUE!</v>
      </c>
      <c r="LE131" s="191"/>
      <c r="LF131" s="192" t="e">
        <f t="shared" si="3174"/>
        <v>#VALUE!</v>
      </c>
      <c r="LG131" s="106" t="e">
        <f t="shared" si="3175"/>
        <v>#VALUE!</v>
      </c>
      <c r="LH131" s="202"/>
      <c r="LI131" s="202"/>
      <c r="LJ131" s="202"/>
      <c r="LK131" s="202"/>
      <c r="LL131" s="202"/>
      <c r="LM131" s="202"/>
      <c r="LN131" s="202"/>
      <c r="LO131" s="202"/>
      <c r="LP131" s="203"/>
      <c r="LQ131" s="204"/>
      <c r="LR131" s="108" t="e">
        <f t="shared" si="3466"/>
        <v>#VALUE!</v>
      </c>
      <c r="LS131" s="102">
        <f>IF(E131=0,0,SUMIF('Cocktail (December 2025)'!$F$6:$DB$1547,E131,'Cocktail (December 2025)'!$BK$6:$BK$1547))</f>
        <v>0</v>
      </c>
      <c r="LT131" s="108" t="e">
        <f t="shared" si="3467"/>
        <v>#VALUE!</v>
      </c>
      <c r="LU131" s="109" t="e">
        <f t="shared" si="3176"/>
        <v>#VALUE!</v>
      </c>
      <c r="LV131" s="104" t="e">
        <f t="shared" si="3468"/>
        <v>#VALUE!</v>
      </c>
      <c r="LW131" s="105" t="e">
        <f t="shared" si="3177"/>
        <v>#VALUE!</v>
      </c>
      <c r="LX131" s="191"/>
      <c r="LY131" s="192" t="e">
        <f t="shared" si="3178"/>
        <v>#VALUE!</v>
      </c>
      <c r="LZ131" s="106" t="e">
        <f t="shared" si="3179"/>
        <v>#VALUE!</v>
      </c>
      <c r="MA131" s="202"/>
      <c r="MB131" s="202"/>
      <c r="MC131" s="202"/>
      <c r="MD131" s="202"/>
      <c r="ME131" s="202"/>
      <c r="MF131" s="202"/>
      <c r="MG131" s="202"/>
      <c r="MH131" s="202"/>
      <c r="MI131" s="203"/>
      <c r="MJ131" s="204"/>
      <c r="MK131" s="108" t="e">
        <f t="shared" si="3469"/>
        <v>#VALUE!</v>
      </c>
      <c r="ML131" s="102">
        <f>IF(E131=0,0,SUMIF('Cocktail (December 2025)'!$F$6:$DB$1547,E131,'Cocktail (December 2025)'!$BN$6:$BN$1547))</f>
        <v>0</v>
      </c>
      <c r="MM131" s="108" t="e">
        <f t="shared" si="3470"/>
        <v>#VALUE!</v>
      </c>
      <c r="MN131" s="109" t="e">
        <f t="shared" si="3180"/>
        <v>#VALUE!</v>
      </c>
      <c r="MO131" s="104" t="e">
        <f t="shared" si="3471"/>
        <v>#VALUE!</v>
      </c>
      <c r="MP131" s="105" t="e">
        <f t="shared" si="3181"/>
        <v>#VALUE!</v>
      </c>
      <c r="MQ131" s="191"/>
      <c r="MR131" s="192" t="e">
        <f t="shared" si="3182"/>
        <v>#VALUE!</v>
      </c>
      <c r="MS131" s="106" t="e">
        <f t="shared" si="3183"/>
        <v>#VALUE!</v>
      </c>
      <c r="MT131" s="202"/>
      <c r="MU131" s="202"/>
      <c r="MV131" s="202"/>
      <c r="MW131" s="202"/>
      <c r="MX131" s="202"/>
      <c r="MY131" s="202"/>
      <c r="MZ131" s="202"/>
      <c r="NA131" s="202"/>
      <c r="NB131" s="203"/>
      <c r="NC131" s="204"/>
      <c r="ND131" s="108" t="e">
        <f t="shared" si="3472"/>
        <v>#VALUE!</v>
      </c>
      <c r="NE131" s="102">
        <f>IF(E131=0,0,SUMIF('Cocktail (December 2025)'!$F$6:$DB$1547,E131,'Cocktail (December 2025)'!$BQ$6:$BQ$1547))</f>
        <v>0</v>
      </c>
      <c r="NF131" s="108" t="e">
        <f t="shared" si="3473"/>
        <v>#VALUE!</v>
      </c>
      <c r="NG131" s="109" t="e">
        <f t="shared" si="3184"/>
        <v>#VALUE!</v>
      </c>
      <c r="NH131" s="104" t="e">
        <f t="shared" si="3474"/>
        <v>#VALUE!</v>
      </c>
      <c r="NI131" s="105" t="e">
        <f t="shared" si="3185"/>
        <v>#VALUE!</v>
      </c>
      <c r="NJ131" s="191"/>
      <c r="NK131" s="192" t="e">
        <f t="shared" si="3186"/>
        <v>#VALUE!</v>
      </c>
      <c r="NL131" s="106" t="e">
        <f t="shared" si="3187"/>
        <v>#VALUE!</v>
      </c>
      <c r="NM131" s="202"/>
      <c r="NN131" s="202"/>
      <c r="NO131" s="202"/>
      <c r="NP131" s="202"/>
      <c r="NQ131" s="202"/>
      <c r="NR131" s="202"/>
      <c r="NS131" s="202"/>
      <c r="NT131" s="202"/>
      <c r="NU131" s="203"/>
      <c r="NV131" s="204"/>
      <c r="NW131" s="108" t="e">
        <f t="shared" si="3475"/>
        <v>#VALUE!</v>
      </c>
      <c r="NX131" s="102">
        <f>IF(E131=0,0,SUMIF('Cocktail (December 2025)'!$F$6:$DB$1547,E131,'Cocktail (December 2025)'!$BT$6:$BT$1547))</f>
        <v>0</v>
      </c>
      <c r="NY131" s="108" t="e">
        <f t="shared" si="3476"/>
        <v>#VALUE!</v>
      </c>
      <c r="NZ131" s="109" t="e">
        <f t="shared" si="3188"/>
        <v>#VALUE!</v>
      </c>
      <c r="OA131" s="104" t="e">
        <f t="shared" si="3477"/>
        <v>#VALUE!</v>
      </c>
      <c r="OB131" s="105" t="e">
        <f t="shared" si="3189"/>
        <v>#VALUE!</v>
      </c>
      <c r="OC131" s="191"/>
      <c r="OD131" s="192" t="e">
        <f t="shared" si="3190"/>
        <v>#VALUE!</v>
      </c>
      <c r="OE131" s="106" t="e">
        <f t="shared" si="3191"/>
        <v>#VALUE!</v>
      </c>
      <c r="OF131" s="202"/>
      <c r="OG131" s="202"/>
      <c r="OH131" s="202"/>
      <c r="OI131" s="202"/>
      <c r="OJ131" s="202"/>
      <c r="OK131" s="202"/>
      <c r="OL131" s="202"/>
      <c r="OM131" s="202"/>
      <c r="ON131" s="203"/>
      <c r="OO131" s="204"/>
      <c r="OP131" s="108" t="e">
        <f t="shared" si="3478"/>
        <v>#VALUE!</v>
      </c>
      <c r="OQ131" s="102">
        <f>IF(E131=0,0,SUMIF('Cocktail (December 2025)'!$F$6:$DB$1547,E131,'Cocktail (December 2025)'!$BW$6:$BW$1547))</f>
        <v>0</v>
      </c>
      <c r="OR131" s="108" t="e">
        <f t="shared" si="3479"/>
        <v>#VALUE!</v>
      </c>
      <c r="OS131" s="109" t="e">
        <f t="shared" si="3192"/>
        <v>#VALUE!</v>
      </c>
      <c r="OT131" s="104" t="e">
        <f t="shared" si="3480"/>
        <v>#VALUE!</v>
      </c>
      <c r="OU131" s="105" t="e">
        <f t="shared" si="3193"/>
        <v>#VALUE!</v>
      </c>
      <c r="OV131" s="191"/>
      <c r="OW131" s="192" t="e">
        <f t="shared" si="3194"/>
        <v>#VALUE!</v>
      </c>
      <c r="OX131" s="106" t="e">
        <f t="shared" si="3481"/>
        <v>#VALUE!</v>
      </c>
      <c r="OY131" s="202"/>
      <c r="OZ131" s="202"/>
      <c r="PA131" s="202"/>
      <c r="PB131" s="202"/>
      <c r="PC131" s="202"/>
      <c r="PD131" s="202"/>
      <c r="PE131" s="202"/>
      <c r="PF131" s="202"/>
      <c r="PG131" s="203"/>
      <c r="PH131" s="204"/>
      <c r="PI131" s="108" t="e">
        <f t="shared" si="3482"/>
        <v>#VALUE!</v>
      </c>
      <c r="PJ131" s="102">
        <f>IF(E131=0,0,SUMIF('Cocktail (December 2025)'!$F$6:$DB$1547,E131,'Cocktail (December 2025)'!$BZ$6:$BZ$1547))</f>
        <v>0</v>
      </c>
      <c r="PK131" s="108" t="e">
        <f t="shared" si="3483"/>
        <v>#VALUE!</v>
      </c>
      <c r="PL131" s="109" t="e">
        <f t="shared" si="3195"/>
        <v>#VALUE!</v>
      </c>
      <c r="PM131" s="104" t="e">
        <f t="shared" si="3484"/>
        <v>#VALUE!</v>
      </c>
      <c r="PN131" s="105" t="e">
        <f t="shared" si="3196"/>
        <v>#VALUE!</v>
      </c>
      <c r="PO131" s="191"/>
      <c r="PP131" s="192" t="e">
        <f t="shared" si="3197"/>
        <v>#VALUE!</v>
      </c>
      <c r="PQ131" s="106" t="e">
        <f t="shared" si="3198"/>
        <v>#VALUE!</v>
      </c>
      <c r="PR131" s="202"/>
      <c r="PS131" s="202"/>
      <c r="PT131" s="202"/>
      <c r="PU131" s="202"/>
      <c r="PV131" s="202"/>
      <c r="PW131" s="202"/>
      <c r="PX131" s="202"/>
      <c r="PY131" s="202"/>
      <c r="PZ131" s="203"/>
      <c r="QA131" s="204"/>
      <c r="QB131" s="108" t="e">
        <f t="shared" si="3485"/>
        <v>#VALUE!</v>
      </c>
      <c r="QC131" s="102">
        <f>IF(E131=0,0,SUMIF('Cocktail (December 2025)'!$F$6:$DB$1547,E131,'Cocktail (December 2025)'!$CC$6:$CC$1547))</f>
        <v>0</v>
      </c>
      <c r="QD131" s="108" t="e">
        <f t="shared" si="3486"/>
        <v>#VALUE!</v>
      </c>
      <c r="QE131" s="109" t="e">
        <f t="shared" si="3199"/>
        <v>#VALUE!</v>
      </c>
      <c r="QF131" s="104" t="e">
        <f t="shared" si="3487"/>
        <v>#VALUE!</v>
      </c>
      <c r="QG131" s="105" t="e">
        <f t="shared" si="3200"/>
        <v>#VALUE!</v>
      </c>
      <c r="QH131" s="191"/>
      <c r="QI131" s="192" t="e">
        <f t="shared" si="3201"/>
        <v>#VALUE!</v>
      </c>
      <c r="QJ131" s="106" t="e">
        <f t="shared" si="3202"/>
        <v>#VALUE!</v>
      </c>
      <c r="QK131" s="202"/>
      <c r="QL131" s="202"/>
      <c r="QM131" s="202"/>
      <c r="QN131" s="202"/>
      <c r="QO131" s="202"/>
      <c r="QP131" s="202"/>
      <c r="QQ131" s="202"/>
      <c r="QR131" s="202"/>
      <c r="QS131" s="203"/>
      <c r="QT131" s="204"/>
      <c r="QU131" s="108" t="e">
        <f t="shared" si="3488"/>
        <v>#VALUE!</v>
      </c>
      <c r="QV131" s="102">
        <f>IF(E131=0,0,SUMIF('Cocktail (December 2025)'!$F$6:$DB$1547,E131,'Cocktail (December 2025)'!$CF$6:$CF$1547))</f>
        <v>0</v>
      </c>
      <c r="QW131" s="108" t="e">
        <f t="shared" si="3489"/>
        <v>#VALUE!</v>
      </c>
      <c r="QX131" s="109" t="e">
        <f t="shared" si="3203"/>
        <v>#VALUE!</v>
      </c>
      <c r="QY131" s="104" t="e">
        <f t="shared" si="3490"/>
        <v>#VALUE!</v>
      </c>
      <c r="QZ131" s="105" t="e">
        <f t="shared" si="3204"/>
        <v>#VALUE!</v>
      </c>
      <c r="RA131" s="191"/>
      <c r="RB131" s="192" t="e">
        <f t="shared" si="3205"/>
        <v>#VALUE!</v>
      </c>
      <c r="RC131" s="106" t="e">
        <f t="shared" si="3100"/>
        <v>#VALUE!</v>
      </c>
      <c r="RD131" s="202"/>
      <c r="RE131" s="202"/>
      <c r="RF131" s="202"/>
      <c r="RG131" s="202"/>
      <c r="RH131" s="202"/>
      <c r="RI131" s="202"/>
      <c r="RJ131" s="202"/>
      <c r="RK131" s="202"/>
      <c r="RL131" s="203"/>
      <c r="RM131" s="204"/>
      <c r="RN131" s="108" t="e">
        <f t="shared" si="3491"/>
        <v>#VALUE!</v>
      </c>
      <c r="RO131" s="102">
        <f>IF(E131=0,0,SUMIF('Cocktail (December 2025)'!$F$6:$DB$1547,E131,'Cocktail (December 2025)'!$CI$6:$CI$1547))</f>
        <v>0</v>
      </c>
      <c r="RP131" s="108" t="e">
        <f t="shared" si="3492"/>
        <v>#VALUE!</v>
      </c>
      <c r="RQ131" s="109" t="e">
        <f t="shared" si="3206"/>
        <v>#VALUE!</v>
      </c>
      <c r="RR131" s="104" t="e">
        <f t="shared" si="3493"/>
        <v>#VALUE!</v>
      </c>
      <c r="RS131" s="105" t="e">
        <f t="shared" si="3207"/>
        <v>#VALUE!</v>
      </c>
      <c r="RT131" s="191"/>
      <c r="RU131" s="192" t="e">
        <f t="shared" si="3208"/>
        <v>#VALUE!</v>
      </c>
      <c r="RV131" s="106" t="e">
        <f t="shared" si="3209"/>
        <v>#VALUE!</v>
      </c>
      <c r="RW131" s="202"/>
      <c r="RX131" s="202"/>
      <c r="RY131" s="202"/>
      <c r="RZ131" s="202"/>
      <c r="SA131" s="202"/>
      <c r="SB131" s="202"/>
      <c r="SC131" s="202"/>
      <c r="SD131" s="202"/>
      <c r="SE131" s="203"/>
      <c r="SF131" s="204"/>
      <c r="SG131" s="108" t="e">
        <f t="shared" si="3494"/>
        <v>#VALUE!</v>
      </c>
      <c r="SH131" s="102">
        <f>IF(E131=0,0,SUMIF('Cocktail (December 2025)'!$F$6:$DB$1547,E131,'Cocktail (December 2025)'!$CL$6:$CL$1547))</f>
        <v>0</v>
      </c>
      <c r="SI131" s="108" t="e">
        <f t="shared" si="3495"/>
        <v>#VALUE!</v>
      </c>
      <c r="SJ131" s="109" t="e">
        <f t="shared" si="3210"/>
        <v>#VALUE!</v>
      </c>
      <c r="SK131" s="104" t="e">
        <f t="shared" si="3496"/>
        <v>#VALUE!</v>
      </c>
      <c r="SL131" s="105" t="e">
        <f t="shared" si="3211"/>
        <v>#VALUE!</v>
      </c>
      <c r="SM131" s="191"/>
      <c r="SN131" s="192" t="e">
        <f t="shared" si="3212"/>
        <v>#VALUE!</v>
      </c>
      <c r="SO131" s="106" t="e">
        <f t="shared" si="3213"/>
        <v>#VALUE!</v>
      </c>
      <c r="SP131" s="202"/>
      <c r="SQ131" s="202"/>
      <c r="SR131" s="202"/>
      <c r="SS131" s="202"/>
      <c r="ST131" s="202"/>
      <c r="SU131" s="202"/>
      <c r="SV131" s="202"/>
      <c r="SW131" s="202"/>
      <c r="SX131" s="203"/>
      <c r="SY131" s="204"/>
      <c r="SZ131" s="108" t="e">
        <f t="shared" si="3497"/>
        <v>#VALUE!</v>
      </c>
      <c r="TA131" s="102">
        <f>IF(E131=0,0,SUMIF('Cocktail (December 2025)'!$F$6:$DB$1547,E131,'Cocktail (December 2025)'!$CO$6:$CO$1547))</f>
        <v>0</v>
      </c>
      <c r="TB131" s="108" t="e">
        <f t="shared" si="3498"/>
        <v>#VALUE!</v>
      </c>
      <c r="TC131" s="109" t="e">
        <f t="shared" si="3214"/>
        <v>#VALUE!</v>
      </c>
      <c r="TD131" s="104" t="e">
        <f t="shared" si="3499"/>
        <v>#VALUE!</v>
      </c>
      <c r="TE131" s="105" t="e">
        <f t="shared" si="3215"/>
        <v>#VALUE!</v>
      </c>
      <c r="TF131" s="191"/>
      <c r="TG131" s="192" t="e">
        <f t="shared" si="3216"/>
        <v>#VALUE!</v>
      </c>
      <c r="TH131" s="106" t="e">
        <f t="shared" si="3217"/>
        <v>#VALUE!</v>
      </c>
      <c r="TI131" s="202"/>
      <c r="TJ131" s="202"/>
      <c r="TK131" s="202"/>
      <c r="TL131" s="202"/>
      <c r="TM131" s="202"/>
      <c r="TN131" s="202"/>
      <c r="TO131" s="202"/>
      <c r="TP131" s="202"/>
      <c r="TQ131" s="203"/>
      <c r="TR131" s="204"/>
      <c r="TS131" s="108" t="e">
        <f t="shared" si="3500"/>
        <v>#VALUE!</v>
      </c>
      <c r="TT131" s="102">
        <f>IF(E131=0,0,SUMIF('Cocktail (December 2025)'!$F$6:$DB$1547,E131,'Cocktail (December 2025)'!$CR$6:$CR$1547))</f>
        <v>0</v>
      </c>
      <c r="TU131" s="108" t="e">
        <f t="shared" si="3501"/>
        <v>#VALUE!</v>
      </c>
      <c r="TV131" s="109" t="e">
        <f t="shared" si="3218"/>
        <v>#VALUE!</v>
      </c>
      <c r="TW131" s="104" t="e">
        <f t="shared" si="3502"/>
        <v>#VALUE!</v>
      </c>
      <c r="TX131" s="105" t="e">
        <f t="shared" si="3219"/>
        <v>#VALUE!</v>
      </c>
      <c r="TY131" s="191"/>
      <c r="TZ131" s="192" t="e">
        <f t="shared" si="3220"/>
        <v>#VALUE!</v>
      </c>
      <c r="UA131" s="106" t="e">
        <f t="shared" si="3221"/>
        <v>#VALUE!</v>
      </c>
      <c r="UB131" s="202"/>
      <c r="UC131" s="202"/>
      <c r="UD131" s="202"/>
      <c r="UE131" s="202"/>
      <c r="UF131" s="202"/>
      <c r="UG131" s="202"/>
      <c r="UH131" s="202"/>
      <c r="UI131" s="202"/>
      <c r="UJ131" s="203"/>
      <c r="UK131" s="204"/>
      <c r="UL131" s="108" t="e">
        <f t="shared" si="3503"/>
        <v>#VALUE!</v>
      </c>
      <c r="UM131" s="102">
        <f>IF(E131=0,0,SUMIF('Cocktail (December 2025)'!$F$6:$DB$1547,E131,'Cocktail (December 2025)'!$CU$6:$CU$1547))</f>
        <v>0</v>
      </c>
      <c r="UN131" s="108" t="e">
        <f t="shared" si="3504"/>
        <v>#VALUE!</v>
      </c>
      <c r="UO131" s="109" t="e">
        <f t="shared" si="3222"/>
        <v>#VALUE!</v>
      </c>
      <c r="UP131" s="104" t="e">
        <f t="shared" si="3505"/>
        <v>#VALUE!</v>
      </c>
      <c r="UQ131" s="105" t="e">
        <f t="shared" si="3223"/>
        <v>#VALUE!</v>
      </c>
      <c r="UR131" s="191"/>
      <c r="US131" s="192" t="e">
        <f t="shared" si="3224"/>
        <v>#VALUE!</v>
      </c>
      <c r="UT131" s="106" t="e">
        <f t="shared" si="3225"/>
        <v>#VALUE!</v>
      </c>
      <c r="UU131" s="202"/>
      <c r="UV131" s="202"/>
      <c r="UW131" s="202"/>
      <c r="UX131" s="202"/>
      <c r="UY131" s="202"/>
      <c r="UZ131" s="202"/>
      <c r="VA131" s="202"/>
      <c r="VB131" s="202"/>
      <c r="VC131" s="203"/>
      <c r="VD131" s="204"/>
      <c r="VE131" s="108" t="e">
        <f t="shared" si="3506"/>
        <v>#VALUE!</v>
      </c>
      <c r="VF131" s="102">
        <f>IF(E131=0,0,SUMIF('Cocktail (December 2025)'!$F$6:$DB$1547,E131,'Cocktail (December 2025)'!$CX$6:$CX$1547))</f>
        <v>0</v>
      </c>
      <c r="VG131" s="108" t="e">
        <f t="shared" si="3507"/>
        <v>#VALUE!</v>
      </c>
      <c r="VH131" s="109" t="e">
        <f t="shared" si="3226"/>
        <v>#VALUE!</v>
      </c>
      <c r="VI131" s="104" t="e">
        <f t="shared" si="3508"/>
        <v>#VALUE!</v>
      </c>
      <c r="VJ131" s="105" t="e">
        <f t="shared" si="3227"/>
        <v>#VALUE!</v>
      </c>
      <c r="VK131" s="191"/>
      <c r="VL131" s="192" t="e">
        <f t="shared" si="3228"/>
        <v>#VALUE!</v>
      </c>
      <c r="VM131" s="106" t="e">
        <f t="shared" si="3229"/>
        <v>#VALUE!</v>
      </c>
      <c r="VN131" s="202"/>
      <c r="VO131" s="202"/>
      <c r="VP131" s="202"/>
      <c r="VQ131" s="202"/>
      <c r="VR131" s="202"/>
      <c r="VS131" s="202"/>
      <c r="VT131" s="202"/>
      <c r="VU131" s="202"/>
      <c r="VV131" s="203"/>
      <c r="VW131" s="204"/>
      <c r="VX131" s="108" t="e">
        <f t="shared" si="3509"/>
        <v>#VALUE!</v>
      </c>
      <c r="VY131" s="102">
        <f>IF(E131=0,0,SUMIF('Cocktail (December 2025)'!$F$6:$DB$1547,E131,'Cocktail (December 2025)'!$DA$6:$DA$1547))</f>
        <v>0</v>
      </c>
      <c r="VZ131" s="108" t="e">
        <f t="shared" si="3510"/>
        <v>#VALUE!</v>
      </c>
      <c r="WA131" s="109" t="e">
        <f t="shared" si="3230"/>
        <v>#VALUE!</v>
      </c>
      <c r="WB131" s="104" t="e">
        <f t="shared" si="3511"/>
        <v>#VALUE!</v>
      </c>
      <c r="WC131" s="105" t="e">
        <f t="shared" si="3231"/>
        <v>#VALUE!</v>
      </c>
      <c r="WD131" s="191"/>
      <c r="WE131" s="192" t="e">
        <f t="shared" si="3232"/>
        <v>#VALUE!</v>
      </c>
      <c r="WF131" s="14" t="s">
        <v>81</v>
      </c>
      <c r="WG131" s="62">
        <f t="shared" si="3512"/>
        <v>0</v>
      </c>
      <c r="WH131" s="13">
        <f t="shared" si="3513"/>
        <v>0</v>
      </c>
      <c r="WI131" s="13">
        <f t="shared" si="3514"/>
        <v>0</v>
      </c>
      <c r="WJ131" s="13">
        <f t="shared" si="3515"/>
        <v>0</v>
      </c>
      <c r="WK131" s="13">
        <f t="shared" si="3516"/>
        <v>0</v>
      </c>
      <c r="WL131" s="13">
        <f t="shared" si="3517"/>
        <v>0</v>
      </c>
      <c r="WM131" s="13">
        <f t="shared" si="3518"/>
        <v>0</v>
      </c>
      <c r="WN131" s="13">
        <f t="shared" si="3519"/>
        <v>0</v>
      </c>
      <c r="WO131" s="13">
        <f t="shared" si="3520"/>
        <v>0</v>
      </c>
      <c r="WP131" s="63">
        <f t="shared" si="3521"/>
        <v>0</v>
      </c>
      <c r="WQ131" s="63">
        <f t="shared" si="3522"/>
        <v>0</v>
      </c>
      <c r="WR131" s="63" t="e">
        <f t="shared" si="3523"/>
        <v>#VALUE!</v>
      </c>
      <c r="WS131" s="63" t="e">
        <f t="shared" si="3524"/>
        <v>#VALUE!</v>
      </c>
      <c r="WT131" s="54" t="e">
        <f t="shared" si="3235"/>
        <v>#VALUE!</v>
      </c>
      <c r="WU131" s="64" t="e">
        <f t="shared" si="3236"/>
        <v>#VALUE!</v>
      </c>
      <c r="WV131" s="196"/>
      <c r="WW131" s="197" t="e">
        <f t="shared" si="3237"/>
        <v>#VALUE!</v>
      </c>
      <c r="WX131" s="12" t="e">
        <f t="shared" si="3525"/>
        <v>#VALUE!</v>
      </c>
      <c r="WY131" s="61"/>
    </row>
    <row r="132" spans="1:623" ht="15" hidden="1" x14ac:dyDescent="0.3">
      <c r="A132" s="114" t="str">
        <f t="shared" si="3111"/>
        <v>-</v>
      </c>
      <c r="B132" s="175"/>
      <c r="C132" s="173">
        <v>974</v>
      </c>
      <c r="D132" s="174">
        <v>473</v>
      </c>
      <c r="E132" s="138"/>
      <c r="F132" s="98" t="str">
        <f>IF(E132="","",IF(VLOOKUP(E132,'Master Data (December 2025)'!$B$10:$N$857,1)=E132,VLOOKUP(E132,'Master Data (December 2025)'!$B$10:$N$857,6),"XX"))</f>
        <v/>
      </c>
      <c r="G132" s="98"/>
      <c r="H132" s="90" t="str">
        <f>IF(E132="","",IF(VLOOKUP(E132,'Master Data (December 2025)'!$B$10:$N$857,1)=E132,VLOOKUP(E132,'Master Data (December 2025)'!$B$10:$N$857,8),"XX"))</f>
        <v/>
      </c>
      <c r="I132" s="98"/>
      <c r="J132" s="90" t="str">
        <f>IF(E132="","",IF(VLOOKUP(E132,'Master Data (December 2025)'!$B$10:$N$857,1)=E132,VLOOKUP(E132,'Master Data (December 2025)'!$B$10:$N$857,3),"XX"))</f>
        <v/>
      </c>
      <c r="K132" s="99" t="str">
        <f>IF(E132="","",IF(VLOOKUP(E132,'Master Data (December 2025)'!$B$10:$N$857,1)=E132,VLOOKUP(E132,'Master Data (December 2025)'!$B$10:$N$857,5),"XX"))</f>
        <v/>
      </c>
      <c r="L132" s="215" t="str">
        <f>IF(E132="","",IF(VLOOKUP(E132,'Master Data (December 2025)'!$B$10:$N$857,1)=E132,VLOOKUP(E132,'Master Data (December 2025)'!$B$10:$N$857,11),"XX"))</f>
        <v/>
      </c>
      <c r="M132" s="215" t="str">
        <f>IF(E132="","",IF(VLOOKUP(E132,'Master Data (December 2025)'!$B$10:$N$857,1)=E132,VLOOKUP(E132,'Master Data (December 2025)'!$B$10:$N$857,13),"XX"))</f>
        <v/>
      </c>
      <c r="N132" s="208"/>
      <c r="O132" s="100">
        <f t="shared" si="3112"/>
        <v>0</v>
      </c>
      <c r="P132" s="202"/>
      <c r="Q132" s="202"/>
      <c r="R132" s="202"/>
      <c r="S132" s="202"/>
      <c r="T132" s="202"/>
      <c r="U132" s="202"/>
      <c r="V132" s="202"/>
      <c r="W132" s="202"/>
      <c r="X132" s="203"/>
      <c r="Y132" s="204"/>
      <c r="Z132" s="101" t="e">
        <f t="shared" si="3113"/>
        <v>#VALUE!</v>
      </c>
      <c r="AA132" s="102">
        <f>IF(E132=0,0,SUMIF('Cocktail (December 2025)'!$F$6:$DB$1547,E132,'Cocktail (December 2025)'!$O$6:$O$1547))</f>
        <v>0</v>
      </c>
      <c r="AB132" s="103" t="e">
        <f t="shared" si="3114"/>
        <v>#VALUE!</v>
      </c>
      <c r="AC132" s="104" t="e">
        <f t="shared" si="3115"/>
        <v>#VALUE!</v>
      </c>
      <c r="AD132" s="104" t="e">
        <f t="shared" si="3116"/>
        <v>#VALUE!</v>
      </c>
      <c r="AE132" s="105" t="e">
        <f t="shared" si="3117"/>
        <v>#VALUE!</v>
      </c>
      <c r="AF132" s="191"/>
      <c r="AG132" s="192" t="e">
        <f t="shared" si="3118"/>
        <v>#VALUE!</v>
      </c>
      <c r="AH132" s="106" t="e">
        <f t="shared" si="3099"/>
        <v>#VALUE!</v>
      </c>
      <c r="AI132" s="202"/>
      <c r="AJ132" s="202"/>
      <c r="AK132" s="202"/>
      <c r="AL132" s="202"/>
      <c r="AM132" s="202"/>
      <c r="AN132" s="202"/>
      <c r="AO132" s="202"/>
      <c r="AP132" s="202"/>
      <c r="AQ132" s="203"/>
      <c r="AR132" s="204"/>
      <c r="AS132" s="107" t="e">
        <f t="shared" si="3418"/>
        <v>#VALUE!</v>
      </c>
      <c r="AT132" s="102">
        <f>IF(E132=0,0,SUMIF('Cocktail (December 2025)'!$F$6:$DB$1547,E132,'Cocktail (December 2025)'!$R$6:$R$1547))</f>
        <v>0</v>
      </c>
      <c r="AU132" s="108" t="e">
        <f t="shared" si="3419"/>
        <v>#VALUE!</v>
      </c>
      <c r="AV132" s="104" t="e">
        <f t="shared" si="3119"/>
        <v>#VALUE!</v>
      </c>
      <c r="AW132" s="104" t="e">
        <f t="shared" si="3420"/>
        <v>#VALUE!</v>
      </c>
      <c r="AX132" s="105" t="e">
        <f t="shared" si="3120"/>
        <v>#VALUE!</v>
      </c>
      <c r="AY132" s="191"/>
      <c r="AZ132" s="192" t="e">
        <f t="shared" si="3121"/>
        <v>#VALUE!</v>
      </c>
      <c r="BA132" s="106" t="e">
        <f t="shared" si="3421"/>
        <v>#VALUE!</v>
      </c>
      <c r="BB132" s="202"/>
      <c r="BC132" s="202"/>
      <c r="BD132" s="202"/>
      <c r="BE132" s="202"/>
      <c r="BF132" s="202"/>
      <c r="BG132" s="202"/>
      <c r="BH132" s="202"/>
      <c r="BI132" s="202"/>
      <c r="BJ132" s="203"/>
      <c r="BK132" s="204"/>
      <c r="BL132" s="108" t="e">
        <f t="shared" si="3422"/>
        <v>#VALUE!</v>
      </c>
      <c r="BM132" s="102">
        <f>IF(E132=0,0,SUMIF('Cocktail (December 2025)'!$F$6:$DB$1547,E132,'Cocktail (December 2025)'!$U$6:$U$1547))</f>
        <v>0</v>
      </c>
      <c r="BN132" s="108" t="e">
        <f t="shared" si="3423"/>
        <v>#VALUE!</v>
      </c>
      <c r="BO132" s="109" t="e">
        <f t="shared" si="3122"/>
        <v>#VALUE!</v>
      </c>
      <c r="BP132" s="104" t="e">
        <f t="shared" si="3424"/>
        <v>#VALUE!</v>
      </c>
      <c r="BQ132" s="105" t="e">
        <f t="shared" si="3123"/>
        <v>#VALUE!</v>
      </c>
      <c r="BR132" s="191"/>
      <c r="BS132" s="192" t="e">
        <f t="shared" si="3124"/>
        <v>#VALUE!</v>
      </c>
      <c r="BT132" s="106" t="e">
        <f t="shared" si="3125"/>
        <v>#VALUE!</v>
      </c>
      <c r="BU132" s="202"/>
      <c r="BV132" s="202"/>
      <c r="BW132" s="202"/>
      <c r="BX132" s="202"/>
      <c r="BY132" s="202"/>
      <c r="BZ132" s="202"/>
      <c r="CA132" s="202"/>
      <c r="CB132" s="202"/>
      <c r="CC132" s="203"/>
      <c r="CD132" s="204"/>
      <c r="CE132" s="108" t="e">
        <f t="shared" si="3425"/>
        <v>#VALUE!</v>
      </c>
      <c r="CF132" s="102">
        <f>IF(E132=0,0,SUMIF('Cocktail (December 2025)'!$F$6:$DB$1547,E132,'Cocktail (December 2025)'!$X$6:$X$1547))</f>
        <v>0</v>
      </c>
      <c r="CG132" s="108" t="e">
        <f t="shared" si="3426"/>
        <v>#VALUE!</v>
      </c>
      <c r="CH132" s="109" t="e">
        <f t="shared" si="3126"/>
        <v>#VALUE!</v>
      </c>
      <c r="CI132" s="104" t="e">
        <f t="shared" si="3427"/>
        <v>#VALUE!</v>
      </c>
      <c r="CJ132" s="105" t="e">
        <f t="shared" si="3127"/>
        <v>#VALUE!</v>
      </c>
      <c r="CK132" s="191"/>
      <c r="CL132" s="192" t="e">
        <f t="shared" si="3128"/>
        <v>#VALUE!</v>
      </c>
      <c r="CM132" s="106" t="e">
        <f t="shared" si="3129"/>
        <v>#VALUE!</v>
      </c>
      <c r="CN132" s="202"/>
      <c r="CO132" s="202"/>
      <c r="CP132" s="202"/>
      <c r="CQ132" s="202"/>
      <c r="CR132" s="202"/>
      <c r="CS132" s="202"/>
      <c r="CT132" s="202"/>
      <c r="CU132" s="202"/>
      <c r="CV132" s="203"/>
      <c r="CW132" s="204"/>
      <c r="CX132" s="108" t="e">
        <f t="shared" si="3428"/>
        <v>#VALUE!</v>
      </c>
      <c r="CY132" s="102">
        <f>IF(E132=0,0,SUMIF('Cocktail (December 2025)'!$F$6:$DB$1547,E132,'Cocktail (December 2025)'!$AA$6:$AA$1547))</f>
        <v>0</v>
      </c>
      <c r="CZ132" s="108" t="e">
        <f t="shared" si="3429"/>
        <v>#VALUE!</v>
      </c>
      <c r="DA132" s="109" t="e">
        <f t="shared" si="3130"/>
        <v>#VALUE!</v>
      </c>
      <c r="DB132" s="104" t="e">
        <f t="shared" si="3430"/>
        <v>#VALUE!</v>
      </c>
      <c r="DC132" s="105" t="e">
        <f t="shared" si="3131"/>
        <v>#VALUE!</v>
      </c>
      <c r="DD132" s="191"/>
      <c r="DE132" s="192" t="e">
        <f t="shared" si="3132"/>
        <v>#VALUE!</v>
      </c>
      <c r="DF132" s="106" t="e">
        <f t="shared" si="3133"/>
        <v>#VALUE!</v>
      </c>
      <c r="DG132" s="202"/>
      <c r="DH132" s="202"/>
      <c r="DI132" s="202"/>
      <c r="DJ132" s="202"/>
      <c r="DK132" s="202"/>
      <c r="DL132" s="202"/>
      <c r="DM132" s="202"/>
      <c r="DN132" s="202"/>
      <c r="DO132" s="203"/>
      <c r="DP132" s="204"/>
      <c r="DQ132" s="108" t="e">
        <f t="shared" si="3431"/>
        <v>#VALUE!</v>
      </c>
      <c r="DR132" s="102">
        <f>IF(E132=0,0,SUMIF('Cocktail (December 2025)'!$F$6:$DB$1547,E132,'Cocktail (December 2025)'!$AD$6:$AD$1547))</f>
        <v>0</v>
      </c>
      <c r="DS132" s="108" t="e">
        <f t="shared" si="3432"/>
        <v>#VALUE!</v>
      </c>
      <c r="DT132" s="109" t="e">
        <f t="shared" si="3134"/>
        <v>#VALUE!</v>
      </c>
      <c r="DU132" s="104" t="e">
        <f t="shared" si="3433"/>
        <v>#VALUE!</v>
      </c>
      <c r="DV132" s="105" t="e">
        <f t="shared" si="3135"/>
        <v>#VALUE!</v>
      </c>
      <c r="DW132" s="191"/>
      <c r="DX132" s="192" t="e">
        <f t="shared" si="3136"/>
        <v>#VALUE!</v>
      </c>
      <c r="DY132" s="106" t="e">
        <f t="shared" si="3137"/>
        <v>#VALUE!</v>
      </c>
      <c r="DZ132" s="202"/>
      <c r="EA132" s="202"/>
      <c r="EB132" s="202"/>
      <c r="EC132" s="202"/>
      <c r="ED132" s="202"/>
      <c r="EE132" s="202"/>
      <c r="EF132" s="202"/>
      <c r="EG132" s="202"/>
      <c r="EH132" s="203"/>
      <c r="EI132" s="204"/>
      <c r="EJ132" s="108" t="e">
        <f t="shared" si="3434"/>
        <v>#VALUE!</v>
      </c>
      <c r="EK132" s="102">
        <f>IF(E132=0,0,SUMIF('Cocktail (December 2025)'!$F$6:$DB$1547,E132,'Cocktail (December 2025)'!$AG$6:$AG$1547))</f>
        <v>0</v>
      </c>
      <c r="EL132" s="108" t="e">
        <f t="shared" si="3435"/>
        <v>#VALUE!</v>
      </c>
      <c r="EM132" s="109" t="e">
        <f t="shared" si="3138"/>
        <v>#VALUE!</v>
      </c>
      <c r="EN132" s="104" t="e">
        <f t="shared" si="3436"/>
        <v>#VALUE!</v>
      </c>
      <c r="EO132" s="105" t="e">
        <f t="shared" si="3139"/>
        <v>#VALUE!</v>
      </c>
      <c r="EP132" s="191"/>
      <c r="EQ132" s="199" t="e">
        <f t="shared" si="3140"/>
        <v>#VALUE!</v>
      </c>
      <c r="ER132" s="185" t="e">
        <f t="shared" si="3437"/>
        <v>#VALUE!</v>
      </c>
      <c r="ES132" s="202"/>
      <c r="ET132" s="202"/>
      <c r="EU132" s="202"/>
      <c r="EV132" s="202"/>
      <c r="EW132" s="202"/>
      <c r="EX132" s="202"/>
      <c r="EY132" s="202"/>
      <c r="EZ132" s="202"/>
      <c r="FA132" s="203"/>
      <c r="FB132" s="204"/>
      <c r="FC132" s="108" t="e">
        <f t="shared" si="3438"/>
        <v>#VALUE!</v>
      </c>
      <c r="FD132" s="102">
        <f>IF(E132=0,0,SUMIF('Cocktail (December 2025)'!$F$6:$DB$1547,E132,'Cocktail (December 2025)'!$AJ$6:$AJ$1547))</f>
        <v>0</v>
      </c>
      <c r="FE132" s="108" t="e">
        <f t="shared" si="3439"/>
        <v>#VALUE!</v>
      </c>
      <c r="FF132" s="109" t="e">
        <f t="shared" si="3141"/>
        <v>#VALUE!</v>
      </c>
      <c r="FG132" s="104" t="e">
        <f t="shared" si="3440"/>
        <v>#VALUE!</v>
      </c>
      <c r="FH132" s="105" t="e">
        <f t="shared" si="3142"/>
        <v>#VALUE!</v>
      </c>
      <c r="FI132" s="191"/>
      <c r="FJ132" s="192" t="e">
        <f t="shared" si="3143"/>
        <v>#VALUE!</v>
      </c>
      <c r="FK132" s="110" t="e">
        <f t="shared" si="3144"/>
        <v>#VALUE!</v>
      </c>
      <c r="FL132" s="202"/>
      <c r="FM132" s="202"/>
      <c r="FN132" s="202"/>
      <c r="FO132" s="202"/>
      <c r="FP132" s="202"/>
      <c r="FQ132" s="202"/>
      <c r="FR132" s="202"/>
      <c r="FS132" s="202"/>
      <c r="FT132" s="203"/>
      <c r="FU132" s="204"/>
      <c r="FV132" s="108" t="e">
        <f t="shared" si="3441"/>
        <v>#VALUE!</v>
      </c>
      <c r="FW132" s="102">
        <f>IF(E132=0,0,SUMIF('Cocktail (December 2025)'!$F$6:$DB$1547,E132,'Cocktail (December 2025)'!$AM$6:$AM$1547))</f>
        <v>0</v>
      </c>
      <c r="FX132" s="108" t="e">
        <f t="shared" si="3442"/>
        <v>#VALUE!</v>
      </c>
      <c r="FY132" s="109" t="e">
        <f t="shared" si="3145"/>
        <v>#VALUE!</v>
      </c>
      <c r="FZ132" s="104" t="e">
        <f t="shared" si="3443"/>
        <v>#VALUE!</v>
      </c>
      <c r="GA132" s="105" t="e">
        <f t="shared" si="3146"/>
        <v>#VALUE!</v>
      </c>
      <c r="GB132" s="191"/>
      <c r="GC132" s="192" t="e">
        <f t="shared" si="3147"/>
        <v>#VALUE!</v>
      </c>
      <c r="GD132" s="106" t="e">
        <f t="shared" si="3148"/>
        <v>#VALUE!</v>
      </c>
      <c r="GE132" s="202"/>
      <c r="GF132" s="202"/>
      <c r="GG132" s="202"/>
      <c r="GH132" s="202"/>
      <c r="GI132" s="202"/>
      <c r="GJ132" s="202"/>
      <c r="GK132" s="202"/>
      <c r="GL132" s="202"/>
      <c r="GM132" s="203"/>
      <c r="GN132" s="204"/>
      <c r="GO132" s="108" t="e">
        <f t="shared" si="3444"/>
        <v>#VALUE!</v>
      </c>
      <c r="GP132" s="102">
        <f>IF(E132=0,0,SUMIF('Cocktail (December 2025)'!$F$6:$DB$1547,E132,'Cocktail (December 2025)'!$AP$6:$AP$1547))</f>
        <v>0</v>
      </c>
      <c r="GQ132" s="108" t="e">
        <f t="shared" si="3445"/>
        <v>#VALUE!</v>
      </c>
      <c r="GR132" s="109" t="e">
        <f t="shared" si="3149"/>
        <v>#VALUE!</v>
      </c>
      <c r="GS132" s="104" t="e">
        <f t="shared" si="3446"/>
        <v>#VALUE!</v>
      </c>
      <c r="GT132" s="105" t="e">
        <f t="shared" si="3150"/>
        <v>#VALUE!</v>
      </c>
      <c r="GU132" s="191"/>
      <c r="GV132" s="192" t="e">
        <f t="shared" si="3151"/>
        <v>#VALUE!</v>
      </c>
      <c r="GW132" s="106" t="e">
        <f t="shared" si="3152"/>
        <v>#VALUE!</v>
      </c>
      <c r="GX132" s="202"/>
      <c r="GY132" s="202"/>
      <c r="GZ132" s="202"/>
      <c r="HA132" s="202"/>
      <c r="HB132" s="202"/>
      <c r="HC132" s="202"/>
      <c r="HD132" s="202"/>
      <c r="HE132" s="202"/>
      <c r="HF132" s="203"/>
      <c r="HG132" s="204"/>
      <c r="HH132" s="108" t="e">
        <f t="shared" si="3447"/>
        <v>#VALUE!</v>
      </c>
      <c r="HI132" s="102">
        <f>IF(E132=0,0,SUMIF('Cocktail (December 2025)'!$F$6:$DB$1547,E132,'Cocktail (December 2025)'!$AS$6:$AS$1547))</f>
        <v>0</v>
      </c>
      <c r="HJ132" s="108" t="e">
        <f t="shared" si="3448"/>
        <v>#VALUE!</v>
      </c>
      <c r="HK132" s="109" t="e">
        <f t="shared" si="3153"/>
        <v>#VALUE!</v>
      </c>
      <c r="HL132" s="104" t="e">
        <f t="shared" si="3449"/>
        <v>#VALUE!</v>
      </c>
      <c r="HM132" s="105" t="e">
        <f t="shared" si="3154"/>
        <v>#VALUE!</v>
      </c>
      <c r="HN132" s="191"/>
      <c r="HO132" s="192" t="e">
        <f t="shared" si="3155"/>
        <v>#VALUE!</v>
      </c>
      <c r="HP132" s="106" t="e">
        <f t="shared" si="3156"/>
        <v>#VALUE!</v>
      </c>
      <c r="HQ132" s="202"/>
      <c r="HR132" s="202"/>
      <c r="HS132" s="202"/>
      <c r="HT132" s="202"/>
      <c r="HU132" s="202"/>
      <c r="HV132" s="202"/>
      <c r="HW132" s="202"/>
      <c r="HX132" s="202"/>
      <c r="HY132" s="203"/>
      <c r="HZ132" s="204"/>
      <c r="IA132" s="108" t="e">
        <f t="shared" si="3450"/>
        <v>#VALUE!</v>
      </c>
      <c r="IB132" s="102">
        <f>IF(E132=0,0,SUMIF('Cocktail (December 2025)'!$F$6:$DB$1547,E132,'Cocktail (December 2025)'!$AV$6:$AV$1547))</f>
        <v>0</v>
      </c>
      <c r="IC132" s="108" t="e">
        <f t="shared" si="3451"/>
        <v>#VALUE!</v>
      </c>
      <c r="ID132" s="109" t="e">
        <f t="shared" si="3157"/>
        <v>#VALUE!</v>
      </c>
      <c r="IE132" s="104" t="e">
        <f t="shared" si="3452"/>
        <v>#VALUE!</v>
      </c>
      <c r="IF132" s="105" t="e">
        <f t="shared" si="3158"/>
        <v>#VALUE!</v>
      </c>
      <c r="IG132" s="191"/>
      <c r="IH132" s="192" t="e">
        <f t="shared" si="3159"/>
        <v>#VALUE!</v>
      </c>
      <c r="II132" s="106" t="e">
        <f t="shared" si="3160"/>
        <v>#VALUE!</v>
      </c>
      <c r="IJ132" s="202"/>
      <c r="IK132" s="202"/>
      <c r="IL132" s="202"/>
      <c r="IM132" s="202"/>
      <c r="IN132" s="202"/>
      <c r="IO132" s="202"/>
      <c r="IP132" s="202"/>
      <c r="IQ132" s="202"/>
      <c r="IR132" s="203"/>
      <c r="IS132" s="204"/>
      <c r="IT132" s="108" t="e">
        <f t="shared" si="3453"/>
        <v>#VALUE!</v>
      </c>
      <c r="IU132" s="102">
        <f>IF(E132=0,0,SUMIF('Cocktail (December 2025)'!$F$6:$DB$1547,E132,'Cocktail (December 2025)'!$AY$6:$AY$1547))</f>
        <v>0</v>
      </c>
      <c r="IV132" s="108" t="e">
        <f t="shared" si="3454"/>
        <v>#VALUE!</v>
      </c>
      <c r="IW132" s="109" t="e">
        <f t="shared" si="3161"/>
        <v>#VALUE!</v>
      </c>
      <c r="IX132" s="104" t="e">
        <f t="shared" si="3455"/>
        <v>#VALUE!</v>
      </c>
      <c r="IY132" s="105" t="e">
        <f t="shared" si="3162"/>
        <v>#VALUE!</v>
      </c>
      <c r="IZ132" s="191"/>
      <c r="JA132" s="192" t="e">
        <f t="shared" si="3163"/>
        <v>#VALUE!</v>
      </c>
      <c r="JB132" s="106" t="e">
        <f t="shared" si="3164"/>
        <v>#VALUE!</v>
      </c>
      <c r="JC132" s="202"/>
      <c r="JD132" s="202"/>
      <c r="JE132" s="202"/>
      <c r="JF132" s="202"/>
      <c r="JG132" s="202"/>
      <c r="JH132" s="202"/>
      <c r="JI132" s="202"/>
      <c r="JJ132" s="202"/>
      <c r="JK132" s="203"/>
      <c r="JL132" s="204"/>
      <c r="JM132" s="108" t="e">
        <f t="shared" si="3456"/>
        <v>#VALUE!</v>
      </c>
      <c r="JN132" s="102">
        <f>IF(E132=0,0,SUMIF('Cocktail (December 2025)'!$F$6:$DB$1547,E132,'Cocktail (December 2025)'!$BB$6:$BB$1547))</f>
        <v>0</v>
      </c>
      <c r="JO132" s="108" t="e">
        <f t="shared" si="3457"/>
        <v>#VALUE!</v>
      </c>
      <c r="JP132" s="109" t="e">
        <f t="shared" si="3165"/>
        <v>#VALUE!</v>
      </c>
      <c r="JQ132" s="104" t="e">
        <f t="shared" si="3458"/>
        <v>#VALUE!</v>
      </c>
      <c r="JR132" s="105" t="e">
        <f t="shared" si="3166"/>
        <v>#VALUE!</v>
      </c>
      <c r="JS132" s="191"/>
      <c r="JT132" s="192" t="e">
        <f t="shared" si="3167"/>
        <v>#VALUE!</v>
      </c>
      <c r="JU132" s="106" t="e">
        <f t="shared" si="3459"/>
        <v>#VALUE!</v>
      </c>
      <c r="JV132" s="202"/>
      <c r="JW132" s="202"/>
      <c r="JX132" s="202"/>
      <c r="JY132" s="202"/>
      <c r="JZ132" s="202"/>
      <c r="KA132" s="202"/>
      <c r="KB132" s="202"/>
      <c r="KC132" s="202"/>
      <c r="KD132" s="203"/>
      <c r="KE132" s="204"/>
      <c r="KF132" s="108" t="e">
        <f t="shared" si="3460"/>
        <v>#VALUE!</v>
      </c>
      <c r="KG132" s="102">
        <f>IF(E132=0,0,SUMIF('Cocktail (December 2025)'!$F$6:$DB$1547,E132,'Cocktail (December 2025)'!$BE$6:$BE$1547))</f>
        <v>0</v>
      </c>
      <c r="KH132" s="108" t="e">
        <f t="shared" si="3461"/>
        <v>#VALUE!</v>
      </c>
      <c r="KI132" s="109" t="e">
        <f t="shared" si="3168"/>
        <v>#VALUE!</v>
      </c>
      <c r="KJ132" s="104" t="e">
        <f t="shared" si="3462"/>
        <v>#VALUE!</v>
      </c>
      <c r="KK132" s="105" t="e">
        <f t="shared" si="3169"/>
        <v>#VALUE!</v>
      </c>
      <c r="KL132" s="191"/>
      <c r="KM132" s="192" t="e">
        <f t="shared" si="3170"/>
        <v>#VALUE!</v>
      </c>
      <c r="KN132" s="106" t="e">
        <f t="shared" si="3171"/>
        <v>#VALUE!</v>
      </c>
      <c r="KO132" s="202"/>
      <c r="KP132" s="202"/>
      <c r="KQ132" s="202"/>
      <c r="KR132" s="202"/>
      <c r="KS132" s="202"/>
      <c r="KT132" s="202"/>
      <c r="KU132" s="202"/>
      <c r="KV132" s="202"/>
      <c r="KW132" s="203"/>
      <c r="KX132" s="204"/>
      <c r="KY132" s="108" t="e">
        <f t="shared" si="3463"/>
        <v>#VALUE!</v>
      </c>
      <c r="KZ132" s="102">
        <f>IF(E132=0,0,SUMIF('Cocktail (December 2025)'!$F$6:$DB$1547,E132,'Cocktail (December 2025)'!$BH$6:$BH$1547))</f>
        <v>0</v>
      </c>
      <c r="LA132" s="108" t="e">
        <f t="shared" si="3464"/>
        <v>#VALUE!</v>
      </c>
      <c r="LB132" s="109" t="e">
        <f t="shared" si="3172"/>
        <v>#VALUE!</v>
      </c>
      <c r="LC132" s="104" t="e">
        <f t="shared" si="3465"/>
        <v>#VALUE!</v>
      </c>
      <c r="LD132" s="105" t="e">
        <f t="shared" si="3173"/>
        <v>#VALUE!</v>
      </c>
      <c r="LE132" s="191"/>
      <c r="LF132" s="192" t="e">
        <f t="shared" si="3174"/>
        <v>#VALUE!</v>
      </c>
      <c r="LG132" s="106" t="e">
        <f t="shared" si="3175"/>
        <v>#VALUE!</v>
      </c>
      <c r="LH132" s="202"/>
      <c r="LI132" s="202"/>
      <c r="LJ132" s="202"/>
      <c r="LK132" s="202"/>
      <c r="LL132" s="202"/>
      <c r="LM132" s="202"/>
      <c r="LN132" s="202"/>
      <c r="LO132" s="202"/>
      <c r="LP132" s="203"/>
      <c r="LQ132" s="204"/>
      <c r="LR132" s="108" t="e">
        <f t="shared" si="3466"/>
        <v>#VALUE!</v>
      </c>
      <c r="LS132" s="102">
        <f>IF(E132=0,0,SUMIF('Cocktail (December 2025)'!$F$6:$DB$1547,E132,'Cocktail (December 2025)'!$BK$6:$BK$1547))</f>
        <v>0</v>
      </c>
      <c r="LT132" s="108" t="e">
        <f t="shared" si="3467"/>
        <v>#VALUE!</v>
      </c>
      <c r="LU132" s="109" t="e">
        <f t="shared" si="3176"/>
        <v>#VALUE!</v>
      </c>
      <c r="LV132" s="104" t="e">
        <f t="shared" si="3468"/>
        <v>#VALUE!</v>
      </c>
      <c r="LW132" s="105" t="e">
        <f t="shared" si="3177"/>
        <v>#VALUE!</v>
      </c>
      <c r="LX132" s="191"/>
      <c r="LY132" s="192" t="e">
        <f t="shared" si="3178"/>
        <v>#VALUE!</v>
      </c>
      <c r="LZ132" s="106" t="e">
        <f t="shared" si="3179"/>
        <v>#VALUE!</v>
      </c>
      <c r="MA132" s="202"/>
      <c r="MB132" s="202"/>
      <c r="MC132" s="202"/>
      <c r="MD132" s="202"/>
      <c r="ME132" s="202"/>
      <c r="MF132" s="202"/>
      <c r="MG132" s="202"/>
      <c r="MH132" s="202"/>
      <c r="MI132" s="203"/>
      <c r="MJ132" s="204"/>
      <c r="MK132" s="108" t="e">
        <f t="shared" si="3469"/>
        <v>#VALUE!</v>
      </c>
      <c r="ML132" s="102">
        <f>IF(E132=0,0,SUMIF('Cocktail (December 2025)'!$F$6:$DB$1547,E132,'Cocktail (December 2025)'!$BN$6:$BN$1547))</f>
        <v>0</v>
      </c>
      <c r="MM132" s="108" t="e">
        <f t="shared" si="3470"/>
        <v>#VALUE!</v>
      </c>
      <c r="MN132" s="109" t="e">
        <f t="shared" si="3180"/>
        <v>#VALUE!</v>
      </c>
      <c r="MO132" s="104" t="e">
        <f t="shared" si="3471"/>
        <v>#VALUE!</v>
      </c>
      <c r="MP132" s="105" t="e">
        <f t="shared" si="3181"/>
        <v>#VALUE!</v>
      </c>
      <c r="MQ132" s="191"/>
      <c r="MR132" s="192" t="e">
        <f t="shared" si="3182"/>
        <v>#VALUE!</v>
      </c>
      <c r="MS132" s="106" t="e">
        <f t="shared" si="3183"/>
        <v>#VALUE!</v>
      </c>
      <c r="MT132" s="202"/>
      <c r="MU132" s="202"/>
      <c r="MV132" s="202"/>
      <c r="MW132" s="202"/>
      <c r="MX132" s="202"/>
      <c r="MY132" s="202"/>
      <c r="MZ132" s="202"/>
      <c r="NA132" s="202"/>
      <c r="NB132" s="203"/>
      <c r="NC132" s="204"/>
      <c r="ND132" s="108" t="e">
        <f t="shared" si="3472"/>
        <v>#VALUE!</v>
      </c>
      <c r="NE132" s="102">
        <f>IF(E132=0,0,SUMIF('Cocktail (December 2025)'!$F$6:$DB$1547,E132,'Cocktail (December 2025)'!$BQ$6:$BQ$1547))</f>
        <v>0</v>
      </c>
      <c r="NF132" s="108" t="e">
        <f t="shared" si="3473"/>
        <v>#VALUE!</v>
      </c>
      <c r="NG132" s="109" t="e">
        <f t="shared" si="3184"/>
        <v>#VALUE!</v>
      </c>
      <c r="NH132" s="104" t="e">
        <f t="shared" si="3474"/>
        <v>#VALUE!</v>
      </c>
      <c r="NI132" s="105" t="e">
        <f t="shared" si="3185"/>
        <v>#VALUE!</v>
      </c>
      <c r="NJ132" s="191"/>
      <c r="NK132" s="192" t="e">
        <f t="shared" si="3186"/>
        <v>#VALUE!</v>
      </c>
      <c r="NL132" s="106" t="e">
        <f t="shared" si="3187"/>
        <v>#VALUE!</v>
      </c>
      <c r="NM132" s="202"/>
      <c r="NN132" s="202"/>
      <c r="NO132" s="202"/>
      <c r="NP132" s="202"/>
      <c r="NQ132" s="202"/>
      <c r="NR132" s="202"/>
      <c r="NS132" s="202"/>
      <c r="NT132" s="202"/>
      <c r="NU132" s="203"/>
      <c r="NV132" s="204"/>
      <c r="NW132" s="108" t="e">
        <f t="shared" si="3475"/>
        <v>#VALUE!</v>
      </c>
      <c r="NX132" s="102">
        <f>IF(E132=0,0,SUMIF('Cocktail (December 2025)'!$F$6:$DB$1547,E132,'Cocktail (December 2025)'!$BT$6:$BT$1547))</f>
        <v>0</v>
      </c>
      <c r="NY132" s="108" t="e">
        <f t="shared" si="3476"/>
        <v>#VALUE!</v>
      </c>
      <c r="NZ132" s="109" t="e">
        <f t="shared" si="3188"/>
        <v>#VALUE!</v>
      </c>
      <c r="OA132" s="104" t="e">
        <f t="shared" si="3477"/>
        <v>#VALUE!</v>
      </c>
      <c r="OB132" s="105" t="e">
        <f t="shared" si="3189"/>
        <v>#VALUE!</v>
      </c>
      <c r="OC132" s="191"/>
      <c r="OD132" s="192" t="e">
        <f t="shared" si="3190"/>
        <v>#VALUE!</v>
      </c>
      <c r="OE132" s="106" t="e">
        <f t="shared" si="3191"/>
        <v>#VALUE!</v>
      </c>
      <c r="OF132" s="202"/>
      <c r="OG132" s="202"/>
      <c r="OH132" s="202"/>
      <c r="OI132" s="202"/>
      <c r="OJ132" s="202"/>
      <c r="OK132" s="202"/>
      <c r="OL132" s="202"/>
      <c r="OM132" s="202"/>
      <c r="ON132" s="203"/>
      <c r="OO132" s="204"/>
      <c r="OP132" s="108" t="e">
        <f t="shared" si="3478"/>
        <v>#VALUE!</v>
      </c>
      <c r="OQ132" s="102">
        <f>IF(E132=0,0,SUMIF('Cocktail (December 2025)'!$F$6:$DB$1547,E132,'Cocktail (December 2025)'!$BW$6:$BW$1547))</f>
        <v>0</v>
      </c>
      <c r="OR132" s="108" t="e">
        <f t="shared" si="3479"/>
        <v>#VALUE!</v>
      </c>
      <c r="OS132" s="109" t="e">
        <f t="shared" si="3192"/>
        <v>#VALUE!</v>
      </c>
      <c r="OT132" s="104" t="e">
        <f t="shared" si="3480"/>
        <v>#VALUE!</v>
      </c>
      <c r="OU132" s="105" t="e">
        <f t="shared" si="3193"/>
        <v>#VALUE!</v>
      </c>
      <c r="OV132" s="191"/>
      <c r="OW132" s="192" t="e">
        <f t="shared" si="3194"/>
        <v>#VALUE!</v>
      </c>
      <c r="OX132" s="106" t="e">
        <f t="shared" si="3481"/>
        <v>#VALUE!</v>
      </c>
      <c r="OY132" s="202"/>
      <c r="OZ132" s="202"/>
      <c r="PA132" s="202"/>
      <c r="PB132" s="202"/>
      <c r="PC132" s="202"/>
      <c r="PD132" s="202"/>
      <c r="PE132" s="202"/>
      <c r="PF132" s="202"/>
      <c r="PG132" s="203"/>
      <c r="PH132" s="204"/>
      <c r="PI132" s="108" t="e">
        <f t="shared" si="3482"/>
        <v>#VALUE!</v>
      </c>
      <c r="PJ132" s="102">
        <f>IF(E132=0,0,SUMIF('Cocktail (December 2025)'!$F$6:$DB$1547,E132,'Cocktail (December 2025)'!$BZ$6:$BZ$1547))</f>
        <v>0</v>
      </c>
      <c r="PK132" s="108" t="e">
        <f t="shared" si="3483"/>
        <v>#VALUE!</v>
      </c>
      <c r="PL132" s="109" t="e">
        <f t="shared" si="3195"/>
        <v>#VALUE!</v>
      </c>
      <c r="PM132" s="104" t="e">
        <f t="shared" si="3484"/>
        <v>#VALUE!</v>
      </c>
      <c r="PN132" s="105" t="e">
        <f t="shared" si="3196"/>
        <v>#VALUE!</v>
      </c>
      <c r="PO132" s="191"/>
      <c r="PP132" s="192" t="e">
        <f t="shared" si="3197"/>
        <v>#VALUE!</v>
      </c>
      <c r="PQ132" s="106" t="e">
        <f t="shared" si="3198"/>
        <v>#VALUE!</v>
      </c>
      <c r="PR132" s="202"/>
      <c r="PS132" s="202"/>
      <c r="PT132" s="202"/>
      <c r="PU132" s="202"/>
      <c r="PV132" s="202"/>
      <c r="PW132" s="202"/>
      <c r="PX132" s="202"/>
      <c r="PY132" s="202"/>
      <c r="PZ132" s="203"/>
      <c r="QA132" s="204"/>
      <c r="QB132" s="108" t="e">
        <f t="shared" si="3485"/>
        <v>#VALUE!</v>
      </c>
      <c r="QC132" s="102">
        <f>IF(E132=0,0,SUMIF('Cocktail (December 2025)'!$F$6:$DB$1547,E132,'Cocktail (December 2025)'!$CC$6:$CC$1547))</f>
        <v>0</v>
      </c>
      <c r="QD132" s="108" t="e">
        <f t="shared" si="3486"/>
        <v>#VALUE!</v>
      </c>
      <c r="QE132" s="109" t="e">
        <f t="shared" si="3199"/>
        <v>#VALUE!</v>
      </c>
      <c r="QF132" s="104" t="e">
        <f t="shared" si="3487"/>
        <v>#VALUE!</v>
      </c>
      <c r="QG132" s="105" t="e">
        <f t="shared" si="3200"/>
        <v>#VALUE!</v>
      </c>
      <c r="QH132" s="191"/>
      <c r="QI132" s="192" t="e">
        <f t="shared" si="3201"/>
        <v>#VALUE!</v>
      </c>
      <c r="QJ132" s="106" t="e">
        <f t="shared" si="3202"/>
        <v>#VALUE!</v>
      </c>
      <c r="QK132" s="202"/>
      <c r="QL132" s="202"/>
      <c r="QM132" s="202"/>
      <c r="QN132" s="202"/>
      <c r="QO132" s="202"/>
      <c r="QP132" s="202"/>
      <c r="QQ132" s="202"/>
      <c r="QR132" s="202"/>
      <c r="QS132" s="203"/>
      <c r="QT132" s="204"/>
      <c r="QU132" s="108" t="e">
        <f t="shared" si="3488"/>
        <v>#VALUE!</v>
      </c>
      <c r="QV132" s="102">
        <f>IF(E132=0,0,SUMIF('Cocktail (December 2025)'!$F$6:$DB$1547,E132,'Cocktail (December 2025)'!$CF$6:$CF$1547))</f>
        <v>0</v>
      </c>
      <c r="QW132" s="108" t="e">
        <f t="shared" si="3489"/>
        <v>#VALUE!</v>
      </c>
      <c r="QX132" s="109" t="e">
        <f t="shared" si="3203"/>
        <v>#VALUE!</v>
      </c>
      <c r="QY132" s="104" t="e">
        <f t="shared" si="3490"/>
        <v>#VALUE!</v>
      </c>
      <c r="QZ132" s="105" t="e">
        <f t="shared" si="3204"/>
        <v>#VALUE!</v>
      </c>
      <c r="RA132" s="191"/>
      <c r="RB132" s="192" t="e">
        <f t="shared" si="3205"/>
        <v>#VALUE!</v>
      </c>
      <c r="RC132" s="106" t="e">
        <f t="shared" si="3100"/>
        <v>#VALUE!</v>
      </c>
      <c r="RD132" s="202"/>
      <c r="RE132" s="202"/>
      <c r="RF132" s="202"/>
      <c r="RG132" s="202"/>
      <c r="RH132" s="202"/>
      <c r="RI132" s="202"/>
      <c r="RJ132" s="202"/>
      <c r="RK132" s="202"/>
      <c r="RL132" s="203"/>
      <c r="RM132" s="204"/>
      <c r="RN132" s="108" t="e">
        <f t="shared" si="3491"/>
        <v>#VALUE!</v>
      </c>
      <c r="RO132" s="102">
        <f>IF(E132=0,0,SUMIF('Cocktail (December 2025)'!$F$6:$DB$1547,E132,'Cocktail (December 2025)'!$CI$6:$CI$1547))</f>
        <v>0</v>
      </c>
      <c r="RP132" s="108" t="e">
        <f t="shared" si="3492"/>
        <v>#VALUE!</v>
      </c>
      <c r="RQ132" s="109" t="e">
        <f t="shared" si="3206"/>
        <v>#VALUE!</v>
      </c>
      <c r="RR132" s="104" t="e">
        <f t="shared" si="3493"/>
        <v>#VALUE!</v>
      </c>
      <c r="RS132" s="105" t="e">
        <f t="shared" si="3207"/>
        <v>#VALUE!</v>
      </c>
      <c r="RT132" s="191"/>
      <c r="RU132" s="192" t="e">
        <f t="shared" si="3208"/>
        <v>#VALUE!</v>
      </c>
      <c r="RV132" s="106" t="e">
        <f t="shared" si="3209"/>
        <v>#VALUE!</v>
      </c>
      <c r="RW132" s="202"/>
      <c r="RX132" s="202"/>
      <c r="RY132" s="202"/>
      <c r="RZ132" s="202"/>
      <c r="SA132" s="202"/>
      <c r="SB132" s="202"/>
      <c r="SC132" s="202"/>
      <c r="SD132" s="202"/>
      <c r="SE132" s="203"/>
      <c r="SF132" s="204"/>
      <c r="SG132" s="108" t="e">
        <f t="shared" si="3494"/>
        <v>#VALUE!</v>
      </c>
      <c r="SH132" s="102">
        <f>IF(E132=0,0,SUMIF('Cocktail (December 2025)'!$F$6:$DB$1547,E132,'Cocktail (December 2025)'!$CL$6:$CL$1547))</f>
        <v>0</v>
      </c>
      <c r="SI132" s="108" t="e">
        <f t="shared" si="3495"/>
        <v>#VALUE!</v>
      </c>
      <c r="SJ132" s="109" t="e">
        <f t="shared" si="3210"/>
        <v>#VALUE!</v>
      </c>
      <c r="SK132" s="104" t="e">
        <f t="shared" si="3496"/>
        <v>#VALUE!</v>
      </c>
      <c r="SL132" s="105" t="e">
        <f t="shared" si="3211"/>
        <v>#VALUE!</v>
      </c>
      <c r="SM132" s="191"/>
      <c r="SN132" s="192" t="e">
        <f t="shared" si="3212"/>
        <v>#VALUE!</v>
      </c>
      <c r="SO132" s="106" t="e">
        <f t="shared" si="3213"/>
        <v>#VALUE!</v>
      </c>
      <c r="SP132" s="202"/>
      <c r="SQ132" s="202"/>
      <c r="SR132" s="202"/>
      <c r="SS132" s="202"/>
      <c r="ST132" s="202"/>
      <c r="SU132" s="202"/>
      <c r="SV132" s="202"/>
      <c r="SW132" s="202"/>
      <c r="SX132" s="203"/>
      <c r="SY132" s="204"/>
      <c r="SZ132" s="108" t="e">
        <f t="shared" si="3497"/>
        <v>#VALUE!</v>
      </c>
      <c r="TA132" s="102">
        <f>IF(E132=0,0,SUMIF('Cocktail (December 2025)'!$F$6:$DB$1547,E132,'Cocktail (December 2025)'!$CO$6:$CO$1547))</f>
        <v>0</v>
      </c>
      <c r="TB132" s="108" t="e">
        <f t="shared" si="3498"/>
        <v>#VALUE!</v>
      </c>
      <c r="TC132" s="109" t="e">
        <f t="shared" si="3214"/>
        <v>#VALUE!</v>
      </c>
      <c r="TD132" s="104" t="e">
        <f t="shared" si="3499"/>
        <v>#VALUE!</v>
      </c>
      <c r="TE132" s="105" t="e">
        <f t="shared" si="3215"/>
        <v>#VALUE!</v>
      </c>
      <c r="TF132" s="191"/>
      <c r="TG132" s="192" t="e">
        <f t="shared" si="3216"/>
        <v>#VALUE!</v>
      </c>
      <c r="TH132" s="106" t="e">
        <f t="shared" si="3217"/>
        <v>#VALUE!</v>
      </c>
      <c r="TI132" s="202"/>
      <c r="TJ132" s="202"/>
      <c r="TK132" s="202"/>
      <c r="TL132" s="202"/>
      <c r="TM132" s="202"/>
      <c r="TN132" s="202"/>
      <c r="TO132" s="202"/>
      <c r="TP132" s="202"/>
      <c r="TQ132" s="203"/>
      <c r="TR132" s="204"/>
      <c r="TS132" s="108" t="e">
        <f t="shared" si="3500"/>
        <v>#VALUE!</v>
      </c>
      <c r="TT132" s="102">
        <f>IF(E132=0,0,SUMIF('Cocktail (December 2025)'!$F$6:$DB$1547,E132,'Cocktail (December 2025)'!$CR$6:$CR$1547))</f>
        <v>0</v>
      </c>
      <c r="TU132" s="108" t="e">
        <f t="shared" si="3501"/>
        <v>#VALUE!</v>
      </c>
      <c r="TV132" s="109" t="e">
        <f t="shared" si="3218"/>
        <v>#VALUE!</v>
      </c>
      <c r="TW132" s="104" t="e">
        <f t="shared" si="3502"/>
        <v>#VALUE!</v>
      </c>
      <c r="TX132" s="105" t="e">
        <f t="shared" si="3219"/>
        <v>#VALUE!</v>
      </c>
      <c r="TY132" s="191"/>
      <c r="TZ132" s="192" t="e">
        <f t="shared" si="3220"/>
        <v>#VALUE!</v>
      </c>
      <c r="UA132" s="106" t="e">
        <f t="shared" si="3221"/>
        <v>#VALUE!</v>
      </c>
      <c r="UB132" s="202"/>
      <c r="UC132" s="202"/>
      <c r="UD132" s="202"/>
      <c r="UE132" s="202"/>
      <c r="UF132" s="202"/>
      <c r="UG132" s="202"/>
      <c r="UH132" s="202"/>
      <c r="UI132" s="202"/>
      <c r="UJ132" s="203"/>
      <c r="UK132" s="204"/>
      <c r="UL132" s="108" t="e">
        <f t="shared" si="3503"/>
        <v>#VALUE!</v>
      </c>
      <c r="UM132" s="102">
        <f>IF(E132=0,0,SUMIF('Cocktail (December 2025)'!$F$6:$DB$1547,E132,'Cocktail (December 2025)'!$CU$6:$CU$1547))</f>
        <v>0</v>
      </c>
      <c r="UN132" s="108" t="e">
        <f t="shared" si="3504"/>
        <v>#VALUE!</v>
      </c>
      <c r="UO132" s="109" t="e">
        <f t="shared" si="3222"/>
        <v>#VALUE!</v>
      </c>
      <c r="UP132" s="104" t="e">
        <f t="shared" si="3505"/>
        <v>#VALUE!</v>
      </c>
      <c r="UQ132" s="105" t="e">
        <f t="shared" si="3223"/>
        <v>#VALUE!</v>
      </c>
      <c r="UR132" s="191"/>
      <c r="US132" s="192" t="e">
        <f t="shared" si="3224"/>
        <v>#VALUE!</v>
      </c>
      <c r="UT132" s="106" t="e">
        <f t="shared" si="3225"/>
        <v>#VALUE!</v>
      </c>
      <c r="UU132" s="202"/>
      <c r="UV132" s="202"/>
      <c r="UW132" s="202"/>
      <c r="UX132" s="202"/>
      <c r="UY132" s="202"/>
      <c r="UZ132" s="202"/>
      <c r="VA132" s="202"/>
      <c r="VB132" s="202"/>
      <c r="VC132" s="203"/>
      <c r="VD132" s="204"/>
      <c r="VE132" s="108" t="e">
        <f t="shared" si="3506"/>
        <v>#VALUE!</v>
      </c>
      <c r="VF132" s="102">
        <f>IF(E132=0,0,SUMIF('Cocktail (December 2025)'!$F$6:$DB$1547,E132,'Cocktail (December 2025)'!$CX$6:$CX$1547))</f>
        <v>0</v>
      </c>
      <c r="VG132" s="108" t="e">
        <f t="shared" si="3507"/>
        <v>#VALUE!</v>
      </c>
      <c r="VH132" s="109" t="e">
        <f t="shared" si="3226"/>
        <v>#VALUE!</v>
      </c>
      <c r="VI132" s="104" t="e">
        <f t="shared" si="3508"/>
        <v>#VALUE!</v>
      </c>
      <c r="VJ132" s="105" t="e">
        <f t="shared" si="3227"/>
        <v>#VALUE!</v>
      </c>
      <c r="VK132" s="191"/>
      <c r="VL132" s="192" t="e">
        <f t="shared" si="3228"/>
        <v>#VALUE!</v>
      </c>
      <c r="VM132" s="106" t="e">
        <f t="shared" si="3229"/>
        <v>#VALUE!</v>
      </c>
      <c r="VN132" s="202"/>
      <c r="VO132" s="202"/>
      <c r="VP132" s="202"/>
      <c r="VQ132" s="202"/>
      <c r="VR132" s="202"/>
      <c r="VS132" s="202"/>
      <c r="VT132" s="202"/>
      <c r="VU132" s="202"/>
      <c r="VV132" s="203"/>
      <c r="VW132" s="204"/>
      <c r="VX132" s="108" t="e">
        <f t="shared" si="3509"/>
        <v>#VALUE!</v>
      </c>
      <c r="VY132" s="102">
        <f>IF(E132=0,0,SUMIF('Cocktail (December 2025)'!$F$6:$DB$1547,E132,'Cocktail (December 2025)'!$DA$6:$DA$1547))</f>
        <v>0</v>
      </c>
      <c r="VZ132" s="108" t="e">
        <f t="shared" si="3510"/>
        <v>#VALUE!</v>
      </c>
      <c r="WA132" s="109" t="e">
        <f t="shared" si="3230"/>
        <v>#VALUE!</v>
      </c>
      <c r="WB132" s="104" t="e">
        <f t="shared" si="3511"/>
        <v>#VALUE!</v>
      </c>
      <c r="WC132" s="105" t="e">
        <f t="shared" si="3231"/>
        <v>#VALUE!</v>
      </c>
      <c r="WD132" s="191"/>
      <c r="WE132" s="192" t="e">
        <f t="shared" si="3232"/>
        <v>#VALUE!</v>
      </c>
      <c r="WF132" s="14" t="s">
        <v>81</v>
      </c>
      <c r="WG132" s="62">
        <f t="shared" si="3512"/>
        <v>0</v>
      </c>
      <c r="WH132" s="13">
        <f t="shared" si="3513"/>
        <v>0</v>
      </c>
      <c r="WI132" s="13">
        <f t="shared" si="3514"/>
        <v>0</v>
      </c>
      <c r="WJ132" s="13">
        <f t="shared" si="3515"/>
        <v>0</v>
      </c>
      <c r="WK132" s="13">
        <f t="shared" si="3516"/>
        <v>0</v>
      </c>
      <c r="WL132" s="13">
        <f t="shared" si="3517"/>
        <v>0</v>
      </c>
      <c r="WM132" s="13">
        <f t="shared" si="3518"/>
        <v>0</v>
      </c>
      <c r="WN132" s="13">
        <f t="shared" si="3519"/>
        <v>0</v>
      </c>
      <c r="WO132" s="13">
        <f t="shared" si="3520"/>
        <v>0</v>
      </c>
      <c r="WP132" s="63">
        <f t="shared" si="3521"/>
        <v>0</v>
      </c>
      <c r="WQ132" s="63">
        <f t="shared" si="3522"/>
        <v>0</v>
      </c>
      <c r="WR132" s="63" t="e">
        <f t="shared" si="3523"/>
        <v>#VALUE!</v>
      </c>
      <c r="WS132" s="63" t="e">
        <f t="shared" si="3524"/>
        <v>#VALUE!</v>
      </c>
      <c r="WT132" s="54" t="e">
        <f t="shared" si="3235"/>
        <v>#VALUE!</v>
      </c>
      <c r="WU132" s="64" t="e">
        <f t="shared" si="3236"/>
        <v>#VALUE!</v>
      </c>
      <c r="WV132" s="196"/>
      <c r="WW132" s="197" t="e">
        <f t="shared" si="3237"/>
        <v>#VALUE!</v>
      </c>
      <c r="WX132" s="12" t="e">
        <f t="shared" si="3525"/>
        <v>#VALUE!</v>
      </c>
      <c r="WY132" s="61"/>
    </row>
    <row r="133" spans="1:623" ht="15" hidden="1" x14ac:dyDescent="0.3">
      <c r="A133" s="114" t="str">
        <f t="shared" ref="A133:A148" si="3526">IFERROR(IF(WU133=0,"-","Y"),"-")</f>
        <v>-</v>
      </c>
      <c r="B133" s="175"/>
      <c r="C133" s="173">
        <v>961</v>
      </c>
      <c r="D133" s="174">
        <v>466</v>
      </c>
      <c r="E133" s="139"/>
      <c r="F133" s="98"/>
      <c r="G133" s="98"/>
      <c r="H133" s="90"/>
      <c r="I133" s="98"/>
      <c r="J133" s="90"/>
      <c r="K133" s="99"/>
      <c r="L133" s="215"/>
      <c r="M133" s="215"/>
      <c r="N133" s="208"/>
      <c r="O133" s="100"/>
      <c r="P133" s="202"/>
      <c r="Q133" s="202"/>
      <c r="R133" s="202"/>
      <c r="S133" s="202"/>
      <c r="T133" s="202"/>
      <c r="U133" s="202"/>
      <c r="V133" s="202"/>
      <c r="W133" s="202"/>
      <c r="X133" s="203"/>
      <c r="Y133" s="204"/>
      <c r="Z133" s="101"/>
      <c r="AA133" s="102"/>
      <c r="AB133" s="103"/>
      <c r="AC133" s="104"/>
      <c r="AD133" s="104"/>
      <c r="AE133" s="105"/>
      <c r="AF133" s="191"/>
      <c r="AG133" s="192"/>
      <c r="AH133" s="106">
        <f t="shared" ref="AH133:AH148" si="3527">IF(AF133="",AC133,IF(AF133&lt;&gt;0,AF133,0))</f>
        <v>0</v>
      </c>
      <c r="AI133" s="202"/>
      <c r="AJ133" s="202"/>
      <c r="AK133" s="202"/>
      <c r="AL133" s="202"/>
      <c r="AM133" s="202"/>
      <c r="AN133" s="202"/>
      <c r="AO133" s="202"/>
      <c r="AP133" s="202"/>
      <c r="AQ133" s="203"/>
      <c r="AR133" s="204"/>
      <c r="AS133" s="107"/>
      <c r="AT133" s="102"/>
      <c r="AU133" s="108"/>
      <c r="AV133" s="104"/>
      <c r="AW133" s="104"/>
      <c r="AX133" s="105"/>
      <c r="AY133" s="191"/>
      <c r="AZ133" s="192"/>
      <c r="BA133" s="106"/>
      <c r="BB133" s="202"/>
      <c r="BC133" s="202"/>
      <c r="BD133" s="202"/>
      <c r="BE133" s="202"/>
      <c r="BF133" s="202"/>
      <c r="BG133" s="202"/>
      <c r="BH133" s="202"/>
      <c r="BI133" s="202"/>
      <c r="BJ133" s="203"/>
      <c r="BK133" s="204"/>
      <c r="BL133" s="108"/>
      <c r="BM133" s="102"/>
      <c r="BN133" s="108"/>
      <c r="BO133" s="109"/>
      <c r="BP133" s="104"/>
      <c r="BQ133" s="105"/>
      <c r="BR133" s="191"/>
      <c r="BS133" s="192"/>
      <c r="BT133" s="106"/>
      <c r="BU133" s="202"/>
      <c r="BV133" s="202"/>
      <c r="BW133" s="202"/>
      <c r="BX133" s="202"/>
      <c r="BY133" s="202"/>
      <c r="BZ133" s="202"/>
      <c r="CA133" s="202"/>
      <c r="CB133" s="202"/>
      <c r="CC133" s="203"/>
      <c r="CD133" s="204"/>
      <c r="CE133" s="108"/>
      <c r="CF133" s="102"/>
      <c r="CG133" s="108"/>
      <c r="CH133" s="109"/>
      <c r="CI133" s="104"/>
      <c r="CJ133" s="105"/>
      <c r="CK133" s="191"/>
      <c r="CL133" s="192"/>
      <c r="CM133" s="106"/>
      <c r="CN133" s="202"/>
      <c r="CO133" s="202"/>
      <c r="CP133" s="202"/>
      <c r="CQ133" s="202"/>
      <c r="CR133" s="202"/>
      <c r="CS133" s="202"/>
      <c r="CT133" s="202"/>
      <c r="CU133" s="202"/>
      <c r="CV133" s="203"/>
      <c r="CW133" s="204"/>
      <c r="CX133" s="108"/>
      <c r="CY133" s="102"/>
      <c r="CZ133" s="108"/>
      <c r="DA133" s="109"/>
      <c r="DB133" s="104"/>
      <c r="DC133" s="105"/>
      <c r="DD133" s="191"/>
      <c r="DE133" s="192"/>
      <c r="DF133" s="106"/>
      <c r="DG133" s="202"/>
      <c r="DH133" s="202"/>
      <c r="DI133" s="202"/>
      <c r="DJ133" s="202"/>
      <c r="DK133" s="202"/>
      <c r="DL133" s="202"/>
      <c r="DM133" s="202"/>
      <c r="DN133" s="202"/>
      <c r="DO133" s="203"/>
      <c r="DP133" s="204"/>
      <c r="DQ133" s="108"/>
      <c r="DR133" s="102"/>
      <c r="DS133" s="108"/>
      <c r="DT133" s="109"/>
      <c r="DU133" s="104"/>
      <c r="DV133" s="105"/>
      <c r="DW133" s="191"/>
      <c r="DX133" s="192"/>
      <c r="DY133" s="106"/>
      <c r="DZ133" s="202"/>
      <c r="EA133" s="202"/>
      <c r="EB133" s="202"/>
      <c r="EC133" s="202"/>
      <c r="ED133" s="202"/>
      <c r="EE133" s="202"/>
      <c r="EF133" s="202"/>
      <c r="EG133" s="202"/>
      <c r="EH133" s="203"/>
      <c r="EI133" s="204"/>
      <c r="EJ133" s="108"/>
      <c r="EK133" s="102"/>
      <c r="EL133" s="108"/>
      <c r="EM133" s="109"/>
      <c r="EN133" s="104"/>
      <c r="EO133" s="105"/>
      <c r="EP133" s="191"/>
      <c r="EQ133" s="199"/>
      <c r="ER133" s="185"/>
      <c r="ES133" s="202"/>
      <c r="ET133" s="202"/>
      <c r="EU133" s="202"/>
      <c r="EV133" s="202"/>
      <c r="EW133" s="202"/>
      <c r="EX133" s="202"/>
      <c r="EY133" s="202"/>
      <c r="EZ133" s="202"/>
      <c r="FA133" s="203"/>
      <c r="FB133" s="204"/>
      <c r="FC133" s="108"/>
      <c r="FD133" s="102"/>
      <c r="FE133" s="108"/>
      <c r="FF133" s="109"/>
      <c r="FG133" s="104"/>
      <c r="FH133" s="105"/>
      <c r="FI133" s="191"/>
      <c r="FJ133" s="192"/>
      <c r="FK133" s="110"/>
      <c r="FL133" s="202"/>
      <c r="FM133" s="202"/>
      <c r="FN133" s="202"/>
      <c r="FO133" s="202"/>
      <c r="FP133" s="202"/>
      <c r="FQ133" s="202"/>
      <c r="FR133" s="202"/>
      <c r="FS133" s="202"/>
      <c r="FT133" s="203"/>
      <c r="FU133" s="204"/>
      <c r="FV133" s="108"/>
      <c r="FW133" s="102"/>
      <c r="FX133" s="108"/>
      <c r="FY133" s="109"/>
      <c r="FZ133" s="104"/>
      <c r="GA133" s="105"/>
      <c r="GB133" s="191"/>
      <c r="GC133" s="192"/>
      <c r="GD133" s="106"/>
      <c r="GE133" s="202"/>
      <c r="GF133" s="202"/>
      <c r="GG133" s="202"/>
      <c r="GH133" s="202"/>
      <c r="GI133" s="202"/>
      <c r="GJ133" s="202"/>
      <c r="GK133" s="202"/>
      <c r="GL133" s="202"/>
      <c r="GM133" s="203"/>
      <c r="GN133" s="204"/>
      <c r="GO133" s="108"/>
      <c r="GP133" s="102"/>
      <c r="GQ133" s="108"/>
      <c r="GR133" s="109"/>
      <c r="GS133" s="104"/>
      <c r="GT133" s="105"/>
      <c r="GU133" s="191"/>
      <c r="GV133" s="192"/>
      <c r="GW133" s="106"/>
      <c r="GX133" s="202"/>
      <c r="GY133" s="202"/>
      <c r="GZ133" s="202"/>
      <c r="HA133" s="202"/>
      <c r="HB133" s="202"/>
      <c r="HC133" s="202"/>
      <c r="HD133" s="202"/>
      <c r="HE133" s="202"/>
      <c r="HF133" s="203"/>
      <c r="HG133" s="204"/>
      <c r="HH133" s="108"/>
      <c r="HI133" s="102"/>
      <c r="HJ133" s="108"/>
      <c r="HK133" s="109"/>
      <c r="HL133" s="104"/>
      <c r="HM133" s="105"/>
      <c r="HN133" s="191"/>
      <c r="HO133" s="192"/>
      <c r="HP133" s="106"/>
      <c r="HQ133" s="202"/>
      <c r="HR133" s="202"/>
      <c r="HS133" s="202"/>
      <c r="HT133" s="202"/>
      <c r="HU133" s="202"/>
      <c r="HV133" s="202"/>
      <c r="HW133" s="202"/>
      <c r="HX133" s="202"/>
      <c r="HY133" s="203"/>
      <c r="HZ133" s="204"/>
      <c r="IA133" s="108"/>
      <c r="IB133" s="102"/>
      <c r="IC133" s="108"/>
      <c r="ID133" s="109"/>
      <c r="IE133" s="104"/>
      <c r="IF133" s="105"/>
      <c r="IG133" s="191"/>
      <c r="IH133" s="192"/>
      <c r="II133" s="106"/>
      <c r="IJ133" s="202"/>
      <c r="IK133" s="202"/>
      <c r="IL133" s="202"/>
      <c r="IM133" s="202"/>
      <c r="IN133" s="202"/>
      <c r="IO133" s="202"/>
      <c r="IP133" s="202"/>
      <c r="IQ133" s="202"/>
      <c r="IR133" s="203"/>
      <c r="IS133" s="204"/>
      <c r="IT133" s="108"/>
      <c r="IU133" s="102"/>
      <c r="IV133" s="108"/>
      <c r="IW133" s="109"/>
      <c r="IX133" s="104"/>
      <c r="IY133" s="105"/>
      <c r="IZ133" s="191"/>
      <c r="JA133" s="192"/>
      <c r="JB133" s="106"/>
      <c r="JC133" s="202"/>
      <c r="JD133" s="202"/>
      <c r="JE133" s="202"/>
      <c r="JF133" s="202"/>
      <c r="JG133" s="202"/>
      <c r="JH133" s="202"/>
      <c r="JI133" s="202"/>
      <c r="JJ133" s="202"/>
      <c r="JK133" s="203"/>
      <c r="JL133" s="204"/>
      <c r="JM133" s="108"/>
      <c r="JN133" s="102"/>
      <c r="JO133" s="108"/>
      <c r="JP133" s="109"/>
      <c r="JQ133" s="104"/>
      <c r="JR133" s="105"/>
      <c r="JS133" s="191"/>
      <c r="JT133" s="192"/>
      <c r="JU133" s="106"/>
      <c r="JV133" s="202"/>
      <c r="JW133" s="202"/>
      <c r="JX133" s="202"/>
      <c r="JY133" s="202"/>
      <c r="JZ133" s="202"/>
      <c r="KA133" s="202"/>
      <c r="KB133" s="202"/>
      <c r="KC133" s="202"/>
      <c r="KD133" s="203"/>
      <c r="KE133" s="204"/>
      <c r="KF133" s="108"/>
      <c r="KG133" s="102"/>
      <c r="KH133" s="108"/>
      <c r="KI133" s="109"/>
      <c r="KJ133" s="104"/>
      <c r="KK133" s="105"/>
      <c r="KL133" s="191"/>
      <c r="KM133" s="192"/>
      <c r="KN133" s="106"/>
      <c r="KO133" s="202"/>
      <c r="KP133" s="202"/>
      <c r="KQ133" s="202"/>
      <c r="KR133" s="202"/>
      <c r="KS133" s="202"/>
      <c r="KT133" s="202"/>
      <c r="KU133" s="202"/>
      <c r="KV133" s="202"/>
      <c r="KW133" s="203"/>
      <c r="KX133" s="204"/>
      <c r="KY133" s="108"/>
      <c r="KZ133" s="102"/>
      <c r="LA133" s="108"/>
      <c r="LB133" s="109"/>
      <c r="LC133" s="104"/>
      <c r="LD133" s="105"/>
      <c r="LE133" s="191"/>
      <c r="LF133" s="192"/>
      <c r="LG133" s="106"/>
      <c r="LH133" s="202"/>
      <c r="LI133" s="202"/>
      <c r="LJ133" s="202"/>
      <c r="LK133" s="202"/>
      <c r="LL133" s="202"/>
      <c r="LM133" s="202"/>
      <c r="LN133" s="202"/>
      <c r="LO133" s="202"/>
      <c r="LP133" s="203"/>
      <c r="LQ133" s="204"/>
      <c r="LR133" s="108"/>
      <c r="LS133" s="102"/>
      <c r="LT133" s="108"/>
      <c r="LU133" s="109"/>
      <c r="LV133" s="104"/>
      <c r="LW133" s="105"/>
      <c r="LX133" s="191"/>
      <c r="LY133" s="192"/>
      <c r="LZ133" s="106"/>
      <c r="MA133" s="202"/>
      <c r="MB133" s="202"/>
      <c r="MC133" s="202"/>
      <c r="MD133" s="202"/>
      <c r="ME133" s="202"/>
      <c r="MF133" s="202"/>
      <c r="MG133" s="202"/>
      <c r="MH133" s="202"/>
      <c r="MI133" s="203"/>
      <c r="MJ133" s="204"/>
      <c r="MK133" s="108"/>
      <c r="ML133" s="102"/>
      <c r="MM133" s="108"/>
      <c r="MN133" s="109"/>
      <c r="MO133" s="104"/>
      <c r="MP133" s="105"/>
      <c r="MQ133" s="191"/>
      <c r="MR133" s="192"/>
      <c r="MS133" s="106"/>
      <c r="MT133" s="202"/>
      <c r="MU133" s="202"/>
      <c r="MV133" s="202"/>
      <c r="MW133" s="202"/>
      <c r="MX133" s="202"/>
      <c r="MY133" s="202"/>
      <c r="MZ133" s="202"/>
      <c r="NA133" s="202"/>
      <c r="NB133" s="203"/>
      <c r="NC133" s="204"/>
      <c r="ND133" s="108"/>
      <c r="NE133" s="102"/>
      <c r="NF133" s="108"/>
      <c r="NG133" s="109"/>
      <c r="NH133" s="104"/>
      <c r="NI133" s="105"/>
      <c r="NJ133" s="191"/>
      <c r="NK133" s="192"/>
      <c r="NL133" s="106"/>
      <c r="NM133" s="202"/>
      <c r="NN133" s="202"/>
      <c r="NO133" s="202"/>
      <c r="NP133" s="202"/>
      <c r="NQ133" s="202"/>
      <c r="NR133" s="202"/>
      <c r="NS133" s="202"/>
      <c r="NT133" s="202"/>
      <c r="NU133" s="203"/>
      <c r="NV133" s="204"/>
      <c r="NW133" s="108"/>
      <c r="NX133" s="102"/>
      <c r="NY133" s="108"/>
      <c r="NZ133" s="109"/>
      <c r="OA133" s="104"/>
      <c r="OB133" s="105"/>
      <c r="OC133" s="191"/>
      <c r="OD133" s="192"/>
      <c r="OE133" s="106"/>
      <c r="OF133" s="202"/>
      <c r="OG133" s="202"/>
      <c r="OH133" s="202"/>
      <c r="OI133" s="202"/>
      <c r="OJ133" s="202"/>
      <c r="OK133" s="202"/>
      <c r="OL133" s="202"/>
      <c r="OM133" s="202"/>
      <c r="ON133" s="203"/>
      <c r="OO133" s="204"/>
      <c r="OP133" s="108"/>
      <c r="OQ133" s="102"/>
      <c r="OR133" s="108"/>
      <c r="OS133" s="109"/>
      <c r="OT133" s="104"/>
      <c r="OU133" s="105"/>
      <c r="OV133" s="191"/>
      <c r="OW133" s="192"/>
      <c r="OX133" s="106"/>
      <c r="OY133" s="202"/>
      <c r="OZ133" s="202"/>
      <c r="PA133" s="202"/>
      <c r="PB133" s="202"/>
      <c r="PC133" s="202"/>
      <c r="PD133" s="202"/>
      <c r="PE133" s="202"/>
      <c r="PF133" s="202"/>
      <c r="PG133" s="203"/>
      <c r="PH133" s="204"/>
      <c r="PI133" s="108"/>
      <c r="PJ133" s="102"/>
      <c r="PK133" s="108"/>
      <c r="PL133" s="109"/>
      <c r="PM133" s="104"/>
      <c r="PN133" s="105"/>
      <c r="PO133" s="191"/>
      <c r="PP133" s="192"/>
      <c r="PQ133" s="106"/>
      <c r="PR133" s="202"/>
      <c r="PS133" s="202"/>
      <c r="PT133" s="202"/>
      <c r="PU133" s="202"/>
      <c r="PV133" s="202"/>
      <c r="PW133" s="202"/>
      <c r="PX133" s="202"/>
      <c r="PY133" s="202"/>
      <c r="PZ133" s="203"/>
      <c r="QA133" s="204"/>
      <c r="QB133" s="108"/>
      <c r="QC133" s="102"/>
      <c r="QD133" s="108"/>
      <c r="QE133" s="109"/>
      <c r="QF133" s="104"/>
      <c r="QG133" s="105"/>
      <c r="QH133" s="191"/>
      <c r="QI133" s="192"/>
      <c r="QJ133" s="106"/>
      <c r="QK133" s="202"/>
      <c r="QL133" s="202"/>
      <c r="QM133" s="202"/>
      <c r="QN133" s="202"/>
      <c r="QO133" s="202"/>
      <c r="QP133" s="202"/>
      <c r="QQ133" s="202"/>
      <c r="QR133" s="202"/>
      <c r="QS133" s="203"/>
      <c r="QT133" s="204"/>
      <c r="QU133" s="108"/>
      <c r="QV133" s="102"/>
      <c r="QW133" s="108"/>
      <c r="QX133" s="109"/>
      <c r="QY133" s="104"/>
      <c r="QZ133" s="105"/>
      <c r="RA133" s="191"/>
      <c r="RB133" s="192"/>
      <c r="RC133" s="106"/>
      <c r="RD133" s="202"/>
      <c r="RE133" s="202"/>
      <c r="RF133" s="202"/>
      <c r="RG133" s="202"/>
      <c r="RH133" s="202"/>
      <c r="RI133" s="202"/>
      <c r="RJ133" s="202"/>
      <c r="RK133" s="202"/>
      <c r="RL133" s="203"/>
      <c r="RM133" s="204"/>
      <c r="RN133" s="108"/>
      <c r="RO133" s="102"/>
      <c r="RP133" s="108"/>
      <c r="RQ133" s="109"/>
      <c r="RR133" s="104"/>
      <c r="RS133" s="105"/>
      <c r="RT133" s="191"/>
      <c r="RU133" s="192"/>
      <c r="RV133" s="106"/>
      <c r="RW133" s="202"/>
      <c r="RX133" s="202"/>
      <c r="RY133" s="202"/>
      <c r="RZ133" s="202"/>
      <c r="SA133" s="202"/>
      <c r="SB133" s="202"/>
      <c r="SC133" s="202"/>
      <c r="SD133" s="202"/>
      <c r="SE133" s="203"/>
      <c r="SF133" s="204"/>
      <c r="SG133" s="108"/>
      <c r="SH133" s="102"/>
      <c r="SI133" s="108"/>
      <c r="SJ133" s="109"/>
      <c r="SK133" s="104"/>
      <c r="SL133" s="105"/>
      <c r="SM133" s="191"/>
      <c r="SN133" s="192"/>
      <c r="SO133" s="106"/>
      <c r="SP133" s="202"/>
      <c r="SQ133" s="202"/>
      <c r="SR133" s="202"/>
      <c r="SS133" s="202"/>
      <c r="ST133" s="202"/>
      <c r="SU133" s="202"/>
      <c r="SV133" s="202"/>
      <c r="SW133" s="202"/>
      <c r="SX133" s="203"/>
      <c r="SY133" s="204"/>
      <c r="SZ133" s="108"/>
      <c r="TA133" s="102"/>
      <c r="TB133" s="108"/>
      <c r="TC133" s="109"/>
      <c r="TD133" s="104"/>
      <c r="TE133" s="105"/>
      <c r="TF133" s="191"/>
      <c r="TG133" s="192"/>
      <c r="TH133" s="106"/>
      <c r="TI133" s="202"/>
      <c r="TJ133" s="202"/>
      <c r="TK133" s="202"/>
      <c r="TL133" s="202"/>
      <c r="TM133" s="202"/>
      <c r="TN133" s="202"/>
      <c r="TO133" s="202"/>
      <c r="TP133" s="202"/>
      <c r="TQ133" s="203"/>
      <c r="TR133" s="204"/>
      <c r="TS133" s="108"/>
      <c r="TT133" s="102"/>
      <c r="TU133" s="108"/>
      <c r="TV133" s="109"/>
      <c r="TW133" s="104"/>
      <c r="TX133" s="105"/>
      <c r="TY133" s="191"/>
      <c r="TZ133" s="192"/>
      <c r="UA133" s="106"/>
      <c r="UB133" s="202"/>
      <c r="UC133" s="202"/>
      <c r="UD133" s="202"/>
      <c r="UE133" s="202"/>
      <c r="UF133" s="202"/>
      <c r="UG133" s="202"/>
      <c r="UH133" s="202"/>
      <c r="UI133" s="202"/>
      <c r="UJ133" s="203"/>
      <c r="UK133" s="204"/>
      <c r="UL133" s="108"/>
      <c r="UM133" s="102"/>
      <c r="UN133" s="108"/>
      <c r="UO133" s="109"/>
      <c r="UP133" s="104"/>
      <c r="UQ133" s="105"/>
      <c r="UR133" s="191"/>
      <c r="US133" s="192"/>
      <c r="UT133" s="106"/>
      <c r="UU133" s="202"/>
      <c r="UV133" s="202"/>
      <c r="UW133" s="202"/>
      <c r="UX133" s="202"/>
      <c r="UY133" s="202"/>
      <c r="UZ133" s="202"/>
      <c r="VA133" s="202"/>
      <c r="VB133" s="202"/>
      <c r="VC133" s="203"/>
      <c r="VD133" s="204"/>
      <c r="VE133" s="108"/>
      <c r="VF133" s="102"/>
      <c r="VG133" s="108"/>
      <c r="VH133" s="109"/>
      <c r="VI133" s="104"/>
      <c r="VJ133" s="105"/>
      <c r="VK133" s="191"/>
      <c r="VL133" s="192"/>
      <c r="VM133" s="106"/>
      <c r="VN133" s="202"/>
      <c r="VO133" s="202"/>
      <c r="VP133" s="202"/>
      <c r="VQ133" s="202"/>
      <c r="VR133" s="202"/>
      <c r="VS133" s="202"/>
      <c r="VT133" s="202"/>
      <c r="VU133" s="202"/>
      <c r="VV133" s="203"/>
      <c r="VW133" s="204"/>
      <c r="VX133" s="108"/>
      <c r="VY133" s="102"/>
      <c r="VZ133" s="108"/>
      <c r="WA133" s="109"/>
      <c r="WB133" s="104"/>
      <c r="WC133" s="105"/>
      <c r="WD133" s="191"/>
      <c r="WE133" s="192"/>
      <c r="WF133" s="14"/>
      <c r="WG133" s="62"/>
      <c r="WH133" s="13"/>
      <c r="WI133" s="13"/>
      <c r="WJ133" s="13"/>
      <c r="WK133" s="13"/>
      <c r="WL133" s="13"/>
      <c r="WM133" s="13"/>
      <c r="WN133" s="13"/>
      <c r="WO133" s="13"/>
      <c r="WP133" s="63"/>
      <c r="WQ133" s="63"/>
      <c r="WR133" s="63"/>
      <c r="WS133" s="63"/>
      <c r="WT133" s="54"/>
      <c r="WU133" s="64"/>
      <c r="WV133" s="196"/>
      <c r="WW133" s="197"/>
      <c r="WX133" s="12"/>
      <c r="WY133" s="61"/>
    </row>
    <row r="134" spans="1:623" ht="13.9" hidden="1" customHeight="1" x14ac:dyDescent="0.3">
      <c r="A134" s="114" t="str">
        <f t="shared" si="3526"/>
        <v>-</v>
      </c>
      <c r="B134" s="175"/>
      <c r="C134" s="173">
        <v>963</v>
      </c>
      <c r="D134" s="174">
        <v>467</v>
      </c>
      <c r="E134" s="184"/>
      <c r="F134" s="98" t="str">
        <f>IF(E134="","",IF(VLOOKUP(E134,'Master Data (December 2025)'!$B$10:$N$857,1)=E134,VLOOKUP(E134,'Master Data (December 2025)'!$B$10:$N$857,6),"XX"))</f>
        <v/>
      </c>
      <c r="G134" s="98"/>
      <c r="H134" s="90" t="str">
        <f>IF(E134="","",IF(VLOOKUP(E134,'Master Data (December 2025)'!$B$10:$N$857,1)=E134,VLOOKUP(E134,'Master Data (December 2025)'!$B$10:$N$857,8),"XX"))</f>
        <v/>
      </c>
      <c r="I134" s="98"/>
      <c r="J134" s="90" t="str">
        <f>IF(E134="","",IF(VLOOKUP(E134,'Master Data (December 2025)'!$B$10:$N$857,1)=E134,VLOOKUP(E134,'Master Data (December 2025)'!$B$10:$N$857,3),"XX"))</f>
        <v/>
      </c>
      <c r="K134" s="99" t="str">
        <f>IF(E134="","",IF(VLOOKUP(E134,'Master Data (December 2025)'!$B$10:$N$857,1)=E134,VLOOKUP(E134,'Master Data (December 2025)'!$B$10:$N$857,5),"XX"))</f>
        <v/>
      </c>
      <c r="L134" s="215" t="str">
        <f>IF(E134="","",IF(VLOOKUP(E134,'Master Data (December 2025)'!$B$10:$N$857,1)=E134,VLOOKUP(E134,'Master Data (December 2025)'!$B$10:$N$857,11),"XX"))</f>
        <v/>
      </c>
      <c r="M134" s="215" t="str">
        <f>IF(E134="","",IF(VLOOKUP(E134,'Master Data (December 2025)'!$B$10:$N$857,1)=E134,VLOOKUP(E134,'Master Data (December 2025)'!$B$10:$N$857,13),"XX"))</f>
        <v/>
      </c>
      <c r="N134" s="208"/>
      <c r="O134" s="100">
        <f t="shared" ref="O134:O140" si="3528">N134</f>
        <v>0</v>
      </c>
      <c r="P134" s="202"/>
      <c r="Q134" s="202"/>
      <c r="R134" s="202"/>
      <c r="S134" s="202"/>
      <c r="T134" s="202"/>
      <c r="U134" s="202"/>
      <c r="V134" s="202"/>
      <c r="W134" s="202"/>
      <c r="X134" s="203"/>
      <c r="Y134" s="204"/>
      <c r="Z134" s="101" t="e">
        <f t="shared" ref="Z134:Z140" si="3529">(Y134*F134)/H134</f>
        <v>#VALUE!</v>
      </c>
      <c r="AA134" s="102">
        <f>IF(E134=0,0,SUMIF('Cocktail (December 2025)'!$F$6:$DB$1547,E134,'Cocktail (December 2025)'!$O$6:$O$1547))</f>
        <v>0</v>
      </c>
      <c r="AB134" s="103" t="e">
        <f t="shared" ref="AB134:AB140" si="3530">AA134/H134</f>
        <v>#VALUE!</v>
      </c>
      <c r="AC134" s="104" t="e">
        <f t="shared" ref="AC134:AC140" si="3531">O134+P134+Q134+R134-S134-T134-U134-V134-W134-X134-Z134-AB134</f>
        <v>#VALUE!</v>
      </c>
      <c r="AD134" s="104" t="e">
        <f t="shared" ref="AD134:AD140" si="3532">AC134*H134</f>
        <v>#VALUE!</v>
      </c>
      <c r="AE134" s="105" t="e">
        <f t="shared" ref="AE134:AE140" si="3533">(T134+U134+V134+W134+(X134+((Y134*$F134)/$H134)+AB134))*$L134</f>
        <v>#VALUE!</v>
      </c>
      <c r="AF134" s="191"/>
      <c r="AG134" s="192" t="e">
        <f t="shared" ref="AG134:AG140" si="3534">AF134-AC134</f>
        <v>#VALUE!</v>
      </c>
      <c r="AH134" s="106" t="e">
        <f t="shared" si="3527"/>
        <v>#VALUE!</v>
      </c>
      <c r="AI134" s="202"/>
      <c r="AJ134" s="202"/>
      <c r="AK134" s="202"/>
      <c r="AL134" s="202"/>
      <c r="AM134" s="202"/>
      <c r="AN134" s="202"/>
      <c r="AO134" s="202"/>
      <c r="AP134" s="202"/>
      <c r="AQ134" s="203"/>
      <c r="AR134" s="204"/>
      <c r="AS134" s="107" t="e">
        <f t="shared" ref="AS134:AS140" si="3535">(AR134*F134)/H134</f>
        <v>#VALUE!</v>
      </c>
      <c r="AT134" s="102">
        <f>IF(E134=0,0,SUMIF('Cocktail (December 2025)'!$F$6:$DB$1547,E134,'Cocktail (December 2025)'!$R$6:$R$1547))</f>
        <v>0</v>
      </c>
      <c r="AU134" s="108" t="e">
        <f t="shared" ref="AU134:AU140" si="3536">AT134/H134</f>
        <v>#VALUE!</v>
      </c>
      <c r="AV134" s="104" t="e">
        <f t="shared" ref="AV134:AV140" si="3537">AH134+AI134+AJ134+AK134-AL134-AM134-AN134-AO134-AP134-AQ134-AS134-AU134</f>
        <v>#VALUE!</v>
      </c>
      <c r="AW134" s="104" t="e">
        <f t="shared" ref="AW134:AW140" si="3538">AV134*H134</f>
        <v>#VALUE!</v>
      </c>
      <c r="AX134" s="105" t="e">
        <f t="shared" ref="AX134:AX140" si="3539">(AM134+AN134+AO134+AP134+(AQ134+((AR134*$F134)/$H134)+AU134))*$L134</f>
        <v>#VALUE!</v>
      </c>
      <c r="AY134" s="191"/>
      <c r="AZ134" s="192" t="e">
        <f t="shared" ref="AZ134:AZ140" si="3540">AY134-AV134</f>
        <v>#VALUE!</v>
      </c>
      <c r="BA134" s="106" t="e">
        <f t="shared" ref="BA134:BA140" si="3541">AV134</f>
        <v>#VALUE!</v>
      </c>
      <c r="BB134" s="202"/>
      <c r="BC134" s="202"/>
      <c r="BD134" s="202"/>
      <c r="BE134" s="202"/>
      <c r="BF134" s="202"/>
      <c r="BG134" s="202"/>
      <c r="BH134" s="202"/>
      <c r="BI134" s="202"/>
      <c r="BJ134" s="203"/>
      <c r="BK134" s="204"/>
      <c r="BL134" s="108" t="e">
        <f t="shared" ref="BL134:BL140" si="3542">(BK134*F134)/H134</f>
        <v>#VALUE!</v>
      </c>
      <c r="BM134" s="102">
        <f>IF(E134=0,0,SUMIF('Cocktail (December 2025)'!$F$6:$DB$1547,E134,'Cocktail (December 2025)'!$U$6:$U$1547))</f>
        <v>0</v>
      </c>
      <c r="BN134" s="108" t="e">
        <f t="shared" ref="BN134:BN140" si="3543">BM134/H134</f>
        <v>#VALUE!</v>
      </c>
      <c r="BO134" s="109" t="e">
        <f t="shared" ref="BO134:BO140" si="3544">BA134+BB134+BC134+BD134-BE134-BF134-BG134-BH134-BI134-BJ134-BL134-BN134</f>
        <v>#VALUE!</v>
      </c>
      <c r="BP134" s="104" t="e">
        <f t="shared" ref="BP134:BP140" si="3545">BO134*H134</f>
        <v>#VALUE!</v>
      </c>
      <c r="BQ134" s="105" t="e">
        <f t="shared" ref="BQ134:BQ140" si="3546">(BF134+BG134+BH134+BI134+(BJ134+((BK134*$F134)/$H134)+BN134))*$L134</f>
        <v>#VALUE!</v>
      </c>
      <c r="BR134" s="191"/>
      <c r="BS134" s="192" t="e">
        <f t="shared" ref="BS134:BS140" si="3547">BR134-BO134</f>
        <v>#VALUE!</v>
      </c>
      <c r="BT134" s="106" t="e">
        <f t="shared" ref="BT134:BT140" si="3548">BO134</f>
        <v>#VALUE!</v>
      </c>
      <c r="BU134" s="202"/>
      <c r="BV134" s="202"/>
      <c r="BW134" s="202"/>
      <c r="BX134" s="202"/>
      <c r="BY134" s="202"/>
      <c r="BZ134" s="202"/>
      <c r="CA134" s="202"/>
      <c r="CB134" s="202"/>
      <c r="CC134" s="203"/>
      <c r="CD134" s="204"/>
      <c r="CE134" s="108" t="e">
        <f t="shared" ref="CE134:CE140" si="3549">(CD134*F134)/H134</f>
        <v>#VALUE!</v>
      </c>
      <c r="CF134" s="102">
        <f>IF(E134=0,0,SUMIF('Cocktail (December 2025)'!$F$6:$DB$1547,E134,'Cocktail (December 2025)'!$X$6:$X$1547))</f>
        <v>0</v>
      </c>
      <c r="CG134" s="108" t="e">
        <f t="shared" ref="CG134:CG140" si="3550">CF134/H134</f>
        <v>#VALUE!</v>
      </c>
      <c r="CH134" s="109" t="e">
        <f t="shared" ref="CH134:CH140" si="3551">BT134+BU134+BV134+BW134-BX134-BY134-BZ134-CA134-CB134-CC134-CE134-CG134</f>
        <v>#VALUE!</v>
      </c>
      <c r="CI134" s="104" t="e">
        <f t="shared" ref="CI134:CI140" si="3552">CH134*H134</f>
        <v>#VALUE!</v>
      </c>
      <c r="CJ134" s="105" t="e">
        <f t="shared" ref="CJ134:CJ140" si="3553">(BY134+BZ134+CA134+CB134+(CC134+((CD134*$F134)/$H134)+CG134))*$L134</f>
        <v>#VALUE!</v>
      </c>
      <c r="CK134" s="191"/>
      <c r="CL134" s="192" t="e">
        <f t="shared" ref="CL134:CL140" si="3554">CK134-CH134</f>
        <v>#VALUE!</v>
      </c>
      <c r="CM134" s="106" t="e">
        <f t="shared" ref="CM134:CM140" si="3555">CH134</f>
        <v>#VALUE!</v>
      </c>
      <c r="CN134" s="202"/>
      <c r="CO134" s="202"/>
      <c r="CP134" s="202"/>
      <c r="CQ134" s="202"/>
      <c r="CR134" s="202"/>
      <c r="CS134" s="202"/>
      <c r="CT134" s="202"/>
      <c r="CU134" s="202"/>
      <c r="CV134" s="203"/>
      <c r="CW134" s="204"/>
      <c r="CX134" s="108" t="e">
        <f t="shared" ref="CX134:CX140" si="3556">(CW134*F134)/H134</f>
        <v>#VALUE!</v>
      </c>
      <c r="CY134" s="102">
        <f>IF(E134=0,0,SUMIF('Cocktail (December 2025)'!$F$6:$DB$1547,E134,'Cocktail (December 2025)'!$AA$6:$AA$1547))</f>
        <v>0</v>
      </c>
      <c r="CZ134" s="108" t="e">
        <f t="shared" ref="CZ134:CZ140" si="3557">CY134/H134</f>
        <v>#VALUE!</v>
      </c>
      <c r="DA134" s="109" t="e">
        <f t="shared" ref="DA134:DA140" si="3558">CM134+CN134+CO134+CP134-CQ134-CR134-CS134-CT134-CU134-CV134-CX134-CZ134</f>
        <v>#VALUE!</v>
      </c>
      <c r="DB134" s="104" t="e">
        <f t="shared" ref="DB134:DB140" si="3559">DA134*H134</f>
        <v>#VALUE!</v>
      </c>
      <c r="DC134" s="105" t="e">
        <f t="shared" ref="DC134:DC140" si="3560">(CR134+CS134+CT134+CU134+(CV134+((CW134*$F134)/$H134)+CZ134))*$L134</f>
        <v>#VALUE!</v>
      </c>
      <c r="DD134" s="191"/>
      <c r="DE134" s="192" t="e">
        <f t="shared" ref="DE134:DE140" si="3561">DD134-DA134</f>
        <v>#VALUE!</v>
      </c>
      <c r="DF134" s="106" t="e">
        <f t="shared" ref="DF134:DF140" si="3562">DA134</f>
        <v>#VALUE!</v>
      </c>
      <c r="DG134" s="202"/>
      <c r="DH134" s="202"/>
      <c r="DI134" s="202"/>
      <c r="DJ134" s="202"/>
      <c r="DK134" s="202"/>
      <c r="DL134" s="202"/>
      <c r="DM134" s="202"/>
      <c r="DN134" s="202"/>
      <c r="DO134" s="203"/>
      <c r="DP134" s="204"/>
      <c r="DQ134" s="108" t="e">
        <f t="shared" ref="DQ134:DQ140" si="3563">(DP134*F134)/H134</f>
        <v>#VALUE!</v>
      </c>
      <c r="DR134" s="102">
        <f>IF(E134=0,0,SUMIF('Cocktail (December 2025)'!$F$6:$DB$1547,E134,'Cocktail (December 2025)'!$AD$6:$AD$1547))</f>
        <v>0</v>
      </c>
      <c r="DS134" s="108" t="e">
        <f t="shared" ref="DS134:DS140" si="3564">DR134/H134</f>
        <v>#VALUE!</v>
      </c>
      <c r="DT134" s="109" t="e">
        <f t="shared" ref="DT134:DT140" si="3565">DF134+DG134+DH134+DI134-DJ134-DK134-DL134-DM134-DN134-DO134-DQ134-DS134</f>
        <v>#VALUE!</v>
      </c>
      <c r="DU134" s="104" t="e">
        <f t="shared" ref="DU134:DU140" si="3566">DT134*H134</f>
        <v>#VALUE!</v>
      </c>
      <c r="DV134" s="105" t="e">
        <f t="shared" ref="DV134:DV140" si="3567">(DK134+DL134+DM134+DN134+(DO134+((DP134*$F134)/$H134)+DS134))*$L134</f>
        <v>#VALUE!</v>
      </c>
      <c r="DW134" s="191"/>
      <c r="DX134" s="192" t="e">
        <f t="shared" ref="DX134:DX140" si="3568">DW134-DT134</f>
        <v>#VALUE!</v>
      </c>
      <c r="DY134" s="106" t="e">
        <f t="shared" ref="DY134:DY140" si="3569">DT134</f>
        <v>#VALUE!</v>
      </c>
      <c r="DZ134" s="202"/>
      <c r="EA134" s="202"/>
      <c r="EB134" s="202"/>
      <c r="EC134" s="202"/>
      <c r="ED134" s="202"/>
      <c r="EE134" s="202"/>
      <c r="EF134" s="202"/>
      <c r="EG134" s="202"/>
      <c r="EH134" s="203"/>
      <c r="EI134" s="204"/>
      <c r="EJ134" s="108" t="e">
        <f t="shared" ref="EJ134:EJ140" si="3570">(EI134*F134)/H134</f>
        <v>#VALUE!</v>
      </c>
      <c r="EK134" s="102">
        <f>IF(E134=0,0,SUMIF('Cocktail (December 2025)'!$F$6:$DB$1547,E134,'Cocktail (December 2025)'!$AG$6:$AG$1547))</f>
        <v>0</v>
      </c>
      <c r="EL134" s="108" t="e">
        <f t="shared" ref="EL134:EL140" si="3571">EK134/H134</f>
        <v>#VALUE!</v>
      </c>
      <c r="EM134" s="109" t="e">
        <f t="shared" ref="EM134:EM140" si="3572">DY134+DZ134+EA134+EB134-EC134-ED134-EE134-EF134-EG134-EH134-EJ134-EL134</f>
        <v>#VALUE!</v>
      </c>
      <c r="EN134" s="104" t="e">
        <f t="shared" ref="EN134:EN140" si="3573">EM134*H134</f>
        <v>#VALUE!</v>
      </c>
      <c r="EO134" s="105" t="e">
        <f t="shared" ref="EO134:EO140" si="3574">(ED134+EE134+EF134+EG134+(EH134+((EI134*$F134)/$H134)+EL134))*$L134</f>
        <v>#VALUE!</v>
      </c>
      <c r="EP134" s="191"/>
      <c r="EQ134" s="199" t="e">
        <f t="shared" ref="EQ134:EQ140" si="3575">EP134-EM134</f>
        <v>#VALUE!</v>
      </c>
      <c r="ER134" s="185" t="e">
        <f t="shared" ref="ER134:ER140" si="3576">EM134</f>
        <v>#VALUE!</v>
      </c>
      <c r="ES134" s="202"/>
      <c r="ET134" s="202"/>
      <c r="EU134" s="202"/>
      <c r="EV134" s="202"/>
      <c r="EW134" s="202"/>
      <c r="EX134" s="202"/>
      <c r="EY134" s="202"/>
      <c r="EZ134" s="202"/>
      <c r="FA134" s="203"/>
      <c r="FB134" s="204"/>
      <c r="FC134" s="108" t="e">
        <f t="shared" ref="FC134:FC140" si="3577">(FB134*F134)/H134</f>
        <v>#VALUE!</v>
      </c>
      <c r="FD134" s="102">
        <f>IF(E134=0,0,SUMIF('Cocktail (December 2025)'!$F$6:$DB$1547,E134,'Cocktail (December 2025)'!$AJ$6:$AJ$1547))</f>
        <v>0</v>
      </c>
      <c r="FE134" s="108" t="e">
        <f t="shared" ref="FE134:FE140" si="3578">FD134/H134</f>
        <v>#VALUE!</v>
      </c>
      <c r="FF134" s="109" t="e">
        <f t="shared" ref="FF134:FF140" si="3579">ER134+ES134+ET134+EU134-EV134-EW134-EX134-EY134-EZ134-FA134-FC134-FE134</f>
        <v>#VALUE!</v>
      </c>
      <c r="FG134" s="104" t="e">
        <f t="shared" ref="FG134:FG140" si="3580">FF134*H134</f>
        <v>#VALUE!</v>
      </c>
      <c r="FH134" s="105" t="e">
        <f t="shared" ref="FH134:FH140" si="3581">(EW134+EX134+EY134+EZ134+(FA134+((FB134*$F134)/$H134)+FE134))*$L134</f>
        <v>#VALUE!</v>
      </c>
      <c r="FI134" s="191"/>
      <c r="FJ134" s="192" t="e">
        <f t="shared" ref="FJ134:FJ140" si="3582">FI134-FF134</f>
        <v>#VALUE!</v>
      </c>
      <c r="FK134" s="110" t="e">
        <f t="shared" ref="FK134:FK140" si="3583">FF134</f>
        <v>#VALUE!</v>
      </c>
      <c r="FL134" s="202"/>
      <c r="FM134" s="202"/>
      <c r="FN134" s="202"/>
      <c r="FO134" s="202"/>
      <c r="FP134" s="202"/>
      <c r="FQ134" s="202"/>
      <c r="FR134" s="202"/>
      <c r="FS134" s="202"/>
      <c r="FT134" s="203"/>
      <c r="FU134" s="204"/>
      <c r="FV134" s="108" t="e">
        <f t="shared" ref="FV134:FV140" si="3584">(FU134*F134)/H134</f>
        <v>#VALUE!</v>
      </c>
      <c r="FW134" s="102">
        <f>IF(E134=0,0,SUMIF('Cocktail (December 2025)'!$F$6:$DB$1547,E134,'Cocktail (December 2025)'!$AM$6:$AM$1547))</f>
        <v>0</v>
      </c>
      <c r="FX134" s="108" t="e">
        <f t="shared" ref="FX134:FX140" si="3585">FW134/H134</f>
        <v>#VALUE!</v>
      </c>
      <c r="FY134" s="109" t="e">
        <f t="shared" ref="FY134:FY140" si="3586">FK134+FL134+FM134+FN134-FO134-FP134-FQ134-FR134-FS134-FT134-FV134-FX134</f>
        <v>#VALUE!</v>
      </c>
      <c r="FZ134" s="104" t="e">
        <f t="shared" ref="FZ134:FZ140" si="3587">FY134*H134</f>
        <v>#VALUE!</v>
      </c>
      <c r="GA134" s="105" t="e">
        <f t="shared" ref="GA134:GA140" si="3588">(FP134+FQ134+FR134+FS134+(FT134+((FU134*$F134)/$H134)+FX134))*$L134</f>
        <v>#VALUE!</v>
      </c>
      <c r="GB134" s="191"/>
      <c r="GC134" s="192" t="e">
        <f t="shared" ref="GC134:GC140" si="3589">GB134-FY134</f>
        <v>#VALUE!</v>
      </c>
      <c r="GD134" s="106" t="e">
        <f t="shared" ref="GD134:GD140" si="3590">FY134</f>
        <v>#VALUE!</v>
      </c>
      <c r="GE134" s="202"/>
      <c r="GF134" s="202"/>
      <c r="GG134" s="202"/>
      <c r="GH134" s="202"/>
      <c r="GI134" s="202"/>
      <c r="GJ134" s="202"/>
      <c r="GK134" s="202"/>
      <c r="GL134" s="202"/>
      <c r="GM134" s="203"/>
      <c r="GN134" s="204"/>
      <c r="GO134" s="108" t="e">
        <f t="shared" ref="GO134:GO140" si="3591">(GN134*F134)/H134</f>
        <v>#VALUE!</v>
      </c>
      <c r="GP134" s="102">
        <f>IF(E134=0,0,SUMIF('Cocktail (December 2025)'!$F$6:$DB$1547,E134,'Cocktail (December 2025)'!$AP$6:$AP$1547))</f>
        <v>0</v>
      </c>
      <c r="GQ134" s="108" t="e">
        <f t="shared" ref="GQ134:GQ140" si="3592">GP134/H134</f>
        <v>#VALUE!</v>
      </c>
      <c r="GR134" s="109" t="e">
        <f t="shared" ref="GR134:GR140" si="3593">GD134+GE134+GF134+GG134-GH134-GI134-GJ134-GK134-GL134-GM134-GO134-GQ134</f>
        <v>#VALUE!</v>
      </c>
      <c r="GS134" s="104" t="e">
        <f t="shared" ref="GS134:GS140" si="3594">GR134*H134</f>
        <v>#VALUE!</v>
      </c>
      <c r="GT134" s="105" t="e">
        <f t="shared" ref="GT134:GT140" si="3595">(GI134+GJ134+GK134+GL134+(GM134+((GN134*$F134)/$H134)+GQ134))*$L134</f>
        <v>#VALUE!</v>
      </c>
      <c r="GU134" s="191"/>
      <c r="GV134" s="192" t="e">
        <f t="shared" ref="GV134:GV140" si="3596">GU134-GR134</f>
        <v>#VALUE!</v>
      </c>
      <c r="GW134" s="106" t="e">
        <f t="shared" ref="GW134:GW140" si="3597">GR134</f>
        <v>#VALUE!</v>
      </c>
      <c r="GX134" s="202"/>
      <c r="GY134" s="202"/>
      <c r="GZ134" s="202"/>
      <c r="HA134" s="202"/>
      <c r="HB134" s="202"/>
      <c r="HC134" s="202"/>
      <c r="HD134" s="202"/>
      <c r="HE134" s="202"/>
      <c r="HF134" s="203"/>
      <c r="HG134" s="204"/>
      <c r="HH134" s="108" t="e">
        <f t="shared" ref="HH134:HH140" si="3598">(HG134*F134)/H134</f>
        <v>#VALUE!</v>
      </c>
      <c r="HI134" s="102">
        <f>IF(E134=0,0,SUMIF('Cocktail (December 2025)'!$F$6:$DB$1547,E134,'Cocktail (December 2025)'!$AS$6:$AS$1547))</f>
        <v>0</v>
      </c>
      <c r="HJ134" s="108" t="e">
        <f t="shared" ref="HJ134:HJ140" si="3599">HI134/H134</f>
        <v>#VALUE!</v>
      </c>
      <c r="HK134" s="109" t="e">
        <f t="shared" ref="HK134:HK140" si="3600">GW134+GX134+GY134+GZ134-HA134-HB134-HC134-HD134-HE134-HF134-HH134-HJ134</f>
        <v>#VALUE!</v>
      </c>
      <c r="HL134" s="104" t="e">
        <f t="shared" ref="HL134:HL140" si="3601">HK134*H134</f>
        <v>#VALUE!</v>
      </c>
      <c r="HM134" s="105" t="e">
        <f t="shared" ref="HM134:HM140" si="3602">(HB134+HC134+HD134+HE134+(HF134+((HG134*$F134)/$H134)+HJ134))*$L134</f>
        <v>#VALUE!</v>
      </c>
      <c r="HN134" s="191"/>
      <c r="HO134" s="192" t="e">
        <f t="shared" ref="HO134:HO140" si="3603">HN134-HK134</f>
        <v>#VALUE!</v>
      </c>
      <c r="HP134" s="106" t="e">
        <f t="shared" ref="HP134:HP140" si="3604">HK134</f>
        <v>#VALUE!</v>
      </c>
      <c r="HQ134" s="202"/>
      <c r="HR134" s="202"/>
      <c r="HS134" s="202"/>
      <c r="HT134" s="202"/>
      <c r="HU134" s="202"/>
      <c r="HV134" s="202"/>
      <c r="HW134" s="202"/>
      <c r="HX134" s="202"/>
      <c r="HY134" s="203"/>
      <c r="HZ134" s="204"/>
      <c r="IA134" s="108" t="e">
        <f t="shared" ref="IA134:IA140" si="3605">(HZ134*F134)/H134</f>
        <v>#VALUE!</v>
      </c>
      <c r="IB134" s="102">
        <f>IF(E134=0,0,SUMIF('Cocktail (December 2025)'!$F$6:$DB$1547,E134,'Cocktail (December 2025)'!$AV$6:$AV$1547))</f>
        <v>0</v>
      </c>
      <c r="IC134" s="108" t="e">
        <f t="shared" ref="IC134:IC140" si="3606">IB134/H134</f>
        <v>#VALUE!</v>
      </c>
      <c r="ID134" s="109" t="e">
        <f t="shared" ref="ID134:ID140" si="3607">HP134+HQ134+HR134+HS134-HT134-HU134-HV134-HW134-HX134-HY134-IA134-IC134</f>
        <v>#VALUE!</v>
      </c>
      <c r="IE134" s="104" t="e">
        <f t="shared" ref="IE134:IE140" si="3608">ID134*H134</f>
        <v>#VALUE!</v>
      </c>
      <c r="IF134" s="105" t="e">
        <f t="shared" ref="IF134:IF140" si="3609">(HU134+HV134+HW134+HX134+(HY134+((HZ134*$F134)/$H134)+IC134))*$L134</f>
        <v>#VALUE!</v>
      </c>
      <c r="IG134" s="191"/>
      <c r="IH134" s="192" t="e">
        <f t="shared" ref="IH134:IH140" si="3610">IG134-ID134</f>
        <v>#VALUE!</v>
      </c>
      <c r="II134" s="106" t="e">
        <f t="shared" ref="II134:II140" si="3611">ID134</f>
        <v>#VALUE!</v>
      </c>
      <c r="IJ134" s="202"/>
      <c r="IK134" s="202"/>
      <c r="IL134" s="202"/>
      <c r="IM134" s="202"/>
      <c r="IN134" s="202"/>
      <c r="IO134" s="202"/>
      <c r="IP134" s="202"/>
      <c r="IQ134" s="202"/>
      <c r="IR134" s="203"/>
      <c r="IS134" s="204"/>
      <c r="IT134" s="108" t="e">
        <f t="shared" ref="IT134:IT140" si="3612">(IS134*F134)/H134</f>
        <v>#VALUE!</v>
      </c>
      <c r="IU134" s="102">
        <f>IF(E134=0,0,SUMIF('Cocktail (December 2025)'!$F$6:$DB$1547,E134,'Cocktail (December 2025)'!$AY$6:$AY$1547))</f>
        <v>0</v>
      </c>
      <c r="IV134" s="108" t="e">
        <f t="shared" ref="IV134:IV140" si="3613">IU134/H134</f>
        <v>#VALUE!</v>
      </c>
      <c r="IW134" s="109" t="e">
        <f t="shared" ref="IW134:IW140" si="3614">II134+IJ134+IK134+IL134-IM134-IN134-IO134-IP134-IQ134-IR134-IT134-IV134</f>
        <v>#VALUE!</v>
      </c>
      <c r="IX134" s="104" t="e">
        <f t="shared" ref="IX134:IX140" si="3615">IW134*H134</f>
        <v>#VALUE!</v>
      </c>
      <c r="IY134" s="105" t="e">
        <f t="shared" ref="IY134:IY140" si="3616">(IN134+IO134+IP134+IQ134+(IR134+((IS134*$F134)/$H134)+IV134))*$L134</f>
        <v>#VALUE!</v>
      </c>
      <c r="IZ134" s="191"/>
      <c r="JA134" s="192" t="e">
        <f t="shared" ref="JA134:JA140" si="3617">IZ134-IW134</f>
        <v>#VALUE!</v>
      </c>
      <c r="JB134" s="106" t="e">
        <f t="shared" ref="JB134:JB140" si="3618">IW134</f>
        <v>#VALUE!</v>
      </c>
      <c r="JC134" s="202"/>
      <c r="JD134" s="202"/>
      <c r="JE134" s="202"/>
      <c r="JF134" s="202"/>
      <c r="JG134" s="202"/>
      <c r="JH134" s="202"/>
      <c r="JI134" s="202"/>
      <c r="JJ134" s="202"/>
      <c r="JK134" s="203"/>
      <c r="JL134" s="204"/>
      <c r="JM134" s="108" t="e">
        <f t="shared" ref="JM134:JM140" si="3619">(JL134*F134)/H134</f>
        <v>#VALUE!</v>
      </c>
      <c r="JN134" s="102">
        <f>IF(E134=0,0,SUMIF('Cocktail (December 2025)'!$F$6:$DB$1547,E134,'Cocktail (December 2025)'!$BB$6:$BB$1547))</f>
        <v>0</v>
      </c>
      <c r="JO134" s="108" t="e">
        <f t="shared" ref="JO134:JO140" si="3620">JN134/H134</f>
        <v>#VALUE!</v>
      </c>
      <c r="JP134" s="109" t="e">
        <f t="shared" ref="JP134:JP140" si="3621">JB134+JC134+JD134+JE134-JF134-JG134-JH134-JI134-JJ134-JK134-JM134-JO134</f>
        <v>#VALUE!</v>
      </c>
      <c r="JQ134" s="104" t="e">
        <f t="shared" ref="JQ134:JQ140" si="3622">JP134*H134</f>
        <v>#VALUE!</v>
      </c>
      <c r="JR134" s="105" t="e">
        <f t="shared" ref="JR134:JR140" si="3623">(JG134+JH134+JI134+JJ134+(JK134+((JL134*$F134)/$H134)+JO134))*$L134</f>
        <v>#VALUE!</v>
      </c>
      <c r="JS134" s="191"/>
      <c r="JT134" s="192" t="e">
        <f t="shared" ref="JT134:JT140" si="3624">JS134-JP134</f>
        <v>#VALUE!</v>
      </c>
      <c r="JU134" s="106" t="e">
        <f t="shared" ref="JU134:JU140" si="3625">JP134</f>
        <v>#VALUE!</v>
      </c>
      <c r="JV134" s="202"/>
      <c r="JW134" s="202"/>
      <c r="JX134" s="202"/>
      <c r="JY134" s="202"/>
      <c r="JZ134" s="202"/>
      <c r="KA134" s="202"/>
      <c r="KB134" s="202"/>
      <c r="KC134" s="202"/>
      <c r="KD134" s="203"/>
      <c r="KE134" s="204"/>
      <c r="KF134" s="108" t="e">
        <f t="shared" ref="KF134:KF140" si="3626">(KE134*F134)/H134</f>
        <v>#VALUE!</v>
      </c>
      <c r="KG134" s="102">
        <f>IF(E134=0,0,SUMIF('Cocktail (December 2025)'!$F$6:$DB$1547,E134,'Cocktail (December 2025)'!$BE$6:$BE$1547))</f>
        <v>0</v>
      </c>
      <c r="KH134" s="108" t="e">
        <f t="shared" ref="KH134:KH140" si="3627">KG134/H134</f>
        <v>#VALUE!</v>
      </c>
      <c r="KI134" s="109" t="e">
        <f t="shared" ref="KI134:KI140" si="3628">JU134+JV134+JW134+JX134-JY134-JZ134-KA134-KB134-KC134-KD134-KF134-KH134</f>
        <v>#VALUE!</v>
      </c>
      <c r="KJ134" s="104" t="e">
        <f t="shared" ref="KJ134:KJ140" si="3629">KI134*H134</f>
        <v>#VALUE!</v>
      </c>
      <c r="KK134" s="105" t="e">
        <f t="shared" ref="KK134:KK140" si="3630">(JZ134+KA134+KB134+KC134+(KD134+((KE134*$F134)/$H134)+KH134))*$L134</f>
        <v>#VALUE!</v>
      </c>
      <c r="KL134" s="191"/>
      <c r="KM134" s="192" t="e">
        <f t="shared" ref="KM134:KM140" si="3631">KL134-KI134</f>
        <v>#VALUE!</v>
      </c>
      <c r="KN134" s="106" t="e">
        <f t="shared" ref="KN134:KN140" si="3632">KI134</f>
        <v>#VALUE!</v>
      </c>
      <c r="KO134" s="202"/>
      <c r="KP134" s="202"/>
      <c r="KQ134" s="202"/>
      <c r="KR134" s="202"/>
      <c r="KS134" s="202"/>
      <c r="KT134" s="202"/>
      <c r="KU134" s="202"/>
      <c r="KV134" s="202"/>
      <c r="KW134" s="203"/>
      <c r="KX134" s="204"/>
      <c r="KY134" s="108" t="e">
        <f t="shared" ref="KY134:KY140" si="3633">(KX134*F134)/H134</f>
        <v>#VALUE!</v>
      </c>
      <c r="KZ134" s="102">
        <f>IF(E134=0,0,SUMIF('Cocktail (December 2025)'!$F$6:$DB$1547,E134,'Cocktail (December 2025)'!$BH$6:$BH$1547))</f>
        <v>0</v>
      </c>
      <c r="LA134" s="108" t="e">
        <f t="shared" ref="LA134:LA140" si="3634">KZ134/H134</f>
        <v>#VALUE!</v>
      </c>
      <c r="LB134" s="109" t="e">
        <f t="shared" ref="LB134:LB140" si="3635">KN134+KO134+KP134+KQ134-KR134-KS134-KT134-KU134-KV134-KW134-KY134-LA134</f>
        <v>#VALUE!</v>
      </c>
      <c r="LC134" s="104" t="e">
        <f t="shared" ref="LC134:LC140" si="3636">LB134*H134</f>
        <v>#VALUE!</v>
      </c>
      <c r="LD134" s="105" t="e">
        <f t="shared" ref="LD134:LD140" si="3637">(KS134+KT134+KU134+KV134+(KW134+((KX134*$F134)/$H134)+LA134))*$L134</f>
        <v>#VALUE!</v>
      </c>
      <c r="LE134" s="191"/>
      <c r="LF134" s="192" t="e">
        <f t="shared" ref="LF134:LF140" si="3638">LE134-LB134</f>
        <v>#VALUE!</v>
      </c>
      <c r="LG134" s="106" t="e">
        <f t="shared" ref="LG134:LG140" si="3639">LB134</f>
        <v>#VALUE!</v>
      </c>
      <c r="LH134" s="202"/>
      <c r="LI134" s="202"/>
      <c r="LJ134" s="202"/>
      <c r="LK134" s="202"/>
      <c r="LL134" s="202"/>
      <c r="LM134" s="202"/>
      <c r="LN134" s="202"/>
      <c r="LO134" s="202"/>
      <c r="LP134" s="203"/>
      <c r="LQ134" s="204"/>
      <c r="LR134" s="108" t="e">
        <f t="shared" ref="LR134:LR140" si="3640">(LQ134*F134)/H134</f>
        <v>#VALUE!</v>
      </c>
      <c r="LS134" s="102">
        <f>IF(E134=0,0,SUMIF('Cocktail (December 2025)'!$F$6:$DB$1547,E134,'Cocktail (December 2025)'!$BK$6:$BK$1547))</f>
        <v>0</v>
      </c>
      <c r="LT134" s="108" t="e">
        <f t="shared" ref="LT134:LT140" si="3641">LS134/H134</f>
        <v>#VALUE!</v>
      </c>
      <c r="LU134" s="109" t="e">
        <f t="shared" ref="LU134:LU140" si="3642">LG134+LH134+LI134+LJ134-LK134-LL134-LM134-LN134-LO134-LP134-LR134-LT134</f>
        <v>#VALUE!</v>
      </c>
      <c r="LV134" s="104" t="e">
        <f t="shared" ref="LV134:LV140" si="3643">LU134*H134</f>
        <v>#VALUE!</v>
      </c>
      <c r="LW134" s="105" t="e">
        <f t="shared" ref="LW134:LW140" si="3644">(LL134+LM134+LN134+LO134+(LP134+((LQ134*$F134)/$H134)+LT134))*$L134</f>
        <v>#VALUE!</v>
      </c>
      <c r="LX134" s="191"/>
      <c r="LY134" s="192" t="e">
        <f t="shared" ref="LY134:LY140" si="3645">LX134-LU134</f>
        <v>#VALUE!</v>
      </c>
      <c r="LZ134" s="106" t="e">
        <f t="shared" ref="LZ134:LZ140" si="3646">LU134</f>
        <v>#VALUE!</v>
      </c>
      <c r="MA134" s="202"/>
      <c r="MB134" s="202"/>
      <c r="MC134" s="202"/>
      <c r="MD134" s="202"/>
      <c r="ME134" s="202"/>
      <c r="MF134" s="202"/>
      <c r="MG134" s="202"/>
      <c r="MH134" s="202"/>
      <c r="MI134" s="203"/>
      <c r="MJ134" s="204"/>
      <c r="MK134" s="108" t="e">
        <f t="shared" ref="MK134:MK140" si="3647">(MJ134*F134)/H134</f>
        <v>#VALUE!</v>
      </c>
      <c r="ML134" s="102">
        <f>IF(E134=0,0,SUMIF('Cocktail (December 2025)'!$F$6:$DB$1547,E134,'Cocktail (December 2025)'!$BN$6:$BN$1547))</f>
        <v>0</v>
      </c>
      <c r="MM134" s="108" t="e">
        <f t="shared" ref="MM134:MM140" si="3648">ML134/H134</f>
        <v>#VALUE!</v>
      </c>
      <c r="MN134" s="109" t="e">
        <f t="shared" ref="MN134:MN140" si="3649">LZ134+MA134+MB134+MC134-MD134-ME134-MF134-MG134-MH134-MI134-MK134-MM134</f>
        <v>#VALUE!</v>
      </c>
      <c r="MO134" s="104" t="e">
        <f t="shared" ref="MO134:MO140" si="3650">MN134*H134</f>
        <v>#VALUE!</v>
      </c>
      <c r="MP134" s="105" t="e">
        <f t="shared" ref="MP134:MP140" si="3651">(ME134+MF134+MG134+MH134+(MI134+((MJ134*$F134)/$H134)+MM134))*$L134</f>
        <v>#VALUE!</v>
      </c>
      <c r="MQ134" s="191"/>
      <c r="MR134" s="192" t="e">
        <f t="shared" ref="MR134:MR140" si="3652">MQ134-MN134</f>
        <v>#VALUE!</v>
      </c>
      <c r="MS134" s="106" t="e">
        <f t="shared" ref="MS134:MS140" si="3653">MN134</f>
        <v>#VALUE!</v>
      </c>
      <c r="MT134" s="202"/>
      <c r="MU134" s="202"/>
      <c r="MV134" s="202"/>
      <c r="MW134" s="202"/>
      <c r="MX134" s="202"/>
      <c r="MY134" s="202"/>
      <c r="MZ134" s="202"/>
      <c r="NA134" s="202"/>
      <c r="NB134" s="203"/>
      <c r="NC134" s="204"/>
      <c r="ND134" s="108" t="e">
        <f t="shared" ref="ND134:ND140" si="3654">(NC134*F134)/H134</f>
        <v>#VALUE!</v>
      </c>
      <c r="NE134" s="102">
        <f>IF(E134=0,0,SUMIF('Cocktail (December 2025)'!$F$6:$DB$1547,E134,'Cocktail (December 2025)'!$BQ$6:$BQ$1547))</f>
        <v>0</v>
      </c>
      <c r="NF134" s="108" t="e">
        <f t="shared" ref="NF134:NF140" si="3655">NE134/H134</f>
        <v>#VALUE!</v>
      </c>
      <c r="NG134" s="109" t="e">
        <f t="shared" ref="NG134:NG140" si="3656">MS134+MT134+MU134+MV134-MW134-MX134-MY134-MZ134-NA134-NB134-ND134-NF134</f>
        <v>#VALUE!</v>
      </c>
      <c r="NH134" s="104" t="e">
        <f t="shared" ref="NH134:NH140" si="3657">NG134*H134</f>
        <v>#VALUE!</v>
      </c>
      <c r="NI134" s="105" t="e">
        <f t="shared" ref="NI134:NI140" si="3658">(MX134+MY134+MZ134+NA134+(NB134+((NC134*$F134)/$H134)+NF134))*$L134</f>
        <v>#VALUE!</v>
      </c>
      <c r="NJ134" s="191"/>
      <c r="NK134" s="192" t="e">
        <f t="shared" ref="NK134:NK140" si="3659">NJ134-NG134</f>
        <v>#VALUE!</v>
      </c>
      <c r="NL134" s="106" t="e">
        <f t="shared" ref="NL134:NL140" si="3660">NG134</f>
        <v>#VALUE!</v>
      </c>
      <c r="NM134" s="202"/>
      <c r="NN134" s="202"/>
      <c r="NO134" s="202"/>
      <c r="NP134" s="202"/>
      <c r="NQ134" s="202"/>
      <c r="NR134" s="202"/>
      <c r="NS134" s="202"/>
      <c r="NT134" s="202"/>
      <c r="NU134" s="203"/>
      <c r="NV134" s="204"/>
      <c r="NW134" s="108" t="e">
        <f t="shared" ref="NW134:NW140" si="3661">(NV134*F134)/H134</f>
        <v>#VALUE!</v>
      </c>
      <c r="NX134" s="102">
        <f>IF(E134=0,0,SUMIF('Cocktail (December 2025)'!$F$6:$DB$1547,E134,'Cocktail (December 2025)'!$BT$6:$BT$1547))</f>
        <v>0</v>
      </c>
      <c r="NY134" s="108" t="e">
        <f t="shared" ref="NY134:NY140" si="3662">NX134/H134</f>
        <v>#VALUE!</v>
      </c>
      <c r="NZ134" s="109" t="e">
        <f t="shared" ref="NZ134:NZ140" si="3663">NL134+NM134+NN134+NO134-NP134-NQ134-NR134-NS134-NT134-NU134-NW134-NY134</f>
        <v>#VALUE!</v>
      </c>
      <c r="OA134" s="104" t="e">
        <f t="shared" ref="OA134:OA140" si="3664">NZ134*H134</f>
        <v>#VALUE!</v>
      </c>
      <c r="OB134" s="105" t="e">
        <f t="shared" ref="OB134:OB140" si="3665">(NQ134+NR134+NS134+NT134+(NU134+((NV134*$F134)/$H134)+NY134))*$L134</f>
        <v>#VALUE!</v>
      </c>
      <c r="OC134" s="191"/>
      <c r="OD134" s="192" t="e">
        <f t="shared" ref="OD134:OD140" si="3666">OC134-NZ134</f>
        <v>#VALUE!</v>
      </c>
      <c r="OE134" s="106" t="e">
        <f t="shared" ref="OE134:OE140" si="3667">NZ134</f>
        <v>#VALUE!</v>
      </c>
      <c r="OF134" s="202"/>
      <c r="OG134" s="202"/>
      <c r="OH134" s="202"/>
      <c r="OI134" s="202"/>
      <c r="OJ134" s="202"/>
      <c r="OK134" s="202"/>
      <c r="OL134" s="202"/>
      <c r="OM134" s="202"/>
      <c r="ON134" s="203"/>
      <c r="OO134" s="204"/>
      <c r="OP134" s="108" t="e">
        <f t="shared" ref="OP134:OP140" si="3668">(OO134*F134)/H134</f>
        <v>#VALUE!</v>
      </c>
      <c r="OQ134" s="102">
        <f>IF(E134=0,0,SUMIF('Cocktail (December 2025)'!$F$6:$DB$1547,E134,'Cocktail (December 2025)'!$BW$6:$BW$1547))</f>
        <v>0</v>
      </c>
      <c r="OR134" s="108" t="e">
        <f t="shared" ref="OR134:OR140" si="3669">OQ134/H134</f>
        <v>#VALUE!</v>
      </c>
      <c r="OS134" s="109" t="e">
        <f t="shared" ref="OS134:OS140" si="3670">OE134+OF134+OG134+OH134-OI134-OJ134-OK134-OL134-OM134-ON134-OP134-OR134</f>
        <v>#VALUE!</v>
      </c>
      <c r="OT134" s="104" t="e">
        <f t="shared" ref="OT134:OT140" si="3671">OS134*H134</f>
        <v>#VALUE!</v>
      </c>
      <c r="OU134" s="105" t="e">
        <f t="shared" ref="OU134:OU140" si="3672">(OJ134+OK134+OL134+OM134+(ON134+((OO134*$F134)/$H134)+OR134))*$L134</f>
        <v>#VALUE!</v>
      </c>
      <c r="OV134" s="191"/>
      <c r="OW134" s="192" t="e">
        <f t="shared" ref="OW134:OW140" si="3673">OV134-OS134</f>
        <v>#VALUE!</v>
      </c>
      <c r="OX134" s="106" t="e">
        <f t="shared" ref="OX134:OX140" si="3674">OS134</f>
        <v>#VALUE!</v>
      </c>
      <c r="OY134" s="202"/>
      <c r="OZ134" s="202"/>
      <c r="PA134" s="202"/>
      <c r="PB134" s="202"/>
      <c r="PC134" s="202"/>
      <c r="PD134" s="202"/>
      <c r="PE134" s="202"/>
      <c r="PF134" s="202"/>
      <c r="PG134" s="203"/>
      <c r="PH134" s="204"/>
      <c r="PI134" s="108" t="e">
        <f t="shared" ref="PI134:PI140" si="3675">(PH134*F134)/H134</f>
        <v>#VALUE!</v>
      </c>
      <c r="PJ134" s="102">
        <f>IF(E134=0,0,SUMIF('Cocktail (December 2025)'!$F$6:$DB$1547,E134,'Cocktail (December 2025)'!$BZ$6:$BZ$1547))</f>
        <v>0</v>
      </c>
      <c r="PK134" s="108" t="e">
        <f t="shared" ref="PK134:PK140" si="3676">PJ134/H134</f>
        <v>#VALUE!</v>
      </c>
      <c r="PL134" s="109" t="e">
        <f t="shared" ref="PL134:PL140" si="3677">OX134+OY134+OZ134+PA134-PB134-PC134-PD134-PE134-PF134-PG134-PI134-PK134</f>
        <v>#VALUE!</v>
      </c>
      <c r="PM134" s="104" t="e">
        <f t="shared" ref="PM134:PM140" si="3678">PL134*H134</f>
        <v>#VALUE!</v>
      </c>
      <c r="PN134" s="105" t="e">
        <f t="shared" ref="PN134:PN140" si="3679">(PC134+PD134+PE134+PF134+(PG134+((PH134*$F134)/$H134)+PK134))*$L134</f>
        <v>#VALUE!</v>
      </c>
      <c r="PO134" s="191"/>
      <c r="PP134" s="192" t="e">
        <f t="shared" ref="PP134:PP140" si="3680">PO134-PL134</f>
        <v>#VALUE!</v>
      </c>
      <c r="PQ134" s="106" t="e">
        <f t="shared" ref="PQ134:PQ140" si="3681">PL134</f>
        <v>#VALUE!</v>
      </c>
      <c r="PR134" s="202"/>
      <c r="PS134" s="202"/>
      <c r="PT134" s="202"/>
      <c r="PU134" s="202"/>
      <c r="PV134" s="202"/>
      <c r="PW134" s="202"/>
      <c r="PX134" s="202"/>
      <c r="PY134" s="202"/>
      <c r="PZ134" s="203"/>
      <c r="QA134" s="204"/>
      <c r="QB134" s="108" t="e">
        <f t="shared" ref="QB134:QB140" si="3682">(QA134*F134)/H134</f>
        <v>#VALUE!</v>
      </c>
      <c r="QC134" s="102">
        <f>IF(E134=0,0,SUMIF('Cocktail (December 2025)'!$F$6:$DB$1547,E134,'Cocktail (December 2025)'!$CC$6:$CC$1547))</f>
        <v>0</v>
      </c>
      <c r="QD134" s="108" t="e">
        <f t="shared" ref="QD134:QD140" si="3683">QC134/H134</f>
        <v>#VALUE!</v>
      </c>
      <c r="QE134" s="109" t="e">
        <f t="shared" ref="QE134:QE140" si="3684">PQ134+PR134+PS134+PT134-PU134-PV134-PW134-PX134-PY134-PZ134-QB134-QD134</f>
        <v>#VALUE!</v>
      </c>
      <c r="QF134" s="104" t="e">
        <f t="shared" ref="QF134:QF140" si="3685">QE134*H134</f>
        <v>#VALUE!</v>
      </c>
      <c r="QG134" s="105" t="e">
        <f t="shared" ref="QG134:QG140" si="3686">(PV134+PW134+PX134+PY134+(PZ134+((QA134*$F134)/$H134)+QD134))*$L134</f>
        <v>#VALUE!</v>
      </c>
      <c r="QH134" s="191"/>
      <c r="QI134" s="192" t="e">
        <f t="shared" ref="QI134:QI140" si="3687">QH134-QE134</f>
        <v>#VALUE!</v>
      </c>
      <c r="QJ134" s="106" t="e">
        <f t="shared" ref="QJ134:QJ140" si="3688">QE134</f>
        <v>#VALUE!</v>
      </c>
      <c r="QK134" s="202"/>
      <c r="QL134" s="202"/>
      <c r="QM134" s="202"/>
      <c r="QN134" s="202"/>
      <c r="QO134" s="202"/>
      <c r="QP134" s="202"/>
      <c r="QQ134" s="202"/>
      <c r="QR134" s="202"/>
      <c r="QS134" s="203"/>
      <c r="QT134" s="204"/>
      <c r="QU134" s="108" t="e">
        <f t="shared" ref="QU134:QU140" si="3689">(QT134*F134)/H134</f>
        <v>#VALUE!</v>
      </c>
      <c r="QV134" s="102">
        <f>IF(E134=0,0,SUMIF('Cocktail (December 2025)'!$F$6:$DB$1547,E134,'Cocktail (December 2025)'!$CF$6:$CF$1547))</f>
        <v>0</v>
      </c>
      <c r="QW134" s="108" t="e">
        <f t="shared" ref="QW134:QW140" si="3690">QV134/H134</f>
        <v>#VALUE!</v>
      </c>
      <c r="QX134" s="109" t="e">
        <f t="shared" ref="QX134:QX140" si="3691">QJ134+QK134+QL134+QM134-QN134-QO134-QP134-QQ134-QR134-QS134-QU134-QW134</f>
        <v>#VALUE!</v>
      </c>
      <c r="QY134" s="104" t="e">
        <f t="shared" ref="QY134:QY140" si="3692">QX134*H134</f>
        <v>#VALUE!</v>
      </c>
      <c r="QZ134" s="105" t="e">
        <f t="shared" ref="QZ134:QZ140" si="3693">(QO134+QP134+QQ134+QR134+(QS134+((QT134*$F134)/$H134)+QW134))*$L134</f>
        <v>#VALUE!</v>
      </c>
      <c r="RA134" s="191"/>
      <c r="RB134" s="192" t="e">
        <f t="shared" ref="RB134:RB140" si="3694">RA134-QX134</f>
        <v>#VALUE!</v>
      </c>
      <c r="RC134" s="106" t="e">
        <f t="shared" ref="RC134:RC140" si="3695">QX134</f>
        <v>#VALUE!</v>
      </c>
      <c r="RD134" s="202"/>
      <c r="RE134" s="202"/>
      <c r="RF134" s="202"/>
      <c r="RG134" s="202"/>
      <c r="RH134" s="202"/>
      <c r="RI134" s="202"/>
      <c r="RJ134" s="202"/>
      <c r="RK134" s="202"/>
      <c r="RL134" s="203"/>
      <c r="RM134" s="204"/>
      <c r="RN134" s="108" t="e">
        <f t="shared" ref="RN134:RN140" si="3696">(RM134*F134)/H134</f>
        <v>#VALUE!</v>
      </c>
      <c r="RO134" s="102">
        <f>IF(E134=0,0,SUMIF('Cocktail (December 2025)'!$F$6:$DB$1547,E134,'Cocktail (December 2025)'!$CI$6:$CI$1547))</f>
        <v>0</v>
      </c>
      <c r="RP134" s="108" t="e">
        <f t="shared" ref="RP134:RP140" si="3697">RO134/H134</f>
        <v>#VALUE!</v>
      </c>
      <c r="RQ134" s="109" t="e">
        <f t="shared" ref="RQ134:RQ140" si="3698">RC134+RD134+RE134+RF134-RG134-RH134-RI134-RJ134-RK134-RL134-RN134-RP134</f>
        <v>#VALUE!</v>
      </c>
      <c r="RR134" s="104" t="e">
        <f t="shared" ref="RR134:RR140" si="3699">RQ134*H134</f>
        <v>#VALUE!</v>
      </c>
      <c r="RS134" s="105" t="e">
        <f t="shared" ref="RS134:RS140" si="3700">(RH134+RI134+RJ134+RK134+(RL134+((RM134*$F134)/$H134)+RP134))*$L134</f>
        <v>#VALUE!</v>
      </c>
      <c r="RT134" s="191"/>
      <c r="RU134" s="192" t="e">
        <f t="shared" ref="RU134:RU140" si="3701">RT134-RQ134</f>
        <v>#VALUE!</v>
      </c>
      <c r="RV134" s="106" t="e">
        <f t="shared" ref="RV134:RV140" si="3702">RQ134</f>
        <v>#VALUE!</v>
      </c>
      <c r="RW134" s="202"/>
      <c r="RX134" s="202"/>
      <c r="RY134" s="202"/>
      <c r="RZ134" s="202"/>
      <c r="SA134" s="202"/>
      <c r="SB134" s="202"/>
      <c r="SC134" s="202"/>
      <c r="SD134" s="202"/>
      <c r="SE134" s="203"/>
      <c r="SF134" s="204"/>
      <c r="SG134" s="108" t="e">
        <f t="shared" ref="SG134:SG140" si="3703">(SF134*F134)/H134</f>
        <v>#VALUE!</v>
      </c>
      <c r="SH134" s="102">
        <f>IF(E134=0,0,SUMIF('Cocktail (December 2025)'!$F$6:$DB$1547,E134,'Cocktail (December 2025)'!$CL$6:$CL$1547))</f>
        <v>0</v>
      </c>
      <c r="SI134" s="108" t="e">
        <f t="shared" ref="SI134:SI140" si="3704">SH134/H134</f>
        <v>#VALUE!</v>
      </c>
      <c r="SJ134" s="109" t="e">
        <f t="shared" ref="SJ134:SJ140" si="3705">RV134+RW134+RX134+RY134-RZ134-SA134-SB134-SC134-SD134-SE134-SG134-SI134</f>
        <v>#VALUE!</v>
      </c>
      <c r="SK134" s="104" t="e">
        <f t="shared" ref="SK134:SK140" si="3706">SJ134*H134</f>
        <v>#VALUE!</v>
      </c>
      <c r="SL134" s="105" t="e">
        <f t="shared" ref="SL134:SL140" si="3707">(SA134+SB134+SC134+SD134+(SE134+((SF134*$F134)/$H134)+SI134))*$L134</f>
        <v>#VALUE!</v>
      </c>
      <c r="SM134" s="191"/>
      <c r="SN134" s="192" t="e">
        <f t="shared" ref="SN134:SN140" si="3708">SM134-SJ134</f>
        <v>#VALUE!</v>
      </c>
      <c r="SO134" s="106" t="e">
        <f t="shared" ref="SO134:SO140" si="3709">SJ134</f>
        <v>#VALUE!</v>
      </c>
      <c r="SP134" s="202"/>
      <c r="SQ134" s="202"/>
      <c r="SR134" s="202"/>
      <c r="SS134" s="202"/>
      <c r="ST134" s="202"/>
      <c r="SU134" s="202"/>
      <c r="SV134" s="202"/>
      <c r="SW134" s="202"/>
      <c r="SX134" s="203"/>
      <c r="SY134" s="204"/>
      <c r="SZ134" s="108" t="e">
        <f t="shared" ref="SZ134:SZ140" si="3710">(SY134*F134)/H134</f>
        <v>#VALUE!</v>
      </c>
      <c r="TA134" s="102">
        <f>IF(E134=0,0,SUMIF('Cocktail (December 2025)'!$F$6:$DB$1547,E134,'Cocktail (December 2025)'!$CO$6:$CO$1547))</f>
        <v>0</v>
      </c>
      <c r="TB134" s="108" t="e">
        <f t="shared" ref="TB134:TB140" si="3711">TA134/H134</f>
        <v>#VALUE!</v>
      </c>
      <c r="TC134" s="109" t="e">
        <f t="shared" ref="TC134:TC140" si="3712">SO134+SP134+SQ134+SR134-SS134-ST134-SU134-SV134-SW134-SX134-SZ134-TB134</f>
        <v>#VALUE!</v>
      </c>
      <c r="TD134" s="104" t="e">
        <f t="shared" ref="TD134:TD140" si="3713">TC134*H134</f>
        <v>#VALUE!</v>
      </c>
      <c r="TE134" s="105" t="e">
        <f t="shared" ref="TE134:TE140" si="3714">(ST134+SU134+SV134+SW134+(SX134+((SY134*$F134)/$H134)+TB134))*$L134</f>
        <v>#VALUE!</v>
      </c>
      <c r="TF134" s="191"/>
      <c r="TG134" s="192" t="e">
        <f t="shared" ref="TG134:TG140" si="3715">TF134-TC134</f>
        <v>#VALUE!</v>
      </c>
      <c r="TH134" s="106" t="e">
        <f t="shared" ref="TH134:TH140" si="3716">TC134</f>
        <v>#VALUE!</v>
      </c>
      <c r="TI134" s="202"/>
      <c r="TJ134" s="202"/>
      <c r="TK134" s="202"/>
      <c r="TL134" s="202"/>
      <c r="TM134" s="202"/>
      <c r="TN134" s="202"/>
      <c r="TO134" s="202"/>
      <c r="TP134" s="202"/>
      <c r="TQ134" s="203"/>
      <c r="TR134" s="204"/>
      <c r="TS134" s="108" t="e">
        <f t="shared" ref="TS134:TS140" si="3717">(TR134*F134)/H134</f>
        <v>#VALUE!</v>
      </c>
      <c r="TT134" s="102">
        <f>IF(E134=0,0,SUMIF('Cocktail (December 2025)'!$F$6:$DB$1547,E134,'Cocktail (December 2025)'!$CR$6:$CR$1547))</f>
        <v>0</v>
      </c>
      <c r="TU134" s="108" t="e">
        <f t="shared" ref="TU134:TU140" si="3718">TT134/H134</f>
        <v>#VALUE!</v>
      </c>
      <c r="TV134" s="109" t="e">
        <f t="shared" ref="TV134:TV140" si="3719">TH134+TI134+TJ134+TK134-TL134-TM134-TN134-TO134-TP134-TQ134-TS134-TU134</f>
        <v>#VALUE!</v>
      </c>
      <c r="TW134" s="104" t="e">
        <f t="shared" ref="TW134:TW140" si="3720">TV134*H134</f>
        <v>#VALUE!</v>
      </c>
      <c r="TX134" s="105" t="e">
        <f t="shared" ref="TX134:TX140" si="3721">(TM134+TN134+TO134+TP134+(TQ134+((TR134*$F134)/$H134)+TU134))*$L134</f>
        <v>#VALUE!</v>
      </c>
      <c r="TY134" s="191"/>
      <c r="TZ134" s="192" t="e">
        <f t="shared" ref="TZ134:TZ140" si="3722">TY134-TV134</f>
        <v>#VALUE!</v>
      </c>
      <c r="UA134" s="106" t="e">
        <f t="shared" ref="UA134:UA140" si="3723">TV134</f>
        <v>#VALUE!</v>
      </c>
      <c r="UB134" s="202"/>
      <c r="UC134" s="202"/>
      <c r="UD134" s="202"/>
      <c r="UE134" s="202"/>
      <c r="UF134" s="202"/>
      <c r="UG134" s="202"/>
      <c r="UH134" s="202"/>
      <c r="UI134" s="202"/>
      <c r="UJ134" s="203"/>
      <c r="UK134" s="204"/>
      <c r="UL134" s="108" t="e">
        <f t="shared" ref="UL134:UL140" si="3724">(UK134*F134)/H134</f>
        <v>#VALUE!</v>
      </c>
      <c r="UM134" s="102">
        <f>IF(E134=0,0,SUMIF('Cocktail (December 2025)'!$F$6:$DB$1547,E134,'Cocktail (December 2025)'!$CU$6:$CU$1547))</f>
        <v>0</v>
      </c>
      <c r="UN134" s="108" t="e">
        <f t="shared" ref="UN134:UN140" si="3725">UM134/H134</f>
        <v>#VALUE!</v>
      </c>
      <c r="UO134" s="109" t="e">
        <f t="shared" ref="UO134:UO140" si="3726">UA134+UB134+UC134+UD134-UE134-UF134-UG134-UH134-UI134-UJ134-UL134-UN134</f>
        <v>#VALUE!</v>
      </c>
      <c r="UP134" s="104" t="e">
        <f t="shared" ref="UP134:UP140" si="3727">UO134*H134</f>
        <v>#VALUE!</v>
      </c>
      <c r="UQ134" s="105" t="e">
        <f t="shared" ref="UQ134:UQ140" si="3728">(UF134+UG134+UH134+UI134+(UJ134+((UK134*$F134)/$H134)+UN134))*$L134</f>
        <v>#VALUE!</v>
      </c>
      <c r="UR134" s="191"/>
      <c r="US134" s="192" t="e">
        <f t="shared" ref="US134:US140" si="3729">UR134-UO134</f>
        <v>#VALUE!</v>
      </c>
      <c r="UT134" s="106" t="e">
        <f t="shared" ref="UT134:UT140" si="3730">UO134</f>
        <v>#VALUE!</v>
      </c>
      <c r="UU134" s="202"/>
      <c r="UV134" s="202"/>
      <c r="UW134" s="202"/>
      <c r="UX134" s="202"/>
      <c r="UY134" s="202"/>
      <c r="UZ134" s="202"/>
      <c r="VA134" s="202"/>
      <c r="VB134" s="202"/>
      <c r="VC134" s="203"/>
      <c r="VD134" s="204"/>
      <c r="VE134" s="108" t="e">
        <f t="shared" ref="VE134:VE140" si="3731">(VD134*F134)/H134</f>
        <v>#VALUE!</v>
      </c>
      <c r="VF134" s="102">
        <f>IF(E134=0,0,SUMIF('Cocktail (December 2025)'!$F$6:$DB$1547,E134,'Cocktail (December 2025)'!$CX$6:$CX$1547))</f>
        <v>0</v>
      </c>
      <c r="VG134" s="108" t="e">
        <f t="shared" ref="VG134:VG140" si="3732">VF134/H134</f>
        <v>#VALUE!</v>
      </c>
      <c r="VH134" s="109" t="e">
        <f t="shared" ref="VH134:VH140" si="3733">UT134+UU134+UV134+UW134-UX134-UY134-UZ134-VA134-VB134-VC134-VE134-VG134</f>
        <v>#VALUE!</v>
      </c>
      <c r="VI134" s="104" t="e">
        <f t="shared" ref="VI134:VI140" si="3734">VH134*H134</f>
        <v>#VALUE!</v>
      </c>
      <c r="VJ134" s="105" t="e">
        <f t="shared" ref="VJ134:VJ140" si="3735">(UY134+UZ134+VA134+VB134+(VC134+((VD134*$F134)/$H134)+VG134))*$L134</f>
        <v>#VALUE!</v>
      </c>
      <c r="VK134" s="191"/>
      <c r="VL134" s="192" t="e">
        <f t="shared" ref="VL134:VL140" si="3736">VK134-VH134</f>
        <v>#VALUE!</v>
      </c>
      <c r="VM134" s="106" t="e">
        <f t="shared" ref="VM134:VM140" si="3737">VH134</f>
        <v>#VALUE!</v>
      </c>
      <c r="VN134" s="202"/>
      <c r="VO134" s="202"/>
      <c r="VP134" s="202"/>
      <c r="VQ134" s="202"/>
      <c r="VR134" s="202"/>
      <c r="VS134" s="202"/>
      <c r="VT134" s="202"/>
      <c r="VU134" s="202"/>
      <c r="VV134" s="203"/>
      <c r="VW134" s="204"/>
      <c r="VX134" s="108" t="e">
        <f t="shared" ref="VX134:VX140" si="3738">(VW134*F134)/H134</f>
        <v>#VALUE!</v>
      </c>
      <c r="VY134" s="102">
        <f>IF(E134=0,0,SUMIF('Cocktail (December 2025)'!$F$6:$DB$1547,E134,'Cocktail (December 2025)'!$DA$6:$DA$1547))</f>
        <v>0</v>
      </c>
      <c r="VZ134" s="108" t="e">
        <f t="shared" ref="VZ134:VZ140" si="3739">VY134/H134</f>
        <v>#VALUE!</v>
      </c>
      <c r="WA134" s="109" t="e">
        <f t="shared" ref="WA134:WA140" si="3740">VM134+VN134+VO134+VP134-VQ134-VR134-VS134-VT134-VU134-VV134-VX134-VZ134</f>
        <v>#VALUE!</v>
      </c>
      <c r="WB134" s="104" t="e">
        <f t="shared" ref="WB134:WB140" si="3741">WA134*H134</f>
        <v>#VALUE!</v>
      </c>
      <c r="WC134" s="105" t="e">
        <f t="shared" ref="WC134:WC140" si="3742">(VR134+VS134+VT134+VU134+(VV134+((VW134*$F134)/$H134)+VZ134))*$L134</f>
        <v>#VALUE!</v>
      </c>
      <c r="WD134" s="191"/>
      <c r="WE134" s="192" t="e">
        <f t="shared" ref="WE134:WE140" si="3743">WD134-WA134</f>
        <v>#VALUE!</v>
      </c>
      <c r="WF134" s="14" t="s">
        <v>81</v>
      </c>
      <c r="WG134" s="62">
        <f t="shared" ref="WG134:WG140" si="3744">O134</f>
        <v>0</v>
      </c>
      <c r="WH134" s="13">
        <f t="shared" ref="WH134:WH140" si="3745">P134+AI134+BB134+BU134+CN134+DG134+DZ134+ES134+FL134+GE134+GX134+HQ134+IJ134+JC134+JV134+KO134+LH134+MA134+MT134+NM134+OF134+OY134+PR134+QK134+RD134+RW134+SP134+TI134+UB134+UU134+VN134</f>
        <v>0</v>
      </c>
      <c r="WI134" s="13">
        <f t="shared" ref="WI134:WI140" si="3746">Q134+AJ134+BC134+BV134+CO134+DH134+EA134+ET134+FM134+GF134+GY134+HR134+IK134+JD134+JW134+KP134+LI134+MB134+MU134+NN134+OG134+OZ134+PS134+QL134+RE134+RX134+SQ134+TJ134+UC134+UV134+VO134</f>
        <v>0</v>
      </c>
      <c r="WJ134" s="13">
        <f t="shared" ref="WJ134:WJ140" si="3747">R134+AK134+BD134+BW134+CP134+DI134+EB134+EU134+FN134+GG134+GZ134+HS134+IL134+JE134+JX134+KQ134+LJ134+MC134+MV134+NO134+OH134+PA134+PT134+QM134+RF134+RY134+SR134+TK134+UD134+UW134+VP134</f>
        <v>0</v>
      </c>
      <c r="WK134" s="13">
        <f t="shared" ref="WK134:WK140" si="3748">S134+AL134+BE134+BX134+CQ134+DJ134+EC134+EV134+FO134+GH134+HA134+HT134+IM134+JF134+JY134+KR134+LK134+MD134+MW134+NP134+OI134+PB134+PU134+QN134+RG134+RZ134+SS134+TL134+UE134+UX134+VQ134</f>
        <v>0</v>
      </c>
      <c r="WL134" s="13">
        <f t="shared" ref="WL134:WL140" si="3749">T134+AM134+BF134+BY134+CR134+DK134+ED134+EW134+FP134+GI134+HB134+HU134+IN134+JG134+JZ134+KS134+LL134+ME134+MX134+NQ134+OJ134+PC134+PV134+QO134+RH134+SA134+ST134+TM134+UF134+UY134+VR134</f>
        <v>0</v>
      </c>
      <c r="WM134" s="13">
        <f t="shared" ref="WM134:WM140" si="3750">U134+AN134+BG134+BZ134+CS134+DL134+EE134++EX134+FQ134+GJ134+HC134+HV134+IO134+JH134+KA134+KT134+LM134+MF134+MY134+NR134+OK134+PD134+PW134+QP134+RI134+SB134+SU134+TN134+UG134+UZ134+VS134</f>
        <v>0</v>
      </c>
      <c r="WN134" s="13">
        <f t="shared" ref="WN134:WN140" si="3751">V134+AO134+BH134+CA134+CT134+DM134+EF134+EY134+FR134+GK134+HD134+HW134+IP134+JI134+KB134+KU134+LN134+MG134+MZ134+NS134+OL134+PE134+PX134+QQ134+RJ134+SC134+SV134+TO134+UH134+VA134+VT134</f>
        <v>0</v>
      </c>
      <c r="WO134" s="13">
        <f t="shared" ref="WO134:WO140" si="3752">W134+AP134+BI134+CB134+CU134+DN134+EG134+EZ134+FS134+GL134+HE134+HX134+IQ134+JJ134+KC134+KV134+LO134+MH134+NA134+NT134+OM134+PF134+PY134+QR134+RK134+SD134+SW134+TP134+UI134+VB134+VU134</f>
        <v>0</v>
      </c>
      <c r="WP134" s="63">
        <f t="shared" ref="WP134:WP140" si="3753">X134+AQ134+BJ134+CC134+CV134+DO134+EH134+FA134+FT134+GM134+HF134+HY134+IR134+JK134+KD134+KW134+LP134+MI134+NB134+NU134+ON134+PG134+PZ134+QS134+RL134+SE134+SX134+TQ134+UJ134+VC134+VV134</f>
        <v>0</v>
      </c>
      <c r="WQ134" s="63">
        <f t="shared" ref="WQ134:WQ140" si="3754">Y134+AR134+BK134+CD134+CW134+DP134+EI134+FB134+FU134+GN134+HG134+HZ134+IS134+JL134+KE134+KX134+LQ134+MJ134+NC134+NV134+OO134+PH134+QA134+QT134+RM134+SF134+SY134+TR134+UK134+VD134+VW134</f>
        <v>0</v>
      </c>
      <c r="WR134" s="63" t="e">
        <f t="shared" ref="WR134:WR140" si="3755">Z134+AS134+BL134+CE134+CX134+DQ134+EJ134+FC134+FV134+GO134+HH134+IA134+IT134+JM134+KF134+KY134+LR134+MK134+ND134+NW134+OP134+PI134+QB134+QU134+RN134+SG134+SZ134+TS134+UL134+VE134+VX134</f>
        <v>#VALUE!</v>
      </c>
      <c r="WS134" s="63" t="e">
        <f t="shared" ref="WS134:WS140" si="3756">AB134+AU134+BN134+CG134+CZ134+DS134+EL134+FE134+FX134+GQ134+HJ134+IC134+IV134+JO134+KH134+LA134+LT134+MM134+NF134+NY134+OR134+PK134+QD134+QW134+RP134+SI134+TB134+TU134+UN134+VG134+VZ134</f>
        <v>#VALUE!</v>
      </c>
      <c r="WT134" s="54" t="e">
        <f t="shared" ref="WT134:WT140" si="3757">WA134</f>
        <v>#VALUE!</v>
      </c>
      <c r="WU134" s="64" t="e">
        <f t="shared" ref="WU134:WU140" si="3758">WB134</f>
        <v>#VALUE!</v>
      </c>
      <c r="WV134" s="196"/>
      <c r="WW134" s="197" t="e">
        <f t="shared" ref="WW134:WW140" si="3759">WV134-WT134</f>
        <v>#VALUE!</v>
      </c>
      <c r="WX134" s="12" t="e">
        <f t="shared" ref="WX134:WX140" si="3760">WV134/F134</f>
        <v>#VALUE!</v>
      </c>
      <c r="WY134" s="61"/>
    </row>
    <row r="135" spans="1:623" ht="13.9" hidden="1" customHeight="1" x14ac:dyDescent="0.3">
      <c r="A135" s="114" t="str">
        <f t="shared" si="3526"/>
        <v>-</v>
      </c>
      <c r="B135" s="175"/>
      <c r="C135" s="173">
        <v>969</v>
      </c>
      <c r="D135" s="174">
        <v>468</v>
      </c>
      <c r="E135" s="184"/>
      <c r="F135" s="98" t="str">
        <f>IF(E135="","",IF(VLOOKUP(E135,'Master Data (December 2025)'!$B$10:$N$857,1)=E135,VLOOKUP(E135,'Master Data (December 2025)'!$B$10:$N$857,6),"XX"))</f>
        <v/>
      </c>
      <c r="G135" s="98"/>
      <c r="H135" s="90" t="str">
        <f>IF(E135="","",IF(VLOOKUP(E135,'Master Data (December 2025)'!$B$10:$N$857,1)=E135,VLOOKUP(E135,'Master Data (December 2025)'!$B$10:$N$857,8),"XX"))</f>
        <v/>
      </c>
      <c r="I135" s="98"/>
      <c r="J135" s="90" t="str">
        <f>IF(E135="","",IF(VLOOKUP(E135,'Master Data (December 2025)'!$B$10:$N$857,1)=E135,VLOOKUP(E135,'Master Data (December 2025)'!$B$10:$N$857,3),"XX"))</f>
        <v/>
      </c>
      <c r="K135" s="99" t="str">
        <f>IF(E135="","",IF(VLOOKUP(E135,'Master Data (December 2025)'!$B$10:$N$857,1)=E135,VLOOKUP(E135,'Master Data (December 2025)'!$B$10:$N$857,5),"XX"))</f>
        <v/>
      </c>
      <c r="L135" s="215" t="str">
        <f>IF(E135="","",IF(VLOOKUP(E135,'Master Data (December 2025)'!$B$10:$N$857,1)=E135,VLOOKUP(E135,'Master Data (December 2025)'!$B$10:$N$857,11),"XX"))</f>
        <v/>
      </c>
      <c r="M135" s="215" t="str">
        <f>IF(E135="","",IF(VLOOKUP(E135,'Master Data (December 2025)'!$B$10:$N$857,1)=E135,VLOOKUP(E135,'Master Data (December 2025)'!$B$10:$N$857,13),"XX"))</f>
        <v/>
      </c>
      <c r="N135" s="208"/>
      <c r="O135" s="100">
        <f t="shared" si="3528"/>
        <v>0</v>
      </c>
      <c r="P135" s="202"/>
      <c r="Q135" s="202"/>
      <c r="R135" s="202"/>
      <c r="S135" s="202"/>
      <c r="T135" s="202"/>
      <c r="U135" s="202"/>
      <c r="V135" s="202"/>
      <c r="W135" s="202"/>
      <c r="X135" s="203"/>
      <c r="Y135" s="204"/>
      <c r="Z135" s="101" t="e">
        <f t="shared" si="3529"/>
        <v>#VALUE!</v>
      </c>
      <c r="AA135" s="102">
        <f>IF(E135=0,0,SUMIF('Cocktail (December 2025)'!$F$6:$DB$1547,E135,'Cocktail (December 2025)'!$O$6:$O$1547))</f>
        <v>0</v>
      </c>
      <c r="AB135" s="103" t="e">
        <f t="shared" si="3530"/>
        <v>#VALUE!</v>
      </c>
      <c r="AC135" s="104" t="e">
        <f t="shared" si="3531"/>
        <v>#VALUE!</v>
      </c>
      <c r="AD135" s="104" t="e">
        <f t="shared" si="3532"/>
        <v>#VALUE!</v>
      </c>
      <c r="AE135" s="105" t="e">
        <f t="shared" si="3533"/>
        <v>#VALUE!</v>
      </c>
      <c r="AF135" s="191"/>
      <c r="AG135" s="192" t="e">
        <f t="shared" si="3534"/>
        <v>#VALUE!</v>
      </c>
      <c r="AH135" s="106" t="e">
        <f t="shared" si="3527"/>
        <v>#VALUE!</v>
      </c>
      <c r="AI135" s="202"/>
      <c r="AJ135" s="202"/>
      <c r="AK135" s="202"/>
      <c r="AL135" s="202"/>
      <c r="AM135" s="202"/>
      <c r="AN135" s="202"/>
      <c r="AO135" s="202"/>
      <c r="AP135" s="202"/>
      <c r="AQ135" s="203"/>
      <c r="AR135" s="204"/>
      <c r="AS135" s="107" t="e">
        <f t="shared" si="3535"/>
        <v>#VALUE!</v>
      </c>
      <c r="AT135" s="102">
        <f>IF(E135=0,0,SUMIF('Cocktail (December 2025)'!$F$6:$DB$1547,E135,'Cocktail (December 2025)'!$R$6:$R$1547))</f>
        <v>0</v>
      </c>
      <c r="AU135" s="108" t="e">
        <f t="shared" si="3536"/>
        <v>#VALUE!</v>
      </c>
      <c r="AV135" s="104" t="e">
        <f t="shared" si="3537"/>
        <v>#VALUE!</v>
      </c>
      <c r="AW135" s="104" t="e">
        <f t="shared" si="3538"/>
        <v>#VALUE!</v>
      </c>
      <c r="AX135" s="105" t="e">
        <f t="shared" si="3539"/>
        <v>#VALUE!</v>
      </c>
      <c r="AY135" s="191"/>
      <c r="AZ135" s="192" t="e">
        <f t="shared" si="3540"/>
        <v>#VALUE!</v>
      </c>
      <c r="BA135" s="106" t="e">
        <f t="shared" si="3541"/>
        <v>#VALUE!</v>
      </c>
      <c r="BB135" s="202"/>
      <c r="BC135" s="202"/>
      <c r="BD135" s="202"/>
      <c r="BE135" s="202"/>
      <c r="BF135" s="202"/>
      <c r="BG135" s="202"/>
      <c r="BH135" s="202"/>
      <c r="BI135" s="202"/>
      <c r="BJ135" s="203"/>
      <c r="BK135" s="204"/>
      <c r="BL135" s="108" t="e">
        <f t="shared" si="3542"/>
        <v>#VALUE!</v>
      </c>
      <c r="BM135" s="102">
        <f>IF(E135=0,0,SUMIF('Cocktail (December 2025)'!$F$6:$DB$1547,E135,'Cocktail (December 2025)'!$U$6:$U$1547))</f>
        <v>0</v>
      </c>
      <c r="BN135" s="108" t="e">
        <f t="shared" si="3543"/>
        <v>#VALUE!</v>
      </c>
      <c r="BO135" s="109" t="e">
        <f t="shared" si="3544"/>
        <v>#VALUE!</v>
      </c>
      <c r="BP135" s="104" t="e">
        <f t="shared" si="3545"/>
        <v>#VALUE!</v>
      </c>
      <c r="BQ135" s="105" t="e">
        <f t="shared" si="3546"/>
        <v>#VALUE!</v>
      </c>
      <c r="BR135" s="191"/>
      <c r="BS135" s="192" t="e">
        <f t="shared" si="3547"/>
        <v>#VALUE!</v>
      </c>
      <c r="BT135" s="106" t="e">
        <f t="shared" si="3548"/>
        <v>#VALUE!</v>
      </c>
      <c r="BU135" s="202"/>
      <c r="BV135" s="202"/>
      <c r="BW135" s="202"/>
      <c r="BX135" s="202"/>
      <c r="BY135" s="202"/>
      <c r="BZ135" s="202"/>
      <c r="CA135" s="202"/>
      <c r="CB135" s="202"/>
      <c r="CC135" s="203"/>
      <c r="CD135" s="204"/>
      <c r="CE135" s="108" t="e">
        <f t="shared" si="3549"/>
        <v>#VALUE!</v>
      </c>
      <c r="CF135" s="102">
        <f>IF(E135=0,0,SUMIF('Cocktail (December 2025)'!$F$6:$DB$1547,E135,'Cocktail (December 2025)'!$X$6:$X$1547))</f>
        <v>0</v>
      </c>
      <c r="CG135" s="108" t="e">
        <f t="shared" si="3550"/>
        <v>#VALUE!</v>
      </c>
      <c r="CH135" s="109" t="e">
        <f t="shared" si="3551"/>
        <v>#VALUE!</v>
      </c>
      <c r="CI135" s="104" t="e">
        <f t="shared" si="3552"/>
        <v>#VALUE!</v>
      </c>
      <c r="CJ135" s="105" t="e">
        <f t="shared" si="3553"/>
        <v>#VALUE!</v>
      </c>
      <c r="CK135" s="191"/>
      <c r="CL135" s="192" t="e">
        <f t="shared" si="3554"/>
        <v>#VALUE!</v>
      </c>
      <c r="CM135" s="106" t="e">
        <f t="shared" si="3555"/>
        <v>#VALUE!</v>
      </c>
      <c r="CN135" s="202"/>
      <c r="CO135" s="202"/>
      <c r="CP135" s="202"/>
      <c r="CQ135" s="202"/>
      <c r="CR135" s="202"/>
      <c r="CS135" s="202"/>
      <c r="CT135" s="202"/>
      <c r="CU135" s="202"/>
      <c r="CV135" s="203"/>
      <c r="CW135" s="204"/>
      <c r="CX135" s="108" t="e">
        <f t="shared" si="3556"/>
        <v>#VALUE!</v>
      </c>
      <c r="CY135" s="102">
        <f>IF(E135=0,0,SUMIF('Cocktail (December 2025)'!$F$6:$DB$1547,E135,'Cocktail (December 2025)'!$AA$6:$AA$1547))</f>
        <v>0</v>
      </c>
      <c r="CZ135" s="108" t="e">
        <f t="shared" si="3557"/>
        <v>#VALUE!</v>
      </c>
      <c r="DA135" s="109" t="e">
        <f t="shared" si="3558"/>
        <v>#VALUE!</v>
      </c>
      <c r="DB135" s="104" t="e">
        <f t="shared" si="3559"/>
        <v>#VALUE!</v>
      </c>
      <c r="DC135" s="105" t="e">
        <f t="shared" si="3560"/>
        <v>#VALUE!</v>
      </c>
      <c r="DD135" s="191"/>
      <c r="DE135" s="192" t="e">
        <f t="shared" si="3561"/>
        <v>#VALUE!</v>
      </c>
      <c r="DF135" s="106" t="e">
        <f t="shared" si="3562"/>
        <v>#VALUE!</v>
      </c>
      <c r="DG135" s="202"/>
      <c r="DH135" s="202"/>
      <c r="DI135" s="202"/>
      <c r="DJ135" s="202"/>
      <c r="DK135" s="202"/>
      <c r="DL135" s="202"/>
      <c r="DM135" s="202"/>
      <c r="DN135" s="202"/>
      <c r="DO135" s="203"/>
      <c r="DP135" s="204"/>
      <c r="DQ135" s="108" t="e">
        <f t="shared" si="3563"/>
        <v>#VALUE!</v>
      </c>
      <c r="DR135" s="102">
        <f>IF(E135=0,0,SUMIF('Cocktail (December 2025)'!$F$6:$DB$1547,E135,'Cocktail (December 2025)'!$AD$6:$AD$1547))</f>
        <v>0</v>
      </c>
      <c r="DS135" s="108" t="e">
        <f t="shared" si="3564"/>
        <v>#VALUE!</v>
      </c>
      <c r="DT135" s="109" t="e">
        <f t="shared" si="3565"/>
        <v>#VALUE!</v>
      </c>
      <c r="DU135" s="104" t="e">
        <f t="shared" si="3566"/>
        <v>#VALUE!</v>
      </c>
      <c r="DV135" s="105" t="e">
        <f t="shared" si="3567"/>
        <v>#VALUE!</v>
      </c>
      <c r="DW135" s="191"/>
      <c r="DX135" s="192" t="e">
        <f t="shared" si="3568"/>
        <v>#VALUE!</v>
      </c>
      <c r="DY135" s="106" t="e">
        <f t="shared" si="3569"/>
        <v>#VALUE!</v>
      </c>
      <c r="DZ135" s="202"/>
      <c r="EA135" s="202"/>
      <c r="EB135" s="202"/>
      <c r="EC135" s="202"/>
      <c r="ED135" s="202"/>
      <c r="EE135" s="202"/>
      <c r="EF135" s="202"/>
      <c r="EG135" s="202"/>
      <c r="EH135" s="203"/>
      <c r="EI135" s="204"/>
      <c r="EJ135" s="108" t="e">
        <f t="shared" si="3570"/>
        <v>#VALUE!</v>
      </c>
      <c r="EK135" s="102">
        <f>IF(E135=0,0,SUMIF('Cocktail (December 2025)'!$F$6:$DB$1547,E135,'Cocktail (December 2025)'!$AG$6:$AG$1547))</f>
        <v>0</v>
      </c>
      <c r="EL135" s="108" t="e">
        <f t="shared" si="3571"/>
        <v>#VALUE!</v>
      </c>
      <c r="EM135" s="109" t="e">
        <f t="shared" si="3572"/>
        <v>#VALUE!</v>
      </c>
      <c r="EN135" s="104" t="e">
        <f t="shared" si="3573"/>
        <v>#VALUE!</v>
      </c>
      <c r="EO135" s="105" t="e">
        <f t="shared" si="3574"/>
        <v>#VALUE!</v>
      </c>
      <c r="EP135" s="191"/>
      <c r="EQ135" s="199" t="e">
        <f t="shared" si="3575"/>
        <v>#VALUE!</v>
      </c>
      <c r="ER135" s="185" t="e">
        <f t="shared" si="3576"/>
        <v>#VALUE!</v>
      </c>
      <c r="ES135" s="202"/>
      <c r="ET135" s="202"/>
      <c r="EU135" s="202"/>
      <c r="EV135" s="202"/>
      <c r="EW135" s="202"/>
      <c r="EX135" s="202"/>
      <c r="EY135" s="202"/>
      <c r="EZ135" s="202"/>
      <c r="FA135" s="203"/>
      <c r="FB135" s="204"/>
      <c r="FC135" s="108" t="e">
        <f t="shared" si="3577"/>
        <v>#VALUE!</v>
      </c>
      <c r="FD135" s="102">
        <f>IF(E135=0,0,SUMIF('Cocktail (December 2025)'!$F$6:$DB$1547,E135,'Cocktail (December 2025)'!$AJ$6:$AJ$1547))</f>
        <v>0</v>
      </c>
      <c r="FE135" s="108" t="e">
        <f t="shared" si="3578"/>
        <v>#VALUE!</v>
      </c>
      <c r="FF135" s="109" t="e">
        <f t="shared" si="3579"/>
        <v>#VALUE!</v>
      </c>
      <c r="FG135" s="104" t="e">
        <f t="shared" si="3580"/>
        <v>#VALUE!</v>
      </c>
      <c r="FH135" s="105" t="e">
        <f t="shared" si="3581"/>
        <v>#VALUE!</v>
      </c>
      <c r="FI135" s="191"/>
      <c r="FJ135" s="192" t="e">
        <f t="shared" si="3582"/>
        <v>#VALUE!</v>
      </c>
      <c r="FK135" s="110" t="e">
        <f t="shared" si="3583"/>
        <v>#VALUE!</v>
      </c>
      <c r="FL135" s="202"/>
      <c r="FM135" s="202"/>
      <c r="FN135" s="202"/>
      <c r="FO135" s="202"/>
      <c r="FP135" s="202"/>
      <c r="FQ135" s="202"/>
      <c r="FR135" s="202"/>
      <c r="FS135" s="202"/>
      <c r="FT135" s="203"/>
      <c r="FU135" s="204"/>
      <c r="FV135" s="108" t="e">
        <f t="shared" si="3584"/>
        <v>#VALUE!</v>
      </c>
      <c r="FW135" s="102">
        <f>IF(E135=0,0,SUMIF('Cocktail (December 2025)'!$F$6:$DB$1547,E135,'Cocktail (December 2025)'!$AM$6:$AM$1547))</f>
        <v>0</v>
      </c>
      <c r="FX135" s="108" t="e">
        <f t="shared" si="3585"/>
        <v>#VALUE!</v>
      </c>
      <c r="FY135" s="109" t="e">
        <f t="shared" si="3586"/>
        <v>#VALUE!</v>
      </c>
      <c r="FZ135" s="104" t="e">
        <f t="shared" si="3587"/>
        <v>#VALUE!</v>
      </c>
      <c r="GA135" s="105" t="e">
        <f t="shared" si="3588"/>
        <v>#VALUE!</v>
      </c>
      <c r="GB135" s="191"/>
      <c r="GC135" s="192" t="e">
        <f t="shared" si="3589"/>
        <v>#VALUE!</v>
      </c>
      <c r="GD135" s="106" t="e">
        <f t="shared" si="3590"/>
        <v>#VALUE!</v>
      </c>
      <c r="GE135" s="202"/>
      <c r="GF135" s="202"/>
      <c r="GG135" s="202"/>
      <c r="GH135" s="202"/>
      <c r="GI135" s="202"/>
      <c r="GJ135" s="202"/>
      <c r="GK135" s="202"/>
      <c r="GL135" s="202"/>
      <c r="GM135" s="203"/>
      <c r="GN135" s="204"/>
      <c r="GO135" s="108" t="e">
        <f t="shared" si="3591"/>
        <v>#VALUE!</v>
      </c>
      <c r="GP135" s="102">
        <f>IF(E135=0,0,SUMIF('Cocktail (December 2025)'!$F$6:$DB$1547,E135,'Cocktail (December 2025)'!$AP$6:$AP$1547))</f>
        <v>0</v>
      </c>
      <c r="GQ135" s="108" t="e">
        <f t="shared" si="3592"/>
        <v>#VALUE!</v>
      </c>
      <c r="GR135" s="109" t="e">
        <f t="shared" si="3593"/>
        <v>#VALUE!</v>
      </c>
      <c r="GS135" s="104" t="e">
        <f t="shared" si="3594"/>
        <v>#VALUE!</v>
      </c>
      <c r="GT135" s="105" t="e">
        <f t="shared" si="3595"/>
        <v>#VALUE!</v>
      </c>
      <c r="GU135" s="191"/>
      <c r="GV135" s="192" t="e">
        <f t="shared" si="3596"/>
        <v>#VALUE!</v>
      </c>
      <c r="GW135" s="106" t="e">
        <f t="shared" si="3597"/>
        <v>#VALUE!</v>
      </c>
      <c r="GX135" s="202"/>
      <c r="GY135" s="202"/>
      <c r="GZ135" s="202"/>
      <c r="HA135" s="202"/>
      <c r="HB135" s="202"/>
      <c r="HC135" s="202"/>
      <c r="HD135" s="202"/>
      <c r="HE135" s="202"/>
      <c r="HF135" s="203"/>
      <c r="HG135" s="204"/>
      <c r="HH135" s="108" t="e">
        <f t="shared" si="3598"/>
        <v>#VALUE!</v>
      </c>
      <c r="HI135" s="102">
        <f>IF(E135=0,0,SUMIF('Cocktail (December 2025)'!$F$6:$DB$1547,E135,'Cocktail (December 2025)'!$AS$6:$AS$1547))</f>
        <v>0</v>
      </c>
      <c r="HJ135" s="108" t="e">
        <f t="shared" si="3599"/>
        <v>#VALUE!</v>
      </c>
      <c r="HK135" s="109" t="e">
        <f t="shared" si="3600"/>
        <v>#VALUE!</v>
      </c>
      <c r="HL135" s="104" t="e">
        <f t="shared" si="3601"/>
        <v>#VALUE!</v>
      </c>
      <c r="HM135" s="105" t="e">
        <f t="shared" si="3602"/>
        <v>#VALUE!</v>
      </c>
      <c r="HN135" s="191"/>
      <c r="HO135" s="192" t="e">
        <f t="shared" si="3603"/>
        <v>#VALUE!</v>
      </c>
      <c r="HP135" s="106" t="e">
        <f t="shared" si="3604"/>
        <v>#VALUE!</v>
      </c>
      <c r="HQ135" s="202"/>
      <c r="HR135" s="202"/>
      <c r="HS135" s="202"/>
      <c r="HT135" s="202"/>
      <c r="HU135" s="202"/>
      <c r="HV135" s="202"/>
      <c r="HW135" s="202"/>
      <c r="HX135" s="202"/>
      <c r="HY135" s="203"/>
      <c r="HZ135" s="204"/>
      <c r="IA135" s="108" t="e">
        <f t="shared" si="3605"/>
        <v>#VALUE!</v>
      </c>
      <c r="IB135" s="102">
        <f>IF(E135=0,0,SUMIF('Cocktail (December 2025)'!$F$6:$DB$1547,E135,'Cocktail (December 2025)'!$AV$6:$AV$1547))</f>
        <v>0</v>
      </c>
      <c r="IC135" s="108" t="e">
        <f t="shared" si="3606"/>
        <v>#VALUE!</v>
      </c>
      <c r="ID135" s="109" t="e">
        <f t="shared" si="3607"/>
        <v>#VALUE!</v>
      </c>
      <c r="IE135" s="104" t="e">
        <f t="shared" si="3608"/>
        <v>#VALUE!</v>
      </c>
      <c r="IF135" s="105" t="e">
        <f t="shared" si="3609"/>
        <v>#VALUE!</v>
      </c>
      <c r="IG135" s="191"/>
      <c r="IH135" s="192" t="e">
        <f t="shared" si="3610"/>
        <v>#VALUE!</v>
      </c>
      <c r="II135" s="106" t="e">
        <f t="shared" si="3611"/>
        <v>#VALUE!</v>
      </c>
      <c r="IJ135" s="202"/>
      <c r="IK135" s="202"/>
      <c r="IL135" s="202"/>
      <c r="IM135" s="202"/>
      <c r="IN135" s="202"/>
      <c r="IO135" s="202"/>
      <c r="IP135" s="202"/>
      <c r="IQ135" s="202"/>
      <c r="IR135" s="203"/>
      <c r="IS135" s="204"/>
      <c r="IT135" s="108" t="e">
        <f t="shared" si="3612"/>
        <v>#VALUE!</v>
      </c>
      <c r="IU135" s="102">
        <f>IF(E135=0,0,SUMIF('Cocktail (December 2025)'!$F$6:$DB$1547,E135,'Cocktail (December 2025)'!$AY$6:$AY$1547))</f>
        <v>0</v>
      </c>
      <c r="IV135" s="108" t="e">
        <f t="shared" si="3613"/>
        <v>#VALUE!</v>
      </c>
      <c r="IW135" s="109" t="e">
        <f t="shared" si="3614"/>
        <v>#VALUE!</v>
      </c>
      <c r="IX135" s="104" t="e">
        <f t="shared" si="3615"/>
        <v>#VALUE!</v>
      </c>
      <c r="IY135" s="105" t="e">
        <f t="shared" si="3616"/>
        <v>#VALUE!</v>
      </c>
      <c r="IZ135" s="191"/>
      <c r="JA135" s="192" t="e">
        <f t="shared" si="3617"/>
        <v>#VALUE!</v>
      </c>
      <c r="JB135" s="106" t="e">
        <f t="shared" si="3618"/>
        <v>#VALUE!</v>
      </c>
      <c r="JC135" s="202"/>
      <c r="JD135" s="202"/>
      <c r="JE135" s="202"/>
      <c r="JF135" s="202"/>
      <c r="JG135" s="202"/>
      <c r="JH135" s="202"/>
      <c r="JI135" s="202"/>
      <c r="JJ135" s="202"/>
      <c r="JK135" s="203"/>
      <c r="JL135" s="204"/>
      <c r="JM135" s="108" t="e">
        <f t="shared" si="3619"/>
        <v>#VALUE!</v>
      </c>
      <c r="JN135" s="102">
        <f>IF(E135=0,0,SUMIF('Cocktail (December 2025)'!$F$6:$DB$1547,E135,'Cocktail (December 2025)'!$BB$6:$BB$1547))</f>
        <v>0</v>
      </c>
      <c r="JO135" s="108" t="e">
        <f t="shared" si="3620"/>
        <v>#VALUE!</v>
      </c>
      <c r="JP135" s="109" t="e">
        <f t="shared" si="3621"/>
        <v>#VALUE!</v>
      </c>
      <c r="JQ135" s="104" t="e">
        <f t="shared" si="3622"/>
        <v>#VALUE!</v>
      </c>
      <c r="JR135" s="105" t="e">
        <f t="shared" si="3623"/>
        <v>#VALUE!</v>
      </c>
      <c r="JS135" s="191"/>
      <c r="JT135" s="192" t="e">
        <f t="shared" si="3624"/>
        <v>#VALUE!</v>
      </c>
      <c r="JU135" s="106" t="e">
        <f t="shared" si="3625"/>
        <v>#VALUE!</v>
      </c>
      <c r="JV135" s="202"/>
      <c r="JW135" s="202"/>
      <c r="JX135" s="202"/>
      <c r="JY135" s="202"/>
      <c r="JZ135" s="202"/>
      <c r="KA135" s="202"/>
      <c r="KB135" s="202"/>
      <c r="KC135" s="202"/>
      <c r="KD135" s="203"/>
      <c r="KE135" s="204"/>
      <c r="KF135" s="108" t="e">
        <f t="shared" si="3626"/>
        <v>#VALUE!</v>
      </c>
      <c r="KG135" s="102">
        <f>IF(E135=0,0,SUMIF('Cocktail (December 2025)'!$F$6:$DB$1547,E135,'Cocktail (December 2025)'!$BE$6:$BE$1547))</f>
        <v>0</v>
      </c>
      <c r="KH135" s="108" t="e">
        <f t="shared" si="3627"/>
        <v>#VALUE!</v>
      </c>
      <c r="KI135" s="109" t="e">
        <f t="shared" si="3628"/>
        <v>#VALUE!</v>
      </c>
      <c r="KJ135" s="104" t="e">
        <f t="shared" si="3629"/>
        <v>#VALUE!</v>
      </c>
      <c r="KK135" s="105" t="e">
        <f t="shared" si="3630"/>
        <v>#VALUE!</v>
      </c>
      <c r="KL135" s="191"/>
      <c r="KM135" s="192" t="e">
        <f t="shared" si="3631"/>
        <v>#VALUE!</v>
      </c>
      <c r="KN135" s="106" t="e">
        <f t="shared" si="3632"/>
        <v>#VALUE!</v>
      </c>
      <c r="KO135" s="202"/>
      <c r="KP135" s="202"/>
      <c r="KQ135" s="202"/>
      <c r="KR135" s="202"/>
      <c r="KS135" s="202"/>
      <c r="KT135" s="202"/>
      <c r="KU135" s="202"/>
      <c r="KV135" s="202"/>
      <c r="KW135" s="203"/>
      <c r="KX135" s="204"/>
      <c r="KY135" s="108" t="e">
        <f t="shared" si="3633"/>
        <v>#VALUE!</v>
      </c>
      <c r="KZ135" s="102">
        <f>IF(E135=0,0,SUMIF('Cocktail (December 2025)'!$F$6:$DB$1547,E135,'Cocktail (December 2025)'!$BH$6:$BH$1547))</f>
        <v>0</v>
      </c>
      <c r="LA135" s="108" t="e">
        <f t="shared" si="3634"/>
        <v>#VALUE!</v>
      </c>
      <c r="LB135" s="109" t="e">
        <f t="shared" si="3635"/>
        <v>#VALUE!</v>
      </c>
      <c r="LC135" s="104" t="e">
        <f t="shared" si="3636"/>
        <v>#VALUE!</v>
      </c>
      <c r="LD135" s="105" t="e">
        <f t="shared" si="3637"/>
        <v>#VALUE!</v>
      </c>
      <c r="LE135" s="191"/>
      <c r="LF135" s="192" t="e">
        <f t="shared" si="3638"/>
        <v>#VALUE!</v>
      </c>
      <c r="LG135" s="106" t="e">
        <f t="shared" si="3639"/>
        <v>#VALUE!</v>
      </c>
      <c r="LH135" s="202"/>
      <c r="LI135" s="202"/>
      <c r="LJ135" s="202"/>
      <c r="LK135" s="202"/>
      <c r="LL135" s="202"/>
      <c r="LM135" s="202"/>
      <c r="LN135" s="202"/>
      <c r="LO135" s="202"/>
      <c r="LP135" s="203"/>
      <c r="LQ135" s="204"/>
      <c r="LR135" s="108" t="e">
        <f t="shared" si="3640"/>
        <v>#VALUE!</v>
      </c>
      <c r="LS135" s="102">
        <f>IF(E135=0,0,SUMIF('Cocktail (December 2025)'!$F$6:$DB$1547,E135,'Cocktail (December 2025)'!$BK$6:$BK$1547))</f>
        <v>0</v>
      </c>
      <c r="LT135" s="108" t="e">
        <f t="shared" si="3641"/>
        <v>#VALUE!</v>
      </c>
      <c r="LU135" s="109" t="e">
        <f t="shared" si="3642"/>
        <v>#VALUE!</v>
      </c>
      <c r="LV135" s="104" t="e">
        <f t="shared" si="3643"/>
        <v>#VALUE!</v>
      </c>
      <c r="LW135" s="105" t="e">
        <f t="shared" si="3644"/>
        <v>#VALUE!</v>
      </c>
      <c r="LX135" s="191"/>
      <c r="LY135" s="192" t="e">
        <f t="shared" si="3645"/>
        <v>#VALUE!</v>
      </c>
      <c r="LZ135" s="106" t="e">
        <f t="shared" si="3646"/>
        <v>#VALUE!</v>
      </c>
      <c r="MA135" s="202"/>
      <c r="MB135" s="202"/>
      <c r="MC135" s="202"/>
      <c r="MD135" s="202"/>
      <c r="ME135" s="202"/>
      <c r="MF135" s="202"/>
      <c r="MG135" s="202"/>
      <c r="MH135" s="202"/>
      <c r="MI135" s="203"/>
      <c r="MJ135" s="204"/>
      <c r="MK135" s="108" t="e">
        <f t="shared" si="3647"/>
        <v>#VALUE!</v>
      </c>
      <c r="ML135" s="102">
        <f>IF(E135=0,0,SUMIF('Cocktail (December 2025)'!$F$6:$DB$1547,E135,'Cocktail (December 2025)'!$BN$6:$BN$1547))</f>
        <v>0</v>
      </c>
      <c r="MM135" s="108" t="e">
        <f t="shared" si="3648"/>
        <v>#VALUE!</v>
      </c>
      <c r="MN135" s="109" t="e">
        <f t="shared" si="3649"/>
        <v>#VALUE!</v>
      </c>
      <c r="MO135" s="104" t="e">
        <f t="shared" si="3650"/>
        <v>#VALUE!</v>
      </c>
      <c r="MP135" s="105" t="e">
        <f t="shared" si="3651"/>
        <v>#VALUE!</v>
      </c>
      <c r="MQ135" s="191"/>
      <c r="MR135" s="192" t="e">
        <f t="shared" si="3652"/>
        <v>#VALUE!</v>
      </c>
      <c r="MS135" s="106" t="e">
        <f t="shared" si="3653"/>
        <v>#VALUE!</v>
      </c>
      <c r="MT135" s="202"/>
      <c r="MU135" s="202"/>
      <c r="MV135" s="202"/>
      <c r="MW135" s="202"/>
      <c r="MX135" s="202"/>
      <c r="MY135" s="202"/>
      <c r="MZ135" s="202"/>
      <c r="NA135" s="202"/>
      <c r="NB135" s="203"/>
      <c r="NC135" s="204"/>
      <c r="ND135" s="108" t="e">
        <f t="shared" si="3654"/>
        <v>#VALUE!</v>
      </c>
      <c r="NE135" s="102">
        <f>IF(E135=0,0,SUMIF('Cocktail (December 2025)'!$F$6:$DB$1547,E135,'Cocktail (December 2025)'!$BQ$6:$BQ$1547))</f>
        <v>0</v>
      </c>
      <c r="NF135" s="108" t="e">
        <f t="shared" si="3655"/>
        <v>#VALUE!</v>
      </c>
      <c r="NG135" s="109" t="e">
        <f t="shared" si="3656"/>
        <v>#VALUE!</v>
      </c>
      <c r="NH135" s="104" t="e">
        <f t="shared" si="3657"/>
        <v>#VALUE!</v>
      </c>
      <c r="NI135" s="105" t="e">
        <f t="shared" si="3658"/>
        <v>#VALUE!</v>
      </c>
      <c r="NJ135" s="191"/>
      <c r="NK135" s="192" t="e">
        <f t="shared" si="3659"/>
        <v>#VALUE!</v>
      </c>
      <c r="NL135" s="106" t="e">
        <f t="shared" si="3660"/>
        <v>#VALUE!</v>
      </c>
      <c r="NM135" s="202"/>
      <c r="NN135" s="202"/>
      <c r="NO135" s="202"/>
      <c r="NP135" s="202"/>
      <c r="NQ135" s="202"/>
      <c r="NR135" s="202"/>
      <c r="NS135" s="202"/>
      <c r="NT135" s="202"/>
      <c r="NU135" s="203"/>
      <c r="NV135" s="204"/>
      <c r="NW135" s="108" t="e">
        <f t="shared" si="3661"/>
        <v>#VALUE!</v>
      </c>
      <c r="NX135" s="102">
        <f>IF(E135=0,0,SUMIF('Cocktail (December 2025)'!$F$6:$DB$1547,E135,'Cocktail (December 2025)'!$BT$6:$BT$1547))</f>
        <v>0</v>
      </c>
      <c r="NY135" s="108" t="e">
        <f t="shared" si="3662"/>
        <v>#VALUE!</v>
      </c>
      <c r="NZ135" s="109" t="e">
        <f t="shared" si="3663"/>
        <v>#VALUE!</v>
      </c>
      <c r="OA135" s="104" t="e">
        <f t="shared" si="3664"/>
        <v>#VALUE!</v>
      </c>
      <c r="OB135" s="105" t="e">
        <f t="shared" si="3665"/>
        <v>#VALUE!</v>
      </c>
      <c r="OC135" s="191"/>
      <c r="OD135" s="192" t="e">
        <f t="shared" si="3666"/>
        <v>#VALUE!</v>
      </c>
      <c r="OE135" s="106" t="e">
        <f t="shared" si="3667"/>
        <v>#VALUE!</v>
      </c>
      <c r="OF135" s="202"/>
      <c r="OG135" s="202"/>
      <c r="OH135" s="202"/>
      <c r="OI135" s="202"/>
      <c r="OJ135" s="202"/>
      <c r="OK135" s="202"/>
      <c r="OL135" s="202"/>
      <c r="OM135" s="202"/>
      <c r="ON135" s="203"/>
      <c r="OO135" s="204"/>
      <c r="OP135" s="108" t="e">
        <f t="shared" si="3668"/>
        <v>#VALUE!</v>
      </c>
      <c r="OQ135" s="102">
        <f>IF(E135=0,0,SUMIF('Cocktail (December 2025)'!$F$6:$DB$1547,E135,'Cocktail (December 2025)'!$BW$6:$BW$1547))</f>
        <v>0</v>
      </c>
      <c r="OR135" s="108" t="e">
        <f t="shared" si="3669"/>
        <v>#VALUE!</v>
      </c>
      <c r="OS135" s="109" t="e">
        <f t="shared" si="3670"/>
        <v>#VALUE!</v>
      </c>
      <c r="OT135" s="104" t="e">
        <f t="shared" si="3671"/>
        <v>#VALUE!</v>
      </c>
      <c r="OU135" s="105" t="e">
        <f t="shared" si="3672"/>
        <v>#VALUE!</v>
      </c>
      <c r="OV135" s="191"/>
      <c r="OW135" s="192" t="e">
        <f t="shared" si="3673"/>
        <v>#VALUE!</v>
      </c>
      <c r="OX135" s="106" t="e">
        <f t="shared" si="3674"/>
        <v>#VALUE!</v>
      </c>
      <c r="OY135" s="202"/>
      <c r="OZ135" s="202"/>
      <c r="PA135" s="202"/>
      <c r="PB135" s="202"/>
      <c r="PC135" s="202"/>
      <c r="PD135" s="202"/>
      <c r="PE135" s="202"/>
      <c r="PF135" s="202"/>
      <c r="PG135" s="203"/>
      <c r="PH135" s="204"/>
      <c r="PI135" s="108" t="e">
        <f t="shared" si="3675"/>
        <v>#VALUE!</v>
      </c>
      <c r="PJ135" s="102">
        <f>IF(E135=0,0,SUMIF('Cocktail (December 2025)'!$F$6:$DB$1547,E135,'Cocktail (December 2025)'!$BZ$6:$BZ$1547))</f>
        <v>0</v>
      </c>
      <c r="PK135" s="108" t="e">
        <f t="shared" si="3676"/>
        <v>#VALUE!</v>
      </c>
      <c r="PL135" s="109" t="e">
        <f t="shared" si="3677"/>
        <v>#VALUE!</v>
      </c>
      <c r="PM135" s="104" t="e">
        <f t="shared" si="3678"/>
        <v>#VALUE!</v>
      </c>
      <c r="PN135" s="105" t="e">
        <f t="shared" si="3679"/>
        <v>#VALUE!</v>
      </c>
      <c r="PO135" s="191"/>
      <c r="PP135" s="192" t="e">
        <f t="shared" si="3680"/>
        <v>#VALUE!</v>
      </c>
      <c r="PQ135" s="106" t="e">
        <f t="shared" si="3681"/>
        <v>#VALUE!</v>
      </c>
      <c r="PR135" s="202"/>
      <c r="PS135" s="202"/>
      <c r="PT135" s="202"/>
      <c r="PU135" s="202"/>
      <c r="PV135" s="202"/>
      <c r="PW135" s="202"/>
      <c r="PX135" s="202"/>
      <c r="PY135" s="202"/>
      <c r="PZ135" s="203"/>
      <c r="QA135" s="204"/>
      <c r="QB135" s="108" t="e">
        <f t="shared" si="3682"/>
        <v>#VALUE!</v>
      </c>
      <c r="QC135" s="102">
        <f>IF(E135=0,0,SUMIF('Cocktail (December 2025)'!$F$6:$DB$1547,E135,'Cocktail (December 2025)'!$CC$6:$CC$1547))</f>
        <v>0</v>
      </c>
      <c r="QD135" s="108" t="e">
        <f t="shared" si="3683"/>
        <v>#VALUE!</v>
      </c>
      <c r="QE135" s="109" t="e">
        <f t="shared" si="3684"/>
        <v>#VALUE!</v>
      </c>
      <c r="QF135" s="104" t="e">
        <f t="shared" si="3685"/>
        <v>#VALUE!</v>
      </c>
      <c r="QG135" s="105" t="e">
        <f t="shared" si="3686"/>
        <v>#VALUE!</v>
      </c>
      <c r="QH135" s="191"/>
      <c r="QI135" s="192" t="e">
        <f t="shared" si="3687"/>
        <v>#VALUE!</v>
      </c>
      <c r="QJ135" s="106" t="e">
        <f t="shared" si="3688"/>
        <v>#VALUE!</v>
      </c>
      <c r="QK135" s="202"/>
      <c r="QL135" s="202"/>
      <c r="QM135" s="202"/>
      <c r="QN135" s="202"/>
      <c r="QO135" s="202"/>
      <c r="QP135" s="202"/>
      <c r="QQ135" s="202"/>
      <c r="QR135" s="202"/>
      <c r="QS135" s="203"/>
      <c r="QT135" s="204"/>
      <c r="QU135" s="108" t="e">
        <f t="shared" si="3689"/>
        <v>#VALUE!</v>
      </c>
      <c r="QV135" s="102">
        <f>IF(E135=0,0,SUMIF('Cocktail (December 2025)'!$F$6:$DB$1547,E135,'Cocktail (December 2025)'!$CF$6:$CF$1547))</f>
        <v>0</v>
      </c>
      <c r="QW135" s="108" t="e">
        <f t="shared" si="3690"/>
        <v>#VALUE!</v>
      </c>
      <c r="QX135" s="109" t="e">
        <f t="shared" si="3691"/>
        <v>#VALUE!</v>
      </c>
      <c r="QY135" s="104" t="e">
        <f t="shared" si="3692"/>
        <v>#VALUE!</v>
      </c>
      <c r="QZ135" s="105" t="e">
        <f t="shared" si="3693"/>
        <v>#VALUE!</v>
      </c>
      <c r="RA135" s="191"/>
      <c r="RB135" s="192" t="e">
        <f t="shared" si="3694"/>
        <v>#VALUE!</v>
      </c>
      <c r="RC135" s="106" t="e">
        <f t="shared" si="3695"/>
        <v>#VALUE!</v>
      </c>
      <c r="RD135" s="202"/>
      <c r="RE135" s="202"/>
      <c r="RF135" s="202"/>
      <c r="RG135" s="202"/>
      <c r="RH135" s="202"/>
      <c r="RI135" s="202"/>
      <c r="RJ135" s="202"/>
      <c r="RK135" s="202"/>
      <c r="RL135" s="203"/>
      <c r="RM135" s="204"/>
      <c r="RN135" s="108" t="e">
        <f t="shared" si="3696"/>
        <v>#VALUE!</v>
      </c>
      <c r="RO135" s="102">
        <f>IF(E135=0,0,SUMIF('Cocktail (December 2025)'!$F$6:$DB$1547,E135,'Cocktail (December 2025)'!$CI$6:$CI$1547))</f>
        <v>0</v>
      </c>
      <c r="RP135" s="108" t="e">
        <f t="shared" si="3697"/>
        <v>#VALUE!</v>
      </c>
      <c r="RQ135" s="109" t="e">
        <f t="shared" si="3698"/>
        <v>#VALUE!</v>
      </c>
      <c r="RR135" s="104" t="e">
        <f t="shared" si="3699"/>
        <v>#VALUE!</v>
      </c>
      <c r="RS135" s="105" t="e">
        <f t="shared" si="3700"/>
        <v>#VALUE!</v>
      </c>
      <c r="RT135" s="191"/>
      <c r="RU135" s="192" t="e">
        <f t="shared" si="3701"/>
        <v>#VALUE!</v>
      </c>
      <c r="RV135" s="106" t="e">
        <f t="shared" si="3702"/>
        <v>#VALUE!</v>
      </c>
      <c r="RW135" s="202"/>
      <c r="RX135" s="202"/>
      <c r="RY135" s="202"/>
      <c r="RZ135" s="202"/>
      <c r="SA135" s="202"/>
      <c r="SB135" s="202"/>
      <c r="SC135" s="202"/>
      <c r="SD135" s="202"/>
      <c r="SE135" s="203"/>
      <c r="SF135" s="204"/>
      <c r="SG135" s="108" t="e">
        <f t="shared" si="3703"/>
        <v>#VALUE!</v>
      </c>
      <c r="SH135" s="102">
        <f>IF(E135=0,0,SUMIF('Cocktail (December 2025)'!$F$6:$DB$1547,E135,'Cocktail (December 2025)'!$CL$6:$CL$1547))</f>
        <v>0</v>
      </c>
      <c r="SI135" s="108" t="e">
        <f t="shared" si="3704"/>
        <v>#VALUE!</v>
      </c>
      <c r="SJ135" s="109" t="e">
        <f t="shared" si="3705"/>
        <v>#VALUE!</v>
      </c>
      <c r="SK135" s="104" t="e">
        <f t="shared" si="3706"/>
        <v>#VALUE!</v>
      </c>
      <c r="SL135" s="105" t="e">
        <f t="shared" si="3707"/>
        <v>#VALUE!</v>
      </c>
      <c r="SM135" s="191"/>
      <c r="SN135" s="192" t="e">
        <f t="shared" si="3708"/>
        <v>#VALUE!</v>
      </c>
      <c r="SO135" s="106" t="e">
        <f t="shared" si="3709"/>
        <v>#VALUE!</v>
      </c>
      <c r="SP135" s="202"/>
      <c r="SQ135" s="202"/>
      <c r="SR135" s="202"/>
      <c r="SS135" s="202"/>
      <c r="ST135" s="202"/>
      <c r="SU135" s="202"/>
      <c r="SV135" s="202"/>
      <c r="SW135" s="202"/>
      <c r="SX135" s="203"/>
      <c r="SY135" s="204"/>
      <c r="SZ135" s="108" t="e">
        <f t="shared" si="3710"/>
        <v>#VALUE!</v>
      </c>
      <c r="TA135" s="102">
        <f>IF(E135=0,0,SUMIF('Cocktail (December 2025)'!$F$6:$DB$1547,E135,'Cocktail (December 2025)'!$CO$6:$CO$1547))</f>
        <v>0</v>
      </c>
      <c r="TB135" s="108" t="e">
        <f t="shared" si="3711"/>
        <v>#VALUE!</v>
      </c>
      <c r="TC135" s="109" t="e">
        <f t="shared" si="3712"/>
        <v>#VALUE!</v>
      </c>
      <c r="TD135" s="104" t="e">
        <f t="shared" si="3713"/>
        <v>#VALUE!</v>
      </c>
      <c r="TE135" s="105" t="e">
        <f t="shared" si="3714"/>
        <v>#VALUE!</v>
      </c>
      <c r="TF135" s="191"/>
      <c r="TG135" s="192" t="e">
        <f t="shared" si="3715"/>
        <v>#VALUE!</v>
      </c>
      <c r="TH135" s="106" t="e">
        <f t="shared" si="3716"/>
        <v>#VALUE!</v>
      </c>
      <c r="TI135" s="202"/>
      <c r="TJ135" s="202"/>
      <c r="TK135" s="202"/>
      <c r="TL135" s="202"/>
      <c r="TM135" s="202"/>
      <c r="TN135" s="202"/>
      <c r="TO135" s="202"/>
      <c r="TP135" s="202"/>
      <c r="TQ135" s="203"/>
      <c r="TR135" s="204"/>
      <c r="TS135" s="108" t="e">
        <f t="shared" si="3717"/>
        <v>#VALUE!</v>
      </c>
      <c r="TT135" s="102">
        <f>IF(E135=0,0,SUMIF('Cocktail (December 2025)'!$F$6:$DB$1547,E135,'Cocktail (December 2025)'!$CR$6:$CR$1547))</f>
        <v>0</v>
      </c>
      <c r="TU135" s="108" t="e">
        <f t="shared" si="3718"/>
        <v>#VALUE!</v>
      </c>
      <c r="TV135" s="109" t="e">
        <f t="shared" si="3719"/>
        <v>#VALUE!</v>
      </c>
      <c r="TW135" s="104" t="e">
        <f t="shared" si="3720"/>
        <v>#VALUE!</v>
      </c>
      <c r="TX135" s="105" t="e">
        <f t="shared" si="3721"/>
        <v>#VALUE!</v>
      </c>
      <c r="TY135" s="191"/>
      <c r="TZ135" s="192" t="e">
        <f t="shared" si="3722"/>
        <v>#VALUE!</v>
      </c>
      <c r="UA135" s="106" t="e">
        <f t="shared" si="3723"/>
        <v>#VALUE!</v>
      </c>
      <c r="UB135" s="202"/>
      <c r="UC135" s="202"/>
      <c r="UD135" s="202"/>
      <c r="UE135" s="202"/>
      <c r="UF135" s="202"/>
      <c r="UG135" s="202"/>
      <c r="UH135" s="202"/>
      <c r="UI135" s="202"/>
      <c r="UJ135" s="203"/>
      <c r="UK135" s="204"/>
      <c r="UL135" s="108" t="e">
        <f t="shared" si="3724"/>
        <v>#VALUE!</v>
      </c>
      <c r="UM135" s="102">
        <f>IF(E135=0,0,SUMIF('Cocktail (December 2025)'!$F$6:$DB$1547,E135,'Cocktail (December 2025)'!$CU$6:$CU$1547))</f>
        <v>0</v>
      </c>
      <c r="UN135" s="108" t="e">
        <f t="shared" si="3725"/>
        <v>#VALUE!</v>
      </c>
      <c r="UO135" s="109" t="e">
        <f t="shared" si="3726"/>
        <v>#VALUE!</v>
      </c>
      <c r="UP135" s="104" t="e">
        <f t="shared" si="3727"/>
        <v>#VALUE!</v>
      </c>
      <c r="UQ135" s="105" t="e">
        <f t="shared" si="3728"/>
        <v>#VALUE!</v>
      </c>
      <c r="UR135" s="191"/>
      <c r="US135" s="192" t="e">
        <f t="shared" si="3729"/>
        <v>#VALUE!</v>
      </c>
      <c r="UT135" s="106" t="e">
        <f t="shared" si="3730"/>
        <v>#VALUE!</v>
      </c>
      <c r="UU135" s="202"/>
      <c r="UV135" s="202"/>
      <c r="UW135" s="202"/>
      <c r="UX135" s="202"/>
      <c r="UY135" s="202"/>
      <c r="UZ135" s="202"/>
      <c r="VA135" s="202"/>
      <c r="VB135" s="202"/>
      <c r="VC135" s="203"/>
      <c r="VD135" s="204"/>
      <c r="VE135" s="108" t="e">
        <f t="shared" si="3731"/>
        <v>#VALUE!</v>
      </c>
      <c r="VF135" s="102">
        <f>IF(E135=0,0,SUMIF('Cocktail (December 2025)'!$F$6:$DB$1547,E135,'Cocktail (December 2025)'!$CX$6:$CX$1547))</f>
        <v>0</v>
      </c>
      <c r="VG135" s="108" t="e">
        <f t="shared" si="3732"/>
        <v>#VALUE!</v>
      </c>
      <c r="VH135" s="109" t="e">
        <f t="shared" si="3733"/>
        <v>#VALUE!</v>
      </c>
      <c r="VI135" s="104" t="e">
        <f t="shared" si="3734"/>
        <v>#VALUE!</v>
      </c>
      <c r="VJ135" s="105" t="e">
        <f t="shared" si="3735"/>
        <v>#VALUE!</v>
      </c>
      <c r="VK135" s="191"/>
      <c r="VL135" s="192" t="e">
        <f t="shared" si="3736"/>
        <v>#VALUE!</v>
      </c>
      <c r="VM135" s="106" t="e">
        <f t="shared" si="3737"/>
        <v>#VALUE!</v>
      </c>
      <c r="VN135" s="202"/>
      <c r="VO135" s="202"/>
      <c r="VP135" s="202"/>
      <c r="VQ135" s="202"/>
      <c r="VR135" s="202"/>
      <c r="VS135" s="202"/>
      <c r="VT135" s="202"/>
      <c r="VU135" s="202"/>
      <c r="VV135" s="203"/>
      <c r="VW135" s="204"/>
      <c r="VX135" s="108" t="e">
        <f t="shared" si="3738"/>
        <v>#VALUE!</v>
      </c>
      <c r="VY135" s="102">
        <f>IF(E135=0,0,SUMIF('Cocktail (December 2025)'!$F$6:$DB$1547,E135,'Cocktail (December 2025)'!$DA$6:$DA$1547))</f>
        <v>0</v>
      </c>
      <c r="VZ135" s="108" t="e">
        <f t="shared" si="3739"/>
        <v>#VALUE!</v>
      </c>
      <c r="WA135" s="109" t="e">
        <f t="shared" si="3740"/>
        <v>#VALUE!</v>
      </c>
      <c r="WB135" s="104" t="e">
        <f t="shared" si="3741"/>
        <v>#VALUE!</v>
      </c>
      <c r="WC135" s="105" t="e">
        <f t="shared" si="3742"/>
        <v>#VALUE!</v>
      </c>
      <c r="WD135" s="191"/>
      <c r="WE135" s="192" t="e">
        <f t="shared" si="3743"/>
        <v>#VALUE!</v>
      </c>
      <c r="WF135" s="14" t="s">
        <v>81</v>
      </c>
      <c r="WG135" s="62">
        <f t="shared" si="3744"/>
        <v>0</v>
      </c>
      <c r="WH135" s="13">
        <f t="shared" si="3745"/>
        <v>0</v>
      </c>
      <c r="WI135" s="13">
        <f t="shared" si="3746"/>
        <v>0</v>
      </c>
      <c r="WJ135" s="13">
        <f t="shared" si="3747"/>
        <v>0</v>
      </c>
      <c r="WK135" s="13">
        <f t="shared" si="3748"/>
        <v>0</v>
      </c>
      <c r="WL135" s="13">
        <f t="shared" si="3749"/>
        <v>0</v>
      </c>
      <c r="WM135" s="13">
        <f t="shared" si="3750"/>
        <v>0</v>
      </c>
      <c r="WN135" s="13">
        <f t="shared" si="3751"/>
        <v>0</v>
      </c>
      <c r="WO135" s="13">
        <f t="shared" si="3752"/>
        <v>0</v>
      </c>
      <c r="WP135" s="63">
        <f t="shared" si="3753"/>
        <v>0</v>
      </c>
      <c r="WQ135" s="63">
        <f t="shared" si="3754"/>
        <v>0</v>
      </c>
      <c r="WR135" s="63" t="e">
        <f t="shared" si="3755"/>
        <v>#VALUE!</v>
      </c>
      <c r="WS135" s="63" t="e">
        <f t="shared" si="3756"/>
        <v>#VALUE!</v>
      </c>
      <c r="WT135" s="54" t="e">
        <f t="shared" si="3757"/>
        <v>#VALUE!</v>
      </c>
      <c r="WU135" s="64" t="e">
        <f t="shared" si="3758"/>
        <v>#VALUE!</v>
      </c>
      <c r="WV135" s="196"/>
      <c r="WW135" s="197" t="e">
        <f t="shared" si="3759"/>
        <v>#VALUE!</v>
      </c>
      <c r="WX135" s="12" t="e">
        <f t="shared" si="3760"/>
        <v>#VALUE!</v>
      </c>
      <c r="WY135" s="61"/>
    </row>
    <row r="136" spans="1:623" ht="15" hidden="1" x14ac:dyDescent="0.3">
      <c r="A136" s="114" t="str">
        <f t="shared" si="3526"/>
        <v>-</v>
      </c>
      <c r="B136" s="175"/>
      <c r="C136" s="173">
        <v>977</v>
      </c>
      <c r="D136" s="174">
        <v>469</v>
      </c>
      <c r="E136" s="184"/>
      <c r="F136" s="98" t="str">
        <f>IF(E136="","",IF(VLOOKUP(E136,'Master Data (December 2025)'!$B$10:$N$857,1)=E136,VLOOKUP(E136,'Master Data (December 2025)'!$B$10:$N$857,6),"XX"))</f>
        <v/>
      </c>
      <c r="G136" s="98"/>
      <c r="H136" s="90" t="str">
        <f>IF(E136="","",IF(VLOOKUP(E136,'Master Data (December 2025)'!$B$10:$N$857,1)=E136,VLOOKUP(E136,'Master Data (December 2025)'!$B$10:$N$857,8),"XX"))</f>
        <v/>
      </c>
      <c r="I136" s="98"/>
      <c r="J136" s="90" t="str">
        <f>IF(E136="","",IF(VLOOKUP(E136,'Master Data (December 2025)'!$B$10:$N$857,1)=E136,VLOOKUP(E136,'Master Data (December 2025)'!$B$10:$N$857,3),"XX"))</f>
        <v/>
      </c>
      <c r="K136" s="99" t="str">
        <f>IF(E136="","",IF(VLOOKUP(E136,'Master Data (December 2025)'!$B$10:$N$857,1)=E136,VLOOKUP(E136,'Master Data (December 2025)'!$B$10:$N$857,5),"XX"))</f>
        <v/>
      </c>
      <c r="L136" s="215" t="str">
        <f>IF(E136="","",IF(VLOOKUP(E136,'Master Data (December 2025)'!$B$10:$N$857,1)=E136,VLOOKUP(E136,'Master Data (December 2025)'!$B$10:$N$857,11),"XX"))</f>
        <v/>
      </c>
      <c r="M136" s="215" t="str">
        <f>IF(E136="","",IF(VLOOKUP(E136,'Master Data (December 2025)'!$B$10:$N$857,1)=E136,VLOOKUP(E136,'Master Data (December 2025)'!$B$10:$N$857,13),"XX"))</f>
        <v/>
      </c>
      <c r="N136" s="208"/>
      <c r="O136" s="100">
        <f t="shared" si="3528"/>
        <v>0</v>
      </c>
      <c r="P136" s="202"/>
      <c r="Q136" s="202"/>
      <c r="R136" s="202"/>
      <c r="S136" s="202"/>
      <c r="T136" s="202"/>
      <c r="U136" s="202"/>
      <c r="V136" s="202"/>
      <c r="W136" s="202"/>
      <c r="X136" s="203"/>
      <c r="Y136" s="204"/>
      <c r="Z136" s="101" t="e">
        <f t="shared" si="3529"/>
        <v>#VALUE!</v>
      </c>
      <c r="AA136" s="102">
        <f>IF(E136=0,0,SUMIF('Cocktail (December 2025)'!$F$6:$DB$1547,E136,'Cocktail (December 2025)'!$O$6:$O$1547))</f>
        <v>0</v>
      </c>
      <c r="AB136" s="103" t="e">
        <f t="shared" si="3530"/>
        <v>#VALUE!</v>
      </c>
      <c r="AC136" s="104" t="e">
        <f t="shared" si="3531"/>
        <v>#VALUE!</v>
      </c>
      <c r="AD136" s="104" t="e">
        <f t="shared" si="3532"/>
        <v>#VALUE!</v>
      </c>
      <c r="AE136" s="105" t="e">
        <f t="shared" si="3533"/>
        <v>#VALUE!</v>
      </c>
      <c r="AF136" s="191"/>
      <c r="AG136" s="192" t="e">
        <f t="shared" si="3534"/>
        <v>#VALUE!</v>
      </c>
      <c r="AH136" s="106" t="e">
        <f t="shared" si="3527"/>
        <v>#VALUE!</v>
      </c>
      <c r="AI136" s="202"/>
      <c r="AJ136" s="202"/>
      <c r="AK136" s="202"/>
      <c r="AL136" s="202"/>
      <c r="AM136" s="202"/>
      <c r="AN136" s="202"/>
      <c r="AO136" s="202"/>
      <c r="AP136" s="202"/>
      <c r="AQ136" s="203"/>
      <c r="AR136" s="204"/>
      <c r="AS136" s="107" t="e">
        <f t="shared" si="3535"/>
        <v>#VALUE!</v>
      </c>
      <c r="AT136" s="102">
        <f>IF(E136=0,0,SUMIF('Cocktail (December 2025)'!$F$6:$DB$1547,E136,'Cocktail (December 2025)'!$R$6:$R$1547))</f>
        <v>0</v>
      </c>
      <c r="AU136" s="108" t="e">
        <f t="shared" si="3536"/>
        <v>#VALUE!</v>
      </c>
      <c r="AV136" s="104" t="e">
        <f t="shared" si="3537"/>
        <v>#VALUE!</v>
      </c>
      <c r="AW136" s="104" t="e">
        <f t="shared" si="3538"/>
        <v>#VALUE!</v>
      </c>
      <c r="AX136" s="105" t="e">
        <f t="shared" si="3539"/>
        <v>#VALUE!</v>
      </c>
      <c r="AY136" s="191"/>
      <c r="AZ136" s="192" t="e">
        <f t="shared" si="3540"/>
        <v>#VALUE!</v>
      </c>
      <c r="BA136" s="106" t="e">
        <f t="shared" si="3541"/>
        <v>#VALUE!</v>
      </c>
      <c r="BB136" s="202"/>
      <c r="BC136" s="202"/>
      <c r="BD136" s="202"/>
      <c r="BE136" s="202"/>
      <c r="BF136" s="202"/>
      <c r="BG136" s="202"/>
      <c r="BH136" s="202"/>
      <c r="BI136" s="202"/>
      <c r="BJ136" s="203"/>
      <c r="BK136" s="204"/>
      <c r="BL136" s="108" t="e">
        <f t="shared" si="3542"/>
        <v>#VALUE!</v>
      </c>
      <c r="BM136" s="102">
        <f>IF(E136=0,0,SUMIF('Cocktail (December 2025)'!$F$6:$DB$1547,E136,'Cocktail (December 2025)'!$U$6:$U$1547))</f>
        <v>0</v>
      </c>
      <c r="BN136" s="108" t="e">
        <f t="shared" si="3543"/>
        <v>#VALUE!</v>
      </c>
      <c r="BO136" s="109" t="e">
        <f t="shared" si="3544"/>
        <v>#VALUE!</v>
      </c>
      <c r="BP136" s="104" t="e">
        <f t="shared" si="3545"/>
        <v>#VALUE!</v>
      </c>
      <c r="BQ136" s="105" t="e">
        <f t="shared" si="3546"/>
        <v>#VALUE!</v>
      </c>
      <c r="BR136" s="191"/>
      <c r="BS136" s="192" t="e">
        <f t="shared" si="3547"/>
        <v>#VALUE!</v>
      </c>
      <c r="BT136" s="106" t="e">
        <f t="shared" si="3548"/>
        <v>#VALUE!</v>
      </c>
      <c r="BU136" s="202"/>
      <c r="BV136" s="202"/>
      <c r="BW136" s="202"/>
      <c r="BX136" s="202"/>
      <c r="BY136" s="202"/>
      <c r="BZ136" s="202"/>
      <c r="CA136" s="202"/>
      <c r="CB136" s="202"/>
      <c r="CC136" s="203"/>
      <c r="CD136" s="204"/>
      <c r="CE136" s="108" t="e">
        <f t="shared" si="3549"/>
        <v>#VALUE!</v>
      </c>
      <c r="CF136" s="102">
        <f>IF(E136=0,0,SUMIF('Cocktail (December 2025)'!$F$6:$DB$1547,E136,'Cocktail (December 2025)'!$X$6:$X$1547))</f>
        <v>0</v>
      </c>
      <c r="CG136" s="108" t="e">
        <f t="shared" si="3550"/>
        <v>#VALUE!</v>
      </c>
      <c r="CH136" s="109" t="e">
        <f t="shared" si="3551"/>
        <v>#VALUE!</v>
      </c>
      <c r="CI136" s="104" t="e">
        <f t="shared" si="3552"/>
        <v>#VALUE!</v>
      </c>
      <c r="CJ136" s="105" t="e">
        <f t="shared" si="3553"/>
        <v>#VALUE!</v>
      </c>
      <c r="CK136" s="191"/>
      <c r="CL136" s="192" t="e">
        <f t="shared" si="3554"/>
        <v>#VALUE!</v>
      </c>
      <c r="CM136" s="106" t="e">
        <f t="shared" si="3555"/>
        <v>#VALUE!</v>
      </c>
      <c r="CN136" s="202"/>
      <c r="CO136" s="202"/>
      <c r="CP136" s="202"/>
      <c r="CQ136" s="202"/>
      <c r="CR136" s="202"/>
      <c r="CS136" s="202"/>
      <c r="CT136" s="202"/>
      <c r="CU136" s="202"/>
      <c r="CV136" s="203"/>
      <c r="CW136" s="204"/>
      <c r="CX136" s="108" t="e">
        <f t="shared" si="3556"/>
        <v>#VALUE!</v>
      </c>
      <c r="CY136" s="102">
        <f>IF(E136=0,0,SUMIF('Cocktail (December 2025)'!$F$6:$DB$1547,E136,'Cocktail (December 2025)'!$AA$6:$AA$1547))</f>
        <v>0</v>
      </c>
      <c r="CZ136" s="108" t="e">
        <f t="shared" si="3557"/>
        <v>#VALUE!</v>
      </c>
      <c r="DA136" s="109" t="e">
        <f t="shared" si="3558"/>
        <v>#VALUE!</v>
      </c>
      <c r="DB136" s="104" t="e">
        <f t="shared" si="3559"/>
        <v>#VALUE!</v>
      </c>
      <c r="DC136" s="105" t="e">
        <f t="shared" si="3560"/>
        <v>#VALUE!</v>
      </c>
      <c r="DD136" s="191"/>
      <c r="DE136" s="192" t="e">
        <f t="shared" si="3561"/>
        <v>#VALUE!</v>
      </c>
      <c r="DF136" s="106" t="e">
        <f t="shared" si="3562"/>
        <v>#VALUE!</v>
      </c>
      <c r="DG136" s="202"/>
      <c r="DH136" s="202"/>
      <c r="DI136" s="202"/>
      <c r="DJ136" s="202"/>
      <c r="DK136" s="202"/>
      <c r="DL136" s="202"/>
      <c r="DM136" s="202"/>
      <c r="DN136" s="202"/>
      <c r="DO136" s="203"/>
      <c r="DP136" s="204"/>
      <c r="DQ136" s="108" t="e">
        <f t="shared" si="3563"/>
        <v>#VALUE!</v>
      </c>
      <c r="DR136" s="102">
        <f>IF(E136=0,0,SUMIF('Cocktail (December 2025)'!$F$6:$DB$1547,E136,'Cocktail (December 2025)'!$AD$6:$AD$1547))</f>
        <v>0</v>
      </c>
      <c r="DS136" s="108" t="e">
        <f t="shared" si="3564"/>
        <v>#VALUE!</v>
      </c>
      <c r="DT136" s="109" t="e">
        <f t="shared" si="3565"/>
        <v>#VALUE!</v>
      </c>
      <c r="DU136" s="104" t="e">
        <f t="shared" si="3566"/>
        <v>#VALUE!</v>
      </c>
      <c r="DV136" s="105" t="e">
        <f t="shared" si="3567"/>
        <v>#VALUE!</v>
      </c>
      <c r="DW136" s="191"/>
      <c r="DX136" s="192" t="e">
        <f t="shared" si="3568"/>
        <v>#VALUE!</v>
      </c>
      <c r="DY136" s="106" t="e">
        <f t="shared" si="3569"/>
        <v>#VALUE!</v>
      </c>
      <c r="DZ136" s="202"/>
      <c r="EA136" s="202"/>
      <c r="EB136" s="202"/>
      <c r="EC136" s="202"/>
      <c r="ED136" s="202"/>
      <c r="EE136" s="202"/>
      <c r="EF136" s="202"/>
      <c r="EG136" s="202"/>
      <c r="EH136" s="203"/>
      <c r="EI136" s="204"/>
      <c r="EJ136" s="108" t="e">
        <f t="shared" si="3570"/>
        <v>#VALUE!</v>
      </c>
      <c r="EK136" s="102">
        <f>IF(E136=0,0,SUMIF('Cocktail (December 2025)'!$F$6:$DB$1547,E136,'Cocktail (December 2025)'!$AG$6:$AG$1547))</f>
        <v>0</v>
      </c>
      <c r="EL136" s="108" t="e">
        <f t="shared" si="3571"/>
        <v>#VALUE!</v>
      </c>
      <c r="EM136" s="109" t="e">
        <f t="shared" si="3572"/>
        <v>#VALUE!</v>
      </c>
      <c r="EN136" s="104" t="e">
        <f t="shared" si="3573"/>
        <v>#VALUE!</v>
      </c>
      <c r="EO136" s="105" t="e">
        <f t="shared" si="3574"/>
        <v>#VALUE!</v>
      </c>
      <c r="EP136" s="191"/>
      <c r="EQ136" s="199" t="e">
        <f t="shared" si="3575"/>
        <v>#VALUE!</v>
      </c>
      <c r="ER136" s="185" t="e">
        <f t="shared" si="3576"/>
        <v>#VALUE!</v>
      </c>
      <c r="ES136" s="202"/>
      <c r="ET136" s="202"/>
      <c r="EU136" s="202"/>
      <c r="EV136" s="202"/>
      <c r="EW136" s="202"/>
      <c r="EX136" s="202"/>
      <c r="EY136" s="202"/>
      <c r="EZ136" s="202"/>
      <c r="FA136" s="203"/>
      <c r="FB136" s="204"/>
      <c r="FC136" s="108" t="e">
        <f t="shared" si="3577"/>
        <v>#VALUE!</v>
      </c>
      <c r="FD136" s="102">
        <f>IF(E136=0,0,SUMIF('Cocktail (December 2025)'!$F$6:$DB$1547,E136,'Cocktail (December 2025)'!$AJ$6:$AJ$1547))</f>
        <v>0</v>
      </c>
      <c r="FE136" s="108" t="e">
        <f t="shared" si="3578"/>
        <v>#VALUE!</v>
      </c>
      <c r="FF136" s="109" t="e">
        <f t="shared" si="3579"/>
        <v>#VALUE!</v>
      </c>
      <c r="FG136" s="104" t="e">
        <f t="shared" si="3580"/>
        <v>#VALUE!</v>
      </c>
      <c r="FH136" s="105" t="e">
        <f t="shared" si="3581"/>
        <v>#VALUE!</v>
      </c>
      <c r="FI136" s="191"/>
      <c r="FJ136" s="192" t="e">
        <f t="shared" si="3582"/>
        <v>#VALUE!</v>
      </c>
      <c r="FK136" s="110" t="e">
        <f t="shared" si="3583"/>
        <v>#VALUE!</v>
      </c>
      <c r="FL136" s="202"/>
      <c r="FM136" s="202"/>
      <c r="FN136" s="202"/>
      <c r="FO136" s="202"/>
      <c r="FP136" s="202"/>
      <c r="FQ136" s="202"/>
      <c r="FR136" s="202"/>
      <c r="FS136" s="202"/>
      <c r="FT136" s="203"/>
      <c r="FU136" s="204"/>
      <c r="FV136" s="108" t="e">
        <f t="shared" si="3584"/>
        <v>#VALUE!</v>
      </c>
      <c r="FW136" s="102">
        <f>IF(E136=0,0,SUMIF('Cocktail (December 2025)'!$F$6:$DB$1547,E136,'Cocktail (December 2025)'!$AM$6:$AM$1547))</f>
        <v>0</v>
      </c>
      <c r="FX136" s="108" t="e">
        <f t="shared" si="3585"/>
        <v>#VALUE!</v>
      </c>
      <c r="FY136" s="109" t="e">
        <f t="shared" si="3586"/>
        <v>#VALUE!</v>
      </c>
      <c r="FZ136" s="104" t="e">
        <f t="shared" si="3587"/>
        <v>#VALUE!</v>
      </c>
      <c r="GA136" s="105" t="e">
        <f t="shared" si="3588"/>
        <v>#VALUE!</v>
      </c>
      <c r="GB136" s="191"/>
      <c r="GC136" s="192" t="e">
        <f t="shared" si="3589"/>
        <v>#VALUE!</v>
      </c>
      <c r="GD136" s="106" t="e">
        <f t="shared" si="3590"/>
        <v>#VALUE!</v>
      </c>
      <c r="GE136" s="202"/>
      <c r="GF136" s="202"/>
      <c r="GG136" s="202"/>
      <c r="GH136" s="202"/>
      <c r="GI136" s="202"/>
      <c r="GJ136" s="202"/>
      <c r="GK136" s="202"/>
      <c r="GL136" s="202"/>
      <c r="GM136" s="203"/>
      <c r="GN136" s="204"/>
      <c r="GO136" s="108" t="e">
        <f t="shared" si="3591"/>
        <v>#VALUE!</v>
      </c>
      <c r="GP136" s="102">
        <f>IF(E136=0,0,SUMIF('Cocktail (December 2025)'!$F$6:$DB$1547,E136,'Cocktail (December 2025)'!$AP$6:$AP$1547))</f>
        <v>0</v>
      </c>
      <c r="GQ136" s="108" t="e">
        <f t="shared" si="3592"/>
        <v>#VALUE!</v>
      </c>
      <c r="GR136" s="109" t="e">
        <f t="shared" si="3593"/>
        <v>#VALUE!</v>
      </c>
      <c r="GS136" s="104" t="e">
        <f t="shared" si="3594"/>
        <v>#VALUE!</v>
      </c>
      <c r="GT136" s="105" t="e">
        <f t="shared" si="3595"/>
        <v>#VALUE!</v>
      </c>
      <c r="GU136" s="191"/>
      <c r="GV136" s="192" t="e">
        <f t="shared" si="3596"/>
        <v>#VALUE!</v>
      </c>
      <c r="GW136" s="106" t="e">
        <f t="shared" si="3597"/>
        <v>#VALUE!</v>
      </c>
      <c r="GX136" s="202"/>
      <c r="GY136" s="202"/>
      <c r="GZ136" s="202"/>
      <c r="HA136" s="202"/>
      <c r="HB136" s="202"/>
      <c r="HC136" s="202"/>
      <c r="HD136" s="202"/>
      <c r="HE136" s="202"/>
      <c r="HF136" s="203"/>
      <c r="HG136" s="204"/>
      <c r="HH136" s="108" t="e">
        <f t="shared" si="3598"/>
        <v>#VALUE!</v>
      </c>
      <c r="HI136" s="102">
        <f>IF(E136=0,0,SUMIF('Cocktail (December 2025)'!$F$6:$DB$1547,E136,'Cocktail (December 2025)'!$AS$6:$AS$1547))</f>
        <v>0</v>
      </c>
      <c r="HJ136" s="108" t="e">
        <f t="shared" si="3599"/>
        <v>#VALUE!</v>
      </c>
      <c r="HK136" s="109" t="e">
        <f t="shared" si="3600"/>
        <v>#VALUE!</v>
      </c>
      <c r="HL136" s="104" t="e">
        <f t="shared" si="3601"/>
        <v>#VALUE!</v>
      </c>
      <c r="HM136" s="105" t="e">
        <f t="shared" si="3602"/>
        <v>#VALUE!</v>
      </c>
      <c r="HN136" s="191"/>
      <c r="HO136" s="192" t="e">
        <f t="shared" si="3603"/>
        <v>#VALUE!</v>
      </c>
      <c r="HP136" s="106" t="e">
        <f t="shared" si="3604"/>
        <v>#VALUE!</v>
      </c>
      <c r="HQ136" s="202"/>
      <c r="HR136" s="202"/>
      <c r="HS136" s="202"/>
      <c r="HT136" s="202"/>
      <c r="HU136" s="202"/>
      <c r="HV136" s="202"/>
      <c r="HW136" s="202"/>
      <c r="HX136" s="202"/>
      <c r="HY136" s="203"/>
      <c r="HZ136" s="204"/>
      <c r="IA136" s="108" t="e">
        <f t="shared" si="3605"/>
        <v>#VALUE!</v>
      </c>
      <c r="IB136" s="102">
        <f>IF(E136=0,0,SUMIF('Cocktail (December 2025)'!$F$6:$DB$1547,E136,'Cocktail (December 2025)'!$AV$6:$AV$1547))</f>
        <v>0</v>
      </c>
      <c r="IC136" s="108" t="e">
        <f t="shared" si="3606"/>
        <v>#VALUE!</v>
      </c>
      <c r="ID136" s="109" t="e">
        <f t="shared" si="3607"/>
        <v>#VALUE!</v>
      </c>
      <c r="IE136" s="104" t="e">
        <f t="shared" si="3608"/>
        <v>#VALUE!</v>
      </c>
      <c r="IF136" s="105" t="e">
        <f t="shared" si="3609"/>
        <v>#VALUE!</v>
      </c>
      <c r="IG136" s="191"/>
      <c r="IH136" s="192" t="e">
        <f t="shared" si="3610"/>
        <v>#VALUE!</v>
      </c>
      <c r="II136" s="106" t="e">
        <f t="shared" si="3611"/>
        <v>#VALUE!</v>
      </c>
      <c r="IJ136" s="202"/>
      <c r="IK136" s="202"/>
      <c r="IL136" s="202"/>
      <c r="IM136" s="202"/>
      <c r="IN136" s="202"/>
      <c r="IO136" s="202"/>
      <c r="IP136" s="202"/>
      <c r="IQ136" s="202"/>
      <c r="IR136" s="203"/>
      <c r="IS136" s="204"/>
      <c r="IT136" s="108" t="e">
        <f t="shared" si="3612"/>
        <v>#VALUE!</v>
      </c>
      <c r="IU136" s="102">
        <f>IF(E136=0,0,SUMIF('Cocktail (December 2025)'!$F$6:$DB$1547,E136,'Cocktail (December 2025)'!$AY$6:$AY$1547))</f>
        <v>0</v>
      </c>
      <c r="IV136" s="108" t="e">
        <f t="shared" si="3613"/>
        <v>#VALUE!</v>
      </c>
      <c r="IW136" s="109" t="e">
        <f t="shared" si="3614"/>
        <v>#VALUE!</v>
      </c>
      <c r="IX136" s="104" t="e">
        <f t="shared" si="3615"/>
        <v>#VALUE!</v>
      </c>
      <c r="IY136" s="105" t="e">
        <f t="shared" si="3616"/>
        <v>#VALUE!</v>
      </c>
      <c r="IZ136" s="191"/>
      <c r="JA136" s="192" t="e">
        <f t="shared" si="3617"/>
        <v>#VALUE!</v>
      </c>
      <c r="JB136" s="106" t="e">
        <f t="shared" si="3618"/>
        <v>#VALUE!</v>
      </c>
      <c r="JC136" s="202"/>
      <c r="JD136" s="202"/>
      <c r="JE136" s="202"/>
      <c r="JF136" s="202"/>
      <c r="JG136" s="202"/>
      <c r="JH136" s="202"/>
      <c r="JI136" s="202"/>
      <c r="JJ136" s="202"/>
      <c r="JK136" s="203"/>
      <c r="JL136" s="204"/>
      <c r="JM136" s="108" t="e">
        <f t="shared" si="3619"/>
        <v>#VALUE!</v>
      </c>
      <c r="JN136" s="102">
        <f>IF(E136=0,0,SUMIF('Cocktail (December 2025)'!$F$6:$DB$1547,E136,'Cocktail (December 2025)'!$BB$6:$BB$1547))</f>
        <v>0</v>
      </c>
      <c r="JO136" s="108" t="e">
        <f t="shared" si="3620"/>
        <v>#VALUE!</v>
      </c>
      <c r="JP136" s="109" t="e">
        <f t="shared" si="3621"/>
        <v>#VALUE!</v>
      </c>
      <c r="JQ136" s="104" t="e">
        <f t="shared" si="3622"/>
        <v>#VALUE!</v>
      </c>
      <c r="JR136" s="105" t="e">
        <f t="shared" si="3623"/>
        <v>#VALUE!</v>
      </c>
      <c r="JS136" s="191"/>
      <c r="JT136" s="192" t="e">
        <f t="shared" si="3624"/>
        <v>#VALUE!</v>
      </c>
      <c r="JU136" s="106" t="e">
        <f t="shared" si="3625"/>
        <v>#VALUE!</v>
      </c>
      <c r="JV136" s="202"/>
      <c r="JW136" s="202"/>
      <c r="JX136" s="202"/>
      <c r="JY136" s="202"/>
      <c r="JZ136" s="202"/>
      <c r="KA136" s="202"/>
      <c r="KB136" s="202"/>
      <c r="KC136" s="202"/>
      <c r="KD136" s="203"/>
      <c r="KE136" s="204"/>
      <c r="KF136" s="108" t="e">
        <f t="shared" si="3626"/>
        <v>#VALUE!</v>
      </c>
      <c r="KG136" s="102">
        <f>IF(E136=0,0,SUMIF('Cocktail (December 2025)'!$F$6:$DB$1547,E136,'Cocktail (December 2025)'!$BE$6:$BE$1547))</f>
        <v>0</v>
      </c>
      <c r="KH136" s="108" t="e">
        <f t="shared" si="3627"/>
        <v>#VALUE!</v>
      </c>
      <c r="KI136" s="109" t="e">
        <f t="shared" si="3628"/>
        <v>#VALUE!</v>
      </c>
      <c r="KJ136" s="104" t="e">
        <f t="shared" si="3629"/>
        <v>#VALUE!</v>
      </c>
      <c r="KK136" s="105" t="e">
        <f t="shared" si="3630"/>
        <v>#VALUE!</v>
      </c>
      <c r="KL136" s="191"/>
      <c r="KM136" s="192" t="e">
        <f t="shared" si="3631"/>
        <v>#VALUE!</v>
      </c>
      <c r="KN136" s="106" t="e">
        <f t="shared" si="3632"/>
        <v>#VALUE!</v>
      </c>
      <c r="KO136" s="202"/>
      <c r="KP136" s="202"/>
      <c r="KQ136" s="202"/>
      <c r="KR136" s="202"/>
      <c r="KS136" s="202"/>
      <c r="KT136" s="202"/>
      <c r="KU136" s="202"/>
      <c r="KV136" s="202"/>
      <c r="KW136" s="203"/>
      <c r="KX136" s="204"/>
      <c r="KY136" s="108" t="e">
        <f t="shared" si="3633"/>
        <v>#VALUE!</v>
      </c>
      <c r="KZ136" s="102">
        <f>IF(E136=0,0,SUMIF('Cocktail (December 2025)'!$F$6:$DB$1547,E136,'Cocktail (December 2025)'!$BH$6:$BH$1547))</f>
        <v>0</v>
      </c>
      <c r="LA136" s="108" t="e">
        <f t="shared" si="3634"/>
        <v>#VALUE!</v>
      </c>
      <c r="LB136" s="109" t="e">
        <f t="shared" si="3635"/>
        <v>#VALUE!</v>
      </c>
      <c r="LC136" s="104" t="e">
        <f t="shared" si="3636"/>
        <v>#VALUE!</v>
      </c>
      <c r="LD136" s="105" t="e">
        <f t="shared" si="3637"/>
        <v>#VALUE!</v>
      </c>
      <c r="LE136" s="191"/>
      <c r="LF136" s="192" t="e">
        <f t="shared" si="3638"/>
        <v>#VALUE!</v>
      </c>
      <c r="LG136" s="106" t="e">
        <f t="shared" si="3639"/>
        <v>#VALUE!</v>
      </c>
      <c r="LH136" s="202"/>
      <c r="LI136" s="202"/>
      <c r="LJ136" s="202"/>
      <c r="LK136" s="202"/>
      <c r="LL136" s="202"/>
      <c r="LM136" s="202"/>
      <c r="LN136" s="202"/>
      <c r="LO136" s="202"/>
      <c r="LP136" s="203"/>
      <c r="LQ136" s="204"/>
      <c r="LR136" s="108" t="e">
        <f t="shared" si="3640"/>
        <v>#VALUE!</v>
      </c>
      <c r="LS136" s="102">
        <f>IF(E136=0,0,SUMIF('Cocktail (December 2025)'!$F$6:$DB$1547,E136,'Cocktail (December 2025)'!$BK$6:$BK$1547))</f>
        <v>0</v>
      </c>
      <c r="LT136" s="108" t="e">
        <f t="shared" si="3641"/>
        <v>#VALUE!</v>
      </c>
      <c r="LU136" s="109" t="e">
        <f t="shared" si="3642"/>
        <v>#VALUE!</v>
      </c>
      <c r="LV136" s="104" t="e">
        <f t="shared" si="3643"/>
        <v>#VALUE!</v>
      </c>
      <c r="LW136" s="105" t="e">
        <f t="shared" si="3644"/>
        <v>#VALUE!</v>
      </c>
      <c r="LX136" s="191"/>
      <c r="LY136" s="192" t="e">
        <f t="shared" si="3645"/>
        <v>#VALUE!</v>
      </c>
      <c r="LZ136" s="106" t="e">
        <f t="shared" si="3646"/>
        <v>#VALUE!</v>
      </c>
      <c r="MA136" s="202"/>
      <c r="MB136" s="202"/>
      <c r="MC136" s="202"/>
      <c r="MD136" s="202"/>
      <c r="ME136" s="202"/>
      <c r="MF136" s="202"/>
      <c r="MG136" s="202"/>
      <c r="MH136" s="202"/>
      <c r="MI136" s="203"/>
      <c r="MJ136" s="204"/>
      <c r="MK136" s="108" t="e">
        <f t="shared" si="3647"/>
        <v>#VALUE!</v>
      </c>
      <c r="ML136" s="102">
        <f>IF(E136=0,0,SUMIF('Cocktail (December 2025)'!$F$6:$DB$1547,E136,'Cocktail (December 2025)'!$BN$6:$BN$1547))</f>
        <v>0</v>
      </c>
      <c r="MM136" s="108" t="e">
        <f t="shared" si="3648"/>
        <v>#VALUE!</v>
      </c>
      <c r="MN136" s="109" t="e">
        <f t="shared" si="3649"/>
        <v>#VALUE!</v>
      </c>
      <c r="MO136" s="104" t="e">
        <f t="shared" si="3650"/>
        <v>#VALUE!</v>
      </c>
      <c r="MP136" s="105" t="e">
        <f t="shared" si="3651"/>
        <v>#VALUE!</v>
      </c>
      <c r="MQ136" s="191"/>
      <c r="MR136" s="192" t="e">
        <f t="shared" si="3652"/>
        <v>#VALUE!</v>
      </c>
      <c r="MS136" s="106" t="e">
        <f t="shared" si="3653"/>
        <v>#VALUE!</v>
      </c>
      <c r="MT136" s="202"/>
      <c r="MU136" s="202"/>
      <c r="MV136" s="202"/>
      <c r="MW136" s="202"/>
      <c r="MX136" s="202"/>
      <c r="MY136" s="202"/>
      <c r="MZ136" s="202"/>
      <c r="NA136" s="202"/>
      <c r="NB136" s="203"/>
      <c r="NC136" s="204"/>
      <c r="ND136" s="108" t="e">
        <f t="shared" si="3654"/>
        <v>#VALUE!</v>
      </c>
      <c r="NE136" s="102">
        <f>IF(E136=0,0,SUMIF('Cocktail (December 2025)'!$F$6:$DB$1547,E136,'Cocktail (December 2025)'!$BQ$6:$BQ$1547))</f>
        <v>0</v>
      </c>
      <c r="NF136" s="108" t="e">
        <f t="shared" si="3655"/>
        <v>#VALUE!</v>
      </c>
      <c r="NG136" s="109" t="e">
        <f t="shared" si="3656"/>
        <v>#VALUE!</v>
      </c>
      <c r="NH136" s="104" t="e">
        <f t="shared" si="3657"/>
        <v>#VALUE!</v>
      </c>
      <c r="NI136" s="105" t="e">
        <f t="shared" si="3658"/>
        <v>#VALUE!</v>
      </c>
      <c r="NJ136" s="191"/>
      <c r="NK136" s="192" t="e">
        <f t="shared" si="3659"/>
        <v>#VALUE!</v>
      </c>
      <c r="NL136" s="106" t="e">
        <f t="shared" si="3660"/>
        <v>#VALUE!</v>
      </c>
      <c r="NM136" s="202"/>
      <c r="NN136" s="202"/>
      <c r="NO136" s="202"/>
      <c r="NP136" s="202"/>
      <c r="NQ136" s="202"/>
      <c r="NR136" s="202"/>
      <c r="NS136" s="202"/>
      <c r="NT136" s="202"/>
      <c r="NU136" s="203"/>
      <c r="NV136" s="204"/>
      <c r="NW136" s="108" t="e">
        <f t="shared" si="3661"/>
        <v>#VALUE!</v>
      </c>
      <c r="NX136" s="102">
        <f>IF(E136=0,0,SUMIF('Cocktail (December 2025)'!$F$6:$DB$1547,E136,'Cocktail (December 2025)'!$BT$6:$BT$1547))</f>
        <v>0</v>
      </c>
      <c r="NY136" s="108" t="e">
        <f t="shared" si="3662"/>
        <v>#VALUE!</v>
      </c>
      <c r="NZ136" s="109" t="e">
        <f t="shared" si="3663"/>
        <v>#VALUE!</v>
      </c>
      <c r="OA136" s="104" t="e">
        <f t="shared" si="3664"/>
        <v>#VALUE!</v>
      </c>
      <c r="OB136" s="105" t="e">
        <f t="shared" si="3665"/>
        <v>#VALUE!</v>
      </c>
      <c r="OC136" s="191"/>
      <c r="OD136" s="192" t="e">
        <f t="shared" si="3666"/>
        <v>#VALUE!</v>
      </c>
      <c r="OE136" s="106" t="e">
        <f t="shared" si="3667"/>
        <v>#VALUE!</v>
      </c>
      <c r="OF136" s="202"/>
      <c r="OG136" s="202"/>
      <c r="OH136" s="202"/>
      <c r="OI136" s="202"/>
      <c r="OJ136" s="202"/>
      <c r="OK136" s="202"/>
      <c r="OL136" s="202"/>
      <c r="OM136" s="202"/>
      <c r="ON136" s="203"/>
      <c r="OO136" s="204"/>
      <c r="OP136" s="108" t="e">
        <f t="shared" si="3668"/>
        <v>#VALUE!</v>
      </c>
      <c r="OQ136" s="102">
        <f>IF(E136=0,0,SUMIF('Cocktail (December 2025)'!$F$6:$DB$1547,E136,'Cocktail (December 2025)'!$BW$6:$BW$1547))</f>
        <v>0</v>
      </c>
      <c r="OR136" s="108" t="e">
        <f t="shared" si="3669"/>
        <v>#VALUE!</v>
      </c>
      <c r="OS136" s="109" t="e">
        <f t="shared" si="3670"/>
        <v>#VALUE!</v>
      </c>
      <c r="OT136" s="104" t="e">
        <f t="shared" si="3671"/>
        <v>#VALUE!</v>
      </c>
      <c r="OU136" s="105" t="e">
        <f t="shared" si="3672"/>
        <v>#VALUE!</v>
      </c>
      <c r="OV136" s="191"/>
      <c r="OW136" s="192" t="e">
        <f t="shared" si="3673"/>
        <v>#VALUE!</v>
      </c>
      <c r="OX136" s="106" t="e">
        <f t="shared" si="3674"/>
        <v>#VALUE!</v>
      </c>
      <c r="OY136" s="202"/>
      <c r="OZ136" s="202"/>
      <c r="PA136" s="202"/>
      <c r="PB136" s="202"/>
      <c r="PC136" s="202"/>
      <c r="PD136" s="202"/>
      <c r="PE136" s="202"/>
      <c r="PF136" s="202"/>
      <c r="PG136" s="203"/>
      <c r="PH136" s="204"/>
      <c r="PI136" s="108" t="e">
        <f t="shared" si="3675"/>
        <v>#VALUE!</v>
      </c>
      <c r="PJ136" s="102">
        <f>IF(E136=0,0,SUMIF('Cocktail (December 2025)'!$F$6:$DB$1547,E136,'Cocktail (December 2025)'!$BZ$6:$BZ$1547))</f>
        <v>0</v>
      </c>
      <c r="PK136" s="108" t="e">
        <f t="shared" si="3676"/>
        <v>#VALUE!</v>
      </c>
      <c r="PL136" s="109" t="e">
        <f t="shared" si="3677"/>
        <v>#VALUE!</v>
      </c>
      <c r="PM136" s="104" t="e">
        <f t="shared" si="3678"/>
        <v>#VALUE!</v>
      </c>
      <c r="PN136" s="105" t="e">
        <f t="shared" si="3679"/>
        <v>#VALUE!</v>
      </c>
      <c r="PO136" s="191"/>
      <c r="PP136" s="192" t="e">
        <f t="shared" si="3680"/>
        <v>#VALUE!</v>
      </c>
      <c r="PQ136" s="106" t="e">
        <f t="shared" si="3681"/>
        <v>#VALUE!</v>
      </c>
      <c r="PR136" s="202"/>
      <c r="PS136" s="202"/>
      <c r="PT136" s="202"/>
      <c r="PU136" s="202"/>
      <c r="PV136" s="202"/>
      <c r="PW136" s="202"/>
      <c r="PX136" s="202"/>
      <c r="PY136" s="202"/>
      <c r="PZ136" s="203"/>
      <c r="QA136" s="204"/>
      <c r="QB136" s="108" t="e">
        <f t="shared" si="3682"/>
        <v>#VALUE!</v>
      </c>
      <c r="QC136" s="102">
        <f>IF(E136=0,0,SUMIF('Cocktail (December 2025)'!$F$6:$DB$1547,E136,'Cocktail (December 2025)'!$CC$6:$CC$1547))</f>
        <v>0</v>
      </c>
      <c r="QD136" s="108" t="e">
        <f t="shared" si="3683"/>
        <v>#VALUE!</v>
      </c>
      <c r="QE136" s="109" t="e">
        <f t="shared" si="3684"/>
        <v>#VALUE!</v>
      </c>
      <c r="QF136" s="104" t="e">
        <f t="shared" si="3685"/>
        <v>#VALUE!</v>
      </c>
      <c r="QG136" s="105" t="e">
        <f t="shared" si="3686"/>
        <v>#VALUE!</v>
      </c>
      <c r="QH136" s="191"/>
      <c r="QI136" s="192" t="e">
        <f t="shared" si="3687"/>
        <v>#VALUE!</v>
      </c>
      <c r="QJ136" s="106" t="e">
        <f t="shared" si="3688"/>
        <v>#VALUE!</v>
      </c>
      <c r="QK136" s="202"/>
      <c r="QL136" s="202"/>
      <c r="QM136" s="202"/>
      <c r="QN136" s="202"/>
      <c r="QO136" s="202"/>
      <c r="QP136" s="202"/>
      <c r="QQ136" s="202"/>
      <c r="QR136" s="202"/>
      <c r="QS136" s="203"/>
      <c r="QT136" s="204"/>
      <c r="QU136" s="108" t="e">
        <f t="shared" si="3689"/>
        <v>#VALUE!</v>
      </c>
      <c r="QV136" s="102">
        <f>IF(E136=0,0,SUMIF('Cocktail (December 2025)'!$F$6:$DB$1547,E136,'Cocktail (December 2025)'!$CF$6:$CF$1547))</f>
        <v>0</v>
      </c>
      <c r="QW136" s="108" t="e">
        <f t="shared" si="3690"/>
        <v>#VALUE!</v>
      </c>
      <c r="QX136" s="109" t="e">
        <f t="shared" si="3691"/>
        <v>#VALUE!</v>
      </c>
      <c r="QY136" s="104" t="e">
        <f t="shared" si="3692"/>
        <v>#VALUE!</v>
      </c>
      <c r="QZ136" s="105" t="e">
        <f t="shared" si="3693"/>
        <v>#VALUE!</v>
      </c>
      <c r="RA136" s="191"/>
      <c r="RB136" s="192" t="e">
        <f t="shared" si="3694"/>
        <v>#VALUE!</v>
      </c>
      <c r="RC136" s="106" t="e">
        <f t="shared" si="3695"/>
        <v>#VALUE!</v>
      </c>
      <c r="RD136" s="202"/>
      <c r="RE136" s="202"/>
      <c r="RF136" s="202"/>
      <c r="RG136" s="202"/>
      <c r="RH136" s="202"/>
      <c r="RI136" s="202"/>
      <c r="RJ136" s="202"/>
      <c r="RK136" s="202"/>
      <c r="RL136" s="203"/>
      <c r="RM136" s="204"/>
      <c r="RN136" s="108" t="e">
        <f t="shared" si="3696"/>
        <v>#VALUE!</v>
      </c>
      <c r="RO136" s="102">
        <f>IF(E136=0,0,SUMIF('Cocktail (December 2025)'!$F$6:$DB$1547,E136,'Cocktail (December 2025)'!$CI$6:$CI$1547))</f>
        <v>0</v>
      </c>
      <c r="RP136" s="108" t="e">
        <f t="shared" si="3697"/>
        <v>#VALUE!</v>
      </c>
      <c r="RQ136" s="109" t="e">
        <f t="shared" si="3698"/>
        <v>#VALUE!</v>
      </c>
      <c r="RR136" s="104" t="e">
        <f t="shared" si="3699"/>
        <v>#VALUE!</v>
      </c>
      <c r="RS136" s="105" t="e">
        <f t="shared" si="3700"/>
        <v>#VALUE!</v>
      </c>
      <c r="RT136" s="191"/>
      <c r="RU136" s="192" t="e">
        <f t="shared" si="3701"/>
        <v>#VALUE!</v>
      </c>
      <c r="RV136" s="106" t="e">
        <f t="shared" si="3702"/>
        <v>#VALUE!</v>
      </c>
      <c r="RW136" s="202"/>
      <c r="RX136" s="202"/>
      <c r="RY136" s="202"/>
      <c r="RZ136" s="202"/>
      <c r="SA136" s="202"/>
      <c r="SB136" s="202"/>
      <c r="SC136" s="202"/>
      <c r="SD136" s="202"/>
      <c r="SE136" s="203"/>
      <c r="SF136" s="204"/>
      <c r="SG136" s="108" t="e">
        <f t="shared" si="3703"/>
        <v>#VALUE!</v>
      </c>
      <c r="SH136" s="102">
        <f>IF(E136=0,0,SUMIF('Cocktail (December 2025)'!$F$6:$DB$1547,E136,'Cocktail (December 2025)'!$CL$6:$CL$1547))</f>
        <v>0</v>
      </c>
      <c r="SI136" s="108" t="e">
        <f t="shared" si="3704"/>
        <v>#VALUE!</v>
      </c>
      <c r="SJ136" s="109" t="e">
        <f t="shared" si="3705"/>
        <v>#VALUE!</v>
      </c>
      <c r="SK136" s="104" t="e">
        <f t="shared" si="3706"/>
        <v>#VALUE!</v>
      </c>
      <c r="SL136" s="105" t="e">
        <f t="shared" si="3707"/>
        <v>#VALUE!</v>
      </c>
      <c r="SM136" s="191"/>
      <c r="SN136" s="192" t="e">
        <f t="shared" si="3708"/>
        <v>#VALUE!</v>
      </c>
      <c r="SO136" s="106" t="e">
        <f t="shared" si="3709"/>
        <v>#VALUE!</v>
      </c>
      <c r="SP136" s="202"/>
      <c r="SQ136" s="202"/>
      <c r="SR136" s="202"/>
      <c r="SS136" s="202"/>
      <c r="ST136" s="202"/>
      <c r="SU136" s="202"/>
      <c r="SV136" s="202"/>
      <c r="SW136" s="202"/>
      <c r="SX136" s="203"/>
      <c r="SY136" s="204"/>
      <c r="SZ136" s="108" t="e">
        <f t="shared" si="3710"/>
        <v>#VALUE!</v>
      </c>
      <c r="TA136" s="102">
        <f>IF(E136=0,0,SUMIF('Cocktail (December 2025)'!$F$6:$DB$1547,E136,'Cocktail (December 2025)'!$CO$6:$CO$1547))</f>
        <v>0</v>
      </c>
      <c r="TB136" s="108" t="e">
        <f t="shared" si="3711"/>
        <v>#VALUE!</v>
      </c>
      <c r="TC136" s="109" t="e">
        <f t="shared" si="3712"/>
        <v>#VALUE!</v>
      </c>
      <c r="TD136" s="104" t="e">
        <f t="shared" si="3713"/>
        <v>#VALUE!</v>
      </c>
      <c r="TE136" s="105" t="e">
        <f t="shared" si="3714"/>
        <v>#VALUE!</v>
      </c>
      <c r="TF136" s="191"/>
      <c r="TG136" s="192" t="e">
        <f t="shared" si="3715"/>
        <v>#VALUE!</v>
      </c>
      <c r="TH136" s="106" t="e">
        <f t="shared" si="3716"/>
        <v>#VALUE!</v>
      </c>
      <c r="TI136" s="202"/>
      <c r="TJ136" s="202"/>
      <c r="TK136" s="202"/>
      <c r="TL136" s="202"/>
      <c r="TM136" s="202"/>
      <c r="TN136" s="202"/>
      <c r="TO136" s="202"/>
      <c r="TP136" s="202"/>
      <c r="TQ136" s="203"/>
      <c r="TR136" s="204"/>
      <c r="TS136" s="108" t="e">
        <f t="shared" si="3717"/>
        <v>#VALUE!</v>
      </c>
      <c r="TT136" s="102">
        <f>IF(E136=0,0,SUMIF('Cocktail (December 2025)'!$F$6:$DB$1547,E136,'Cocktail (December 2025)'!$CR$6:$CR$1547))</f>
        <v>0</v>
      </c>
      <c r="TU136" s="108" t="e">
        <f t="shared" si="3718"/>
        <v>#VALUE!</v>
      </c>
      <c r="TV136" s="109" t="e">
        <f t="shared" si="3719"/>
        <v>#VALUE!</v>
      </c>
      <c r="TW136" s="104" t="e">
        <f t="shared" si="3720"/>
        <v>#VALUE!</v>
      </c>
      <c r="TX136" s="105" t="e">
        <f t="shared" si="3721"/>
        <v>#VALUE!</v>
      </c>
      <c r="TY136" s="191"/>
      <c r="TZ136" s="192" t="e">
        <f t="shared" si="3722"/>
        <v>#VALUE!</v>
      </c>
      <c r="UA136" s="106" t="e">
        <f t="shared" si="3723"/>
        <v>#VALUE!</v>
      </c>
      <c r="UB136" s="202"/>
      <c r="UC136" s="202"/>
      <c r="UD136" s="202"/>
      <c r="UE136" s="202"/>
      <c r="UF136" s="202"/>
      <c r="UG136" s="202"/>
      <c r="UH136" s="202"/>
      <c r="UI136" s="202"/>
      <c r="UJ136" s="203"/>
      <c r="UK136" s="204"/>
      <c r="UL136" s="108" t="e">
        <f t="shared" si="3724"/>
        <v>#VALUE!</v>
      </c>
      <c r="UM136" s="102">
        <f>IF(E136=0,0,SUMIF('Cocktail (December 2025)'!$F$6:$DB$1547,E136,'Cocktail (December 2025)'!$CU$6:$CU$1547))</f>
        <v>0</v>
      </c>
      <c r="UN136" s="108" t="e">
        <f t="shared" si="3725"/>
        <v>#VALUE!</v>
      </c>
      <c r="UO136" s="109" t="e">
        <f t="shared" si="3726"/>
        <v>#VALUE!</v>
      </c>
      <c r="UP136" s="104" t="e">
        <f t="shared" si="3727"/>
        <v>#VALUE!</v>
      </c>
      <c r="UQ136" s="105" t="e">
        <f t="shared" si="3728"/>
        <v>#VALUE!</v>
      </c>
      <c r="UR136" s="191"/>
      <c r="US136" s="192" t="e">
        <f t="shared" si="3729"/>
        <v>#VALUE!</v>
      </c>
      <c r="UT136" s="106" t="e">
        <f t="shared" si="3730"/>
        <v>#VALUE!</v>
      </c>
      <c r="UU136" s="202"/>
      <c r="UV136" s="202"/>
      <c r="UW136" s="202"/>
      <c r="UX136" s="202"/>
      <c r="UY136" s="202"/>
      <c r="UZ136" s="202"/>
      <c r="VA136" s="202"/>
      <c r="VB136" s="202"/>
      <c r="VC136" s="203"/>
      <c r="VD136" s="204"/>
      <c r="VE136" s="108" t="e">
        <f t="shared" si="3731"/>
        <v>#VALUE!</v>
      </c>
      <c r="VF136" s="102">
        <f>IF(E136=0,0,SUMIF('Cocktail (December 2025)'!$F$6:$DB$1547,E136,'Cocktail (December 2025)'!$CX$6:$CX$1547))</f>
        <v>0</v>
      </c>
      <c r="VG136" s="108" t="e">
        <f t="shared" si="3732"/>
        <v>#VALUE!</v>
      </c>
      <c r="VH136" s="109" t="e">
        <f t="shared" si="3733"/>
        <v>#VALUE!</v>
      </c>
      <c r="VI136" s="104" t="e">
        <f t="shared" si="3734"/>
        <v>#VALUE!</v>
      </c>
      <c r="VJ136" s="105" t="e">
        <f t="shared" si="3735"/>
        <v>#VALUE!</v>
      </c>
      <c r="VK136" s="191"/>
      <c r="VL136" s="192" t="e">
        <f t="shared" si="3736"/>
        <v>#VALUE!</v>
      </c>
      <c r="VM136" s="106" t="e">
        <f t="shared" si="3737"/>
        <v>#VALUE!</v>
      </c>
      <c r="VN136" s="202"/>
      <c r="VO136" s="202"/>
      <c r="VP136" s="202"/>
      <c r="VQ136" s="202"/>
      <c r="VR136" s="202"/>
      <c r="VS136" s="202"/>
      <c r="VT136" s="202"/>
      <c r="VU136" s="202"/>
      <c r="VV136" s="203"/>
      <c r="VW136" s="204"/>
      <c r="VX136" s="108" t="e">
        <f t="shared" si="3738"/>
        <v>#VALUE!</v>
      </c>
      <c r="VY136" s="102">
        <f>IF(E136=0,0,SUMIF('Cocktail (December 2025)'!$F$6:$DB$1547,E136,'Cocktail (December 2025)'!$DA$6:$DA$1547))</f>
        <v>0</v>
      </c>
      <c r="VZ136" s="108" t="e">
        <f t="shared" si="3739"/>
        <v>#VALUE!</v>
      </c>
      <c r="WA136" s="109" t="e">
        <f t="shared" si="3740"/>
        <v>#VALUE!</v>
      </c>
      <c r="WB136" s="104" t="e">
        <f t="shared" si="3741"/>
        <v>#VALUE!</v>
      </c>
      <c r="WC136" s="105" t="e">
        <f t="shared" si="3742"/>
        <v>#VALUE!</v>
      </c>
      <c r="WD136" s="191"/>
      <c r="WE136" s="192" t="e">
        <f t="shared" si="3743"/>
        <v>#VALUE!</v>
      </c>
      <c r="WF136" s="14" t="s">
        <v>81</v>
      </c>
      <c r="WG136" s="62">
        <f t="shared" si="3744"/>
        <v>0</v>
      </c>
      <c r="WH136" s="13">
        <f t="shared" si="3745"/>
        <v>0</v>
      </c>
      <c r="WI136" s="13">
        <f t="shared" si="3746"/>
        <v>0</v>
      </c>
      <c r="WJ136" s="13">
        <f t="shared" si="3747"/>
        <v>0</v>
      </c>
      <c r="WK136" s="13">
        <f t="shared" si="3748"/>
        <v>0</v>
      </c>
      <c r="WL136" s="13">
        <f t="shared" si="3749"/>
        <v>0</v>
      </c>
      <c r="WM136" s="13">
        <f t="shared" si="3750"/>
        <v>0</v>
      </c>
      <c r="WN136" s="13">
        <f t="shared" si="3751"/>
        <v>0</v>
      </c>
      <c r="WO136" s="13">
        <f t="shared" si="3752"/>
        <v>0</v>
      </c>
      <c r="WP136" s="63">
        <f t="shared" si="3753"/>
        <v>0</v>
      </c>
      <c r="WQ136" s="63">
        <f t="shared" si="3754"/>
        <v>0</v>
      </c>
      <c r="WR136" s="63" t="e">
        <f t="shared" si="3755"/>
        <v>#VALUE!</v>
      </c>
      <c r="WS136" s="63" t="e">
        <f t="shared" si="3756"/>
        <v>#VALUE!</v>
      </c>
      <c r="WT136" s="54" t="e">
        <f t="shared" si="3757"/>
        <v>#VALUE!</v>
      </c>
      <c r="WU136" s="64" t="e">
        <f t="shared" si="3758"/>
        <v>#VALUE!</v>
      </c>
      <c r="WV136" s="196"/>
      <c r="WW136" s="197" t="e">
        <f t="shared" si="3759"/>
        <v>#VALUE!</v>
      </c>
      <c r="WX136" s="12" t="e">
        <f t="shared" si="3760"/>
        <v>#VALUE!</v>
      </c>
      <c r="WY136" s="61"/>
    </row>
    <row r="137" spans="1:623" ht="15" hidden="1" x14ac:dyDescent="0.3">
      <c r="A137" s="114" t="str">
        <f t="shared" si="3526"/>
        <v>-</v>
      </c>
      <c r="B137" s="175"/>
      <c r="C137" s="173">
        <v>972</v>
      </c>
      <c r="D137" s="174">
        <v>470</v>
      </c>
      <c r="E137" s="138"/>
      <c r="F137" s="98" t="str">
        <f>IF(E137="","",IF(VLOOKUP(E137,'Master Data (December 2025)'!$B$10:$N$857,1)=E137,VLOOKUP(E137,'Master Data (December 2025)'!$B$10:$N$857,6),"XX"))</f>
        <v/>
      </c>
      <c r="G137" s="98"/>
      <c r="H137" s="90" t="str">
        <f>IF(E137="","",IF(VLOOKUP(E137,'Master Data (December 2025)'!$B$10:$N$857,1)=E137,VLOOKUP(E137,'Master Data (December 2025)'!$B$10:$N$857,8),"XX"))</f>
        <v/>
      </c>
      <c r="I137" s="98"/>
      <c r="J137" s="90" t="str">
        <f>IF(E137="","",IF(VLOOKUP(E137,'Master Data (December 2025)'!$B$10:$N$857,1)=E137,VLOOKUP(E137,'Master Data (December 2025)'!$B$10:$N$857,3),"XX"))</f>
        <v/>
      </c>
      <c r="K137" s="99" t="str">
        <f>IF(E137="","",IF(VLOOKUP(E137,'Master Data (December 2025)'!$B$10:$N$857,1)=E137,VLOOKUP(E137,'Master Data (December 2025)'!$B$10:$N$857,5),"XX"))</f>
        <v/>
      </c>
      <c r="L137" s="215" t="str">
        <f>IF(E137="","",IF(VLOOKUP(E137,'Master Data (December 2025)'!$B$10:$N$857,1)=E137,VLOOKUP(E137,'Master Data (December 2025)'!$B$10:$N$857,11),"XX"))</f>
        <v/>
      </c>
      <c r="M137" s="215" t="str">
        <f>IF(E137="","",IF(VLOOKUP(E137,'Master Data (December 2025)'!$B$10:$N$857,1)=E137,VLOOKUP(E137,'Master Data (December 2025)'!$B$10:$N$857,13),"XX"))</f>
        <v/>
      </c>
      <c r="N137" s="208"/>
      <c r="O137" s="100">
        <f t="shared" si="3528"/>
        <v>0</v>
      </c>
      <c r="P137" s="202"/>
      <c r="Q137" s="202"/>
      <c r="R137" s="202"/>
      <c r="S137" s="202"/>
      <c r="T137" s="202"/>
      <c r="U137" s="202"/>
      <c r="V137" s="202"/>
      <c r="W137" s="202"/>
      <c r="X137" s="203"/>
      <c r="Y137" s="204"/>
      <c r="Z137" s="101" t="e">
        <f t="shared" si="3529"/>
        <v>#VALUE!</v>
      </c>
      <c r="AA137" s="102">
        <f>IF(E137=0,0,SUMIF('Cocktail (December 2025)'!$F$6:$DB$1547,E137,'Cocktail (December 2025)'!$O$6:$O$1547))</f>
        <v>0</v>
      </c>
      <c r="AB137" s="103" t="e">
        <f t="shared" si="3530"/>
        <v>#VALUE!</v>
      </c>
      <c r="AC137" s="104" t="e">
        <f t="shared" si="3531"/>
        <v>#VALUE!</v>
      </c>
      <c r="AD137" s="104" t="e">
        <f t="shared" si="3532"/>
        <v>#VALUE!</v>
      </c>
      <c r="AE137" s="105" t="e">
        <f t="shared" si="3533"/>
        <v>#VALUE!</v>
      </c>
      <c r="AF137" s="191"/>
      <c r="AG137" s="192" t="e">
        <f t="shared" si="3534"/>
        <v>#VALUE!</v>
      </c>
      <c r="AH137" s="106" t="e">
        <f t="shared" si="3527"/>
        <v>#VALUE!</v>
      </c>
      <c r="AI137" s="202"/>
      <c r="AJ137" s="202"/>
      <c r="AK137" s="202"/>
      <c r="AL137" s="202"/>
      <c r="AM137" s="202"/>
      <c r="AN137" s="202"/>
      <c r="AO137" s="202"/>
      <c r="AP137" s="202"/>
      <c r="AQ137" s="203"/>
      <c r="AR137" s="204"/>
      <c r="AS137" s="107" t="e">
        <f t="shared" si="3535"/>
        <v>#VALUE!</v>
      </c>
      <c r="AT137" s="102">
        <f>IF(E137=0,0,SUMIF('Cocktail (December 2025)'!$F$6:$DB$1547,E137,'Cocktail (December 2025)'!$R$6:$R$1547))</f>
        <v>0</v>
      </c>
      <c r="AU137" s="108" t="e">
        <f t="shared" si="3536"/>
        <v>#VALUE!</v>
      </c>
      <c r="AV137" s="104" t="e">
        <f t="shared" si="3537"/>
        <v>#VALUE!</v>
      </c>
      <c r="AW137" s="104" t="e">
        <f t="shared" si="3538"/>
        <v>#VALUE!</v>
      </c>
      <c r="AX137" s="105" t="e">
        <f t="shared" si="3539"/>
        <v>#VALUE!</v>
      </c>
      <c r="AY137" s="191"/>
      <c r="AZ137" s="192" t="e">
        <f t="shared" si="3540"/>
        <v>#VALUE!</v>
      </c>
      <c r="BA137" s="106" t="e">
        <f t="shared" si="3541"/>
        <v>#VALUE!</v>
      </c>
      <c r="BB137" s="202"/>
      <c r="BC137" s="202"/>
      <c r="BD137" s="202"/>
      <c r="BE137" s="202"/>
      <c r="BF137" s="202"/>
      <c r="BG137" s="202"/>
      <c r="BH137" s="202"/>
      <c r="BI137" s="202"/>
      <c r="BJ137" s="203"/>
      <c r="BK137" s="204"/>
      <c r="BL137" s="108" t="e">
        <f t="shared" si="3542"/>
        <v>#VALUE!</v>
      </c>
      <c r="BM137" s="102">
        <f>IF(E137=0,0,SUMIF('Cocktail (December 2025)'!$F$6:$DB$1547,E137,'Cocktail (December 2025)'!$U$6:$U$1547))</f>
        <v>0</v>
      </c>
      <c r="BN137" s="108" t="e">
        <f t="shared" si="3543"/>
        <v>#VALUE!</v>
      </c>
      <c r="BO137" s="109" t="e">
        <f t="shared" si="3544"/>
        <v>#VALUE!</v>
      </c>
      <c r="BP137" s="104" t="e">
        <f t="shared" si="3545"/>
        <v>#VALUE!</v>
      </c>
      <c r="BQ137" s="105" t="e">
        <f t="shared" si="3546"/>
        <v>#VALUE!</v>
      </c>
      <c r="BR137" s="191"/>
      <c r="BS137" s="192" t="e">
        <f t="shared" si="3547"/>
        <v>#VALUE!</v>
      </c>
      <c r="BT137" s="106" t="e">
        <f t="shared" si="3548"/>
        <v>#VALUE!</v>
      </c>
      <c r="BU137" s="202"/>
      <c r="BV137" s="202"/>
      <c r="BW137" s="202"/>
      <c r="BX137" s="202"/>
      <c r="BY137" s="202"/>
      <c r="BZ137" s="202"/>
      <c r="CA137" s="202"/>
      <c r="CB137" s="202"/>
      <c r="CC137" s="203"/>
      <c r="CD137" s="204"/>
      <c r="CE137" s="108" t="e">
        <f t="shared" si="3549"/>
        <v>#VALUE!</v>
      </c>
      <c r="CF137" s="102">
        <f>IF(E137=0,0,SUMIF('Cocktail (December 2025)'!$F$6:$DB$1547,E137,'Cocktail (December 2025)'!$X$6:$X$1547))</f>
        <v>0</v>
      </c>
      <c r="CG137" s="108" t="e">
        <f t="shared" si="3550"/>
        <v>#VALUE!</v>
      </c>
      <c r="CH137" s="109" t="e">
        <f t="shared" si="3551"/>
        <v>#VALUE!</v>
      </c>
      <c r="CI137" s="104" t="e">
        <f t="shared" si="3552"/>
        <v>#VALUE!</v>
      </c>
      <c r="CJ137" s="105" t="e">
        <f t="shared" si="3553"/>
        <v>#VALUE!</v>
      </c>
      <c r="CK137" s="191"/>
      <c r="CL137" s="192" t="e">
        <f t="shared" si="3554"/>
        <v>#VALUE!</v>
      </c>
      <c r="CM137" s="106" t="e">
        <f t="shared" si="3555"/>
        <v>#VALUE!</v>
      </c>
      <c r="CN137" s="202"/>
      <c r="CO137" s="202"/>
      <c r="CP137" s="202"/>
      <c r="CQ137" s="202"/>
      <c r="CR137" s="202"/>
      <c r="CS137" s="202"/>
      <c r="CT137" s="202"/>
      <c r="CU137" s="202"/>
      <c r="CV137" s="203"/>
      <c r="CW137" s="204"/>
      <c r="CX137" s="108" t="e">
        <f t="shared" si="3556"/>
        <v>#VALUE!</v>
      </c>
      <c r="CY137" s="102">
        <f>IF(E137=0,0,SUMIF('Cocktail (December 2025)'!$F$6:$DB$1547,E137,'Cocktail (December 2025)'!$AA$6:$AA$1547))</f>
        <v>0</v>
      </c>
      <c r="CZ137" s="108" t="e">
        <f t="shared" si="3557"/>
        <v>#VALUE!</v>
      </c>
      <c r="DA137" s="109" t="e">
        <f t="shared" si="3558"/>
        <v>#VALUE!</v>
      </c>
      <c r="DB137" s="104" t="e">
        <f t="shared" si="3559"/>
        <v>#VALUE!</v>
      </c>
      <c r="DC137" s="105" t="e">
        <f t="shared" si="3560"/>
        <v>#VALUE!</v>
      </c>
      <c r="DD137" s="191"/>
      <c r="DE137" s="192" t="e">
        <f t="shared" si="3561"/>
        <v>#VALUE!</v>
      </c>
      <c r="DF137" s="106" t="e">
        <f t="shared" si="3562"/>
        <v>#VALUE!</v>
      </c>
      <c r="DG137" s="202"/>
      <c r="DH137" s="202"/>
      <c r="DI137" s="202"/>
      <c r="DJ137" s="202"/>
      <c r="DK137" s="202"/>
      <c r="DL137" s="202"/>
      <c r="DM137" s="202"/>
      <c r="DN137" s="202"/>
      <c r="DO137" s="203"/>
      <c r="DP137" s="204"/>
      <c r="DQ137" s="108" t="e">
        <f t="shared" si="3563"/>
        <v>#VALUE!</v>
      </c>
      <c r="DR137" s="102">
        <f>IF(E137=0,0,SUMIF('Cocktail (December 2025)'!$F$6:$DB$1547,E137,'Cocktail (December 2025)'!$AD$6:$AD$1547))</f>
        <v>0</v>
      </c>
      <c r="DS137" s="108" t="e">
        <f t="shared" si="3564"/>
        <v>#VALUE!</v>
      </c>
      <c r="DT137" s="109" t="e">
        <f t="shared" si="3565"/>
        <v>#VALUE!</v>
      </c>
      <c r="DU137" s="104" t="e">
        <f t="shared" si="3566"/>
        <v>#VALUE!</v>
      </c>
      <c r="DV137" s="105" t="e">
        <f t="shared" si="3567"/>
        <v>#VALUE!</v>
      </c>
      <c r="DW137" s="191"/>
      <c r="DX137" s="192" t="e">
        <f t="shared" si="3568"/>
        <v>#VALUE!</v>
      </c>
      <c r="DY137" s="106" t="e">
        <f t="shared" si="3569"/>
        <v>#VALUE!</v>
      </c>
      <c r="DZ137" s="202"/>
      <c r="EA137" s="202"/>
      <c r="EB137" s="202"/>
      <c r="EC137" s="202"/>
      <c r="ED137" s="202"/>
      <c r="EE137" s="202"/>
      <c r="EF137" s="202"/>
      <c r="EG137" s="202"/>
      <c r="EH137" s="203"/>
      <c r="EI137" s="204"/>
      <c r="EJ137" s="108" t="e">
        <f t="shared" si="3570"/>
        <v>#VALUE!</v>
      </c>
      <c r="EK137" s="102">
        <f>IF(E137=0,0,SUMIF('Cocktail (December 2025)'!$F$6:$DB$1547,E137,'Cocktail (December 2025)'!$AG$6:$AG$1547))</f>
        <v>0</v>
      </c>
      <c r="EL137" s="108" t="e">
        <f t="shared" si="3571"/>
        <v>#VALUE!</v>
      </c>
      <c r="EM137" s="109" t="e">
        <f t="shared" si="3572"/>
        <v>#VALUE!</v>
      </c>
      <c r="EN137" s="104" t="e">
        <f t="shared" si="3573"/>
        <v>#VALUE!</v>
      </c>
      <c r="EO137" s="105" t="e">
        <f t="shared" si="3574"/>
        <v>#VALUE!</v>
      </c>
      <c r="EP137" s="191"/>
      <c r="EQ137" s="199" t="e">
        <f t="shared" si="3575"/>
        <v>#VALUE!</v>
      </c>
      <c r="ER137" s="185" t="e">
        <f t="shared" si="3576"/>
        <v>#VALUE!</v>
      </c>
      <c r="ES137" s="202"/>
      <c r="ET137" s="202"/>
      <c r="EU137" s="202"/>
      <c r="EV137" s="202"/>
      <c r="EW137" s="202"/>
      <c r="EX137" s="202"/>
      <c r="EY137" s="202"/>
      <c r="EZ137" s="202"/>
      <c r="FA137" s="203"/>
      <c r="FB137" s="204"/>
      <c r="FC137" s="108" t="e">
        <f t="shared" si="3577"/>
        <v>#VALUE!</v>
      </c>
      <c r="FD137" s="102">
        <f>IF(E137=0,0,SUMIF('Cocktail (December 2025)'!$F$6:$DB$1547,E137,'Cocktail (December 2025)'!$AJ$6:$AJ$1547))</f>
        <v>0</v>
      </c>
      <c r="FE137" s="108" t="e">
        <f t="shared" si="3578"/>
        <v>#VALUE!</v>
      </c>
      <c r="FF137" s="109" t="e">
        <f t="shared" si="3579"/>
        <v>#VALUE!</v>
      </c>
      <c r="FG137" s="104" t="e">
        <f t="shared" si="3580"/>
        <v>#VALUE!</v>
      </c>
      <c r="FH137" s="105" t="e">
        <f t="shared" si="3581"/>
        <v>#VALUE!</v>
      </c>
      <c r="FI137" s="191"/>
      <c r="FJ137" s="192" t="e">
        <f t="shared" si="3582"/>
        <v>#VALUE!</v>
      </c>
      <c r="FK137" s="110" t="e">
        <f t="shared" si="3583"/>
        <v>#VALUE!</v>
      </c>
      <c r="FL137" s="202"/>
      <c r="FM137" s="202"/>
      <c r="FN137" s="202"/>
      <c r="FO137" s="202"/>
      <c r="FP137" s="202"/>
      <c r="FQ137" s="202"/>
      <c r="FR137" s="202"/>
      <c r="FS137" s="202"/>
      <c r="FT137" s="203"/>
      <c r="FU137" s="204"/>
      <c r="FV137" s="108" t="e">
        <f t="shared" si="3584"/>
        <v>#VALUE!</v>
      </c>
      <c r="FW137" s="102">
        <f>IF(E137=0,0,SUMIF('Cocktail (December 2025)'!$F$6:$DB$1547,E137,'Cocktail (December 2025)'!$AM$6:$AM$1547))</f>
        <v>0</v>
      </c>
      <c r="FX137" s="108" t="e">
        <f t="shared" si="3585"/>
        <v>#VALUE!</v>
      </c>
      <c r="FY137" s="109" t="e">
        <f t="shared" si="3586"/>
        <v>#VALUE!</v>
      </c>
      <c r="FZ137" s="104" t="e">
        <f t="shared" si="3587"/>
        <v>#VALUE!</v>
      </c>
      <c r="GA137" s="105" t="e">
        <f t="shared" si="3588"/>
        <v>#VALUE!</v>
      </c>
      <c r="GB137" s="191"/>
      <c r="GC137" s="192" t="e">
        <f t="shared" si="3589"/>
        <v>#VALUE!</v>
      </c>
      <c r="GD137" s="106" t="e">
        <f t="shared" si="3590"/>
        <v>#VALUE!</v>
      </c>
      <c r="GE137" s="202"/>
      <c r="GF137" s="202"/>
      <c r="GG137" s="202"/>
      <c r="GH137" s="202"/>
      <c r="GI137" s="202"/>
      <c r="GJ137" s="202"/>
      <c r="GK137" s="202"/>
      <c r="GL137" s="202"/>
      <c r="GM137" s="203"/>
      <c r="GN137" s="204"/>
      <c r="GO137" s="108" t="e">
        <f t="shared" si="3591"/>
        <v>#VALUE!</v>
      </c>
      <c r="GP137" s="102">
        <f>IF(E137=0,0,SUMIF('Cocktail (December 2025)'!$F$6:$DB$1547,E137,'Cocktail (December 2025)'!$AP$6:$AP$1547))</f>
        <v>0</v>
      </c>
      <c r="GQ137" s="108" t="e">
        <f t="shared" si="3592"/>
        <v>#VALUE!</v>
      </c>
      <c r="GR137" s="109" t="e">
        <f t="shared" si="3593"/>
        <v>#VALUE!</v>
      </c>
      <c r="GS137" s="104" t="e">
        <f t="shared" si="3594"/>
        <v>#VALUE!</v>
      </c>
      <c r="GT137" s="105" t="e">
        <f t="shared" si="3595"/>
        <v>#VALUE!</v>
      </c>
      <c r="GU137" s="191"/>
      <c r="GV137" s="192" t="e">
        <f t="shared" si="3596"/>
        <v>#VALUE!</v>
      </c>
      <c r="GW137" s="106" t="e">
        <f t="shared" si="3597"/>
        <v>#VALUE!</v>
      </c>
      <c r="GX137" s="202"/>
      <c r="GY137" s="202"/>
      <c r="GZ137" s="202"/>
      <c r="HA137" s="202"/>
      <c r="HB137" s="202"/>
      <c r="HC137" s="202"/>
      <c r="HD137" s="202"/>
      <c r="HE137" s="202"/>
      <c r="HF137" s="203"/>
      <c r="HG137" s="204"/>
      <c r="HH137" s="108" t="e">
        <f t="shared" si="3598"/>
        <v>#VALUE!</v>
      </c>
      <c r="HI137" s="102">
        <f>IF(E137=0,0,SUMIF('Cocktail (December 2025)'!$F$6:$DB$1547,E137,'Cocktail (December 2025)'!$AS$6:$AS$1547))</f>
        <v>0</v>
      </c>
      <c r="HJ137" s="108" t="e">
        <f t="shared" si="3599"/>
        <v>#VALUE!</v>
      </c>
      <c r="HK137" s="109" t="e">
        <f t="shared" si="3600"/>
        <v>#VALUE!</v>
      </c>
      <c r="HL137" s="104" t="e">
        <f t="shared" si="3601"/>
        <v>#VALUE!</v>
      </c>
      <c r="HM137" s="105" t="e">
        <f t="shared" si="3602"/>
        <v>#VALUE!</v>
      </c>
      <c r="HN137" s="191"/>
      <c r="HO137" s="192" t="e">
        <f t="shared" si="3603"/>
        <v>#VALUE!</v>
      </c>
      <c r="HP137" s="106" t="e">
        <f t="shared" si="3604"/>
        <v>#VALUE!</v>
      </c>
      <c r="HQ137" s="202"/>
      <c r="HR137" s="202"/>
      <c r="HS137" s="202"/>
      <c r="HT137" s="202"/>
      <c r="HU137" s="202"/>
      <c r="HV137" s="202"/>
      <c r="HW137" s="202"/>
      <c r="HX137" s="202"/>
      <c r="HY137" s="203"/>
      <c r="HZ137" s="204"/>
      <c r="IA137" s="108" t="e">
        <f t="shared" si="3605"/>
        <v>#VALUE!</v>
      </c>
      <c r="IB137" s="102">
        <f>IF(E137=0,0,SUMIF('Cocktail (December 2025)'!$F$6:$DB$1547,E137,'Cocktail (December 2025)'!$AV$6:$AV$1547))</f>
        <v>0</v>
      </c>
      <c r="IC137" s="108" t="e">
        <f t="shared" si="3606"/>
        <v>#VALUE!</v>
      </c>
      <c r="ID137" s="109" t="e">
        <f t="shared" si="3607"/>
        <v>#VALUE!</v>
      </c>
      <c r="IE137" s="104" t="e">
        <f t="shared" si="3608"/>
        <v>#VALUE!</v>
      </c>
      <c r="IF137" s="105" t="e">
        <f t="shared" si="3609"/>
        <v>#VALUE!</v>
      </c>
      <c r="IG137" s="191"/>
      <c r="IH137" s="192" t="e">
        <f t="shared" si="3610"/>
        <v>#VALUE!</v>
      </c>
      <c r="II137" s="106" t="e">
        <f t="shared" si="3611"/>
        <v>#VALUE!</v>
      </c>
      <c r="IJ137" s="202"/>
      <c r="IK137" s="202"/>
      <c r="IL137" s="202"/>
      <c r="IM137" s="202"/>
      <c r="IN137" s="202"/>
      <c r="IO137" s="202"/>
      <c r="IP137" s="202"/>
      <c r="IQ137" s="202"/>
      <c r="IR137" s="203"/>
      <c r="IS137" s="204"/>
      <c r="IT137" s="108" t="e">
        <f t="shared" si="3612"/>
        <v>#VALUE!</v>
      </c>
      <c r="IU137" s="102">
        <f>IF(E137=0,0,SUMIF('Cocktail (December 2025)'!$F$6:$DB$1547,E137,'Cocktail (December 2025)'!$AY$6:$AY$1547))</f>
        <v>0</v>
      </c>
      <c r="IV137" s="108" t="e">
        <f t="shared" si="3613"/>
        <v>#VALUE!</v>
      </c>
      <c r="IW137" s="109" t="e">
        <f t="shared" si="3614"/>
        <v>#VALUE!</v>
      </c>
      <c r="IX137" s="104" t="e">
        <f t="shared" si="3615"/>
        <v>#VALUE!</v>
      </c>
      <c r="IY137" s="105" t="e">
        <f t="shared" si="3616"/>
        <v>#VALUE!</v>
      </c>
      <c r="IZ137" s="191"/>
      <c r="JA137" s="192" t="e">
        <f t="shared" si="3617"/>
        <v>#VALUE!</v>
      </c>
      <c r="JB137" s="106" t="e">
        <f t="shared" si="3618"/>
        <v>#VALUE!</v>
      </c>
      <c r="JC137" s="202"/>
      <c r="JD137" s="202"/>
      <c r="JE137" s="202"/>
      <c r="JF137" s="202"/>
      <c r="JG137" s="202"/>
      <c r="JH137" s="202"/>
      <c r="JI137" s="202"/>
      <c r="JJ137" s="202"/>
      <c r="JK137" s="203"/>
      <c r="JL137" s="204"/>
      <c r="JM137" s="108" t="e">
        <f t="shared" si="3619"/>
        <v>#VALUE!</v>
      </c>
      <c r="JN137" s="102">
        <f>IF(E137=0,0,SUMIF('Cocktail (December 2025)'!$F$6:$DB$1547,E137,'Cocktail (December 2025)'!$BB$6:$BB$1547))</f>
        <v>0</v>
      </c>
      <c r="JO137" s="108" t="e">
        <f t="shared" si="3620"/>
        <v>#VALUE!</v>
      </c>
      <c r="JP137" s="109" t="e">
        <f t="shared" si="3621"/>
        <v>#VALUE!</v>
      </c>
      <c r="JQ137" s="104" t="e">
        <f t="shared" si="3622"/>
        <v>#VALUE!</v>
      </c>
      <c r="JR137" s="105" t="e">
        <f t="shared" si="3623"/>
        <v>#VALUE!</v>
      </c>
      <c r="JS137" s="191"/>
      <c r="JT137" s="192" t="e">
        <f t="shared" si="3624"/>
        <v>#VALUE!</v>
      </c>
      <c r="JU137" s="106" t="e">
        <f t="shared" si="3625"/>
        <v>#VALUE!</v>
      </c>
      <c r="JV137" s="202"/>
      <c r="JW137" s="202"/>
      <c r="JX137" s="202"/>
      <c r="JY137" s="202"/>
      <c r="JZ137" s="202"/>
      <c r="KA137" s="202"/>
      <c r="KB137" s="202"/>
      <c r="KC137" s="202"/>
      <c r="KD137" s="203"/>
      <c r="KE137" s="204"/>
      <c r="KF137" s="108" t="e">
        <f t="shared" si="3626"/>
        <v>#VALUE!</v>
      </c>
      <c r="KG137" s="102">
        <f>IF(E137=0,0,SUMIF('Cocktail (December 2025)'!$F$6:$DB$1547,E137,'Cocktail (December 2025)'!$BE$6:$BE$1547))</f>
        <v>0</v>
      </c>
      <c r="KH137" s="108" t="e">
        <f t="shared" si="3627"/>
        <v>#VALUE!</v>
      </c>
      <c r="KI137" s="109" t="e">
        <f t="shared" si="3628"/>
        <v>#VALUE!</v>
      </c>
      <c r="KJ137" s="104" t="e">
        <f t="shared" si="3629"/>
        <v>#VALUE!</v>
      </c>
      <c r="KK137" s="105" t="e">
        <f t="shared" si="3630"/>
        <v>#VALUE!</v>
      </c>
      <c r="KL137" s="191"/>
      <c r="KM137" s="192" t="e">
        <f t="shared" si="3631"/>
        <v>#VALUE!</v>
      </c>
      <c r="KN137" s="106" t="e">
        <f t="shared" si="3632"/>
        <v>#VALUE!</v>
      </c>
      <c r="KO137" s="202"/>
      <c r="KP137" s="202"/>
      <c r="KQ137" s="202"/>
      <c r="KR137" s="202"/>
      <c r="KS137" s="202"/>
      <c r="KT137" s="202"/>
      <c r="KU137" s="202"/>
      <c r="KV137" s="202"/>
      <c r="KW137" s="203"/>
      <c r="KX137" s="204"/>
      <c r="KY137" s="108" t="e">
        <f t="shared" si="3633"/>
        <v>#VALUE!</v>
      </c>
      <c r="KZ137" s="102">
        <f>IF(E137=0,0,SUMIF('Cocktail (December 2025)'!$F$6:$DB$1547,E137,'Cocktail (December 2025)'!$BH$6:$BH$1547))</f>
        <v>0</v>
      </c>
      <c r="LA137" s="108" t="e">
        <f t="shared" si="3634"/>
        <v>#VALUE!</v>
      </c>
      <c r="LB137" s="109" t="e">
        <f t="shared" si="3635"/>
        <v>#VALUE!</v>
      </c>
      <c r="LC137" s="104" t="e">
        <f t="shared" si="3636"/>
        <v>#VALUE!</v>
      </c>
      <c r="LD137" s="105" t="e">
        <f t="shared" si="3637"/>
        <v>#VALUE!</v>
      </c>
      <c r="LE137" s="191"/>
      <c r="LF137" s="192" t="e">
        <f t="shared" si="3638"/>
        <v>#VALUE!</v>
      </c>
      <c r="LG137" s="106" t="e">
        <f t="shared" si="3639"/>
        <v>#VALUE!</v>
      </c>
      <c r="LH137" s="202"/>
      <c r="LI137" s="202"/>
      <c r="LJ137" s="202"/>
      <c r="LK137" s="202"/>
      <c r="LL137" s="202"/>
      <c r="LM137" s="202"/>
      <c r="LN137" s="202"/>
      <c r="LO137" s="202"/>
      <c r="LP137" s="203"/>
      <c r="LQ137" s="204"/>
      <c r="LR137" s="108" t="e">
        <f t="shared" si="3640"/>
        <v>#VALUE!</v>
      </c>
      <c r="LS137" s="102">
        <f>IF(E137=0,0,SUMIF('Cocktail (December 2025)'!$F$6:$DB$1547,E137,'Cocktail (December 2025)'!$BK$6:$BK$1547))</f>
        <v>0</v>
      </c>
      <c r="LT137" s="108" t="e">
        <f t="shared" si="3641"/>
        <v>#VALUE!</v>
      </c>
      <c r="LU137" s="109" t="e">
        <f t="shared" si="3642"/>
        <v>#VALUE!</v>
      </c>
      <c r="LV137" s="104" t="e">
        <f t="shared" si="3643"/>
        <v>#VALUE!</v>
      </c>
      <c r="LW137" s="105" t="e">
        <f t="shared" si="3644"/>
        <v>#VALUE!</v>
      </c>
      <c r="LX137" s="191"/>
      <c r="LY137" s="192" t="e">
        <f t="shared" si="3645"/>
        <v>#VALUE!</v>
      </c>
      <c r="LZ137" s="106" t="e">
        <f t="shared" si="3646"/>
        <v>#VALUE!</v>
      </c>
      <c r="MA137" s="202"/>
      <c r="MB137" s="202"/>
      <c r="MC137" s="202"/>
      <c r="MD137" s="202"/>
      <c r="ME137" s="202"/>
      <c r="MF137" s="202"/>
      <c r="MG137" s="202"/>
      <c r="MH137" s="202"/>
      <c r="MI137" s="203"/>
      <c r="MJ137" s="204"/>
      <c r="MK137" s="108" t="e">
        <f t="shared" si="3647"/>
        <v>#VALUE!</v>
      </c>
      <c r="ML137" s="102">
        <f>IF(E137=0,0,SUMIF('Cocktail (December 2025)'!$F$6:$DB$1547,E137,'Cocktail (December 2025)'!$BN$6:$BN$1547))</f>
        <v>0</v>
      </c>
      <c r="MM137" s="108" t="e">
        <f t="shared" si="3648"/>
        <v>#VALUE!</v>
      </c>
      <c r="MN137" s="109" t="e">
        <f t="shared" si="3649"/>
        <v>#VALUE!</v>
      </c>
      <c r="MO137" s="104" t="e">
        <f t="shared" si="3650"/>
        <v>#VALUE!</v>
      </c>
      <c r="MP137" s="105" t="e">
        <f t="shared" si="3651"/>
        <v>#VALUE!</v>
      </c>
      <c r="MQ137" s="191"/>
      <c r="MR137" s="192" t="e">
        <f t="shared" si="3652"/>
        <v>#VALUE!</v>
      </c>
      <c r="MS137" s="106" t="e">
        <f t="shared" si="3653"/>
        <v>#VALUE!</v>
      </c>
      <c r="MT137" s="202"/>
      <c r="MU137" s="202"/>
      <c r="MV137" s="202"/>
      <c r="MW137" s="202"/>
      <c r="MX137" s="202"/>
      <c r="MY137" s="202"/>
      <c r="MZ137" s="202"/>
      <c r="NA137" s="202"/>
      <c r="NB137" s="203"/>
      <c r="NC137" s="204"/>
      <c r="ND137" s="108" t="e">
        <f t="shared" si="3654"/>
        <v>#VALUE!</v>
      </c>
      <c r="NE137" s="102">
        <f>IF(E137=0,0,SUMIF('Cocktail (December 2025)'!$F$6:$DB$1547,E137,'Cocktail (December 2025)'!$BQ$6:$BQ$1547))</f>
        <v>0</v>
      </c>
      <c r="NF137" s="108" t="e">
        <f t="shared" si="3655"/>
        <v>#VALUE!</v>
      </c>
      <c r="NG137" s="109" t="e">
        <f t="shared" si="3656"/>
        <v>#VALUE!</v>
      </c>
      <c r="NH137" s="104" t="e">
        <f t="shared" si="3657"/>
        <v>#VALUE!</v>
      </c>
      <c r="NI137" s="105" t="e">
        <f t="shared" si="3658"/>
        <v>#VALUE!</v>
      </c>
      <c r="NJ137" s="191"/>
      <c r="NK137" s="192" t="e">
        <f t="shared" si="3659"/>
        <v>#VALUE!</v>
      </c>
      <c r="NL137" s="106" t="e">
        <f t="shared" si="3660"/>
        <v>#VALUE!</v>
      </c>
      <c r="NM137" s="202"/>
      <c r="NN137" s="202"/>
      <c r="NO137" s="202"/>
      <c r="NP137" s="202"/>
      <c r="NQ137" s="202"/>
      <c r="NR137" s="202"/>
      <c r="NS137" s="202"/>
      <c r="NT137" s="202"/>
      <c r="NU137" s="203"/>
      <c r="NV137" s="204"/>
      <c r="NW137" s="108" t="e">
        <f t="shared" si="3661"/>
        <v>#VALUE!</v>
      </c>
      <c r="NX137" s="102">
        <f>IF(E137=0,0,SUMIF('Cocktail (December 2025)'!$F$6:$DB$1547,E137,'Cocktail (December 2025)'!$BT$6:$BT$1547))</f>
        <v>0</v>
      </c>
      <c r="NY137" s="108" t="e">
        <f t="shared" si="3662"/>
        <v>#VALUE!</v>
      </c>
      <c r="NZ137" s="109" t="e">
        <f t="shared" si="3663"/>
        <v>#VALUE!</v>
      </c>
      <c r="OA137" s="104" t="e">
        <f t="shared" si="3664"/>
        <v>#VALUE!</v>
      </c>
      <c r="OB137" s="105" t="e">
        <f t="shared" si="3665"/>
        <v>#VALUE!</v>
      </c>
      <c r="OC137" s="191"/>
      <c r="OD137" s="192" t="e">
        <f t="shared" si="3666"/>
        <v>#VALUE!</v>
      </c>
      <c r="OE137" s="106" t="e">
        <f t="shared" si="3667"/>
        <v>#VALUE!</v>
      </c>
      <c r="OF137" s="202"/>
      <c r="OG137" s="202"/>
      <c r="OH137" s="202"/>
      <c r="OI137" s="202"/>
      <c r="OJ137" s="202"/>
      <c r="OK137" s="202"/>
      <c r="OL137" s="202"/>
      <c r="OM137" s="202"/>
      <c r="ON137" s="203"/>
      <c r="OO137" s="204"/>
      <c r="OP137" s="108" t="e">
        <f t="shared" si="3668"/>
        <v>#VALUE!</v>
      </c>
      <c r="OQ137" s="102">
        <f>IF(E137=0,0,SUMIF('Cocktail (December 2025)'!$F$6:$DB$1547,E137,'Cocktail (December 2025)'!$BW$6:$BW$1547))</f>
        <v>0</v>
      </c>
      <c r="OR137" s="108" t="e">
        <f t="shared" si="3669"/>
        <v>#VALUE!</v>
      </c>
      <c r="OS137" s="109" t="e">
        <f t="shared" si="3670"/>
        <v>#VALUE!</v>
      </c>
      <c r="OT137" s="104" t="e">
        <f t="shared" si="3671"/>
        <v>#VALUE!</v>
      </c>
      <c r="OU137" s="105" t="e">
        <f t="shared" si="3672"/>
        <v>#VALUE!</v>
      </c>
      <c r="OV137" s="191"/>
      <c r="OW137" s="192" t="e">
        <f t="shared" si="3673"/>
        <v>#VALUE!</v>
      </c>
      <c r="OX137" s="106" t="e">
        <f t="shared" si="3674"/>
        <v>#VALUE!</v>
      </c>
      <c r="OY137" s="202"/>
      <c r="OZ137" s="202"/>
      <c r="PA137" s="202"/>
      <c r="PB137" s="202"/>
      <c r="PC137" s="202"/>
      <c r="PD137" s="202"/>
      <c r="PE137" s="202"/>
      <c r="PF137" s="202"/>
      <c r="PG137" s="203"/>
      <c r="PH137" s="204"/>
      <c r="PI137" s="108" t="e">
        <f t="shared" si="3675"/>
        <v>#VALUE!</v>
      </c>
      <c r="PJ137" s="102">
        <f>IF(E137=0,0,SUMIF('Cocktail (December 2025)'!$F$6:$DB$1547,E137,'Cocktail (December 2025)'!$BZ$6:$BZ$1547))</f>
        <v>0</v>
      </c>
      <c r="PK137" s="108" t="e">
        <f t="shared" si="3676"/>
        <v>#VALUE!</v>
      </c>
      <c r="PL137" s="109" t="e">
        <f t="shared" si="3677"/>
        <v>#VALUE!</v>
      </c>
      <c r="PM137" s="104" t="e">
        <f t="shared" si="3678"/>
        <v>#VALUE!</v>
      </c>
      <c r="PN137" s="105" t="e">
        <f t="shared" si="3679"/>
        <v>#VALUE!</v>
      </c>
      <c r="PO137" s="191"/>
      <c r="PP137" s="192" t="e">
        <f t="shared" si="3680"/>
        <v>#VALUE!</v>
      </c>
      <c r="PQ137" s="106" t="e">
        <f t="shared" si="3681"/>
        <v>#VALUE!</v>
      </c>
      <c r="PR137" s="202"/>
      <c r="PS137" s="202"/>
      <c r="PT137" s="202"/>
      <c r="PU137" s="202"/>
      <c r="PV137" s="202"/>
      <c r="PW137" s="202"/>
      <c r="PX137" s="202"/>
      <c r="PY137" s="202"/>
      <c r="PZ137" s="203"/>
      <c r="QA137" s="204"/>
      <c r="QB137" s="108" t="e">
        <f t="shared" si="3682"/>
        <v>#VALUE!</v>
      </c>
      <c r="QC137" s="102">
        <f>IF(E137=0,0,SUMIF('Cocktail (December 2025)'!$F$6:$DB$1547,E137,'Cocktail (December 2025)'!$CC$6:$CC$1547))</f>
        <v>0</v>
      </c>
      <c r="QD137" s="108" t="e">
        <f t="shared" si="3683"/>
        <v>#VALUE!</v>
      </c>
      <c r="QE137" s="109" t="e">
        <f t="shared" si="3684"/>
        <v>#VALUE!</v>
      </c>
      <c r="QF137" s="104" t="e">
        <f t="shared" si="3685"/>
        <v>#VALUE!</v>
      </c>
      <c r="QG137" s="105" t="e">
        <f t="shared" si="3686"/>
        <v>#VALUE!</v>
      </c>
      <c r="QH137" s="191"/>
      <c r="QI137" s="192" t="e">
        <f t="shared" si="3687"/>
        <v>#VALUE!</v>
      </c>
      <c r="QJ137" s="106" t="e">
        <f t="shared" si="3688"/>
        <v>#VALUE!</v>
      </c>
      <c r="QK137" s="202"/>
      <c r="QL137" s="202"/>
      <c r="QM137" s="202"/>
      <c r="QN137" s="202"/>
      <c r="QO137" s="202"/>
      <c r="QP137" s="202"/>
      <c r="QQ137" s="202"/>
      <c r="QR137" s="202"/>
      <c r="QS137" s="203"/>
      <c r="QT137" s="204"/>
      <c r="QU137" s="108" t="e">
        <f t="shared" si="3689"/>
        <v>#VALUE!</v>
      </c>
      <c r="QV137" s="102">
        <f>IF(E137=0,0,SUMIF('Cocktail (December 2025)'!$F$6:$DB$1547,E137,'Cocktail (December 2025)'!$CF$6:$CF$1547))</f>
        <v>0</v>
      </c>
      <c r="QW137" s="108" t="e">
        <f t="shared" si="3690"/>
        <v>#VALUE!</v>
      </c>
      <c r="QX137" s="109" t="e">
        <f t="shared" si="3691"/>
        <v>#VALUE!</v>
      </c>
      <c r="QY137" s="104" t="e">
        <f t="shared" si="3692"/>
        <v>#VALUE!</v>
      </c>
      <c r="QZ137" s="105" t="e">
        <f t="shared" si="3693"/>
        <v>#VALUE!</v>
      </c>
      <c r="RA137" s="191"/>
      <c r="RB137" s="192" t="e">
        <f t="shared" si="3694"/>
        <v>#VALUE!</v>
      </c>
      <c r="RC137" s="106" t="e">
        <f t="shared" si="3695"/>
        <v>#VALUE!</v>
      </c>
      <c r="RD137" s="202"/>
      <c r="RE137" s="202"/>
      <c r="RF137" s="202"/>
      <c r="RG137" s="202"/>
      <c r="RH137" s="202"/>
      <c r="RI137" s="202"/>
      <c r="RJ137" s="202"/>
      <c r="RK137" s="202"/>
      <c r="RL137" s="203"/>
      <c r="RM137" s="204"/>
      <c r="RN137" s="108" t="e">
        <f t="shared" si="3696"/>
        <v>#VALUE!</v>
      </c>
      <c r="RO137" s="102">
        <f>IF(E137=0,0,SUMIF('Cocktail (December 2025)'!$F$6:$DB$1547,E137,'Cocktail (December 2025)'!$CI$6:$CI$1547))</f>
        <v>0</v>
      </c>
      <c r="RP137" s="108" t="e">
        <f t="shared" si="3697"/>
        <v>#VALUE!</v>
      </c>
      <c r="RQ137" s="109" t="e">
        <f t="shared" si="3698"/>
        <v>#VALUE!</v>
      </c>
      <c r="RR137" s="104" t="e">
        <f t="shared" si="3699"/>
        <v>#VALUE!</v>
      </c>
      <c r="RS137" s="105" t="e">
        <f t="shared" si="3700"/>
        <v>#VALUE!</v>
      </c>
      <c r="RT137" s="191"/>
      <c r="RU137" s="192" t="e">
        <f t="shared" si="3701"/>
        <v>#VALUE!</v>
      </c>
      <c r="RV137" s="106" t="e">
        <f t="shared" si="3702"/>
        <v>#VALUE!</v>
      </c>
      <c r="RW137" s="202"/>
      <c r="RX137" s="202"/>
      <c r="RY137" s="202"/>
      <c r="RZ137" s="202"/>
      <c r="SA137" s="202"/>
      <c r="SB137" s="202"/>
      <c r="SC137" s="202"/>
      <c r="SD137" s="202"/>
      <c r="SE137" s="203"/>
      <c r="SF137" s="204"/>
      <c r="SG137" s="108" t="e">
        <f t="shared" si="3703"/>
        <v>#VALUE!</v>
      </c>
      <c r="SH137" s="102">
        <f>IF(E137=0,0,SUMIF('Cocktail (December 2025)'!$F$6:$DB$1547,E137,'Cocktail (December 2025)'!$CL$6:$CL$1547))</f>
        <v>0</v>
      </c>
      <c r="SI137" s="108" t="e">
        <f t="shared" si="3704"/>
        <v>#VALUE!</v>
      </c>
      <c r="SJ137" s="109" t="e">
        <f t="shared" si="3705"/>
        <v>#VALUE!</v>
      </c>
      <c r="SK137" s="104" t="e">
        <f t="shared" si="3706"/>
        <v>#VALUE!</v>
      </c>
      <c r="SL137" s="105" t="e">
        <f t="shared" si="3707"/>
        <v>#VALUE!</v>
      </c>
      <c r="SM137" s="191"/>
      <c r="SN137" s="192" t="e">
        <f t="shared" si="3708"/>
        <v>#VALUE!</v>
      </c>
      <c r="SO137" s="106" t="e">
        <f t="shared" si="3709"/>
        <v>#VALUE!</v>
      </c>
      <c r="SP137" s="202"/>
      <c r="SQ137" s="202"/>
      <c r="SR137" s="202"/>
      <c r="SS137" s="202"/>
      <c r="ST137" s="202"/>
      <c r="SU137" s="202"/>
      <c r="SV137" s="202"/>
      <c r="SW137" s="202"/>
      <c r="SX137" s="203"/>
      <c r="SY137" s="204"/>
      <c r="SZ137" s="108" t="e">
        <f t="shared" si="3710"/>
        <v>#VALUE!</v>
      </c>
      <c r="TA137" s="102">
        <f>IF(E137=0,0,SUMIF('Cocktail (December 2025)'!$F$6:$DB$1547,E137,'Cocktail (December 2025)'!$CO$6:$CO$1547))</f>
        <v>0</v>
      </c>
      <c r="TB137" s="108" t="e">
        <f t="shared" si="3711"/>
        <v>#VALUE!</v>
      </c>
      <c r="TC137" s="109" t="e">
        <f t="shared" si="3712"/>
        <v>#VALUE!</v>
      </c>
      <c r="TD137" s="104" t="e">
        <f t="shared" si="3713"/>
        <v>#VALUE!</v>
      </c>
      <c r="TE137" s="105" t="e">
        <f t="shared" si="3714"/>
        <v>#VALUE!</v>
      </c>
      <c r="TF137" s="191"/>
      <c r="TG137" s="192" t="e">
        <f t="shared" si="3715"/>
        <v>#VALUE!</v>
      </c>
      <c r="TH137" s="106" t="e">
        <f t="shared" si="3716"/>
        <v>#VALUE!</v>
      </c>
      <c r="TI137" s="202"/>
      <c r="TJ137" s="202"/>
      <c r="TK137" s="202"/>
      <c r="TL137" s="202"/>
      <c r="TM137" s="202"/>
      <c r="TN137" s="202"/>
      <c r="TO137" s="202"/>
      <c r="TP137" s="202"/>
      <c r="TQ137" s="203"/>
      <c r="TR137" s="204"/>
      <c r="TS137" s="108" t="e">
        <f t="shared" si="3717"/>
        <v>#VALUE!</v>
      </c>
      <c r="TT137" s="102">
        <f>IF(E137=0,0,SUMIF('Cocktail (December 2025)'!$F$6:$DB$1547,E137,'Cocktail (December 2025)'!$CR$6:$CR$1547))</f>
        <v>0</v>
      </c>
      <c r="TU137" s="108" t="e">
        <f t="shared" si="3718"/>
        <v>#VALUE!</v>
      </c>
      <c r="TV137" s="109" t="e">
        <f t="shared" si="3719"/>
        <v>#VALUE!</v>
      </c>
      <c r="TW137" s="104" t="e">
        <f t="shared" si="3720"/>
        <v>#VALUE!</v>
      </c>
      <c r="TX137" s="105" t="e">
        <f t="shared" si="3721"/>
        <v>#VALUE!</v>
      </c>
      <c r="TY137" s="191"/>
      <c r="TZ137" s="192" t="e">
        <f t="shared" si="3722"/>
        <v>#VALUE!</v>
      </c>
      <c r="UA137" s="106" t="e">
        <f t="shared" si="3723"/>
        <v>#VALUE!</v>
      </c>
      <c r="UB137" s="202"/>
      <c r="UC137" s="202"/>
      <c r="UD137" s="202"/>
      <c r="UE137" s="202"/>
      <c r="UF137" s="202"/>
      <c r="UG137" s="202"/>
      <c r="UH137" s="202"/>
      <c r="UI137" s="202"/>
      <c r="UJ137" s="203"/>
      <c r="UK137" s="204"/>
      <c r="UL137" s="108" t="e">
        <f t="shared" si="3724"/>
        <v>#VALUE!</v>
      </c>
      <c r="UM137" s="102">
        <f>IF(E137=0,0,SUMIF('Cocktail (December 2025)'!$F$6:$DB$1547,E137,'Cocktail (December 2025)'!$CU$6:$CU$1547))</f>
        <v>0</v>
      </c>
      <c r="UN137" s="108" t="e">
        <f t="shared" si="3725"/>
        <v>#VALUE!</v>
      </c>
      <c r="UO137" s="109" t="e">
        <f t="shared" si="3726"/>
        <v>#VALUE!</v>
      </c>
      <c r="UP137" s="104" t="e">
        <f t="shared" si="3727"/>
        <v>#VALUE!</v>
      </c>
      <c r="UQ137" s="105" t="e">
        <f t="shared" si="3728"/>
        <v>#VALUE!</v>
      </c>
      <c r="UR137" s="191"/>
      <c r="US137" s="192" t="e">
        <f t="shared" si="3729"/>
        <v>#VALUE!</v>
      </c>
      <c r="UT137" s="106" t="e">
        <f t="shared" si="3730"/>
        <v>#VALUE!</v>
      </c>
      <c r="UU137" s="202"/>
      <c r="UV137" s="202"/>
      <c r="UW137" s="202"/>
      <c r="UX137" s="202"/>
      <c r="UY137" s="202"/>
      <c r="UZ137" s="202"/>
      <c r="VA137" s="202"/>
      <c r="VB137" s="202"/>
      <c r="VC137" s="203"/>
      <c r="VD137" s="204"/>
      <c r="VE137" s="108" t="e">
        <f t="shared" si="3731"/>
        <v>#VALUE!</v>
      </c>
      <c r="VF137" s="102">
        <f>IF(E137=0,0,SUMIF('Cocktail (December 2025)'!$F$6:$DB$1547,E137,'Cocktail (December 2025)'!$CX$6:$CX$1547))</f>
        <v>0</v>
      </c>
      <c r="VG137" s="108" t="e">
        <f t="shared" si="3732"/>
        <v>#VALUE!</v>
      </c>
      <c r="VH137" s="109" t="e">
        <f t="shared" si="3733"/>
        <v>#VALUE!</v>
      </c>
      <c r="VI137" s="104" t="e">
        <f t="shared" si="3734"/>
        <v>#VALUE!</v>
      </c>
      <c r="VJ137" s="105" t="e">
        <f t="shared" si="3735"/>
        <v>#VALUE!</v>
      </c>
      <c r="VK137" s="191"/>
      <c r="VL137" s="192" t="e">
        <f t="shared" si="3736"/>
        <v>#VALUE!</v>
      </c>
      <c r="VM137" s="106" t="e">
        <f t="shared" si="3737"/>
        <v>#VALUE!</v>
      </c>
      <c r="VN137" s="202"/>
      <c r="VO137" s="202"/>
      <c r="VP137" s="202"/>
      <c r="VQ137" s="202"/>
      <c r="VR137" s="202"/>
      <c r="VS137" s="202"/>
      <c r="VT137" s="202"/>
      <c r="VU137" s="202"/>
      <c r="VV137" s="203"/>
      <c r="VW137" s="204"/>
      <c r="VX137" s="108" t="e">
        <f t="shared" si="3738"/>
        <v>#VALUE!</v>
      </c>
      <c r="VY137" s="102">
        <f>IF(E137=0,0,SUMIF('Cocktail (December 2025)'!$F$6:$DB$1547,E137,'Cocktail (December 2025)'!$DA$6:$DA$1547))</f>
        <v>0</v>
      </c>
      <c r="VZ137" s="108" t="e">
        <f t="shared" si="3739"/>
        <v>#VALUE!</v>
      </c>
      <c r="WA137" s="109" t="e">
        <f t="shared" si="3740"/>
        <v>#VALUE!</v>
      </c>
      <c r="WB137" s="104" t="e">
        <f t="shared" si="3741"/>
        <v>#VALUE!</v>
      </c>
      <c r="WC137" s="105" t="e">
        <f t="shared" si="3742"/>
        <v>#VALUE!</v>
      </c>
      <c r="WD137" s="191"/>
      <c r="WE137" s="192" t="e">
        <f t="shared" si="3743"/>
        <v>#VALUE!</v>
      </c>
      <c r="WF137" s="14" t="s">
        <v>81</v>
      </c>
      <c r="WG137" s="62">
        <f t="shared" si="3744"/>
        <v>0</v>
      </c>
      <c r="WH137" s="13">
        <f t="shared" si="3745"/>
        <v>0</v>
      </c>
      <c r="WI137" s="13">
        <f t="shared" si="3746"/>
        <v>0</v>
      </c>
      <c r="WJ137" s="13">
        <f t="shared" si="3747"/>
        <v>0</v>
      </c>
      <c r="WK137" s="13">
        <f t="shared" si="3748"/>
        <v>0</v>
      </c>
      <c r="WL137" s="13">
        <f t="shared" si="3749"/>
        <v>0</v>
      </c>
      <c r="WM137" s="13">
        <f t="shared" si="3750"/>
        <v>0</v>
      </c>
      <c r="WN137" s="13">
        <f t="shared" si="3751"/>
        <v>0</v>
      </c>
      <c r="WO137" s="13">
        <f t="shared" si="3752"/>
        <v>0</v>
      </c>
      <c r="WP137" s="63">
        <f t="shared" si="3753"/>
        <v>0</v>
      </c>
      <c r="WQ137" s="63">
        <f t="shared" si="3754"/>
        <v>0</v>
      </c>
      <c r="WR137" s="63" t="e">
        <f t="shared" si="3755"/>
        <v>#VALUE!</v>
      </c>
      <c r="WS137" s="63" t="e">
        <f t="shared" si="3756"/>
        <v>#VALUE!</v>
      </c>
      <c r="WT137" s="54" t="e">
        <f t="shared" si="3757"/>
        <v>#VALUE!</v>
      </c>
      <c r="WU137" s="64" t="e">
        <f t="shared" si="3758"/>
        <v>#VALUE!</v>
      </c>
      <c r="WV137" s="196"/>
      <c r="WW137" s="197" t="e">
        <f t="shared" si="3759"/>
        <v>#VALUE!</v>
      </c>
      <c r="WX137" s="12" t="e">
        <f t="shared" si="3760"/>
        <v>#VALUE!</v>
      </c>
      <c r="WY137" s="61"/>
    </row>
    <row r="138" spans="1:623" ht="15" hidden="1" x14ac:dyDescent="0.3">
      <c r="A138" s="114" t="str">
        <f t="shared" si="3526"/>
        <v>-</v>
      </c>
      <c r="B138" s="175"/>
      <c r="C138" s="173">
        <v>976</v>
      </c>
      <c r="D138" s="174">
        <v>471</v>
      </c>
      <c r="E138" s="138"/>
      <c r="F138" s="98" t="str">
        <f>IF(E138="","",IF(VLOOKUP(E138,'Master Data (December 2025)'!$B$10:$N$857,1)=E138,VLOOKUP(E138,'Master Data (December 2025)'!$B$10:$N$857,6),"XX"))</f>
        <v/>
      </c>
      <c r="G138" s="98"/>
      <c r="H138" s="90" t="str">
        <f>IF(E138="","",IF(VLOOKUP(E138,'Master Data (December 2025)'!$B$10:$N$857,1)=E138,VLOOKUP(E138,'Master Data (December 2025)'!$B$10:$N$857,8),"XX"))</f>
        <v/>
      </c>
      <c r="I138" s="98"/>
      <c r="J138" s="90" t="str">
        <f>IF(E138="","",IF(VLOOKUP(E138,'Master Data (December 2025)'!$B$10:$N$857,1)=E138,VLOOKUP(E138,'Master Data (December 2025)'!$B$10:$N$857,3),"XX"))</f>
        <v/>
      </c>
      <c r="K138" s="99" t="str">
        <f>IF(E138="","",IF(VLOOKUP(E138,'Master Data (December 2025)'!$B$10:$N$857,1)=E138,VLOOKUP(E138,'Master Data (December 2025)'!$B$10:$N$857,5),"XX"))</f>
        <v/>
      </c>
      <c r="L138" s="215" t="str">
        <f>IF(E138="","",IF(VLOOKUP(E138,'Master Data (December 2025)'!$B$10:$N$857,1)=E138,VLOOKUP(E138,'Master Data (December 2025)'!$B$10:$N$857,11),"XX"))</f>
        <v/>
      </c>
      <c r="M138" s="215" t="str">
        <f>IF(E138="","",IF(VLOOKUP(E138,'Master Data (December 2025)'!$B$10:$N$857,1)=E138,VLOOKUP(E138,'Master Data (December 2025)'!$B$10:$N$857,13),"XX"))</f>
        <v/>
      </c>
      <c r="N138" s="208"/>
      <c r="O138" s="100">
        <f t="shared" si="3528"/>
        <v>0</v>
      </c>
      <c r="P138" s="202"/>
      <c r="Q138" s="202"/>
      <c r="R138" s="202"/>
      <c r="S138" s="202"/>
      <c r="T138" s="202"/>
      <c r="U138" s="202"/>
      <c r="V138" s="202"/>
      <c r="W138" s="202"/>
      <c r="X138" s="203"/>
      <c r="Y138" s="204"/>
      <c r="Z138" s="101" t="e">
        <f t="shared" si="3529"/>
        <v>#VALUE!</v>
      </c>
      <c r="AA138" s="102">
        <f>IF(E138=0,0,SUMIF('Cocktail (December 2025)'!$F$6:$DB$1547,E138,'Cocktail (December 2025)'!$O$6:$O$1547))</f>
        <v>0</v>
      </c>
      <c r="AB138" s="103" t="e">
        <f t="shared" si="3530"/>
        <v>#VALUE!</v>
      </c>
      <c r="AC138" s="104" t="e">
        <f t="shared" si="3531"/>
        <v>#VALUE!</v>
      </c>
      <c r="AD138" s="104" t="e">
        <f t="shared" si="3532"/>
        <v>#VALUE!</v>
      </c>
      <c r="AE138" s="105" t="e">
        <f t="shared" si="3533"/>
        <v>#VALUE!</v>
      </c>
      <c r="AF138" s="191"/>
      <c r="AG138" s="192" t="e">
        <f t="shared" si="3534"/>
        <v>#VALUE!</v>
      </c>
      <c r="AH138" s="106" t="e">
        <f t="shared" si="3527"/>
        <v>#VALUE!</v>
      </c>
      <c r="AI138" s="202"/>
      <c r="AJ138" s="202"/>
      <c r="AK138" s="202"/>
      <c r="AL138" s="202"/>
      <c r="AM138" s="202"/>
      <c r="AN138" s="202"/>
      <c r="AO138" s="202"/>
      <c r="AP138" s="202"/>
      <c r="AQ138" s="203"/>
      <c r="AR138" s="204"/>
      <c r="AS138" s="107" t="e">
        <f t="shared" si="3535"/>
        <v>#VALUE!</v>
      </c>
      <c r="AT138" s="102">
        <f>IF(E138=0,0,SUMIF('Cocktail (December 2025)'!$F$6:$DB$1547,E138,'Cocktail (December 2025)'!$R$6:$R$1547))</f>
        <v>0</v>
      </c>
      <c r="AU138" s="108" t="e">
        <f t="shared" si="3536"/>
        <v>#VALUE!</v>
      </c>
      <c r="AV138" s="104" t="e">
        <f t="shared" si="3537"/>
        <v>#VALUE!</v>
      </c>
      <c r="AW138" s="104" t="e">
        <f t="shared" si="3538"/>
        <v>#VALUE!</v>
      </c>
      <c r="AX138" s="105" t="e">
        <f t="shared" si="3539"/>
        <v>#VALUE!</v>
      </c>
      <c r="AY138" s="191"/>
      <c r="AZ138" s="192" t="e">
        <f t="shared" si="3540"/>
        <v>#VALUE!</v>
      </c>
      <c r="BA138" s="106" t="e">
        <f t="shared" si="3541"/>
        <v>#VALUE!</v>
      </c>
      <c r="BB138" s="202"/>
      <c r="BC138" s="202"/>
      <c r="BD138" s="202"/>
      <c r="BE138" s="202"/>
      <c r="BF138" s="202"/>
      <c r="BG138" s="202"/>
      <c r="BH138" s="202"/>
      <c r="BI138" s="202"/>
      <c r="BJ138" s="203"/>
      <c r="BK138" s="204"/>
      <c r="BL138" s="108" t="e">
        <f t="shared" si="3542"/>
        <v>#VALUE!</v>
      </c>
      <c r="BM138" s="102">
        <f>IF(E138=0,0,SUMIF('Cocktail (December 2025)'!$F$6:$DB$1547,E138,'Cocktail (December 2025)'!$U$6:$U$1547))</f>
        <v>0</v>
      </c>
      <c r="BN138" s="108" t="e">
        <f t="shared" si="3543"/>
        <v>#VALUE!</v>
      </c>
      <c r="BO138" s="109" t="e">
        <f t="shared" si="3544"/>
        <v>#VALUE!</v>
      </c>
      <c r="BP138" s="104" t="e">
        <f t="shared" si="3545"/>
        <v>#VALUE!</v>
      </c>
      <c r="BQ138" s="105" t="e">
        <f t="shared" si="3546"/>
        <v>#VALUE!</v>
      </c>
      <c r="BR138" s="191"/>
      <c r="BS138" s="192" t="e">
        <f t="shared" si="3547"/>
        <v>#VALUE!</v>
      </c>
      <c r="BT138" s="106" t="e">
        <f t="shared" si="3548"/>
        <v>#VALUE!</v>
      </c>
      <c r="BU138" s="202"/>
      <c r="BV138" s="202"/>
      <c r="BW138" s="202"/>
      <c r="BX138" s="202"/>
      <c r="BY138" s="202"/>
      <c r="BZ138" s="202"/>
      <c r="CA138" s="202"/>
      <c r="CB138" s="202"/>
      <c r="CC138" s="203"/>
      <c r="CD138" s="204"/>
      <c r="CE138" s="108" t="e">
        <f t="shared" si="3549"/>
        <v>#VALUE!</v>
      </c>
      <c r="CF138" s="102">
        <f>IF(E138=0,0,SUMIF('Cocktail (December 2025)'!$F$6:$DB$1547,E138,'Cocktail (December 2025)'!$X$6:$X$1547))</f>
        <v>0</v>
      </c>
      <c r="CG138" s="108" t="e">
        <f t="shared" si="3550"/>
        <v>#VALUE!</v>
      </c>
      <c r="CH138" s="109" t="e">
        <f t="shared" si="3551"/>
        <v>#VALUE!</v>
      </c>
      <c r="CI138" s="104" t="e">
        <f t="shared" si="3552"/>
        <v>#VALUE!</v>
      </c>
      <c r="CJ138" s="105" t="e">
        <f t="shared" si="3553"/>
        <v>#VALUE!</v>
      </c>
      <c r="CK138" s="191"/>
      <c r="CL138" s="192" t="e">
        <f t="shared" si="3554"/>
        <v>#VALUE!</v>
      </c>
      <c r="CM138" s="106" t="e">
        <f t="shared" si="3555"/>
        <v>#VALUE!</v>
      </c>
      <c r="CN138" s="202"/>
      <c r="CO138" s="202"/>
      <c r="CP138" s="202"/>
      <c r="CQ138" s="202"/>
      <c r="CR138" s="202"/>
      <c r="CS138" s="202"/>
      <c r="CT138" s="202"/>
      <c r="CU138" s="202"/>
      <c r="CV138" s="203"/>
      <c r="CW138" s="204"/>
      <c r="CX138" s="108" t="e">
        <f t="shared" si="3556"/>
        <v>#VALUE!</v>
      </c>
      <c r="CY138" s="102">
        <f>IF(E138=0,0,SUMIF('Cocktail (December 2025)'!$F$6:$DB$1547,E138,'Cocktail (December 2025)'!$AA$6:$AA$1547))</f>
        <v>0</v>
      </c>
      <c r="CZ138" s="108" t="e">
        <f t="shared" si="3557"/>
        <v>#VALUE!</v>
      </c>
      <c r="DA138" s="109" t="e">
        <f t="shared" si="3558"/>
        <v>#VALUE!</v>
      </c>
      <c r="DB138" s="104" t="e">
        <f t="shared" si="3559"/>
        <v>#VALUE!</v>
      </c>
      <c r="DC138" s="105" t="e">
        <f t="shared" si="3560"/>
        <v>#VALUE!</v>
      </c>
      <c r="DD138" s="191"/>
      <c r="DE138" s="192" t="e">
        <f t="shared" si="3561"/>
        <v>#VALUE!</v>
      </c>
      <c r="DF138" s="106" t="e">
        <f t="shared" si="3562"/>
        <v>#VALUE!</v>
      </c>
      <c r="DG138" s="202"/>
      <c r="DH138" s="202"/>
      <c r="DI138" s="202"/>
      <c r="DJ138" s="202"/>
      <c r="DK138" s="202"/>
      <c r="DL138" s="202"/>
      <c r="DM138" s="202"/>
      <c r="DN138" s="202"/>
      <c r="DO138" s="203"/>
      <c r="DP138" s="204"/>
      <c r="DQ138" s="108" t="e">
        <f t="shared" si="3563"/>
        <v>#VALUE!</v>
      </c>
      <c r="DR138" s="102">
        <f>IF(E138=0,0,SUMIF('Cocktail (December 2025)'!$F$6:$DB$1547,E138,'Cocktail (December 2025)'!$AD$6:$AD$1547))</f>
        <v>0</v>
      </c>
      <c r="DS138" s="108" t="e">
        <f t="shared" si="3564"/>
        <v>#VALUE!</v>
      </c>
      <c r="DT138" s="109" t="e">
        <f t="shared" si="3565"/>
        <v>#VALUE!</v>
      </c>
      <c r="DU138" s="104" t="e">
        <f t="shared" si="3566"/>
        <v>#VALUE!</v>
      </c>
      <c r="DV138" s="105" t="e">
        <f t="shared" si="3567"/>
        <v>#VALUE!</v>
      </c>
      <c r="DW138" s="191"/>
      <c r="DX138" s="192" t="e">
        <f t="shared" si="3568"/>
        <v>#VALUE!</v>
      </c>
      <c r="DY138" s="106" t="e">
        <f t="shared" si="3569"/>
        <v>#VALUE!</v>
      </c>
      <c r="DZ138" s="202"/>
      <c r="EA138" s="202"/>
      <c r="EB138" s="202"/>
      <c r="EC138" s="202"/>
      <c r="ED138" s="202"/>
      <c r="EE138" s="202"/>
      <c r="EF138" s="202"/>
      <c r="EG138" s="202"/>
      <c r="EH138" s="203"/>
      <c r="EI138" s="204"/>
      <c r="EJ138" s="108" t="e">
        <f t="shared" si="3570"/>
        <v>#VALUE!</v>
      </c>
      <c r="EK138" s="102">
        <f>IF(E138=0,0,SUMIF('Cocktail (December 2025)'!$F$6:$DB$1547,E138,'Cocktail (December 2025)'!$AG$6:$AG$1547))</f>
        <v>0</v>
      </c>
      <c r="EL138" s="108" t="e">
        <f t="shared" si="3571"/>
        <v>#VALUE!</v>
      </c>
      <c r="EM138" s="109" t="e">
        <f t="shared" si="3572"/>
        <v>#VALUE!</v>
      </c>
      <c r="EN138" s="104" t="e">
        <f t="shared" si="3573"/>
        <v>#VALUE!</v>
      </c>
      <c r="EO138" s="105" t="e">
        <f t="shared" si="3574"/>
        <v>#VALUE!</v>
      </c>
      <c r="EP138" s="191"/>
      <c r="EQ138" s="199" t="e">
        <f t="shared" si="3575"/>
        <v>#VALUE!</v>
      </c>
      <c r="ER138" s="185" t="e">
        <f t="shared" si="3576"/>
        <v>#VALUE!</v>
      </c>
      <c r="ES138" s="202"/>
      <c r="ET138" s="202"/>
      <c r="EU138" s="202"/>
      <c r="EV138" s="202"/>
      <c r="EW138" s="202"/>
      <c r="EX138" s="202"/>
      <c r="EY138" s="202"/>
      <c r="EZ138" s="202"/>
      <c r="FA138" s="203"/>
      <c r="FB138" s="204"/>
      <c r="FC138" s="108" t="e">
        <f t="shared" si="3577"/>
        <v>#VALUE!</v>
      </c>
      <c r="FD138" s="102">
        <f>IF(E138=0,0,SUMIF('Cocktail (December 2025)'!$F$6:$DB$1547,E138,'Cocktail (December 2025)'!$AJ$6:$AJ$1547))</f>
        <v>0</v>
      </c>
      <c r="FE138" s="108" t="e">
        <f t="shared" si="3578"/>
        <v>#VALUE!</v>
      </c>
      <c r="FF138" s="109" t="e">
        <f t="shared" si="3579"/>
        <v>#VALUE!</v>
      </c>
      <c r="FG138" s="104" t="e">
        <f t="shared" si="3580"/>
        <v>#VALUE!</v>
      </c>
      <c r="FH138" s="105" t="e">
        <f t="shared" si="3581"/>
        <v>#VALUE!</v>
      </c>
      <c r="FI138" s="191"/>
      <c r="FJ138" s="192" t="e">
        <f t="shared" si="3582"/>
        <v>#VALUE!</v>
      </c>
      <c r="FK138" s="110" t="e">
        <f t="shared" si="3583"/>
        <v>#VALUE!</v>
      </c>
      <c r="FL138" s="202"/>
      <c r="FM138" s="202"/>
      <c r="FN138" s="202"/>
      <c r="FO138" s="202"/>
      <c r="FP138" s="202"/>
      <c r="FQ138" s="202"/>
      <c r="FR138" s="202"/>
      <c r="FS138" s="202"/>
      <c r="FT138" s="203"/>
      <c r="FU138" s="204"/>
      <c r="FV138" s="108" t="e">
        <f t="shared" si="3584"/>
        <v>#VALUE!</v>
      </c>
      <c r="FW138" s="102">
        <f>IF(E138=0,0,SUMIF('Cocktail (December 2025)'!$F$6:$DB$1547,E138,'Cocktail (December 2025)'!$AM$6:$AM$1547))</f>
        <v>0</v>
      </c>
      <c r="FX138" s="108" t="e">
        <f t="shared" si="3585"/>
        <v>#VALUE!</v>
      </c>
      <c r="FY138" s="109" t="e">
        <f t="shared" si="3586"/>
        <v>#VALUE!</v>
      </c>
      <c r="FZ138" s="104" t="e">
        <f t="shared" si="3587"/>
        <v>#VALUE!</v>
      </c>
      <c r="GA138" s="105" t="e">
        <f t="shared" si="3588"/>
        <v>#VALUE!</v>
      </c>
      <c r="GB138" s="191"/>
      <c r="GC138" s="192" t="e">
        <f t="shared" si="3589"/>
        <v>#VALUE!</v>
      </c>
      <c r="GD138" s="106" t="e">
        <f t="shared" si="3590"/>
        <v>#VALUE!</v>
      </c>
      <c r="GE138" s="202"/>
      <c r="GF138" s="202"/>
      <c r="GG138" s="202"/>
      <c r="GH138" s="202"/>
      <c r="GI138" s="202"/>
      <c r="GJ138" s="202"/>
      <c r="GK138" s="202"/>
      <c r="GL138" s="202"/>
      <c r="GM138" s="203"/>
      <c r="GN138" s="204"/>
      <c r="GO138" s="108" t="e">
        <f t="shared" si="3591"/>
        <v>#VALUE!</v>
      </c>
      <c r="GP138" s="102">
        <f>IF(E138=0,0,SUMIF('Cocktail (December 2025)'!$F$6:$DB$1547,E138,'Cocktail (December 2025)'!$AP$6:$AP$1547))</f>
        <v>0</v>
      </c>
      <c r="GQ138" s="108" t="e">
        <f t="shared" si="3592"/>
        <v>#VALUE!</v>
      </c>
      <c r="GR138" s="109" t="e">
        <f t="shared" si="3593"/>
        <v>#VALUE!</v>
      </c>
      <c r="GS138" s="104" t="e">
        <f t="shared" si="3594"/>
        <v>#VALUE!</v>
      </c>
      <c r="GT138" s="105" t="e">
        <f t="shared" si="3595"/>
        <v>#VALUE!</v>
      </c>
      <c r="GU138" s="191"/>
      <c r="GV138" s="192" t="e">
        <f t="shared" si="3596"/>
        <v>#VALUE!</v>
      </c>
      <c r="GW138" s="106" t="e">
        <f t="shared" si="3597"/>
        <v>#VALUE!</v>
      </c>
      <c r="GX138" s="202"/>
      <c r="GY138" s="202"/>
      <c r="GZ138" s="202"/>
      <c r="HA138" s="202"/>
      <c r="HB138" s="202"/>
      <c r="HC138" s="202"/>
      <c r="HD138" s="202"/>
      <c r="HE138" s="202"/>
      <c r="HF138" s="203"/>
      <c r="HG138" s="204"/>
      <c r="HH138" s="108" t="e">
        <f t="shared" si="3598"/>
        <v>#VALUE!</v>
      </c>
      <c r="HI138" s="102">
        <f>IF(E138=0,0,SUMIF('Cocktail (December 2025)'!$F$6:$DB$1547,E138,'Cocktail (December 2025)'!$AS$6:$AS$1547))</f>
        <v>0</v>
      </c>
      <c r="HJ138" s="108" t="e">
        <f t="shared" si="3599"/>
        <v>#VALUE!</v>
      </c>
      <c r="HK138" s="109" t="e">
        <f t="shared" si="3600"/>
        <v>#VALUE!</v>
      </c>
      <c r="HL138" s="104" t="e">
        <f t="shared" si="3601"/>
        <v>#VALUE!</v>
      </c>
      <c r="HM138" s="105" t="e">
        <f t="shared" si="3602"/>
        <v>#VALUE!</v>
      </c>
      <c r="HN138" s="191"/>
      <c r="HO138" s="192" t="e">
        <f t="shared" si="3603"/>
        <v>#VALUE!</v>
      </c>
      <c r="HP138" s="106" t="e">
        <f t="shared" si="3604"/>
        <v>#VALUE!</v>
      </c>
      <c r="HQ138" s="202"/>
      <c r="HR138" s="202"/>
      <c r="HS138" s="202"/>
      <c r="HT138" s="202"/>
      <c r="HU138" s="202"/>
      <c r="HV138" s="202"/>
      <c r="HW138" s="202"/>
      <c r="HX138" s="202"/>
      <c r="HY138" s="203"/>
      <c r="HZ138" s="204"/>
      <c r="IA138" s="108" t="e">
        <f t="shared" si="3605"/>
        <v>#VALUE!</v>
      </c>
      <c r="IB138" s="102">
        <f>IF(E138=0,0,SUMIF('Cocktail (December 2025)'!$F$6:$DB$1547,E138,'Cocktail (December 2025)'!$AV$6:$AV$1547))</f>
        <v>0</v>
      </c>
      <c r="IC138" s="108" t="e">
        <f t="shared" si="3606"/>
        <v>#VALUE!</v>
      </c>
      <c r="ID138" s="109" t="e">
        <f t="shared" si="3607"/>
        <v>#VALUE!</v>
      </c>
      <c r="IE138" s="104" t="e">
        <f t="shared" si="3608"/>
        <v>#VALUE!</v>
      </c>
      <c r="IF138" s="105" t="e">
        <f t="shared" si="3609"/>
        <v>#VALUE!</v>
      </c>
      <c r="IG138" s="191"/>
      <c r="IH138" s="192" t="e">
        <f t="shared" si="3610"/>
        <v>#VALUE!</v>
      </c>
      <c r="II138" s="106" t="e">
        <f t="shared" si="3611"/>
        <v>#VALUE!</v>
      </c>
      <c r="IJ138" s="202"/>
      <c r="IK138" s="202"/>
      <c r="IL138" s="202"/>
      <c r="IM138" s="202"/>
      <c r="IN138" s="202"/>
      <c r="IO138" s="202"/>
      <c r="IP138" s="202"/>
      <c r="IQ138" s="202"/>
      <c r="IR138" s="203"/>
      <c r="IS138" s="204"/>
      <c r="IT138" s="108" t="e">
        <f t="shared" si="3612"/>
        <v>#VALUE!</v>
      </c>
      <c r="IU138" s="102">
        <f>IF(E138=0,0,SUMIF('Cocktail (December 2025)'!$F$6:$DB$1547,E138,'Cocktail (December 2025)'!$AY$6:$AY$1547))</f>
        <v>0</v>
      </c>
      <c r="IV138" s="108" t="e">
        <f t="shared" si="3613"/>
        <v>#VALUE!</v>
      </c>
      <c r="IW138" s="109" t="e">
        <f t="shared" si="3614"/>
        <v>#VALUE!</v>
      </c>
      <c r="IX138" s="104" t="e">
        <f t="shared" si="3615"/>
        <v>#VALUE!</v>
      </c>
      <c r="IY138" s="105" t="e">
        <f t="shared" si="3616"/>
        <v>#VALUE!</v>
      </c>
      <c r="IZ138" s="191"/>
      <c r="JA138" s="192" t="e">
        <f t="shared" si="3617"/>
        <v>#VALUE!</v>
      </c>
      <c r="JB138" s="106" t="e">
        <f t="shared" si="3618"/>
        <v>#VALUE!</v>
      </c>
      <c r="JC138" s="202"/>
      <c r="JD138" s="202"/>
      <c r="JE138" s="202"/>
      <c r="JF138" s="202"/>
      <c r="JG138" s="202"/>
      <c r="JH138" s="202"/>
      <c r="JI138" s="202"/>
      <c r="JJ138" s="202"/>
      <c r="JK138" s="203"/>
      <c r="JL138" s="204"/>
      <c r="JM138" s="108" t="e">
        <f t="shared" si="3619"/>
        <v>#VALUE!</v>
      </c>
      <c r="JN138" s="102">
        <f>IF(E138=0,0,SUMIF('Cocktail (December 2025)'!$F$6:$DB$1547,E138,'Cocktail (December 2025)'!$BB$6:$BB$1547))</f>
        <v>0</v>
      </c>
      <c r="JO138" s="108" t="e">
        <f t="shared" si="3620"/>
        <v>#VALUE!</v>
      </c>
      <c r="JP138" s="109" t="e">
        <f t="shared" si="3621"/>
        <v>#VALUE!</v>
      </c>
      <c r="JQ138" s="104" t="e">
        <f t="shared" si="3622"/>
        <v>#VALUE!</v>
      </c>
      <c r="JR138" s="105" t="e">
        <f t="shared" si="3623"/>
        <v>#VALUE!</v>
      </c>
      <c r="JS138" s="191"/>
      <c r="JT138" s="192" t="e">
        <f t="shared" si="3624"/>
        <v>#VALUE!</v>
      </c>
      <c r="JU138" s="106" t="e">
        <f t="shared" si="3625"/>
        <v>#VALUE!</v>
      </c>
      <c r="JV138" s="202"/>
      <c r="JW138" s="202"/>
      <c r="JX138" s="202"/>
      <c r="JY138" s="202"/>
      <c r="JZ138" s="202"/>
      <c r="KA138" s="202"/>
      <c r="KB138" s="202"/>
      <c r="KC138" s="202"/>
      <c r="KD138" s="203"/>
      <c r="KE138" s="204"/>
      <c r="KF138" s="108" t="e">
        <f t="shared" si="3626"/>
        <v>#VALUE!</v>
      </c>
      <c r="KG138" s="102">
        <f>IF(E138=0,0,SUMIF('Cocktail (December 2025)'!$F$6:$DB$1547,E138,'Cocktail (December 2025)'!$BE$6:$BE$1547))</f>
        <v>0</v>
      </c>
      <c r="KH138" s="108" t="e">
        <f t="shared" si="3627"/>
        <v>#VALUE!</v>
      </c>
      <c r="KI138" s="109" t="e">
        <f t="shared" si="3628"/>
        <v>#VALUE!</v>
      </c>
      <c r="KJ138" s="104" t="e">
        <f t="shared" si="3629"/>
        <v>#VALUE!</v>
      </c>
      <c r="KK138" s="105" t="e">
        <f t="shared" si="3630"/>
        <v>#VALUE!</v>
      </c>
      <c r="KL138" s="191"/>
      <c r="KM138" s="192" t="e">
        <f t="shared" si="3631"/>
        <v>#VALUE!</v>
      </c>
      <c r="KN138" s="106" t="e">
        <f t="shared" si="3632"/>
        <v>#VALUE!</v>
      </c>
      <c r="KO138" s="202"/>
      <c r="KP138" s="202"/>
      <c r="KQ138" s="202"/>
      <c r="KR138" s="202"/>
      <c r="KS138" s="202"/>
      <c r="KT138" s="202"/>
      <c r="KU138" s="202"/>
      <c r="KV138" s="202"/>
      <c r="KW138" s="203"/>
      <c r="KX138" s="204"/>
      <c r="KY138" s="108" t="e">
        <f t="shared" si="3633"/>
        <v>#VALUE!</v>
      </c>
      <c r="KZ138" s="102">
        <f>IF(E138=0,0,SUMIF('Cocktail (December 2025)'!$F$6:$DB$1547,E138,'Cocktail (December 2025)'!$BH$6:$BH$1547))</f>
        <v>0</v>
      </c>
      <c r="LA138" s="108" t="e">
        <f t="shared" si="3634"/>
        <v>#VALUE!</v>
      </c>
      <c r="LB138" s="109" t="e">
        <f t="shared" si="3635"/>
        <v>#VALUE!</v>
      </c>
      <c r="LC138" s="104" t="e">
        <f t="shared" si="3636"/>
        <v>#VALUE!</v>
      </c>
      <c r="LD138" s="105" t="e">
        <f t="shared" si="3637"/>
        <v>#VALUE!</v>
      </c>
      <c r="LE138" s="191"/>
      <c r="LF138" s="192" t="e">
        <f t="shared" si="3638"/>
        <v>#VALUE!</v>
      </c>
      <c r="LG138" s="106" t="e">
        <f t="shared" si="3639"/>
        <v>#VALUE!</v>
      </c>
      <c r="LH138" s="202"/>
      <c r="LI138" s="202"/>
      <c r="LJ138" s="202"/>
      <c r="LK138" s="202"/>
      <c r="LL138" s="202"/>
      <c r="LM138" s="202"/>
      <c r="LN138" s="202"/>
      <c r="LO138" s="202"/>
      <c r="LP138" s="203"/>
      <c r="LQ138" s="204"/>
      <c r="LR138" s="108" t="e">
        <f t="shared" si="3640"/>
        <v>#VALUE!</v>
      </c>
      <c r="LS138" s="102">
        <f>IF(E138=0,0,SUMIF('Cocktail (December 2025)'!$F$6:$DB$1547,E138,'Cocktail (December 2025)'!$BK$6:$BK$1547))</f>
        <v>0</v>
      </c>
      <c r="LT138" s="108" t="e">
        <f t="shared" si="3641"/>
        <v>#VALUE!</v>
      </c>
      <c r="LU138" s="109" t="e">
        <f t="shared" si="3642"/>
        <v>#VALUE!</v>
      </c>
      <c r="LV138" s="104" t="e">
        <f t="shared" si="3643"/>
        <v>#VALUE!</v>
      </c>
      <c r="LW138" s="105" t="e">
        <f t="shared" si="3644"/>
        <v>#VALUE!</v>
      </c>
      <c r="LX138" s="191"/>
      <c r="LY138" s="192" t="e">
        <f t="shared" si="3645"/>
        <v>#VALUE!</v>
      </c>
      <c r="LZ138" s="106" t="e">
        <f t="shared" si="3646"/>
        <v>#VALUE!</v>
      </c>
      <c r="MA138" s="202"/>
      <c r="MB138" s="202"/>
      <c r="MC138" s="202"/>
      <c r="MD138" s="202"/>
      <c r="ME138" s="202"/>
      <c r="MF138" s="202"/>
      <c r="MG138" s="202"/>
      <c r="MH138" s="202"/>
      <c r="MI138" s="203"/>
      <c r="MJ138" s="204"/>
      <c r="MK138" s="108" t="e">
        <f t="shared" si="3647"/>
        <v>#VALUE!</v>
      </c>
      <c r="ML138" s="102">
        <f>IF(E138=0,0,SUMIF('Cocktail (December 2025)'!$F$6:$DB$1547,E138,'Cocktail (December 2025)'!$BN$6:$BN$1547))</f>
        <v>0</v>
      </c>
      <c r="MM138" s="108" t="e">
        <f t="shared" si="3648"/>
        <v>#VALUE!</v>
      </c>
      <c r="MN138" s="109" t="e">
        <f t="shared" si="3649"/>
        <v>#VALUE!</v>
      </c>
      <c r="MO138" s="104" t="e">
        <f t="shared" si="3650"/>
        <v>#VALUE!</v>
      </c>
      <c r="MP138" s="105" t="e">
        <f t="shared" si="3651"/>
        <v>#VALUE!</v>
      </c>
      <c r="MQ138" s="191"/>
      <c r="MR138" s="192" t="e">
        <f t="shared" si="3652"/>
        <v>#VALUE!</v>
      </c>
      <c r="MS138" s="106" t="e">
        <f t="shared" si="3653"/>
        <v>#VALUE!</v>
      </c>
      <c r="MT138" s="202"/>
      <c r="MU138" s="202"/>
      <c r="MV138" s="202"/>
      <c r="MW138" s="202"/>
      <c r="MX138" s="202"/>
      <c r="MY138" s="202"/>
      <c r="MZ138" s="202"/>
      <c r="NA138" s="202"/>
      <c r="NB138" s="203"/>
      <c r="NC138" s="204"/>
      <c r="ND138" s="108" t="e">
        <f t="shared" si="3654"/>
        <v>#VALUE!</v>
      </c>
      <c r="NE138" s="102">
        <f>IF(E138=0,0,SUMIF('Cocktail (December 2025)'!$F$6:$DB$1547,E138,'Cocktail (December 2025)'!$BQ$6:$BQ$1547))</f>
        <v>0</v>
      </c>
      <c r="NF138" s="108" t="e">
        <f t="shared" si="3655"/>
        <v>#VALUE!</v>
      </c>
      <c r="NG138" s="109" t="e">
        <f t="shared" si="3656"/>
        <v>#VALUE!</v>
      </c>
      <c r="NH138" s="104" t="e">
        <f t="shared" si="3657"/>
        <v>#VALUE!</v>
      </c>
      <c r="NI138" s="105" t="e">
        <f t="shared" si="3658"/>
        <v>#VALUE!</v>
      </c>
      <c r="NJ138" s="191"/>
      <c r="NK138" s="192" t="e">
        <f t="shared" si="3659"/>
        <v>#VALUE!</v>
      </c>
      <c r="NL138" s="106" t="e">
        <f t="shared" si="3660"/>
        <v>#VALUE!</v>
      </c>
      <c r="NM138" s="202"/>
      <c r="NN138" s="202"/>
      <c r="NO138" s="202"/>
      <c r="NP138" s="202"/>
      <c r="NQ138" s="202"/>
      <c r="NR138" s="202"/>
      <c r="NS138" s="202"/>
      <c r="NT138" s="202"/>
      <c r="NU138" s="203"/>
      <c r="NV138" s="204"/>
      <c r="NW138" s="108" t="e">
        <f t="shared" si="3661"/>
        <v>#VALUE!</v>
      </c>
      <c r="NX138" s="102">
        <f>IF(E138=0,0,SUMIF('Cocktail (December 2025)'!$F$6:$DB$1547,E138,'Cocktail (December 2025)'!$BT$6:$BT$1547))</f>
        <v>0</v>
      </c>
      <c r="NY138" s="108" t="e">
        <f t="shared" si="3662"/>
        <v>#VALUE!</v>
      </c>
      <c r="NZ138" s="109" t="e">
        <f t="shared" si="3663"/>
        <v>#VALUE!</v>
      </c>
      <c r="OA138" s="104" t="e">
        <f t="shared" si="3664"/>
        <v>#VALUE!</v>
      </c>
      <c r="OB138" s="105" t="e">
        <f t="shared" si="3665"/>
        <v>#VALUE!</v>
      </c>
      <c r="OC138" s="191"/>
      <c r="OD138" s="192" t="e">
        <f t="shared" si="3666"/>
        <v>#VALUE!</v>
      </c>
      <c r="OE138" s="106" t="e">
        <f t="shared" si="3667"/>
        <v>#VALUE!</v>
      </c>
      <c r="OF138" s="202"/>
      <c r="OG138" s="202"/>
      <c r="OH138" s="202"/>
      <c r="OI138" s="202"/>
      <c r="OJ138" s="202"/>
      <c r="OK138" s="202"/>
      <c r="OL138" s="202"/>
      <c r="OM138" s="202"/>
      <c r="ON138" s="203"/>
      <c r="OO138" s="204"/>
      <c r="OP138" s="108" t="e">
        <f t="shared" si="3668"/>
        <v>#VALUE!</v>
      </c>
      <c r="OQ138" s="102">
        <f>IF(E138=0,0,SUMIF('Cocktail (December 2025)'!$F$6:$DB$1547,E138,'Cocktail (December 2025)'!$BW$6:$BW$1547))</f>
        <v>0</v>
      </c>
      <c r="OR138" s="108" t="e">
        <f t="shared" si="3669"/>
        <v>#VALUE!</v>
      </c>
      <c r="OS138" s="109" t="e">
        <f t="shared" si="3670"/>
        <v>#VALUE!</v>
      </c>
      <c r="OT138" s="104" t="e">
        <f t="shared" si="3671"/>
        <v>#VALUE!</v>
      </c>
      <c r="OU138" s="105" t="e">
        <f t="shared" si="3672"/>
        <v>#VALUE!</v>
      </c>
      <c r="OV138" s="191"/>
      <c r="OW138" s="192" t="e">
        <f t="shared" si="3673"/>
        <v>#VALUE!</v>
      </c>
      <c r="OX138" s="106" t="e">
        <f t="shared" si="3674"/>
        <v>#VALUE!</v>
      </c>
      <c r="OY138" s="202"/>
      <c r="OZ138" s="202"/>
      <c r="PA138" s="202"/>
      <c r="PB138" s="202"/>
      <c r="PC138" s="202"/>
      <c r="PD138" s="202"/>
      <c r="PE138" s="202"/>
      <c r="PF138" s="202"/>
      <c r="PG138" s="203"/>
      <c r="PH138" s="204"/>
      <c r="PI138" s="108" t="e">
        <f t="shared" si="3675"/>
        <v>#VALUE!</v>
      </c>
      <c r="PJ138" s="102">
        <f>IF(E138=0,0,SUMIF('Cocktail (December 2025)'!$F$6:$DB$1547,E138,'Cocktail (December 2025)'!$BZ$6:$BZ$1547))</f>
        <v>0</v>
      </c>
      <c r="PK138" s="108" t="e">
        <f t="shared" si="3676"/>
        <v>#VALUE!</v>
      </c>
      <c r="PL138" s="109" t="e">
        <f t="shared" si="3677"/>
        <v>#VALUE!</v>
      </c>
      <c r="PM138" s="104" t="e">
        <f t="shared" si="3678"/>
        <v>#VALUE!</v>
      </c>
      <c r="PN138" s="105" t="e">
        <f t="shared" si="3679"/>
        <v>#VALUE!</v>
      </c>
      <c r="PO138" s="191"/>
      <c r="PP138" s="192" t="e">
        <f t="shared" si="3680"/>
        <v>#VALUE!</v>
      </c>
      <c r="PQ138" s="106" t="e">
        <f t="shared" si="3681"/>
        <v>#VALUE!</v>
      </c>
      <c r="PR138" s="202"/>
      <c r="PS138" s="202"/>
      <c r="PT138" s="202"/>
      <c r="PU138" s="202"/>
      <c r="PV138" s="202"/>
      <c r="PW138" s="202"/>
      <c r="PX138" s="202"/>
      <c r="PY138" s="202"/>
      <c r="PZ138" s="203"/>
      <c r="QA138" s="204"/>
      <c r="QB138" s="108" t="e">
        <f t="shared" si="3682"/>
        <v>#VALUE!</v>
      </c>
      <c r="QC138" s="102">
        <f>IF(E138=0,0,SUMIF('Cocktail (December 2025)'!$F$6:$DB$1547,E138,'Cocktail (December 2025)'!$CC$6:$CC$1547))</f>
        <v>0</v>
      </c>
      <c r="QD138" s="108" t="e">
        <f t="shared" si="3683"/>
        <v>#VALUE!</v>
      </c>
      <c r="QE138" s="109" t="e">
        <f t="shared" si="3684"/>
        <v>#VALUE!</v>
      </c>
      <c r="QF138" s="104" t="e">
        <f t="shared" si="3685"/>
        <v>#VALUE!</v>
      </c>
      <c r="QG138" s="105" t="e">
        <f t="shared" si="3686"/>
        <v>#VALUE!</v>
      </c>
      <c r="QH138" s="191"/>
      <c r="QI138" s="192" t="e">
        <f t="shared" si="3687"/>
        <v>#VALUE!</v>
      </c>
      <c r="QJ138" s="106" t="e">
        <f t="shared" si="3688"/>
        <v>#VALUE!</v>
      </c>
      <c r="QK138" s="202"/>
      <c r="QL138" s="202"/>
      <c r="QM138" s="202"/>
      <c r="QN138" s="202"/>
      <c r="QO138" s="202"/>
      <c r="QP138" s="202"/>
      <c r="QQ138" s="202"/>
      <c r="QR138" s="202"/>
      <c r="QS138" s="203"/>
      <c r="QT138" s="204"/>
      <c r="QU138" s="108" t="e">
        <f t="shared" si="3689"/>
        <v>#VALUE!</v>
      </c>
      <c r="QV138" s="102">
        <f>IF(E138=0,0,SUMIF('Cocktail (December 2025)'!$F$6:$DB$1547,E138,'Cocktail (December 2025)'!$CF$6:$CF$1547))</f>
        <v>0</v>
      </c>
      <c r="QW138" s="108" t="e">
        <f t="shared" si="3690"/>
        <v>#VALUE!</v>
      </c>
      <c r="QX138" s="109" t="e">
        <f t="shared" si="3691"/>
        <v>#VALUE!</v>
      </c>
      <c r="QY138" s="104" t="e">
        <f t="shared" si="3692"/>
        <v>#VALUE!</v>
      </c>
      <c r="QZ138" s="105" t="e">
        <f t="shared" si="3693"/>
        <v>#VALUE!</v>
      </c>
      <c r="RA138" s="191"/>
      <c r="RB138" s="192" t="e">
        <f t="shared" si="3694"/>
        <v>#VALUE!</v>
      </c>
      <c r="RC138" s="106" t="e">
        <f t="shared" si="3695"/>
        <v>#VALUE!</v>
      </c>
      <c r="RD138" s="202"/>
      <c r="RE138" s="202"/>
      <c r="RF138" s="202"/>
      <c r="RG138" s="202"/>
      <c r="RH138" s="202"/>
      <c r="RI138" s="202"/>
      <c r="RJ138" s="202"/>
      <c r="RK138" s="202"/>
      <c r="RL138" s="203"/>
      <c r="RM138" s="204"/>
      <c r="RN138" s="108" t="e">
        <f t="shared" si="3696"/>
        <v>#VALUE!</v>
      </c>
      <c r="RO138" s="102">
        <f>IF(E138=0,0,SUMIF('Cocktail (December 2025)'!$F$6:$DB$1547,E138,'Cocktail (December 2025)'!$CI$6:$CI$1547))</f>
        <v>0</v>
      </c>
      <c r="RP138" s="108" t="e">
        <f t="shared" si="3697"/>
        <v>#VALUE!</v>
      </c>
      <c r="RQ138" s="109" t="e">
        <f t="shared" si="3698"/>
        <v>#VALUE!</v>
      </c>
      <c r="RR138" s="104" t="e">
        <f t="shared" si="3699"/>
        <v>#VALUE!</v>
      </c>
      <c r="RS138" s="105" t="e">
        <f t="shared" si="3700"/>
        <v>#VALUE!</v>
      </c>
      <c r="RT138" s="191"/>
      <c r="RU138" s="192" t="e">
        <f t="shared" si="3701"/>
        <v>#VALUE!</v>
      </c>
      <c r="RV138" s="106" t="e">
        <f t="shared" si="3702"/>
        <v>#VALUE!</v>
      </c>
      <c r="RW138" s="202"/>
      <c r="RX138" s="202"/>
      <c r="RY138" s="202"/>
      <c r="RZ138" s="202"/>
      <c r="SA138" s="202"/>
      <c r="SB138" s="202"/>
      <c r="SC138" s="202"/>
      <c r="SD138" s="202"/>
      <c r="SE138" s="203"/>
      <c r="SF138" s="204"/>
      <c r="SG138" s="108" t="e">
        <f t="shared" si="3703"/>
        <v>#VALUE!</v>
      </c>
      <c r="SH138" s="102">
        <f>IF(E138=0,0,SUMIF('Cocktail (December 2025)'!$F$6:$DB$1547,E138,'Cocktail (December 2025)'!$CL$6:$CL$1547))</f>
        <v>0</v>
      </c>
      <c r="SI138" s="108" t="e">
        <f t="shared" si="3704"/>
        <v>#VALUE!</v>
      </c>
      <c r="SJ138" s="109" t="e">
        <f t="shared" si="3705"/>
        <v>#VALUE!</v>
      </c>
      <c r="SK138" s="104" t="e">
        <f t="shared" si="3706"/>
        <v>#VALUE!</v>
      </c>
      <c r="SL138" s="105" t="e">
        <f t="shared" si="3707"/>
        <v>#VALUE!</v>
      </c>
      <c r="SM138" s="191"/>
      <c r="SN138" s="192" t="e">
        <f t="shared" si="3708"/>
        <v>#VALUE!</v>
      </c>
      <c r="SO138" s="106" t="e">
        <f t="shared" si="3709"/>
        <v>#VALUE!</v>
      </c>
      <c r="SP138" s="202"/>
      <c r="SQ138" s="202"/>
      <c r="SR138" s="202"/>
      <c r="SS138" s="202"/>
      <c r="ST138" s="202"/>
      <c r="SU138" s="202"/>
      <c r="SV138" s="202"/>
      <c r="SW138" s="202"/>
      <c r="SX138" s="203"/>
      <c r="SY138" s="204"/>
      <c r="SZ138" s="108" t="e">
        <f t="shared" si="3710"/>
        <v>#VALUE!</v>
      </c>
      <c r="TA138" s="102">
        <f>IF(E138=0,0,SUMIF('Cocktail (December 2025)'!$F$6:$DB$1547,E138,'Cocktail (December 2025)'!$CO$6:$CO$1547))</f>
        <v>0</v>
      </c>
      <c r="TB138" s="108" t="e">
        <f t="shared" si="3711"/>
        <v>#VALUE!</v>
      </c>
      <c r="TC138" s="109" t="e">
        <f t="shared" si="3712"/>
        <v>#VALUE!</v>
      </c>
      <c r="TD138" s="104" t="e">
        <f t="shared" si="3713"/>
        <v>#VALUE!</v>
      </c>
      <c r="TE138" s="105" t="e">
        <f t="shared" si="3714"/>
        <v>#VALUE!</v>
      </c>
      <c r="TF138" s="191"/>
      <c r="TG138" s="192" t="e">
        <f t="shared" si="3715"/>
        <v>#VALUE!</v>
      </c>
      <c r="TH138" s="106" t="e">
        <f t="shared" si="3716"/>
        <v>#VALUE!</v>
      </c>
      <c r="TI138" s="202"/>
      <c r="TJ138" s="202"/>
      <c r="TK138" s="202"/>
      <c r="TL138" s="202"/>
      <c r="TM138" s="202"/>
      <c r="TN138" s="202"/>
      <c r="TO138" s="202"/>
      <c r="TP138" s="202"/>
      <c r="TQ138" s="203"/>
      <c r="TR138" s="204"/>
      <c r="TS138" s="108" t="e">
        <f t="shared" si="3717"/>
        <v>#VALUE!</v>
      </c>
      <c r="TT138" s="102">
        <f>IF(E138=0,0,SUMIF('Cocktail (December 2025)'!$F$6:$DB$1547,E138,'Cocktail (December 2025)'!$CR$6:$CR$1547))</f>
        <v>0</v>
      </c>
      <c r="TU138" s="108" t="e">
        <f t="shared" si="3718"/>
        <v>#VALUE!</v>
      </c>
      <c r="TV138" s="109" t="e">
        <f t="shared" si="3719"/>
        <v>#VALUE!</v>
      </c>
      <c r="TW138" s="104" t="e">
        <f t="shared" si="3720"/>
        <v>#VALUE!</v>
      </c>
      <c r="TX138" s="105" t="e">
        <f t="shared" si="3721"/>
        <v>#VALUE!</v>
      </c>
      <c r="TY138" s="191"/>
      <c r="TZ138" s="192" t="e">
        <f t="shared" si="3722"/>
        <v>#VALUE!</v>
      </c>
      <c r="UA138" s="106" t="e">
        <f t="shared" si="3723"/>
        <v>#VALUE!</v>
      </c>
      <c r="UB138" s="202"/>
      <c r="UC138" s="202"/>
      <c r="UD138" s="202"/>
      <c r="UE138" s="202"/>
      <c r="UF138" s="202"/>
      <c r="UG138" s="202"/>
      <c r="UH138" s="202"/>
      <c r="UI138" s="202"/>
      <c r="UJ138" s="203"/>
      <c r="UK138" s="204"/>
      <c r="UL138" s="108" t="e">
        <f t="shared" si="3724"/>
        <v>#VALUE!</v>
      </c>
      <c r="UM138" s="102">
        <f>IF(E138=0,0,SUMIF('Cocktail (December 2025)'!$F$6:$DB$1547,E138,'Cocktail (December 2025)'!$CU$6:$CU$1547))</f>
        <v>0</v>
      </c>
      <c r="UN138" s="108" t="e">
        <f t="shared" si="3725"/>
        <v>#VALUE!</v>
      </c>
      <c r="UO138" s="109" t="e">
        <f t="shared" si="3726"/>
        <v>#VALUE!</v>
      </c>
      <c r="UP138" s="104" t="e">
        <f t="shared" si="3727"/>
        <v>#VALUE!</v>
      </c>
      <c r="UQ138" s="105" t="e">
        <f t="shared" si="3728"/>
        <v>#VALUE!</v>
      </c>
      <c r="UR138" s="191"/>
      <c r="US138" s="192" t="e">
        <f t="shared" si="3729"/>
        <v>#VALUE!</v>
      </c>
      <c r="UT138" s="106" t="e">
        <f t="shared" si="3730"/>
        <v>#VALUE!</v>
      </c>
      <c r="UU138" s="202"/>
      <c r="UV138" s="202"/>
      <c r="UW138" s="202"/>
      <c r="UX138" s="202"/>
      <c r="UY138" s="202"/>
      <c r="UZ138" s="202"/>
      <c r="VA138" s="202"/>
      <c r="VB138" s="202"/>
      <c r="VC138" s="203"/>
      <c r="VD138" s="204"/>
      <c r="VE138" s="108" t="e">
        <f t="shared" si="3731"/>
        <v>#VALUE!</v>
      </c>
      <c r="VF138" s="102">
        <f>IF(E138=0,0,SUMIF('Cocktail (December 2025)'!$F$6:$DB$1547,E138,'Cocktail (December 2025)'!$CX$6:$CX$1547))</f>
        <v>0</v>
      </c>
      <c r="VG138" s="108" t="e">
        <f t="shared" si="3732"/>
        <v>#VALUE!</v>
      </c>
      <c r="VH138" s="109" t="e">
        <f t="shared" si="3733"/>
        <v>#VALUE!</v>
      </c>
      <c r="VI138" s="104" t="e">
        <f t="shared" si="3734"/>
        <v>#VALUE!</v>
      </c>
      <c r="VJ138" s="105" t="e">
        <f t="shared" si="3735"/>
        <v>#VALUE!</v>
      </c>
      <c r="VK138" s="191"/>
      <c r="VL138" s="192" t="e">
        <f t="shared" si="3736"/>
        <v>#VALUE!</v>
      </c>
      <c r="VM138" s="106" t="e">
        <f t="shared" si="3737"/>
        <v>#VALUE!</v>
      </c>
      <c r="VN138" s="202"/>
      <c r="VO138" s="202"/>
      <c r="VP138" s="202"/>
      <c r="VQ138" s="202"/>
      <c r="VR138" s="202"/>
      <c r="VS138" s="202"/>
      <c r="VT138" s="202"/>
      <c r="VU138" s="202"/>
      <c r="VV138" s="203"/>
      <c r="VW138" s="204"/>
      <c r="VX138" s="108" t="e">
        <f t="shared" si="3738"/>
        <v>#VALUE!</v>
      </c>
      <c r="VY138" s="102">
        <f>IF(E138=0,0,SUMIF('Cocktail (December 2025)'!$F$6:$DB$1547,E138,'Cocktail (December 2025)'!$DA$6:$DA$1547))</f>
        <v>0</v>
      </c>
      <c r="VZ138" s="108" t="e">
        <f t="shared" si="3739"/>
        <v>#VALUE!</v>
      </c>
      <c r="WA138" s="109" t="e">
        <f t="shared" si="3740"/>
        <v>#VALUE!</v>
      </c>
      <c r="WB138" s="104" t="e">
        <f t="shared" si="3741"/>
        <v>#VALUE!</v>
      </c>
      <c r="WC138" s="105" t="e">
        <f t="shared" si="3742"/>
        <v>#VALUE!</v>
      </c>
      <c r="WD138" s="191"/>
      <c r="WE138" s="192" t="e">
        <f t="shared" si="3743"/>
        <v>#VALUE!</v>
      </c>
      <c r="WF138" s="14" t="s">
        <v>81</v>
      </c>
      <c r="WG138" s="62">
        <f t="shared" si="3744"/>
        <v>0</v>
      </c>
      <c r="WH138" s="13">
        <f t="shared" si="3745"/>
        <v>0</v>
      </c>
      <c r="WI138" s="13">
        <f t="shared" si="3746"/>
        <v>0</v>
      </c>
      <c r="WJ138" s="13">
        <f t="shared" si="3747"/>
        <v>0</v>
      </c>
      <c r="WK138" s="13">
        <f t="shared" si="3748"/>
        <v>0</v>
      </c>
      <c r="WL138" s="13">
        <f t="shared" si="3749"/>
        <v>0</v>
      </c>
      <c r="WM138" s="13">
        <f t="shared" si="3750"/>
        <v>0</v>
      </c>
      <c r="WN138" s="13">
        <f t="shared" si="3751"/>
        <v>0</v>
      </c>
      <c r="WO138" s="13">
        <f t="shared" si="3752"/>
        <v>0</v>
      </c>
      <c r="WP138" s="63">
        <f t="shared" si="3753"/>
        <v>0</v>
      </c>
      <c r="WQ138" s="63">
        <f t="shared" si="3754"/>
        <v>0</v>
      </c>
      <c r="WR138" s="63" t="e">
        <f t="shared" si="3755"/>
        <v>#VALUE!</v>
      </c>
      <c r="WS138" s="63" t="e">
        <f t="shared" si="3756"/>
        <v>#VALUE!</v>
      </c>
      <c r="WT138" s="54" t="e">
        <f t="shared" si="3757"/>
        <v>#VALUE!</v>
      </c>
      <c r="WU138" s="64" t="e">
        <f t="shared" si="3758"/>
        <v>#VALUE!</v>
      </c>
      <c r="WV138" s="196"/>
      <c r="WW138" s="197" t="e">
        <f t="shared" si="3759"/>
        <v>#VALUE!</v>
      </c>
      <c r="WX138" s="12" t="e">
        <f t="shared" si="3760"/>
        <v>#VALUE!</v>
      </c>
      <c r="WY138" s="61"/>
    </row>
    <row r="139" spans="1:623" ht="15" hidden="1" x14ac:dyDescent="0.3">
      <c r="A139" s="114" t="str">
        <f t="shared" si="3526"/>
        <v>-</v>
      </c>
      <c r="B139" s="175"/>
      <c r="C139" s="173">
        <v>967</v>
      </c>
      <c r="D139" s="174">
        <v>472</v>
      </c>
      <c r="E139" s="138"/>
      <c r="F139" s="98" t="str">
        <f>IF(E139="","",IF(VLOOKUP(E139,'Master Data (December 2025)'!$B$10:$N$857,1)=E139,VLOOKUP(E139,'Master Data (December 2025)'!$B$10:$N$857,6),"XX"))</f>
        <v/>
      </c>
      <c r="G139" s="98"/>
      <c r="H139" s="90" t="str">
        <f>IF(E139="","",IF(VLOOKUP(E139,'Master Data (December 2025)'!$B$10:$N$857,1)=E139,VLOOKUP(E139,'Master Data (December 2025)'!$B$10:$N$857,8),"XX"))</f>
        <v/>
      </c>
      <c r="I139" s="98"/>
      <c r="J139" s="90" t="str">
        <f>IF(E139="","",IF(VLOOKUP(E139,'Master Data (December 2025)'!$B$10:$N$857,1)=E139,VLOOKUP(E139,'Master Data (December 2025)'!$B$10:$N$857,3),"XX"))</f>
        <v/>
      </c>
      <c r="K139" s="99" t="str">
        <f>IF(E139="","",IF(VLOOKUP(E139,'Master Data (December 2025)'!$B$10:$N$857,1)=E139,VLOOKUP(E139,'Master Data (December 2025)'!$B$10:$N$857,5),"XX"))</f>
        <v/>
      </c>
      <c r="L139" s="215" t="str">
        <f>IF(E139="","",IF(VLOOKUP(E139,'Master Data (December 2025)'!$B$10:$N$857,1)=E139,VLOOKUP(E139,'Master Data (December 2025)'!$B$10:$N$857,11),"XX"))</f>
        <v/>
      </c>
      <c r="M139" s="215" t="str">
        <f>IF(E139="","",IF(VLOOKUP(E139,'Master Data (December 2025)'!$B$10:$N$857,1)=E139,VLOOKUP(E139,'Master Data (December 2025)'!$B$10:$N$857,13),"XX"))</f>
        <v/>
      </c>
      <c r="N139" s="208"/>
      <c r="O139" s="100">
        <f t="shared" si="3528"/>
        <v>0</v>
      </c>
      <c r="P139" s="202"/>
      <c r="Q139" s="202"/>
      <c r="R139" s="202"/>
      <c r="S139" s="202"/>
      <c r="T139" s="202"/>
      <c r="U139" s="202"/>
      <c r="V139" s="202"/>
      <c r="W139" s="202"/>
      <c r="X139" s="203"/>
      <c r="Y139" s="204"/>
      <c r="Z139" s="101" t="e">
        <f t="shared" si="3529"/>
        <v>#VALUE!</v>
      </c>
      <c r="AA139" s="102">
        <f>IF(E139=0,0,SUMIF('Cocktail (December 2025)'!$F$6:$DB$1547,E139,'Cocktail (December 2025)'!$O$6:$O$1547))</f>
        <v>0</v>
      </c>
      <c r="AB139" s="103" t="e">
        <f t="shared" si="3530"/>
        <v>#VALUE!</v>
      </c>
      <c r="AC139" s="104" t="e">
        <f t="shared" si="3531"/>
        <v>#VALUE!</v>
      </c>
      <c r="AD139" s="104" t="e">
        <f t="shared" si="3532"/>
        <v>#VALUE!</v>
      </c>
      <c r="AE139" s="105" t="e">
        <f t="shared" si="3533"/>
        <v>#VALUE!</v>
      </c>
      <c r="AF139" s="191"/>
      <c r="AG139" s="192" t="e">
        <f t="shared" si="3534"/>
        <v>#VALUE!</v>
      </c>
      <c r="AH139" s="106" t="e">
        <f t="shared" si="3527"/>
        <v>#VALUE!</v>
      </c>
      <c r="AI139" s="202"/>
      <c r="AJ139" s="202"/>
      <c r="AK139" s="202"/>
      <c r="AL139" s="202"/>
      <c r="AM139" s="202"/>
      <c r="AN139" s="202"/>
      <c r="AO139" s="202"/>
      <c r="AP139" s="202"/>
      <c r="AQ139" s="203"/>
      <c r="AR139" s="204"/>
      <c r="AS139" s="107" t="e">
        <f t="shared" si="3535"/>
        <v>#VALUE!</v>
      </c>
      <c r="AT139" s="102">
        <f>IF(E139=0,0,SUMIF('Cocktail (December 2025)'!$F$6:$DB$1547,E139,'Cocktail (December 2025)'!$R$6:$R$1547))</f>
        <v>0</v>
      </c>
      <c r="AU139" s="108" t="e">
        <f t="shared" si="3536"/>
        <v>#VALUE!</v>
      </c>
      <c r="AV139" s="104" t="e">
        <f t="shared" si="3537"/>
        <v>#VALUE!</v>
      </c>
      <c r="AW139" s="104" t="e">
        <f t="shared" si="3538"/>
        <v>#VALUE!</v>
      </c>
      <c r="AX139" s="105" t="e">
        <f t="shared" si="3539"/>
        <v>#VALUE!</v>
      </c>
      <c r="AY139" s="191"/>
      <c r="AZ139" s="192" t="e">
        <f t="shared" si="3540"/>
        <v>#VALUE!</v>
      </c>
      <c r="BA139" s="106" t="e">
        <f t="shared" si="3541"/>
        <v>#VALUE!</v>
      </c>
      <c r="BB139" s="202"/>
      <c r="BC139" s="202"/>
      <c r="BD139" s="202"/>
      <c r="BE139" s="202"/>
      <c r="BF139" s="202"/>
      <c r="BG139" s="202"/>
      <c r="BH139" s="202"/>
      <c r="BI139" s="202"/>
      <c r="BJ139" s="203"/>
      <c r="BK139" s="204"/>
      <c r="BL139" s="108" t="e">
        <f t="shared" si="3542"/>
        <v>#VALUE!</v>
      </c>
      <c r="BM139" s="102">
        <f>IF(E139=0,0,SUMIF('Cocktail (December 2025)'!$F$6:$DB$1547,E139,'Cocktail (December 2025)'!$U$6:$U$1547))</f>
        <v>0</v>
      </c>
      <c r="BN139" s="108" t="e">
        <f t="shared" si="3543"/>
        <v>#VALUE!</v>
      </c>
      <c r="BO139" s="109" t="e">
        <f t="shared" si="3544"/>
        <v>#VALUE!</v>
      </c>
      <c r="BP139" s="104" t="e">
        <f t="shared" si="3545"/>
        <v>#VALUE!</v>
      </c>
      <c r="BQ139" s="105" t="e">
        <f t="shared" si="3546"/>
        <v>#VALUE!</v>
      </c>
      <c r="BR139" s="191"/>
      <c r="BS139" s="192" t="e">
        <f t="shared" si="3547"/>
        <v>#VALUE!</v>
      </c>
      <c r="BT139" s="106" t="e">
        <f t="shared" si="3548"/>
        <v>#VALUE!</v>
      </c>
      <c r="BU139" s="202"/>
      <c r="BV139" s="202"/>
      <c r="BW139" s="202"/>
      <c r="BX139" s="202"/>
      <c r="BY139" s="202"/>
      <c r="BZ139" s="202"/>
      <c r="CA139" s="202"/>
      <c r="CB139" s="202"/>
      <c r="CC139" s="203"/>
      <c r="CD139" s="204"/>
      <c r="CE139" s="108" t="e">
        <f t="shared" si="3549"/>
        <v>#VALUE!</v>
      </c>
      <c r="CF139" s="102">
        <f>IF(E139=0,0,SUMIF('Cocktail (December 2025)'!$F$6:$DB$1547,E139,'Cocktail (December 2025)'!$X$6:$X$1547))</f>
        <v>0</v>
      </c>
      <c r="CG139" s="108" t="e">
        <f t="shared" si="3550"/>
        <v>#VALUE!</v>
      </c>
      <c r="CH139" s="109" t="e">
        <f t="shared" si="3551"/>
        <v>#VALUE!</v>
      </c>
      <c r="CI139" s="104" t="e">
        <f t="shared" si="3552"/>
        <v>#VALUE!</v>
      </c>
      <c r="CJ139" s="105" t="e">
        <f t="shared" si="3553"/>
        <v>#VALUE!</v>
      </c>
      <c r="CK139" s="191"/>
      <c r="CL139" s="192" t="e">
        <f t="shared" si="3554"/>
        <v>#VALUE!</v>
      </c>
      <c r="CM139" s="106" t="e">
        <f t="shared" si="3555"/>
        <v>#VALUE!</v>
      </c>
      <c r="CN139" s="202"/>
      <c r="CO139" s="202"/>
      <c r="CP139" s="202"/>
      <c r="CQ139" s="202"/>
      <c r="CR139" s="202"/>
      <c r="CS139" s="202"/>
      <c r="CT139" s="202"/>
      <c r="CU139" s="202"/>
      <c r="CV139" s="203"/>
      <c r="CW139" s="204"/>
      <c r="CX139" s="108" t="e">
        <f t="shared" si="3556"/>
        <v>#VALUE!</v>
      </c>
      <c r="CY139" s="102">
        <f>IF(E139=0,0,SUMIF('Cocktail (December 2025)'!$F$6:$DB$1547,E139,'Cocktail (December 2025)'!$AA$6:$AA$1547))</f>
        <v>0</v>
      </c>
      <c r="CZ139" s="108" t="e">
        <f t="shared" si="3557"/>
        <v>#VALUE!</v>
      </c>
      <c r="DA139" s="109" t="e">
        <f t="shared" si="3558"/>
        <v>#VALUE!</v>
      </c>
      <c r="DB139" s="104" t="e">
        <f t="shared" si="3559"/>
        <v>#VALUE!</v>
      </c>
      <c r="DC139" s="105" t="e">
        <f t="shared" si="3560"/>
        <v>#VALUE!</v>
      </c>
      <c r="DD139" s="191"/>
      <c r="DE139" s="192" t="e">
        <f t="shared" si="3561"/>
        <v>#VALUE!</v>
      </c>
      <c r="DF139" s="106" t="e">
        <f t="shared" si="3562"/>
        <v>#VALUE!</v>
      </c>
      <c r="DG139" s="202"/>
      <c r="DH139" s="202"/>
      <c r="DI139" s="202"/>
      <c r="DJ139" s="202"/>
      <c r="DK139" s="202"/>
      <c r="DL139" s="202"/>
      <c r="DM139" s="202"/>
      <c r="DN139" s="202"/>
      <c r="DO139" s="203"/>
      <c r="DP139" s="204"/>
      <c r="DQ139" s="108" t="e">
        <f t="shared" si="3563"/>
        <v>#VALUE!</v>
      </c>
      <c r="DR139" s="102">
        <f>IF(E139=0,0,SUMIF('Cocktail (December 2025)'!$F$6:$DB$1547,E139,'Cocktail (December 2025)'!$AD$6:$AD$1547))</f>
        <v>0</v>
      </c>
      <c r="DS139" s="108" t="e">
        <f t="shared" si="3564"/>
        <v>#VALUE!</v>
      </c>
      <c r="DT139" s="109" t="e">
        <f t="shared" si="3565"/>
        <v>#VALUE!</v>
      </c>
      <c r="DU139" s="104" t="e">
        <f t="shared" si="3566"/>
        <v>#VALUE!</v>
      </c>
      <c r="DV139" s="105" t="e">
        <f t="shared" si="3567"/>
        <v>#VALUE!</v>
      </c>
      <c r="DW139" s="191"/>
      <c r="DX139" s="192" t="e">
        <f t="shared" si="3568"/>
        <v>#VALUE!</v>
      </c>
      <c r="DY139" s="106" t="e">
        <f t="shared" si="3569"/>
        <v>#VALUE!</v>
      </c>
      <c r="DZ139" s="202"/>
      <c r="EA139" s="202"/>
      <c r="EB139" s="202"/>
      <c r="EC139" s="202"/>
      <c r="ED139" s="202"/>
      <c r="EE139" s="202"/>
      <c r="EF139" s="202"/>
      <c r="EG139" s="202"/>
      <c r="EH139" s="203"/>
      <c r="EI139" s="204"/>
      <c r="EJ139" s="108" t="e">
        <f t="shared" si="3570"/>
        <v>#VALUE!</v>
      </c>
      <c r="EK139" s="102">
        <f>IF(E139=0,0,SUMIF('Cocktail (December 2025)'!$F$6:$DB$1547,E139,'Cocktail (December 2025)'!$AG$6:$AG$1547))</f>
        <v>0</v>
      </c>
      <c r="EL139" s="108" t="e">
        <f t="shared" si="3571"/>
        <v>#VALUE!</v>
      </c>
      <c r="EM139" s="109" t="e">
        <f t="shared" si="3572"/>
        <v>#VALUE!</v>
      </c>
      <c r="EN139" s="104" t="e">
        <f t="shared" si="3573"/>
        <v>#VALUE!</v>
      </c>
      <c r="EO139" s="105" t="e">
        <f t="shared" si="3574"/>
        <v>#VALUE!</v>
      </c>
      <c r="EP139" s="191"/>
      <c r="EQ139" s="199" t="e">
        <f t="shared" si="3575"/>
        <v>#VALUE!</v>
      </c>
      <c r="ER139" s="185" t="e">
        <f t="shared" si="3576"/>
        <v>#VALUE!</v>
      </c>
      <c r="ES139" s="202"/>
      <c r="ET139" s="202"/>
      <c r="EU139" s="202"/>
      <c r="EV139" s="202"/>
      <c r="EW139" s="202"/>
      <c r="EX139" s="202"/>
      <c r="EY139" s="202"/>
      <c r="EZ139" s="202"/>
      <c r="FA139" s="203"/>
      <c r="FB139" s="204"/>
      <c r="FC139" s="108" t="e">
        <f t="shared" si="3577"/>
        <v>#VALUE!</v>
      </c>
      <c r="FD139" s="102">
        <f>IF(E139=0,0,SUMIF('Cocktail (December 2025)'!$F$6:$DB$1547,E139,'Cocktail (December 2025)'!$AJ$6:$AJ$1547))</f>
        <v>0</v>
      </c>
      <c r="FE139" s="108" t="e">
        <f t="shared" si="3578"/>
        <v>#VALUE!</v>
      </c>
      <c r="FF139" s="109" t="e">
        <f t="shared" si="3579"/>
        <v>#VALUE!</v>
      </c>
      <c r="FG139" s="104" t="e">
        <f t="shared" si="3580"/>
        <v>#VALUE!</v>
      </c>
      <c r="FH139" s="105" t="e">
        <f t="shared" si="3581"/>
        <v>#VALUE!</v>
      </c>
      <c r="FI139" s="191"/>
      <c r="FJ139" s="192" t="e">
        <f t="shared" si="3582"/>
        <v>#VALUE!</v>
      </c>
      <c r="FK139" s="110" t="e">
        <f t="shared" si="3583"/>
        <v>#VALUE!</v>
      </c>
      <c r="FL139" s="202"/>
      <c r="FM139" s="202"/>
      <c r="FN139" s="202"/>
      <c r="FO139" s="202"/>
      <c r="FP139" s="202"/>
      <c r="FQ139" s="202"/>
      <c r="FR139" s="202"/>
      <c r="FS139" s="202"/>
      <c r="FT139" s="203"/>
      <c r="FU139" s="204"/>
      <c r="FV139" s="108" t="e">
        <f t="shared" si="3584"/>
        <v>#VALUE!</v>
      </c>
      <c r="FW139" s="102">
        <f>IF(E139=0,0,SUMIF('Cocktail (December 2025)'!$F$6:$DB$1547,E139,'Cocktail (December 2025)'!$AM$6:$AM$1547))</f>
        <v>0</v>
      </c>
      <c r="FX139" s="108" t="e">
        <f t="shared" si="3585"/>
        <v>#VALUE!</v>
      </c>
      <c r="FY139" s="109" t="e">
        <f t="shared" si="3586"/>
        <v>#VALUE!</v>
      </c>
      <c r="FZ139" s="104" t="e">
        <f t="shared" si="3587"/>
        <v>#VALUE!</v>
      </c>
      <c r="GA139" s="105" t="e">
        <f t="shared" si="3588"/>
        <v>#VALUE!</v>
      </c>
      <c r="GB139" s="191"/>
      <c r="GC139" s="192" t="e">
        <f t="shared" si="3589"/>
        <v>#VALUE!</v>
      </c>
      <c r="GD139" s="106" t="e">
        <f t="shared" si="3590"/>
        <v>#VALUE!</v>
      </c>
      <c r="GE139" s="202"/>
      <c r="GF139" s="202"/>
      <c r="GG139" s="202"/>
      <c r="GH139" s="202"/>
      <c r="GI139" s="202"/>
      <c r="GJ139" s="202"/>
      <c r="GK139" s="202"/>
      <c r="GL139" s="202"/>
      <c r="GM139" s="203"/>
      <c r="GN139" s="204"/>
      <c r="GO139" s="108" t="e">
        <f t="shared" si="3591"/>
        <v>#VALUE!</v>
      </c>
      <c r="GP139" s="102">
        <f>IF(E139=0,0,SUMIF('Cocktail (December 2025)'!$F$6:$DB$1547,E139,'Cocktail (December 2025)'!$AP$6:$AP$1547))</f>
        <v>0</v>
      </c>
      <c r="GQ139" s="108" t="e">
        <f t="shared" si="3592"/>
        <v>#VALUE!</v>
      </c>
      <c r="GR139" s="109" t="e">
        <f t="shared" si="3593"/>
        <v>#VALUE!</v>
      </c>
      <c r="GS139" s="104" t="e">
        <f t="shared" si="3594"/>
        <v>#VALUE!</v>
      </c>
      <c r="GT139" s="105" t="e">
        <f t="shared" si="3595"/>
        <v>#VALUE!</v>
      </c>
      <c r="GU139" s="191"/>
      <c r="GV139" s="192" t="e">
        <f t="shared" si="3596"/>
        <v>#VALUE!</v>
      </c>
      <c r="GW139" s="106" t="e">
        <f t="shared" si="3597"/>
        <v>#VALUE!</v>
      </c>
      <c r="GX139" s="202"/>
      <c r="GY139" s="202"/>
      <c r="GZ139" s="202"/>
      <c r="HA139" s="202"/>
      <c r="HB139" s="202"/>
      <c r="HC139" s="202"/>
      <c r="HD139" s="202"/>
      <c r="HE139" s="202"/>
      <c r="HF139" s="203"/>
      <c r="HG139" s="204"/>
      <c r="HH139" s="108" t="e">
        <f t="shared" si="3598"/>
        <v>#VALUE!</v>
      </c>
      <c r="HI139" s="102">
        <f>IF(E139=0,0,SUMIF('Cocktail (December 2025)'!$F$6:$DB$1547,E139,'Cocktail (December 2025)'!$AS$6:$AS$1547))</f>
        <v>0</v>
      </c>
      <c r="HJ139" s="108" t="e">
        <f t="shared" si="3599"/>
        <v>#VALUE!</v>
      </c>
      <c r="HK139" s="109" t="e">
        <f t="shared" si="3600"/>
        <v>#VALUE!</v>
      </c>
      <c r="HL139" s="104" t="e">
        <f t="shared" si="3601"/>
        <v>#VALUE!</v>
      </c>
      <c r="HM139" s="105" t="e">
        <f t="shared" si="3602"/>
        <v>#VALUE!</v>
      </c>
      <c r="HN139" s="191"/>
      <c r="HO139" s="192" t="e">
        <f t="shared" si="3603"/>
        <v>#VALUE!</v>
      </c>
      <c r="HP139" s="106" t="e">
        <f t="shared" si="3604"/>
        <v>#VALUE!</v>
      </c>
      <c r="HQ139" s="202"/>
      <c r="HR139" s="202"/>
      <c r="HS139" s="202"/>
      <c r="HT139" s="202"/>
      <c r="HU139" s="202"/>
      <c r="HV139" s="202"/>
      <c r="HW139" s="202"/>
      <c r="HX139" s="202"/>
      <c r="HY139" s="203"/>
      <c r="HZ139" s="204"/>
      <c r="IA139" s="108" t="e">
        <f t="shared" si="3605"/>
        <v>#VALUE!</v>
      </c>
      <c r="IB139" s="102">
        <f>IF(E139=0,0,SUMIF('Cocktail (December 2025)'!$F$6:$DB$1547,E139,'Cocktail (December 2025)'!$AV$6:$AV$1547))</f>
        <v>0</v>
      </c>
      <c r="IC139" s="108" t="e">
        <f t="shared" si="3606"/>
        <v>#VALUE!</v>
      </c>
      <c r="ID139" s="109" t="e">
        <f t="shared" si="3607"/>
        <v>#VALUE!</v>
      </c>
      <c r="IE139" s="104" t="e">
        <f t="shared" si="3608"/>
        <v>#VALUE!</v>
      </c>
      <c r="IF139" s="105" t="e">
        <f t="shared" si="3609"/>
        <v>#VALUE!</v>
      </c>
      <c r="IG139" s="191"/>
      <c r="IH139" s="192" t="e">
        <f t="shared" si="3610"/>
        <v>#VALUE!</v>
      </c>
      <c r="II139" s="106" t="e">
        <f t="shared" si="3611"/>
        <v>#VALUE!</v>
      </c>
      <c r="IJ139" s="202"/>
      <c r="IK139" s="202"/>
      <c r="IL139" s="202"/>
      <c r="IM139" s="202"/>
      <c r="IN139" s="202"/>
      <c r="IO139" s="202"/>
      <c r="IP139" s="202"/>
      <c r="IQ139" s="202"/>
      <c r="IR139" s="203"/>
      <c r="IS139" s="204"/>
      <c r="IT139" s="108" t="e">
        <f t="shared" si="3612"/>
        <v>#VALUE!</v>
      </c>
      <c r="IU139" s="102">
        <f>IF(E139=0,0,SUMIF('Cocktail (December 2025)'!$F$6:$DB$1547,E139,'Cocktail (December 2025)'!$AY$6:$AY$1547))</f>
        <v>0</v>
      </c>
      <c r="IV139" s="108" t="e">
        <f t="shared" si="3613"/>
        <v>#VALUE!</v>
      </c>
      <c r="IW139" s="109" t="e">
        <f t="shared" si="3614"/>
        <v>#VALUE!</v>
      </c>
      <c r="IX139" s="104" t="e">
        <f t="shared" si="3615"/>
        <v>#VALUE!</v>
      </c>
      <c r="IY139" s="105" t="e">
        <f t="shared" si="3616"/>
        <v>#VALUE!</v>
      </c>
      <c r="IZ139" s="191"/>
      <c r="JA139" s="192" t="e">
        <f t="shared" si="3617"/>
        <v>#VALUE!</v>
      </c>
      <c r="JB139" s="106" t="e">
        <f t="shared" si="3618"/>
        <v>#VALUE!</v>
      </c>
      <c r="JC139" s="202"/>
      <c r="JD139" s="202"/>
      <c r="JE139" s="202"/>
      <c r="JF139" s="202"/>
      <c r="JG139" s="202"/>
      <c r="JH139" s="202"/>
      <c r="JI139" s="202"/>
      <c r="JJ139" s="202"/>
      <c r="JK139" s="203"/>
      <c r="JL139" s="204"/>
      <c r="JM139" s="108" t="e">
        <f t="shared" si="3619"/>
        <v>#VALUE!</v>
      </c>
      <c r="JN139" s="102">
        <f>IF(E139=0,0,SUMIF('Cocktail (December 2025)'!$F$6:$DB$1547,E139,'Cocktail (December 2025)'!$BB$6:$BB$1547))</f>
        <v>0</v>
      </c>
      <c r="JO139" s="108" t="e">
        <f t="shared" si="3620"/>
        <v>#VALUE!</v>
      </c>
      <c r="JP139" s="109" t="e">
        <f t="shared" si="3621"/>
        <v>#VALUE!</v>
      </c>
      <c r="JQ139" s="104" t="e">
        <f t="shared" si="3622"/>
        <v>#VALUE!</v>
      </c>
      <c r="JR139" s="105" t="e">
        <f t="shared" si="3623"/>
        <v>#VALUE!</v>
      </c>
      <c r="JS139" s="191"/>
      <c r="JT139" s="192" t="e">
        <f t="shared" si="3624"/>
        <v>#VALUE!</v>
      </c>
      <c r="JU139" s="106" t="e">
        <f t="shared" si="3625"/>
        <v>#VALUE!</v>
      </c>
      <c r="JV139" s="202"/>
      <c r="JW139" s="202"/>
      <c r="JX139" s="202"/>
      <c r="JY139" s="202"/>
      <c r="JZ139" s="202"/>
      <c r="KA139" s="202"/>
      <c r="KB139" s="202"/>
      <c r="KC139" s="202"/>
      <c r="KD139" s="203"/>
      <c r="KE139" s="204"/>
      <c r="KF139" s="108" t="e">
        <f t="shared" si="3626"/>
        <v>#VALUE!</v>
      </c>
      <c r="KG139" s="102">
        <f>IF(E139=0,0,SUMIF('Cocktail (December 2025)'!$F$6:$DB$1547,E139,'Cocktail (December 2025)'!$BE$6:$BE$1547))</f>
        <v>0</v>
      </c>
      <c r="KH139" s="108" t="e">
        <f t="shared" si="3627"/>
        <v>#VALUE!</v>
      </c>
      <c r="KI139" s="109" t="e">
        <f t="shared" si="3628"/>
        <v>#VALUE!</v>
      </c>
      <c r="KJ139" s="104" t="e">
        <f t="shared" si="3629"/>
        <v>#VALUE!</v>
      </c>
      <c r="KK139" s="105" t="e">
        <f t="shared" si="3630"/>
        <v>#VALUE!</v>
      </c>
      <c r="KL139" s="191"/>
      <c r="KM139" s="192" t="e">
        <f t="shared" si="3631"/>
        <v>#VALUE!</v>
      </c>
      <c r="KN139" s="106" t="e">
        <f t="shared" si="3632"/>
        <v>#VALUE!</v>
      </c>
      <c r="KO139" s="202"/>
      <c r="KP139" s="202"/>
      <c r="KQ139" s="202"/>
      <c r="KR139" s="202"/>
      <c r="KS139" s="202"/>
      <c r="KT139" s="202"/>
      <c r="KU139" s="202"/>
      <c r="KV139" s="202"/>
      <c r="KW139" s="203"/>
      <c r="KX139" s="204"/>
      <c r="KY139" s="108" t="e">
        <f t="shared" si="3633"/>
        <v>#VALUE!</v>
      </c>
      <c r="KZ139" s="102">
        <f>IF(E139=0,0,SUMIF('Cocktail (December 2025)'!$F$6:$DB$1547,E139,'Cocktail (December 2025)'!$BH$6:$BH$1547))</f>
        <v>0</v>
      </c>
      <c r="LA139" s="108" t="e">
        <f t="shared" si="3634"/>
        <v>#VALUE!</v>
      </c>
      <c r="LB139" s="109" t="e">
        <f t="shared" si="3635"/>
        <v>#VALUE!</v>
      </c>
      <c r="LC139" s="104" t="e">
        <f t="shared" si="3636"/>
        <v>#VALUE!</v>
      </c>
      <c r="LD139" s="105" t="e">
        <f t="shared" si="3637"/>
        <v>#VALUE!</v>
      </c>
      <c r="LE139" s="191"/>
      <c r="LF139" s="192" t="e">
        <f t="shared" si="3638"/>
        <v>#VALUE!</v>
      </c>
      <c r="LG139" s="106" t="e">
        <f t="shared" si="3639"/>
        <v>#VALUE!</v>
      </c>
      <c r="LH139" s="202"/>
      <c r="LI139" s="202"/>
      <c r="LJ139" s="202"/>
      <c r="LK139" s="202"/>
      <c r="LL139" s="202"/>
      <c r="LM139" s="202"/>
      <c r="LN139" s="202"/>
      <c r="LO139" s="202"/>
      <c r="LP139" s="203"/>
      <c r="LQ139" s="204"/>
      <c r="LR139" s="108" t="e">
        <f t="shared" si="3640"/>
        <v>#VALUE!</v>
      </c>
      <c r="LS139" s="102">
        <f>IF(E139=0,0,SUMIF('Cocktail (December 2025)'!$F$6:$DB$1547,E139,'Cocktail (December 2025)'!$BK$6:$BK$1547))</f>
        <v>0</v>
      </c>
      <c r="LT139" s="108" t="e">
        <f t="shared" si="3641"/>
        <v>#VALUE!</v>
      </c>
      <c r="LU139" s="109" t="e">
        <f t="shared" si="3642"/>
        <v>#VALUE!</v>
      </c>
      <c r="LV139" s="104" t="e">
        <f t="shared" si="3643"/>
        <v>#VALUE!</v>
      </c>
      <c r="LW139" s="105" t="e">
        <f t="shared" si="3644"/>
        <v>#VALUE!</v>
      </c>
      <c r="LX139" s="191"/>
      <c r="LY139" s="192" t="e">
        <f t="shared" si="3645"/>
        <v>#VALUE!</v>
      </c>
      <c r="LZ139" s="106" t="e">
        <f t="shared" si="3646"/>
        <v>#VALUE!</v>
      </c>
      <c r="MA139" s="202"/>
      <c r="MB139" s="202"/>
      <c r="MC139" s="202"/>
      <c r="MD139" s="202"/>
      <c r="ME139" s="202"/>
      <c r="MF139" s="202"/>
      <c r="MG139" s="202"/>
      <c r="MH139" s="202"/>
      <c r="MI139" s="203"/>
      <c r="MJ139" s="204"/>
      <c r="MK139" s="108" t="e">
        <f t="shared" si="3647"/>
        <v>#VALUE!</v>
      </c>
      <c r="ML139" s="102">
        <f>IF(E139=0,0,SUMIF('Cocktail (December 2025)'!$F$6:$DB$1547,E139,'Cocktail (December 2025)'!$BN$6:$BN$1547))</f>
        <v>0</v>
      </c>
      <c r="MM139" s="108" t="e">
        <f t="shared" si="3648"/>
        <v>#VALUE!</v>
      </c>
      <c r="MN139" s="109" t="e">
        <f t="shared" si="3649"/>
        <v>#VALUE!</v>
      </c>
      <c r="MO139" s="104" t="e">
        <f t="shared" si="3650"/>
        <v>#VALUE!</v>
      </c>
      <c r="MP139" s="105" t="e">
        <f t="shared" si="3651"/>
        <v>#VALUE!</v>
      </c>
      <c r="MQ139" s="191"/>
      <c r="MR139" s="192" t="e">
        <f t="shared" si="3652"/>
        <v>#VALUE!</v>
      </c>
      <c r="MS139" s="106" t="e">
        <f t="shared" si="3653"/>
        <v>#VALUE!</v>
      </c>
      <c r="MT139" s="202"/>
      <c r="MU139" s="202"/>
      <c r="MV139" s="202"/>
      <c r="MW139" s="202"/>
      <c r="MX139" s="202"/>
      <c r="MY139" s="202"/>
      <c r="MZ139" s="202"/>
      <c r="NA139" s="202"/>
      <c r="NB139" s="203"/>
      <c r="NC139" s="204"/>
      <c r="ND139" s="108" t="e">
        <f t="shared" si="3654"/>
        <v>#VALUE!</v>
      </c>
      <c r="NE139" s="102">
        <f>IF(E139=0,0,SUMIF('Cocktail (December 2025)'!$F$6:$DB$1547,E139,'Cocktail (December 2025)'!$BQ$6:$BQ$1547))</f>
        <v>0</v>
      </c>
      <c r="NF139" s="108" t="e">
        <f t="shared" si="3655"/>
        <v>#VALUE!</v>
      </c>
      <c r="NG139" s="109" t="e">
        <f t="shared" si="3656"/>
        <v>#VALUE!</v>
      </c>
      <c r="NH139" s="104" t="e">
        <f t="shared" si="3657"/>
        <v>#VALUE!</v>
      </c>
      <c r="NI139" s="105" t="e">
        <f t="shared" si="3658"/>
        <v>#VALUE!</v>
      </c>
      <c r="NJ139" s="191"/>
      <c r="NK139" s="192" t="e">
        <f t="shared" si="3659"/>
        <v>#VALUE!</v>
      </c>
      <c r="NL139" s="106" t="e">
        <f t="shared" si="3660"/>
        <v>#VALUE!</v>
      </c>
      <c r="NM139" s="202"/>
      <c r="NN139" s="202"/>
      <c r="NO139" s="202"/>
      <c r="NP139" s="202"/>
      <c r="NQ139" s="202"/>
      <c r="NR139" s="202"/>
      <c r="NS139" s="202"/>
      <c r="NT139" s="202"/>
      <c r="NU139" s="203"/>
      <c r="NV139" s="204"/>
      <c r="NW139" s="108" t="e">
        <f t="shared" si="3661"/>
        <v>#VALUE!</v>
      </c>
      <c r="NX139" s="102">
        <f>IF(E139=0,0,SUMIF('Cocktail (December 2025)'!$F$6:$DB$1547,E139,'Cocktail (December 2025)'!$BT$6:$BT$1547))</f>
        <v>0</v>
      </c>
      <c r="NY139" s="108" t="e">
        <f t="shared" si="3662"/>
        <v>#VALUE!</v>
      </c>
      <c r="NZ139" s="109" t="e">
        <f t="shared" si="3663"/>
        <v>#VALUE!</v>
      </c>
      <c r="OA139" s="104" t="e">
        <f t="shared" si="3664"/>
        <v>#VALUE!</v>
      </c>
      <c r="OB139" s="105" t="e">
        <f t="shared" si="3665"/>
        <v>#VALUE!</v>
      </c>
      <c r="OC139" s="191"/>
      <c r="OD139" s="192" t="e">
        <f t="shared" si="3666"/>
        <v>#VALUE!</v>
      </c>
      <c r="OE139" s="106" t="e">
        <f t="shared" si="3667"/>
        <v>#VALUE!</v>
      </c>
      <c r="OF139" s="202"/>
      <c r="OG139" s="202"/>
      <c r="OH139" s="202"/>
      <c r="OI139" s="202"/>
      <c r="OJ139" s="202"/>
      <c r="OK139" s="202"/>
      <c r="OL139" s="202"/>
      <c r="OM139" s="202"/>
      <c r="ON139" s="203"/>
      <c r="OO139" s="204"/>
      <c r="OP139" s="108" t="e">
        <f t="shared" si="3668"/>
        <v>#VALUE!</v>
      </c>
      <c r="OQ139" s="102">
        <f>IF(E139=0,0,SUMIF('Cocktail (December 2025)'!$F$6:$DB$1547,E139,'Cocktail (December 2025)'!$BW$6:$BW$1547))</f>
        <v>0</v>
      </c>
      <c r="OR139" s="108" t="e">
        <f t="shared" si="3669"/>
        <v>#VALUE!</v>
      </c>
      <c r="OS139" s="109" t="e">
        <f t="shared" si="3670"/>
        <v>#VALUE!</v>
      </c>
      <c r="OT139" s="104" t="e">
        <f t="shared" si="3671"/>
        <v>#VALUE!</v>
      </c>
      <c r="OU139" s="105" t="e">
        <f t="shared" si="3672"/>
        <v>#VALUE!</v>
      </c>
      <c r="OV139" s="191"/>
      <c r="OW139" s="192" t="e">
        <f t="shared" si="3673"/>
        <v>#VALUE!</v>
      </c>
      <c r="OX139" s="106" t="e">
        <f t="shared" si="3674"/>
        <v>#VALUE!</v>
      </c>
      <c r="OY139" s="202"/>
      <c r="OZ139" s="202"/>
      <c r="PA139" s="202"/>
      <c r="PB139" s="202"/>
      <c r="PC139" s="202"/>
      <c r="PD139" s="202"/>
      <c r="PE139" s="202"/>
      <c r="PF139" s="202"/>
      <c r="PG139" s="203"/>
      <c r="PH139" s="204"/>
      <c r="PI139" s="108" t="e">
        <f t="shared" si="3675"/>
        <v>#VALUE!</v>
      </c>
      <c r="PJ139" s="102">
        <f>IF(E139=0,0,SUMIF('Cocktail (December 2025)'!$F$6:$DB$1547,E139,'Cocktail (December 2025)'!$BZ$6:$BZ$1547))</f>
        <v>0</v>
      </c>
      <c r="PK139" s="108" t="e">
        <f t="shared" si="3676"/>
        <v>#VALUE!</v>
      </c>
      <c r="PL139" s="109" t="e">
        <f t="shared" si="3677"/>
        <v>#VALUE!</v>
      </c>
      <c r="PM139" s="104" t="e">
        <f t="shared" si="3678"/>
        <v>#VALUE!</v>
      </c>
      <c r="PN139" s="105" t="e">
        <f t="shared" si="3679"/>
        <v>#VALUE!</v>
      </c>
      <c r="PO139" s="191"/>
      <c r="PP139" s="192" t="e">
        <f t="shared" si="3680"/>
        <v>#VALUE!</v>
      </c>
      <c r="PQ139" s="106" t="e">
        <f t="shared" si="3681"/>
        <v>#VALUE!</v>
      </c>
      <c r="PR139" s="202"/>
      <c r="PS139" s="202"/>
      <c r="PT139" s="202"/>
      <c r="PU139" s="202"/>
      <c r="PV139" s="202"/>
      <c r="PW139" s="202"/>
      <c r="PX139" s="202"/>
      <c r="PY139" s="202"/>
      <c r="PZ139" s="203"/>
      <c r="QA139" s="204"/>
      <c r="QB139" s="108" t="e">
        <f t="shared" si="3682"/>
        <v>#VALUE!</v>
      </c>
      <c r="QC139" s="102">
        <f>IF(E139=0,0,SUMIF('Cocktail (December 2025)'!$F$6:$DB$1547,E139,'Cocktail (December 2025)'!$CC$6:$CC$1547))</f>
        <v>0</v>
      </c>
      <c r="QD139" s="108" t="e">
        <f t="shared" si="3683"/>
        <v>#VALUE!</v>
      </c>
      <c r="QE139" s="109" t="e">
        <f t="shared" si="3684"/>
        <v>#VALUE!</v>
      </c>
      <c r="QF139" s="104" t="e">
        <f t="shared" si="3685"/>
        <v>#VALUE!</v>
      </c>
      <c r="QG139" s="105" t="e">
        <f t="shared" si="3686"/>
        <v>#VALUE!</v>
      </c>
      <c r="QH139" s="191"/>
      <c r="QI139" s="192" t="e">
        <f t="shared" si="3687"/>
        <v>#VALUE!</v>
      </c>
      <c r="QJ139" s="106" t="e">
        <f t="shared" si="3688"/>
        <v>#VALUE!</v>
      </c>
      <c r="QK139" s="202"/>
      <c r="QL139" s="202"/>
      <c r="QM139" s="202"/>
      <c r="QN139" s="202"/>
      <c r="QO139" s="202"/>
      <c r="QP139" s="202"/>
      <c r="QQ139" s="202"/>
      <c r="QR139" s="202"/>
      <c r="QS139" s="203"/>
      <c r="QT139" s="204"/>
      <c r="QU139" s="108" t="e">
        <f t="shared" si="3689"/>
        <v>#VALUE!</v>
      </c>
      <c r="QV139" s="102">
        <f>IF(E139=0,0,SUMIF('Cocktail (December 2025)'!$F$6:$DB$1547,E139,'Cocktail (December 2025)'!$CF$6:$CF$1547))</f>
        <v>0</v>
      </c>
      <c r="QW139" s="108" t="e">
        <f t="shared" si="3690"/>
        <v>#VALUE!</v>
      </c>
      <c r="QX139" s="109" t="e">
        <f t="shared" si="3691"/>
        <v>#VALUE!</v>
      </c>
      <c r="QY139" s="104" t="e">
        <f t="shared" si="3692"/>
        <v>#VALUE!</v>
      </c>
      <c r="QZ139" s="105" t="e">
        <f t="shared" si="3693"/>
        <v>#VALUE!</v>
      </c>
      <c r="RA139" s="191"/>
      <c r="RB139" s="192" t="e">
        <f t="shared" si="3694"/>
        <v>#VALUE!</v>
      </c>
      <c r="RC139" s="106" t="e">
        <f t="shared" si="3695"/>
        <v>#VALUE!</v>
      </c>
      <c r="RD139" s="202"/>
      <c r="RE139" s="202"/>
      <c r="RF139" s="202"/>
      <c r="RG139" s="202"/>
      <c r="RH139" s="202"/>
      <c r="RI139" s="202"/>
      <c r="RJ139" s="202"/>
      <c r="RK139" s="202"/>
      <c r="RL139" s="203"/>
      <c r="RM139" s="204"/>
      <c r="RN139" s="108" t="e">
        <f t="shared" si="3696"/>
        <v>#VALUE!</v>
      </c>
      <c r="RO139" s="102">
        <f>IF(E139=0,0,SUMIF('Cocktail (December 2025)'!$F$6:$DB$1547,E139,'Cocktail (December 2025)'!$CI$6:$CI$1547))</f>
        <v>0</v>
      </c>
      <c r="RP139" s="108" t="e">
        <f t="shared" si="3697"/>
        <v>#VALUE!</v>
      </c>
      <c r="RQ139" s="109" t="e">
        <f t="shared" si="3698"/>
        <v>#VALUE!</v>
      </c>
      <c r="RR139" s="104" t="e">
        <f t="shared" si="3699"/>
        <v>#VALUE!</v>
      </c>
      <c r="RS139" s="105" t="e">
        <f t="shared" si="3700"/>
        <v>#VALUE!</v>
      </c>
      <c r="RT139" s="191"/>
      <c r="RU139" s="192" t="e">
        <f t="shared" si="3701"/>
        <v>#VALUE!</v>
      </c>
      <c r="RV139" s="106" t="e">
        <f t="shared" si="3702"/>
        <v>#VALUE!</v>
      </c>
      <c r="RW139" s="202"/>
      <c r="RX139" s="202"/>
      <c r="RY139" s="202"/>
      <c r="RZ139" s="202"/>
      <c r="SA139" s="202"/>
      <c r="SB139" s="202"/>
      <c r="SC139" s="202"/>
      <c r="SD139" s="202"/>
      <c r="SE139" s="203"/>
      <c r="SF139" s="204"/>
      <c r="SG139" s="108" t="e">
        <f t="shared" si="3703"/>
        <v>#VALUE!</v>
      </c>
      <c r="SH139" s="102">
        <f>IF(E139=0,0,SUMIF('Cocktail (December 2025)'!$F$6:$DB$1547,E139,'Cocktail (December 2025)'!$CL$6:$CL$1547))</f>
        <v>0</v>
      </c>
      <c r="SI139" s="108" t="e">
        <f t="shared" si="3704"/>
        <v>#VALUE!</v>
      </c>
      <c r="SJ139" s="109" t="e">
        <f t="shared" si="3705"/>
        <v>#VALUE!</v>
      </c>
      <c r="SK139" s="104" t="e">
        <f t="shared" si="3706"/>
        <v>#VALUE!</v>
      </c>
      <c r="SL139" s="105" t="e">
        <f t="shared" si="3707"/>
        <v>#VALUE!</v>
      </c>
      <c r="SM139" s="191"/>
      <c r="SN139" s="192" t="e">
        <f t="shared" si="3708"/>
        <v>#VALUE!</v>
      </c>
      <c r="SO139" s="106" t="e">
        <f t="shared" si="3709"/>
        <v>#VALUE!</v>
      </c>
      <c r="SP139" s="202"/>
      <c r="SQ139" s="202"/>
      <c r="SR139" s="202"/>
      <c r="SS139" s="202"/>
      <c r="ST139" s="202"/>
      <c r="SU139" s="202"/>
      <c r="SV139" s="202"/>
      <c r="SW139" s="202"/>
      <c r="SX139" s="203"/>
      <c r="SY139" s="204"/>
      <c r="SZ139" s="108" t="e">
        <f t="shared" si="3710"/>
        <v>#VALUE!</v>
      </c>
      <c r="TA139" s="102">
        <f>IF(E139=0,0,SUMIF('Cocktail (December 2025)'!$F$6:$DB$1547,E139,'Cocktail (December 2025)'!$CO$6:$CO$1547))</f>
        <v>0</v>
      </c>
      <c r="TB139" s="108" t="e">
        <f t="shared" si="3711"/>
        <v>#VALUE!</v>
      </c>
      <c r="TC139" s="109" t="e">
        <f t="shared" si="3712"/>
        <v>#VALUE!</v>
      </c>
      <c r="TD139" s="104" t="e">
        <f t="shared" si="3713"/>
        <v>#VALUE!</v>
      </c>
      <c r="TE139" s="105" t="e">
        <f t="shared" si="3714"/>
        <v>#VALUE!</v>
      </c>
      <c r="TF139" s="191"/>
      <c r="TG139" s="192" t="e">
        <f t="shared" si="3715"/>
        <v>#VALUE!</v>
      </c>
      <c r="TH139" s="106" t="e">
        <f t="shared" si="3716"/>
        <v>#VALUE!</v>
      </c>
      <c r="TI139" s="202"/>
      <c r="TJ139" s="202"/>
      <c r="TK139" s="202"/>
      <c r="TL139" s="202"/>
      <c r="TM139" s="202"/>
      <c r="TN139" s="202"/>
      <c r="TO139" s="202"/>
      <c r="TP139" s="202"/>
      <c r="TQ139" s="203"/>
      <c r="TR139" s="204"/>
      <c r="TS139" s="108" t="e">
        <f t="shared" si="3717"/>
        <v>#VALUE!</v>
      </c>
      <c r="TT139" s="102">
        <f>IF(E139=0,0,SUMIF('Cocktail (December 2025)'!$F$6:$DB$1547,E139,'Cocktail (December 2025)'!$CR$6:$CR$1547))</f>
        <v>0</v>
      </c>
      <c r="TU139" s="108" t="e">
        <f t="shared" si="3718"/>
        <v>#VALUE!</v>
      </c>
      <c r="TV139" s="109" t="e">
        <f t="shared" si="3719"/>
        <v>#VALUE!</v>
      </c>
      <c r="TW139" s="104" t="e">
        <f t="shared" si="3720"/>
        <v>#VALUE!</v>
      </c>
      <c r="TX139" s="105" t="e">
        <f t="shared" si="3721"/>
        <v>#VALUE!</v>
      </c>
      <c r="TY139" s="191"/>
      <c r="TZ139" s="192" t="e">
        <f t="shared" si="3722"/>
        <v>#VALUE!</v>
      </c>
      <c r="UA139" s="106" t="e">
        <f t="shared" si="3723"/>
        <v>#VALUE!</v>
      </c>
      <c r="UB139" s="202"/>
      <c r="UC139" s="202"/>
      <c r="UD139" s="202"/>
      <c r="UE139" s="202"/>
      <c r="UF139" s="202"/>
      <c r="UG139" s="202"/>
      <c r="UH139" s="202"/>
      <c r="UI139" s="202"/>
      <c r="UJ139" s="203"/>
      <c r="UK139" s="204"/>
      <c r="UL139" s="108" t="e">
        <f t="shared" si="3724"/>
        <v>#VALUE!</v>
      </c>
      <c r="UM139" s="102">
        <f>IF(E139=0,0,SUMIF('Cocktail (December 2025)'!$F$6:$DB$1547,E139,'Cocktail (December 2025)'!$CU$6:$CU$1547))</f>
        <v>0</v>
      </c>
      <c r="UN139" s="108" t="e">
        <f t="shared" si="3725"/>
        <v>#VALUE!</v>
      </c>
      <c r="UO139" s="109" t="e">
        <f t="shared" si="3726"/>
        <v>#VALUE!</v>
      </c>
      <c r="UP139" s="104" t="e">
        <f t="shared" si="3727"/>
        <v>#VALUE!</v>
      </c>
      <c r="UQ139" s="105" t="e">
        <f t="shared" si="3728"/>
        <v>#VALUE!</v>
      </c>
      <c r="UR139" s="191"/>
      <c r="US139" s="192" t="e">
        <f t="shared" si="3729"/>
        <v>#VALUE!</v>
      </c>
      <c r="UT139" s="106" t="e">
        <f t="shared" si="3730"/>
        <v>#VALUE!</v>
      </c>
      <c r="UU139" s="202"/>
      <c r="UV139" s="202"/>
      <c r="UW139" s="202"/>
      <c r="UX139" s="202"/>
      <c r="UY139" s="202"/>
      <c r="UZ139" s="202"/>
      <c r="VA139" s="202"/>
      <c r="VB139" s="202"/>
      <c r="VC139" s="203"/>
      <c r="VD139" s="204"/>
      <c r="VE139" s="108" t="e">
        <f t="shared" si="3731"/>
        <v>#VALUE!</v>
      </c>
      <c r="VF139" s="102">
        <f>IF(E139=0,0,SUMIF('Cocktail (December 2025)'!$F$6:$DB$1547,E139,'Cocktail (December 2025)'!$CX$6:$CX$1547))</f>
        <v>0</v>
      </c>
      <c r="VG139" s="108" t="e">
        <f t="shared" si="3732"/>
        <v>#VALUE!</v>
      </c>
      <c r="VH139" s="109" t="e">
        <f t="shared" si="3733"/>
        <v>#VALUE!</v>
      </c>
      <c r="VI139" s="104" t="e">
        <f t="shared" si="3734"/>
        <v>#VALUE!</v>
      </c>
      <c r="VJ139" s="105" t="e">
        <f t="shared" si="3735"/>
        <v>#VALUE!</v>
      </c>
      <c r="VK139" s="191"/>
      <c r="VL139" s="192" t="e">
        <f t="shared" si="3736"/>
        <v>#VALUE!</v>
      </c>
      <c r="VM139" s="106" t="e">
        <f t="shared" si="3737"/>
        <v>#VALUE!</v>
      </c>
      <c r="VN139" s="202"/>
      <c r="VO139" s="202"/>
      <c r="VP139" s="202"/>
      <c r="VQ139" s="202"/>
      <c r="VR139" s="202"/>
      <c r="VS139" s="202"/>
      <c r="VT139" s="202"/>
      <c r="VU139" s="202"/>
      <c r="VV139" s="203"/>
      <c r="VW139" s="204"/>
      <c r="VX139" s="108" t="e">
        <f t="shared" si="3738"/>
        <v>#VALUE!</v>
      </c>
      <c r="VY139" s="102">
        <f>IF(E139=0,0,SUMIF('Cocktail (December 2025)'!$F$6:$DB$1547,E139,'Cocktail (December 2025)'!$DA$6:$DA$1547))</f>
        <v>0</v>
      </c>
      <c r="VZ139" s="108" t="e">
        <f t="shared" si="3739"/>
        <v>#VALUE!</v>
      </c>
      <c r="WA139" s="109" t="e">
        <f t="shared" si="3740"/>
        <v>#VALUE!</v>
      </c>
      <c r="WB139" s="104" t="e">
        <f t="shared" si="3741"/>
        <v>#VALUE!</v>
      </c>
      <c r="WC139" s="105" t="e">
        <f t="shared" si="3742"/>
        <v>#VALUE!</v>
      </c>
      <c r="WD139" s="191"/>
      <c r="WE139" s="192" t="e">
        <f t="shared" si="3743"/>
        <v>#VALUE!</v>
      </c>
      <c r="WF139" s="14" t="s">
        <v>81</v>
      </c>
      <c r="WG139" s="62">
        <f t="shared" si="3744"/>
        <v>0</v>
      </c>
      <c r="WH139" s="13">
        <f t="shared" si="3745"/>
        <v>0</v>
      </c>
      <c r="WI139" s="13">
        <f t="shared" si="3746"/>
        <v>0</v>
      </c>
      <c r="WJ139" s="13">
        <f t="shared" si="3747"/>
        <v>0</v>
      </c>
      <c r="WK139" s="13">
        <f t="shared" si="3748"/>
        <v>0</v>
      </c>
      <c r="WL139" s="13">
        <f t="shared" si="3749"/>
        <v>0</v>
      </c>
      <c r="WM139" s="13">
        <f t="shared" si="3750"/>
        <v>0</v>
      </c>
      <c r="WN139" s="13">
        <f t="shared" si="3751"/>
        <v>0</v>
      </c>
      <c r="WO139" s="13">
        <f t="shared" si="3752"/>
        <v>0</v>
      </c>
      <c r="WP139" s="63">
        <f t="shared" si="3753"/>
        <v>0</v>
      </c>
      <c r="WQ139" s="63">
        <f t="shared" si="3754"/>
        <v>0</v>
      </c>
      <c r="WR139" s="63" t="e">
        <f t="shared" si="3755"/>
        <v>#VALUE!</v>
      </c>
      <c r="WS139" s="63" t="e">
        <f t="shared" si="3756"/>
        <v>#VALUE!</v>
      </c>
      <c r="WT139" s="54" t="e">
        <f t="shared" si="3757"/>
        <v>#VALUE!</v>
      </c>
      <c r="WU139" s="64" t="e">
        <f t="shared" si="3758"/>
        <v>#VALUE!</v>
      </c>
      <c r="WV139" s="196"/>
      <c r="WW139" s="197" t="e">
        <f t="shared" si="3759"/>
        <v>#VALUE!</v>
      </c>
      <c r="WX139" s="12" t="e">
        <f t="shared" si="3760"/>
        <v>#VALUE!</v>
      </c>
      <c r="WY139" s="61"/>
    </row>
    <row r="140" spans="1:623" ht="15" hidden="1" x14ac:dyDescent="0.3">
      <c r="A140" s="114" t="str">
        <f t="shared" si="3526"/>
        <v>-</v>
      </c>
      <c r="B140" s="175"/>
      <c r="C140" s="173">
        <v>974</v>
      </c>
      <c r="D140" s="174">
        <v>473</v>
      </c>
      <c r="E140" s="138"/>
      <c r="F140" s="98" t="str">
        <f>IF(E140="","",IF(VLOOKUP(E140,'Master Data (December 2025)'!$B$10:$N$857,1)=E140,VLOOKUP(E140,'Master Data (December 2025)'!$B$10:$N$857,6),"XX"))</f>
        <v/>
      </c>
      <c r="G140" s="98"/>
      <c r="H140" s="90" t="str">
        <f>IF(E140="","",IF(VLOOKUP(E140,'Master Data (December 2025)'!$B$10:$N$857,1)=E140,VLOOKUP(E140,'Master Data (December 2025)'!$B$10:$N$857,8),"XX"))</f>
        <v/>
      </c>
      <c r="I140" s="98"/>
      <c r="J140" s="90" t="str">
        <f>IF(E140="","",IF(VLOOKUP(E140,'Master Data (December 2025)'!$B$10:$N$857,1)=E140,VLOOKUP(E140,'Master Data (December 2025)'!$B$10:$N$857,3),"XX"))</f>
        <v/>
      </c>
      <c r="K140" s="99" t="str">
        <f>IF(E140="","",IF(VLOOKUP(E140,'Master Data (December 2025)'!$B$10:$N$857,1)=E140,VLOOKUP(E140,'Master Data (December 2025)'!$B$10:$N$857,5),"XX"))</f>
        <v/>
      </c>
      <c r="L140" s="215" t="str">
        <f>IF(E140="","",IF(VLOOKUP(E140,'Master Data (December 2025)'!$B$10:$N$857,1)=E140,VLOOKUP(E140,'Master Data (December 2025)'!$B$10:$N$857,11),"XX"))</f>
        <v/>
      </c>
      <c r="M140" s="215" t="str">
        <f>IF(E140="","",IF(VLOOKUP(E140,'Master Data (December 2025)'!$B$10:$N$857,1)=E140,VLOOKUP(E140,'Master Data (December 2025)'!$B$10:$N$857,13),"XX"))</f>
        <v/>
      </c>
      <c r="N140" s="208"/>
      <c r="O140" s="100">
        <f t="shared" si="3528"/>
        <v>0</v>
      </c>
      <c r="P140" s="202"/>
      <c r="Q140" s="202"/>
      <c r="R140" s="202"/>
      <c r="S140" s="202"/>
      <c r="T140" s="202"/>
      <c r="U140" s="202"/>
      <c r="V140" s="202"/>
      <c r="W140" s="202"/>
      <c r="X140" s="203"/>
      <c r="Y140" s="204"/>
      <c r="Z140" s="101" t="e">
        <f t="shared" si="3529"/>
        <v>#VALUE!</v>
      </c>
      <c r="AA140" s="102">
        <f>IF(E140=0,0,SUMIF('Cocktail (December 2025)'!$F$6:$DB$1547,E140,'Cocktail (December 2025)'!$O$6:$O$1547))</f>
        <v>0</v>
      </c>
      <c r="AB140" s="103" t="e">
        <f t="shared" si="3530"/>
        <v>#VALUE!</v>
      </c>
      <c r="AC140" s="104" t="e">
        <f t="shared" si="3531"/>
        <v>#VALUE!</v>
      </c>
      <c r="AD140" s="104" t="e">
        <f t="shared" si="3532"/>
        <v>#VALUE!</v>
      </c>
      <c r="AE140" s="105" t="e">
        <f t="shared" si="3533"/>
        <v>#VALUE!</v>
      </c>
      <c r="AF140" s="191"/>
      <c r="AG140" s="192" t="e">
        <f t="shared" si="3534"/>
        <v>#VALUE!</v>
      </c>
      <c r="AH140" s="106" t="e">
        <f t="shared" si="3527"/>
        <v>#VALUE!</v>
      </c>
      <c r="AI140" s="202"/>
      <c r="AJ140" s="202"/>
      <c r="AK140" s="202"/>
      <c r="AL140" s="202"/>
      <c r="AM140" s="202"/>
      <c r="AN140" s="202"/>
      <c r="AO140" s="202"/>
      <c r="AP140" s="202"/>
      <c r="AQ140" s="203"/>
      <c r="AR140" s="204"/>
      <c r="AS140" s="107" t="e">
        <f t="shared" si="3535"/>
        <v>#VALUE!</v>
      </c>
      <c r="AT140" s="102">
        <f>IF(E140=0,0,SUMIF('Cocktail (December 2025)'!$F$6:$DB$1547,E140,'Cocktail (December 2025)'!$R$6:$R$1547))</f>
        <v>0</v>
      </c>
      <c r="AU140" s="108" t="e">
        <f t="shared" si="3536"/>
        <v>#VALUE!</v>
      </c>
      <c r="AV140" s="104" t="e">
        <f t="shared" si="3537"/>
        <v>#VALUE!</v>
      </c>
      <c r="AW140" s="104" t="e">
        <f t="shared" si="3538"/>
        <v>#VALUE!</v>
      </c>
      <c r="AX140" s="105" t="e">
        <f t="shared" si="3539"/>
        <v>#VALUE!</v>
      </c>
      <c r="AY140" s="191"/>
      <c r="AZ140" s="192" t="e">
        <f t="shared" si="3540"/>
        <v>#VALUE!</v>
      </c>
      <c r="BA140" s="106" t="e">
        <f t="shared" si="3541"/>
        <v>#VALUE!</v>
      </c>
      <c r="BB140" s="202"/>
      <c r="BC140" s="202"/>
      <c r="BD140" s="202"/>
      <c r="BE140" s="202"/>
      <c r="BF140" s="202"/>
      <c r="BG140" s="202"/>
      <c r="BH140" s="202"/>
      <c r="BI140" s="202"/>
      <c r="BJ140" s="203"/>
      <c r="BK140" s="204"/>
      <c r="BL140" s="108" t="e">
        <f t="shared" si="3542"/>
        <v>#VALUE!</v>
      </c>
      <c r="BM140" s="102">
        <f>IF(E140=0,0,SUMIF('Cocktail (December 2025)'!$F$6:$DB$1547,E140,'Cocktail (December 2025)'!$U$6:$U$1547))</f>
        <v>0</v>
      </c>
      <c r="BN140" s="108" t="e">
        <f t="shared" si="3543"/>
        <v>#VALUE!</v>
      </c>
      <c r="BO140" s="109" t="e">
        <f t="shared" si="3544"/>
        <v>#VALUE!</v>
      </c>
      <c r="BP140" s="104" t="e">
        <f t="shared" si="3545"/>
        <v>#VALUE!</v>
      </c>
      <c r="BQ140" s="105" t="e">
        <f t="shared" si="3546"/>
        <v>#VALUE!</v>
      </c>
      <c r="BR140" s="191"/>
      <c r="BS140" s="192" t="e">
        <f t="shared" si="3547"/>
        <v>#VALUE!</v>
      </c>
      <c r="BT140" s="106" t="e">
        <f t="shared" si="3548"/>
        <v>#VALUE!</v>
      </c>
      <c r="BU140" s="202"/>
      <c r="BV140" s="202"/>
      <c r="BW140" s="202"/>
      <c r="BX140" s="202"/>
      <c r="BY140" s="202"/>
      <c r="BZ140" s="202"/>
      <c r="CA140" s="202"/>
      <c r="CB140" s="202"/>
      <c r="CC140" s="203"/>
      <c r="CD140" s="204"/>
      <c r="CE140" s="108" t="e">
        <f t="shared" si="3549"/>
        <v>#VALUE!</v>
      </c>
      <c r="CF140" s="102">
        <f>IF(E140=0,0,SUMIF('Cocktail (December 2025)'!$F$6:$DB$1547,E140,'Cocktail (December 2025)'!$X$6:$X$1547))</f>
        <v>0</v>
      </c>
      <c r="CG140" s="108" t="e">
        <f t="shared" si="3550"/>
        <v>#VALUE!</v>
      </c>
      <c r="CH140" s="109" t="e">
        <f t="shared" si="3551"/>
        <v>#VALUE!</v>
      </c>
      <c r="CI140" s="104" t="e">
        <f t="shared" si="3552"/>
        <v>#VALUE!</v>
      </c>
      <c r="CJ140" s="105" t="e">
        <f t="shared" si="3553"/>
        <v>#VALUE!</v>
      </c>
      <c r="CK140" s="191"/>
      <c r="CL140" s="192" t="e">
        <f t="shared" si="3554"/>
        <v>#VALUE!</v>
      </c>
      <c r="CM140" s="106" t="e">
        <f t="shared" si="3555"/>
        <v>#VALUE!</v>
      </c>
      <c r="CN140" s="202"/>
      <c r="CO140" s="202"/>
      <c r="CP140" s="202"/>
      <c r="CQ140" s="202"/>
      <c r="CR140" s="202"/>
      <c r="CS140" s="202"/>
      <c r="CT140" s="202"/>
      <c r="CU140" s="202"/>
      <c r="CV140" s="203"/>
      <c r="CW140" s="204"/>
      <c r="CX140" s="108" t="e">
        <f t="shared" si="3556"/>
        <v>#VALUE!</v>
      </c>
      <c r="CY140" s="102">
        <f>IF(E140=0,0,SUMIF('Cocktail (December 2025)'!$F$6:$DB$1547,E140,'Cocktail (December 2025)'!$AA$6:$AA$1547))</f>
        <v>0</v>
      </c>
      <c r="CZ140" s="108" t="e">
        <f t="shared" si="3557"/>
        <v>#VALUE!</v>
      </c>
      <c r="DA140" s="109" t="e">
        <f t="shared" si="3558"/>
        <v>#VALUE!</v>
      </c>
      <c r="DB140" s="104" t="e">
        <f t="shared" si="3559"/>
        <v>#VALUE!</v>
      </c>
      <c r="DC140" s="105" t="e">
        <f t="shared" si="3560"/>
        <v>#VALUE!</v>
      </c>
      <c r="DD140" s="191"/>
      <c r="DE140" s="192" t="e">
        <f t="shared" si="3561"/>
        <v>#VALUE!</v>
      </c>
      <c r="DF140" s="106" t="e">
        <f t="shared" si="3562"/>
        <v>#VALUE!</v>
      </c>
      <c r="DG140" s="202"/>
      <c r="DH140" s="202"/>
      <c r="DI140" s="202"/>
      <c r="DJ140" s="202"/>
      <c r="DK140" s="202"/>
      <c r="DL140" s="202"/>
      <c r="DM140" s="202"/>
      <c r="DN140" s="202"/>
      <c r="DO140" s="203"/>
      <c r="DP140" s="204"/>
      <c r="DQ140" s="108" t="e">
        <f t="shared" si="3563"/>
        <v>#VALUE!</v>
      </c>
      <c r="DR140" s="102">
        <f>IF(E140=0,0,SUMIF('Cocktail (December 2025)'!$F$6:$DB$1547,E140,'Cocktail (December 2025)'!$AD$6:$AD$1547))</f>
        <v>0</v>
      </c>
      <c r="DS140" s="108" t="e">
        <f t="shared" si="3564"/>
        <v>#VALUE!</v>
      </c>
      <c r="DT140" s="109" t="e">
        <f t="shared" si="3565"/>
        <v>#VALUE!</v>
      </c>
      <c r="DU140" s="104" t="e">
        <f t="shared" si="3566"/>
        <v>#VALUE!</v>
      </c>
      <c r="DV140" s="105" t="e">
        <f t="shared" si="3567"/>
        <v>#VALUE!</v>
      </c>
      <c r="DW140" s="191"/>
      <c r="DX140" s="192" t="e">
        <f t="shared" si="3568"/>
        <v>#VALUE!</v>
      </c>
      <c r="DY140" s="106" t="e">
        <f t="shared" si="3569"/>
        <v>#VALUE!</v>
      </c>
      <c r="DZ140" s="202"/>
      <c r="EA140" s="202"/>
      <c r="EB140" s="202"/>
      <c r="EC140" s="202"/>
      <c r="ED140" s="202"/>
      <c r="EE140" s="202"/>
      <c r="EF140" s="202"/>
      <c r="EG140" s="202"/>
      <c r="EH140" s="203"/>
      <c r="EI140" s="204"/>
      <c r="EJ140" s="108" t="e">
        <f t="shared" si="3570"/>
        <v>#VALUE!</v>
      </c>
      <c r="EK140" s="102">
        <f>IF(E140=0,0,SUMIF('Cocktail (December 2025)'!$F$6:$DB$1547,E140,'Cocktail (December 2025)'!$AG$6:$AG$1547))</f>
        <v>0</v>
      </c>
      <c r="EL140" s="108" t="e">
        <f t="shared" si="3571"/>
        <v>#VALUE!</v>
      </c>
      <c r="EM140" s="109" t="e">
        <f t="shared" si="3572"/>
        <v>#VALUE!</v>
      </c>
      <c r="EN140" s="104" t="e">
        <f t="shared" si="3573"/>
        <v>#VALUE!</v>
      </c>
      <c r="EO140" s="105" t="e">
        <f t="shared" si="3574"/>
        <v>#VALUE!</v>
      </c>
      <c r="EP140" s="191"/>
      <c r="EQ140" s="199" t="e">
        <f t="shared" si="3575"/>
        <v>#VALUE!</v>
      </c>
      <c r="ER140" s="185" t="e">
        <f t="shared" si="3576"/>
        <v>#VALUE!</v>
      </c>
      <c r="ES140" s="202"/>
      <c r="ET140" s="202"/>
      <c r="EU140" s="202"/>
      <c r="EV140" s="202"/>
      <c r="EW140" s="202"/>
      <c r="EX140" s="202"/>
      <c r="EY140" s="202"/>
      <c r="EZ140" s="202"/>
      <c r="FA140" s="203"/>
      <c r="FB140" s="204"/>
      <c r="FC140" s="108" t="e">
        <f t="shared" si="3577"/>
        <v>#VALUE!</v>
      </c>
      <c r="FD140" s="102">
        <f>IF(E140=0,0,SUMIF('Cocktail (December 2025)'!$F$6:$DB$1547,E140,'Cocktail (December 2025)'!$AJ$6:$AJ$1547))</f>
        <v>0</v>
      </c>
      <c r="FE140" s="108" t="e">
        <f t="shared" si="3578"/>
        <v>#VALUE!</v>
      </c>
      <c r="FF140" s="109" t="e">
        <f t="shared" si="3579"/>
        <v>#VALUE!</v>
      </c>
      <c r="FG140" s="104" t="e">
        <f t="shared" si="3580"/>
        <v>#VALUE!</v>
      </c>
      <c r="FH140" s="105" t="e">
        <f t="shared" si="3581"/>
        <v>#VALUE!</v>
      </c>
      <c r="FI140" s="191"/>
      <c r="FJ140" s="192" t="e">
        <f t="shared" si="3582"/>
        <v>#VALUE!</v>
      </c>
      <c r="FK140" s="110" t="e">
        <f t="shared" si="3583"/>
        <v>#VALUE!</v>
      </c>
      <c r="FL140" s="202"/>
      <c r="FM140" s="202"/>
      <c r="FN140" s="202"/>
      <c r="FO140" s="202"/>
      <c r="FP140" s="202"/>
      <c r="FQ140" s="202"/>
      <c r="FR140" s="202"/>
      <c r="FS140" s="202"/>
      <c r="FT140" s="203"/>
      <c r="FU140" s="204"/>
      <c r="FV140" s="108" t="e">
        <f t="shared" si="3584"/>
        <v>#VALUE!</v>
      </c>
      <c r="FW140" s="102">
        <f>IF(E140=0,0,SUMIF('Cocktail (December 2025)'!$F$6:$DB$1547,E140,'Cocktail (December 2025)'!$AM$6:$AM$1547))</f>
        <v>0</v>
      </c>
      <c r="FX140" s="108" t="e">
        <f t="shared" si="3585"/>
        <v>#VALUE!</v>
      </c>
      <c r="FY140" s="109" t="e">
        <f t="shared" si="3586"/>
        <v>#VALUE!</v>
      </c>
      <c r="FZ140" s="104" t="e">
        <f t="shared" si="3587"/>
        <v>#VALUE!</v>
      </c>
      <c r="GA140" s="105" t="e">
        <f t="shared" si="3588"/>
        <v>#VALUE!</v>
      </c>
      <c r="GB140" s="191"/>
      <c r="GC140" s="192" t="e">
        <f t="shared" si="3589"/>
        <v>#VALUE!</v>
      </c>
      <c r="GD140" s="106" t="e">
        <f t="shared" si="3590"/>
        <v>#VALUE!</v>
      </c>
      <c r="GE140" s="202"/>
      <c r="GF140" s="202"/>
      <c r="GG140" s="202"/>
      <c r="GH140" s="202"/>
      <c r="GI140" s="202"/>
      <c r="GJ140" s="202"/>
      <c r="GK140" s="202"/>
      <c r="GL140" s="202"/>
      <c r="GM140" s="203"/>
      <c r="GN140" s="204"/>
      <c r="GO140" s="108" t="e">
        <f t="shared" si="3591"/>
        <v>#VALUE!</v>
      </c>
      <c r="GP140" s="102">
        <f>IF(E140=0,0,SUMIF('Cocktail (December 2025)'!$F$6:$DB$1547,E140,'Cocktail (December 2025)'!$AP$6:$AP$1547))</f>
        <v>0</v>
      </c>
      <c r="GQ140" s="108" t="e">
        <f t="shared" si="3592"/>
        <v>#VALUE!</v>
      </c>
      <c r="GR140" s="109" t="e">
        <f t="shared" si="3593"/>
        <v>#VALUE!</v>
      </c>
      <c r="GS140" s="104" t="e">
        <f t="shared" si="3594"/>
        <v>#VALUE!</v>
      </c>
      <c r="GT140" s="105" t="e">
        <f t="shared" si="3595"/>
        <v>#VALUE!</v>
      </c>
      <c r="GU140" s="191"/>
      <c r="GV140" s="192" t="e">
        <f t="shared" si="3596"/>
        <v>#VALUE!</v>
      </c>
      <c r="GW140" s="106" t="e">
        <f t="shared" si="3597"/>
        <v>#VALUE!</v>
      </c>
      <c r="GX140" s="202"/>
      <c r="GY140" s="202"/>
      <c r="GZ140" s="202"/>
      <c r="HA140" s="202"/>
      <c r="HB140" s="202"/>
      <c r="HC140" s="202"/>
      <c r="HD140" s="202"/>
      <c r="HE140" s="202"/>
      <c r="HF140" s="203"/>
      <c r="HG140" s="204"/>
      <c r="HH140" s="108" t="e">
        <f t="shared" si="3598"/>
        <v>#VALUE!</v>
      </c>
      <c r="HI140" s="102">
        <f>IF(E140=0,0,SUMIF('Cocktail (December 2025)'!$F$6:$DB$1547,E140,'Cocktail (December 2025)'!$AS$6:$AS$1547))</f>
        <v>0</v>
      </c>
      <c r="HJ140" s="108" t="e">
        <f t="shared" si="3599"/>
        <v>#VALUE!</v>
      </c>
      <c r="HK140" s="109" t="e">
        <f t="shared" si="3600"/>
        <v>#VALUE!</v>
      </c>
      <c r="HL140" s="104" t="e">
        <f t="shared" si="3601"/>
        <v>#VALUE!</v>
      </c>
      <c r="HM140" s="105" t="e">
        <f t="shared" si="3602"/>
        <v>#VALUE!</v>
      </c>
      <c r="HN140" s="191"/>
      <c r="HO140" s="192" t="e">
        <f t="shared" si="3603"/>
        <v>#VALUE!</v>
      </c>
      <c r="HP140" s="106" t="e">
        <f t="shared" si="3604"/>
        <v>#VALUE!</v>
      </c>
      <c r="HQ140" s="202"/>
      <c r="HR140" s="202"/>
      <c r="HS140" s="202"/>
      <c r="HT140" s="202"/>
      <c r="HU140" s="202"/>
      <c r="HV140" s="202"/>
      <c r="HW140" s="202"/>
      <c r="HX140" s="202"/>
      <c r="HY140" s="203"/>
      <c r="HZ140" s="204"/>
      <c r="IA140" s="108" t="e">
        <f t="shared" si="3605"/>
        <v>#VALUE!</v>
      </c>
      <c r="IB140" s="102">
        <f>IF(E140=0,0,SUMIF('Cocktail (December 2025)'!$F$6:$DB$1547,E140,'Cocktail (December 2025)'!$AV$6:$AV$1547))</f>
        <v>0</v>
      </c>
      <c r="IC140" s="108" t="e">
        <f t="shared" si="3606"/>
        <v>#VALUE!</v>
      </c>
      <c r="ID140" s="109" t="e">
        <f t="shared" si="3607"/>
        <v>#VALUE!</v>
      </c>
      <c r="IE140" s="104" t="e">
        <f t="shared" si="3608"/>
        <v>#VALUE!</v>
      </c>
      <c r="IF140" s="105" t="e">
        <f t="shared" si="3609"/>
        <v>#VALUE!</v>
      </c>
      <c r="IG140" s="191"/>
      <c r="IH140" s="192" t="e">
        <f t="shared" si="3610"/>
        <v>#VALUE!</v>
      </c>
      <c r="II140" s="106" t="e">
        <f t="shared" si="3611"/>
        <v>#VALUE!</v>
      </c>
      <c r="IJ140" s="202"/>
      <c r="IK140" s="202"/>
      <c r="IL140" s="202"/>
      <c r="IM140" s="202"/>
      <c r="IN140" s="202"/>
      <c r="IO140" s="202"/>
      <c r="IP140" s="202"/>
      <c r="IQ140" s="202"/>
      <c r="IR140" s="203"/>
      <c r="IS140" s="204"/>
      <c r="IT140" s="108" t="e">
        <f t="shared" si="3612"/>
        <v>#VALUE!</v>
      </c>
      <c r="IU140" s="102">
        <f>IF(E140=0,0,SUMIF('Cocktail (December 2025)'!$F$6:$DB$1547,E140,'Cocktail (December 2025)'!$AY$6:$AY$1547))</f>
        <v>0</v>
      </c>
      <c r="IV140" s="108" t="e">
        <f t="shared" si="3613"/>
        <v>#VALUE!</v>
      </c>
      <c r="IW140" s="109" t="e">
        <f t="shared" si="3614"/>
        <v>#VALUE!</v>
      </c>
      <c r="IX140" s="104" t="e">
        <f t="shared" si="3615"/>
        <v>#VALUE!</v>
      </c>
      <c r="IY140" s="105" t="e">
        <f t="shared" si="3616"/>
        <v>#VALUE!</v>
      </c>
      <c r="IZ140" s="191"/>
      <c r="JA140" s="192" t="e">
        <f t="shared" si="3617"/>
        <v>#VALUE!</v>
      </c>
      <c r="JB140" s="106" t="e">
        <f t="shared" si="3618"/>
        <v>#VALUE!</v>
      </c>
      <c r="JC140" s="202"/>
      <c r="JD140" s="202"/>
      <c r="JE140" s="202"/>
      <c r="JF140" s="202"/>
      <c r="JG140" s="202"/>
      <c r="JH140" s="202"/>
      <c r="JI140" s="202"/>
      <c r="JJ140" s="202"/>
      <c r="JK140" s="203"/>
      <c r="JL140" s="204"/>
      <c r="JM140" s="108" t="e">
        <f t="shared" si="3619"/>
        <v>#VALUE!</v>
      </c>
      <c r="JN140" s="102">
        <f>IF(E140=0,0,SUMIF('Cocktail (December 2025)'!$F$6:$DB$1547,E140,'Cocktail (December 2025)'!$BB$6:$BB$1547))</f>
        <v>0</v>
      </c>
      <c r="JO140" s="108" t="e">
        <f t="shared" si="3620"/>
        <v>#VALUE!</v>
      </c>
      <c r="JP140" s="109" t="e">
        <f t="shared" si="3621"/>
        <v>#VALUE!</v>
      </c>
      <c r="JQ140" s="104" t="e">
        <f t="shared" si="3622"/>
        <v>#VALUE!</v>
      </c>
      <c r="JR140" s="105" t="e">
        <f t="shared" si="3623"/>
        <v>#VALUE!</v>
      </c>
      <c r="JS140" s="191"/>
      <c r="JT140" s="192" t="e">
        <f t="shared" si="3624"/>
        <v>#VALUE!</v>
      </c>
      <c r="JU140" s="106" t="e">
        <f t="shared" si="3625"/>
        <v>#VALUE!</v>
      </c>
      <c r="JV140" s="202"/>
      <c r="JW140" s="202"/>
      <c r="JX140" s="202"/>
      <c r="JY140" s="202"/>
      <c r="JZ140" s="202"/>
      <c r="KA140" s="202"/>
      <c r="KB140" s="202"/>
      <c r="KC140" s="202"/>
      <c r="KD140" s="203"/>
      <c r="KE140" s="204"/>
      <c r="KF140" s="108" t="e">
        <f t="shared" si="3626"/>
        <v>#VALUE!</v>
      </c>
      <c r="KG140" s="102">
        <f>IF(E140=0,0,SUMIF('Cocktail (December 2025)'!$F$6:$DB$1547,E140,'Cocktail (December 2025)'!$BE$6:$BE$1547))</f>
        <v>0</v>
      </c>
      <c r="KH140" s="108" t="e">
        <f t="shared" si="3627"/>
        <v>#VALUE!</v>
      </c>
      <c r="KI140" s="109" t="e">
        <f t="shared" si="3628"/>
        <v>#VALUE!</v>
      </c>
      <c r="KJ140" s="104" t="e">
        <f t="shared" si="3629"/>
        <v>#VALUE!</v>
      </c>
      <c r="KK140" s="105" t="e">
        <f t="shared" si="3630"/>
        <v>#VALUE!</v>
      </c>
      <c r="KL140" s="191"/>
      <c r="KM140" s="192" t="e">
        <f t="shared" si="3631"/>
        <v>#VALUE!</v>
      </c>
      <c r="KN140" s="106" t="e">
        <f t="shared" si="3632"/>
        <v>#VALUE!</v>
      </c>
      <c r="KO140" s="202"/>
      <c r="KP140" s="202"/>
      <c r="KQ140" s="202"/>
      <c r="KR140" s="202"/>
      <c r="KS140" s="202"/>
      <c r="KT140" s="202"/>
      <c r="KU140" s="202"/>
      <c r="KV140" s="202"/>
      <c r="KW140" s="203"/>
      <c r="KX140" s="204"/>
      <c r="KY140" s="108" t="e">
        <f t="shared" si="3633"/>
        <v>#VALUE!</v>
      </c>
      <c r="KZ140" s="102">
        <f>IF(E140=0,0,SUMIF('Cocktail (December 2025)'!$F$6:$DB$1547,E140,'Cocktail (December 2025)'!$BH$6:$BH$1547))</f>
        <v>0</v>
      </c>
      <c r="LA140" s="108" t="e">
        <f t="shared" si="3634"/>
        <v>#VALUE!</v>
      </c>
      <c r="LB140" s="109" t="e">
        <f t="shared" si="3635"/>
        <v>#VALUE!</v>
      </c>
      <c r="LC140" s="104" t="e">
        <f t="shared" si="3636"/>
        <v>#VALUE!</v>
      </c>
      <c r="LD140" s="105" t="e">
        <f t="shared" si="3637"/>
        <v>#VALUE!</v>
      </c>
      <c r="LE140" s="191"/>
      <c r="LF140" s="192" t="e">
        <f t="shared" si="3638"/>
        <v>#VALUE!</v>
      </c>
      <c r="LG140" s="106" t="e">
        <f t="shared" si="3639"/>
        <v>#VALUE!</v>
      </c>
      <c r="LH140" s="202"/>
      <c r="LI140" s="202"/>
      <c r="LJ140" s="202"/>
      <c r="LK140" s="202"/>
      <c r="LL140" s="202"/>
      <c r="LM140" s="202"/>
      <c r="LN140" s="202"/>
      <c r="LO140" s="202"/>
      <c r="LP140" s="203"/>
      <c r="LQ140" s="204"/>
      <c r="LR140" s="108" t="e">
        <f t="shared" si="3640"/>
        <v>#VALUE!</v>
      </c>
      <c r="LS140" s="102">
        <f>IF(E140=0,0,SUMIF('Cocktail (December 2025)'!$F$6:$DB$1547,E140,'Cocktail (December 2025)'!$BK$6:$BK$1547))</f>
        <v>0</v>
      </c>
      <c r="LT140" s="108" t="e">
        <f t="shared" si="3641"/>
        <v>#VALUE!</v>
      </c>
      <c r="LU140" s="109" t="e">
        <f t="shared" si="3642"/>
        <v>#VALUE!</v>
      </c>
      <c r="LV140" s="104" t="e">
        <f t="shared" si="3643"/>
        <v>#VALUE!</v>
      </c>
      <c r="LW140" s="105" t="e">
        <f t="shared" si="3644"/>
        <v>#VALUE!</v>
      </c>
      <c r="LX140" s="191"/>
      <c r="LY140" s="192" t="e">
        <f t="shared" si="3645"/>
        <v>#VALUE!</v>
      </c>
      <c r="LZ140" s="106" t="e">
        <f t="shared" si="3646"/>
        <v>#VALUE!</v>
      </c>
      <c r="MA140" s="202"/>
      <c r="MB140" s="202"/>
      <c r="MC140" s="202"/>
      <c r="MD140" s="202"/>
      <c r="ME140" s="202"/>
      <c r="MF140" s="202"/>
      <c r="MG140" s="202"/>
      <c r="MH140" s="202"/>
      <c r="MI140" s="203"/>
      <c r="MJ140" s="204"/>
      <c r="MK140" s="108" t="e">
        <f t="shared" si="3647"/>
        <v>#VALUE!</v>
      </c>
      <c r="ML140" s="102">
        <f>IF(E140=0,0,SUMIF('Cocktail (December 2025)'!$F$6:$DB$1547,E140,'Cocktail (December 2025)'!$BN$6:$BN$1547))</f>
        <v>0</v>
      </c>
      <c r="MM140" s="108" t="e">
        <f t="shared" si="3648"/>
        <v>#VALUE!</v>
      </c>
      <c r="MN140" s="109" t="e">
        <f t="shared" si="3649"/>
        <v>#VALUE!</v>
      </c>
      <c r="MO140" s="104" t="e">
        <f t="shared" si="3650"/>
        <v>#VALUE!</v>
      </c>
      <c r="MP140" s="105" t="e">
        <f t="shared" si="3651"/>
        <v>#VALUE!</v>
      </c>
      <c r="MQ140" s="191"/>
      <c r="MR140" s="192" t="e">
        <f t="shared" si="3652"/>
        <v>#VALUE!</v>
      </c>
      <c r="MS140" s="106" t="e">
        <f t="shared" si="3653"/>
        <v>#VALUE!</v>
      </c>
      <c r="MT140" s="202"/>
      <c r="MU140" s="202"/>
      <c r="MV140" s="202"/>
      <c r="MW140" s="202"/>
      <c r="MX140" s="202"/>
      <c r="MY140" s="202"/>
      <c r="MZ140" s="202"/>
      <c r="NA140" s="202"/>
      <c r="NB140" s="203"/>
      <c r="NC140" s="204"/>
      <c r="ND140" s="108" t="e">
        <f t="shared" si="3654"/>
        <v>#VALUE!</v>
      </c>
      <c r="NE140" s="102">
        <f>IF(E140=0,0,SUMIF('Cocktail (December 2025)'!$F$6:$DB$1547,E140,'Cocktail (December 2025)'!$BQ$6:$BQ$1547))</f>
        <v>0</v>
      </c>
      <c r="NF140" s="108" t="e">
        <f t="shared" si="3655"/>
        <v>#VALUE!</v>
      </c>
      <c r="NG140" s="109" t="e">
        <f t="shared" si="3656"/>
        <v>#VALUE!</v>
      </c>
      <c r="NH140" s="104" t="e">
        <f t="shared" si="3657"/>
        <v>#VALUE!</v>
      </c>
      <c r="NI140" s="105" t="e">
        <f t="shared" si="3658"/>
        <v>#VALUE!</v>
      </c>
      <c r="NJ140" s="191"/>
      <c r="NK140" s="192" t="e">
        <f t="shared" si="3659"/>
        <v>#VALUE!</v>
      </c>
      <c r="NL140" s="106" t="e">
        <f t="shared" si="3660"/>
        <v>#VALUE!</v>
      </c>
      <c r="NM140" s="202"/>
      <c r="NN140" s="202"/>
      <c r="NO140" s="202"/>
      <c r="NP140" s="202"/>
      <c r="NQ140" s="202"/>
      <c r="NR140" s="202"/>
      <c r="NS140" s="202"/>
      <c r="NT140" s="202"/>
      <c r="NU140" s="203"/>
      <c r="NV140" s="204"/>
      <c r="NW140" s="108" t="e">
        <f t="shared" si="3661"/>
        <v>#VALUE!</v>
      </c>
      <c r="NX140" s="102">
        <f>IF(E140=0,0,SUMIF('Cocktail (December 2025)'!$F$6:$DB$1547,E140,'Cocktail (December 2025)'!$BT$6:$BT$1547))</f>
        <v>0</v>
      </c>
      <c r="NY140" s="108" t="e">
        <f t="shared" si="3662"/>
        <v>#VALUE!</v>
      </c>
      <c r="NZ140" s="109" t="e">
        <f t="shared" si="3663"/>
        <v>#VALUE!</v>
      </c>
      <c r="OA140" s="104" t="e">
        <f t="shared" si="3664"/>
        <v>#VALUE!</v>
      </c>
      <c r="OB140" s="105" t="e">
        <f t="shared" si="3665"/>
        <v>#VALUE!</v>
      </c>
      <c r="OC140" s="191"/>
      <c r="OD140" s="192" t="e">
        <f t="shared" si="3666"/>
        <v>#VALUE!</v>
      </c>
      <c r="OE140" s="106" t="e">
        <f t="shared" si="3667"/>
        <v>#VALUE!</v>
      </c>
      <c r="OF140" s="202"/>
      <c r="OG140" s="202"/>
      <c r="OH140" s="202"/>
      <c r="OI140" s="202"/>
      <c r="OJ140" s="202"/>
      <c r="OK140" s="202"/>
      <c r="OL140" s="202"/>
      <c r="OM140" s="202"/>
      <c r="ON140" s="203"/>
      <c r="OO140" s="204"/>
      <c r="OP140" s="108" t="e">
        <f t="shared" si="3668"/>
        <v>#VALUE!</v>
      </c>
      <c r="OQ140" s="102">
        <f>IF(E140=0,0,SUMIF('Cocktail (December 2025)'!$F$6:$DB$1547,E140,'Cocktail (December 2025)'!$BW$6:$BW$1547))</f>
        <v>0</v>
      </c>
      <c r="OR140" s="108" t="e">
        <f t="shared" si="3669"/>
        <v>#VALUE!</v>
      </c>
      <c r="OS140" s="109" t="e">
        <f t="shared" si="3670"/>
        <v>#VALUE!</v>
      </c>
      <c r="OT140" s="104" t="e">
        <f t="shared" si="3671"/>
        <v>#VALUE!</v>
      </c>
      <c r="OU140" s="105" t="e">
        <f t="shared" si="3672"/>
        <v>#VALUE!</v>
      </c>
      <c r="OV140" s="191"/>
      <c r="OW140" s="192" t="e">
        <f t="shared" si="3673"/>
        <v>#VALUE!</v>
      </c>
      <c r="OX140" s="106" t="e">
        <f t="shared" si="3674"/>
        <v>#VALUE!</v>
      </c>
      <c r="OY140" s="202"/>
      <c r="OZ140" s="202"/>
      <c r="PA140" s="202"/>
      <c r="PB140" s="202"/>
      <c r="PC140" s="202"/>
      <c r="PD140" s="202"/>
      <c r="PE140" s="202"/>
      <c r="PF140" s="202"/>
      <c r="PG140" s="203"/>
      <c r="PH140" s="204"/>
      <c r="PI140" s="108" t="e">
        <f t="shared" si="3675"/>
        <v>#VALUE!</v>
      </c>
      <c r="PJ140" s="102">
        <f>IF(E140=0,0,SUMIF('Cocktail (December 2025)'!$F$6:$DB$1547,E140,'Cocktail (December 2025)'!$BZ$6:$BZ$1547))</f>
        <v>0</v>
      </c>
      <c r="PK140" s="108" t="e">
        <f t="shared" si="3676"/>
        <v>#VALUE!</v>
      </c>
      <c r="PL140" s="109" t="e">
        <f t="shared" si="3677"/>
        <v>#VALUE!</v>
      </c>
      <c r="PM140" s="104" t="e">
        <f t="shared" si="3678"/>
        <v>#VALUE!</v>
      </c>
      <c r="PN140" s="105" t="e">
        <f t="shared" si="3679"/>
        <v>#VALUE!</v>
      </c>
      <c r="PO140" s="191"/>
      <c r="PP140" s="192" t="e">
        <f t="shared" si="3680"/>
        <v>#VALUE!</v>
      </c>
      <c r="PQ140" s="106" t="e">
        <f t="shared" si="3681"/>
        <v>#VALUE!</v>
      </c>
      <c r="PR140" s="202"/>
      <c r="PS140" s="202"/>
      <c r="PT140" s="202"/>
      <c r="PU140" s="202"/>
      <c r="PV140" s="202"/>
      <c r="PW140" s="202"/>
      <c r="PX140" s="202"/>
      <c r="PY140" s="202"/>
      <c r="PZ140" s="203"/>
      <c r="QA140" s="204"/>
      <c r="QB140" s="108" t="e">
        <f t="shared" si="3682"/>
        <v>#VALUE!</v>
      </c>
      <c r="QC140" s="102">
        <f>IF(E140=0,0,SUMIF('Cocktail (December 2025)'!$F$6:$DB$1547,E140,'Cocktail (December 2025)'!$CC$6:$CC$1547))</f>
        <v>0</v>
      </c>
      <c r="QD140" s="108" t="e">
        <f t="shared" si="3683"/>
        <v>#VALUE!</v>
      </c>
      <c r="QE140" s="109" t="e">
        <f t="shared" si="3684"/>
        <v>#VALUE!</v>
      </c>
      <c r="QF140" s="104" t="e">
        <f t="shared" si="3685"/>
        <v>#VALUE!</v>
      </c>
      <c r="QG140" s="105" t="e">
        <f t="shared" si="3686"/>
        <v>#VALUE!</v>
      </c>
      <c r="QH140" s="191"/>
      <c r="QI140" s="192" t="e">
        <f t="shared" si="3687"/>
        <v>#VALUE!</v>
      </c>
      <c r="QJ140" s="106" t="e">
        <f t="shared" si="3688"/>
        <v>#VALUE!</v>
      </c>
      <c r="QK140" s="202"/>
      <c r="QL140" s="202"/>
      <c r="QM140" s="202"/>
      <c r="QN140" s="202"/>
      <c r="QO140" s="202"/>
      <c r="QP140" s="202"/>
      <c r="QQ140" s="202"/>
      <c r="QR140" s="202"/>
      <c r="QS140" s="203"/>
      <c r="QT140" s="204"/>
      <c r="QU140" s="108" t="e">
        <f t="shared" si="3689"/>
        <v>#VALUE!</v>
      </c>
      <c r="QV140" s="102">
        <f>IF(E140=0,0,SUMIF('Cocktail (December 2025)'!$F$6:$DB$1547,E140,'Cocktail (December 2025)'!$CF$6:$CF$1547))</f>
        <v>0</v>
      </c>
      <c r="QW140" s="108" t="e">
        <f t="shared" si="3690"/>
        <v>#VALUE!</v>
      </c>
      <c r="QX140" s="109" t="e">
        <f t="shared" si="3691"/>
        <v>#VALUE!</v>
      </c>
      <c r="QY140" s="104" t="e">
        <f t="shared" si="3692"/>
        <v>#VALUE!</v>
      </c>
      <c r="QZ140" s="105" t="e">
        <f t="shared" si="3693"/>
        <v>#VALUE!</v>
      </c>
      <c r="RA140" s="191"/>
      <c r="RB140" s="192" t="e">
        <f t="shared" si="3694"/>
        <v>#VALUE!</v>
      </c>
      <c r="RC140" s="106" t="e">
        <f t="shared" si="3695"/>
        <v>#VALUE!</v>
      </c>
      <c r="RD140" s="202"/>
      <c r="RE140" s="202"/>
      <c r="RF140" s="202"/>
      <c r="RG140" s="202"/>
      <c r="RH140" s="202"/>
      <c r="RI140" s="202"/>
      <c r="RJ140" s="202"/>
      <c r="RK140" s="202"/>
      <c r="RL140" s="203"/>
      <c r="RM140" s="204"/>
      <c r="RN140" s="108" t="e">
        <f t="shared" si="3696"/>
        <v>#VALUE!</v>
      </c>
      <c r="RO140" s="102">
        <f>IF(E140=0,0,SUMIF('Cocktail (December 2025)'!$F$6:$DB$1547,E140,'Cocktail (December 2025)'!$CI$6:$CI$1547))</f>
        <v>0</v>
      </c>
      <c r="RP140" s="108" t="e">
        <f t="shared" si="3697"/>
        <v>#VALUE!</v>
      </c>
      <c r="RQ140" s="109" t="e">
        <f t="shared" si="3698"/>
        <v>#VALUE!</v>
      </c>
      <c r="RR140" s="104" t="e">
        <f t="shared" si="3699"/>
        <v>#VALUE!</v>
      </c>
      <c r="RS140" s="105" t="e">
        <f t="shared" si="3700"/>
        <v>#VALUE!</v>
      </c>
      <c r="RT140" s="191"/>
      <c r="RU140" s="192" t="e">
        <f t="shared" si="3701"/>
        <v>#VALUE!</v>
      </c>
      <c r="RV140" s="106" t="e">
        <f t="shared" si="3702"/>
        <v>#VALUE!</v>
      </c>
      <c r="RW140" s="202"/>
      <c r="RX140" s="202"/>
      <c r="RY140" s="202"/>
      <c r="RZ140" s="202"/>
      <c r="SA140" s="202"/>
      <c r="SB140" s="202"/>
      <c r="SC140" s="202"/>
      <c r="SD140" s="202"/>
      <c r="SE140" s="203"/>
      <c r="SF140" s="204"/>
      <c r="SG140" s="108" t="e">
        <f t="shared" si="3703"/>
        <v>#VALUE!</v>
      </c>
      <c r="SH140" s="102">
        <f>IF(E140=0,0,SUMIF('Cocktail (December 2025)'!$F$6:$DB$1547,E140,'Cocktail (December 2025)'!$CL$6:$CL$1547))</f>
        <v>0</v>
      </c>
      <c r="SI140" s="108" t="e">
        <f t="shared" si="3704"/>
        <v>#VALUE!</v>
      </c>
      <c r="SJ140" s="109" t="e">
        <f t="shared" si="3705"/>
        <v>#VALUE!</v>
      </c>
      <c r="SK140" s="104" t="e">
        <f t="shared" si="3706"/>
        <v>#VALUE!</v>
      </c>
      <c r="SL140" s="105" t="e">
        <f t="shared" si="3707"/>
        <v>#VALUE!</v>
      </c>
      <c r="SM140" s="191"/>
      <c r="SN140" s="192" t="e">
        <f t="shared" si="3708"/>
        <v>#VALUE!</v>
      </c>
      <c r="SO140" s="106" t="e">
        <f t="shared" si="3709"/>
        <v>#VALUE!</v>
      </c>
      <c r="SP140" s="202"/>
      <c r="SQ140" s="202"/>
      <c r="SR140" s="202"/>
      <c r="SS140" s="202"/>
      <c r="ST140" s="202"/>
      <c r="SU140" s="202"/>
      <c r="SV140" s="202"/>
      <c r="SW140" s="202"/>
      <c r="SX140" s="203"/>
      <c r="SY140" s="204"/>
      <c r="SZ140" s="108" t="e">
        <f t="shared" si="3710"/>
        <v>#VALUE!</v>
      </c>
      <c r="TA140" s="102">
        <f>IF(E140=0,0,SUMIF('Cocktail (December 2025)'!$F$6:$DB$1547,E140,'Cocktail (December 2025)'!$CO$6:$CO$1547))</f>
        <v>0</v>
      </c>
      <c r="TB140" s="108" t="e">
        <f t="shared" si="3711"/>
        <v>#VALUE!</v>
      </c>
      <c r="TC140" s="109" t="e">
        <f t="shared" si="3712"/>
        <v>#VALUE!</v>
      </c>
      <c r="TD140" s="104" t="e">
        <f t="shared" si="3713"/>
        <v>#VALUE!</v>
      </c>
      <c r="TE140" s="105" t="e">
        <f t="shared" si="3714"/>
        <v>#VALUE!</v>
      </c>
      <c r="TF140" s="191"/>
      <c r="TG140" s="192" t="e">
        <f t="shared" si="3715"/>
        <v>#VALUE!</v>
      </c>
      <c r="TH140" s="106" t="e">
        <f t="shared" si="3716"/>
        <v>#VALUE!</v>
      </c>
      <c r="TI140" s="202"/>
      <c r="TJ140" s="202"/>
      <c r="TK140" s="202"/>
      <c r="TL140" s="202"/>
      <c r="TM140" s="202"/>
      <c r="TN140" s="202"/>
      <c r="TO140" s="202"/>
      <c r="TP140" s="202"/>
      <c r="TQ140" s="203"/>
      <c r="TR140" s="204"/>
      <c r="TS140" s="108" t="e">
        <f t="shared" si="3717"/>
        <v>#VALUE!</v>
      </c>
      <c r="TT140" s="102">
        <f>IF(E140=0,0,SUMIF('Cocktail (December 2025)'!$F$6:$DB$1547,E140,'Cocktail (December 2025)'!$CR$6:$CR$1547))</f>
        <v>0</v>
      </c>
      <c r="TU140" s="108" t="e">
        <f t="shared" si="3718"/>
        <v>#VALUE!</v>
      </c>
      <c r="TV140" s="109" t="e">
        <f t="shared" si="3719"/>
        <v>#VALUE!</v>
      </c>
      <c r="TW140" s="104" t="e">
        <f t="shared" si="3720"/>
        <v>#VALUE!</v>
      </c>
      <c r="TX140" s="105" t="e">
        <f t="shared" si="3721"/>
        <v>#VALUE!</v>
      </c>
      <c r="TY140" s="191"/>
      <c r="TZ140" s="192" t="e">
        <f t="shared" si="3722"/>
        <v>#VALUE!</v>
      </c>
      <c r="UA140" s="106" t="e">
        <f t="shared" si="3723"/>
        <v>#VALUE!</v>
      </c>
      <c r="UB140" s="202"/>
      <c r="UC140" s="202"/>
      <c r="UD140" s="202"/>
      <c r="UE140" s="202"/>
      <c r="UF140" s="202"/>
      <c r="UG140" s="202"/>
      <c r="UH140" s="202"/>
      <c r="UI140" s="202"/>
      <c r="UJ140" s="203"/>
      <c r="UK140" s="204"/>
      <c r="UL140" s="108" t="e">
        <f t="shared" si="3724"/>
        <v>#VALUE!</v>
      </c>
      <c r="UM140" s="102">
        <f>IF(E140=0,0,SUMIF('Cocktail (December 2025)'!$F$6:$DB$1547,E140,'Cocktail (December 2025)'!$CU$6:$CU$1547))</f>
        <v>0</v>
      </c>
      <c r="UN140" s="108" t="e">
        <f t="shared" si="3725"/>
        <v>#VALUE!</v>
      </c>
      <c r="UO140" s="109" t="e">
        <f t="shared" si="3726"/>
        <v>#VALUE!</v>
      </c>
      <c r="UP140" s="104" t="e">
        <f t="shared" si="3727"/>
        <v>#VALUE!</v>
      </c>
      <c r="UQ140" s="105" t="e">
        <f t="shared" si="3728"/>
        <v>#VALUE!</v>
      </c>
      <c r="UR140" s="191"/>
      <c r="US140" s="192" t="e">
        <f t="shared" si="3729"/>
        <v>#VALUE!</v>
      </c>
      <c r="UT140" s="106" t="e">
        <f t="shared" si="3730"/>
        <v>#VALUE!</v>
      </c>
      <c r="UU140" s="202"/>
      <c r="UV140" s="202"/>
      <c r="UW140" s="202"/>
      <c r="UX140" s="202"/>
      <c r="UY140" s="202"/>
      <c r="UZ140" s="202"/>
      <c r="VA140" s="202"/>
      <c r="VB140" s="202"/>
      <c r="VC140" s="203"/>
      <c r="VD140" s="204"/>
      <c r="VE140" s="108" t="e">
        <f t="shared" si="3731"/>
        <v>#VALUE!</v>
      </c>
      <c r="VF140" s="102">
        <f>IF(E140=0,0,SUMIF('Cocktail (December 2025)'!$F$6:$DB$1547,E140,'Cocktail (December 2025)'!$CX$6:$CX$1547))</f>
        <v>0</v>
      </c>
      <c r="VG140" s="108" t="e">
        <f t="shared" si="3732"/>
        <v>#VALUE!</v>
      </c>
      <c r="VH140" s="109" t="e">
        <f t="shared" si="3733"/>
        <v>#VALUE!</v>
      </c>
      <c r="VI140" s="104" t="e">
        <f t="shared" si="3734"/>
        <v>#VALUE!</v>
      </c>
      <c r="VJ140" s="105" t="e">
        <f t="shared" si="3735"/>
        <v>#VALUE!</v>
      </c>
      <c r="VK140" s="191"/>
      <c r="VL140" s="192" t="e">
        <f t="shared" si="3736"/>
        <v>#VALUE!</v>
      </c>
      <c r="VM140" s="106" t="e">
        <f t="shared" si="3737"/>
        <v>#VALUE!</v>
      </c>
      <c r="VN140" s="202"/>
      <c r="VO140" s="202"/>
      <c r="VP140" s="202"/>
      <c r="VQ140" s="202"/>
      <c r="VR140" s="202"/>
      <c r="VS140" s="202"/>
      <c r="VT140" s="202"/>
      <c r="VU140" s="202"/>
      <c r="VV140" s="203"/>
      <c r="VW140" s="204"/>
      <c r="VX140" s="108" t="e">
        <f t="shared" si="3738"/>
        <v>#VALUE!</v>
      </c>
      <c r="VY140" s="102">
        <f>IF(E140=0,0,SUMIF('Cocktail (December 2025)'!$F$6:$DB$1547,E140,'Cocktail (December 2025)'!$DA$6:$DA$1547))</f>
        <v>0</v>
      </c>
      <c r="VZ140" s="108" t="e">
        <f t="shared" si="3739"/>
        <v>#VALUE!</v>
      </c>
      <c r="WA140" s="109" t="e">
        <f t="shared" si="3740"/>
        <v>#VALUE!</v>
      </c>
      <c r="WB140" s="104" t="e">
        <f t="shared" si="3741"/>
        <v>#VALUE!</v>
      </c>
      <c r="WC140" s="105" t="e">
        <f t="shared" si="3742"/>
        <v>#VALUE!</v>
      </c>
      <c r="WD140" s="191"/>
      <c r="WE140" s="192" t="e">
        <f t="shared" si="3743"/>
        <v>#VALUE!</v>
      </c>
      <c r="WF140" s="14" t="s">
        <v>81</v>
      </c>
      <c r="WG140" s="62">
        <f t="shared" si="3744"/>
        <v>0</v>
      </c>
      <c r="WH140" s="13">
        <f t="shared" si="3745"/>
        <v>0</v>
      </c>
      <c r="WI140" s="13">
        <f t="shared" si="3746"/>
        <v>0</v>
      </c>
      <c r="WJ140" s="13">
        <f t="shared" si="3747"/>
        <v>0</v>
      </c>
      <c r="WK140" s="13">
        <f t="shared" si="3748"/>
        <v>0</v>
      </c>
      <c r="WL140" s="13">
        <f t="shared" si="3749"/>
        <v>0</v>
      </c>
      <c r="WM140" s="13">
        <f t="shared" si="3750"/>
        <v>0</v>
      </c>
      <c r="WN140" s="13">
        <f t="shared" si="3751"/>
        <v>0</v>
      </c>
      <c r="WO140" s="13">
        <f t="shared" si="3752"/>
        <v>0</v>
      </c>
      <c r="WP140" s="63">
        <f t="shared" si="3753"/>
        <v>0</v>
      </c>
      <c r="WQ140" s="63">
        <f t="shared" si="3754"/>
        <v>0</v>
      </c>
      <c r="WR140" s="63" t="e">
        <f t="shared" si="3755"/>
        <v>#VALUE!</v>
      </c>
      <c r="WS140" s="63" t="e">
        <f t="shared" si="3756"/>
        <v>#VALUE!</v>
      </c>
      <c r="WT140" s="54" t="e">
        <f t="shared" si="3757"/>
        <v>#VALUE!</v>
      </c>
      <c r="WU140" s="64" t="e">
        <f t="shared" si="3758"/>
        <v>#VALUE!</v>
      </c>
      <c r="WV140" s="196"/>
      <c r="WW140" s="197" t="e">
        <f t="shared" si="3759"/>
        <v>#VALUE!</v>
      </c>
      <c r="WX140" s="12" t="e">
        <f t="shared" si="3760"/>
        <v>#VALUE!</v>
      </c>
      <c r="WY140" s="61"/>
    </row>
    <row r="141" spans="1:623" ht="15" hidden="1" x14ac:dyDescent="0.3">
      <c r="A141" s="114" t="str">
        <f t="shared" si="3526"/>
        <v>-</v>
      </c>
      <c r="B141" s="175"/>
      <c r="C141" s="173">
        <v>961</v>
      </c>
      <c r="D141" s="174">
        <v>466</v>
      </c>
      <c r="E141" s="139"/>
      <c r="F141" s="98"/>
      <c r="G141" s="98"/>
      <c r="H141" s="90"/>
      <c r="I141" s="98"/>
      <c r="J141" s="90"/>
      <c r="K141" s="99"/>
      <c r="L141" s="215"/>
      <c r="M141" s="215"/>
      <c r="N141" s="208"/>
      <c r="O141" s="100"/>
      <c r="P141" s="202"/>
      <c r="Q141" s="202"/>
      <c r="R141" s="202"/>
      <c r="S141" s="202"/>
      <c r="T141" s="202"/>
      <c r="U141" s="202"/>
      <c r="V141" s="202"/>
      <c r="W141" s="202"/>
      <c r="X141" s="203"/>
      <c r="Y141" s="204"/>
      <c r="Z141" s="101"/>
      <c r="AA141" s="102"/>
      <c r="AB141" s="103"/>
      <c r="AC141" s="104"/>
      <c r="AD141" s="104"/>
      <c r="AE141" s="105"/>
      <c r="AF141" s="191"/>
      <c r="AG141" s="192"/>
      <c r="AH141" s="106">
        <f t="shared" si="3527"/>
        <v>0</v>
      </c>
      <c r="AI141" s="202"/>
      <c r="AJ141" s="202"/>
      <c r="AK141" s="202"/>
      <c r="AL141" s="202"/>
      <c r="AM141" s="202"/>
      <c r="AN141" s="202"/>
      <c r="AO141" s="202"/>
      <c r="AP141" s="202"/>
      <c r="AQ141" s="203"/>
      <c r="AR141" s="204"/>
      <c r="AS141" s="107"/>
      <c r="AT141" s="102"/>
      <c r="AU141" s="108"/>
      <c r="AV141" s="104"/>
      <c r="AW141" s="104"/>
      <c r="AX141" s="105"/>
      <c r="AY141" s="191"/>
      <c r="AZ141" s="192"/>
      <c r="BA141" s="106"/>
      <c r="BB141" s="202"/>
      <c r="BC141" s="202"/>
      <c r="BD141" s="202"/>
      <c r="BE141" s="202"/>
      <c r="BF141" s="202"/>
      <c r="BG141" s="202"/>
      <c r="BH141" s="202"/>
      <c r="BI141" s="202"/>
      <c r="BJ141" s="203"/>
      <c r="BK141" s="204"/>
      <c r="BL141" s="108"/>
      <c r="BM141" s="102"/>
      <c r="BN141" s="108"/>
      <c r="BO141" s="109"/>
      <c r="BP141" s="104"/>
      <c r="BQ141" s="105"/>
      <c r="BR141" s="191"/>
      <c r="BS141" s="192"/>
      <c r="BT141" s="106"/>
      <c r="BU141" s="202"/>
      <c r="BV141" s="202"/>
      <c r="BW141" s="202"/>
      <c r="BX141" s="202"/>
      <c r="BY141" s="202"/>
      <c r="BZ141" s="202"/>
      <c r="CA141" s="202"/>
      <c r="CB141" s="202"/>
      <c r="CC141" s="203"/>
      <c r="CD141" s="204"/>
      <c r="CE141" s="108"/>
      <c r="CF141" s="102"/>
      <c r="CG141" s="108"/>
      <c r="CH141" s="109"/>
      <c r="CI141" s="104"/>
      <c r="CJ141" s="105"/>
      <c r="CK141" s="191"/>
      <c r="CL141" s="192"/>
      <c r="CM141" s="106"/>
      <c r="CN141" s="202"/>
      <c r="CO141" s="202"/>
      <c r="CP141" s="202"/>
      <c r="CQ141" s="202"/>
      <c r="CR141" s="202"/>
      <c r="CS141" s="202"/>
      <c r="CT141" s="202"/>
      <c r="CU141" s="202"/>
      <c r="CV141" s="203"/>
      <c r="CW141" s="204"/>
      <c r="CX141" s="108"/>
      <c r="CY141" s="102"/>
      <c r="CZ141" s="108"/>
      <c r="DA141" s="109"/>
      <c r="DB141" s="104"/>
      <c r="DC141" s="105"/>
      <c r="DD141" s="191"/>
      <c r="DE141" s="192"/>
      <c r="DF141" s="106"/>
      <c r="DG141" s="202"/>
      <c r="DH141" s="202"/>
      <c r="DI141" s="202"/>
      <c r="DJ141" s="202"/>
      <c r="DK141" s="202"/>
      <c r="DL141" s="202"/>
      <c r="DM141" s="202"/>
      <c r="DN141" s="202"/>
      <c r="DO141" s="203"/>
      <c r="DP141" s="204"/>
      <c r="DQ141" s="108"/>
      <c r="DR141" s="102"/>
      <c r="DS141" s="108"/>
      <c r="DT141" s="109"/>
      <c r="DU141" s="104"/>
      <c r="DV141" s="105"/>
      <c r="DW141" s="191"/>
      <c r="DX141" s="192"/>
      <c r="DY141" s="106"/>
      <c r="DZ141" s="202"/>
      <c r="EA141" s="202"/>
      <c r="EB141" s="202"/>
      <c r="EC141" s="202"/>
      <c r="ED141" s="202"/>
      <c r="EE141" s="202"/>
      <c r="EF141" s="202"/>
      <c r="EG141" s="202"/>
      <c r="EH141" s="203"/>
      <c r="EI141" s="204"/>
      <c r="EJ141" s="108"/>
      <c r="EK141" s="102"/>
      <c r="EL141" s="108"/>
      <c r="EM141" s="109"/>
      <c r="EN141" s="104"/>
      <c r="EO141" s="105"/>
      <c r="EP141" s="191"/>
      <c r="EQ141" s="199"/>
      <c r="ER141" s="185"/>
      <c r="ES141" s="202"/>
      <c r="ET141" s="202"/>
      <c r="EU141" s="202"/>
      <c r="EV141" s="202"/>
      <c r="EW141" s="202"/>
      <c r="EX141" s="202"/>
      <c r="EY141" s="202"/>
      <c r="EZ141" s="202"/>
      <c r="FA141" s="203"/>
      <c r="FB141" s="204"/>
      <c r="FC141" s="108"/>
      <c r="FD141" s="102"/>
      <c r="FE141" s="108"/>
      <c r="FF141" s="109"/>
      <c r="FG141" s="104"/>
      <c r="FH141" s="105"/>
      <c r="FI141" s="191"/>
      <c r="FJ141" s="192"/>
      <c r="FK141" s="110"/>
      <c r="FL141" s="202"/>
      <c r="FM141" s="202"/>
      <c r="FN141" s="202"/>
      <c r="FO141" s="202"/>
      <c r="FP141" s="202"/>
      <c r="FQ141" s="202"/>
      <c r="FR141" s="202"/>
      <c r="FS141" s="202"/>
      <c r="FT141" s="203"/>
      <c r="FU141" s="204"/>
      <c r="FV141" s="108"/>
      <c r="FW141" s="102"/>
      <c r="FX141" s="108"/>
      <c r="FY141" s="109"/>
      <c r="FZ141" s="104"/>
      <c r="GA141" s="105"/>
      <c r="GB141" s="191"/>
      <c r="GC141" s="192"/>
      <c r="GD141" s="106"/>
      <c r="GE141" s="202"/>
      <c r="GF141" s="202"/>
      <c r="GG141" s="202"/>
      <c r="GH141" s="202"/>
      <c r="GI141" s="202"/>
      <c r="GJ141" s="202"/>
      <c r="GK141" s="202"/>
      <c r="GL141" s="202"/>
      <c r="GM141" s="203"/>
      <c r="GN141" s="204"/>
      <c r="GO141" s="108"/>
      <c r="GP141" s="102"/>
      <c r="GQ141" s="108"/>
      <c r="GR141" s="109"/>
      <c r="GS141" s="104"/>
      <c r="GT141" s="105"/>
      <c r="GU141" s="191"/>
      <c r="GV141" s="192"/>
      <c r="GW141" s="106"/>
      <c r="GX141" s="202"/>
      <c r="GY141" s="202"/>
      <c r="GZ141" s="202"/>
      <c r="HA141" s="202"/>
      <c r="HB141" s="202"/>
      <c r="HC141" s="202"/>
      <c r="HD141" s="202"/>
      <c r="HE141" s="202"/>
      <c r="HF141" s="203"/>
      <c r="HG141" s="204"/>
      <c r="HH141" s="108"/>
      <c r="HI141" s="102"/>
      <c r="HJ141" s="108"/>
      <c r="HK141" s="109"/>
      <c r="HL141" s="104"/>
      <c r="HM141" s="105"/>
      <c r="HN141" s="191"/>
      <c r="HO141" s="192"/>
      <c r="HP141" s="106"/>
      <c r="HQ141" s="202"/>
      <c r="HR141" s="202"/>
      <c r="HS141" s="202"/>
      <c r="HT141" s="202"/>
      <c r="HU141" s="202"/>
      <c r="HV141" s="202"/>
      <c r="HW141" s="202"/>
      <c r="HX141" s="202"/>
      <c r="HY141" s="203"/>
      <c r="HZ141" s="204"/>
      <c r="IA141" s="108"/>
      <c r="IB141" s="102"/>
      <c r="IC141" s="108"/>
      <c r="ID141" s="109"/>
      <c r="IE141" s="104"/>
      <c r="IF141" s="105"/>
      <c r="IG141" s="191"/>
      <c r="IH141" s="192"/>
      <c r="II141" s="106"/>
      <c r="IJ141" s="202"/>
      <c r="IK141" s="202"/>
      <c r="IL141" s="202"/>
      <c r="IM141" s="202"/>
      <c r="IN141" s="202"/>
      <c r="IO141" s="202"/>
      <c r="IP141" s="202"/>
      <c r="IQ141" s="202"/>
      <c r="IR141" s="203"/>
      <c r="IS141" s="204"/>
      <c r="IT141" s="108"/>
      <c r="IU141" s="102"/>
      <c r="IV141" s="108"/>
      <c r="IW141" s="109"/>
      <c r="IX141" s="104"/>
      <c r="IY141" s="105"/>
      <c r="IZ141" s="191"/>
      <c r="JA141" s="192"/>
      <c r="JB141" s="106"/>
      <c r="JC141" s="202"/>
      <c r="JD141" s="202"/>
      <c r="JE141" s="202"/>
      <c r="JF141" s="202"/>
      <c r="JG141" s="202"/>
      <c r="JH141" s="202"/>
      <c r="JI141" s="202"/>
      <c r="JJ141" s="202"/>
      <c r="JK141" s="203"/>
      <c r="JL141" s="204"/>
      <c r="JM141" s="108"/>
      <c r="JN141" s="102"/>
      <c r="JO141" s="108"/>
      <c r="JP141" s="109"/>
      <c r="JQ141" s="104"/>
      <c r="JR141" s="105"/>
      <c r="JS141" s="191"/>
      <c r="JT141" s="192"/>
      <c r="JU141" s="106"/>
      <c r="JV141" s="202"/>
      <c r="JW141" s="202"/>
      <c r="JX141" s="202"/>
      <c r="JY141" s="202"/>
      <c r="JZ141" s="202"/>
      <c r="KA141" s="202"/>
      <c r="KB141" s="202"/>
      <c r="KC141" s="202"/>
      <c r="KD141" s="203"/>
      <c r="KE141" s="204"/>
      <c r="KF141" s="108"/>
      <c r="KG141" s="102"/>
      <c r="KH141" s="108"/>
      <c r="KI141" s="109"/>
      <c r="KJ141" s="104"/>
      <c r="KK141" s="105"/>
      <c r="KL141" s="191"/>
      <c r="KM141" s="192"/>
      <c r="KN141" s="106"/>
      <c r="KO141" s="202"/>
      <c r="KP141" s="202"/>
      <c r="KQ141" s="202"/>
      <c r="KR141" s="202"/>
      <c r="KS141" s="202"/>
      <c r="KT141" s="202"/>
      <c r="KU141" s="202"/>
      <c r="KV141" s="202"/>
      <c r="KW141" s="203"/>
      <c r="KX141" s="204"/>
      <c r="KY141" s="108"/>
      <c r="KZ141" s="102"/>
      <c r="LA141" s="108"/>
      <c r="LB141" s="109"/>
      <c r="LC141" s="104"/>
      <c r="LD141" s="105"/>
      <c r="LE141" s="191"/>
      <c r="LF141" s="192"/>
      <c r="LG141" s="106"/>
      <c r="LH141" s="202"/>
      <c r="LI141" s="202"/>
      <c r="LJ141" s="202"/>
      <c r="LK141" s="202"/>
      <c r="LL141" s="202"/>
      <c r="LM141" s="202"/>
      <c r="LN141" s="202"/>
      <c r="LO141" s="202"/>
      <c r="LP141" s="203"/>
      <c r="LQ141" s="204"/>
      <c r="LR141" s="108"/>
      <c r="LS141" s="102"/>
      <c r="LT141" s="108"/>
      <c r="LU141" s="109"/>
      <c r="LV141" s="104"/>
      <c r="LW141" s="105"/>
      <c r="LX141" s="191"/>
      <c r="LY141" s="192"/>
      <c r="LZ141" s="106"/>
      <c r="MA141" s="202"/>
      <c r="MB141" s="202"/>
      <c r="MC141" s="202"/>
      <c r="MD141" s="202"/>
      <c r="ME141" s="202"/>
      <c r="MF141" s="202"/>
      <c r="MG141" s="202"/>
      <c r="MH141" s="202"/>
      <c r="MI141" s="203"/>
      <c r="MJ141" s="204"/>
      <c r="MK141" s="108"/>
      <c r="ML141" s="102"/>
      <c r="MM141" s="108"/>
      <c r="MN141" s="109"/>
      <c r="MO141" s="104"/>
      <c r="MP141" s="105"/>
      <c r="MQ141" s="191"/>
      <c r="MR141" s="192"/>
      <c r="MS141" s="106"/>
      <c r="MT141" s="202"/>
      <c r="MU141" s="202"/>
      <c r="MV141" s="202"/>
      <c r="MW141" s="202"/>
      <c r="MX141" s="202"/>
      <c r="MY141" s="202"/>
      <c r="MZ141" s="202"/>
      <c r="NA141" s="202"/>
      <c r="NB141" s="203"/>
      <c r="NC141" s="204"/>
      <c r="ND141" s="108"/>
      <c r="NE141" s="102"/>
      <c r="NF141" s="108"/>
      <c r="NG141" s="109"/>
      <c r="NH141" s="104"/>
      <c r="NI141" s="105"/>
      <c r="NJ141" s="191"/>
      <c r="NK141" s="192"/>
      <c r="NL141" s="106"/>
      <c r="NM141" s="202"/>
      <c r="NN141" s="202"/>
      <c r="NO141" s="202"/>
      <c r="NP141" s="202"/>
      <c r="NQ141" s="202"/>
      <c r="NR141" s="202"/>
      <c r="NS141" s="202"/>
      <c r="NT141" s="202"/>
      <c r="NU141" s="203"/>
      <c r="NV141" s="204"/>
      <c r="NW141" s="108"/>
      <c r="NX141" s="102"/>
      <c r="NY141" s="108"/>
      <c r="NZ141" s="109"/>
      <c r="OA141" s="104"/>
      <c r="OB141" s="105"/>
      <c r="OC141" s="191"/>
      <c r="OD141" s="192"/>
      <c r="OE141" s="106"/>
      <c r="OF141" s="202"/>
      <c r="OG141" s="202"/>
      <c r="OH141" s="202"/>
      <c r="OI141" s="202"/>
      <c r="OJ141" s="202"/>
      <c r="OK141" s="202"/>
      <c r="OL141" s="202"/>
      <c r="OM141" s="202"/>
      <c r="ON141" s="203"/>
      <c r="OO141" s="204"/>
      <c r="OP141" s="108"/>
      <c r="OQ141" s="102"/>
      <c r="OR141" s="108"/>
      <c r="OS141" s="109"/>
      <c r="OT141" s="104"/>
      <c r="OU141" s="105"/>
      <c r="OV141" s="191"/>
      <c r="OW141" s="192"/>
      <c r="OX141" s="106"/>
      <c r="OY141" s="202"/>
      <c r="OZ141" s="202"/>
      <c r="PA141" s="202"/>
      <c r="PB141" s="202"/>
      <c r="PC141" s="202"/>
      <c r="PD141" s="202"/>
      <c r="PE141" s="202"/>
      <c r="PF141" s="202"/>
      <c r="PG141" s="203"/>
      <c r="PH141" s="204"/>
      <c r="PI141" s="108"/>
      <c r="PJ141" s="102"/>
      <c r="PK141" s="108"/>
      <c r="PL141" s="109"/>
      <c r="PM141" s="104"/>
      <c r="PN141" s="105"/>
      <c r="PO141" s="191"/>
      <c r="PP141" s="192"/>
      <c r="PQ141" s="106"/>
      <c r="PR141" s="202"/>
      <c r="PS141" s="202"/>
      <c r="PT141" s="202"/>
      <c r="PU141" s="202"/>
      <c r="PV141" s="202"/>
      <c r="PW141" s="202"/>
      <c r="PX141" s="202"/>
      <c r="PY141" s="202"/>
      <c r="PZ141" s="203"/>
      <c r="QA141" s="204"/>
      <c r="QB141" s="108"/>
      <c r="QC141" s="102"/>
      <c r="QD141" s="108"/>
      <c r="QE141" s="109"/>
      <c r="QF141" s="104"/>
      <c r="QG141" s="105"/>
      <c r="QH141" s="191"/>
      <c r="QI141" s="192"/>
      <c r="QJ141" s="106"/>
      <c r="QK141" s="202"/>
      <c r="QL141" s="202"/>
      <c r="QM141" s="202"/>
      <c r="QN141" s="202"/>
      <c r="QO141" s="202"/>
      <c r="QP141" s="202"/>
      <c r="QQ141" s="202"/>
      <c r="QR141" s="202"/>
      <c r="QS141" s="203"/>
      <c r="QT141" s="204"/>
      <c r="QU141" s="108"/>
      <c r="QV141" s="102"/>
      <c r="QW141" s="108"/>
      <c r="QX141" s="109"/>
      <c r="QY141" s="104"/>
      <c r="QZ141" s="105"/>
      <c r="RA141" s="191"/>
      <c r="RB141" s="192"/>
      <c r="RC141" s="106"/>
      <c r="RD141" s="202"/>
      <c r="RE141" s="202"/>
      <c r="RF141" s="202"/>
      <c r="RG141" s="202"/>
      <c r="RH141" s="202"/>
      <c r="RI141" s="202"/>
      <c r="RJ141" s="202"/>
      <c r="RK141" s="202"/>
      <c r="RL141" s="203"/>
      <c r="RM141" s="204"/>
      <c r="RN141" s="108"/>
      <c r="RO141" s="102"/>
      <c r="RP141" s="108"/>
      <c r="RQ141" s="109"/>
      <c r="RR141" s="104"/>
      <c r="RS141" s="105"/>
      <c r="RT141" s="191"/>
      <c r="RU141" s="192"/>
      <c r="RV141" s="106"/>
      <c r="RW141" s="202"/>
      <c r="RX141" s="202"/>
      <c r="RY141" s="202"/>
      <c r="RZ141" s="202"/>
      <c r="SA141" s="202"/>
      <c r="SB141" s="202"/>
      <c r="SC141" s="202"/>
      <c r="SD141" s="202"/>
      <c r="SE141" s="203"/>
      <c r="SF141" s="204"/>
      <c r="SG141" s="108"/>
      <c r="SH141" s="102"/>
      <c r="SI141" s="108"/>
      <c r="SJ141" s="109"/>
      <c r="SK141" s="104"/>
      <c r="SL141" s="105"/>
      <c r="SM141" s="191"/>
      <c r="SN141" s="192"/>
      <c r="SO141" s="106"/>
      <c r="SP141" s="202"/>
      <c r="SQ141" s="202"/>
      <c r="SR141" s="202"/>
      <c r="SS141" s="202"/>
      <c r="ST141" s="202"/>
      <c r="SU141" s="202"/>
      <c r="SV141" s="202"/>
      <c r="SW141" s="202"/>
      <c r="SX141" s="203"/>
      <c r="SY141" s="204"/>
      <c r="SZ141" s="108"/>
      <c r="TA141" s="102"/>
      <c r="TB141" s="108"/>
      <c r="TC141" s="109"/>
      <c r="TD141" s="104"/>
      <c r="TE141" s="105"/>
      <c r="TF141" s="191"/>
      <c r="TG141" s="192"/>
      <c r="TH141" s="106"/>
      <c r="TI141" s="202"/>
      <c r="TJ141" s="202"/>
      <c r="TK141" s="202"/>
      <c r="TL141" s="202"/>
      <c r="TM141" s="202"/>
      <c r="TN141" s="202"/>
      <c r="TO141" s="202"/>
      <c r="TP141" s="202"/>
      <c r="TQ141" s="203"/>
      <c r="TR141" s="204"/>
      <c r="TS141" s="108"/>
      <c r="TT141" s="102"/>
      <c r="TU141" s="108"/>
      <c r="TV141" s="109"/>
      <c r="TW141" s="104"/>
      <c r="TX141" s="105"/>
      <c r="TY141" s="191"/>
      <c r="TZ141" s="192"/>
      <c r="UA141" s="106"/>
      <c r="UB141" s="202"/>
      <c r="UC141" s="202"/>
      <c r="UD141" s="202"/>
      <c r="UE141" s="202"/>
      <c r="UF141" s="202"/>
      <c r="UG141" s="202"/>
      <c r="UH141" s="202"/>
      <c r="UI141" s="202"/>
      <c r="UJ141" s="203"/>
      <c r="UK141" s="204"/>
      <c r="UL141" s="108"/>
      <c r="UM141" s="102"/>
      <c r="UN141" s="108"/>
      <c r="UO141" s="109"/>
      <c r="UP141" s="104"/>
      <c r="UQ141" s="105"/>
      <c r="UR141" s="191"/>
      <c r="US141" s="192"/>
      <c r="UT141" s="106"/>
      <c r="UU141" s="202"/>
      <c r="UV141" s="202"/>
      <c r="UW141" s="202"/>
      <c r="UX141" s="202"/>
      <c r="UY141" s="202"/>
      <c r="UZ141" s="202"/>
      <c r="VA141" s="202"/>
      <c r="VB141" s="202"/>
      <c r="VC141" s="203"/>
      <c r="VD141" s="204"/>
      <c r="VE141" s="108"/>
      <c r="VF141" s="102"/>
      <c r="VG141" s="108"/>
      <c r="VH141" s="109"/>
      <c r="VI141" s="104"/>
      <c r="VJ141" s="105"/>
      <c r="VK141" s="191"/>
      <c r="VL141" s="192"/>
      <c r="VM141" s="106"/>
      <c r="VN141" s="202"/>
      <c r="VO141" s="202"/>
      <c r="VP141" s="202"/>
      <c r="VQ141" s="202"/>
      <c r="VR141" s="202"/>
      <c r="VS141" s="202"/>
      <c r="VT141" s="202"/>
      <c r="VU141" s="202"/>
      <c r="VV141" s="203"/>
      <c r="VW141" s="204"/>
      <c r="VX141" s="108"/>
      <c r="VY141" s="102"/>
      <c r="VZ141" s="108"/>
      <c r="WA141" s="109"/>
      <c r="WB141" s="104"/>
      <c r="WC141" s="105"/>
      <c r="WD141" s="191"/>
      <c r="WE141" s="192"/>
      <c r="WF141" s="14"/>
      <c r="WG141" s="62"/>
      <c r="WH141" s="13"/>
      <c r="WI141" s="13"/>
      <c r="WJ141" s="13"/>
      <c r="WK141" s="13"/>
      <c r="WL141" s="13"/>
      <c r="WM141" s="13"/>
      <c r="WN141" s="13"/>
      <c r="WO141" s="13"/>
      <c r="WP141" s="63"/>
      <c r="WQ141" s="63"/>
      <c r="WR141" s="63"/>
      <c r="WS141" s="63"/>
      <c r="WT141" s="54"/>
      <c r="WU141" s="64"/>
      <c r="WV141" s="196"/>
      <c r="WW141" s="197"/>
      <c r="WX141" s="12"/>
      <c r="WY141" s="61"/>
    </row>
    <row r="142" spans="1:623" ht="13.9" hidden="1" customHeight="1" x14ac:dyDescent="0.3">
      <c r="A142" s="114" t="str">
        <f t="shared" si="3526"/>
        <v>-</v>
      </c>
      <c r="B142" s="175"/>
      <c r="C142" s="173">
        <v>963</v>
      </c>
      <c r="D142" s="174">
        <v>467</v>
      </c>
      <c r="E142" s="184"/>
      <c r="F142" s="98" t="str">
        <f>IF(E142="","",IF(VLOOKUP(E142,'Master Data (December 2025)'!$B$10:$N$857,1)=E142,VLOOKUP(E142,'Master Data (December 2025)'!$B$10:$N$857,6),"XX"))</f>
        <v/>
      </c>
      <c r="G142" s="98"/>
      <c r="H142" s="90" t="str">
        <f>IF(E142="","",IF(VLOOKUP(E142,'Master Data (December 2025)'!$B$10:$N$857,1)=E142,VLOOKUP(E142,'Master Data (December 2025)'!$B$10:$N$857,8),"XX"))</f>
        <v/>
      </c>
      <c r="I142" s="98"/>
      <c r="J142" s="90" t="str">
        <f>IF(E142="","",IF(VLOOKUP(E142,'Master Data (December 2025)'!$B$10:$N$857,1)=E142,VLOOKUP(E142,'Master Data (December 2025)'!$B$10:$N$857,3),"XX"))</f>
        <v/>
      </c>
      <c r="K142" s="99" t="str">
        <f>IF(E142="","",IF(VLOOKUP(E142,'Master Data (December 2025)'!$B$10:$N$857,1)=E142,VLOOKUP(E142,'Master Data (December 2025)'!$B$10:$N$857,5),"XX"))</f>
        <v/>
      </c>
      <c r="L142" s="215" t="str">
        <f>IF(E142="","",IF(VLOOKUP(E142,'Master Data (December 2025)'!$B$10:$N$857,1)=E142,VLOOKUP(E142,'Master Data (December 2025)'!$B$10:$N$857,11),"XX"))</f>
        <v/>
      </c>
      <c r="M142" s="215" t="str">
        <f>IF(E142="","",IF(VLOOKUP(E142,'Master Data (December 2025)'!$B$10:$N$857,1)=E142,VLOOKUP(E142,'Master Data (December 2025)'!$B$10:$N$857,13),"XX"))</f>
        <v/>
      </c>
      <c r="N142" s="208"/>
      <c r="O142" s="100">
        <f t="shared" ref="O142:O148" si="3761">N142</f>
        <v>0</v>
      </c>
      <c r="P142" s="202"/>
      <c r="Q142" s="202"/>
      <c r="R142" s="202"/>
      <c r="S142" s="202"/>
      <c r="T142" s="202"/>
      <c r="U142" s="202"/>
      <c r="V142" s="202"/>
      <c r="W142" s="202"/>
      <c r="X142" s="203"/>
      <c r="Y142" s="204"/>
      <c r="Z142" s="101" t="e">
        <f t="shared" ref="Z142:Z148" si="3762">(Y142*F142)/H142</f>
        <v>#VALUE!</v>
      </c>
      <c r="AA142" s="102">
        <f>IF(E142=0,0,SUMIF('Cocktail (December 2025)'!$F$6:$DB$1547,E142,'Cocktail (December 2025)'!$O$6:$O$1547))</f>
        <v>0</v>
      </c>
      <c r="AB142" s="103" t="e">
        <f t="shared" ref="AB142:AB148" si="3763">AA142/H142</f>
        <v>#VALUE!</v>
      </c>
      <c r="AC142" s="104" t="e">
        <f t="shared" ref="AC142:AC148" si="3764">O142+P142+Q142+R142-S142-T142-U142-V142-W142-X142-Z142-AB142</f>
        <v>#VALUE!</v>
      </c>
      <c r="AD142" s="104" t="e">
        <f t="shared" ref="AD142:AD148" si="3765">AC142*H142</f>
        <v>#VALUE!</v>
      </c>
      <c r="AE142" s="105" t="e">
        <f t="shared" ref="AE142:AE148" si="3766">(T142+U142+V142+W142+(X142+((Y142*$F142)/$H142)+AB142))*$L142</f>
        <v>#VALUE!</v>
      </c>
      <c r="AF142" s="191"/>
      <c r="AG142" s="192" t="e">
        <f t="shared" ref="AG142:AG148" si="3767">AF142-AC142</f>
        <v>#VALUE!</v>
      </c>
      <c r="AH142" s="106" t="e">
        <f t="shared" si="3527"/>
        <v>#VALUE!</v>
      </c>
      <c r="AI142" s="202"/>
      <c r="AJ142" s="202"/>
      <c r="AK142" s="202"/>
      <c r="AL142" s="202"/>
      <c r="AM142" s="202"/>
      <c r="AN142" s="202"/>
      <c r="AO142" s="202"/>
      <c r="AP142" s="202"/>
      <c r="AQ142" s="203"/>
      <c r="AR142" s="204"/>
      <c r="AS142" s="107" t="e">
        <f t="shared" ref="AS142:AS148" si="3768">(AR142*F142)/H142</f>
        <v>#VALUE!</v>
      </c>
      <c r="AT142" s="102">
        <f>IF(E142=0,0,SUMIF('Cocktail (December 2025)'!$F$6:$DB$1547,E142,'Cocktail (December 2025)'!$R$6:$R$1547))</f>
        <v>0</v>
      </c>
      <c r="AU142" s="108" t="e">
        <f t="shared" ref="AU142:AU148" si="3769">AT142/H142</f>
        <v>#VALUE!</v>
      </c>
      <c r="AV142" s="104" t="e">
        <f t="shared" ref="AV142:AV148" si="3770">AH142+AI142+AJ142+AK142-AL142-AM142-AN142-AO142-AP142-AQ142-AS142-AU142</f>
        <v>#VALUE!</v>
      </c>
      <c r="AW142" s="104" t="e">
        <f t="shared" ref="AW142:AW148" si="3771">AV142*H142</f>
        <v>#VALUE!</v>
      </c>
      <c r="AX142" s="105" t="e">
        <f t="shared" ref="AX142:AX148" si="3772">(AM142+AN142+AO142+AP142+(AQ142+((AR142*$F142)/$H142)+AU142))*$L142</f>
        <v>#VALUE!</v>
      </c>
      <c r="AY142" s="191"/>
      <c r="AZ142" s="192" t="e">
        <f t="shared" ref="AZ142:AZ148" si="3773">AY142-AV142</f>
        <v>#VALUE!</v>
      </c>
      <c r="BA142" s="106" t="e">
        <f t="shared" ref="BA142:BA148" si="3774">AV142</f>
        <v>#VALUE!</v>
      </c>
      <c r="BB142" s="202"/>
      <c r="BC142" s="202"/>
      <c r="BD142" s="202"/>
      <c r="BE142" s="202"/>
      <c r="BF142" s="202"/>
      <c r="BG142" s="202"/>
      <c r="BH142" s="202"/>
      <c r="BI142" s="202"/>
      <c r="BJ142" s="203"/>
      <c r="BK142" s="204"/>
      <c r="BL142" s="108" t="e">
        <f t="shared" ref="BL142:BL148" si="3775">(BK142*F142)/H142</f>
        <v>#VALUE!</v>
      </c>
      <c r="BM142" s="102">
        <f>IF(E142=0,0,SUMIF('Cocktail (December 2025)'!$F$6:$DB$1547,E142,'Cocktail (December 2025)'!$U$6:$U$1547))</f>
        <v>0</v>
      </c>
      <c r="BN142" s="108" t="e">
        <f t="shared" ref="BN142:BN148" si="3776">BM142/H142</f>
        <v>#VALUE!</v>
      </c>
      <c r="BO142" s="109" t="e">
        <f t="shared" ref="BO142:BO148" si="3777">BA142+BB142+BC142+BD142-BE142-BF142-BG142-BH142-BI142-BJ142-BL142-BN142</f>
        <v>#VALUE!</v>
      </c>
      <c r="BP142" s="104" t="e">
        <f t="shared" ref="BP142:BP148" si="3778">BO142*H142</f>
        <v>#VALUE!</v>
      </c>
      <c r="BQ142" s="105" t="e">
        <f t="shared" ref="BQ142:BQ148" si="3779">(BF142+BG142+BH142+BI142+(BJ142+((BK142*$F142)/$H142)+BN142))*$L142</f>
        <v>#VALUE!</v>
      </c>
      <c r="BR142" s="191"/>
      <c r="BS142" s="192" t="e">
        <f t="shared" ref="BS142:BS148" si="3780">BR142-BO142</f>
        <v>#VALUE!</v>
      </c>
      <c r="BT142" s="106" t="e">
        <f t="shared" ref="BT142:BT148" si="3781">BO142</f>
        <v>#VALUE!</v>
      </c>
      <c r="BU142" s="202"/>
      <c r="BV142" s="202"/>
      <c r="BW142" s="202"/>
      <c r="BX142" s="202"/>
      <c r="BY142" s="202"/>
      <c r="BZ142" s="202"/>
      <c r="CA142" s="202"/>
      <c r="CB142" s="202"/>
      <c r="CC142" s="203"/>
      <c r="CD142" s="204"/>
      <c r="CE142" s="108" t="e">
        <f t="shared" ref="CE142:CE148" si="3782">(CD142*F142)/H142</f>
        <v>#VALUE!</v>
      </c>
      <c r="CF142" s="102">
        <f>IF(E142=0,0,SUMIF('Cocktail (December 2025)'!$F$6:$DB$1547,E142,'Cocktail (December 2025)'!$X$6:$X$1547))</f>
        <v>0</v>
      </c>
      <c r="CG142" s="108" t="e">
        <f t="shared" ref="CG142:CG148" si="3783">CF142/H142</f>
        <v>#VALUE!</v>
      </c>
      <c r="CH142" s="109" t="e">
        <f t="shared" ref="CH142:CH148" si="3784">BT142+BU142+BV142+BW142-BX142-BY142-BZ142-CA142-CB142-CC142-CE142-CG142</f>
        <v>#VALUE!</v>
      </c>
      <c r="CI142" s="104" t="e">
        <f t="shared" ref="CI142:CI148" si="3785">CH142*H142</f>
        <v>#VALUE!</v>
      </c>
      <c r="CJ142" s="105" t="e">
        <f t="shared" ref="CJ142:CJ148" si="3786">(BY142+BZ142+CA142+CB142+(CC142+((CD142*$F142)/$H142)+CG142))*$L142</f>
        <v>#VALUE!</v>
      </c>
      <c r="CK142" s="191"/>
      <c r="CL142" s="192" t="e">
        <f t="shared" ref="CL142:CL148" si="3787">CK142-CH142</f>
        <v>#VALUE!</v>
      </c>
      <c r="CM142" s="106" t="e">
        <f t="shared" ref="CM142:CM148" si="3788">CH142</f>
        <v>#VALUE!</v>
      </c>
      <c r="CN142" s="202"/>
      <c r="CO142" s="202"/>
      <c r="CP142" s="202"/>
      <c r="CQ142" s="202"/>
      <c r="CR142" s="202"/>
      <c r="CS142" s="202"/>
      <c r="CT142" s="202"/>
      <c r="CU142" s="202"/>
      <c r="CV142" s="203"/>
      <c r="CW142" s="204"/>
      <c r="CX142" s="108" t="e">
        <f t="shared" ref="CX142:CX148" si="3789">(CW142*F142)/H142</f>
        <v>#VALUE!</v>
      </c>
      <c r="CY142" s="102">
        <f>IF(E142=0,0,SUMIF('Cocktail (December 2025)'!$F$6:$DB$1547,E142,'Cocktail (December 2025)'!$AA$6:$AA$1547))</f>
        <v>0</v>
      </c>
      <c r="CZ142" s="108" t="e">
        <f t="shared" ref="CZ142:CZ148" si="3790">CY142/H142</f>
        <v>#VALUE!</v>
      </c>
      <c r="DA142" s="109" t="e">
        <f t="shared" ref="DA142:DA148" si="3791">CM142+CN142+CO142+CP142-CQ142-CR142-CS142-CT142-CU142-CV142-CX142-CZ142</f>
        <v>#VALUE!</v>
      </c>
      <c r="DB142" s="104" t="e">
        <f t="shared" ref="DB142:DB148" si="3792">DA142*H142</f>
        <v>#VALUE!</v>
      </c>
      <c r="DC142" s="105" t="e">
        <f t="shared" ref="DC142:DC148" si="3793">(CR142+CS142+CT142+CU142+(CV142+((CW142*$F142)/$H142)+CZ142))*$L142</f>
        <v>#VALUE!</v>
      </c>
      <c r="DD142" s="191"/>
      <c r="DE142" s="192" t="e">
        <f t="shared" ref="DE142:DE148" si="3794">DD142-DA142</f>
        <v>#VALUE!</v>
      </c>
      <c r="DF142" s="106" t="e">
        <f t="shared" ref="DF142:DF148" si="3795">DA142</f>
        <v>#VALUE!</v>
      </c>
      <c r="DG142" s="202"/>
      <c r="DH142" s="202"/>
      <c r="DI142" s="202"/>
      <c r="DJ142" s="202"/>
      <c r="DK142" s="202"/>
      <c r="DL142" s="202"/>
      <c r="DM142" s="202"/>
      <c r="DN142" s="202"/>
      <c r="DO142" s="203"/>
      <c r="DP142" s="204"/>
      <c r="DQ142" s="108" t="e">
        <f t="shared" ref="DQ142:DQ148" si="3796">(DP142*F142)/H142</f>
        <v>#VALUE!</v>
      </c>
      <c r="DR142" s="102">
        <f>IF(E142=0,0,SUMIF('Cocktail (December 2025)'!$F$6:$DB$1547,E142,'Cocktail (December 2025)'!$AD$6:$AD$1547))</f>
        <v>0</v>
      </c>
      <c r="DS142" s="108" t="e">
        <f t="shared" ref="DS142:DS148" si="3797">DR142/H142</f>
        <v>#VALUE!</v>
      </c>
      <c r="DT142" s="109" t="e">
        <f t="shared" ref="DT142:DT148" si="3798">DF142+DG142+DH142+DI142-DJ142-DK142-DL142-DM142-DN142-DO142-DQ142-DS142</f>
        <v>#VALUE!</v>
      </c>
      <c r="DU142" s="104" t="e">
        <f t="shared" ref="DU142:DU148" si="3799">DT142*H142</f>
        <v>#VALUE!</v>
      </c>
      <c r="DV142" s="105" t="e">
        <f t="shared" ref="DV142:DV148" si="3800">(DK142+DL142+DM142+DN142+(DO142+((DP142*$F142)/$H142)+DS142))*$L142</f>
        <v>#VALUE!</v>
      </c>
      <c r="DW142" s="191"/>
      <c r="DX142" s="192" t="e">
        <f t="shared" ref="DX142:DX148" si="3801">DW142-DT142</f>
        <v>#VALUE!</v>
      </c>
      <c r="DY142" s="106" t="e">
        <f t="shared" ref="DY142:DY148" si="3802">DT142</f>
        <v>#VALUE!</v>
      </c>
      <c r="DZ142" s="202"/>
      <c r="EA142" s="202"/>
      <c r="EB142" s="202"/>
      <c r="EC142" s="202"/>
      <c r="ED142" s="202"/>
      <c r="EE142" s="202"/>
      <c r="EF142" s="202"/>
      <c r="EG142" s="202"/>
      <c r="EH142" s="203"/>
      <c r="EI142" s="204"/>
      <c r="EJ142" s="108" t="e">
        <f t="shared" ref="EJ142:EJ148" si="3803">(EI142*F142)/H142</f>
        <v>#VALUE!</v>
      </c>
      <c r="EK142" s="102">
        <f>IF(E142=0,0,SUMIF('Cocktail (December 2025)'!$F$6:$DB$1547,E142,'Cocktail (December 2025)'!$AG$6:$AG$1547))</f>
        <v>0</v>
      </c>
      <c r="EL142" s="108" t="e">
        <f t="shared" ref="EL142:EL148" si="3804">EK142/H142</f>
        <v>#VALUE!</v>
      </c>
      <c r="EM142" s="109" t="e">
        <f t="shared" ref="EM142:EM148" si="3805">DY142+DZ142+EA142+EB142-EC142-ED142-EE142-EF142-EG142-EH142-EJ142-EL142</f>
        <v>#VALUE!</v>
      </c>
      <c r="EN142" s="104" t="e">
        <f t="shared" ref="EN142:EN148" si="3806">EM142*H142</f>
        <v>#VALUE!</v>
      </c>
      <c r="EO142" s="105" t="e">
        <f t="shared" ref="EO142:EO148" si="3807">(ED142+EE142+EF142+EG142+(EH142+((EI142*$F142)/$H142)+EL142))*$L142</f>
        <v>#VALUE!</v>
      </c>
      <c r="EP142" s="191"/>
      <c r="EQ142" s="199" t="e">
        <f t="shared" ref="EQ142:EQ148" si="3808">EP142-EM142</f>
        <v>#VALUE!</v>
      </c>
      <c r="ER142" s="185" t="e">
        <f t="shared" ref="ER142:ER148" si="3809">EM142</f>
        <v>#VALUE!</v>
      </c>
      <c r="ES142" s="202"/>
      <c r="ET142" s="202"/>
      <c r="EU142" s="202"/>
      <c r="EV142" s="202"/>
      <c r="EW142" s="202"/>
      <c r="EX142" s="202"/>
      <c r="EY142" s="202"/>
      <c r="EZ142" s="202"/>
      <c r="FA142" s="203"/>
      <c r="FB142" s="204"/>
      <c r="FC142" s="108" t="e">
        <f t="shared" ref="FC142:FC148" si="3810">(FB142*F142)/H142</f>
        <v>#VALUE!</v>
      </c>
      <c r="FD142" s="102">
        <f>IF(E142=0,0,SUMIF('Cocktail (December 2025)'!$F$6:$DB$1547,E142,'Cocktail (December 2025)'!$AJ$6:$AJ$1547))</f>
        <v>0</v>
      </c>
      <c r="FE142" s="108" t="e">
        <f t="shared" ref="FE142:FE148" si="3811">FD142/H142</f>
        <v>#VALUE!</v>
      </c>
      <c r="FF142" s="109" t="e">
        <f t="shared" ref="FF142:FF148" si="3812">ER142+ES142+ET142+EU142-EV142-EW142-EX142-EY142-EZ142-FA142-FC142-FE142</f>
        <v>#VALUE!</v>
      </c>
      <c r="FG142" s="104" t="e">
        <f t="shared" ref="FG142:FG148" si="3813">FF142*H142</f>
        <v>#VALUE!</v>
      </c>
      <c r="FH142" s="105" t="e">
        <f t="shared" ref="FH142:FH148" si="3814">(EW142+EX142+EY142+EZ142+(FA142+((FB142*$F142)/$H142)+FE142))*$L142</f>
        <v>#VALUE!</v>
      </c>
      <c r="FI142" s="191"/>
      <c r="FJ142" s="192" t="e">
        <f t="shared" ref="FJ142:FJ148" si="3815">FI142-FF142</f>
        <v>#VALUE!</v>
      </c>
      <c r="FK142" s="110" t="e">
        <f t="shared" ref="FK142:FK148" si="3816">FF142</f>
        <v>#VALUE!</v>
      </c>
      <c r="FL142" s="202"/>
      <c r="FM142" s="202"/>
      <c r="FN142" s="202"/>
      <c r="FO142" s="202"/>
      <c r="FP142" s="202"/>
      <c r="FQ142" s="202"/>
      <c r="FR142" s="202"/>
      <c r="FS142" s="202"/>
      <c r="FT142" s="203"/>
      <c r="FU142" s="204"/>
      <c r="FV142" s="108" t="e">
        <f t="shared" ref="FV142:FV148" si="3817">(FU142*F142)/H142</f>
        <v>#VALUE!</v>
      </c>
      <c r="FW142" s="102">
        <f>IF(E142=0,0,SUMIF('Cocktail (December 2025)'!$F$6:$DB$1547,E142,'Cocktail (December 2025)'!$AM$6:$AM$1547))</f>
        <v>0</v>
      </c>
      <c r="FX142" s="108" t="e">
        <f t="shared" ref="FX142:FX148" si="3818">FW142/H142</f>
        <v>#VALUE!</v>
      </c>
      <c r="FY142" s="109" t="e">
        <f t="shared" ref="FY142:FY148" si="3819">FK142+FL142+FM142+FN142-FO142-FP142-FQ142-FR142-FS142-FT142-FV142-FX142</f>
        <v>#VALUE!</v>
      </c>
      <c r="FZ142" s="104" t="e">
        <f t="shared" ref="FZ142:FZ148" si="3820">FY142*H142</f>
        <v>#VALUE!</v>
      </c>
      <c r="GA142" s="105" t="e">
        <f t="shared" ref="GA142:GA148" si="3821">(FP142+FQ142+FR142+FS142+(FT142+((FU142*$F142)/$H142)+FX142))*$L142</f>
        <v>#VALUE!</v>
      </c>
      <c r="GB142" s="191"/>
      <c r="GC142" s="192" t="e">
        <f t="shared" ref="GC142:GC148" si="3822">GB142-FY142</f>
        <v>#VALUE!</v>
      </c>
      <c r="GD142" s="106" t="e">
        <f t="shared" ref="GD142:GD148" si="3823">FY142</f>
        <v>#VALUE!</v>
      </c>
      <c r="GE142" s="202"/>
      <c r="GF142" s="202"/>
      <c r="GG142" s="202"/>
      <c r="GH142" s="202"/>
      <c r="GI142" s="202"/>
      <c r="GJ142" s="202"/>
      <c r="GK142" s="202"/>
      <c r="GL142" s="202"/>
      <c r="GM142" s="203"/>
      <c r="GN142" s="204"/>
      <c r="GO142" s="108" t="e">
        <f t="shared" ref="GO142:GO148" si="3824">(GN142*F142)/H142</f>
        <v>#VALUE!</v>
      </c>
      <c r="GP142" s="102">
        <f>IF(E142=0,0,SUMIF('Cocktail (December 2025)'!$F$6:$DB$1547,E142,'Cocktail (December 2025)'!$AP$6:$AP$1547))</f>
        <v>0</v>
      </c>
      <c r="GQ142" s="108" t="e">
        <f t="shared" ref="GQ142:GQ148" si="3825">GP142/H142</f>
        <v>#VALUE!</v>
      </c>
      <c r="GR142" s="109" t="e">
        <f t="shared" ref="GR142:GR148" si="3826">GD142+GE142+GF142+GG142-GH142-GI142-GJ142-GK142-GL142-GM142-GO142-GQ142</f>
        <v>#VALUE!</v>
      </c>
      <c r="GS142" s="104" t="e">
        <f t="shared" ref="GS142:GS148" si="3827">GR142*H142</f>
        <v>#VALUE!</v>
      </c>
      <c r="GT142" s="105" t="e">
        <f t="shared" ref="GT142:GT148" si="3828">(GI142+GJ142+GK142+GL142+(GM142+((GN142*$F142)/$H142)+GQ142))*$L142</f>
        <v>#VALUE!</v>
      </c>
      <c r="GU142" s="191"/>
      <c r="GV142" s="192" t="e">
        <f t="shared" ref="GV142:GV148" si="3829">GU142-GR142</f>
        <v>#VALUE!</v>
      </c>
      <c r="GW142" s="106" t="e">
        <f t="shared" ref="GW142:GW148" si="3830">GR142</f>
        <v>#VALUE!</v>
      </c>
      <c r="GX142" s="202"/>
      <c r="GY142" s="202"/>
      <c r="GZ142" s="202"/>
      <c r="HA142" s="202"/>
      <c r="HB142" s="202"/>
      <c r="HC142" s="202"/>
      <c r="HD142" s="202"/>
      <c r="HE142" s="202"/>
      <c r="HF142" s="203"/>
      <c r="HG142" s="204"/>
      <c r="HH142" s="108" t="e">
        <f t="shared" ref="HH142:HH148" si="3831">(HG142*F142)/H142</f>
        <v>#VALUE!</v>
      </c>
      <c r="HI142" s="102">
        <f>IF(E142=0,0,SUMIF('Cocktail (December 2025)'!$F$6:$DB$1547,E142,'Cocktail (December 2025)'!$AS$6:$AS$1547))</f>
        <v>0</v>
      </c>
      <c r="HJ142" s="108" t="e">
        <f t="shared" ref="HJ142:HJ148" si="3832">HI142/H142</f>
        <v>#VALUE!</v>
      </c>
      <c r="HK142" s="109" t="e">
        <f t="shared" ref="HK142:HK148" si="3833">GW142+GX142+GY142+GZ142-HA142-HB142-HC142-HD142-HE142-HF142-HH142-HJ142</f>
        <v>#VALUE!</v>
      </c>
      <c r="HL142" s="104" t="e">
        <f t="shared" ref="HL142:HL148" si="3834">HK142*H142</f>
        <v>#VALUE!</v>
      </c>
      <c r="HM142" s="105" t="e">
        <f t="shared" ref="HM142:HM148" si="3835">(HB142+HC142+HD142+HE142+(HF142+((HG142*$F142)/$H142)+HJ142))*$L142</f>
        <v>#VALUE!</v>
      </c>
      <c r="HN142" s="191"/>
      <c r="HO142" s="192" t="e">
        <f t="shared" ref="HO142:HO148" si="3836">HN142-HK142</f>
        <v>#VALUE!</v>
      </c>
      <c r="HP142" s="106" t="e">
        <f t="shared" ref="HP142:HP148" si="3837">HK142</f>
        <v>#VALUE!</v>
      </c>
      <c r="HQ142" s="202"/>
      <c r="HR142" s="202"/>
      <c r="HS142" s="202"/>
      <c r="HT142" s="202"/>
      <c r="HU142" s="202"/>
      <c r="HV142" s="202"/>
      <c r="HW142" s="202"/>
      <c r="HX142" s="202"/>
      <c r="HY142" s="203"/>
      <c r="HZ142" s="204"/>
      <c r="IA142" s="108" t="e">
        <f t="shared" ref="IA142:IA148" si="3838">(HZ142*F142)/H142</f>
        <v>#VALUE!</v>
      </c>
      <c r="IB142" s="102">
        <f>IF(E142=0,0,SUMIF('Cocktail (December 2025)'!$F$6:$DB$1547,E142,'Cocktail (December 2025)'!$AV$6:$AV$1547))</f>
        <v>0</v>
      </c>
      <c r="IC142" s="108" t="e">
        <f t="shared" ref="IC142:IC148" si="3839">IB142/H142</f>
        <v>#VALUE!</v>
      </c>
      <c r="ID142" s="109" t="e">
        <f t="shared" ref="ID142:ID148" si="3840">HP142+HQ142+HR142+HS142-HT142-HU142-HV142-HW142-HX142-HY142-IA142-IC142</f>
        <v>#VALUE!</v>
      </c>
      <c r="IE142" s="104" t="e">
        <f t="shared" ref="IE142:IE148" si="3841">ID142*H142</f>
        <v>#VALUE!</v>
      </c>
      <c r="IF142" s="105" t="e">
        <f t="shared" ref="IF142:IF148" si="3842">(HU142+HV142+HW142+HX142+(HY142+((HZ142*$F142)/$H142)+IC142))*$L142</f>
        <v>#VALUE!</v>
      </c>
      <c r="IG142" s="191"/>
      <c r="IH142" s="192" t="e">
        <f t="shared" ref="IH142:IH148" si="3843">IG142-ID142</f>
        <v>#VALUE!</v>
      </c>
      <c r="II142" s="106" t="e">
        <f t="shared" ref="II142:II148" si="3844">ID142</f>
        <v>#VALUE!</v>
      </c>
      <c r="IJ142" s="202"/>
      <c r="IK142" s="202"/>
      <c r="IL142" s="202"/>
      <c r="IM142" s="202"/>
      <c r="IN142" s="202"/>
      <c r="IO142" s="202"/>
      <c r="IP142" s="202"/>
      <c r="IQ142" s="202"/>
      <c r="IR142" s="203"/>
      <c r="IS142" s="204"/>
      <c r="IT142" s="108" t="e">
        <f t="shared" ref="IT142:IT148" si="3845">(IS142*F142)/H142</f>
        <v>#VALUE!</v>
      </c>
      <c r="IU142" s="102">
        <f>IF(E142=0,0,SUMIF('Cocktail (December 2025)'!$F$6:$DB$1547,E142,'Cocktail (December 2025)'!$AY$6:$AY$1547))</f>
        <v>0</v>
      </c>
      <c r="IV142" s="108" t="e">
        <f t="shared" ref="IV142:IV148" si="3846">IU142/H142</f>
        <v>#VALUE!</v>
      </c>
      <c r="IW142" s="109" t="e">
        <f t="shared" ref="IW142:IW148" si="3847">II142+IJ142+IK142+IL142-IM142-IN142-IO142-IP142-IQ142-IR142-IT142-IV142</f>
        <v>#VALUE!</v>
      </c>
      <c r="IX142" s="104" t="e">
        <f t="shared" ref="IX142:IX148" si="3848">IW142*H142</f>
        <v>#VALUE!</v>
      </c>
      <c r="IY142" s="105" t="e">
        <f t="shared" ref="IY142:IY148" si="3849">(IN142+IO142+IP142+IQ142+(IR142+((IS142*$F142)/$H142)+IV142))*$L142</f>
        <v>#VALUE!</v>
      </c>
      <c r="IZ142" s="191"/>
      <c r="JA142" s="192" t="e">
        <f t="shared" ref="JA142:JA148" si="3850">IZ142-IW142</f>
        <v>#VALUE!</v>
      </c>
      <c r="JB142" s="106" t="e">
        <f t="shared" ref="JB142:JB148" si="3851">IW142</f>
        <v>#VALUE!</v>
      </c>
      <c r="JC142" s="202"/>
      <c r="JD142" s="202"/>
      <c r="JE142" s="202"/>
      <c r="JF142" s="202"/>
      <c r="JG142" s="202"/>
      <c r="JH142" s="202"/>
      <c r="JI142" s="202"/>
      <c r="JJ142" s="202"/>
      <c r="JK142" s="203"/>
      <c r="JL142" s="204"/>
      <c r="JM142" s="108" t="e">
        <f t="shared" ref="JM142:JM148" si="3852">(JL142*F142)/H142</f>
        <v>#VALUE!</v>
      </c>
      <c r="JN142" s="102">
        <f>IF(E142=0,0,SUMIF('Cocktail (December 2025)'!$F$6:$DB$1547,E142,'Cocktail (December 2025)'!$BB$6:$BB$1547))</f>
        <v>0</v>
      </c>
      <c r="JO142" s="108" t="e">
        <f t="shared" ref="JO142:JO148" si="3853">JN142/H142</f>
        <v>#VALUE!</v>
      </c>
      <c r="JP142" s="109" t="e">
        <f t="shared" ref="JP142:JP148" si="3854">JB142+JC142+JD142+JE142-JF142-JG142-JH142-JI142-JJ142-JK142-JM142-JO142</f>
        <v>#VALUE!</v>
      </c>
      <c r="JQ142" s="104" t="e">
        <f t="shared" ref="JQ142:JQ148" si="3855">JP142*H142</f>
        <v>#VALUE!</v>
      </c>
      <c r="JR142" s="105" t="e">
        <f t="shared" ref="JR142:JR148" si="3856">(JG142+JH142+JI142+JJ142+(JK142+((JL142*$F142)/$H142)+JO142))*$L142</f>
        <v>#VALUE!</v>
      </c>
      <c r="JS142" s="191"/>
      <c r="JT142" s="192" t="e">
        <f t="shared" ref="JT142:JT148" si="3857">JS142-JP142</f>
        <v>#VALUE!</v>
      </c>
      <c r="JU142" s="106" t="e">
        <f t="shared" ref="JU142:JU148" si="3858">JP142</f>
        <v>#VALUE!</v>
      </c>
      <c r="JV142" s="202"/>
      <c r="JW142" s="202"/>
      <c r="JX142" s="202"/>
      <c r="JY142" s="202"/>
      <c r="JZ142" s="202"/>
      <c r="KA142" s="202"/>
      <c r="KB142" s="202"/>
      <c r="KC142" s="202"/>
      <c r="KD142" s="203"/>
      <c r="KE142" s="204"/>
      <c r="KF142" s="108" t="e">
        <f t="shared" ref="KF142:KF148" si="3859">(KE142*F142)/H142</f>
        <v>#VALUE!</v>
      </c>
      <c r="KG142" s="102">
        <f>IF(E142=0,0,SUMIF('Cocktail (December 2025)'!$F$6:$DB$1547,E142,'Cocktail (December 2025)'!$BE$6:$BE$1547))</f>
        <v>0</v>
      </c>
      <c r="KH142" s="108" t="e">
        <f t="shared" ref="KH142:KH148" si="3860">KG142/H142</f>
        <v>#VALUE!</v>
      </c>
      <c r="KI142" s="109" t="e">
        <f t="shared" ref="KI142:KI148" si="3861">JU142+JV142+JW142+JX142-JY142-JZ142-KA142-KB142-KC142-KD142-KF142-KH142</f>
        <v>#VALUE!</v>
      </c>
      <c r="KJ142" s="104" t="e">
        <f t="shared" ref="KJ142:KJ148" si="3862">KI142*H142</f>
        <v>#VALUE!</v>
      </c>
      <c r="KK142" s="105" t="e">
        <f t="shared" ref="KK142:KK148" si="3863">(JZ142+KA142+KB142+KC142+(KD142+((KE142*$F142)/$H142)+KH142))*$L142</f>
        <v>#VALUE!</v>
      </c>
      <c r="KL142" s="191"/>
      <c r="KM142" s="192" t="e">
        <f t="shared" ref="KM142:KM148" si="3864">KL142-KI142</f>
        <v>#VALUE!</v>
      </c>
      <c r="KN142" s="106" t="e">
        <f t="shared" ref="KN142:KN148" si="3865">KI142</f>
        <v>#VALUE!</v>
      </c>
      <c r="KO142" s="202"/>
      <c r="KP142" s="202"/>
      <c r="KQ142" s="202"/>
      <c r="KR142" s="202"/>
      <c r="KS142" s="202"/>
      <c r="KT142" s="202"/>
      <c r="KU142" s="202"/>
      <c r="KV142" s="202"/>
      <c r="KW142" s="203"/>
      <c r="KX142" s="204"/>
      <c r="KY142" s="108" t="e">
        <f t="shared" ref="KY142:KY148" si="3866">(KX142*F142)/H142</f>
        <v>#VALUE!</v>
      </c>
      <c r="KZ142" s="102">
        <f>IF(E142=0,0,SUMIF('Cocktail (December 2025)'!$F$6:$DB$1547,E142,'Cocktail (December 2025)'!$BH$6:$BH$1547))</f>
        <v>0</v>
      </c>
      <c r="LA142" s="108" t="e">
        <f t="shared" ref="LA142:LA148" si="3867">KZ142/H142</f>
        <v>#VALUE!</v>
      </c>
      <c r="LB142" s="109" t="e">
        <f t="shared" ref="LB142:LB148" si="3868">KN142+KO142+KP142+KQ142-KR142-KS142-KT142-KU142-KV142-KW142-KY142-LA142</f>
        <v>#VALUE!</v>
      </c>
      <c r="LC142" s="104" t="e">
        <f t="shared" ref="LC142:LC148" si="3869">LB142*H142</f>
        <v>#VALUE!</v>
      </c>
      <c r="LD142" s="105" t="e">
        <f t="shared" ref="LD142:LD148" si="3870">(KS142+KT142+KU142+KV142+(KW142+((KX142*$F142)/$H142)+LA142))*$L142</f>
        <v>#VALUE!</v>
      </c>
      <c r="LE142" s="191"/>
      <c r="LF142" s="192" t="e">
        <f t="shared" ref="LF142:LF148" si="3871">LE142-LB142</f>
        <v>#VALUE!</v>
      </c>
      <c r="LG142" s="106" t="e">
        <f t="shared" ref="LG142:LG148" si="3872">LB142</f>
        <v>#VALUE!</v>
      </c>
      <c r="LH142" s="202"/>
      <c r="LI142" s="202"/>
      <c r="LJ142" s="202"/>
      <c r="LK142" s="202"/>
      <c r="LL142" s="202"/>
      <c r="LM142" s="202"/>
      <c r="LN142" s="202"/>
      <c r="LO142" s="202"/>
      <c r="LP142" s="203"/>
      <c r="LQ142" s="204"/>
      <c r="LR142" s="108" t="e">
        <f t="shared" ref="LR142:LR148" si="3873">(LQ142*F142)/H142</f>
        <v>#VALUE!</v>
      </c>
      <c r="LS142" s="102">
        <f>IF(E142=0,0,SUMIF('Cocktail (December 2025)'!$F$6:$DB$1547,E142,'Cocktail (December 2025)'!$BK$6:$BK$1547))</f>
        <v>0</v>
      </c>
      <c r="LT142" s="108" t="e">
        <f t="shared" ref="LT142:LT148" si="3874">LS142/H142</f>
        <v>#VALUE!</v>
      </c>
      <c r="LU142" s="109" t="e">
        <f t="shared" ref="LU142:LU148" si="3875">LG142+LH142+LI142+LJ142-LK142-LL142-LM142-LN142-LO142-LP142-LR142-LT142</f>
        <v>#VALUE!</v>
      </c>
      <c r="LV142" s="104" t="e">
        <f t="shared" ref="LV142:LV148" si="3876">LU142*H142</f>
        <v>#VALUE!</v>
      </c>
      <c r="LW142" s="105" t="e">
        <f t="shared" ref="LW142:LW148" si="3877">(LL142+LM142+LN142+LO142+(LP142+((LQ142*$F142)/$H142)+LT142))*$L142</f>
        <v>#VALUE!</v>
      </c>
      <c r="LX142" s="191"/>
      <c r="LY142" s="192" t="e">
        <f t="shared" ref="LY142:LY148" si="3878">LX142-LU142</f>
        <v>#VALUE!</v>
      </c>
      <c r="LZ142" s="106" t="e">
        <f t="shared" ref="LZ142:LZ148" si="3879">LU142</f>
        <v>#VALUE!</v>
      </c>
      <c r="MA142" s="202"/>
      <c r="MB142" s="202"/>
      <c r="MC142" s="202"/>
      <c r="MD142" s="202"/>
      <c r="ME142" s="202"/>
      <c r="MF142" s="202"/>
      <c r="MG142" s="202"/>
      <c r="MH142" s="202"/>
      <c r="MI142" s="203"/>
      <c r="MJ142" s="204"/>
      <c r="MK142" s="108" t="e">
        <f t="shared" ref="MK142:MK148" si="3880">(MJ142*F142)/H142</f>
        <v>#VALUE!</v>
      </c>
      <c r="ML142" s="102">
        <f>IF(E142=0,0,SUMIF('Cocktail (December 2025)'!$F$6:$DB$1547,E142,'Cocktail (December 2025)'!$BN$6:$BN$1547))</f>
        <v>0</v>
      </c>
      <c r="MM142" s="108" t="e">
        <f t="shared" ref="MM142:MM148" si="3881">ML142/H142</f>
        <v>#VALUE!</v>
      </c>
      <c r="MN142" s="109" t="e">
        <f t="shared" ref="MN142:MN148" si="3882">LZ142+MA142+MB142+MC142-MD142-ME142-MF142-MG142-MH142-MI142-MK142-MM142</f>
        <v>#VALUE!</v>
      </c>
      <c r="MO142" s="104" t="e">
        <f t="shared" ref="MO142:MO148" si="3883">MN142*H142</f>
        <v>#VALUE!</v>
      </c>
      <c r="MP142" s="105" t="e">
        <f t="shared" ref="MP142:MP148" si="3884">(ME142+MF142+MG142+MH142+(MI142+((MJ142*$F142)/$H142)+MM142))*$L142</f>
        <v>#VALUE!</v>
      </c>
      <c r="MQ142" s="191"/>
      <c r="MR142" s="192" t="e">
        <f t="shared" ref="MR142:MR148" si="3885">MQ142-MN142</f>
        <v>#VALUE!</v>
      </c>
      <c r="MS142" s="106" t="e">
        <f t="shared" ref="MS142:MS148" si="3886">MN142</f>
        <v>#VALUE!</v>
      </c>
      <c r="MT142" s="202"/>
      <c r="MU142" s="202"/>
      <c r="MV142" s="202"/>
      <c r="MW142" s="202"/>
      <c r="MX142" s="202"/>
      <c r="MY142" s="202"/>
      <c r="MZ142" s="202"/>
      <c r="NA142" s="202"/>
      <c r="NB142" s="203"/>
      <c r="NC142" s="204"/>
      <c r="ND142" s="108" t="e">
        <f t="shared" ref="ND142:ND148" si="3887">(NC142*F142)/H142</f>
        <v>#VALUE!</v>
      </c>
      <c r="NE142" s="102">
        <f>IF(E142=0,0,SUMIF('Cocktail (December 2025)'!$F$6:$DB$1547,E142,'Cocktail (December 2025)'!$BQ$6:$BQ$1547))</f>
        <v>0</v>
      </c>
      <c r="NF142" s="108" t="e">
        <f t="shared" ref="NF142:NF148" si="3888">NE142/H142</f>
        <v>#VALUE!</v>
      </c>
      <c r="NG142" s="109" t="e">
        <f t="shared" ref="NG142:NG148" si="3889">MS142+MT142+MU142+MV142-MW142-MX142-MY142-MZ142-NA142-NB142-ND142-NF142</f>
        <v>#VALUE!</v>
      </c>
      <c r="NH142" s="104" t="e">
        <f t="shared" ref="NH142:NH148" si="3890">NG142*H142</f>
        <v>#VALUE!</v>
      </c>
      <c r="NI142" s="105" t="e">
        <f t="shared" ref="NI142:NI148" si="3891">(MX142+MY142+MZ142+NA142+(NB142+((NC142*$F142)/$H142)+NF142))*$L142</f>
        <v>#VALUE!</v>
      </c>
      <c r="NJ142" s="191"/>
      <c r="NK142" s="192" t="e">
        <f t="shared" ref="NK142:NK148" si="3892">NJ142-NG142</f>
        <v>#VALUE!</v>
      </c>
      <c r="NL142" s="106" t="e">
        <f t="shared" ref="NL142:NL148" si="3893">NG142</f>
        <v>#VALUE!</v>
      </c>
      <c r="NM142" s="202"/>
      <c r="NN142" s="202"/>
      <c r="NO142" s="202"/>
      <c r="NP142" s="202"/>
      <c r="NQ142" s="202"/>
      <c r="NR142" s="202"/>
      <c r="NS142" s="202"/>
      <c r="NT142" s="202"/>
      <c r="NU142" s="203"/>
      <c r="NV142" s="204"/>
      <c r="NW142" s="108" t="e">
        <f t="shared" ref="NW142:NW148" si="3894">(NV142*F142)/H142</f>
        <v>#VALUE!</v>
      </c>
      <c r="NX142" s="102">
        <f>IF(E142=0,0,SUMIF('Cocktail (December 2025)'!$F$6:$DB$1547,E142,'Cocktail (December 2025)'!$BT$6:$BT$1547))</f>
        <v>0</v>
      </c>
      <c r="NY142" s="108" t="e">
        <f t="shared" ref="NY142:NY148" si="3895">NX142/H142</f>
        <v>#VALUE!</v>
      </c>
      <c r="NZ142" s="109" t="e">
        <f t="shared" ref="NZ142:NZ148" si="3896">NL142+NM142+NN142+NO142-NP142-NQ142-NR142-NS142-NT142-NU142-NW142-NY142</f>
        <v>#VALUE!</v>
      </c>
      <c r="OA142" s="104" t="e">
        <f t="shared" ref="OA142:OA148" si="3897">NZ142*H142</f>
        <v>#VALUE!</v>
      </c>
      <c r="OB142" s="105" t="e">
        <f t="shared" ref="OB142:OB148" si="3898">(NQ142+NR142+NS142+NT142+(NU142+((NV142*$F142)/$H142)+NY142))*$L142</f>
        <v>#VALUE!</v>
      </c>
      <c r="OC142" s="191"/>
      <c r="OD142" s="192" t="e">
        <f t="shared" ref="OD142:OD148" si="3899">OC142-NZ142</f>
        <v>#VALUE!</v>
      </c>
      <c r="OE142" s="106" t="e">
        <f t="shared" ref="OE142:OE148" si="3900">NZ142</f>
        <v>#VALUE!</v>
      </c>
      <c r="OF142" s="202"/>
      <c r="OG142" s="202"/>
      <c r="OH142" s="202"/>
      <c r="OI142" s="202"/>
      <c r="OJ142" s="202"/>
      <c r="OK142" s="202"/>
      <c r="OL142" s="202"/>
      <c r="OM142" s="202"/>
      <c r="ON142" s="203"/>
      <c r="OO142" s="204"/>
      <c r="OP142" s="108" t="e">
        <f t="shared" ref="OP142:OP148" si="3901">(OO142*F142)/H142</f>
        <v>#VALUE!</v>
      </c>
      <c r="OQ142" s="102">
        <f>IF(E142=0,0,SUMIF('Cocktail (December 2025)'!$F$6:$DB$1547,E142,'Cocktail (December 2025)'!$BW$6:$BW$1547))</f>
        <v>0</v>
      </c>
      <c r="OR142" s="108" t="e">
        <f t="shared" ref="OR142:OR148" si="3902">OQ142/H142</f>
        <v>#VALUE!</v>
      </c>
      <c r="OS142" s="109" t="e">
        <f t="shared" ref="OS142:OS148" si="3903">OE142+OF142+OG142+OH142-OI142-OJ142-OK142-OL142-OM142-ON142-OP142-OR142</f>
        <v>#VALUE!</v>
      </c>
      <c r="OT142" s="104" t="e">
        <f t="shared" ref="OT142:OT148" si="3904">OS142*H142</f>
        <v>#VALUE!</v>
      </c>
      <c r="OU142" s="105" t="e">
        <f t="shared" ref="OU142:OU148" si="3905">(OJ142+OK142+OL142+OM142+(ON142+((OO142*$F142)/$H142)+OR142))*$L142</f>
        <v>#VALUE!</v>
      </c>
      <c r="OV142" s="191"/>
      <c r="OW142" s="192" t="e">
        <f t="shared" ref="OW142:OW148" si="3906">OV142-OS142</f>
        <v>#VALUE!</v>
      </c>
      <c r="OX142" s="106" t="e">
        <f t="shared" ref="OX142:OX148" si="3907">OS142</f>
        <v>#VALUE!</v>
      </c>
      <c r="OY142" s="202"/>
      <c r="OZ142" s="202"/>
      <c r="PA142" s="202"/>
      <c r="PB142" s="202"/>
      <c r="PC142" s="202"/>
      <c r="PD142" s="202"/>
      <c r="PE142" s="202"/>
      <c r="PF142" s="202"/>
      <c r="PG142" s="203"/>
      <c r="PH142" s="204"/>
      <c r="PI142" s="108" t="e">
        <f t="shared" ref="PI142:PI148" si="3908">(PH142*F142)/H142</f>
        <v>#VALUE!</v>
      </c>
      <c r="PJ142" s="102">
        <f>IF(E142=0,0,SUMIF('Cocktail (December 2025)'!$F$6:$DB$1547,E142,'Cocktail (December 2025)'!$BZ$6:$BZ$1547))</f>
        <v>0</v>
      </c>
      <c r="PK142" s="108" t="e">
        <f t="shared" ref="PK142:PK148" si="3909">PJ142/H142</f>
        <v>#VALUE!</v>
      </c>
      <c r="PL142" s="109" t="e">
        <f t="shared" ref="PL142:PL148" si="3910">OX142+OY142+OZ142+PA142-PB142-PC142-PD142-PE142-PF142-PG142-PI142-PK142</f>
        <v>#VALUE!</v>
      </c>
      <c r="PM142" s="104" t="e">
        <f t="shared" ref="PM142:PM148" si="3911">PL142*H142</f>
        <v>#VALUE!</v>
      </c>
      <c r="PN142" s="105" t="e">
        <f t="shared" ref="PN142:PN148" si="3912">(PC142+PD142+PE142+PF142+(PG142+((PH142*$F142)/$H142)+PK142))*$L142</f>
        <v>#VALUE!</v>
      </c>
      <c r="PO142" s="191"/>
      <c r="PP142" s="192" t="e">
        <f t="shared" ref="PP142:PP148" si="3913">PO142-PL142</f>
        <v>#VALUE!</v>
      </c>
      <c r="PQ142" s="106" t="e">
        <f t="shared" ref="PQ142:PQ148" si="3914">PL142</f>
        <v>#VALUE!</v>
      </c>
      <c r="PR142" s="202"/>
      <c r="PS142" s="202"/>
      <c r="PT142" s="202"/>
      <c r="PU142" s="202"/>
      <c r="PV142" s="202"/>
      <c r="PW142" s="202"/>
      <c r="PX142" s="202"/>
      <c r="PY142" s="202"/>
      <c r="PZ142" s="203"/>
      <c r="QA142" s="204"/>
      <c r="QB142" s="108" t="e">
        <f t="shared" ref="QB142:QB148" si="3915">(QA142*F142)/H142</f>
        <v>#VALUE!</v>
      </c>
      <c r="QC142" s="102">
        <f>IF(E142=0,0,SUMIF('Cocktail (December 2025)'!$F$6:$DB$1547,E142,'Cocktail (December 2025)'!$CC$6:$CC$1547))</f>
        <v>0</v>
      </c>
      <c r="QD142" s="108" t="e">
        <f t="shared" ref="QD142:QD148" si="3916">QC142/H142</f>
        <v>#VALUE!</v>
      </c>
      <c r="QE142" s="109" t="e">
        <f t="shared" ref="QE142:QE148" si="3917">PQ142+PR142+PS142+PT142-PU142-PV142-PW142-PX142-PY142-PZ142-QB142-QD142</f>
        <v>#VALUE!</v>
      </c>
      <c r="QF142" s="104" t="e">
        <f t="shared" ref="QF142:QF148" si="3918">QE142*H142</f>
        <v>#VALUE!</v>
      </c>
      <c r="QG142" s="105" t="e">
        <f t="shared" ref="QG142:QG148" si="3919">(PV142+PW142+PX142+PY142+(PZ142+((QA142*$F142)/$H142)+QD142))*$L142</f>
        <v>#VALUE!</v>
      </c>
      <c r="QH142" s="191"/>
      <c r="QI142" s="192" t="e">
        <f t="shared" ref="QI142:QI148" si="3920">QH142-QE142</f>
        <v>#VALUE!</v>
      </c>
      <c r="QJ142" s="106" t="e">
        <f t="shared" ref="QJ142:QJ148" si="3921">QE142</f>
        <v>#VALUE!</v>
      </c>
      <c r="QK142" s="202"/>
      <c r="QL142" s="202"/>
      <c r="QM142" s="202"/>
      <c r="QN142" s="202"/>
      <c r="QO142" s="202"/>
      <c r="QP142" s="202"/>
      <c r="QQ142" s="202"/>
      <c r="QR142" s="202"/>
      <c r="QS142" s="203"/>
      <c r="QT142" s="204"/>
      <c r="QU142" s="108" t="e">
        <f t="shared" ref="QU142:QU148" si="3922">(QT142*F142)/H142</f>
        <v>#VALUE!</v>
      </c>
      <c r="QV142" s="102">
        <f>IF(E142=0,0,SUMIF('Cocktail (December 2025)'!$F$6:$DB$1547,E142,'Cocktail (December 2025)'!$CF$6:$CF$1547))</f>
        <v>0</v>
      </c>
      <c r="QW142" s="108" t="e">
        <f t="shared" ref="QW142:QW148" si="3923">QV142/H142</f>
        <v>#VALUE!</v>
      </c>
      <c r="QX142" s="109" t="e">
        <f t="shared" ref="QX142:QX148" si="3924">QJ142+QK142+QL142+QM142-QN142-QO142-QP142-QQ142-QR142-QS142-QU142-QW142</f>
        <v>#VALUE!</v>
      </c>
      <c r="QY142" s="104" t="e">
        <f t="shared" ref="QY142:QY148" si="3925">QX142*H142</f>
        <v>#VALUE!</v>
      </c>
      <c r="QZ142" s="105" t="e">
        <f t="shared" ref="QZ142:QZ148" si="3926">(QO142+QP142+QQ142+QR142+(QS142+((QT142*$F142)/$H142)+QW142))*$L142</f>
        <v>#VALUE!</v>
      </c>
      <c r="RA142" s="191"/>
      <c r="RB142" s="192" t="e">
        <f t="shared" ref="RB142:RB148" si="3927">RA142-QX142</f>
        <v>#VALUE!</v>
      </c>
      <c r="RC142" s="106" t="e">
        <f t="shared" ref="RC142:RC148" si="3928">QX142</f>
        <v>#VALUE!</v>
      </c>
      <c r="RD142" s="202"/>
      <c r="RE142" s="202"/>
      <c r="RF142" s="202"/>
      <c r="RG142" s="202"/>
      <c r="RH142" s="202"/>
      <c r="RI142" s="202"/>
      <c r="RJ142" s="202"/>
      <c r="RK142" s="202"/>
      <c r="RL142" s="203"/>
      <c r="RM142" s="204"/>
      <c r="RN142" s="108" t="e">
        <f t="shared" ref="RN142:RN148" si="3929">(RM142*F142)/H142</f>
        <v>#VALUE!</v>
      </c>
      <c r="RO142" s="102">
        <f>IF(E142=0,0,SUMIF('Cocktail (December 2025)'!$F$6:$DB$1547,E142,'Cocktail (December 2025)'!$CI$6:$CI$1547))</f>
        <v>0</v>
      </c>
      <c r="RP142" s="108" t="e">
        <f t="shared" ref="RP142:RP148" si="3930">RO142/H142</f>
        <v>#VALUE!</v>
      </c>
      <c r="RQ142" s="109" t="e">
        <f t="shared" ref="RQ142:RQ148" si="3931">RC142+RD142+RE142+RF142-RG142-RH142-RI142-RJ142-RK142-RL142-RN142-RP142</f>
        <v>#VALUE!</v>
      </c>
      <c r="RR142" s="104" t="e">
        <f t="shared" ref="RR142:RR148" si="3932">RQ142*H142</f>
        <v>#VALUE!</v>
      </c>
      <c r="RS142" s="105" t="e">
        <f t="shared" ref="RS142:RS148" si="3933">(RH142+RI142+RJ142+RK142+(RL142+((RM142*$F142)/$H142)+RP142))*$L142</f>
        <v>#VALUE!</v>
      </c>
      <c r="RT142" s="191"/>
      <c r="RU142" s="192" t="e">
        <f t="shared" ref="RU142:RU148" si="3934">RT142-RQ142</f>
        <v>#VALUE!</v>
      </c>
      <c r="RV142" s="106" t="e">
        <f t="shared" ref="RV142:RV148" si="3935">RQ142</f>
        <v>#VALUE!</v>
      </c>
      <c r="RW142" s="202"/>
      <c r="RX142" s="202"/>
      <c r="RY142" s="202"/>
      <c r="RZ142" s="202"/>
      <c r="SA142" s="202"/>
      <c r="SB142" s="202"/>
      <c r="SC142" s="202"/>
      <c r="SD142" s="202"/>
      <c r="SE142" s="203"/>
      <c r="SF142" s="204"/>
      <c r="SG142" s="108" t="e">
        <f t="shared" ref="SG142:SG148" si="3936">(SF142*F142)/H142</f>
        <v>#VALUE!</v>
      </c>
      <c r="SH142" s="102">
        <f>IF(E142=0,0,SUMIF('Cocktail (December 2025)'!$F$6:$DB$1547,E142,'Cocktail (December 2025)'!$CL$6:$CL$1547))</f>
        <v>0</v>
      </c>
      <c r="SI142" s="108" t="e">
        <f t="shared" ref="SI142:SI148" si="3937">SH142/H142</f>
        <v>#VALUE!</v>
      </c>
      <c r="SJ142" s="109" t="e">
        <f t="shared" ref="SJ142:SJ148" si="3938">RV142+RW142+RX142+RY142-RZ142-SA142-SB142-SC142-SD142-SE142-SG142-SI142</f>
        <v>#VALUE!</v>
      </c>
      <c r="SK142" s="104" t="e">
        <f t="shared" ref="SK142:SK148" si="3939">SJ142*H142</f>
        <v>#VALUE!</v>
      </c>
      <c r="SL142" s="105" t="e">
        <f t="shared" ref="SL142:SL148" si="3940">(SA142+SB142+SC142+SD142+(SE142+((SF142*$F142)/$H142)+SI142))*$L142</f>
        <v>#VALUE!</v>
      </c>
      <c r="SM142" s="191"/>
      <c r="SN142" s="192" t="e">
        <f t="shared" ref="SN142:SN148" si="3941">SM142-SJ142</f>
        <v>#VALUE!</v>
      </c>
      <c r="SO142" s="106" t="e">
        <f t="shared" ref="SO142:SO148" si="3942">SJ142</f>
        <v>#VALUE!</v>
      </c>
      <c r="SP142" s="202"/>
      <c r="SQ142" s="202"/>
      <c r="SR142" s="202"/>
      <c r="SS142" s="202"/>
      <c r="ST142" s="202"/>
      <c r="SU142" s="202"/>
      <c r="SV142" s="202"/>
      <c r="SW142" s="202"/>
      <c r="SX142" s="203"/>
      <c r="SY142" s="204"/>
      <c r="SZ142" s="108" t="e">
        <f t="shared" ref="SZ142:SZ148" si="3943">(SY142*F142)/H142</f>
        <v>#VALUE!</v>
      </c>
      <c r="TA142" s="102">
        <f>IF(E142=0,0,SUMIF('Cocktail (December 2025)'!$F$6:$DB$1547,E142,'Cocktail (December 2025)'!$CO$6:$CO$1547))</f>
        <v>0</v>
      </c>
      <c r="TB142" s="108" t="e">
        <f t="shared" ref="TB142:TB148" si="3944">TA142/H142</f>
        <v>#VALUE!</v>
      </c>
      <c r="TC142" s="109" t="e">
        <f t="shared" ref="TC142:TC148" si="3945">SO142+SP142+SQ142+SR142-SS142-ST142-SU142-SV142-SW142-SX142-SZ142-TB142</f>
        <v>#VALUE!</v>
      </c>
      <c r="TD142" s="104" t="e">
        <f t="shared" ref="TD142:TD148" si="3946">TC142*H142</f>
        <v>#VALUE!</v>
      </c>
      <c r="TE142" s="105" t="e">
        <f t="shared" ref="TE142:TE148" si="3947">(ST142+SU142+SV142+SW142+(SX142+((SY142*$F142)/$H142)+TB142))*$L142</f>
        <v>#VALUE!</v>
      </c>
      <c r="TF142" s="191"/>
      <c r="TG142" s="192" t="e">
        <f t="shared" ref="TG142:TG148" si="3948">TF142-TC142</f>
        <v>#VALUE!</v>
      </c>
      <c r="TH142" s="106" t="e">
        <f t="shared" ref="TH142:TH148" si="3949">TC142</f>
        <v>#VALUE!</v>
      </c>
      <c r="TI142" s="202"/>
      <c r="TJ142" s="202"/>
      <c r="TK142" s="202"/>
      <c r="TL142" s="202"/>
      <c r="TM142" s="202"/>
      <c r="TN142" s="202"/>
      <c r="TO142" s="202"/>
      <c r="TP142" s="202"/>
      <c r="TQ142" s="203"/>
      <c r="TR142" s="204"/>
      <c r="TS142" s="108" t="e">
        <f t="shared" ref="TS142:TS148" si="3950">(TR142*F142)/H142</f>
        <v>#VALUE!</v>
      </c>
      <c r="TT142" s="102">
        <f>IF(E142=0,0,SUMIF('Cocktail (December 2025)'!$F$6:$DB$1547,E142,'Cocktail (December 2025)'!$CR$6:$CR$1547))</f>
        <v>0</v>
      </c>
      <c r="TU142" s="108" t="e">
        <f t="shared" ref="TU142:TU148" si="3951">TT142/H142</f>
        <v>#VALUE!</v>
      </c>
      <c r="TV142" s="109" t="e">
        <f t="shared" ref="TV142:TV148" si="3952">TH142+TI142+TJ142+TK142-TL142-TM142-TN142-TO142-TP142-TQ142-TS142-TU142</f>
        <v>#VALUE!</v>
      </c>
      <c r="TW142" s="104" t="e">
        <f t="shared" ref="TW142:TW148" si="3953">TV142*H142</f>
        <v>#VALUE!</v>
      </c>
      <c r="TX142" s="105" t="e">
        <f t="shared" ref="TX142:TX148" si="3954">(TM142+TN142+TO142+TP142+(TQ142+((TR142*$F142)/$H142)+TU142))*$L142</f>
        <v>#VALUE!</v>
      </c>
      <c r="TY142" s="191"/>
      <c r="TZ142" s="192" t="e">
        <f t="shared" ref="TZ142:TZ148" si="3955">TY142-TV142</f>
        <v>#VALUE!</v>
      </c>
      <c r="UA142" s="106" t="e">
        <f t="shared" ref="UA142:UA148" si="3956">TV142</f>
        <v>#VALUE!</v>
      </c>
      <c r="UB142" s="202"/>
      <c r="UC142" s="202"/>
      <c r="UD142" s="202"/>
      <c r="UE142" s="202"/>
      <c r="UF142" s="202"/>
      <c r="UG142" s="202"/>
      <c r="UH142" s="202"/>
      <c r="UI142" s="202"/>
      <c r="UJ142" s="203"/>
      <c r="UK142" s="204"/>
      <c r="UL142" s="108" t="e">
        <f t="shared" ref="UL142:UL148" si="3957">(UK142*F142)/H142</f>
        <v>#VALUE!</v>
      </c>
      <c r="UM142" s="102">
        <f>IF(E142=0,0,SUMIF('Cocktail (December 2025)'!$F$6:$DB$1547,E142,'Cocktail (December 2025)'!$CU$6:$CU$1547))</f>
        <v>0</v>
      </c>
      <c r="UN142" s="108" t="e">
        <f t="shared" ref="UN142:UN148" si="3958">UM142/H142</f>
        <v>#VALUE!</v>
      </c>
      <c r="UO142" s="109" t="e">
        <f t="shared" ref="UO142:UO148" si="3959">UA142+UB142+UC142+UD142-UE142-UF142-UG142-UH142-UI142-UJ142-UL142-UN142</f>
        <v>#VALUE!</v>
      </c>
      <c r="UP142" s="104" t="e">
        <f t="shared" ref="UP142:UP148" si="3960">UO142*H142</f>
        <v>#VALUE!</v>
      </c>
      <c r="UQ142" s="105" t="e">
        <f t="shared" ref="UQ142:UQ148" si="3961">(UF142+UG142+UH142+UI142+(UJ142+((UK142*$F142)/$H142)+UN142))*$L142</f>
        <v>#VALUE!</v>
      </c>
      <c r="UR142" s="191"/>
      <c r="US142" s="192" t="e">
        <f t="shared" ref="US142:US148" si="3962">UR142-UO142</f>
        <v>#VALUE!</v>
      </c>
      <c r="UT142" s="106" t="e">
        <f t="shared" ref="UT142:UT148" si="3963">UO142</f>
        <v>#VALUE!</v>
      </c>
      <c r="UU142" s="202"/>
      <c r="UV142" s="202"/>
      <c r="UW142" s="202"/>
      <c r="UX142" s="202"/>
      <c r="UY142" s="202"/>
      <c r="UZ142" s="202"/>
      <c r="VA142" s="202"/>
      <c r="VB142" s="202"/>
      <c r="VC142" s="203"/>
      <c r="VD142" s="204"/>
      <c r="VE142" s="108" t="e">
        <f t="shared" ref="VE142:VE148" si="3964">(VD142*F142)/H142</f>
        <v>#VALUE!</v>
      </c>
      <c r="VF142" s="102">
        <f>IF(E142=0,0,SUMIF('Cocktail (December 2025)'!$F$6:$DB$1547,E142,'Cocktail (December 2025)'!$CX$6:$CX$1547))</f>
        <v>0</v>
      </c>
      <c r="VG142" s="108" t="e">
        <f t="shared" ref="VG142:VG148" si="3965">VF142/H142</f>
        <v>#VALUE!</v>
      </c>
      <c r="VH142" s="109" t="e">
        <f t="shared" ref="VH142:VH148" si="3966">UT142+UU142+UV142+UW142-UX142-UY142-UZ142-VA142-VB142-VC142-VE142-VG142</f>
        <v>#VALUE!</v>
      </c>
      <c r="VI142" s="104" t="e">
        <f t="shared" ref="VI142:VI148" si="3967">VH142*H142</f>
        <v>#VALUE!</v>
      </c>
      <c r="VJ142" s="105" t="e">
        <f t="shared" ref="VJ142:VJ148" si="3968">(UY142+UZ142+VA142+VB142+(VC142+((VD142*$F142)/$H142)+VG142))*$L142</f>
        <v>#VALUE!</v>
      </c>
      <c r="VK142" s="191"/>
      <c r="VL142" s="192" t="e">
        <f t="shared" ref="VL142:VL148" si="3969">VK142-VH142</f>
        <v>#VALUE!</v>
      </c>
      <c r="VM142" s="106" t="e">
        <f t="shared" ref="VM142:VM148" si="3970">VH142</f>
        <v>#VALUE!</v>
      </c>
      <c r="VN142" s="202"/>
      <c r="VO142" s="202"/>
      <c r="VP142" s="202"/>
      <c r="VQ142" s="202"/>
      <c r="VR142" s="202"/>
      <c r="VS142" s="202"/>
      <c r="VT142" s="202"/>
      <c r="VU142" s="202"/>
      <c r="VV142" s="203"/>
      <c r="VW142" s="204"/>
      <c r="VX142" s="108" t="e">
        <f t="shared" ref="VX142:VX148" si="3971">(VW142*F142)/H142</f>
        <v>#VALUE!</v>
      </c>
      <c r="VY142" s="102">
        <f>IF(E142=0,0,SUMIF('Cocktail (December 2025)'!$F$6:$DB$1547,E142,'Cocktail (December 2025)'!$DA$6:$DA$1547))</f>
        <v>0</v>
      </c>
      <c r="VZ142" s="108" t="e">
        <f t="shared" ref="VZ142:VZ148" si="3972">VY142/H142</f>
        <v>#VALUE!</v>
      </c>
      <c r="WA142" s="109" t="e">
        <f t="shared" ref="WA142:WA148" si="3973">VM142+VN142+VO142+VP142-VQ142-VR142-VS142-VT142-VU142-VV142-VX142-VZ142</f>
        <v>#VALUE!</v>
      </c>
      <c r="WB142" s="104" t="e">
        <f t="shared" ref="WB142:WB148" si="3974">WA142*H142</f>
        <v>#VALUE!</v>
      </c>
      <c r="WC142" s="105" t="e">
        <f t="shared" ref="WC142:WC148" si="3975">(VR142+VS142+VT142+VU142+(VV142+((VW142*$F142)/$H142)+VZ142))*$L142</f>
        <v>#VALUE!</v>
      </c>
      <c r="WD142" s="191"/>
      <c r="WE142" s="192" t="e">
        <f t="shared" ref="WE142:WE148" si="3976">WD142-WA142</f>
        <v>#VALUE!</v>
      </c>
      <c r="WF142" s="14" t="s">
        <v>81</v>
      </c>
      <c r="WG142" s="62">
        <f t="shared" ref="WG142:WG148" si="3977">O142</f>
        <v>0</v>
      </c>
      <c r="WH142" s="13">
        <f t="shared" ref="WH142:WH148" si="3978">P142+AI142+BB142+BU142+CN142+DG142+DZ142+ES142+FL142+GE142+GX142+HQ142+IJ142+JC142+JV142+KO142+LH142+MA142+MT142+NM142+OF142+OY142+PR142+QK142+RD142+RW142+SP142+TI142+UB142+UU142+VN142</f>
        <v>0</v>
      </c>
      <c r="WI142" s="13">
        <f t="shared" ref="WI142:WI148" si="3979">Q142+AJ142+BC142+BV142+CO142+DH142+EA142+ET142+FM142+GF142+GY142+HR142+IK142+JD142+JW142+KP142+LI142+MB142+MU142+NN142+OG142+OZ142+PS142+QL142+RE142+RX142+SQ142+TJ142+UC142+UV142+VO142</f>
        <v>0</v>
      </c>
      <c r="WJ142" s="13">
        <f t="shared" ref="WJ142:WJ148" si="3980">R142+AK142+BD142+BW142+CP142+DI142+EB142+EU142+FN142+GG142+GZ142+HS142+IL142+JE142+JX142+KQ142+LJ142+MC142+MV142+NO142+OH142+PA142+PT142+QM142+RF142+RY142+SR142+TK142+UD142+UW142+VP142</f>
        <v>0</v>
      </c>
      <c r="WK142" s="13">
        <f t="shared" ref="WK142:WK148" si="3981">S142+AL142+BE142+BX142+CQ142+DJ142+EC142+EV142+FO142+GH142+HA142+HT142+IM142+JF142+JY142+KR142+LK142+MD142+MW142+NP142+OI142+PB142+PU142+QN142+RG142+RZ142+SS142+TL142+UE142+UX142+VQ142</f>
        <v>0</v>
      </c>
      <c r="WL142" s="13">
        <f t="shared" ref="WL142:WL148" si="3982">T142+AM142+BF142+BY142+CR142+DK142+ED142+EW142+FP142+GI142+HB142+HU142+IN142+JG142+JZ142+KS142+LL142+ME142+MX142+NQ142+OJ142+PC142+PV142+QO142+RH142+SA142+ST142+TM142+UF142+UY142+VR142</f>
        <v>0</v>
      </c>
      <c r="WM142" s="13">
        <f t="shared" ref="WM142:WM148" si="3983">U142+AN142+BG142+BZ142+CS142+DL142+EE142++EX142+FQ142+GJ142+HC142+HV142+IO142+JH142+KA142+KT142+LM142+MF142+MY142+NR142+OK142+PD142+PW142+QP142+RI142+SB142+SU142+TN142+UG142+UZ142+VS142</f>
        <v>0</v>
      </c>
      <c r="WN142" s="13">
        <f t="shared" ref="WN142:WN148" si="3984">V142+AO142+BH142+CA142+CT142+DM142+EF142+EY142+FR142+GK142+HD142+HW142+IP142+JI142+KB142+KU142+LN142+MG142+MZ142+NS142+OL142+PE142+PX142+QQ142+RJ142+SC142+SV142+TO142+UH142+VA142+VT142</f>
        <v>0</v>
      </c>
      <c r="WO142" s="13">
        <f t="shared" ref="WO142:WO148" si="3985">W142+AP142+BI142+CB142+CU142+DN142+EG142+EZ142+FS142+GL142+HE142+HX142+IQ142+JJ142+KC142+KV142+LO142+MH142+NA142+NT142+OM142+PF142+PY142+QR142+RK142+SD142+SW142+TP142+UI142+VB142+VU142</f>
        <v>0</v>
      </c>
      <c r="WP142" s="63">
        <f t="shared" ref="WP142:WP148" si="3986">X142+AQ142+BJ142+CC142+CV142+DO142+EH142+FA142+FT142+GM142+HF142+HY142+IR142+JK142+KD142+KW142+LP142+MI142+NB142+NU142+ON142+PG142+PZ142+QS142+RL142+SE142+SX142+TQ142+UJ142+VC142+VV142</f>
        <v>0</v>
      </c>
      <c r="WQ142" s="63">
        <f t="shared" ref="WQ142:WQ148" si="3987">Y142+AR142+BK142+CD142+CW142+DP142+EI142+FB142+FU142+GN142+HG142+HZ142+IS142+JL142+KE142+KX142+LQ142+MJ142+NC142+NV142+OO142+PH142+QA142+QT142+RM142+SF142+SY142+TR142+UK142+VD142+VW142</f>
        <v>0</v>
      </c>
      <c r="WR142" s="63" t="e">
        <f t="shared" ref="WR142:WR148" si="3988">Z142+AS142+BL142+CE142+CX142+DQ142+EJ142+FC142+FV142+GO142+HH142+IA142+IT142+JM142+KF142+KY142+LR142+MK142+ND142+NW142+OP142+PI142+QB142+QU142+RN142+SG142+SZ142+TS142+UL142+VE142+VX142</f>
        <v>#VALUE!</v>
      </c>
      <c r="WS142" s="63" t="e">
        <f t="shared" ref="WS142:WS148" si="3989">AB142+AU142+BN142+CG142+CZ142+DS142+EL142+FE142+FX142+GQ142+HJ142+IC142+IV142+JO142+KH142+LA142+LT142+MM142+NF142+NY142+OR142+PK142+QD142+QW142+RP142+SI142+TB142+TU142+UN142+VG142+VZ142</f>
        <v>#VALUE!</v>
      </c>
      <c r="WT142" s="54" t="e">
        <f t="shared" ref="WT142:WT148" si="3990">WA142</f>
        <v>#VALUE!</v>
      </c>
      <c r="WU142" s="64" t="e">
        <f t="shared" ref="WU142:WU148" si="3991">WB142</f>
        <v>#VALUE!</v>
      </c>
      <c r="WV142" s="196"/>
      <c r="WW142" s="197" t="e">
        <f t="shared" ref="WW142:WW148" si="3992">WV142-WT142</f>
        <v>#VALUE!</v>
      </c>
      <c r="WX142" s="12" t="e">
        <f t="shared" ref="WX142:WX148" si="3993">WV142/F142</f>
        <v>#VALUE!</v>
      </c>
      <c r="WY142" s="61"/>
    </row>
    <row r="143" spans="1:623" ht="13.9" hidden="1" customHeight="1" x14ac:dyDescent="0.3">
      <c r="A143" s="114" t="str">
        <f t="shared" si="3526"/>
        <v>-</v>
      </c>
      <c r="B143" s="175"/>
      <c r="C143" s="173">
        <v>969</v>
      </c>
      <c r="D143" s="174">
        <v>468</v>
      </c>
      <c r="E143" s="184"/>
      <c r="F143" s="98" t="str">
        <f>IF(E143="","",IF(VLOOKUP(E143,'Master Data (December 2025)'!$B$10:$N$857,1)=E143,VLOOKUP(E143,'Master Data (December 2025)'!$B$10:$N$857,6),"XX"))</f>
        <v/>
      </c>
      <c r="G143" s="98"/>
      <c r="H143" s="90" t="str">
        <f>IF(E143="","",IF(VLOOKUP(E143,'Master Data (December 2025)'!$B$10:$N$857,1)=E143,VLOOKUP(E143,'Master Data (December 2025)'!$B$10:$N$857,8),"XX"))</f>
        <v/>
      </c>
      <c r="I143" s="98"/>
      <c r="J143" s="90" t="str">
        <f>IF(E143="","",IF(VLOOKUP(E143,'Master Data (December 2025)'!$B$10:$N$857,1)=E143,VLOOKUP(E143,'Master Data (December 2025)'!$B$10:$N$857,3),"XX"))</f>
        <v/>
      </c>
      <c r="K143" s="99" t="str">
        <f>IF(E143="","",IF(VLOOKUP(E143,'Master Data (December 2025)'!$B$10:$N$857,1)=E143,VLOOKUP(E143,'Master Data (December 2025)'!$B$10:$N$857,5),"XX"))</f>
        <v/>
      </c>
      <c r="L143" s="215" t="str">
        <f>IF(E143="","",IF(VLOOKUP(E143,'Master Data (December 2025)'!$B$10:$N$857,1)=E143,VLOOKUP(E143,'Master Data (December 2025)'!$B$10:$N$857,11),"XX"))</f>
        <v/>
      </c>
      <c r="M143" s="215" t="str">
        <f>IF(E143="","",IF(VLOOKUP(E143,'Master Data (December 2025)'!$B$10:$N$857,1)=E143,VLOOKUP(E143,'Master Data (December 2025)'!$B$10:$N$857,13),"XX"))</f>
        <v/>
      </c>
      <c r="N143" s="208"/>
      <c r="O143" s="100">
        <f t="shared" si="3761"/>
        <v>0</v>
      </c>
      <c r="P143" s="202"/>
      <c r="Q143" s="202"/>
      <c r="R143" s="202"/>
      <c r="S143" s="202"/>
      <c r="T143" s="202"/>
      <c r="U143" s="202"/>
      <c r="V143" s="202"/>
      <c r="W143" s="202"/>
      <c r="X143" s="203"/>
      <c r="Y143" s="204"/>
      <c r="Z143" s="101" t="e">
        <f t="shared" si="3762"/>
        <v>#VALUE!</v>
      </c>
      <c r="AA143" s="102">
        <f>IF(E143=0,0,SUMIF('Cocktail (December 2025)'!$F$6:$DB$1547,E143,'Cocktail (December 2025)'!$O$6:$O$1547))</f>
        <v>0</v>
      </c>
      <c r="AB143" s="103" t="e">
        <f t="shared" si="3763"/>
        <v>#VALUE!</v>
      </c>
      <c r="AC143" s="104" t="e">
        <f t="shared" si="3764"/>
        <v>#VALUE!</v>
      </c>
      <c r="AD143" s="104" t="e">
        <f t="shared" si="3765"/>
        <v>#VALUE!</v>
      </c>
      <c r="AE143" s="105" t="e">
        <f t="shared" si="3766"/>
        <v>#VALUE!</v>
      </c>
      <c r="AF143" s="191"/>
      <c r="AG143" s="192" t="e">
        <f t="shared" si="3767"/>
        <v>#VALUE!</v>
      </c>
      <c r="AH143" s="106" t="e">
        <f t="shared" si="3527"/>
        <v>#VALUE!</v>
      </c>
      <c r="AI143" s="202"/>
      <c r="AJ143" s="202"/>
      <c r="AK143" s="202"/>
      <c r="AL143" s="202"/>
      <c r="AM143" s="202"/>
      <c r="AN143" s="202"/>
      <c r="AO143" s="202"/>
      <c r="AP143" s="202"/>
      <c r="AQ143" s="203"/>
      <c r="AR143" s="204"/>
      <c r="AS143" s="107" t="e">
        <f t="shared" si="3768"/>
        <v>#VALUE!</v>
      </c>
      <c r="AT143" s="102">
        <f>IF(E143=0,0,SUMIF('Cocktail (December 2025)'!$F$6:$DB$1547,E143,'Cocktail (December 2025)'!$R$6:$R$1547))</f>
        <v>0</v>
      </c>
      <c r="AU143" s="108" t="e">
        <f t="shared" si="3769"/>
        <v>#VALUE!</v>
      </c>
      <c r="AV143" s="104" t="e">
        <f t="shared" si="3770"/>
        <v>#VALUE!</v>
      </c>
      <c r="AW143" s="104" t="e">
        <f t="shared" si="3771"/>
        <v>#VALUE!</v>
      </c>
      <c r="AX143" s="105" t="e">
        <f t="shared" si="3772"/>
        <v>#VALUE!</v>
      </c>
      <c r="AY143" s="191"/>
      <c r="AZ143" s="192" t="e">
        <f t="shared" si="3773"/>
        <v>#VALUE!</v>
      </c>
      <c r="BA143" s="106" t="e">
        <f t="shared" si="3774"/>
        <v>#VALUE!</v>
      </c>
      <c r="BB143" s="202"/>
      <c r="BC143" s="202"/>
      <c r="BD143" s="202"/>
      <c r="BE143" s="202"/>
      <c r="BF143" s="202"/>
      <c r="BG143" s="202"/>
      <c r="BH143" s="202"/>
      <c r="BI143" s="202"/>
      <c r="BJ143" s="203"/>
      <c r="BK143" s="204"/>
      <c r="BL143" s="108" t="e">
        <f t="shared" si="3775"/>
        <v>#VALUE!</v>
      </c>
      <c r="BM143" s="102">
        <f>IF(E143=0,0,SUMIF('Cocktail (December 2025)'!$F$6:$DB$1547,E143,'Cocktail (December 2025)'!$U$6:$U$1547))</f>
        <v>0</v>
      </c>
      <c r="BN143" s="108" t="e">
        <f t="shared" si="3776"/>
        <v>#VALUE!</v>
      </c>
      <c r="BO143" s="109" t="e">
        <f t="shared" si="3777"/>
        <v>#VALUE!</v>
      </c>
      <c r="BP143" s="104" t="e">
        <f t="shared" si="3778"/>
        <v>#VALUE!</v>
      </c>
      <c r="BQ143" s="105" t="e">
        <f t="shared" si="3779"/>
        <v>#VALUE!</v>
      </c>
      <c r="BR143" s="191"/>
      <c r="BS143" s="192" t="e">
        <f t="shared" si="3780"/>
        <v>#VALUE!</v>
      </c>
      <c r="BT143" s="106" t="e">
        <f t="shared" si="3781"/>
        <v>#VALUE!</v>
      </c>
      <c r="BU143" s="202"/>
      <c r="BV143" s="202"/>
      <c r="BW143" s="202"/>
      <c r="BX143" s="202"/>
      <c r="BY143" s="202"/>
      <c r="BZ143" s="202"/>
      <c r="CA143" s="202"/>
      <c r="CB143" s="202"/>
      <c r="CC143" s="203"/>
      <c r="CD143" s="204"/>
      <c r="CE143" s="108" t="e">
        <f t="shared" si="3782"/>
        <v>#VALUE!</v>
      </c>
      <c r="CF143" s="102">
        <f>IF(E143=0,0,SUMIF('Cocktail (December 2025)'!$F$6:$DB$1547,E143,'Cocktail (December 2025)'!$X$6:$X$1547))</f>
        <v>0</v>
      </c>
      <c r="CG143" s="108" t="e">
        <f t="shared" si="3783"/>
        <v>#VALUE!</v>
      </c>
      <c r="CH143" s="109" t="e">
        <f t="shared" si="3784"/>
        <v>#VALUE!</v>
      </c>
      <c r="CI143" s="104" t="e">
        <f t="shared" si="3785"/>
        <v>#VALUE!</v>
      </c>
      <c r="CJ143" s="105" t="e">
        <f t="shared" si="3786"/>
        <v>#VALUE!</v>
      </c>
      <c r="CK143" s="191"/>
      <c r="CL143" s="192" t="e">
        <f t="shared" si="3787"/>
        <v>#VALUE!</v>
      </c>
      <c r="CM143" s="106" t="e">
        <f t="shared" si="3788"/>
        <v>#VALUE!</v>
      </c>
      <c r="CN143" s="202"/>
      <c r="CO143" s="202"/>
      <c r="CP143" s="202"/>
      <c r="CQ143" s="202"/>
      <c r="CR143" s="202"/>
      <c r="CS143" s="202"/>
      <c r="CT143" s="202"/>
      <c r="CU143" s="202"/>
      <c r="CV143" s="203"/>
      <c r="CW143" s="204"/>
      <c r="CX143" s="108" t="e">
        <f t="shared" si="3789"/>
        <v>#VALUE!</v>
      </c>
      <c r="CY143" s="102">
        <f>IF(E143=0,0,SUMIF('Cocktail (December 2025)'!$F$6:$DB$1547,E143,'Cocktail (December 2025)'!$AA$6:$AA$1547))</f>
        <v>0</v>
      </c>
      <c r="CZ143" s="108" t="e">
        <f t="shared" si="3790"/>
        <v>#VALUE!</v>
      </c>
      <c r="DA143" s="109" t="e">
        <f t="shared" si="3791"/>
        <v>#VALUE!</v>
      </c>
      <c r="DB143" s="104" t="e">
        <f t="shared" si="3792"/>
        <v>#VALUE!</v>
      </c>
      <c r="DC143" s="105" t="e">
        <f t="shared" si="3793"/>
        <v>#VALUE!</v>
      </c>
      <c r="DD143" s="191"/>
      <c r="DE143" s="192" t="e">
        <f t="shared" si="3794"/>
        <v>#VALUE!</v>
      </c>
      <c r="DF143" s="106" t="e">
        <f t="shared" si="3795"/>
        <v>#VALUE!</v>
      </c>
      <c r="DG143" s="202"/>
      <c r="DH143" s="202"/>
      <c r="DI143" s="202"/>
      <c r="DJ143" s="202"/>
      <c r="DK143" s="202"/>
      <c r="DL143" s="202"/>
      <c r="DM143" s="202"/>
      <c r="DN143" s="202"/>
      <c r="DO143" s="203"/>
      <c r="DP143" s="204"/>
      <c r="DQ143" s="108" t="e">
        <f t="shared" si="3796"/>
        <v>#VALUE!</v>
      </c>
      <c r="DR143" s="102">
        <f>IF(E143=0,0,SUMIF('Cocktail (December 2025)'!$F$6:$DB$1547,E143,'Cocktail (December 2025)'!$AD$6:$AD$1547))</f>
        <v>0</v>
      </c>
      <c r="DS143" s="108" t="e">
        <f t="shared" si="3797"/>
        <v>#VALUE!</v>
      </c>
      <c r="DT143" s="109" t="e">
        <f t="shared" si="3798"/>
        <v>#VALUE!</v>
      </c>
      <c r="DU143" s="104" t="e">
        <f t="shared" si="3799"/>
        <v>#VALUE!</v>
      </c>
      <c r="DV143" s="105" t="e">
        <f t="shared" si="3800"/>
        <v>#VALUE!</v>
      </c>
      <c r="DW143" s="191"/>
      <c r="DX143" s="192" t="e">
        <f t="shared" si="3801"/>
        <v>#VALUE!</v>
      </c>
      <c r="DY143" s="106" t="e">
        <f t="shared" si="3802"/>
        <v>#VALUE!</v>
      </c>
      <c r="DZ143" s="202"/>
      <c r="EA143" s="202"/>
      <c r="EB143" s="202"/>
      <c r="EC143" s="202"/>
      <c r="ED143" s="202"/>
      <c r="EE143" s="202"/>
      <c r="EF143" s="202"/>
      <c r="EG143" s="202"/>
      <c r="EH143" s="203"/>
      <c r="EI143" s="204"/>
      <c r="EJ143" s="108" t="e">
        <f t="shared" si="3803"/>
        <v>#VALUE!</v>
      </c>
      <c r="EK143" s="102">
        <f>IF(E143=0,0,SUMIF('Cocktail (December 2025)'!$F$6:$DB$1547,E143,'Cocktail (December 2025)'!$AG$6:$AG$1547))</f>
        <v>0</v>
      </c>
      <c r="EL143" s="108" t="e">
        <f t="shared" si="3804"/>
        <v>#VALUE!</v>
      </c>
      <c r="EM143" s="109" t="e">
        <f t="shared" si="3805"/>
        <v>#VALUE!</v>
      </c>
      <c r="EN143" s="104" t="e">
        <f t="shared" si="3806"/>
        <v>#VALUE!</v>
      </c>
      <c r="EO143" s="105" t="e">
        <f t="shared" si="3807"/>
        <v>#VALUE!</v>
      </c>
      <c r="EP143" s="191"/>
      <c r="EQ143" s="199" t="e">
        <f t="shared" si="3808"/>
        <v>#VALUE!</v>
      </c>
      <c r="ER143" s="185" t="e">
        <f t="shared" si="3809"/>
        <v>#VALUE!</v>
      </c>
      <c r="ES143" s="202"/>
      <c r="ET143" s="202"/>
      <c r="EU143" s="202"/>
      <c r="EV143" s="202"/>
      <c r="EW143" s="202"/>
      <c r="EX143" s="202"/>
      <c r="EY143" s="202"/>
      <c r="EZ143" s="202"/>
      <c r="FA143" s="203"/>
      <c r="FB143" s="204"/>
      <c r="FC143" s="108" t="e">
        <f t="shared" si="3810"/>
        <v>#VALUE!</v>
      </c>
      <c r="FD143" s="102">
        <f>IF(E143=0,0,SUMIF('Cocktail (December 2025)'!$F$6:$DB$1547,E143,'Cocktail (December 2025)'!$AJ$6:$AJ$1547))</f>
        <v>0</v>
      </c>
      <c r="FE143" s="108" t="e">
        <f t="shared" si="3811"/>
        <v>#VALUE!</v>
      </c>
      <c r="FF143" s="109" t="e">
        <f t="shared" si="3812"/>
        <v>#VALUE!</v>
      </c>
      <c r="FG143" s="104" t="e">
        <f t="shared" si="3813"/>
        <v>#VALUE!</v>
      </c>
      <c r="FH143" s="105" t="e">
        <f t="shared" si="3814"/>
        <v>#VALUE!</v>
      </c>
      <c r="FI143" s="191"/>
      <c r="FJ143" s="192" t="e">
        <f t="shared" si="3815"/>
        <v>#VALUE!</v>
      </c>
      <c r="FK143" s="110" t="e">
        <f t="shared" si="3816"/>
        <v>#VALUE!</v>
      </c>
      <c r="FL143" s="202"/>
      <c r="FM143" s="202"/>
      <c r="FN143" s="202"/>
      <c r="FO143" s="202"/>
      <c r="FP143" s="202"/>
      <c r="FQ143" s="202"/>
      <c r="FR143" s="202"/>
      <c r="FS143" s="202"/>
      <c r="FT143" s="203"/>
      <c r="FU143" s="204"/>
      <c r="FV143" s="108" t="e">
        <f t="shared" si="3817"/>
        <v>#VALUE!</v>
      </c>
      <c r="FW143" s="102">
        <f>IF(E143=0,0,SUMIF('Cocktail (December 2025)'!$F$6:$DB$1547,E143,'Cocktail (December 2025)'!$AM$6:$AM$1547))</f>
        <v>0</v>
      </c>
      <c r="FX143" s="108" t="e">
        <f t="shared" si="3818"/>
        <v>#VALUE!</v>
      </c>
      <c r="FY143" s="109" t="e">
        <f t="shared" si="3819"/>
        <v>#VALUE!</v>
      </c>
      <c r="FZ143" s="104" t="e">
        <f t="shared" si="3820"/>
        <v>#VALUE!</v>
      </c>
      <c r="GA143" s="105" t="e">
        <f t="shared" si="3821"/>
        <v>#VALUE!</v>
      </c>
      <c r="GB143" s="191"/>
      <c r="GC143" s="192" t="e">
        <f t="shared" si="3822"/>
        <v>#VALUE!</v>
      </c>
      <c r="GD143" s="106" t="e">
        <f t="shared" si="3823"/>
        <v>#VALUE!</v>
      </c>
      <c r="GE143" s="202"/>
      <c r="GF143" s="202"/>
      <c r="GG143" s="202"/>
      <c r="GH143" s="202"/>
      <c r="GI143" s="202"/>
      <c r="GJ143" s="202"/>
      <c r="GK143" s="202"/>
      <c r="GL143" s="202"/>
      <c r="GM143" s="203"/>
      <c r="GN143" s="204"/>
      <c r="GO143" s="108" t="e">
        <f t="shared" si="3824"/>
        <v>#VALUE!</v>
      </c>
      <c r="GP143" s="102">
        <f>IF(E143=0,0,SUMIF('Cocktail (December 2025)'!$F$6:$DB$1547,E143,'Cocktail (December 2025)'!$AP$6:$AP$1547))</f>
        <v>0</v>
      </c>
      <c r="GQ143" s="108" t="e">
        <f t="shared" si="3825"/>
        <v>#VALUE!</v>
      </c>
      <c r="GR143" s="109" t="e">
        <f t="shared" si="3826"/>
        <v>#VALUE!</v>
      </c>
      <c r="GS143" s="104" t="e">
        <f t="shared" si="3827"/>
        <v>#VALUE!</v>
      </c>
      <c r="GT143" s="105" t="e">
        <f t="shared" si="3828"/>
        <v>#VALUE!</v>
      </c>
      <c r="GU143" s="191"/>
      <c r="GV143" s="192" t="e">
        <f t="shared" si="3829"/>
        <v>#VALUE!</v>
      </c>
      <c r="GW143" s="106" t="e">
        <f t="shared" si="3830"/>
        <v>#VALUE!</v>
      </c>
      <c r="GX143" s="202"/>
      <c r="GY143" s="202"/>
      <c r="GZ143" s="202"/>
      <c r="HA143" s="202"/>
      <c r="HB143" s="202"/>
      <c r="HC143" s="202"/>
      <c r="HD143" s="202"/>
      <c r="HE143" s="202"/>
      <c r="HF143" s="203"/>
      <c r="HG143" s="204"/>
      <c r="HH143" s="108" t="e">
        <f t="shared" si="3831"/>
        <v>#VALUE!</v>
      </c>
      <c r="HI143" s="102">
        <f>IF(E143=0,0,SUMIF('Cocktail (December 2025)'!$F$6:$DB$1547,E143,'Cocktail (December 2025)'!$AS$6:$AS$1547))</f>
        <v>0</v>
      </c>
      <c r="HJ143" s="108" t="e">
        <f t="shared" si="3832"/>
        <v>#VALUE!</v>
      </c>
      <c r="HK143" s="109" t="e">
        <f t="shared" si="3833"/>
        <v>#VALUE!</v>
      </c>
      <c r="HL143" s="104" t="e">
        <f t="shared" si="3834"/>
        <v>#VALUE!</v>
      </c>
      <c r="HM143" s="105" t="e">
        <f t="shared" si="3835"/>
        <v>#VALUE!</v>
      </c>
      <c r="HN143" s="191"/>
      <c r="HO143" s="192" t="e">
        <f t="shared" si="3836"/>
        <v>#VALUE!</v>
      </c>
      <c r="HP143" s="106" t="e">
        <f t="shared" si="3837"/>
        <v>#VALUE!</v>
      </c>
      <c r="HQ143" s="202"/>
      <c r="HR143" s="202"/>
      <c r="HS143" s="202"/>
      <c r="HT143" s="202"/>
      <c r="HU143" s="202"/>
      <c r="HV143" s="202"/>
      <c r="HW143" s="202"/>
      <c r="HX143" s="202"/>
      <c r="HY143" s="203"/>
      <c r="HZ143" s="204"/>
      <c r="IA143" s="108" t="e">
        <f t="shared" si="3838"/>
        <v>#VALUE!</v>
      </c>
      <c r="IB143" s="102">
        <f>IF(E143=0,0,SUMIF('Cocktail (December 2025)'!$F$6:$DB$1547,E143,'Cocktail (December 2025)'!$AV$6:$AV$1547))</f>
        <v>0</v>
      </c>
      <c r="IC143" s="108" t="e">
        <f t="shared" si="3839"/>
        <v>#VALUE!</v>
      </c>
      <c r="ID143" s="109" t="e">
        <f t="shared" si="3840"/>
        <v>#VALUE!</v>
      </c>
      <c r="IE143" s="104" t="e">
        <f t="shared" si="3841"/>
        <v>#VALUE!</v>
      </c>
      <c r="IF143" s="105" t="e">
        <f t="shared" si="3842"/>
        <v>#VALUE!</v>
      </c>
      <c r="IG143" s="191"/>
      <c r="IH143" s="192" t="e">
        <f t="shared" si="3843"/>
        <v>#VALUE!</v>
      </c>
      <c r="II143" s="106" t="e">
        <f t="shared" si="3844"/>
        <v>#VALUE!</v>
      </c>
      <c r="IJ143" s="202"/>
      <c r="IK143" s="202"/>
      <c r="IL143" s="202"/>
      <c r="IM143" s="202"/>
      <c r="IN143" s="202"/>
      <c r="IO143" s="202"/>
      <c r="IP143" s="202"/>
      <c r="IQ143" s="202"/>
      <c r="IR143" s="203"/>
      <c r="IS143" s="204"/>
      <c r="IT143" s="108" t="e">
        <f t="shared" si="3845"/>
        <v>#VALUE!</v>
      </c>
      <c r="IU143" s="102">
        <f>IF(E143=0,0,SUMIF('Cocktail (December 2025)'!$F$6:$DB$1547,E143,'Cocktail (December 2025)'!$AY$6:$AY$1547))</f>
        <v>0</v>
      </c>
      <c r="IV143" s="108" t="e">
        <f t="shared" si="3846"/>
        <v>#VALUE!</v>
      </c>
      <c r="IW143" s="109" t="e">
        <f t="shared" si="3847"/>
        <v>#VALUE!</v>
      </c>
      <c r="IX143" s="104" t="e">
        <f t="shared" si="3848"/>
        <v>#VALUE!</v>
      </c>
      <c r="IY143" s="105" t="e">
        <f t="shared" si="3849"/>
        <v>#VALUE!</v>
      </c>
      <c r="IZ143" s="191"/>
      <c r="JA143" s="192" t="e">
        <f t="shared" si="3850"/>
        <v>#VALUE!</v>
      </c>
      <c r="JB143" s="106" t="e">
        <f t="shared" si="3851"/>
        <v>#VALUE!</v>
      </c>
      <c r="JC143" s="202"/>
      <c r="JD143" s="202"/>
      <c r="JE143" s="202"/>
      <c r="JF143" s="202"/>
      <c r="JG143" s="202"/>
      <c r="JH143" s="202"/>
      <c r="JI143" s="202"/>
      <c r="JJ143" s="202"/>
      <c r="JK143" s="203"/>
      <c r="JL143" s="204"/>
      <c r="JM143" s="108" t="e">
        <f t="shared" si="3852"/>
        <v>#VALUE!</v>
      </c>
      <c r="JN143" s="102">
        <f>IF(E143=0,0,SUMIF('Cocktail (December 2025)'!$F$6:$DB$1547,E143,'Cocktail (December 2025)'!$BB$6:$BB$1547))</f>
        <v>0</v>
      </c>
      <c r="JO143" s="108" t="e">
        <f t="shared" si="3853"/>
        <v>#VALUE!</v>
      </c>
      <c r="JP143" s="109" t="e">
        <f t="shared" si="3854"/>
        <v>#VALUE!</v>
      </c>
      <c r="JQ143" s="104" t="e">
        <f t="shared" si="3855"/>
        <v>#VALUE!</v>
      </c>
      <c r="JR143" s="105" t="e">
        <f t="shared" si="3856"/>
        <v>#VALUE!</v>
      </c>
      <c r="JS143" s="191"/>
      <c r="JT143" s="192" t="e">
        <f t="shared" si="3857"/>
        <v>#VALUE!</v>
      </c>
      <c r="JU143" s="106" t="e">
        <f t="shared" si="3858"/>
        <v>#VALUE!</v>
      </c>
      <c r="JV143" s="202"/>
      <c r="JW143" s="202"/>
      <c r="JX143" s="202"/>
      <c r="JY143" s="202"/>
      <c r="JZ143" s="202"/>
      <c r="KA143" s="202"/>
      <c r="KB143" s="202"/>
      <c r="KC143" s="202"/>
      <c r="KD143" s="203"/>
      <c r="KE143" s="204"/>
      <c r="KF143" s="108" t="e">
        <f t="shared" si="3859"/>
        <v>#VALUE!</v>
      </c>
      <c r="KG143" s="102">
        <f>IF(E143=0,0,SUMIF('Cocktail (December 2025)'!$F$6:$DB$1547,E143,'Cocktail (December 2025)'!$BE$6:$BE$1547))</f>
        <v>0</v>
      </c>
      <c r="KH143" s="108" t="e">
        <f t="shared" si="3860"/>
        <v>#VALUE!</v>
      </c>
      <c r="KI143" s="109" t="e">
        <f t="shared" si="3861"/>
        <v>#VALUE!</v>
      </c>
      <c r="KJ143" s="104" t="e">
        <f t="shared" si="3862"/>
        <v>#VALUE!</v>
      </c>
      <c r="KK143" s="105" t="e">
        <f t="shared" si="3863"/>
        <v>#VALUE!</v>
      </c>
      <c r="KL143" s="191"/>
      <c r="KM143" s="192" t="e">
        <f t="shared" si="3864"/>
        <v>#VALUE!</v>
      </c>
      <c r="KN143" s="106" t="e">
        <f t="shared" si="3865"/>
        <v>#VALUE!</v>
      </c>
      <c r="KO143" s="202"/>
      <c r="KP143" s="202"/>
      <c r="KQ143" s="202"/>
      <c r="KR143" s="202"/>
      <c r="KS143" s="202"/>
      <c r="KT143" s="202"/>
      <c r="KU143" s="202"/>
      <c r="KV143" s="202"/>
      <c r="KW143" s="203"/>
      <c r="KX143" s="204"/>
      <c r="KY143" s="108" t="e">
        <f t="shared" si="3866"/>
        <v>#VALUE!</v>
      </c>
      <c r="KZ143" s="102">
        <f>IF(E143=0,0,SUMIF('Cocktail (December 2025)'!$F$6:$DB$1547,E143,'Cocktail (December 2025)'!$BH$6:$BH$1547))</f>
        <v>0</v>
      </c>
      <c r="LA143" s="108" t="e">
        <f t="shared" si="3867"/>
        <v>#VALUE!</v>
      </c>
      <c r="LB143" s="109" t="e">
        <f t="shared" si="3868"/>
        <v>#VALUE!</v>
      </c>
      <c r="LC143" s="104" t="e">
        <f t="shared" si="3869"/>
        <v>#VALUE!</v>
      </c>
      <c r="LD143" s="105" t="e">
        <f t="shared" si="3870"/>
        <v>#VALUE!</v>
      </c>
      <c r="LE143" s="191"/>
      <c r="LF143" s="192" t="e">
        <f t="shared" si="3871"/>
        <v>#VALUE!</v>
      </c>
      <c r="LG143" s="106" t="e">
        <f t="shared" si="3872"/>
        <v>#VALUE!</v>
      </c>
      <c r="LH143" s="202"/>
      <c r="LI143" s="202"/>
      <c r="LJ143" s="202"/>
      <c r="LK143" s="202"/>
      <c r="LL143" s="202"/>
      <c r="LM143" s="202"/>
      <c r="LN143" s="202"/>
      <c r="LO143" s="202"/>
      <c r="LP143" s="203"/>
      <c r="LQ143" s="204"/>
      <c r="LR143" s="108" t="e">
        <f t="shared" si="3873"/>
        <v>#VALUE!</v>
      </c>
      <c r="LS143" s="102">
        <f>IF(E143=0,0,SUMIF('Cocktail (December 2025)'!$F$6:$DB$1547,E143,'Cocktail (December 2025)'!$BK$6:$BK$1547))</f>
        <v>0</v>
      </c>
      <c r="LT143" s="108" t="e">
        <f t="shared" si="3874"/>
        <v>#VALUE!</v>
      </c>
      <c r="LU143" s="109" t="e">
        <f t="shared" si="3875"/>
        <v>#VALUE!</v>
      </c>
      <c r="LV143" s="104" t="e">
        <f t="shared" si="3876"/>
        <v>#VALUE!</v>
      </c>
      <c r="LW143" s="105" t="e">
        <f t="shared" si="3877"/>
        <v>#VALUE!</v>
      </c>
      <c r="LX143" s="191"/>
      <c r="LY143" s="192" t="e">
        <f t="shared" si="3878"/>
        <v>#VALUE!</v>
      </c>
      <c r="LZ143" s="106" t="e">
        <f t="shared" si="3879"/>
        <v>#VALUE!</v>
      </c>
      <c r="MA143" s="202"/>
      <c r="MB143" s="202"/>
      <c r="MC143" s="202"/>
      <c r="MD143" s="202"/>
      <c r="ME143" s="202"/>
      <c r="MF143" s="202"/>
      <c r="MG143" s="202"/>
      <c r="MH143" s="202"/>
      <c r="MI143" s="203"/>
      <c r="MJ143" s="204"/>
      <c r="MK143" s="108" t="e">
        <f t="shared" si="3880"/>
        <v>#VALUE!</v>
      </c>
      <c r="ML143" s="102">
        <f>IF(E143=0,0,SUMIF('Cocktail (December 2025)'!$F$6:$DB$1547,E143,'Cocktail (December 2025)'!$BN$6:$BN$1547))</f>
        <v>0</v>
      </c>
      <c r="MM143" s="108" t="e">
        <f t="shared" si="3881"/>
        <v>#VALUE!</v>
      </c>
      <c r="MN143" s="109" t="e">
        <f t="shared" si="3882"/>
        <v>#VALUE!</v>
      </c>
      <c r="MO143" s="104" t="e">
        <f t="shared" si="3883"/>
        <v>#VALUE!</v>
      </c>
      <c r="MP143" s="105" t="e">
        <f t="shared" si="3884"/>
        <v>#VALUE!</v>
      </c>
      <c r="MQ143" s="191"/>
      <c r="MR143" s="192" t="e">
        <f t="shared" si="3885"/>
        <v>#VALUE!</v>
      </c>
      <c r="MS143" s="106" t="e">
        <f t="shared" si="3886"/>
        <v>#VALUE!</v>
      </c>
      <c r="MT143" s="202"/>
      <c r="MU143" s="202"/>
      <c r="MV143" s="202"/>
      <c r="MW143" s="202"/>
      <c r="MX143" s="202"/>
      <c r="MY143" s="202"/>
      <c r="MZ143" s="202"/>
      <c r="NA143" s="202"/>
      <c r="NB143" s="203"/>
      <c r="NC143" s="204"/>
      <c r="ND143" s="108" t="e">
        <f t="shared" si="3887"/>
        <v>#VALUE!</v>
      </c>
      <c r="NE143" s="102">
        <f>IF(E143=0,0,SUMIF('Cocktail (December 2025)'!$F$6:$DB$1547,E143,'Cocktail (December 2025)'!$BQ$6:$BQ$1547))</f>
        <v>0</v>
      </c>
      <c r="NF143" s="108" t="e">
        <f t="shared" si="3888"/>
        <v>#VALUE!</v>
      </c>
      <c r="NG143" s="109" t="e">
        <f t="shared" si="3889"/>
        <v>#VALUE!</v>
      </c>
      <c r="NH143" s="104" t="e">
        <f t="shared" si="3890"/>
        <v>#VALUE!</v>
      </c>
      <c r="NI143" s="105" t="e">
        <f t="shared" si="3891"/>
        <v>#VALUE!</v>
      </c>
      <c r="NJ143" s="191"/>
      <c r="NK143" s="192" t="e">
        <f t="shared" si="3892"/>
        <v>#VALUE!</v>
      </c>
      <c r="NL143" s="106" t="e">
        <f t="shared" si="3893"/>
        <v>#VALUE!</v>
      </c>
      <c r="NM143" s="202"/>
      <c r="NN143" s="202"/>
      <c r="NO143" s="202"/>
      <c r="NP143" s="202"/>
      <c r="NQ143" s="202"/>
      <c r="NR143" s="202"/>
      <c r="NS143" s="202"/>
      <c r="NT143" s="202"/>
      <c r="NU143" s="203"/>
      <c r="NV143" s="204"/>
      <c r="NW143" s="108" t="e">
        <f t="shared" si="3894"/>
        <v>#VALUE!</v>
      </c>
      <c r="NX143" s="102">
        <f>IF(E143=0,0,SUMIF('Cocktail (December 2025)'!$F$6:$DB$1547,E143,'Cocktail (December 2025)'!$BT$6:$BT$1547))</f>
        <v>0</v>
      </c>
      <c r="NY143" s="108" t="e">
        <f t="shared" si="3895"/>
        <v>#VALUE!</v>
      </c>
      <c r="NZ143" s="109" t="e">
        <f t="shared" si="3896"/>
        <v>#VALUE!</v>
      </c>
      <c r="OA143" s="104" t="e">
        <f t="shared" si="3897"/>
        <v>#VALUE!</v>
      </c>
      <c r="OB143" s="105" t="e">
        <f t="shared" si="3898"/>
        <v>#VALUE!</v>
      </c>
      <c r="OC143" s="191"/>
      <c r="OD143" s="192" t="e">
        <f t="shared" si="3899"/>
        <v>#VALUE!</v>
      </c>
      <c r="OE143" s="106" t="e">
        <f t="shared" si="3900"/>
        <v>#VALUE!</v>
      </c>
      <c r="OF143" s="202"/>
      <c r="OG143" s="202"/>
      <c r="OH143" s="202"/>
      <c r="OI143" s="202"/>
      <c r="OJ143" s="202"/>
      <c r="OK143" s="202"/>
      <c r="OL143" s="202"/>
      <c r="OM143" s="202"/>
      <c r="ON143" s="203"/>
      <c r="OO143" s="204"/>
      <c r="OP143" s="108" t="e">
        <f t="shared" si="3901"/>
        <v>#VALUE!</v>
      </c>
      <c r="OQ143" s="102">
        <f>IF(E143=0,0,SUMIF('Cocktail (December 2025)'!$F$6:$DB$1547,E143,'Cocktail (December 2025)'!$BW$6:$BW$1547))</f>
        <v>0</v>
      </c>
      <c r="OR143" s="108" t="e">
        <f t="shared" si="3902"/>
        <v>#VALUE!</v>
      </c>
      <c r="OS143" s="109" t="e">
        <f t="shared" si="3903"/>
        <v>#VALUE!</v>
      </c>
      <c r="OT143" s="104" t="e">
        <f t="shared" si="3904"/>
        <v>#VALUE!</v>
      </c>
      <c r="OU143" s="105" t="e">
        <f t="shared" si="3905"/>
        <v>#VALUE!</v>
      </c>
      <c r="OV143" s="191"/>
      <c r="OW143" s="192" t="e">
        <f t="shared" si="3906"/>
        <v>#VALUE!</v>
      </c>
      <c r="OX143" s="106" t="e">
        <f t="shared" si="3907"/>
        <v>#VALUE!</v>
      </c>
      <c r="OY143" s="202"/>
      <c r="OZ143" s="202"/>
      <c r="PA143" s="202"/>
      <c r="PB143" s="202"/>
      <c r="PC143" s="202"/>
      <c r="PD143" s="202"/>
      <c r="PE143" s="202"/>
      <c r="PF143" s="202"/>
      <c r="PG143" s="203"/>
      <c r="PH143" s="204"/>
      <c r="PI143" s="108" t="e">
        <f t="shared" si="3908"/>
        <v>#VALUE!</v>
      </c>
      <c r="PJ143" s="102">
        <f>IF(E143=0,0,SUMIF('Cocktail (December 2025)'!$F$6:$DB$1547,E143,'Cocktail (December 2025)'!$BZ$6:$BZ$1547))</f>
        <v>0</v>
      </c>
      <c r="PK143" s="108" t="e">
        <f t="shared" si="3909"/>
        <v>#VALUE!</v>
      </c>
      <c r="PL143" s="109" t="e">
        <f t="shared" si="3910"/>
        <v>#VALUE!</v>
      </c>
      <c r="PM143" s="104" t="e">
        <f t="shared" si="3911"/>
        <v>#VALUE!</v>
      </c>
      <c r="PN143" s="105" t="e">
        <f t="shared" si="3912"/>
        <v>#VALUE!</v>
      </c>
      <c r="PO143" s="191"/>
      <c r="PP143" s="192" t="e">
        <f t="shared" si="3913"/>
        <v>#VALUE!</v>
      </c>
      <c r="PQ143" s="106" t="e">
        <f t="shared" si="3914"/>
        <v>#VALUE!</v>
      </c>
      <c r="PR143" s="202"/>
      <c r="PS143" s="202"/>
      <c r="PT143" s="202"/>
      <c r="PU143" s="202"/>
      <c r="PV143" s="202"/>
      <c r="PW143" s="202"/>
      <c r="PX143" s="202"/>
      <c r="PY143" s="202"/>
      <c r="PZ143" s="203"/>
      <c r="QA143" s="204"/>
      <c r="QB143" s="108" t="e">
        <f t="shared" si="3915"/>
        <v>#VALUE!</v>
      </c>
      <c r="QC143" s="102">
        <f>IF(E143=0,0,SUMIF('Cocktail (December 2025)'!$F$6:$DB$1547,E143,'Cocktail (December 2025)'!$CC$6:$CC$1547))</f>
        <v>0</v>
      </c>
      <c r="QD143" s="108" t="e">
        <f t="shared" si="3916"/>
        <v>#VALUE!</v>
      </c>
      <c r="QE143" s="109" t="e">
        <f t="shared" si="3917"/>
        <v>#VALUE!</v>
      </c>
      <c r="QF143" s="104" t="e">
        <f t="shared" si="3918"/>
        <v>#VALUE!</v>
      </c>
      <c r="QG143" s="105" t="e">
        <f t="shared" si="3919"/>
        <v>#VALUE!</v>
      </c>
      <c r="QH143" s="191"/>
      <c r="QI143" s="192" t="e">
        <f t="shared" si="3920"/>
        <v>#VALUE!</v>
      </c>
      <c r="QJ143" s="106" t="e">
        <f t="shared" si="3921"/>
        <v>#VALUE!</v>
      </c>
      <c r="QK143" s="202"/>
      <c r="QL143" s="202"/>
      <c r="QM143" s="202"/>
      <c r="QN143" s="202"/>
      <c r="QO143" s="202"/>
      <c r="QP143" s="202"/>
      <c r="QQ143" s="202"/>
      <c r="QR143" s="202"/>
      <c r="QS143" s="203"/>
      <c r="QT143" s="204"/>
      <c r="QU143" s="108" t="e">
        <f t="shared" si="3922"/>
        <v>#VALUE!</v>
      </c>
      <c r="QV143" s="102">
        <f>IF(E143=0,0,SUMIF('Cocktail (December 2025)'!$F$6:$DB$1547,E143,'Cocktail (December 2025)'!$CF$6:$CF$1547))</f>
        <v>0</v>
      </c>
      <c r="QW143" s="108" t="e">
        <f t="shared" si="3923"/>
        <v>#VALUE!</v>
      </c>
      <c r="QX143" s="109" t="e">
        <f t="shared" si="3924"/>
        <v>#VALUE!</v>
      </c>
      <c r="QY143" s="104" t="e">
        <f t="shared" si="3925"/>
        <v>#VALUE!</v>
      </c>
      <c r="QZ143" s="105" t="e">
        <f t="shared" si="3926"/>
        <v>#VALUE!</v>
      </c>
      <c r="RA143" s="191"/>
      <c r="RB143" s="192" t="e">
        <f t="shared" si="3927"/>
        <v>#VALUE!</v>
      </c>
      <c r="RC143" s="106" t="e">
        <f t="shared" si="3928"/>
        <v>#VALUE!</v>
      </c>
      <c r="RD143" s="202"/>
      <c r="RE143" s="202"/>
      <c r="RF143" s="202"/>
      <c r="RG143" s="202"/>
      <c r="RH143" s="202"/>
      <c r="RI143" s="202"/>
      <c r="RJ143" s="202"/>
      <c r="RK143" s="202"/>
      <c r="RL143" s="203"/>
      <c r="RM143" s="204"/>
      <c r="RN143" s="108" t="e">
        <f t="shared" si="3929"/>
        <v>#VALUE!</v>
      </c>
      <c r="RO143" s="102">
        <f>IF(E143=0,0,SUMIF('Cocktail (December 2025)'!$F$6:$DB$1547,E143,'Cocktail (December 2025)'!$CI$6:$CI$1547))</f>
        <v>0</v>
      </c>
      <c r="RP143" s="108" t="e">
        <f t="shared" si="3930"/>
        <v>#VALUE!</v>
      </c>
      <c r="RQ143" s="109" t="e">
        <f t="shared" si="3931"/>
        <v>#VALUE!</v>
      </c>
      <c r="RR143" s="104" t="e">
        <f t="shared" si="3932"/>
        <v>#VALUE!</v>
      </c>
      <c r="RS143" s="105" t="e">
        <f t="shared" si="3933"/>
        <v>#VALUE!</v>
      </c>
      <c r="RT143" s="191"/>
      <c r="RU143" s="192" t="e">
        <f t="shared" si="3934"/>
        <v>#VALUE!</v>
      </c>
      <c r="RV143" s="106" t="e">
        <f t="shared" si="3935"/>
        <v>#VALUE!</v>
      </c>
      <c r="RW143" s="202"/>
      <c r="RX143" s="202"/>
      <c r="RY143" s="202"/>
      <c r="RZ143" s="202"/>
      <c r="SA143" s="202"/>
      <c r="SB143" s="202"/>
      <c r="SC143" s="202"/>
      <c r="SD143" s="202"/>
      <c r="SE143" s="203"/>
      <c r="SF143" s="204"/>
      <c r="SG143" s="108" t="e">
        <f t="shared" si="3936"/>
        <v>#VALUE!</v>
      </c>
      <c r="SH143" s="102">
        <f>IF(E143=0,0,SUMIF('Cocktail (December 2025)'!$F$6:$DB$1547,E143,'Cocktail (December 2025)'!$CL$6:$CL$1547))</f>
        <v>0</v>
      </c>
      <c r="SI143" s="108" t="e">
        <f t="shared" si="3937"/>
        <v>#VALUE!</v>
      </c>
      <c r="SJ143" s="109" t="e">
        <f t="shared" si="3938"/>
        <v>#VALUE!</v>
      </c>
      <c r="SK143" s="104" t="e">
        <f t="shared" si="3939"/>
        <v>#VALUE!</v>
      </c>
      <c r="SL143" s="105" t="e">
        <f t="shared" si="3940"/>
        <v>#VALUE!</v>
      </c>
      <c r="SM143" s="191"/>
      <c r="SN143" s="192" t="e">
        <f t="shared" si="3941"/>
        <v>#VALUE!</v>
      </c>
      <c r="SO143" s="106" t="e">
        <f t="shared" si="3942"/>
        <v>#VALUE!</v>
      </c>
      <c r="SP143" s="202"/>
      <c r="SQ143" s="202"/>
      <c r="SR143" s="202"/>
      <c r="SS143" s="202"/>
      <c r="ST143" s="202"/>
      <c r="SU143" s="202"/>
      <c r="SV143" s="202"/>
      <c r="SW143" s="202"/>
      <c r="SX143" s="203"/>
      <c r="SY143" s="204"/>
      <c r="SZ143" s="108" t="e">
        <f t="shared" si="3943"/>
        <v>#VALUE!</v>
      </c>
      <c r="TA143" s="102">
        <f>IF(E143=0,0,SUMIF('Cocktail (December 2025)'!$F$6:$DB$1547,E143,'Cocktail (December 2025)'!$CO$6:$CO$1547))</f>
        <v>0</v>
      </c>
      <c r="TB143" s="108" t="e">
        <f t="shared" si="3944"/>
        <v>#VALUE!</v>
      </c>
      <c r="TC143" s="109" t="e">
        <f t="shared" si="3945"/>
        <v>#VALUE!</v>
      </c>
      <c r="TD143" s="104" t="e">
        <f t="shared" si="3946"/>
        <v>#VALUE!</v>
      </c>
      <c r="TE143" s="105" t="e">
        <f t="shared" si="3947"/>
        <v>#VALUE!</v>
      </c>
      <c r="TF143" s="191"/>
      <c r="TG143" s="192" t="e">
        <f t="shared" si="3948"/>
        <v>#VALUE!</v>
      </c>
      <c r="TH143" s="106" t="e">
        <f t="shared" si="3949"/>
        <v>#VALUE!</v>
      </c>
      <c r="TI143" s="202"/>
      <c r="TJ143" s="202"/>
      <c r="TK143" s="202"/>
      <c r="TL143" s="202"/>
      <c r="TM143" s="202"/>
      <c r="TN143" s="202"/>
      <c r="TO143" s="202"/>
      <c r="TP143" s="202"/>
      <c r="TQ143" s="203"/>
      <c r="TR143" s="204"/>
      <c r="TS143" s="108" t="e">
        <f t="shared" si="3950"/>
        <v>#VALUE!</v>
      </c>
      <c r="TT143" s="102">
        <f>IF(E143=0,0,SUMIF('Cocktail (December 2025)'!$F$6:$DB$1547,E143,'Cocktail (December 2025)'!$CR$6:$CR$1547))</f>
        <v>0</v>
      </c>
      <c r="TU143" s="108" t="e">
        <f t="shared" si="3951"/>
        <v>#VALUE!</v>
      </c>
      <c r="TV143" s="109" t="e">
        <f t="shared" si="3952"/>
        <v>#VALUE!</v>
      </c>
      <c r="TW143" s="104" t="e">
        <f t="shared" si="3953"/>
        <v>#VALUE!</v>
      </c>
      <c r="TX143" s="105" t="e">
        <f t="shared" si="3954"/>
        <v>#VALUE!</v>
      </c>
      <c r="TY143" s="191"/>
      <c r="TZ143" s="192" t="e">
        <f t="shared" si="3955"/>
        <v>#VALUE!</v>
      </c>
      <c r="UA143" s="106" t="e">
        <f t="shared" si="3956"/>
        <v>#VALUE!</v>
      </c>
      <c r="UB143" s="202"/>
      <c r="UC143" s="202"/>
      <c r="UD143" s="202"/>
      <c r="UE143" s="202"/>
      <c r="UF143" s="202"/>
      <c r="UG143" s="202"/>
      <c r="UH143" s="202"/>
      <c r="UI143" s="202"/>
      <c r="UJ143" s="203"/>
      <c r="UK143" s="204"/>
      <c r="UL143" s="108" t="e">
        <f t="shared" si="3957"/>
        <v>#VALUE!</v>
      </c>
      <c r="UM143" s="102">
        <f>IF(E143=0,0,SUMIF('Cocktail (December 2025)'!$F$6:$DB$1547,E143,'Cocktail (December 2025)'!$CU$6:$CU$1547))</f>
        <v>0</v>
      </c>
      <c r="UN143" s="108" t="e">
        <f t="shared" si="3958"/>
        <v>#VALUE!</v>
      </c>
      <c r="UO143" s="109" t="e">
        <f t="shared" si="3959"/>
        <v>#VALUE!</v>
      </c>
      <c r="UP143" s="104" t="e">
        <f t="shared" si="3960"/>
        <v>#VALUE!</v>
      </c>
      <c r="UQ143" s="105" t="e">
        <f t="shared" si="3961"/>
        <v>#VALUE!</v>
      </c>
      <c r="UR143" s="191"/>
      <c r="US143" s="192" t="e">
        <f t="shared" si="3962"/>
        <v>#VALUE!</v>
      </c>
      <c r="UT143" s="106" t="e">
        <f t="shared" si="3963"/>
        <v>#VALUE!</v>
      </c>
      <c r="UU143" s="202"/>
      <c r="UV143" s="202"/>
      <c r="UW143" s="202"/>
      <c r="UX143" s="202"/>
      <c r="UY143" s="202"/>
      <c r="UZ143" s="202"/>
      <c r="VA143" s="202"/>
      <c r="VB143" s="202"/>
      <c r="VC143" s="203"/>
      <c r="VD143" s="204"/>
      <c r="VE143" s="108" t="e">
        <f t="shared" si="3964"/>
        <v>#VALUE!</v>
      </c>
      <c r="VF143" s="102">
        <f>IF(E143=0,0,SUMIF('Cocktail (December 2025)'!$F$6:$DB$1547,E143,'Cocktail (December 2025)'!$CX$6:$CX$1547))</f>
        <v>0</v>
      </c>
      <c r="VG143" s="108" t="e">
        <f t="shared" si="3965"/>
        <v>#VALUE!</v>
      </c>
      <c r="VH143" s="109" t="e">
        <f t="shared" si="3966"/>
        <v>#VALUE!</v>
      </c>
      <c r="VI143" s="104" t="e">
        <f t="shared" si="3967"/>
        <v>#VALUE!</v>
      </c>
      <c r="VJ143" s="105" t="e">
        <f t="shared" si="3968"/>
        <v>#VALUE!</v>
      </c>
      <c r="VK143" s="191"/>
      <c r="VL143" s="192" t="e">
        <f t="shared" si="3969"/>
        <v>#VALUE!</v>
      </c>
      <c r="VM143" s="106" t="e">
        <f t="shared" si="3970"/>
        <v>#VALUE!</v>
      </c>
      <c r="VN143" s="202"/>
      <c r="VO143" s="202"/>
      <c r="VP143" s="202"/>
      <c r="VQ143" s="202"/>
      <c r="VR143" s="202"/>
      <c r="VS143" s="202"/>
      <c r="VT143" s="202"/>
      <c r="VU143" s="202"/>
      <c r="VV143" s="203"/>
      <c r="VW143" s="204"/>
      <c r="VX143" s="108" t="e">
        <f t="shared" si="3971"/>
        <v>#VALUE!</v>
      </c>
      <c r="VY143" s="102">
        <f>IF(E143=0,0,SUMIF('Cocktail (December 2025)'!$F$6:$DB$1547,E143,'Cocktail (December 2025)'!$DA$6:$DA$1547))</f>
        <v>0</v>
      </c>
      <c r="VZ143" s="108" t="e">
        <f t="shared" si="3972"/>
        <v>#VALUE!</v>
      </c>
      <c r="WA143" s="109" t="e">
        <f t="shared" si="3973"/>
        <v>#VALUE!</v>
      </c>
      <c r="WB143" s="104" t="e">
        <f t="shared" si="3974"/>
        <v>#VALUE!</v>
      </c>
      <c r="WC143" s="105" t="e">
        <f t="shared" si="3975"/>
        <v>#VALUE!</v>
      </c>
      <c r="WD143" s="191"/>
      <c r="WE143" s="192" t="e">
        <f t="shared" si="3976"/>
        <v>#VALUE!</v>
      </c>
      <c r="WF143" s="14" t="s">
        <v>81</v>
      </c>
      <c r="WG143" s="62">
        <f t="shared" si="3977"/>
        <v>0</v>
      </c>
      <c r="WH143" s="13">
        <f t="shared" si="3978"/>
        <v>0</v>
      </c>
      <c r="WI143" s="13">
        <f t="shared" si="3979"/>
        <v>0</v>
      </c>
      <c r="WJ143" s="13">
        <f t="shared" si="3980"/>
        <v>0</v>
      </c>
      <c r="WK143" s="13">
        <f t="shared" si="3981"/>
        <v>0</v>
      </c>
      <c r="WL143" s="13">
        <f t="shared" si="3982"/>
        <v>0</v>
      </c>
      <c r="WM143" s="13">
        <f t="shared" si="3983"/>
        <v>0</v>
      </c>
      <c r="WN143" s="13">
        <f t="shared" si="3984"/>
        <v>0</v>
      </c>
      <c r="WO143" s="13">
        <f t="shared" si="3985"/>
        <v>0</v>
      </c>
      <c r="WP143" s="63">
        <f t="shared" si="3986"/>
        <v>0</v>
      </c>
      <c r="WQ143" s="63">
        <f t="shared" si="3987"/>
        <v>0</v>
      </c>
      <c r="WR143" s="63" t="e">
        <f t="shared" si="3988"/>
        <v>#VALUE!</v>
      </c>
      <c r="WS143" s="63" t="e">
        <f t="shared" si="3989"/>
        <v>#VALUE!</v>
      </c>
      <c r="WT143" s="54" t="e">
        <f t="shared" si="3990"/>
        <v>#VALUE!</v>
      </c>
      <c r="WU143" s="64" t="e">
        <f t="shared" si="3991"/>
        <v>#VALUE!</v>
      </c>
      <c r="WV143" s="196"/>
      <c r="WW143" s="197" t="e">
        <f t="shared" si="3992"/>
        <v>#VALUE!</v>
      </c>
      <c r="WX143" s="12" t="e">
        <f t="shared" si="3993"/>
        <v>#VALUE!</v>
      </c>
      <c r="WY143" s="61"/>
    </row>
    <row r="144" spans="1:623" ht="15" hidden="1" x14ac:dyDescent="0.3">
      <c r="A144" s="114" t="str">
        <f t="shared" si="3526"/>
        <v>-</v>
      </c>
      <c r="B144" s="175"/>
      <c r="C144" s="173">
        <v>977</v>
      </c>
      <c r="D144" s="174">
        <v>469</v>
      </c>
      <c r="E144" s="184"/>
      <c r="F144" s="98" t="str">
        <f>IF(E144="","",IF(VLOOKUP(E144,'Master Data (December 2025)'!$B$10:$N$857,1)=E144,VLOOKUP(E144,'Master Data (December 2025)'!$B$10:$N$857,6),"XX"))</f>
        <v/>
      </c>
      <c r="G144" s="98"/>
      <c r="H144" s="90" t="str">
        <f>IF(E144="","",IF(VLOOKUP(E144,'Master Data (December 2025)'!$B$10:$N$857,1)=E144,VLOOKUP(E144,'Master Data (December 2025)'!$B$10:$N$857,8),"XX"))</f>
        <v/>
      </c>
      <c r="I144" s="98"/>
      <c r="J144" s="90" t="str">
        <f>IF(E144="","",IF(VLOOKUP(E144,'Master Data (December 2025)'!$B$10:$N$857,1)=E144,VLOOKUP(E144,'Master Data (December 2025)'!$B$10:$N$857,3),"XX"))</f>
        <v/>
      </c>
      <c r="K144" s="99" t="str">
        <f>IF(E144="","",IF(VLOOKUP(E144,'Master Data (December 2025)'!$B$10:$N$857,1)=E144,VLOOKUP(E144,'Master Data (December 2025)'!$B$10:$N$857,5),"XX"))</f>
        <v/>
      </c>
      <c r="L144" s="215" t="str">
        <f>IF(E144="","",IF(VLOOKUP(E144,'Master Data (December 2025)'!$B$10:$N$857,1)=E144,VLOOKUP(E144,'Master Data (December 2025)'!$B$10:$N$857,11),"XX"))</f>
        <v/>
      </c>
      <c r="M144" s="215" t="str">
        <f>IF(E144="","",IF(VLOOKUP(E144,'Master Data (December 2025)'!$B$10:$N$857,1)=E144,VLOOKUP(E144,'Master Data (December 2025)'!$B$10:$N$857,13),"XX"))</f>
        <v/>
      </c>
      <c r="N144" s="208"/>
      <c r="O144" s="100">
        <f t="shared" si="3761"/>
        <v>0</v>
      </c>
      <c r="P144" s="202"/>
      <c r="Q144" s="202"/>
      <c r="R144" s="202"/>
      <c r="S144" s="202"/>
      <c r="T144" s="202"/>
      <c r="U144" s="202"/>
      <c r="V144" s="202"/>
      <c r="W144" s="202"/>
      <c r="X144" s="203"/>
      <c r="Y144" s="204"/>
      <c r="Z144" s="101" t="e">
        <f t="shared" si="3762"/>
        <v>#VALUE!</v>
      </c>
      <c r="AA144" s="102">
        <f>IF(E144=0,0,SUMIF('Cocktail (December 2025)'!$F$6:$DB$1547,E144,'Cocktail (December 2025)'!$O$6:$O$1547))</f>
        <v>0</v>
      </c>
      <c r="AB144" s="103" t="e">
        <f t="shared" si="3763"/>
        <v>#VALUE!</v>
      </c>
      <c r="AC144" s="104" t="e">
        <f t="shared" si="3764"/>
        <v>#VALUE!</v>
      </c>
      <c r="AD144" s="104" t="e">
        <f t="shared" si="3765"/>
        <v>#VALUE!</v>
      </c>
      <c r="AE144" s="105" t="e">
        <f t="shared" si="3766"/>
        <v>#VALUE!</v>
      </c>
      <c r="AF144" s="191"/>
      <c r="AG144" s="192" t="e">
        <f t="shared" si="3767"/>
        <v>#VALUE!</v>
      </c>
      <c r="AH144" s="106" t="e">
        <f t="shared" si="3527"/>
        <v>#VALUE!</v>
      </c>
      <c r="AI144" s="202"/>
      <c r="AJ144" s="202"/>
      <c r="AK144" s="202"/>
      <c r="AL144" s="202"/>
      <c r="AM144" s="202"/>
      <c r="AN144" s="202"/>
      <c r="AO144" s="202"/>
      <c r="AP144" s="202"/>
      <c r="AQ144" s="203"/>
      <c r="AR144" s="204"/>
      <c r="AS144" s="107" t="e">
        <f t="shared" si="3768"/>
        <v>#VALUE!</v>
      </c>
      <c r="AT144" s="102">
        <f>IF(E144=0,0,SUMIF('Cocktail (December 2025)'!$F$6:$DB$1547,E144,'Cocktail (December 2025)'!$R$6:$R$1547))</f>
        <v>0</v>
      </c>
      <c r="AU144" s="108" t="e">
        <f t="shared" si="3769"/>
        <v>#VALUE!</v>
      </c>
      <c r="AV144" s="104" t="e">
        <f t="shared" si="3770"/>
        <v>#VALUE!</v>
      </c>
      <c r="AW144" s="104" t="e">
        <f t="shared" si="3771"/>
        <v>#VALUE!</v>
      </c>
      <c r="AX144" s="105" t="e">
        <f t="shared" si="3772"/>
        <v>#VALUE!</v>
      </c>
      <c r="AY144" s="191"/>
      <c r="AZ144" s="192" t="e">
        <f t="shared" si="3773"/>
        <v>#VALUE!</v>
      </c>
      <c r="BA144" s="106" t="e">
        <f t="shared" si="3774"/>
        <v>#VALUE!</v>
      </c>
      <c r="BB144" s="202"/>
      <c r="BC144" s="202"/>
      <c r="BD144" s="202"/>
      <c r="BE144" s="202"/>
      <c r="BF144" s="202"/>
      <c r="BG144" s="202"/>
      <c r="BH144" s="202"/>
      <c r="BI144" s="202"/>
      <c r="BJ144" s="203"/>
      <c r="BK144" s="204"/>
      <c r="BL144" s="108" t="e">
        <f t="shared" si="3775"/>
        <v>#VALUE!</v>
      </c>
      <c r="BM144" s="102">
        <f>IF(E144=0,0,SUMIF('Cocktail (December 2025)'!$F$6:$DB$1547,E144,'Cocktail (December 2025)'!$U$6:$U$1547))</f>
        <v>0</v>
      </c>
      <c r="BN144" s="108" t="e">
        <f t="shared" si="3776"/>
        <v>#VALUE!</v>
      </c>
      <c r="BO144" s="109" t="e">
        <f t="shared" si="3777"/>
        <v>#VALUE!</v>
      </c>
      <c r="BP144" s="104" t="e">
        <f t="shared" si="3778"/>
        <v>#VALUE!</v>
      </c>
      <c r="BQ144" s="105" t="e">
        <f t="shared" si="3779"/>
        <v>#VALUE!</v>
      </c>
      <c r="BR144" s="191"/>
      <c r="BS144" s="192" t="e">
        <f t="shared" si="3780"/>
        <v>#VALUE!</v>
      </c>
      <c r="BT144" s="106" t="e">
        <f t="shared" si="3781"/>
        <v>#VALUE!</v>
      </c>
      <c r="BU144" s="202"/>
      <c r="BV144" s="202"/>
      <c r="BW144" s="202"/>
      <c r="BX144" s="202"/>
      <c r="BY144" s="202"/>
      <c r="BZ144" s="202"/>
      <c r="CA144" s="202"/>
      <c r="CB144" s="202"/>
      <c r="CC144" s="203"/>
      <c r="CD144" s="204"/>
      <c r="CE144" s="108" t="e">
        <f t="shared" si="3782"/>
        <v>#VALUE!</v>
      </c>
      <c r="CF144" s="102">
        <f>IF(E144=0,0,SUMIF('Cocktail (December 2025)'!$F$6:$DB$1547,E144,'Cocktail (December 2025)'!$X$6:$X$1547))</f>
        <v>0</v>
      </c>
      <c r="CG144" s="108" t="e">
        <f t="shared" si="3783"/>
        <v>#VALUE!</v>
      </c>
      <c r="CH144" s="109" t="e">
        <f t="shared" si="3784"/>
        <v>#VALUE!</v>
      </c>
      <c r="CI144" s="104" t="e">
        <f t="shared" si="3785"/>
        <v>#VALUE!</v>
      </c>
      <c r="CJ144" s="105" t="e">
        <f t="shared" si="3786"/>
        <v>#VALUE!</v>
      </c>
      <c r="CK144" s="191"/>
      <c r="CL144" s="192" t="e">
        <f t="shared" si="3787"/>
        <v>#VALUE!</v>
      </c>
      <c r="CM144" s="106" t="e">
        <f t="shared" si="3788"/>
        <v>#VALUE!</v>
      </c>
      <c r="CN144" s="202"/>
      <c r="CO144" s="202"/>
      <c r="CP144" s="202"/>
      <c r="CQ144" s="202"/>
      <c r="CR144" s="202"/>
      <c r="CS144" s="202"/>
      <c r="CT144" s="202"/>
      <c r="CU144" s="202"/>
      <c r="CV144" s="203"/>
      <c r="CW144" s="204"/>
      <c r="CX144" s="108" t="e">
        <f t="shared" si="3789"/>
        <v>#VALUE!</v>
      </c>
      <c r="CY144" s="102">
        <f>IF(E144=0,0,SUMIF('Cocktail (December 2025)'!$F$6:$DB$1547,E144,'Cocktail (December 2025)'!$AA$6:$AA$1547))</f>
        <v>0</v>
      </c>
      <c r="CZ144" s="108" t="e">
        <f t="shared" si="3790"/>
        <v>#VALUE!</v>
      </c>
      <c r="DA144" s="109" t="e">
        <f t="shared" si="3791"/>
        <v>#VALUE!</v>
      </c>
      <c r="DB144" s="104" t="e">
        <f t="shared" si="3792"/>
        <v>#VALUE!</v>
      </c>
      <c r="DC144" s="105" t="e">
        <f t="shared" si="3793"/>
        <v>#VALUE!</v>
      </c>
      <c r="DD144" s="191"/>
      <c r="DE144" s="192" t="e">
        <f t="shared" si="3794"/>
        <v>#VALUE!</v>
      </c>
      <c r="DF144" s="106" t="e">
        <f t="shared" si="3795"/>
        <v>#VALUE!</v>
      </c>
      <c r="DG144" s="202"/>
      <c r="DH144" s="202"/>
      <c r="DI144" s="202"/>
      <c r="DJ144" s="202"/>
      <c r="DK144" s="202"/>
      <c r="DL144" s="202"/>
      <c r="DM144" s="202"/>
      <c r="DN144" s="202"/>
      <c r="DO144" s="203"/>
      <c r="DP144" s="204"/>
      <c r="DQ144" s="108" t="e">
        <f t="shared" si="3796"/>
        <v>#VALUE!</v>
      </c>
      <c r="DR144" s="102">
        <f>IF(E144=0,0,SUMIF('Cocktail (December 2025)'!$F$6:$DB$1547,E144,'Cocktail (December 2025)'!$AD$6:$AD$1547))</f>
        <v>0</v>
      </c>
      <c r="DS144" s="108" t="e">
        <f t="shared" si="3797"/>
        <v>#VALUE!</v>
      </c>
      <c r="DT144" s="109" t="e">
        <f t="shared" si="3798"/>
        <v>#VALUE!</v>
      </c>
      <c r="DU144" s="104" t="e">
        <f t="shared" si="3799"/>
        <v>#VALUE!</v>
      </c>
      <c r="DV144" s="105" t="e">
        <f t="shared" si="3800"/>
        <v>#VALUE!</v>
      </c>
      <c r="DW144" s="191"/>
      <c r="DX144" s="192" t="e">
        <f t="shared" si="3801"/>
        <v>#VALUE!</v>
      </c>
      <c r="DY144" s="106" t="e">
        <f t="shared" si="3802"/>
        <v>#VALUE!</v>
      </c>
      <c r="DZ144" s="202"/>
      <c r="EA144" s="202"/>
      <c r="EB144" s="202"/>
      <c r="EC144" s="202"/>
      <c r="ED144" s="202"/>
      <c r="EE144" s="202"/>
      <c r="EF144" s="202"/>
      <c r="EG144" s="202"/>
      <c r="EH144" s="203"/>
      <c r="EI144" s="204"/>
      <c r="EJ144" s="108" t="e">
        <f t="shared" si="3803"/>
        <v>#VALUE!</v>
      </c>
      <c r="EK144" s="102">
        <f>IF(E144=0,0,SUMIF('Cocktail (December 2025)'!$F$6:$DB$1547,E144,'Cocktail (December 2025)'!$AG$6:$AG$1547))</f>
        <v>0</v>
      </c>
      <c r="EL144" s="108" t="e">
        <f t="shared" si="3804"/>
        <v>#VALUE!</v>
      </c>
      <c r="EM144" s="109" t="e">
        <f t="shared" si="3805"/>
        <v>#VALUE!</v>
      </c>
      <c r="EN144" s="104" t="e">
        <f t="shared" si="3806"/>
        <v>#VALUE!</v>
      </c>
      <c r="EO144" s="105" t="e">
        <f t="shared" si="3807"/>
        <v>#VALUE!</v>
      </c>
      <c r="EP144" s="191"/>
      <c r="EQ144" s="199" t="e">
        <f t="shared" si="3808"/>
        <v>#VALUE!</v>
      </c>
      <c r="ER144" s="185" t="e">
        <f t="shared" si="3809"/>
        <v>#VALUE!</v>
      </c>
      <c r="ES144" s="202"/>
      <c r="ET144" s="202"/>
      <c r="EU144" s="202"/>
      <c r="EV144" s="202"/>
      <c r="EW144" s="202"/>
      <c r="EX144" s="202"/>
      <c r="EY144" s="202"/>
      <c r="EZ144" s="202"/>
      <c r="FA144" s="203"/>
      <c r="FB144" s="204"/>
      <c r="FC144" s="108" t="e">
        <f t="shared" si="3810"/>
        <v>#VALUE!</v>
      </c>
      <c r="FD144" s="102">
        <f>IF(E144=0,0,SUMIF('Cocktail (December 2025)'!$F$6:$DB$1547,E144,'Cocktail (December 2025)'!$AJ$6:$AJ$1547))</f>
        <v>0</v>
      </c>
      <c r="FE144" s="108" t="e">
        <f t="shared" si="3811"/>
        <v>#VALUE!</v>
      </c>
      <c r="FF144" s="109" t="e">
        <f t="shared" si="3812"/>
        <v>#VALUE!</v>
      </c>
      <c r="FG144" s="104" t="e">
        <f t="shared" si="3813"/>
        <v>#VALUE!</v>
      </c>
      <c r="FH144" s="105" t="e">
        <f t="shared" si="3814"/>
        <v>#VALUE!</v>
      </c>
      <c r="FI144" s="191"/>
      <c r="FJ144" s="192" t="e">
        <f t="shared" si="3815"/>
        <v>#VALUE!</v>
      </c>
      <c r="FK144" s="110" t="e">
        <f t="shared" si="3816"/>
        <v>#VALUE!</v>
      </c>
      <c r="FL144" s="202"/>
      <c r="FM144" s="202"/>
      <c r="FN144" s="202"/>
      <c r="FO144" s="202"/>
      <c r="FP144" s="202"/>
      <c r="FQ144" s="202"/>
      <c r="FR144" s="202"/>
      <c r="FS144" s="202"/>
      <c r="FT144" s="203"/>
      <c r="FU144" s="204"/>
      <c r="FV144" s="108" t="e">
        <f t="shared" si="3817"/>
        <v>#VALUE!</v>
      </c>
      <c r="FW144" s="102">
        <f>IF(E144=0,0,SUMIF('Cocktail (December 2025)'!$F$6:$DB$1547,E144,'Cocktail (December 2025)'!$AM$6:$AM$1547))</f>
        <v>0</v>
      </c>
      <c r="FX144" s="108" t="e">
        <f t="shared" si="3818"/>
        <v>#VALUE!</v>
      </c>
      <c r="FY144" s="109" t="e">
        <f t="shared" si="3819"/>
        <v>#VALUE!</v>
      </c>
      <c r="FZ144" s="104" t="e">
        <f t="shared" si="3820"/>
        <v>#VALUE!</v>
      </c>
      <c r="GA144" s="105" t="e">
        <f t="shared" si="3821"/>
        <v>#VALUE!</v>
      </c>
      <c r="GB144" s="191"/>
      <c r="GC144" s="192" t="e">
        <f t="shared" si="3822"/>
        <v>#VALUE!</v>
      </c>
      <c r="GD144" s="106" t="e">
        <f t="shared" si="3823"/>
        <v>#VALUE!</v>
      </c>
      <c r="GE144" s="202"/>
      <c r="GF144" s="202"/>
      <c r="GG144" s="202"/>
      <c r="GH144" s="202"/>
      <c r="GI144" s="202"/>
      <c r="GJ144" s="202"/>
      <c r="GK144" s="202"/>
      <c r="GL144" s="202"/>
      <c r="GM144" s="203"/>
      <c r="GN144" s="204"/>
      <c r="GO144" s="108" t="e">
        <f t="shared" si="3824"/>
        <v>#VALUE!</v>
      </c>
      <c r="GP144" s="102">
        <f>IF(E144=0,0,SUMIF('Cocktail (December 2025)'!$F$6:$DB$1547,E144,'Cocktail (December 2025)'!$AP$6:$AP$1547))</f>
        <v>0</v>
      </c>
      <c r="GQ144" s="108" t="e">
        <f t="shared" si="3825"/>
        <v>#VALUE!</v>
      </c>
      <c r="GR144" s="109" t="e">
        <f t="shared" si="3826"/>
        <v>#VALUE!</v>
      </c>
      <c r="GS144" s="104" t="e">
        <f t="shared" si="3827"/>
        <v>#VALUE!</v>
      </c>
      <c r="GT144" s="105" t="e">
        <f t="shared" si="3828"/>
        <v>#VALUE!</v>
      </c>
      <c r="GU144" s="191"/>
      <c r="GV144" s="192" t="e">
        <f t="shared" si="3829"/>
        <v>#VALUE!</v>
      </c>
      <c r="GW144" s="106" t="e">
        <f t="shared" si="3830"/>
        <v>#VALUE!</v>
      </c>
      <c r="GX144" s="202"/>
      <c r="GY144" s="202"/>
      <c r="GZ144" s="202"/>
      <c r="HA144" s="202"/>
      <c r="HB144" s="202"/>
      <c r="HC144" s="202"/>
      <c r="HD144" s="202"/>
      <c r="HE144" s="202"/>
      <c r="HF144" s="203"/>
      <c r="HG144" s="204"/>
      <c r="HH144" s="108" t="e">
        <f t="shared" si="3831"/>
        <v>#VALUE!</v>
      </c>
      <c r="HI144" s="102">
        <f>IF(E144=0,0,SUMIF('Cocktail (December 2025)'!$F$6:$DB$1547,E144,'Cocktail (December 2025)'!$AS$6:$AS$1547))</f>
        <v>0</v>
      </c>
      <c r="HJ144" s="108" t="e">
        <f t="shared" si="3832"/>
        <v>#VALUE!</v>
      </c>
      <c r="HK144" s="109" t="e">
        <f t="shared" si="3833"/>
        <v>#VALUE!</v>
      </c>
      <c r="HL144" s="104" t="e">
        <f t="shared" si="3834"/>
        <v>#VALUE!</v>
      </c>
      <c r="HM144" s="105" t="e">
        <f t="shared" si="3835"/>
        <v>#VALUE!</v>
      </c>
      <c r="HN144" s="191"/>
      <c r="HO144" s="192" t="e">
        <f t="shared" si="3836"/>
        <v>#VALUE!</v>
      </c>
      <c r="HP144" s="106" t="e">
        <f t="shared" si="3837"/>
        <v>#VALUE!</v>
      </c>
      <c r="HQ144" s="202"/>
      <c r="HR144" s="202"/>
      <c r="HS144" s="202"/>
      <c r="HT144" s="202"/>
      <c r="HU144" s="202"/>
      <c r="HV144" s="202"/>
      <c r="HW144" s="202"/>
      <c r="HX144" s="202"/>
      <c r="HY144" s="203"/>
      <c r="HZ144" s="204"/>
      <c r="IA144" s="108" t="e">
        <f t="shared" si="3838"/>
        <v>#VALUE!</v>
      </c>
      <c r="IB144" s="102">
        <f>IF(E144=0,0,SUMIF('Cocktail (December 2025)'!$F$6:$DB$1547,E144,'Cocktail (December 2025)'!$AV$6:$AV$1547))</f>
        <v>0</v>
      </c>
      <c r="IC144" s="108" t="e">
        <f t="shared" si="3839"/>
        <v>#VALUE!</v>
      </c>
      <c r="ID144" s="109" t="e">
        <f t="shared" si="3840"/>
        <v>#VALUE!</v>
      </c>
      <c r="IE144" s="104" t="e">
        <f t="shared" si="3841"/>
        <v>#VALUE!</v>
      </c>
      <c r="IF144" s="105" t="e">
        <f t="shared" si="3842"/>
        <v>#VALUE!</v>
      </c>
      <c r="IG144" s="191"/>
      <c r="IH144" s="192" t="e">
        <f t="shared" si="3843"/>
        <v>#VALUE!</v>
      </c>
      <c r="II144" s="106" t="e">
        <f t="shared" si="3844"/>
        <v>#VALUE!</v>
      </c>
      <c r="IJ144" s="202"/>
      <c r="IK144" s="202"/>
      <c r="IL144" s="202"/>
      <c r="IM144" s="202"/>
      <c r="IN144" s="202"/>
      <c r="IO144" s="202"/>
      <c r="IP144" s="202"/>
      <c r="IQ144" s="202"/>
      <c r="IR144" s="203"/>
      <c r="IS144" s="204"/>
      <c r="IT144" s="108" t="e">
        <f t="shared" si="3845"/>
        <v>#VALUE!</v>
      </c>
      <c r="IU144" s="102">
        <f>IF(E144=0,0,SUMIF('Cocktail (December 2025)'!$F$6:$DB$1547,E144,'Cocktail (December 2025)'!$AY$6:$AY$1547))</f>
        <v>0</v>
      </c>
      <c r="IV144" s="108" t="e">
        <f t="shared" si="3846"/>
        <v>#VALUE!</v>
      </c>
      <c r="IW144" s="109" t="e">
        <f t="shared" si="3847"/>
        <v>#VALUE!</v>
      </c>
      <c r="IX144" s="104" t="e">
        <f t="shared" si="3848"/>
        <v>#VALUE!</v>
      </c>
      <c r="IY144" s="105" t="e">
        <f t="shared" si="3849"/>
        <v>#VALUE!</v>
      </c>
      <c r="IZ144" s="191"/>
      <c r="JA144" s="192" t="e">
        <f t="shared" si="3850"/>
        <v>#VALUE!</v>
      </c>
      <c r="JB144" s="106" t="e">
        <f t="shared" si="3851"/>
        <v>#VALUE!</v>
      </c>
      <c r="JC144" s="202"/>
      <c r="JD144" s="202"/>
      <c r="JE144" s="202"/>
      <c r="JF144" s="202"/>
      <c r="JG144" s="202"/>
      <c r="JH144" s="202"/>
      <c r="JI144" s="202"/>
      <c r="JJ144" s="202"/>
      <c r="JK144" s="203"/>
      <c r="JL144" s="204"/>
      <c r="JM144" s="108" t="e">
        <f t="shared" si="3852"/>
        <v>#VALUE!</v>
      </c>
      <c r="JN144" s="102">
        <f>IF(E144=0,0,SUMIF('Cocktail (December 2025)'!$F$6:$DB$1547,E144,'Cocktail (December 2025)'!$BB$6:$BB$1547))</f>
        <v>0</v>
      </c>
      <c r="JO144" s="108" t="e">
        <f t="shared" si="3853"/>
        <v>#VALUE!</v>
      </c>
      <c r="JP144" s="109" t="e">
        <f t="shared" si="3854"/>
        <v>#VALUE!</v>
      </c>
      <c r="JQ144" s="104" t="e">
        <f t="shared" si="3855"/>
        <v>#VALUE!</v>
      </c>
      <c r="JR144" s="105" t="e">
        <f t="shared" si="3856"/>
        <v>#VALUE!</v>
      </c>
      <c r="JS144" s="191"/>
      <c r="JT144" s="192" t="e">
        <f t="shared" si="3857"/>
        <v>#VALUE!</v>
      </c>
      <c r="JU144" s="106" t="e">
        <f t="shared" si="3858"/>
        <v>#VALUE!</v>
      </c>
      <c r="JV144" s="202"/>
      <c r="JW144" s="202"/>
      <c r="JX144" s="202"/>
      <c r="JY144" s="202"/>
      <c r="JZ144" s="202"/>
      <c r="KA144" s="202"/>
      <c r="KB144" s="202"/>
      <c r="KC144" s="202"/>
      <c r="KD144" s="203"/>
      <c r="KE144" s="204"/>
      <c r="KF144" s="108" t="e">
        <f t="shared" si="3859"/>
        <v>#VALUE!</v>
      </c>
      <c r="KG144" s="102">
        <f>IF(E144=0,0,SUMIF('Cocktail (December 2025)'!$F$6:$DB$1547,E144,'Cocktail (December 2025)'!$BE$6:$BE$1547))</f>
        <v>0</v>
      </c>
      <c r="KH144" s="108" t="e">
        <f t="shared" si="3860"/>
        <v>#VALUE!</v>
      </c>
      <c r="KI144" s="109" t="e">
        <f t="shared" si="3861"/>
        <v>#VALUE!</v>
      </c>
      <c r="KJ144" s="104" t="e">
        <f t="shared" si="3862"/>
        <v>#VALUE!</v>
      </c>
      <c r="KK144" s="105" t="e">
        <f t="shared" si="3863"/>
        <v>#VALUE!</v>
      </c>
      <c r="KL144" s="191"/>
      <c r="KM144" s="192" t="e">
        <f t="shared" si="3864"/>
        <v>#VALUE!</v>
      </c>
      <c r="KN144" s="106" t="e">
        <f t="shared" si="3865"/>
        <v>#VALUE!</v>
      </c>
      <c r="KO144" s="202"/>
      <c r="KP144" s="202"/>
      <c r="KQ144" s="202"/>
      <c r="KR144" s="202"/>
      <c r="KS144" s="202"/>
      <c r="KT144" s="202"/>
      <c r="KU144" s="202"/>
      <c r="KV144" s="202"/>
      <c r="KW144" s="203"/>
      <c r="KX144" s="204"/>
      <c r="KY144" s="108" t="e">
        <f t="shared" si="3866"/>
        <v>#VALUE!</v>
      </c>
      <c r="KZ144" s="102">
        <f>IF(E144=0,0,SUMIF('Cocktail (December 2025)'!$F$6:$DB$1547,E144,'Cocktail (December 2025)'!$BH$6:$BH$1547))</f>
        <v>0</v>
      </c>
      <c r="LA144" s="108" t="e">
        <f t="shared" si="3867"/>
        <v>#VALUE!</v>
      </c>
      <c r="LB144" s="109" t="e">
        <f t="shared" si="3868"/>
        <v>#VALUE!</v>
      </c>
      <c r="LC144" s="104" t="e">
        <f t="shared" si="3869"/>
        <v>#VALUE!</v>
      </c>
      <c r="LD144" s="105" t="e">
        <f t="shared" si="3870"/>
        <v>#VALUE!</v>
      </c>
      <c r="LE144" s="191"/>
      <c r="LF144" s="192" t="e">
        <f t="shared" si="3871"/>
        <v>#VALUE!</v>
      </c>
      <c r="LG144" s="106" t="e">
        <f t="shared" si="3872"/>
        <v>#VALUE!</v>
      </c>
      <c r="LH144" s="202"/>
      <c r="LI144" s="202"/>
      <c r="LJ144" s="202"/>
      <c r="LK144" s="202"/>
      <c r="LL144" s="202"/>
      <c r="LM144" s="202"/>
      <c r="LN144" s="202"/>
      <c r="LO144" s="202"/>
      <c r="LP144" s="203"/>
      <c r="LQ144" s="204"/>
      <c r="LR144" s="108" t="e">
        <f t="shared" si="3873"/>
        <v>#VALUE!</v>
      </c>
      <c r="LS144" s="102">
        <f>IF(E144=0,0,SUMIF('Cocktail (December 2025)'!$F$6:$DB$1547,E144,'Cocktail (December 2025)'!$BK$6:$BK$1547))</f>
        <v>0</v>
      </c>
      <c r="LT144" s="108" t="e">
        <f t="shared" si="3874"/>
        <v>#VALUE!</v>
      </c>
      <c r="LU144" s="109" t="e">
        <f t="shared" si="3875"/>
        <v>#VALUE!</v>
      </c>
      <c r="LV144" s="104" t="e">
        <f t="shared" si="3876"/>
        <v>#VALUE!</v>
      </c>
      <c r="LW144" s="105" t="e">
        <f t="shared" si="3877"/>
        <v>#VALUE!</v>
      </c>
      <c r="LX144" s="191"/>
      <c r="LY144" s="192" t="e">
        <f t="shared" si="3878"/>
        <v>#VALUE!</v>
      </c>
      <c r="LZ144" s="106" t="e">
        <f t="shared" si="3879"/>
        <v>#VALUE!</v>
      </c>
      <c r="MA144" s="202"/>
      <c r="MB144" s="202"/>
      <c r="MC144" s="202"/>
      <c r="MD144" s="202"/>
      <c r="ME144" s="202"/>
      <c r="MF144" s="202"/>
      <c r="MG144" s="202"/>
      <c r="MH144" s="202"/>
      <c r="MI144" s="203"/>
      <c r="MJ144" s="204"/>
      <c r="MK144" s="108" t="e">
        <f t="shared" si="3880"/>
        <v>#VALUE!</v>
      </c>
      <c r="ML144" s="102">
        <f>IF(E144=0,0,SUMIF('Cocktail (December 2025)'!$F$6:$DB$1547,E144,'Cocktail (December 2025)'!$BN$6:$BN$1547))</f>
        <v>0</v>
      </c>
      <c r="MM144" s="108" t="e">
        <f t="shared" si="3881"/>
        <v>#VALUE!</v>
      </c>
      <c r="MN144" s="109" t="e">
        <f t="shared" si="3882"/>
        <v>#VALUE!</v>
      </c>
      <c r="MO144" s="104" t="e">
        <f t="shared" si="3883"/>
        <v>#VALUE!</v>
      </c>
      <c r="MP144" s="105" t="e">
        <f t="shared" si="3884"/>
        <v>#VALUE!</v>
      </c>
      <c r="MQ144" s="191"/>
      <c r="MR144" s="192" t="e">
        <f t="shared" si="3885"/>
        <v>#VALUE!</v>
      </c>
      <c r="MS144" s="106" t="e">
        <f t="shared" si="3886"/>
        <v>#VALUE!</v>
      </c>
      <c r="MT144" s="202"/>
      <c r="MU144" s="202"/>
      <c r="MV144" s="202"/>
      <c r="MW144" s="202"/>
      <c r="MX144" s="202"/>
      <c r="MY144" s="202"/>
      <c r="MZ144" s="202"/>
      <c r="NA144" s="202"/>
      <c r="NB144" s="203"/>
      <c r="NC144" s="204"/>
      <c r="ND144" s="108" t="e">
        <f t="shared" si="3887"/>
        <v>#VALUE!</v>
      </c>
      <c r="NE144" s="102">
        <f>IF(E144=0,0,SUMIF('Cocktail (December 2025)'!$F$6:$DB$1547,E144,'Cocktail (December 2025)'!$BQ$6:$BQ$1547))</f>
        <v>0</v>
      </c>
      <c r="NF144" s="108" t="e">
        <f t="shared" si="3888"/>
        <v>#VALUE!</v>
      </c>
      <c r="NG144" s="109" t="e">
        <f t="shared" si="3889"/>
        <v>#VALUE!</v>
      </c>
      <c r="NH144" s="104" t="e">
        <f t="shared" si="3890"/>
        <v>#VALUE!</v>
      </c>
      <c r="NI144" s="105" t="e">
        <f t="shared" si="3891"/>
        <v>#VALUE!</v>
      </c>
      <c r="NJ144" s="191"/>
      <c r="NK144" s="192" t="e">
        <f t="shared" si="3892"/>
        <v>#VALUE!</v>
      </c>
      <c r="NL144" s="106" t="e">
        <f t="shared" si="3893"/>
        <v>#VALUE!</v>
      </c>
      <c r="NM144" s="202"/>
      <c r="NN144" s="202"/>
      <c r="NO144" s="202"/>
      <c r="NP144" s="202"/>
      <c r="NQ144" s="202"/>
      <c r="NR144" s="202"/>
      <c r="NS144" s="202"/>
      <c r="NT144" s="202"/>
      <c r="NU144" s="203"/>
      <c r="NV144" s="204"/>
      <c r="NW144" s="108" t="e">
        <f t="shared" si="3894"/>
        <v>#VALUE!</v>
      </c>
      <c r="NX144" s="102">
        <f>IF(E144=0,0,SUMIF('Cocktail (December 2025)'!$F$6:$DB$1547,E144,'Cocktail (December 2025)'!$BT$6:$BT$1547))</f>
        <v>0</v>
      </c>
      <c r="NY144" s="108" t="e">
        <f t="shared" si="3895"/>
        <v>#VALUE!</v>
      </c>
      <c r="NZ144" s="109" t="e">
        <f t="shared" si="3896"/>
        <v>#VALUE!</v>
      </c>
      <c r="OA144" s="104" t="e">
        <f t="shared" si="3897"/>
        <v>#VALUE!</v>
      </c>
      <c r="OB144" s="105" t="e">
        <f t="shared" si="3898"/>
        <v>#VALUE!</v>
      </c>
      <c r="OC144" s="191"/>
      <c r="OD144" s="192" t="e">
        <f t="shared" si="3899"/>
        <v>#VALUE!</v>
      </c>
      <c r="OE144" s="106" t="e">
        <f t="shared" si="3900"/>
        <v>#VALUE!</v>
      </c>
      <c r="OF144" s="202"/>
      <c r="OG144" s="202"/>
      <c r="OH144" s="202"/>
      <c r="OI144" s="202"/>
      <c r="OJ144" s="202"/>
      <c r="OK144" s="202"/>
      <c r="OL144" s="202"/>
      <c r="OM144" s="202"/>
      <c r="ON144" s="203"/>
      <c r="OO144" s="204"/>
      <c r="OP144" s="108" t="e">
        <f t="shared" si="3901"/>
        <v>#VALUE!</v>
      </c>
      <c r="OQ144" s="102">
        <f>IF(E144=0,0,SUMIF('Cocktail (December 2025)'!$F$6:$DB$1547,E144,'Cocktail (December 2025)'!$BW$6:$BW$1547))</f>
        <v>0</v>
      </c>
      <c r="OR144" s="108" t="e">
        <f t="shared" si="3902"/>
        <v>#VALUE!</v>
      </c>
      <c r="OS144" s="109" t="e">
        <f t="shared" si="3903"/>
        <v>#VALUE!</v>
      </c>
      <c r="OT144" s="104" t="e">
        <f t="shared" si="3904"/>
        <v>#VALUE!</v>
      </c>
      <c r="OU144" s="105" t="e">
        <f t="shared" si="3905"/>
        <v>#VALUE!</v>
      </c>
      <c r="OV144" s="191"/>
      <c r="OW144" s="192" t="e">
        <f t="shared" si="3906"/>
        <v>#VALUE!</v>
      </c>
      <c r="OX144" s="106" t="e">
        <f t="shared" si="3907"/>
        <v>#VALUE!</v>
      </c>
      <c r="OY144" s="202"/>
      <c r="OZ144" s="202"/>
      <c r="PA144" s="202"/>
      <c r="PB144" s="202"/>
      <c r="PC144" s="202"/>
      <c r="PD144" s="202"/>
      <c r="PE144" s="202"/>
      <c r="PF144" s="202"/>
      <c r="PG144" s="203"/>
      <c r="PH144" s="204"/>
      <c r="PI144" s="108" t="e">
        <f t="shared" si="3908"/>
        <v>#VALUE!</v>
      </c>
      <c r="PJ144" s="102">
        <f>IF(E144=0,0,SUMIF('Cocktail (December 2025)'!$F$6:$DB$1547,E144,'Cocktail (December 2025)'!$BZ$6:$BZ$1547))</f>
        <v>0</v>
      </c>
      <c r="PK144" s="108" t="e">
        <f t="shared" si="3909"/>
        <v>#VALUE!</v>
      </c>
      <c r="PL144" s="109" t="e">
        <f t="shared" si="3910"/>
        <v>#VALUE!</v>
      </c>
      <c r="PM144" s="104" t="e">
        <f t="shared" si="3911"/>
        <v>#VALUE!</v>
      </c>
      <c r="PN144" s="105" t="e">
        <f t="shared" si="3912"/>
        <v>#VALUE!</v>
      </c>
      <c r="PO144" s="191"/>
      <c r="PP144" s="192" t="e">
        <f t="shared" si="3913"/>
        <v>#VALUE!</v>
      </c>
      <c r="PQ144" s="106" t="e">
        <f t="shared" si="3914"/>
        <v>#VALUE!</v>
      </c>
      <c r="PR144" s="202"/>
      <c r="PS144" s="202"/>
      <c r="PT144" s="202"/>
      <c r="PU144" s="202"/>
      <c r="PV144" s="202"/>
      <c r="PW144" s="202"/>
      <c r="PX144" s="202"/>
      <c r="PY144" s="202"/>
      <c r="PZ144" s="203"/>
      <c r="QA144" s="204"/>
      <c r="QB144" s="108" t="e">
        <f t="shared" si="3915"/>
        <v>#VALUE!</v>
      </c>
      <c r="QC144" s="102">
        <f>IF(E144=0,0,SUMIF('Cocktail (December 2025)'!$F$6:$DB$1547,E144,'Cocktail (December 2025)'!$CC$6:$CC$1547))</f>
        <v>0</v>
      </c>
      <c r="QD144" s="108" t="e">
        <f t="shared" si="3916"/>
        <v>#VALUE!</v>
      </c>
      <c r="QE144" s="109" t="e">
        <f t="shared" si="3917"/>
        <v>#VALUE!</v>
      </c>
      <c r="QF144" s="104" t="e">
        <f t="shared" si="3918"/>
        <v>#VALUE!</v>
      </c>
      <c r="QG144" s="105" t="e">
        <f t="shared" si="3919"/>
        <v>#VALUE!</v>
      </c>
      <c r="QH144" s="191"/>
      <c r="QI144" s="192" t="e">
        <f t="shared" si="3920"/>
        <v>#VALUE!</v>
      </c>
      <c r="QJ144" s="106" t="e">
        <f t="shared" si="3921"/>
        <v>#VALUE!</v>
      </c>
      <c r="QK144" s="202"/>
      <c r="QL144" s="202"/>
      <c r="QM144" s="202"/>
      <c r="QN144" s="202"/>
      <c r="QO144" s="202"/>
      <c r="QP144" s="202"/>
      <c r="QQ144" s="202"/>
      <c r="QR144" s="202"/>
      <c r="QS144" s="203"/>
      <c r="QT144" s="204"/>
      <c r="QU144" s="108" t="e">
        <f t="shared" si="3922"/>
        <v>#VALUE!</v>
      </c>
      <c r="QV144" s="102">
        <f>IF(E144=0,0,SUMIF('Cocktail (December 2025)'!$F$6:$DB$1547,E144,'Cocktail (December 2025)'!$CF$6:$CF$1547))</f>
        <v>0</v>
      </c>
      <c r="QW144" s="108" t="e">
        <f t="shared" si="3923"/>
        <v>#VALUE!</v>
      </c>
      <c r="QX144" s="109" t="e">
        <f t="shared" si="3924"/>
        <v>#VALUE!</v>
      </c>
      <c r="QY144" s="104" t="e">
        <f t="shared" si="3925"/>
        <v>#VALUE!</v>
      </c>
      <c r="QZ144" s="105" t="e">
        <f t="shared" si="3926"/>
        <v>#VALUE!</v>
      </c>
      <c r="RA144" s="191"/>
      <c r="RB144" s="192" t="e">
        <f t="shared" si="3927"/>
        <v>#VALUE!</v>
      </c>
      <c r="RC144" s="106" t="e">
        <f t="shared" si="3928"/>
        <v>#VALUE!</v>
      </c>
      <c r="RD144" s="202"/>
      <c r="RE144" s="202"/>
      <c r="RF144" s="202"/>
      <c r="RG144" s="202"/>
      <c r="RH144" s="202"/>
      <c r="RI144" s="202"/>
      <c r="RJ144" s="202"/>
      <c r="RK144" s="202"/>
      <c r="RL144" s="203"/>
      <c r="RM144" s="204"/>
      <c r="RN144" s="108" t="e">
        <f t="shared" si="3929"/>
        <v>#VALUE!</v>
      </c>
      <c r="RO144" s="102">
        <f>IF(E144=0,0,SUMIF('Cocktail (December 2025)'!$F$6:$DB$1547,E144,'Cocktail (December 2025)'!$CI$6:$CI$1547))</f>
        <v>0</v>
      </c>
      <c r="RP144" s="108" t="e">
        <f t="shared" si="3930"/>
        <v>#VALUE!</v>
      </c>
      <c r="RQ144" s="109" t="e">
        <f t="shared" si="3931"/>
        <v>#VALUE!</v>
      </c>
      <c r="RR144" s="104" t="e">
        <f t="shared" si="3932"/>
        <v>#VALUE!</v>
      </c>
      <c r="RS144" s="105" t="e">
        <f t="shared" si="3933"/>
        <v>#VALUE!</v>
      </c>
      <c r="RT144" s="191"/>
      <c r="RU144" s="192" t="e">
        <f t="shared" si="3934"/>
        <v>#VALUE!</v>
      </c>
      <c r="RV144" s="106" t="e">
        <f t="shared" si="3935"/>
        <v>#VALUE!</v>
      </c>
      <c r="RW144" s="202"/>
      <c r="RX144" s="202"/>
      <c r="RY144" s="202"/>
      <c r="RZ144" s="202"/>
      <c r="SA144" s="202"/>
      <c r="SB144" s="202"/>
      <c r="SC144" s="202"/>
      <c r="SD144" s="202"/>
      <c r="SE144" s="203"/>
      <c r="SF144" s="204"/>
      <c r="SG144" s="108" t="e">
        <f t="shared" si="3936"/>
        <v>#VALUE!</v>
      </c>
      <c r="SH144" s="102">
        <f>IF(E144=0,0,SUMIF('Cocktail (December 2025)'!$F$6:$DB$1547,E144,'Cocktail (December 2025)'!$CL$6:$CL$1547))</f>
        <v>0</v>
      </c>
      <c r="SI144" s="108" t="e">
        <f t="shared" si="3937"/>
        <v>#VALUE!</v>
      </c>
      <c r="SJ144" s="109" t="e">
        <f t="shared" si="3938"/>
        <v>#VALUE!</v>
      </c>
      <c r="SK144" s="104" t="e">
        <f t="shared" si="3939"/>
        <v>#VALUE!</v>
      </c>
      <c r="SL144" s="105" t="e">
        <f t="shared" si="3940"/>
        <v>#VALUE!</v>
      </c>
      <c r="SM144" s="191"/>
      <c r="SN144" s="192" t="e">
        <f t="shared" si="3941"/>
        <v>#VALUE!</v>
      </c>
      <c r="SO144" s="106" t="e">
        <f t="shared" si="3942"/>
        <v>#VALUE!</v>
      </c>
      <c r="SP144" s="202"/>
      <c r="SQ144" s="202"/>
      <c r="SR144" s="202"/>
      <c r="SS144" s="202"/>
      <c r="ST144" s="202"/>
      <c r="SU144" s="202"/>
      <c r="SV144" s="202"/>
      <c r="SW144" s="202"/>
      <c r="SX144" s="203"/>
      <c r="SY144" s="204"/>
      <c r="SZ144" s="108" t="e">
        <f t="shared" si="3943"/>
        <v>#VALUE!</v>
      </c>
      <c r="TA144" s="102">
        <f>IF(E144=0,0,SUMIF('Cocktail (December 2025)'!$F$6:$DB$1547,E144,'Cocktail (December 2025)'!$CO$6:$CO$1547))</f>
        <v>0</v>
      </c>
      <c r="TB144" s="108" t="e">
        <f t="shared" si="3944"/>
        <v>#VALUE!</v>
      </c>
      <c r="TC144" s="109" t="e">
        <f t="shared" si="3945"/>
        <v>#VALUE!</v>
      </c>
      <c r="TD144" s="104" t="e">
        <f t="shared" si="3946"/>
        <v>#VALUE!</v>
      </c>
      <c r="TE144" s="105" t="e">
        <f t="shared" si="3947"/>
        <v>#VALUE!</v>
      </c>
      <c r="TF144" s="191"/>
      <c r="TG144" s="192" t="e">
        <f t="shared" si="3948"/>
        <v>#VALUE!</v>
      </c>
      <c r="TH144" s="106" t="e">
        <f t="shared" si="3949"/>
        <v>#VALUE!</v>
      </c>
      <c r="TI144" s="202"/>
      <c r="TJ144" s="202"/>
      <c r="TK144" s="202"/>
      <c r="TL144" s="202"/>
      <c r="TM144" s="202"/>
      <c r="TN144" s="202"/>
      <c r="TO144" s="202"/>
      <c r="TP144" s="202"/>
      <c r="TQ144" s="203"/>
      <c r="TR144" s="204"/>
      <c r="TS144" s="108" t="e">
        <f t="shared" si="3950"/>
        <v>#VALUE!</v>
      </c>
      <c r="TT144" s="102">
        <f>IF(E144=0,0,SUMIF('Cocktail (December 2025)'!$F$6:$DB$1547,E144,'Cocktail (December 2025)'!$CR$6:$CR$1547))</f>
        <v>0</v>
      </c>
      <c r="TU144" s="108" t="e">
        <f t="shared" si="3951"/>
        <v>#VALUE!</v>
      </c>
      <c r="TV144" s="109" t="e">
        <f t="shared" si="3952"/>
        <v>#VALUE!</v>
      </c>
      <c r="TW144" s="104" t="e">
        <f t="shared" si="3953"/>
        <v>#VALUE!</v>
      </c>
      <c r="TX144" s="105" t="e">
        <f t="shared" si="3954"/>
        <v>#VALUE!</v>
      </c>
      <c r="TY144" s="191"/>
      <c r="TZ144" s="192" t="e">
        <f t="shared" si="3955"/>
        <v>#VALUE!</v>
      </c>
      <c r="UA144" s="106" t="e">
        <f t="shared" si="3956"/>
        <v>#VALUE!</v>
      </c>
      <c r="UB144" s="202"/>
      <c r="UC144" s="202"/>
      <c r="UD144" s="202"/>
      <c r="UE144" s="202"/>
      <c r="UF144" s="202"/>
      <c r="UG144" s="202"/>
      <c r="UH144" s="202"/>
      <c r="UI144" s="202"/>
      <c r="UJ144" s="203"/>
      <c r="UK144" s="204"/>
      <c r="UL144" s="108" t="e">
        <f t="shared" si="3957"/>
        <v>#VALUE!</v>
      </c>
      <c r="UM144" s="102">
        <f>IF(E144=0,0,SUMIF('Cocktail (December 2025)'!$F$6:$DB$1547,E144,'Cocktail (December 2025)'!$CU$6:$CU$1547))</f>
        <v>0</v>
      </c>
      <c r="UN144" s="108" t="e">
        <f t="shared" si="3958"/>
        <v>#VALUE!</v>
      </c>
      <c r="UO144" s="109" t="e">
        <f t="shared" si="3959"/>
        <v>#VALUE!</v>
      </c>
      <c r="UP144" s="104" t="e">
        <f t="shared" si="3960"/>
        <v>#VALUE!</v>
      </c>
      <c r="UQ144" s="105" t="e">
        <f t="shared" si="3961"/>
        <v>#VALUE!</v>
      </c>
      <c r="UR144" s="191"/>
      <c r="US144" s="192" t="e">
        <f t="shared" si="3962"/>
        <v>#VALUE!</v>
      </c>
      <c r="UT144" s="106" t="e">
        <f t="shared" si="3963"/>
        <v>#VALUE!</v>
      </c>
      <c r="UU144" s="202"/>
      <c r="UV144" s="202"/>
      <c r="UW144" s="202"/>
      <c r="UX144" s="202"/>
      <c r="UY144" s="202"/>
      <c r="UZ144" s="202"/>
      <c r="VA144" s="202"/>
      <c r="VB144" s="202"/>
      <c r="VC144" s="203"/>
      <c r="VD144" s="204"/>
      <c r="VE144" s="108" t="e">
        <f t="shared" si="3964"/>
        <v>#VALUE!</v>
      </c>
      <c r="VF144" s="102">
        <f>IF(E144=0,0,SUMIF('Cocktail (December 2025)'!$F$6:$DB$1547,E144,'Cocktail (December 2025)'!$CX$6:$CX$1547))</f>
        <v>0</v>
      </c>
      <c r="VG144" s="108" t="e">
        <f t="shared" si="3965"/>
        <v>#VALUE!</v>
      </c>
      <c r="VH144" s="109" t="e">
        <f t="shared" si="3966"/>
        <v>#VALUE!</v>
      </c>
      <c r="VI144" s="104" t="e">
        <f t="shared" si="3967"/>
        <v>#VALUE!</v>
      </c>
      <c r="VJ144" s="105" t="e">
        <f t="shared" si="3968"/>
        <v>#VALUE!</v>
      </c>
      <c r="VK144" s="191"/>
      <c r="VL144" s="192" t="e">
        <f t="shared" si="3969"/>
        <v>#VALUE!</v>
      </c>
      <c r="VM144" s="106" t="e">
        <f t="shared" si="3970"/>
        <v>#VALUE!</v>
      </c>
      <c r="VN144" s="202"/>
      <c r="VO144" s="202"/>
      <c r="VP144" s="202"/>
      <c r="VQ144" s="202"/>
      <c r="VR144" s="202"/>
      <c r="VS144" s="202"/>
      <c r="VT144" s="202"/>
      <c r="VU144" s="202"/>
      <c r="VV144" s="203"/>
      <c r="VW144" s="204"/>
      <c r="VX144" s="108" t="e">
        <f t="shared" si="3971"/>
        <v>#VALUE!</v>
      </c>
      <c r="VY144" s="102">
        <f>IF(E144=0,0,SUMIF('Cocktail (December 2025)'!$F$6:$DB$1547,E144,'Cocktail (December 2025)'!$DA$6:$DA$1547))</f>
        <v>0</v>
      </c>
      <c r="VZ144" s="108" t="e">
        <f t="shared" si="3972"/>
        <v>#VALUE!</v>
      </c>
      <c r="WA144" s="109" t="e">
        <f t="shared" si="3973"/>
        <v>#VALUE!</v>
      </c>
      <c r="WB144" s="104" t="e">
        <f t="shared" si="3974"/>
        <v>#VALUE!</v>
      </c>
      <c r="WC144" s="105" t="e">
        <f t="shared" si="3975"/>
        <v>#VALUE!</v>
      </c>
      <c r="WD144" s="191"/>
      <c r="WE144" s="192" t="e">
        <f t="shared" si="3976"/>
        <v>#VALUE!</v>
      </c>
      <c r="WF144" s="14" t="s">
        <v>81</v>
      </c>
      <c r="WG144" s="62">
        <f t="shared" si="3977"/>
        <v>0</v>
      </c>
      <c r="WH144" s="13">
        <f t="shared" si="3978"/>
        <v>0</v>
      </c>
      <c r="WI144" s="13">
        <f t="shared" si="3979"/>
        <v>0</v>
      </c>
      <c r="WJ144" s="13">
        <f t="shared" si="3980"/>
        <v>0</v>
      </c>
      <c r="WK144" s="13">
        <f t="shared" si="3981"/>
        <v>0</v>
      </c>
      <c r="WL144" s="13">
        <f t="shared" si="3982"/>
        <v>0</v>
      </c>
      <c r="WM144" s="13">
        <f t="shared" si="3983"/>
        <v>0</v>
      </c>
      <c r="WN144" s="13">
        <f t="shared" si="3984"/>
        <v>0</v>
      </c>
      <c r="WO144" s="13">
        <f t="shared" si="3985"/>
        <v>0</v>
      </c>
      <c r="WP144" s="63">
        <f t="shared" si="3986"/>
        <v>0</v>
      </c>
      <c r="WQ144" s="63">
        <f t="shared" si="3987"/>
        <v>0</v>
      </c>
      <c r="WR144" s="63" t="e">
        <f t="shared" si="3988"/>
        <v>#VALUE!</v>
      </c>
      <c r="WS144" s="63" t="e">
        <f t="shared" si="3989"/>
        <v>#VALUE!</v>
      </c>
      <c r="WT144" s="54" t="e">
        <f t="shared" si="3990"/>
        <v>#VALUE!</v>
      </c>
      <c r="WU144" s="64" t="e">
        <f t="shared" si="3991"/>
        <v>#VALUE!</v>
      </c>
      <c r="WV144" s="196"/>
      <c r="WW144" s="197" t="e">
        <f t="shared" si="3992"/>
        <v>#VALUE!</v>
      </c>
      <c r="WX144" s="12" t="e">
        <f t="shared" si="3993"/>
        <v>#VALUE!</v>
      </c>
      <c r="WY144" s="61"/>
    </row>
    <row r="145" spans="1:623" ht="15" hidden="1" x14ac:dyDescent="0.3">
      <c r="A145" s="114" t="str">
        <f t="shared" si="3526"/>
        <v>-</v>
      </c>
      <c r="B145" s="175"/>
      <c r="C145" s="173">
        <v>972</v>
      </c>
      <c r="D145" s="174">
        <v>470</v>
      </c>
      <c r="E145" s="138"/>
      <c r="F145" s="98" t="str">
        <f>IF(E145="","",IF(VLOOKUP(E145,'Master Data (December 2025)'!$B$10:$N$857,1)=E145,VLOOKUP(E145,'Master Data (December 2025)'!$B$10:$N$857,6),"XX"))</f>
        <v/>
      </c>
      <c r="G145" s="98"/>
      <c r="H145" s="90" t="str">
        <f>IF(E145="","",IF(VLOOKUP(E145,'Master Data (December 2025)'!$B$10:$N$857,1)=E145,VLOOKUP(E145,'Master Data (December 2025)'!$B$10:$N$857,8),"XX"))</f>
        <v/>
      </c>
      <c r="I145" s="98"/>
      <c r="J145" s="90" t="str">
        <f>IF(E145="","",IF(VLOOKUP(E145,'Master Data (December 2025)'!$B$10:$N$857,1)=E145,VLOOKUP(E145,'Master Data (December 2025)'!$B$10:$N$857,3),"XX"))</f>
        <v/>
      </c>
      <c r="K145" s="99" t="str">
        <f>IF(E145="","",IF(VLOOKUP(E145,'Master Data (December 2025)'!$B$10:$N$857,1)=E145,VLOOKUP(E145,'Master Data (December 2025)'!$B$10:$N$857,5),"XX"))</f>
        <v/>
      </c>
      <c r="L145" s="215" t="str">
        <f>IF(E145="","",IF(VLOOKUP(E145,'Master Data (December 2025)'!$B$10:$N$857,1)=E145,VLOOKUP(E145,'Master Data (December 2025)'!$B$10:$N$857,11),"XX"))</f>
        <v/>
      </c>
      <c r="M145" s="215" t="str">
        <f>IF(E145="","",IF(VLOOKUP(E145,'Master Data (December 2025)'!$B$10:$N$857,1)=E145,VLOOKUP(E145,'Master Data (December 2025)'!$B$10:$N$857,13),"XX"))</f>
        <v/>
      </c>
      <c r="N145" s="208"/>
      <c r="O145" s="100">
        <f t="shared" si="3761"/>
        <v>0</v>
      </c>
      <c r="P145" s="202"/>
      <c r="Q145" s="202"/>
      <c r="R145" s="202"/>
      <c r="S145" s="202"/>
      <c r="T145" s="202"/>
      <c r="U145" s="202"/>
      <c r="V145" s="202"/>
      <c r="W145" s="202"/>
      <c r="X145" s="203"/>
      <c r="Y145" s="204"/>
      <c r="Z145" s="101" t="e">
        <f t="shared" si="3762"/>
        <v>#VALUE!</v>
      </c>
      <c r="AA145" s="102">
        <f>IF(E145=0,0,SUMIF('Cocktail (December 2025)'!$F$6:$DB$1547,E145,'Cocktail (December 2025)'!$O$6:$O$1547))</f>
        <v>0</v>
      </c>
      <c r="AB145" s="103" t="e">
        <f t="shared" si="3763"/>
        <v>#VALUE!</v>
      </c>
      <c r="AC145" s="104" t="e">
        <f t="shared" si="3764"/>
        <v>#VALUE!</v>
      </c>
      <c r="AD145" s="104" t="e">
        <f t="shared" si="3765"/>
        <v>#VALUE!</v>
      </c>
      <c r="AE145" s="105" t="e">
        <f t="shared" si="3766"/>
        <v>#VALUE!</v>
      </c>
      <c r="AF145" s="191"/>
      <c r="AG145" s="192" t="e">
        <f t="shared" si="3767"/>
        <v>#VALUE!</v>
      </c>
      <c r="AH145" s="106" t="e">
        <f t="shared" si="3527"/>
        <v>#VALUE!</v>
      </c>
      <c r="AI145" s="202"/>
      <c r="AJ145" s="202"/>
      <c r="AK145" s="202"/>
      <c r="AL145" s="202"/>
      <c r="AM145" s="202"/>
      <c r="AN145" s="202"/>
      <c r="AO145" s="202"/>
      <c r="AP145" s="202"/>
      <c r="AQ145" s="203"/>
      <c r="AR145" s="204"/>
      <c r="AS145" s="107" t="e">
        <f t="shared" si="3768"/>
        <v>#VALUE!</v>
      </c>
      <c r="AT145" s="102">
        <f>IF(E145=0,0,SUMIF('Cocktail (December 2025)'!$F$6:$DB$1547,E145,'Cocktail (December 2025)'!$R$6:$R$1547))</f>
        <v>0</v>
      </c>
      <c r="AU145" s="108" t="e">
        <f t="shared" si="3769"/>
        <v>#VALUE!</v>
      </c>
      <c r="AV145" s="104" t="e">
        <f t="shared" si="3770"/>
        <v>#VALUE!</v>
      </c>
      <c r="AW145" s="104" t="e">
        <f t="shared" si="3771"/>
        <v>#VALUE!</v>
      </c>
      <c r="AX145" s="105" t="e">
        <f t="shared" si="3772"/>
        <v>#VALUE!</v>
      </c>
      <c r="AY145" s="191"/>
      <c r="AZ145" s="192" t="e">
        <f t="shared" si="3773"/>
        <v>#VALUE!</v>
      </c>
      <c r="BA145" s="106" t="e">
        <f t="shared" si="3774"/>
        <v>#VALUE!</v>
      </c>
      <c r="BB145" s="202"/>
      <c r="BC145" s="202"/>
      <c r="BD145" s="202"/>
      <c r="BE145" s="202"/>
      <c r="BF145" s="202"/>
      <c r="BG145" s="202"/>
      <c r="BH145" s="202"/>
      <c r="BI145" s="202"/>
      <c r="BJ145" s="203"/>
      <c r="BK145" s="204"/>
      <c r="BL145" s="108" t="e">
        <f t="shared" si="3775"/>
        <v>#VALUE!</v>
      </c>
      <c r="BM145" s="102">
        <f>IF(E145=0,0,SUMIF('Cocktail (December 2025)'!$F$6:$DB$1547,E145,'Cocktail (December 2025)'!$U$6:$U$1547))</f>
        <v>0</v>
      </c>
      <c r="BN145" s="108" t="e">
        <f t="shared" si="3776"/>
        <v>#VALUE!</v>
      </c>
      <c r="BO145" s="109" t="e">
        <f t="shared" si="3777"/>
        <v>#VALUE!</v>
      </c>
      <c r="BP145" s="104" t="e">
        <f t="shared" si="3778"/>
        <v>#VALUE!</v>
      </c>
      <c r="BQ145" s="105" t="e">
        <f t="shared" si="3779"/>
        <v>#VALUE!</v>
      </c>
      <c r="BR145" s="191"/>
      <c r="BS145" s="192" t="e">
        <f t="shared" si="3780"/>
        <v>#VALUE!</v>
      </c>
      <c r="BT145" s="106" t="e">
        <f t="shared" si="3781"/>
        <v>#VALUE!</v>
      </c>
      <c r="BU145" s="202"/>
      <c r="BV145" s="202"/>
      <c r="BW145" s="202"/>
      <c r="BX145" s="202"/>
      <c r="BY145" s="202"/>
      <c r="BZ145" s="202"/>
      <c r="CA145" s="202"/>
      <c r="CB145" s="202"/>
      <c r="CC145" s="203"/>
      <c r="CD145" s="204"/>
      <c r="CE145" s="108" t="e">
        <f t="shared" si="3782"/>
        <v>#VALUE!</v>
      </c>
      <c r="CF145" s="102">
        <f>IF(E145=0,0,SUMIF('Cocktail (December 2025)'!$F$6:$DB$1547,E145,'Cocktail (December 2025)'!$X$6:$X$1547))</f>
        <v>0</v>
      </c>
      <c r="CG145" s="108" t="e">
        <f t="shared" si="3783"/>
        <v>#VALUE!</v>
      </c>
      <c r="CH145" s="109" t="e">
        <f t="shared" si="3784"/>
        <v>#VALUE!</v>
      </c>
      <c r="CI145" s="104" t="e">
        <f t="shared" si="3785"/>
        <v>#VALUE!</v>
      </c>
      <c r="CJ145" s="105" t="e">
        <f t="shared" si="3786"/>
        <v>#VALUE!</v>
      </c>
      <c r="CK145" s="191"/>
      <c r="CL145" s="192" t="e">
        <f t="shared" si="3787"/>
        <v>#VALUE!</v>
      </c>
      <c r="CM145" s="106" t="e">
        <f t="shared" si="3788"/>
        <v>#VALUE!</v>
      </c>
      <c r="CN145" s="202"/>
      <c r="CO145" s="202"/>
      <c r="CP145" s="202"/>
      <c r="CQ145" s="202"/>
      <c r="CR145" s="202"/>
      <c r="CS145" s="202"/>
      <c r="CT145" s="202"/>
      <c r="CU145" s="202"/>
      <c r="CV145" s="203"/>
      <c r="CW145" s="204"/>
      <c r="CX145" s="108" t="e">
        <f t="shared" si="3789"/>
        <v>#VALUE!</v>
      </c>
      <c r="CY145" s="102">
        <f>IF(E145=0,0,SUMIF('Cocktail (December 2025)'!$F$6:$DB$1547,E145,'Cocktail (December 2025)'!$AA$6:$AA$1547))</f>
        <v>0</v>
      </c>
      <c r="CZ145" s="108" t="e">
        <f t="shared" si="3790"/>
        <v>#VALUE!</v>
      </c>
      <c r="DA145" s="109" t="e">
        <f t="shared" si="3791"/>
        <v>#VALUE!</v>
      </c>
      <c r="DB145" s="104" t="e">
        <f t="shared" si="3792"/>
        <v>#VALUE!</v>
      </c>
      <c r="DC145" s="105" t="e">
        <f t="shared" si="3793"/>
        <v>#VALUE!</v>
      </c>
      <c r="DD145" s="191"/>
      <c r="DE145" s="192" t="e">
        <f t="shared" si="3794"/>
        <v>#VALUE!</v>
      </c>
      <c r="DF145" s="106" t="e">
        <f t="shared" si="3795"/>
        <v>#VALUE!</v>
      </c>
      <c r="DG145" s="202"/>
      <c r="DH145" s="202"/>
      <c r="DI145" s="202"/>
      <c r="DJ145" s="202"/>
      <c r="DK145" s="202"/>
      <c r="DL145" s="202"/>
      <c r="DM145" s="202"/>
      <c r="DN145" s="202"/>
      <c r="DO145" s="203"/>
      <c r="DP145" s="204"/>
      <c r="DQ145" s="108" t="e">
        <f t="shared" si="3796"/>
        <v>#VALUE!</v>
      </c>
      <c r="DR145" s="102">
        <f>IF(E145=0,0,SUMIF('Cocktail (December 2025)'!$F$6:$DB$1547,E145,'Cocktail (December 2025)'!$AD$6:$AD$1547))</f>
        <v>0</v>
      </c>
      <c r="DS145" s="108" t="e">
        <f t="shared" si="3797"/>
        <v>#VALUE!</v>
      </c>
      <c r="DT145" s="109" t="e">
        <f t="shared" si="3798"/>
        <v>#VALUE!</v>
      </c>
      <c r="DU145" s="104" t="e">
        <f t="shared" si="3799"/>
        <v>#VALUE!</v>
      </c>
      <c r="DV145" s="105" t="e">
        <f t="shared" si="3800"/>
        <v>#VALUE!</v>
      </c>
      <c r="DW145" s="191"/>
      <c r="DX145" s="192" t="e">
        <f t="shared" si="3801"/>
        <v>#VALUE!</v>
      </c>
      <c r="DY145" s="106" t="e">
        <f t="shared" si="3802"/>
        <v>#VALUE!</v>
      </c>
      <c r="DZ145" s="202"/>
      <c r="EA145" s="202"/>
      <c r="EB145" s="202"/>
      <c r="EC145" s="202"/>
      <c r="ED145" s="202"/>
      <c r="EE145" s="202"/>
      <c r="EF145" s="202"/>
      <c r="EG145" s="202"/>
      <c r="EH145" s="203"/>
      <c r="EI145" s="204"/>
      <c r="EJ145" s="108" t="e">
        <f t="shared" si="3803"/>
        <v>#VALUE!</v>
      </c>
      <c r="EK145" s="102">
        <f>IF(E145=0,0,SUMIF('Cocktail (December 2025)'!$F$6:$DB$1547,E145,'Cocktail (December 2025)'!$AG$6:$AG$1547))</f>
        <v>0</v>
      </c>
      <c r="EL145" s="108" t="e">
        <f t="shared" si="3804"/>
        <v>#VALUE!</v>
      </c>
      <c r="EM145" s="109" t="e">
        <f t="shared" si="3805"/>
        <v>#VALUE!</v>
      </c>
      <c r="EN145" s="104" t="e">
        <f t="shared" si="3806"/>
        <v>#VALUE!</v>
      </c>
      <c r="EO145" s="105" t="e">
        <f t="shared" si="3807"/>
        <v>#VALUE!</v>
      </c>
      <c r="EP145" s="191"/>
      <c r="EQ145" s="199" t="e">
        <f t="shared" si="3808"/>
        <v>#VALUE!</v>
      </c>
      <c r="ER145" s="185" t="e">
        <f t="shared" si="3809"/>
        <v>#VALUE!</v>
      </c>
      <c r="ES145" s="202"/>
      <c r="ET145" s="202"/>
      <c r="EU145" s="202"/>
      <c r="EV145" s="202"/>
      <c r="EW145" s="202"/>
      <c r="EX145" s="202"/>
      <c r="EY145" s="202"/>
      <c r="EZ145" s="202"/>
      <c r="FA145" s="203"/>
      <c r="FB145" s="204"/>
      <c r="FC145" s="108" t="e">
        <f t="shared" si="3810"/>
        <v>#VALUE!</v>
      </c>
      <c r="FD145" s="102">
        <f>IF(E145=0,0,SUMIF('Cocktail (December 2025)'!$F$6:$DB$1547,E145,'Cocktail (December 2025)'!$AJ$6:$AJ$1547))</f>
        <v>0</v>
      </c>
      <c r="FE145" s="108" t="e">
        <f t="shared" si="3811"/>
        <v>#VALUE!</v>
      </c>
      <c r="FF145" s="109" t="e">
        <f t="shared" si="3812"/>
        <v>#VALUE!</v>
      </c>
      <c r="FG145" s="104" t="e">
        <f t="shared" si="3813"/>
        <v>#VALUE!</v>
      </c>
      <c r="FH145" s="105" t="e">
        <f t="shared" si="3814"/>
        <v>#VALUE!</v>
      </c>
      <c r="FI145" s="191"/>
      <c r="FJ145" s="192" t="e">
        <f t="shared" si="3815"/>
        <v>#VALUE!</v>
      </c>
      <c r="FK145" s="110" t="e">
        <f t="shared" si="3816"/>
        <v>#VALUE!</v>
      </c>
      <c r="FL145" s="202"/>
      <c r="FM145" s="202"/>
      <c r="FN145" s="202"/>
      <c r="FO145" s="202"/>
      <c r="FP145" s="202"/>
      <c r="FQ145" s="202"/>
      <c r="FR145" s="202"/>
      <c r="FS145" s="202"/>
      <c r="FT145" s="203"/>
      <c r="FU145" s="204"/>
      <c r="FV145" s="108" t="e">
        <f t="shared" si="3817"/>
        <v>#VALUE!</v>
      </c>
      <c r="FW145" s="102">
        <f>IF(E145=0,0,SUMIF('Cocktail (December 2025)'!$F$6:$DB$1547,E145,'Cocktail (December 2025)'!$AM$6:$AM$1547))</f>
        <v>0</v>
      </c>
      <c r="FX145" s="108" t="e">
        <f t="shared" si="3818"/>
        <v>#VALUE!</v>
      </c>
      <c r="FY145" s="109" t="e">
        <f t="shared" si="3819"/>
        <v>#VALUE!</v>
      </c>
      <c r="FZ145" s="104" t="e">
        <f t="shared" si="3820"/>
        <v>#VALUE!</v>
      </c>
      <c r="GA145" s="105" t="e">
        <f t="shared" si="3821"/>
        <v>#VALUE!</v>
      </c>
      <c r="GB145" s="191"/>
      <c r="GC145" s="192" t="e">
        <f t="shared" si="3822"/>
        <v>#VALUE!</v>
      </c>
      <c r="GD145" s="106" t="e">
        <f t="shared" si="3823"/>
        <v>#VALUE!</v>
      </c>
      <c r="GE145" s="202"/>
      <c r="GF145" s="202"/>
      <c r="GG145" s="202"/>
      <c r="GH145" s="202"/>
      <c r="GI145" s="202"/>
      <c r="GJ145" s="202"/>
      <c r="GK145" s="202"/>
      <c r="GL145" s="202"/>
      <c r="GM145" s="203"/>
      <c r="GN145" s="204"/>
      <c r="GO145" s="108" t="e">
        <f t="shared" si="3824"/>
        <v>#VALUE!</v>
      </c>
      <c r="GP145" s="102">
        <f>IF(E145=0,0,SUMIF('Cocktail (December 2025)'!$F$6:$DB$1547,E145,'Cocktail (December 2025)'!$AP$6:$AP$1547))</f>
        <v>0</v>
      </c>
      <c r="GQ145" s="108" t="e">
        <f t="shared" si="3825"/>
        <v>#VALUE!</v>
      </c>
      <c r="GR145" s="109" t="e">
        <f t="shared" si="3826"/>
        <v>#VALUE!</v>
      </c>
      <c r="GS145" s="104" t="e">
        <f t="shared" si="3827"/>
        <v>#VALUE!</v>
      </c>
      <c r="GT145" s="105" t="e">
        <f t="shared" si="3828"/>
        <v>#VALUE!</v>
      </c>
      <c r="GU145" s="191"/>
      <c r="GV145" s="192" t="e">
        <f t="shared" si="3829"/>
        <v>#VALUE!</v>
      </c>
      <c r="GW145" s="106" t="e">
        <f t="shared" si="3830"/>
        <v>#VALUE!</v>
      </c>
      <c r="GX145" s="202"/>
      <c r="GY145" s="202"/>
      <c r="GZ145" s="202"/>
      <c r="HA145" s="202"/>
      <c r="HB145" s="202"/>
      <c r="HC145" s="202"/>
      <c r="HD145" s="202"/>
      <c r="HE145" s="202"/>
      <c r="HF145" s="203"/>
      <c r="HG145" s="204"/>
      <c r="HH145" s="108" t="e">
        <f t="shared" si="3831"/>
        <v>#VALUE!</v>
      </c>
      <c r="HI145" s="102">
        <f>IF(E145=0,0,SUMIF('Cocktail (December 2025)'!$F$6:$DB$1547,E145,'Cocktail (December 2025)'!$AS$6:$AS$1547))</f>
        <v>0</v>
      </c>
      <c r="HJ145" s="108" t="e">
        <f t="shared" si="3832"/>
        <v>#VALUE!</v>
      </c>
      <c r="HK145" s="109" t="e">
        <f t="shared" si="3833"/>
        <v>#VALUE!</v>
      </c>
      <c r="HL145" s="104" t="e">
        <f t="shared" si="3834"/>
        <v>#VALUE!</v>
      </c>
      <c r="HM145" s="105" t="e">
        <f t="shared" si="3835"/>
        <v>#VALUE!</v>
      </c>
      <c r="HN145" s="191"/>
      <c r="HO145" s="192" t="e">
        <f t="shared" si="3836"/>
        <v>#VALUE!</v>
      </c>
      <c r="HP145" s="106" t="e">
        <f t="shared" si="3837"/>
        <v>#VALUE!</v>
      </c>
      <c r="HQ145" s="202"/>
      <c r="HR145" s="202"/>
      <c r="HS145" s="202"/>
      <c r="HT145" s="202"/>
      <c r="HU145" s="202"/>
      <c r="HV145" s="202"/>
      <c r="HW145" s="202"/>
      <c r="HX145" s="202"/>
      <c r="HY145" s="203"/>
      <c r="HZ145" s="204"/>
      <c r="IA145" s="108" t="e">
        <f t="shared" si="3838"/>
        <v>#VALUE!</v>
      </c>
      <c r="IB145" s="102">
        <f>IF(E145=0,0,SUMIF('Cocktail (December 2025)'!$F$6:$DB$1547,E145,'Cocktail (December 2025)'!$AV$6:$AV$1547))</f>
        <v>0</v>
      </c>
      <c r="IC145" s="108" t="e">
        <f t="shared" si="3839"/>
        <v>#VALUE!</v>
      </c>
      <c r="ID145" s="109" t="e">
        <f t="shared" si="3840"/>
        <v>#VALUE!</v>
      </c>
      <c r="IE145" s="104" t="e">
        <f t="shared" si="3841"/>
        <v>#VALUE!</v>
      </c>
      <c r="IF145" s="105" t="e">
        <f t="shared" si="3842"/>
        <v>#VALUE!</v>
      </c>
      <c r="IG145" s="191"/>
      <c r="IH145" s="192" t="e">
        <f t="shared" si="3843"/>
        <v>#VALUE!</v>
      </c>
      <c r="II145" s="106" t="e">
        <f t="shared" si="3844"/>
        <v>#VALUE!</v>
      </c>
      <c r="IJ145" s="202"/>
      <c r="IK145" s="202"/>
      <c r="IL145" s="202"/>
      <c r="IM145" s="202"/>
      <c r="IN145" s="202"/>
      <c r="IO145" s="202"/>
      <c r="IP145" s="202"/>
      <c r="IQ145" s="202"/>
      <c r="IR145" s="203"/>
      <c r="IS145" s="204"/>
      <c r="IT145" s="108" t="e">
        <f t="shared" si="3845"/>
        <v>#VALUE!</v>
      </c>
      <c r="IU145" s="102">
        <f>IF(E145=0,0,SUMIF('Cocktail (December 2025)'!$F$6:$DB$1547,E145,'Cocktail (December 2025)'!$AY$6:$AY$1547))</f>
        <v>0</v>
      </c>
      <c r="IV145" s="108" t="e">
        <f t="shared" si="3846"/>
        <v>#VALUE!</v>
      </c>
      <c r="IW145" s="109" t="e">
        <f t="shared" si="3847"/>
        <v>#VALUE!</v>
      </c>
      <c r="IX145" s="104" t="e">
        <f t="shared" si="3848"/>
        <v>#VALUE!</v>
      </c>
      <c r="IY145" s="105" t="e">
        <f t="shared" si="3849"/>
        <v>#VALUE!</v>
      </c>
      <c r="IZ145" s="191"/>
      <c r="JA145" s="192" t="e">
        <f t="shared" si="3850"/>
        <v>#VALUE!</v>
      </c>
      <c r="JB145" s="106" t="e">
        <f t="shared" si="3851"/>
        <v>#VALUE!</v>
      </c>
      <c r="JC145" s="202"/>
      <c r="JD145" s="202"/>
      <c r="JE145" s="202"/>
      <c r="JF145" s="202"/>
      <c r="JG145" s="202"/>
      <c r="JH145" s="202"/>
      <c r="JI145" s="202"/>
      <c r="JJ145" s="202"/>
      <c r="JK145" s="203"/>
      <c r="JL145" s="204"/>
      <c r="JM145" s="108" t="e">
        <f t="shared" si="3852"/>
        <v>#VALUE!</v>
      </c>
      <c r="JN145" s="102">
        <f>IF(E145=0,0,SUMIF('Cocktail (December 2025)'!$F$6:$DB$1547,E145,'Cocktail (December 2025)'!$BB$6:$BB$1547))</f>
        <v>0</v>
      </c>
      <c r="JO145" s="108" t="e">
        <f t="shared" si="3853"/>
        <v>#VALUE!</v>
      </c>
      <c r="JP145" s="109" t="e">
        <f t="shared" si="3854"/>
        <v>#VALUE!</v>
      </c>
      <c r="JQ145" s="104" t="e">
        <f t="shared" si="3855"/>
        <v>#VALUE!</v>
      </c>
      <c r="JR145" s="105" t="e">
        <f t="shared" si="3856"/>
        <v>#VALUE!</v>
      </c>
      <c r="JS145" s="191"/>
      <c r="JT145" s="192" t="e">
        <f t="shared" si="3857"/>
        <v>#VALUE!</v>
      </c>
      <c r="JU145" s="106" t="e">
        <f t="shared" si="3858"/>
        <v>#VALUE!</v>
      </c>
      <c r="JV145" s="202"/>
      <c r="JW145" s="202"/>
      <c r="JX145" s="202"/>
      <c r="JY145" s="202"/>
      <c r="JZ145" s="202"/>
      <c r="KA145" s="202"/>
      <c r="KB145" s="202"/>
      <c r="KC145" s="202"/>
      <c r="KD145" s="203"/>
      <c r="KE145" s="204"/>
      <c r="KF145" s="108" t="e">
        <f t="shared" si="3859"/>
        <v>#VALUE!</v>
      </c>
      <c r="KG145" s="102">
        <f>IF(E145=0,0,SUMIF('Cocktail (December 2025)'!$F$6:$DB$1547,E145,'Cocktail (December 2025)'!$BE$6:$BE$1547))</f>
        <v>0</v>
      </c>
      <c r="KH145" s="108" t="e">
        <f t="shared" si="3860"/>
        <v>#VALUE!</v>
      </c>
      <c r="KI145" s="109" t="e">
        <f t="shared" si="3861"/>
        <v>#VALUE!</v>
      </c>
      <c r="KJ145" s="104" t="e">
        <f t="shared" si="3862"/>
        <v>#VALUE!</v>
      </c>
      <c r="KK145" s="105" t="e">
        <f t="shared" si="3863"/>
        <v>#VALUE!</v>
      </c>
      <c r="KL145" s="191"/>
      <c r="KM145" s="192" t="e">
        <f t="shared" si="3864"/>
        <v>#VALUE!</v>
      </c>
      <c r="KN145" s="106" t="e">
        <f t="shared" si="3865"/>
        <v>#VALUE!</v>
      </c>
      <c r="KO145" s="202"/>
      <c r="KP145" s="202"/>
      <c r="KQ145" s="202"/>
      <c r="KR145" s="202"/>
      <c r="KS145" s="202"/>
      <c r="KT145" s="202"/>
      <c r="KU145" s="202"/>
      <c r="KV145" s="202"/>
      <c r="KW145" s="203"/>
      <c r="KX145" s="204"/>
      <c r="KY145" s="108" t="e">
        <f t="shared" si="3866"/>
        <v>#VALUE!</v>
      </c>
      <c r="KZ145" s="102">
        <f>IF(E145=0,0,SUMIF('Cocktail (December 2025)'!$F$6:$DB$1547,E145,'Cocktail (December 2025)'!$BH$6:$BH$1547))</f>
        <v>0</v>
      </c>
      <c r="LA145" s="108" t="e">
        <f t="shared" si="3867"/>
        <v>#VALUE!</v>
      </c>
      <c r="LB145" s="109" t="e">
        <f t="shared" si="3868"/>
        <v>#VALUE!</v>
      </c>
      <c r="LC145" s="104" t="e">
        <f t="shared" si="3869"/>
        <v>#VALUE!</v>
      </c>
      <c r="LD145" s="105" t="e">
        <f t="shared" si="3870"/>
        <v>#VALUE!</v>
      </c>
      <c r="LE145" s="191"/>
      <c r="LF145" s="192" t="e">
        <f t="shared" si="3871"/>
        <v>#VALUE!</v>
      </c>
      <c r="LG145" s="106" t="e">
        <f t="shared" si="3872"/>
        <v>#VALUE!</v>
      </c>
      <c r="LH145" s="202"/>
      <c r="LI145" s="202"/>
      <c r="LJ145" s="202"/>
      <c r="LK145" s="202"/>
      <c r="LL145" s="202"/>
      <c r="LM145" s="202"/>
      <c r="LN145" s="202"/>
      <c r="LO145" s="202"/>
      <c r="LP145" s="203"/>
      <c r="LQ145" s="204"/>
      <c r="LR145" s="108" t="e">
        <f t="shared" si="3873"/>
        <v>#VALUE!</v>
      </c>
      <c r="LS145" s="102">
        <f>IF(E145=0,0,SUMIF('Cocktail (December 2025)'!$F$6:$DB$1547,E145,'Cocktail (December 2025)'!$BK$6:$BK$1547))</f>
        <v>0</v>
      </c>
      <c r="LT145" s="108" t="e">
        <f t="shared" si="3874"/>
        <v>#VALUE!</v>
      </c>
      <c r="LU145" s="109" t="e">
        <f t="shared" si="3875"/>
        <v>#VALUE!</v>
      </c>
      <c r="LV145" s="104" t="e">
        <f t="shared" si="3876"/>
        <v>#VALUE!</v>
      </c>
      <c r="LW145" s="105" t="e">
        <f t="shared" si="3877"/>
        <v>#VALUE!</v>
      </c>
      <c r="LX145" s="191"/>
      <c r="LY145" s="192" t="e">
        <f t="shared" si="3878"/>
        <v>#VALUE!</v>
      </c>
      <c r="LZ145" s="106" t="e">
        <f t="shared" si="3879"/>
        <v>#VALUE!</v>
      </c>
      <c r="MA145" s="202"/>
      <c r="MB145" s="202"/>
      <c r="MC145" s="202"/>
      <c r="MD145" s="202"/>
      <c r="ME145" s="202"/>
      <c r="MF145" s="202"/>
      <c r="MG145" s="202"/>
      <c r="MH145" s="202"/>
      <c r="MI145" s="203"/>
      <c r="MJ145" s="204"/>
      <c r="MK145" s="108" t="e">
        <f t="shared" si="3880"/>
        <v>#VALUE!</v>
      </c>
      <c r="ML145" s="102">
        <f>IF(E145=0,0,SUMIF('Cocktail (December 2025)'!$F$6:$DB$1547,E145,'Cocktail (December 2025)'!$BN$6:$BN$1547))</f>
        <v>0</v>
      </c>
      <c r="MM145" s="108" t="e">
        <f t="shared" si="3881"/>
        <v>#VALUE!</v>
      </c>
      <c r="MN145" s="109" t="e">
        <f t="shared" si="3882"/>
        <v>#VALUE!</v>
      </c>
      <c r="MO145" s="104" t="e">
        <f t="shared" si="3883"/>
        <v>#VALUE!</v>
      </c>
      <c r="MP145" s="105" t="e">
        <f t="shared" si="3884"/>
        <v>#VALUE!</v>
      </c>
      <c r="MQ145" s="191"/>
      <c r="MR145" s="192" t="e">
        <f t="shared" si="3885"/>
        <v>#VALUE!</v>
      </c>
      <c r="MS145" s="106" t="e">
        <f t="shared" si="3886"/>
        <v>#VALUE!</v>
      </c>
      <c r="MT145" s="202"/>
      <c r="MU145" s="202"/>
      <c r="MV145" s="202"/>
      <c r="MW145" s="202"/>
      <c r="MX145" s="202"/>
      <c r="MY145" s="202"/>
      <c r="MZ145" s="202"/>
      <c r="NA145" s="202"/>
      <c r="NB145" s="203"/>
      <c r="NC145" s="204"/>
      <c r="ND145" s="108" t="e">
        <f t="shared" si="3887"/>
        <v>#VALUE!</v>
      </c>
      <c r="NE145" s="102">
        <f>IF(E145=0,0,SUMIF('Cocktail (December 2025)'!$F$6:$DB$1547,E145,'Cocktail (December 2025)'!$BQ$6:$BQ$1547))</f>
        <v>0</v>
      </c>
      <c r="NF145" s="108" t="e">
        <f t="shared" si="3888"/>
        <v>#VALUE!</v>
      </c>
      <c r="NG145" s="109" t="e">
        <f t="shared" si="3889"/>
        <v>#VALUE!</v>
      </c>
      <c r="NH145" s="104" t="e">
        <f t="shared" si="3890"/>
        <v>#VALUE!</v>
      </c>
      <c r="NI145" s="105" t="e">
        <f t="shared" si="3891"/>
        <v>#VALUE!</v>
      </c>
      <c r="NJ145" s="191"/>
      <c r="NK145" s="192" t="e">
        <f t="shared" si="3892"/>
        <v>#VALUE!</v>
      </c>
      <c r="NL145" s="106" t="e">
        <f t="shared" si="3893"/>
        <v>#VALUE!</v>
      </c>
      <c r="NM145" s="202"/>
      <c r="NN145" s="202"/>
      <c r="NO145" s="202"/>
      <c r="NP145" s="202"/>
      <c r="NQ145" s="202"/>
      <c r="NR145" s="202"/>
      <c r="NS145" s="202"/>
      <c r="NT145" s="202"/>
      <c r="NU145" s="203"/>
      <c r="NV145" s="204"/>
      <c r="NW145" s="108" t="e">
        <f t="shared" si="3894"/>
        <v>#VALUE!</v>
      </c>
      <c r="NX145" s="102">
        <f>IF(E145=0,0,SUMIF('Cocktail (December 2025)'!$F$6:$DB$1547,E145,'Cocktail (December 2025)'!$BT$6:$BT$1547))</f>
        <v>0</v>
      </c>
      <c r="NY145" s="108" t="e">
        <f t="shared" si="3895"/>
        <v>#VALUE!</v>
      </c>
      <c r="NZ145" s="109" t="e">
        <f t="shared" si="3896"/>
        <v>#VALUE!</v>
      </c>
      <c r="OA145" s="104" t="e">
        <f t="shared" si="3897"/>
        <v>#VALUE!</v>
      </c>
      <c r="OB145" s="105" t="e">
        <f t="shared" si="3898"/>
        <v>#VALUE!</v>
      </c>
      <c r="OC145" s="191"/>
      <c r="OD145" s="192" t="e">
        <f t="shared" si="3899"/>
        <v>#VALUE!</v>
      </c>
      <c r="OE145" s="106" t="e">
        <f t="shared" si="3900"/>
        <v>#VALUE!</v>
      </c>
      <c r="OF145" s="202"/>
      <c r="OG145" s="202"/>
      <c r="OH145" s="202"/>
      <c r="OI145" s="202"/>
      <c r="OJ145" s="202"/>
      <c r="OK145" s="202"/>
      <c r="OL145" s="202"/>
      <c r="OM145" s="202"/>
      <c r="ON145" s="203"/>
      <c r="OO145" s="204"/>
      <c r="OP145" s="108" t="e">
        <f t="shared" si="3901"/>
        <v>#VALUE!</v>
      </c>
      <c r="OQ145" s="102">
        <f>IF(E145=0,0,SUMIF('Cocktail (December 2025)'!$F$6:$DB$1547,E145,'Cocktail (December 2025)'!$BW$6:$BW$1547))</f>
        <v>0</v>
      </c>
      <c r="OR145" s="108" t="e">
        <f t="shared" si="3902"/>
        <v>#VALUE!</v>
      </c>
      <c r="OS145" s="109" t="e">
        <f t="shared" si="3903"/>
        <v>#VALUE!</v>
      </c>
      <c r="OT145" s="104" t="e">
        <f t="shared" si="3904"/>
        <v>#VALUE!</v>
      </c>
      <c r="OU145" s="105" t="e">
        <f t="shared" si="3905"/>
        <v>#VALUE!</v>
      </c>
      <c r="OV145" s="191"/>
      <c r="OW145" s="192" t="e">
        <f t="shared" si="3906"/>
        <v>#VALUE!</v>
      </c>
      <c r="OX145" s="106" t="e">
        <f t="shared" si="3907"/>
        <v>#VALUE!</v>
      </c>
      <c r="OY145" s="202"/>
      <c r="OZ145" s="202"/>
      <c r="PA145" s="202"/>
      <c r="PB145" s="202"/>
      <c r="PC145" s="202"/>
      <c r="PD145" s="202"/>
      <c r="PE145" s="202"/>
      <c r="PF145" s="202"/>
      <c r="PG145" s="203"/>
      <c r="PH145" s="204"/>
      <c r="PI145" s="108" t="e">
        <f t="shared" si="3908"/>
        <v>#VALUE!</v>
      </c>
      <c r="PJ145" s="102">
        <f>IF(E145=0,0,SUMIF('Cocktail (December 2025)'!$F$6:$DB$1547,E145,'Cocktail (December 2025)'!$BZ$6:$BZ$1547))</f>
        <v>0</v>
      </c>
      <c r="PK145" s="108" t="e">
        <f t="shared" si="3909"/>
        <v>#VALUE!</v>
      </c>
      <c r="PL145" s="109" t="e">
        <f t="shared" si="3910"/>
        <v>#VALUE!</v>
      </c>
      <c r="PM145" s="104" t="e">
        <f t="shared" si="3911"/>
        <v>#VALUE!</v>
      </c>
      <c r="PN145" s="105" t="e">
        <f t="shared" si="3912"/>
        <v>#VALUE!</v>
      </c>
      <c r="PO145" s="191"/>
      <c r="PP145" s="192" t="e">
        <f t="shared" si="3913"/>
        <v>#VALUE!</v>
      </c>
      <c r="PQ145" s="106" t="e">
        <f t="shared" si="3914"/>
        <v>#VALUE!</v>
      </c>
      <c r="PR145" s="202"/>
      <c r="PS145" s="202"/>
      <c r="PT145" s="202"/>
      <c r="PU145" s="202"/>
      <c r="PV145" s="202"/>
      <c r="PW145" s="202"/>
      <c r="PX145" s="202"/>
      <c r="PY145" s="202"/>
      <c r="PZ145" s="203"/>
      <c r="QA145" s="204"/>
      <c r="QB145" s="108" t="e">
        <f t="shared" si="3915"/>
        <v>#VALUE!</v>
      </c>
      <c r="QC145" s="102">
        <f>IF(E145=0,0,SUMIF('Cocktail (December 2025)'!$F$6:$DB$1547,E145,'Cocktail (December 2025)'!$CC$6:$CC$1547))</f>
        <v>0</v>
      </c>
      <c r="QD145" s="108" t="e">
        <f t="shared" si="3916"/>
        <v>#VALUE!</v>
      </c>
      <c r="QE145" s="109" t="e">
        <f t="shared" si="3917"/>
        <v>#VALUE!</v>
      </c>
      <c r="QF145" s="104" t="e">
        <f t="shared" si="3918"/>
        <v>#VALUE!</v>
      </c>
      <c r="QG145" s="105" t="e">
        <f t="shared" si="3919"/>
        <v>#VALUE!</v>
      </c>
      <c r="QH145" s="191"/>
      <c r="QI145" s="192" t="e">
        <f t="shared" si="3920"/>
        <v>#VALUE!</v>
      </c>
      <c r="QJ145" s="106" t="e">
        <f t="shared" si="3921"/>
        <v>#VALUE!</v>
      </c>
      <c r="QK145" s="202"/>
      <c r="QL145" s="202"/>
      <c r="QM145" s="202"/>
      <c r="QN145" s="202"/>
      <c r="QO145" s="202"/>
      <c r="QP145" s="202"/>
      <c r="QQ145" s="202"/>
      <c r="QR145" s="202"/>
      <c r="QS145" s="203"/>
      <c r="QT145" s="204"/>
      <c r="QU145" s="108" t="e">
        <f t="shared" si="3922"/>
        <v>#VALUE!</v>
      </c>
      <c r="QV145" s="102">
        <f>IF(E145=0,0,SUMIF('Cocktail (December 2025)'!$F$6:$DB$1547,E145,'Cocktail (December 2025)'!$CF$6:$CF$1547))</f>
        <v>0</v>
      </c>
      <c r="QW145" s="108" t="e">
        <f t="shared" si="3923"/>
        <v>#VALUE!</v>
      </c>
      <c r="QX145" s="109" t="e">
        <f t="shared" si="3924"/>
        <v>#VALUE!</v>
      </c>
      <c r="QY145" s="104" t="e">
        <f t="shared" si="3925"/>
        <v>#VALUE!</v>
      </c>
      <c r="QZ145" s="105" t="e">
        <f t="shared" si="3926"/>
        <v>#VALUE!</v>
      </c>
      <c r="RA145" s="191"/>
      <c r="RB145" s="192" t="e">
        <f t="shared" si="3927"/>
        <v>#VALUE!</v>
      </c>
      <c r="RC145" s="106" t="e">
        <f t="shared" si="3928"/>
        <v>#VALUE!</v>
      </c>
      <c r="RD145" s="202"/>
      <c r="RE145" s="202"/>
      <c r="RF145" s="202"/>
      <c r="RG145" s="202"/>
      <c r="RH145" s="202"/>
      <c r="RI145" s="202"/>
      <c r="RJ145" s="202"/>
      <c r="RK145" s="202"/>
      <c r="RL145" s="203"/>
      <c r="RM145" s="204"/>
      <c r="RN145" s="108" t="e">
        <f t="shared" si="3929"/>
        <v>#VALUE!</v>
      </c>
      <c r="RO145" s="102">
        <f>IF(E145=0,0,SUMIF('Cocktail (December 2025)'!$F$6:$DB$1547,E145,'Cocktail (December 2025)'!$CI$6:$CI$1547))</f>
        <v>0</v>
      </c>
      <c r="RP145" s="108" t="e">
        <f t="shared" si="3930"/>
        <v>#VALUE!</v>
      </c>
      <c r="RQ145" s="109" t="e">
        <f t="shared" si="3931"/>
        <v>#VALUE!</v>
      </c>
      <c r="RR145" s="104" t="e">
        <f t="shared" si="3932"/>
        <v>#VALUE!</v>
      </c>
      <c r="RS145" s="105" t="e">
        <f t="shared" si="3933"/>
        <v>#VALUE!</v>
      </c>
      <c r="RT145" s="191"/>
      <c r="RU145" s="192" t="e">
        <f t="shared" si="3934"/>
        <v>#VALUE!</v>
      </c>
      <c r="RV145" s="106" t="e">
        <f t="shared" si="3935"/>
        <v>#VALUE!</v>
      </c>
      <c r="RW145" s="202"/>
      <c r="RX145" s="202"/>
      <c r="RY145" s="202"/>
      <c r="RZ145" s="202"/>
      <c r="SA145" s="202"/>
      <c r="SB145" s="202"/>
      <c r="SC145" s="202"/>
      <c r="SD145" s="202"/>
      <c r="SE145" s="203"/>
      <c r="SF145" s="204"/>
      <c r="SG145" s="108" t="e">
        <f t="shared" si="3936"/>
        <v>#VALUE!</v>
      </c>
      <c r="SH145" s="102">
        <f>IF(E145=0,0,SUMIF('Cocktail (December 2025)'!$F$6:$DB$1547,E145,'Cocktail (December 2025)'!$CL$6:$CL$1547))</f>
        <v>0</v>
      </c>
      <c r="SI145" s="108" t="e">
        <f t="shared" si="3937"/>
        <v>#VALUE!</v>
      </c>
      <c r="SJ145" s="109" t="e">
        <f t="shared" si="3938"/>
        <v>#VALUE!</v>
      </c>
      <c r="SK145" s="104" t="e">
        <f t="shared" si="3939"/>
        <v>#VALUE!</v>
      </c>
      <c r="SL145" s="105" t="e">
        <f t="shared" si="3940"/>
        <v>#VALUE!</v>
      </c>
      <c r="SM145" s="191"/>
      <c r="SN145" s="192" t="e">
        <f t="shared" si="3941"/>
        <v>#VALUE!</v>
      </c>
      <c r="SO145" s="106" t="e">
        <f t="shared" si="3942"/>
        <v>#VALUE!</v>
      </c>
      <c r="SP145" s="202"/>
      <c r="SQ145" s="202"/>
      <c r="SR145" s="202"/>
      <c r="SS145" s="202"/>
      <c r="ST145" s="202"/>
      <c r="SU145" s="202"/>
      <c r="SV145" s="202"/>
      <c r="SW145" s="202"/>
      <c r="SX145" s="203"/>
      <c r="SY145" s="204"/>
      <c r="SZ145" s="108" t="e">
        <f t="shared" si="3943"/>
        <v>#VALUE!</v>
      </c>
      <c r="TA145" s="102">
        <f>IF(E145=0,0,SUMIF('Cocktail (December 2025)'!$F$6:$DB$1547,E145,'Cocktail (December 2025)'!$CO$6:$CO$1547))</f>
        <v>0</v>
      </c>
      <c r="TB145" s="108" t="e">
        <f t="shared" si="3944"/>
        <v>#VALUE!</v>
      </c>
      <c r="TC145" s="109" t="e">
        <f t="shared" si="3945"/>
        <v>#VALUE!</v>
      </c>
      <c r="TD145" s="104" t="e">
        <f t="shared" si="3946"/>
        <v>#VALUE!</v>
      </c>
      <c r="TE145" s="105" t="e">
        <f t="shared" si="3947"/>
        <v>#VALUE!</v>
      </c>
      <c r="TF145" s="191"/>
      <c r="TG145" s="192" t="e">
        <f t="shared" si="3948"/>
        <v>#VALUE!</v>
      </c>
      <c r="TH145" s="106" t="e">
        <f t="shared" si="3949"/>
        <v>#VALUE!</v>
      </c>
      <c r="TI145" s="202"/>
      <c r="TJ145" s="202"/>
      <c r="TK145" s="202"/>
      <c r="TL145" s="202"/>
      <c r="TM145" s="202"/>
      <c r="TN145" s="202"/>
      <c r="TO145" s="202"/>
      <c r="TP145" s="202"/>
      <c r="TQ145" s="203"/>
      <c r="TR145" s="204"/>
      <c r="TS145" s="108" t="e">
        <f t="shared" si="3950"/>
        <v>#VALUE!</v>
      </c>
      <c r="TT145" s="102">
        <f>IF(E145=0,0,SUMIF('Cocktail (December 2025)'!$F$6:$DB$1547,E145,'Cocktail (December 2025)'!$CR$6:$CR$1547))</f>
        <v>0</v>
      </c>
      <c r="TU145" s="108" t="e">
        <f t="shared" si="3951"/>
        <v>#VALUE!</v>
      </c>
      <c r="TV145" s="109" t="e">
        <f t="shared" si="3952"/>
        <v>#VALUE!</v>
      </c>
      <c r="TW145" s="104" t="e">
        <f t="shared" si="3953"/>
        <v>#VALUE!</v>
      </c>
      <c r="TX145" s="105" t="e">
        <f t="shared" si="3954"/>
        <v>#VALUE!</v>
      </c>
      <c r="TY145" s="191"/>
      <c r="TZ145" s="192" t="e">
        <f t="shared" si="3955"/>
        <v>#VALUE!</v>
      </c>
      <c r="UA145" s="106" t="e">
        <f t="shared" si="3956"/>
        <v>#VALUE!</v>
      </c>
      <c r="UB145" s="202"/>
      <c r="UC145" s="202"/>
      <c r="UD145" s="202"/>
      <c r="UE145" s="202"/>
      <c r="UF145" s="202"/>
      <c r="UG145" s="202"/>
      <c r="UH145" s="202"/>
      <c r="UI145" s="202"/>
      <c r="UJ145" s="203"/>
      <c r="UK145" s="204"/>
      <c r="UL145" s="108" t="e">
        <f t="shared" si="3957"/>
        <v>#VALUE!</v>
      </c>
      <c r="UM145" s="102">
        <f>IF(E145=0,0,SUMIF('Cocktail (December 2025)'!$F$6:$DB$1547,E145,'Cocktail (December 2025)'!$CU$6:$CU$1547))</f>
        <v>0</v>
      </c>
      <c r="UN145" s="108" t="e">
        <f t="shared" si="3958"/>
        <v>#VALUE!</v>
      </c>
      <c r="UO145" s="109" t="e">
        <f t="shared" si="3959"/>
        <v>#VALUE!</v>
      </c>
      <c r="UP145" s="104" t="e">
        <f t="shared" si="3960"/>
        <v>#VALUE!</v>
      </c>
      <c r="UQ145" s="105" t="e">
        <f t="shared" si="3961"/>
        <v>#VALUE!</v>
      </c>
      <c r="UR145" s="191"/>
      <c r="US145" s="192" t="e">
        <f t="shared" si="3962"/>
        <v>#VALUE!</v>
      </c>
      <c r="UT145" s="106" t="e">
        <f t="shared" si="3963"/>
        <v>#VALUE!</v>
      </c>
      <c r="UU145" s="202"/>
      <c r="UV145" s="202"/>
      <c r="UW145" s="202"/>
      <c r="UX145" s="202"/>
      <c r="UY145" s="202"/>
      <c r="UZ145" s="202"/>
      <c r="VA145" s="202"/>
      <c r="VB145" s="202"/>
      <c r="VC145" s="203"/>
      <c r="VD145" s="204"/>
      <c r="VE145" s="108" t="e">
        <f t="shared" si="3964"/>
        <v>#VALUE!</v>
      </c>
      <c r="VF145" s="102">
        <f>IF(E145=0,0,SUMIF('Cocktail (December 2025)'!$F$6:$DB$1547,E145,'Cocktail (December 2025)'!$CX$6:$CX$1547))</f>
        <v>0</v>
      </c>
      <c r="VG145" s="108" t="e">
        <f t="shared" si="3965"/>
        <v>#VALUE!</v>
      </c>
      <c r="VH145" s="109" t="e">
        <f t="shared" si="3966"/>
        <v>#VALUE!</v>
      </c>
      <c r="VI145" s="104" t="e">
        <f t="shared" si="3967"/>
        <v>#VALUE!</v>
      </c>
      <c r="VJ145" s="105" t="e">
        <f t="shared" si="3968"/>
        <v>#VALUE!</v>
      </c>
      <c r="VK145" s="191"/>
      <c r="VL145" s="192" t="e">
        <f t="shared" si="3969"/>
        <v>#VALUE!</v>
      </c>
      <c r="VM145" s="106" t="e">
        <f t="shared" si="3970"/>
        <v>#VALUE!</v>
      </c>
      <c r="VN145" s="202"/>
      <c r="VO145" s="202"/>
      <c r="VP145" s="202"/>
      <c r="VQ145" s="202"/>
      <c r="VR145" s="202"/>
      <c r="VS145" s="202"/>
      <c r="VT145" s="202"/>
      <c r="VU145" s="202"/>
      <c r="VV145" s="203"/>
      <c r="VW145" s="204"/>
      <c r="VX145" s="108" t="e">
        <f t="shared" si="3971"/>
        <v>#VALUE!</v>
      </c>
      <c r="VY145" s="102">
        <f>IF(E145=0,0,SUMIF('Cocktail (December 2025)'!$F$6:$DB$1547,E145,'Cocktail (December 2025)'!$DA$6:$DA$1547))</f>
        <v>0</v>
      </c>
      <c r="VZ145" s="108" t="e">
        <f t="shared" si="3972"/>
        <v>#VALUE!</v>
      </c>
      <c r="WA145" s="109" t="e">
        <f t="shared" si="3973"/>
        <v>#VALUE!</v>
      </c>
      <c r="WB145" s="104" t="e">
        <f t="shared" si="3974"/>
        <v>#VALUE!</v>
      </c>
      <c r="WC145" s="105" t="e">
        <f t="shared" si="3975"/>
        <v>#VALUE!</v>
      </c>
      <c r="WD145" s="191"/>
      <c r="WE145" s="192" t="e">
        <f t="shared" si="3976"/>
        <v>#VALUE!</v>
      </c>
      <c r="WF145" s="14" t="s">
        <v>81</v>
      </c>
      <c r="WG145" s="62">
        <f t="shared" si="3977"/>
        <v>0</v>
      </c>
      <c r="WH145" s="13">
        <f t="shared" si="3978"/>
        <v>0</v>
      </c>
      <c r="WI145" s="13">
        <f t="shared" si="3979"/>
        <v>0</v>
      </c>
      <c r="WJ145" s="13">
        <f t="shared" si="3980"/>
        <v>0</v>
      </c>
      <c r="WK145" s="13">
        <f t="shared" si="3981"/>
        <v>0</v>
      </c>
      <c r="WL145" s="13">
        <f t="shared" si="3982"/>
        <v>0</v>
      </c>
      <c r="WM145" s="13">
        <f t="shared" si="3983"/>
        <v>0</v>
      </c>
      <c r="WN145" s="13">
        <f t="shared" si="3984"/>
        <v>0</v>
      </c>
      <c r="WO145" s="13">
        <f t="shared" si="3985"/>
        <v>0</v>
      </c>
      <c r="WP145" s="63">
        <f t="shared" si="3986"/>
        <v>0</v>
      </c>
      <c r="WQ145" s="63">
        <f t="shared" si="3987"/>
        <v>0</v>
      </c>
      <c r="WR145" s="63" t="e">
        <f t="shared" si="3988"/>
        <v>#VALUE!</v>
      </c>
      <c r="WS145" s="63" t="e">
        <f t="shared" si="3989"/>
        <v>#VALUE!</v>
      </c>
      <c r="WT145" s="54" t="e">
        <f t="shared" si="3990"/>
        <v>#VALUE!</v>
      </c>
      <c r="WU145" s="64" t="e">
        <f t="shared" si="3991"/>
        <v>#VALUE!</v>
      </c>
      <c r="WV145" s="196"/>
      <c r="WW145" s="197" t="e">
        <f t="shared" si="3992"/>
        <v>#VALUE!</v>
      </c>
      <c r="WX145" s="12" t="e">
        <f t="shared" si="3993"/>
        <v>#VALUE!</v>
      </c>
      <c r="WY145" s="61"/>
    </row>
    <row r="146" spans="1:623" ht="15" hidden="1" x14ac:dyDescent="0.3">
      <c r="A146" s="114" t="str">
        <f t="shared" si="3526"/>
        <v>-</v>
      </c>
      <c r="B146" s="175"/>
      <c r="C146" s="173">
        <v>976</v>
      </c>
      <c r="D146" s="174">
        <v>471</v>
      </c>
      <c r="E146" s="138"/>
      <c r="F146" s="98" t="str">
        <f>IF(E146="","",IF(VLOOKUP(E146,'Master Data (December 2025)'!$B$10:$N$857,1)=E146,VLOOKUP(E146,'Master Data (December 2025)'!$B$10:$N$857,6),"XX"))</f>
        <v/>
      </c>
      <c r="G146" s="98"/>
      <c r="H146" s="90" t="str">
        <f>IF(E146="","",IF(VLOOKUP(E146,'Master Data (December 2025)'!$B$10:$N$857,1)=E146,VLOOKUP(E146,'Master Data (December 2025)'!$B$10:$N$857,8),"XX"))</f>
        <v/>
      </c>
      <c r="I146" s="98"/>
      <c r="J146" s="90" t="str">
        <f>IF(E146="","",IF(VLOOKUP(E146,'Master Data (December 2025)'!$B$10:$N$857,1)=E146,VLOOKUP(E146,'Master Data (December 2025)'!$B$10:$N$857,3),"XX"))</f>
        <v/>
      </c>
      <c r="K146" s="99" t="str">
        <f>IF(E146="","",IF(VLOOKUP(E146,'Master Data (December 2025)'!$B$10:$N$857,1)=E146,VLOOKUP(E146,'Master Data (December 2025)'!$B$10:$N$857,5),"XX"))</f>
        <v/>
      </c>
      <c r="L146" s="215" t="str">
        <f>IF(E146="","",IF(VLOOKUP(E146,'Master Data (December 2025)'!$B$10:$N$857,1)=E146,VLOOKUP(E146,'Master Data (December 2025)'!$B$10:$N$857,11),"XX"))</f>
        <v/>
      </c>
      <c r="M146" s="215" t="str">
        <f>IF(E146="","",IF(VLOOKUP(E146,'Master Data (December 2025)'!$B$10:$N$857,1)=E146,VLOOKUP(E146,'Master Data (December 2025)'!$B$10:$N$857,13),"XX"))</f>
        <v/>
      </c>
      <c r="N146" s="208"/>
      <c r="O146" s="100">
        <f t="shared" si="3761"/>
        <v>0</v>
      </c>
      <c r="P146" s="202"/>
      <c r="Q146" s="202"/>
      <c r="R146" s="202"/>
      <c r="S146" s="202"/>
      <c r="T146" s="202"/>
      <c r="U146" s="202"/>
      <c r="V146" s="202"/>
      <c r="W146" s="202"/>
      <c r="X146" s="203"/>
      <c r="Y146" s="204"/>
      <c r="Z146" s="101" t="e">
        <f t="shared" si="3762"/>
        <v>#VALUE!</v>
      </c>
      <c r="AA146" s="102">
        <f>IF(E146=0,0,SUMIF('Cocktail (December 2025)'!$F$6:$DB$1547,E146,'Cocktail (December 2025)'!$O$6:$O$1547))</f>
        <v>0</v>
      </c>
      <c r="AB146" s="103" t="e">
        <f t="shared" si="3763"/>
        <v>#VALUE!</v>
      </c>
      <c r="AC146" s="104" t="e">
        <f t="shared" si="3764"/>
        <v>#VALUE!</v>
      </c>
      <c r="AD146" s="104" t="e">
        <f t="shared" si="3765"/>
        <v>#VALUE!</v>
      </c>
      <c r="AE146" s="105" t="e">
        <f t="shared" si="3766"/>
        <v>#VALUE!</v>
      </c>
      <c r="AF146" s="191"/>
      <c r="AG146" s="192" t="e">
        <f t="shared" si="3767"/>
        <v>#VALUE!</v>
      </c>
      <c r="AH146" s="106" t="e">
        <f t="shared" si="3527"/>
        <v>#VALUE!</v>
      </c>
      <c r="AI146" s="202"/>
      <c r="AJ146" s="202"/>
      <c r="AK146" s="202"/>
      <c r="AL146" s="202"/>
      <c r="AM146" s="202"/>
      <c r="AN146" s="202"/>
      <c r="AO146" s="202"/>
      <c r="AP146" s="202"/>
      <c r="AQ146" s="203"/>
      <c r="AR146" s="204"/>
      <c r="AS146" s="107" t="e">
        <f t="shared" si="3768"/>
        <v>#VALUE!</v>
      </c>
      <c r="AT146" s="102">
        <f>IF(E146=0,0,SUMIF('Cocktail (December 2025)'!$F$6:$DB$1547,E146,'Cocktail (December 2025)'!$R$6:$R$1547))</f>
        <v>0</v>
      </c>
      <c r="AU146" s="108" t="e">
        <f t="shared" si="3769"/>
        <v>#VALUE!</v>
      </c>
      <c r="AV146" s="104" t="e">
        <f t="shared" si="3770"/>
        <v>#VALUE!</v>
      </c>
      <c r="AW146" s="104" t="e">
        <f t="shared" si="3771"/>
        <v>#VALUE!</v>
      </c>
      <c r="AX146" s="105" t="e">
        <f t="shared" si="3772"/>
        <v>#VALUE!</v>
      </c>
      <c r="AY146" s="191"/>
      <c r="AZ146" s="192" t="e">
        <f t="shared" si="3773"/>
        <v>#VALUE!</v>
      </c>
      <c r="BA146" s="106" t="e">
        <f t="shared" si="3774"/>
        <v>#VALUE!</v>
      </c>
      <c r="BB146" s="202"/>
      <c r="BC146" s="202"/>
      <c r="BD146" s="202"/>
      <c r="BE146" s="202"/>
      <c r="BF146" s="202"/>
      <c r="BG146" s="202"/>
      <c r="BH146" s="202"/>
      <c r="BI146" s="202"/>
      <c r="BJ146" s="203"/>
      <c r="BK146" s="204"/>
      <c r="BL146" s="108" t="e">
        <f t="shared" si="3775"/>
        <v>#VALUE!</v>
      </c>
      <c r="BM146" s="102">
        <f>IF(E146=0,0,SUMIF('Cocktail (December 2025)'!$F$6:$DB$1547,E146,'Cocktail (December 2025)'!$U$6:$U$1547))</f>
        <v>0</v>
      </c>
      <c r="BN146" s="108" t="e">
        <f t="shared" si="3776"/>
        <v>#VALUE!</v>
      </c>
      <c r="BO146" s="109" t="e">
        <f t="shared" si="3777"/>
        <v>#VALUE!</v>
      </c>
      <c r="BP146" s="104" t="e">
        <f t="shared" si="3778"/>
        <v>#VALUE!</v>
      </c>
      <c r="BQ146" s="105" t="e">
        <f t="shared" si="3779"/>
        <v>#VALUE!</v>
      </c>
      <c r="BR146" s="191"/>
      <c r="BS146" s="192" t="e">
        <f t="shared" si="3780"/>
        <v>#VALUE!</v>
      </c>
      <c r="BT146" s="106" t="e">
        <f t="shared" si="3781"/>
        <v>#VALUE!</v>
      </c>
      <c r="BU146" s="202"/>
      <c r="BV146" s="202"/>
      <c r="BW146" s="202"/>
      <c r="BX146" s="202"/>
      <c r="BY146" s="202"/>
      <c r="BZ146" s="202"/>
      <c r="CA146" s="202"/>
      <c r="CB146" s="202"/>
      <c r="CC146" s="203"/>
      <c r="CD146" s="204"/>
      <c r="CE146" s="108" t="e">
        <f t="shared" si="3782"/>
        <v>#VALUE!</v>
      </c>
      <c r="CF146" s="102">
        <f>IF(E146=0,0,SUMIF('Cocktail (December 2025)'!$F$6:$DB$1547,E146,'Cocktail (December 2025)'!$X$6:$X$1547))</f>
        <v>0</v>
      </c>
      <c r="CG146" s="108" t="e">
        <f t="shared" si="3783"/>
        <v>#VALUE!</v>
      </c>
      <c r="CH146" s="109" t="e">
        <f t="shared" si="3784"/>
        <v>#VALUE!</v>
      </c>
      <c r="CI146" s="104" t="e">
        <f t="shared" si="3785"/>
        <v>#VALUE!</v>
      </c>
      <c r="CJ146" s="105" t="e">
        <f t="shared" si="3786"/>
        <v>#VALUE!</v>
      </c>
      <c r="CK146" s="191"/>
      <c r="CL146" s="192" t="e">
        <f t="shared" si="3787"/>
        <v>#VALUE!</v>
      </c>
      <c r="CM146" s="106" t="e">
        <f t="shared" si="3788"/>
        <v>#VALUE!</v>
      </c>
      <c r="CN146" s="202"/>
      <c r="CO146" s="202"/>
      <c r="CP146" s="202"/>
      <c r="CQ146" s="202"/>
      <c r="CR146" s="202"/>
      <c r="CS146" s="202"/>
      <c r="CT146" s="202"/>
      <c r="CU146" s="202"/>
      <c r="CV146" s="203"/>
      <c r="CW146" s="204"/>
      <c r="CX146" s="108" t="e">
        <f t="shared" si="3789"/>
        <v>#VALUE!</v>
      </c>
      <c r="CY146" s="102">
        <f>IF(E146=0,0,SUMIF('Cocktail (December 2025)'!$F$6:$DB$1547,E146,'Cocktail (December 2025)'!$AA$6:$AA$1547))</f>
        <v>0</v>
      </c>
      <c r="CZ146" s="108" t="e">
        <f t="shared" si="3790"/>
        <v>#VALUE!</v>
      </c>
      <c r="DA146" s="109" t="e">
        <f t="shared" si="3791"/>
        <v>#VALUE!</v>
      </c>
      <c r="DB146" s="104" t="e">
        <f t="shared" si="3792"/>
        <v>#VALUE!</v>
      </c>
      <c r="DC146" s="105" t="e">
        <f t="shared" si="3793"/>
        <v>#VALUE!</v>
      </c>
      <c r="DD146" s="191"/>
      <c r="DE146" s="192" t="e">
        <f t="shared" si="3794"/>
        <v>#VALUE!</v>
      </c>
      <c r="DF146" s="106" t="e">
        <f t="shared" si="3795"/>
        <v>#VALUE!</v>
      </c>
      <c r="DG146" s="202"/>
      <c r="DH146" s="202"/>
      <c r="DI146" s="202"/>
      <c r="DJ146" s="202"/>
      <c r="DK146" s="202"/>
      <c r="DL146" s="202"/>
      <c r="DM146" s="202"/>
      <c r="DN146" s="202"/>
      <c r="DO146" s="203"/>
      <c r="DP146" s="204"/>
      <c r="DQ146" s="108" t="e">
        <f t="shared" si="3796"/>
        <v>#VALUE!</v>
      </c>
      <c r="DR146" s="102">
        <f>IF(E146=0,0,SUMIF('Cocktail (December 2025)'!$F$6:$DB$1547,E146,'Cocktail (December 2025)'!$AD$6:$AD$1547))</f>
        <v>0</v>
      </c>
      <c r="DS146" s="108" t="e">
        <f t="shared" si="3797"/>
        <v>#VALUE!</v>
      </c>
      <c r="DT146" s="109" t="e">
        <f t="shared" si="3798"/>
        <v>#VALUE!</v>
      </c>
      <c r="DU146" s="104" t="e">
        <f t="shared" si="3799"/>
        <v>#VALUE!</v>
      </c>
      <c r="DV146" s="105" t="e">
        <f t="shared" si="3800"/>
        <v>#VALUE!</v>
      </c>
      <c r="DW146" s="191"/>
      <c r="DX146" s="192" t="e">
        <f t="shared" si="3801"/>
        <v>#VALUE!</v>
      </c>
      <c r="DY146" s="106" t="e">
        <f t="shared" si="3802"/>
        <v>#VALUE!</v>
      </c>
      <c r="DZ146" s="202"/>
      <c r="EA146" s="202"/>
      <c r="EB146" s="202"/>
      <c r="EC146" s="202"/>
      <c r="ED146" s="202"/>
      <c r="EE146" s="202"/>
      <c r="EF146" s="202"/>
      <c r="EG146" s="202"/>
      <c r="EH146" s="203"/>
      <c r="EI146" s="204"/>
      <c r="EJ146" s="108" t="e">
        <f t="shared" si="3803"/>
        <v>#VALUE!</v>
      </c>
      <c r="EK146" s="102">
        <f>IF(E146=0,0,SUMIF('Cocktail (December 2025)'!$F$6:$DB$1547,E146,'Cocktail (December 2025)'!$AG$6:$AG$1547))</f>
        <v>0</v>
      </c>
      <c r="EL146" s="108" t="e">
        <f t="shared" si="3804"/>
        <v>#VALUE!</v>
      </c>
      <c r="EM146" s="109" t="e">
        <f t="shared" si="3805"/>
        <v>#VALUE!</v>
      </c>
      <c r="EN146" s="104" t="e">
        <f t="shared" si="3806"/>
        <v>#VALUE!</v>
      </c>
      <c r="EO146" s="105" t="e">
        <f t="shared" si="3807"/>
        <v>#VALUE!</v>
      </c>
      <c r="EP146" s="191"/>
      <c r="EQ146" s="199" t="e">
        <f t="shared" si="3808"/>
        <v>#VALUE!</v>
      </c>
      <c r="ER146" s="185" t="e">
        <f t="shared" si="3809"/>
        <v>#VALUE!</v>
      </c>
      <c r="ES146" s="202"/>
      <c r="ET146" s="202"/>
      <c r="EU146" s="202"/>
      <c r="EV146" s="202"/>
      <c r="EW146" s="202"/>
      <c r="EX146" s="202"/>
      <c r="EY146" s="202"/>
      <c r="EZ146" s="202"/>
      <c r="FA146" s="203"/>
      <c r="FB146" s="204"/>
      <c r="FC146" s="108" t="e">
        <f t="shared" si="3810"/>
        <v>#VALUE!</v>
      </c>
      <c r="FD146" s="102">
        <f>IF(E146=0,0,SUMIF('Cocktail (December 2025)'!$F$6:$DB$1547,E146,'Cocktail (December 2025)'!$AJ$6:$AJ$1547))</f>
        <v>0</v>
      </c>
      <c r="FE146" s="108" t="e">
        <f t="shared" si="3811"/>
        <v>#VALUE!</v>
      </c>
      <c r="FF146" s="109" t="e">
        <f t="shared" si="3812"/>
        <v>#VALUE!</v>
      </c>
      <c r="FG146" s="104" t="e">
        <f t="shared" si="3813"/>
        <v>#VALUE!</v>
      </c>
      <c r="FH146" s="105" t="e">
        <f t="shared" si="3814"/>
        <v>#VALUE!</v>
      </c>
      <c r="FI146" s="191"/>
      <c r="FJ146" s="192" t="e">
        <f t="shared" si="3815"/>
        <v>#VALUE!</v>
      </c>
      <c r="FK146" s="110" t="e">
        <f t="shared" si="3816"/>
        <v>#VALUE!</v>
      </c>
      <c r="FL146" s="202"/>
      <c r="FM146" s="202"/>
      <c r="FN146" s="202"/>
      <c r="FO146" s="202"/>
      <c r="FP146" s="202"/>
      <c r="FQ146" s="202"/>
      <c r="FR146" s="202"/>
      <c r="FS146" s="202"/>
      <c r="FT146" s="203"/>
      <c r="FU146" s="204"/>
      <c r="FV146" s="108" t="e">
        <f t="shared" si="3817"/>
        <v>#VALUE!</v>
      </c>
      <c r="FW146" s="102">
        <f>IF(E146=0,0,SUMIF('Cocktail (December 2025)'!$F$6:$DB$1547,E146,'Cocktail (December 2025)'!$AM$6:$AM$1547))</f>
        <v>0</v>
      </c>
      <c r="FX146" s="108" t="e">
        <f t="shared" si="3818"/>
        <v>#VALUE!</v>
      </c>
      <c r="FY146" s="109" t="e">
        <f t="shared" si="3819"/>
        <v>#VALUE!</v>
      </c>
      <c r="FZ146" s="104" t="e">
        <f t="shared" si="3820"/>
        <v>#VALUE!</v>
      </c>
      <c r="GA146" s="105" t="e">
        <f t="shared" si="3821"/>
        <v>#VALUE!</v>
      </c>
      <c r="GB146" s="191"/>
      <c r="GC146" s="192" t="e">
        <f t="shared" si="3822"/>
        <v>#VALUE!</v>
      </c>
      <c r="GD146" s="106" t="e">
        <f t="shared" si="3823"/>
        <v>#VALUE!</v>
      </c>
      <c r="GE146" s="202"/>
      <c r="GF146" s="202"/>
      <c r="GG146" s="202"/>
      <c r="GH146" s="202"/>
      <c r="GI146" s="202"/>
      <c r="GJ146" s="202"/>
      <c r="GK146" s="202"/>
      <c r="GL146" s="202"/>
      <c r="GM146" s="203"/>
      <c r="GN146" s="204"/>
      <c r="GO146" s="108" t="e">
        <f t="shared" si="3824"/>
        <v>#VALUE!</v>
      </c>
      <c r="GP146" s="102">
        <f>IF(E146=0,0,SUMIF('Cocktail (December 2025)'!$F$6:$DB$1547,E146,'Cocktail (December 2025)'!$AP$6:$AP$1547))</f>
        <v>0</v>
      </c>
      <c r="GQ146" s="108" t="e">
        <f t="shared" si="3825"/>
        <v>#VALUE!</v>
      </c>
      <c r="GR146" s="109" t="e">
        <f t="shared" si="3826"/>
        <v>#VALUE!</v>
      </c>
      <c r="GS146" s="104" t="e">
        <f t="shared" si="3827"/>
        <v>#VALUE!</v>
      </c>
      <c r="GT146" s="105" t="e">
        <f t="shared" si="3828"/>
        <v>#VALUE!</v>
      </c>
      <c r="GU146" s="191"/>
      <c r="GV146" s="192" t="e">
        <f t="shared" si="3829"/>
        <v>#VALUE!</v>
      </c>
      <c r="GW146" s="106" t="e">
        <f t="shared" si="3830"/>
        <v>#VALUE!</v>
      </c>
      <c r="GX146" s="202"/>
      <c r="GY146" s="202"/>
      <c r="GZ146" s="202"/>
      <c r="HA146" s="202"/>
      <c r="HB146" s="202"/>
      <c r="HC146" s="202"/>
      <c r="HD146" s="202"/>
      <c r="HE146" s="202"/>
      <c r="HF146" s="203"/>
      <c r="HG146" s="204"/>
      <c r="HH146" s="108" t="e">
        <f t="shared" si="3831"/>
        <v>#VALUE!</v>
      </c>
      <c r="HI146" s="102">
        <f>IF(E146=0,0,SUMIF('Cocktail (December 2025)'!$F$6:$DB$1547,E146,'Cocktail (December 2025)'!$AS$6:$AS$1547))</f>
        <v>0</v>
      </c>
      <c r="HJ146" s="108" t="e">
        <f t="shared" si="3832"/>
        <v>#VALUE!</v>
      </c>
      <c r="HK146" s="109" t="e">
        <f t="shared" si="3833"/>
        <v>#VALUE!</v>
      </c>
      <c r="HL146" s="104" t="e">
        <f t="shared" si="3834"/>
        <v>#VALUE!</v>
      </c>
      <c r="HM146" s="105" t="e">
        <f t="shared" si="3835"/>
        <v>#VALUE!</v>
      </c>
      <c r="HN146" s="191"/>
      <c r="HO146" s="192" t="e">
        <f t="shared" si="3836"/>
        <v>#VALUE!</v>
      </c>
      <c r="HP146" s="106" t="e">
        <f t="shared" si="3837"/>
        <v>#VALUE!</v>
      </c>
      <c r="HQ146" s="202"/>
      <c r="HR146" s="202"/>
      <c r="HS146" s="202"/>
      <c r="HT146" s="202"/>
      <c r="HU146" s="202"/>
      <c r="HV146" s="202"/>
      <c r="HW146" s="202"/>
      <c r="HX146" s="202"/>
      <c r="HY146" s="203"/>
      <c r="HZ146" s="204"/>
      <c r="IA146" s="108" t="e">
        <f t="shared" si="3838"/>
        <v>#VALUE!</v>
      </c>
      <c r="IB146" s="102">
        <f>IF(E146=0,0,SUMIF('Cocktail (December 2025)'!$F$6:$DB$1547,E146,'Cocktail (December 2025)'!$AV$6:$AV$1547))</f>
        <v>0</v>
      </c>
      <c r="IC146" s="108" t="e">
        <f t="shared" si="3839"/>
        <v>#VALUE!</v>
      </c>
      <c r="ID146" s="109" t="e">
        <f t="shared" si="3840"/>
        <v>#VALUE!</v>
      </c>
      <c r="IE146" s="104" t="e">
        <f t="shared" si="3841"/>
        <v>#VALUE!</v>
      </c>
      <c r="IF146" s="105" t="e">
        <f t="shared" si="3842"/>
        <v>#VALUE!</v>
      </c>
      <c r="IG146" s="191"/>
      <c r="IH146" s="192" t="e">
        <f t="shared" si="3843"/>
        <v>#VALUE!</v>
      </c>
      <c r="II146" s="106" t="e">
        <f t="shared" si="3844"/>
        <v>#VALUE!</v>
      </c>
      <c r="IJ146" s="202"/>
      <c r="IK146" s="202"/>
      <c r="IL146" s="202"/>
      <c r="IM146" s="202"/>
      <c r="IN146" s="202"/>
      <c r="IO146" s="202"/>
      <c r="IP146" s="202"/>
      <c r="IQ146" s="202"/>
      <c r="IR146" s="203"/>
      <c r="IS146" s="204"/>
      <c r="IT146" s="108" t="e">
        <f t="shared" si="3845"/>
        <v>#VALUE!</v>
      </c>
      <c r="IU146" s="102">
        <f>IF(E146=0,0,SUMIF('Cocktail (December 2025)'!$F$6:$DB$1547,E146,'Cocktail (December 2025)'!$AY$6:$AY$1547))</f>
        <v>0</v>
      </c>
      <c r="IV146" s="108" t="e">
        <f t="shared" si="3846"/>
        <v>#VALUE!</v>
      </c>
      <c r="IW146" s="109" t="e">
        <f t="shared" si="3847"/>
        <v>#VALUE!</v>
      </c>
      <c r="IX146" s="104" t="e">
        <f t="shared" si="3848"/>
        <v>#VALUE!</v>
      </c>
      <c r="IY146" s="105" t="e">
        <f t="shared" si="3849"/>
        <v>#VALUE!</v>
      </c>
      <c r="IZ146" s="191"/>
      <c r="JA146" s="192" t="e">
        <f t="shared" si="3850"/>
        <v>#VALUE!</v>
      </c>
      <c r="JB146" s="106" t="e">
        <f t="shared" si="3851"/>
        <v>#VALUE!</v>
      </c>
      <c r="JC146" s="202"/>
      <c r="JD146" s="202"/>
      <c r="JE146" s="202"/>
      <c r="JF146" s="202"/>
      <c r="JG146" s="202"/>
      <c r="JH146" s="202"/>
      <c r="JI146" s="202"/>
      <c r="JJ146" s="202"/>
      <c r="JK146" s="203"/>
      <c r="JL146" s="204"/>
      <c r="JM146" s="108" t="e">
        <f t="shared" si="3852"/>
        <v>#VALUE!</v>
      </c>
      <c r="JN146" s="102">
        <f>IF(E146=0,0,SUMIF('Cocktail (December 2025)'!$F$6:$DB$1547,E146,'Cocktail (December 2025)'!$BB$6:$BB$1547))</f>
        <v>0</v>
      </c>
      <c r="JO146" s="108" t="e">
        <f t="shared" si="3853"/>
        <v>#VALUE!</v>
      </c>
      <c r="JP146" s="109" t="e">
        <f t="shared" si="3854"/>
        <v>#VALUE!</v>
      </c>
      <c r="JQ146" s="104" t="e">
        <f t="shared" si="3855"/>
        <v>#VALUE!</v>
      </c>
      <c r="JR146" s="105" t="e">
        <f t="shared" si="3856"/>
        <v>#VALUE!</v>
      </c>
      <c r="JS146" s="191"/>
      <c r="JT146" s="192" t="e">
        <f t="shared" si="3857"/>
        <v>#VALUE!</v>
      </c>
      <c r="JU146" s="106" t="e">
        <f t="shared" si="3858"/>
        <v>#VALUE!</v>
      </c>
      <c r="JV146" s="202"/>
      <c r="JW146" s="202"/>
      <c r="JX146" s="202"/>
      <c r="JY146" s="202"/>
      <c r="JZ146" s="202"/>
      <c r="KA146" s="202"/>
      <c r="KB146" s="202"/>
      <c r="KC146" s="202"/>
      <c r="KD146" s="203"/>
      <c r="KE146" s="204"/>
      <c r="KF146" s="108" t="e">
        <f t="shared" si="3859"/>
        <v>#VALUE!</v>
      </c>
      <c r="KG146" s="102">
        <f>IF(E146=0,0,SUMIF('Cocktail (December 2025)'!$F$6:$DB$1547,E146,'Cocktail (December 2025)'!$BE$6:$BE$1547))</f>
        <v>0</v>
      </c>
      <c r="KH146" s="108" t="e">
        <f t="shared" si="3860"/>
        <v>#VALUE!</v>
      </c>
      <c r="KI146" s="109" t="e">
        <f t="shared" si="3861"/>
        <v>#VALUE!</v>
      </c>
      <c r="KJ146" s="104" t="e">
        <f t="shared" si="3862"/>
        <v>#VALUE!</v>
      </c>
      <c r="KK146" s="105" t="e">
        <f t="shared" si="3863"/>
        <v>#VALUE!</v>
      </c>
      <c r="KL146" s="191"/>
      <c r="KM146" s="192" t="e">
        <f t="shared" si="3864"/>
        <v>#VALUE!</v>
      </c>
      <c r="KN146" s="106" t="e">
        <f t="shared" si="3865"/>
        <v>#VALUE!</v>
      </c>
      <c r="KO146" s="202"/>
      <c r="KP146" s="202"/>
      <c r="KQ146" s="202"/>
      <c r="KR146" s="202"/>
      <c r="KS146" s="202"/>
      <c r="KT146" s="202"/>
      <c r="KU146" s="202"/>
      <c r="KV146" s="202"/>
      <c r="KW146" s="203"/>
      <c r="KX146" s="204"/>
      <c r="KY146" s="108" t="e">
        <f t="shared" si="3866"/>
        <v>#VALUE!</v>
      </c>
      <c r="KZ146" s="102">
        <f>IF(E146=0,0,SUMIF('Cocktail (December 2025)'!$F$6:$DB$1547,E146,'Cocktail (December 2025)'!$BH$6:$BH$1547))</f>
        <v>0</v>
      </c>
      <c r="LA146" s="108" t="e">
        <f t="shared" si="3867"/>
        <v>#VALUE!</v>
      </c>
      <c r="LB146" s="109" t="e">
        <f t="shared" si="3868"/>
        <v>#VALUE!</v>
      </c>
      <c r="LC146" s="104" t="e">
        <f t="shared" si="3869"/>
        <v>#VALUE!</v>
      </c>
      <c r="LD146" s="105" t="e">
        <f t="shared" si="3870"/>
        <v>#VALUE!</v>
      </c>
      <c r="LE146" s="191"/>
      <c r="LF146" s="192" t="e">
        <f t="shared" si="3871"/>
        <v>#VALUE!</v>
      </c>
      <c r="LG146" s="106" t="e">
        <f t="shared" si="3872"/>
        <v>#VALUE!</v>
      </c>
      <c r="LH146" s="202"/>
      <c r="LI146" s="202"/>
      <c r="LJ146" s="202"/>
      <c r="LK146" s="202"/>
      <c r="LL146" s="202"/>
      <c r="LM146" s="202"/>
      <c r="LN146" s="202"/>
      <c r="LO146" s="202"/>
      <c r="LP146" s="203"/>
      <c r="LQ146" s="204"/>
      <c r="LR146" s="108" t="e">
        <f t="shared" si="3873"/>
        <v>#VALUE!</v>
      </c>
      <c r="LS146" s="102">
        <f>IF(E146=0,0,SUMIF('Cocktail (December 2025)'!$F$6:$DB$1547,E146,'Cocktail (December 2025)'!$BK$6:$BK$1547))</f>
        <v>0</v>
      </c>
      <c r="LT146" s="108" t="e">
        <f t="shared" si="3874"/>
        <v>#VALUE!</v>
      </c>
      <c r="LU146" s="109" t="e">
        <f t="shared" si="3875"/>
        <v>#VALUE!</v>
      </c>
      <c r="LV146" s="104" t="e">
        <f t="shared" si="3876"/>
        <v>#VALUE!</v>
      </c>
      <c r="LW146" s="105" t="e">
        <f t="shared" si="3877"/>
        <v>#VALUE!</v>
      </c>
      <c r="LX146" s="191"/>
      <c r="LY146" s="192" t="e">
        <f t="shared" si="3878"/>
        <v>#VALUE!</v>
      </c>
      <c r="LZ146" s="106" t="e">
        <f t="shared" si="3879"/>
        <v>#VALUE!</v>
      </c>
      <c r="MA146" s="202"/>
      <c r="MB146" s="202"/>
      <c r="MC146" s="202"/>
      <c r="MD146" s="202"/>
      <c r="ME146" s="202"/>
      <c r="MF146" s="202"/>
      <c r="MG146" s="202"/>
      <c r="MH146" s="202"/>
      <c r="MI146" s="203"/>
      <c r="MJ146" s="204"/>
      <c r="MK146" s="108" t="e">
        <f t="shared" si="3880"/>
        <v>#VALUE!</v>
      </c>
      <c r="ML146" s="102">
        <f>IF(E146=0,0,SUMIF('Cocktail (December 2025)'!$F$6:$DB$1547,E146,'Cocktail (December 2025)'!$BN$6:$BN$1547))</f>
        <v>0</v>
      </c>
      <c r="MM146" s="108" t="e">
        <f t="shared" si="3881"/>
        <v>#VALUE!</v>
      </c>
      <c r="MN146" s="109" t="e">
        <f t="shared" si="3882"/>
        <v>#VALUE!</v>
      </c>
      <c r="MO146" s="104" t="e">
        <f t="shared" si="3883"/>
        <v>#VALUE!</v>
      </c>
      <c r="MP146" s="105" t="e">
        <f t="shared" si="3884"/>
        <v>#VALUE!</v>
      </c>
      <c r="MQ146" s="191"/>
      <c r="MR146" s="192" t="e">
        <f t="shared" si="3885"/>
        <v>#VALUE!</v>
      </c>
      <c r="MS146" s="106" t="e">
        <f t="shared" si="3886"/>
        <v>#VALUE!</v>
      </c>
      <c r="MT146" s="202"/>
      <c r="MU146" s="202"/>
      <c r="MV146" s="202"/>
      <c r="MW146" s="202"/>
      <c r="MX146" s="202"/>
      <c r="MY146" s="202"/>
      <c r="MZ146" s="202"/>
      <c r="NA146" s="202"/>
      <c r="NB146" s="203"/>
      <c r="NC146" s="204"/>
      <c r="ND146" s="108" t="e">
        <f t="shared" si="3887"/>
        <v>#VALUE!</v>
      </c>
      <c r="NE146" s="102">
        <f>IF(E146=0,0,SUMIF('Cocktail (December 2025)'!$F$6:$DB$1547,E146,'Cocktail (December 2025)'!$BQ$6:$BQ$1547))</f>
        <v>0</v>
      </c>
      <c r="NF146" s="108" t="e">
        <f t="shared" si="3888"/>
        <v>#VALUE!</v>
      </c>
      <c r="NG146" s="109" t="e">
        <f t="shared" si="3889"/>
        <v>#VALUE!</v>
      </c>
      <c r="NH146" s="104" t="e">
        <f t="shared" si="3890"/>
        <v>#VALUE!</v>
      </c>
      <c r="NI146" s="105" t="e">
        <f t="shared" si="3891"/>
        <v>#VALUE!</v>
      </c>
      <c r="NJ146" s="191"/>
      <c r="NK146" s="192" t="e">
        <f t="shared" si="3892"/>
        <v>#VALUE!</v>
      </c>
      <c r="NL146" s="106" t="e">
        <f t="shared" si="3893"/>
        <v>#VALUE!</v>
      </c>
      <c r="NM146" s="202"/>
      <c r="NN146" s="202"/>
      <c r="NO146" s="202"/>
      <c r="NP146" s="202"/>
      <c r="NQ146" s="202"/>
      <c r="NR146" s="202"/>
      <c r="NS146" s="202"/>
      <c r="NT146" s="202"/>
      <c r="NU146" s="203"/>
      <c r="NV146" s="204"/>
      <c r="NW146" s="108" t="e">
        <f t="shared" si="3894"/>
        <v>#VALUE!</v>
      </c>
      <c r="NX146" s="102">
        <f>IF(E146=0,0,SUMIF('Cocktail (December 2025)'!$F$6:$DB$1547,E146,'Cocktail (December 2025)'!$BT$6:$BT$1547))</f>
        <v>0</v>
      </c>
      <c r="NY146" s="108" t="e">
        <f t="shared" si="3895"/>
        <v>#VALUE!</v>
      </c>
      <c r="NZ146" s="109" t="e">
        <f t="shared" si="3896"/>
        <v>#VALUE!</v>
      </c>
      <c r="OA146" s="104" t="e">
        <f t="shared" si="3897"/>
        <v>#VALUE!</v>
      </c>
      <c r="OB146" s="105" t="e">
        <f t="shared" si="3898"/>
        <v>#VALUE!</v>
      </c>
      <c r="OC146" s="191"/>
      <c r="OD146" s="192" t="e">
        <f t="shared" si="3899"/>
        <v>#VALUE!</v>
      </c>
      <c r="OE146" s="106" t="e">
        <f t="shared" si="3900"/>
        <v>#VALUE!</v>
      </c>
      <c r="OF146" s="202"/>
      <c r="OG146" s="202"/>
      <c r="OH146" s="202"/>
      <c r="OI146" s="202"/>
      <c r="OJ146" s="202"/>
      <c r="OK146" s="202"/>
      <c r="OL146" s="202"/>
      <c r="OM146" s="202"/>
      <c r="ON146" s="203"/>
      <c r="OO146" s="204"/>
      <c r="OP146" s="108" t="e">
        <f t="shared" si="3901"/>
        <v>#VALUE!</v>
      </c>
      <c r="OQ146" s="102">
        <f>IF(E146=0,0,SUMIF('Cocktail (December 2025)'!$F$6:$DB$1547,E146,'Cocktail (December 2025)'!$BW$6:$BW$1547))</f>
        <v>0</v>
      </c>
      <c r="OR146" s="108" t="e">
        <f t="shared" si="3902"/>
        <v>#VALUE!</v>
      </c>
      <c r="OS146" s="109" t="e">
        <f t="shared" si="3903"/>
        <v>#VALUE!</v>
      </c>
      <c r="OT146" s="104" t="e">
        <f t="shared" si="3904"/>
        <v>#VALUE!</v>
      </c>
      <c r="OU146" s="105" t="e">
        <f t="shared" si="3905"/>
        <v>#VALUE!</v>
      </c>
      <c r="OV146" s="191"/>
      <c r="OW146" s="192" t="e">
        <f t="shared" si="3906"/>
        <v>#VALUE!</v>
      </c>
      <c r="OX146" s="106" t="e">
        <f t="shared" si="3907"/>
        <v>#VALUE!</v>
      </c>
      <c r="OY146" s="202"/>
      <c r="OZ146" s="202"/>
      <c r="PA146" s="202"/>
      <c r="PB146" s="202"/>
      <c r="PC146" s="202"/>
      <c r="PD146" s="202"/>
      <c r="PE146" s="202"/>
      <c r="PF146" s="202"/>
      <c r="PG146" s="203"/>
      <c r="PH146" s="204"/>
      <c r="PI146" s="108" t="e">
        <f t="shared" si="3908"/>
        <v>#VALUE!</v>
      </c>
      <c r="PJ146" s="102">
        <f>IF(E146=0,0,SUMIF('Cocktail (December 2025)'!$F$6:$DB$1547,E146,'Cocktail (December 2025)'!$BZ$6:$BZ$1547))</f>
        <v>0</v>
      </c>
      <c r="PK146" s="108" t="e">
        <f t="shared" si="3909"/>
        <v>#VALUE!</v>
      </c>
      <c r="PL146" s="109" t="e">
        <f t="shared" si="3910"/>
        <v>#VALUE!</v>
      </c>
      <c r="PM146" s="104" t="e">
        <f t="shared" si="3911"/>
        <v>#VALUE!</v>
      </c>
      <c r="PN146" s="105" t="e">
        <f t="shared" si="3912"/>
        <v>#VALUE!</v>
      </c>
      <c r="PO146" s="191"/>
      <c r="PP146" s="192" t="e">
        <f t="shared" si="3913"/>
        <v>#VALUE!</v>
      </c>
      <c r="PQ146" s="106" t="e">
        <f t="shared" si="3914"/>
        <v>#VALUE!</v>
      </c>
      <c r="PR146" s="202"/>
      <c r="PS146" s="202"/>
      <c r="PT146" s="202"/>
      <c r="PU146" s="202"/>
      <c r="PV146" s="202"/>
      <c r="PW146" s="202"/>
      <c r="PX146" s="202"/>
      <c r="PY146" s="202"/>
      <c r="PZ146" s="203"/>
      <c r="QA146" s="204"/>
      <c r="QB146" s="108" t="e">
        <f t="shared" si="3915"/>
        <v>#VALUE!</v>
      </c>
      <c r="QC146" s="102">
        <f>IF(E146=0,0,SUMIF('Cocktail (December 2025)'!$F$6:$DB$1547,E146,'Cocktail (December 2025)'!$CC$6:$CC$1547))</f>
        <v>0</v>
      </c>
      <c r="QD146" s="108" t="e">
        <f t="shared" si="3916"/>
        <v>#VALUE!</v>
      </c>
      <c r="QE146" s="109" t="e">
        <f t="shared" si="3917"/>
        <v>#VALUE!</v>
      </c>
      <c r="QF146" s="104" t="e">
        <f t="shared" si="3918"/>
        <v>#VALUE!</v>
      </c>
      <c r="QG146" s="105" t="e">
        <f t="shared" si="3919"/>
        <v>#VALUE!</v>
      </c>
      <c r="QH146" s="191"/>
      <c r="QI146" s="192" t="e">
        <f t="shared" si="3920"/>
        <v>#VALUE!</v>
      </c>
      <c r="QJ146" s="106" t="e">
        <f t="shared" si="3921"/>
        <v>#VALUE!</v>
      </c>
      <c r="QK146" s="202"/>
      <c r="QL146" s="202"/>
      <c r="QM146" s="202"/>
      <c r="QN146" s="202"/>
      <c r="QO146" s="202"/>
      <c r="QP146" s="202"/>
      <c r="QQ146" s="202"/>
      <c r="QR146" s="202"/>
      <c r="QS146" s="203"/>
      <c r="QT146" s="204"/>
      <c r="QU146" s="108" t="e">
        <f t="shared" si="3922"/>
        <v>#VALUE!</v>
      </c>
      <c r="QV146" s="102">
        <f>IF(E146=0,0,SUMIF('Cocktail (December 2025)'!$F$6:$DB$1547,E146,'Cocktail (December 2025)'!$CF$6:$CF$1547))</f>
        <v>0</v>
      </c>
      <c r="QW146" s="108" t="e">
        <f t="shared" si="3923"/>
        <v>#VALUE!</v>
      </c>
      <c r="QX146" s="109" t="e">
        <f t="shared" si="3924"/>
        <v>#VALUE!</v>
      </c>
      <c r="QY146" s="104" t="e">
        <f t="shared" si="3925"/>
        <v>#VALUE!</v>
      </c>
      <c r="QZ146" s="105" t="e">
        <f t="shared" si="3926"/>
        <v>#VALUE!</v>
      </c>
      <c r="RA146" s="191"/>
      <c r="RB146" s="192" t="e">
        <f t="shared" si="3927"/>
        <v>#VALUE!</v>
      </c>
      <c r="RC146" s="106" t="e">
        <f t="shared" si="3928"/>
        <v>#VALUE!</v>
      </c>
      <c r="RD146" s="202"/>
      <c r="RE146" s="202"/>
      <c r="RF146" s="202"/>
      <c r="RG146" s="202"/>
      <c r="RH146" s="202"/>
      <c r="RI146" s="202"/>
      <c r="RJ146" s="202"/>
      <c r="RK146" s="202"/>
      <c r="RL146" s="203"/>
      <c r="RM146" s="204"/>
      <c r="RN146" s="108" t="e">
        <f t="shared" si="3929"/>
        <v>#VALUE!</v>
      </c>
      <c r="RO146" s="102">
        <f>IF(E146=0,0,SUMIF('Cocktail (December 2025)'!$F$6:$DB$1547,E146,'Cocktail (December 2025)'!$CI$6:$CI$1547))</f>
        <v>0</v>
      </c>
      <c r="RP146" s="108" t="e">
        <f t="shared" si="3930"/>
        <v>#VALUE!</v>
      </c>
      <c r="RQ146" s="109" t="e">
        <f t="shared" si="3931"/>
        <v>#VALUE!</v>
      </c>
      <c r="RR146" s="104" t="e">
        <f t="shared" si="3932"/>
        <v>#VALUE!</v>
      </c>
      <c r="RS146" s="105" t="e">
        <f t="shared" si="3933"/>
        <v>#VALUE!</v>
      </c>
      <c r="RT146" s="191"/>
      <c r="RU146" s="192" t="e">
        <f t="shared" si="3934"/>
        <v>#VALUE!</v>
      </c>
      <c r="RV146" s="106" t="e">
        <f t="shared" si="3935"/>
        <v>#VALUE!</v>
      </c>
      <c r="RW146" s="202"/>
      <c r="RX146" s="202"/>
      <c r="RY146" s="202"/>
      <c r="RZ146" s="202"/>
      <c r="SA146" s="202"/>
      <c r="SB146" s="202"/>
      <c r="SC146" s="202"/>
      <c r="SD146" s="202"/>
      <c r="SE146" s="203"/>
      <c r="SF146" s="204"/>
      <c r="SG146" s="108" t="e">
        <f t="shared" si="3936"/>
        <v>#VALUE!</v>
      </c>
      <c r="SH146" s="102">
        <f>IF(E146=0,0,SUMIF('Cocktail (December 2025)'!$F$6:$DB$1547,E146,'Cocktail (December 2025)'!$CL$6:$CL$1547))</f>
        <v>0</v>
      </c>
      <c r="SI146" s="108" t="e">
        <f t="shared" si="3937"/>
        <v>#VALUE!</v>
      </c>
      <c r="SJ146" s="109" t="e">
        <f t="shared" si="3938"/>
        <v>#VALUE!</v>
      </c>
      <c r="SK146" s="104" t="e">
        <f t="shared" si="3939"/>
        <v>#VALUE!</v>
      </c>
      <c r="SL146" s="105" t="e">
        <f t="shared" si="3940"/>
        <v>#VALUE!</v>
      </c>
      <c r="SM146" s="191"/>
      <c r="SN146" s="192" t="e">
        <f t="shared" si="3941"/>
        <v>#VALUE!</v>
      </c>
      <c r="SO146" s="106" t="e">
        <f t="shared" si="3942"/>
        <v>#VALUE!</v>
      </c>
      <c r="SP146" s="202"/>
      <c r="SQ146" s="202"/>
      <c r="SR146" s="202"/>
      <c r="SS146" s="202"/>
      <c r="ST146" s="202"/>
      <c r="SU146" s="202"/>
      <c r="SV146" s="202"/>
      <c r="SW146" s="202"/>
      <c r="SX146" s="203"/>
      <c r="SY146" s="204"/>
      <c r="SZ146" s="108" t="e">
        <f t="shared" si="3943"/>
        <v>#VALUE!</v>
      </c>
      <c r="TA146" s="102">
        <f>IF(E146=0,0,SUMIF('Cocktail (December 2025)'!$F$6:$DB$1547,E146,'Cocktail (December 2025)'!$CO$6:$CO$1547))</f>
        <v>0</v>
      </c>
      <c r="TB146" s="108" t="e">
        <f t="shared" si="3944"/>
        <v>#VALUE!</v>
      </c>
      <c r="TC146" s="109" t="e">
        <f t="shared" si="3945"/>
        <v>#VALUE!</v>
      </c>
      <c r="TD146" s="104" t="e">
        <f t="shared" si="3946"/>
        <v>#VALUE!</v>
      </c>
      <c r="TE146" s="105" t="e">
        <f t="shared" si="3947"/>
        <v>#VALUE!</v>
      </c>
      <c r="TF146" s="191"/>
      <c r="TG146" s="192" t="e">
        <f t="shared" si="3948"/>
        <v>#VALUE!</v>
      </c>
      <c r="TH146" s="106" t="e">
        <f t="shared" si="3949"/>
        <v>#VALUE!</v>
      </c>
      <c r="TI146" s="202"/>
      <c r="TJ146" s="202"/>
      <c r="TK146" s="202"/>
      <c r="TL146" s="202"/>
      <c r="TM146" s="202"/>
      <c r="TN146" s="202"/>
      <c r="TO146" s="202"/>
      <c r="TP146" s="202"/>
      <c r="TQ146" s="203"/>
      <c r="TR146" s="204"/>
      <c r="TS146" s="108" t="e">
        <f t="shared" si="3950"/>
        <v>#VALUE!</v>
      </c>
      <c r="TT146" s="102">
        <f>IF(E146=0,0,SUMIF('Cocktail (December 2025)'!$F$6:$DB$1547,E146,'Cocktail (December 2025)'!$CR$6:$CR$1547))</f>
        <v>0</v>
      </c>
      <c r="TU146" s="108" t="e">
        <f t="shared" si="3951"/>
        <v>#VALUE!</v>
      </c>
      <c r="TV146" s="109" t="e">
        <f t="shared" si="3952"/>
        <v>#VALUE!</v>
      </c>
      <c r="TW146" s="104" t="e">
        <f t="shared" si="3953"/>
        <v>#VALUE!</v>
      </c>
      <c r="TX146" s="105" t="e">
        <f t="shared" si="3954"/>
        <v>#VALUE!</v>
      </c>
      <c r="TY146" s="191"/>
      <c r="TZ146" s="192" t="e">
        <f t="shared" si="3955"/>
        <v>#VALUE!</v>
      </c>
      <c r="UA146" s="106" t="e">
        <f t="shared" si="3956"/>
        <v>#VALUE!</v>
      </c>
      <c r="UB146" s="202"/>
      <c r="UC146" s="202"/>
      <c r="UD146" s="202"/>
      <c r="UE146" s="202"/>
      <c r="UF146" s="202"/>
      <c r="UG146" s="202"/>
      <c r="UH146" s="202"/>
      <c r="UI146" s="202"/>
      <c r="UJ146" s="203"/>
      <c r="UK146" s="204"/>
      <c r="UL146" s="108" t="e">
        <f t="shared" si="3957"/>
        <v>#VALUE!</v>
      </c>
      <c r="UM146" s="102">
        <f>IF(E146=0,0,SUMIF('Cocktail (December 2025)'!$F$6:$DB$1547,E146,'Cocktail (December 2025)'!$CU$6:$CU$1547))</f>
        <v>0</v>
      </c>
      <c r="UN146" s="108" t="e">
        <f t="shared" si="3958"/>
        <v>#VALUE!</v>
      </c>
      <c r="UO146" s="109" t="e">
        <f t="shared" si="3959"/>
        <v>#VALUE!</v>
      </c>
      <c r="UP146" s="104" t="e">
        <f t="shared" si="3960"/>
        <v>#VALUE!</v>
      </c>
      <c r="UQ146" s="105" t="e">
        <f t="shared" si="3961"/>
        <v>#VALUE!</v>
      </c>
      <c r="UR146" s="191"/>
      <c r="US146" s="192" t="e">
        <f t="shared" si="3962"/>
        <v>#VALUE!</v>
      </c>
      <c r="UT146" s="106" t="e">
        <f t="shared" si="3963"/>
        <v>#VALUE!</v>
      </c>
      <c r="UU146" s="202"/>
      <c r="UV146" s="202"/>
      <c r="UW146" s="202"/>
      <c r="UX146" s="202"/>
      <c r="UY146" s="202"/>
      <c r="UZ146" s="202"/>
      <c r="VA146" s="202"/>
      <c r="VB146" s="202"/>
      <c r="VC146" s="203"/>
      <c r="VD146" s="204"/>
      <c r="VE146" s="108" t="e">
        <f t="shared" si="3964"/>
        <v>#VALUE!</v>
      </c>
      <c r="VF146" s="102">
        <f>IF(E146=0,0,SUMIF('Cocktail (December 2025)'!$F$6:$DB$1547,E146,'Cocktail (December 2025)'!$CX$6:$CX$1547))</f>
        <v>0</v>
      </c>
      <c r="VG146" s="108" t="e">
        <f t="shared" si="3965"/>
        <v>#VALUE!</v>
      </c>
      <c r="VH146" s="109" t="e">
        <f t="shared" si="3966"/>
        <v>#VALUE!</v>
      </c>
      <c r="VI146" s="104" t="e">
        <f t="shared" si="3967"/>
        <v>#VALUE!</v>
      </c>
      <c r="VJ146" s="105" t="e">
        <f t="shared" si="3968"/>
        <v>#VALUE!</v>
      </c>
      <c r="VK146" s="191"/>
      <c r="VL146" s="192" t="e">
        <f t="shared" si="3969"/>
        <v>#VALUE!</v>
      </c>
      <c r="VM146" s="106" t="e">
        <f t="shared" si="3970"/>
        <v>#VALUE!</v>
      </c>
      <c r="VN146" s="202"/>
      <c r="VO146" s="202"/>
      <c r="VP146" s="202"/>
      <c r="VQ146" s="202"/>
      <c r="VR146" s="202"/>
      <c r="VS146" s="202"/>
      <c r="VT146" s="202"/>
      <c r="VU146" s="202"/>
      <c r="VV146" s="203"/>
      <c r="VW146" s="204"/>
      <c r="VX146" s="108" t="e">
        <f t="shared" si="3971"/>
        <v>#VALUE!</v>
      </c>
      <c r="VY146" s="102">
        <f>IF(E146=0,0,SUMIF('Cocktail (December 2025)'!$F$6:$DB$1547,E146,'Cocktail (December 2025)'!$DA$6:$DA$1547))</f>
        <v>0</v>
      </c>
      <c r="VZ146" s="108" t="e">
        <f t="shared" si="3972"/>
        <v>#VALUE!</v>
      </c>
      <c r="WA146" s="109" t="e">
        <f t="shared" si="3973"/>
        <v>#VALUE!</v>
      </c>
      <c r="WB146" s="104" t="e">
        <f t="shared" si="3974"/>
        <v>#VALUE!</v>
      </c>
      <c r="WC146" s="105" t="e">
        <f t="shared" si="3975"/>
        <v>#VALUE!</v>
      </c>
      <c r="WD146" s="191"/>
      <c r="WE146" s="192" t="e">
        <f t="shared" si="3976"/>
        <v>#VALUE!</v>
      </c>
      <c r="WF146" s="14" t="s">
        <v>81</v>
      </c>
      <c r="WG146" s="62">
        <f t="shared" si="3977"/>
        <v>0</v>
      </c>
      <c r="WH146" s="13">
        <f t="shared" si="3978"/>
        <v>0</v>
      </c>
      <c r="WI146" s="13">
        <f t="shared" si="3979"/>
        <v>0</v>
      </c>
      <c r="WJ146" s="13">
        <f t="shared" si="3980"/>
        <v>0</v>
      </c>
      <c r="WK146" s="13">
        <f t="shared" si="3981"/>
        <v>0</v>
      </c>
      <c r="WL146" s="13">
        <f t="shared" si="3982"/>
        <v>0</v>
      </c>
      <c r="WM146" s="13">
        <f t="shared" si="3983"/>
        <v>0</v>
      </c>
      <c r="WN146" s="13">
        <f t="shared" si="3984"/>
        <v>0</v>
      </c>
      <c r="WO146" s="13">
        <f t="shared" si="3985"/>
        <v>0</v>
      </c>
      <c r="WP146" s="63">
        <f t="shared" si="3986"/>
        <v>0</v>
      </c>
      <c r="WQ146" s="63">
        <f t="shared" si="3987"/>
        <v>0</v>
      </c>
      <c r="WR146" s="63" t="e">
        <f t="shared" si="3988"/>
        <v>#VALUE!</v>
      </c>
      <c r="WS146" s="63" t="e">
        <f t="shared" si="3989"/>
        <v>#VALUE!</v>
      </c>
      <c r="WT146" s="54" t="e">
        <f t="shared" si="3990"/>
        <v>#VALUE!</v>
      </c>
      <c r="WU146" s="64" t="e">
        <f t="shared" si="3991"/>
        <v>#VALUE!</v>
      </c>
      <c r="WV146" s="196"/>
      <c r="WW146" s="197" t="e">
        <f t="shared" si="3992"/>
        <v>#VALUE!</v>
      </c>
      <c r="WX146" s="12" t="e">
        <f t="shared" si="3993"/>
        <v>#VALUE!</v>
      </c>
      <c r="WY146" s="61"/>
    </row>
    <row r="147" spans="1:623" ht="15" hidden="1" x14ac:dyDescent="0.3">
      <c r="A147" s="114" t="str">
        <f t="shared" si="3526"/>
        <v>-</v>
      </c>
      <c r="B147" s="175"/>
      <c r="C147" s="173">
        <v>967</v>
      </c>
      <c r="D147" s="174">
        <v>472</v>
      </c>
      <c r="E147" s="138"/>
      <c r="F147" s="98" t="str">
        <f>IF(E147="","",IF(VLOOKUP(E147,'Master Data (December 2025)'!$B$10:$N$857,1)=E147,VLOOKUP(E147,'Master Data (December 2025)'!$B$10:$N$857,6),"XX"))</f>
        <v/>
      </c>
      <c r="G147" s="98"/>
      <c r="H147" s="90" t="str">
        <f>IF(E147="","",IF(VLOOKUP(E147,'Master Data (December 2025)'!$B$10:$N$857,1)=E147,VLOOKUP(E147,'Master Data (December 2025)'!$B$10:$N$857,8),"XX"))</f>
        <v/>
      </c>
      <c r="I147" s="98"/>
      <c r="J147" s="90" t="str">
        <f>IF(E147="","",IF(VLOOKUP(E147,'Master Data (December 2025)'!$B$10:$N$857,1)=E147,VLOOKUP(E147,'Master Data (December 2025)'!$B$10:$N$857,3),"XX"))</f>
        <v/>
      </c>
      <c r="K147" s="99" t="str">
        <f>IF(E147="","",IF(VLOOKUP(E147,'Master Data (December 2025)'!$B$10:$N$857,1)=E147,VLOOKUP(E147,'Master Data (December 2025)'!$B$10:$N$857,5),"XX"))</f>
        <v/>
      </c>
      <c r="L147" s="215" t="str">
        <f>IF(E147="","",IF(VLOOKUP(E147,'Master Data (December 2025)'!$B$10:$N$857,1)=E147,VLOOKUP(E147,'Master Data (December 2025)'!$B$10:$N$857,11),"XX"))</f>
        <v/>
      </c>
      <c r="M147" s="215" t="str">
        <f>IF(E147="","",IF(VLOOKUP(E147,'Master Data (December 2025)'!$B$10:$N$857,1)=E147,VLOOKUP(E147,'Master Data (December 2025)'!$B$10:$N$857,13),"XX"))</f>
        <v/>
      </c>
      <c r="N147" s="208"/>
      <c r="O147" s="100">
        <f t="shared" si="3761"/>
        <v>0</v>
      </c>
      <c r="P147" s="202"/>
      <c r="Q147" s="202"/>
      <c r="R147" s="202"/>
      <c r="S147" s="202"/>
      <c r="T147" s="202"/>
      <c r="U147" s="202"/>
      <c r="V147" s="202"/>
      <c r="W147" s="202"/>
      <c r="X147" s="203"/>
      <c r="Y147" s="204"/>
      <c r="Z147" s="101" t="e">
        <f t="shared" si="3762"/>
        <v>#VALUE!</v>
      </c>
      <c r="AA147" s="102">
        <f>IF(E147=0,0,SUMIF('Cocktail (December 2025)'!$F$6:$DB$1547,E147,'Cocktail (December 2025)'!$O$6:$O$1547))</f>
        <v>0</v>
      </c>
      <c r="AB147" s="103" t="e">
        <f t="shared" si="3763"/>
        <v>#VALUE!</v>
      </c>
      <c r="AC147" s="104" t="e">
        <f t="shared" si="3764"/>
        <v>#VALUE!</v>
      </c>
      <c r="AD147" s="104" t="e">
        <f t="shared" si="3765"/>
        <v>#VALUE!</v>
      </c>
      <c r="AE147" s="105" t="e">
        <f t="shared" si="3766"/>
        <v>#VALUE!</v>
      </c>
      <c r="AF147" s="191"/>
      <c r="AG147" s="192" t="e">
        <f t="shared" si="3767"/>
        <v>#VALUE!</v>
      </c>
      <c r="AH147" s="106" t="e">
        <f t="shared" si="3527"/>
        <v>#VALUE!</v>
      </c>
      <c r="AI147" s="202"/>
      <c r="AJ147" s="202"/>
      <c r="AK147" s="202"/>
      <c r="AL147" s="202"/>
      <c r="AM147" s="202"/>
      <c r="AN147" s="202"/>
      <c r="AO147" s="202"/>
      <c r="AP147" s="202"/>
      <c r="AQ147" s="203"/>
      <c r="AR147" s="204"/>
      <c r="AS147" s="107" t="e">
        <f t="shared" si="3768"/>
        <v>#VALUE!</v>
      </c>
      <c r="AT147" s="102">
        <f>IF(E147=0,0,SUMIF('Cocktail (December 2025)'!$F$6:$DB$1547,E147,'Cocktail (December 2025)'!$R$6:$R$1547))</f>
        <v>0</v>
      </c>
      <c r="AU147" s="108" t="e">
        <f t="shared" si="3769"/>
        <v>#VALUE!</v>
      </c>
      <c r="AV147" s="104" t="e">
        <f t="shared" si="3770"/>
        <v>#VALUE!</v>
      </c>
      <c r="AW147" s="104" t="e">
        <f t="shared" si="3771"/>
        <v>#VALUE!</v>
      </c>
      <c r="AX147" s="105" t="e">
        <f t="shared" si="3772"/>
        <v>#VALUE!</v>
      </c>
      <c r="AY147" s="191"/>
      <c r="AZ147" s="192" t="e">
        <f t="shared" si="3773"/>
        <v>#VALUE!</v>
      </c>
      <c r="BA147" s="106" t="e">
        <f t="shared" si="3774"/>
        <v>#VALUE!</v>
      </c>
      <c r="BB147" s="202"/>
      <c r="BC147" s="202"/>
      <c r="BD147" s="202"/>
      <c r="BE147" s="202"/>
      <c r="BF147" s="202"/>
      <c r="BG147" s="202"/>
      <c r="BH147" s="202"/>
      <c r="BI147" s="202"/>
      <c r="BJ147" s="203"/>
      <c r="BK147" s="204"/>
      <c r="BL147" s="108" t="e">
        <f t="shared" si="3775"/>
        <v>#VALUE!</v>
      </c>
      <c r="BM147" s="102">
        <f>IF(E147=0,0,SUMIF('Cocktail (December 2025)'!$F$6:$DB$1547,E147,'Cocktail (December 2025)'!$U$6:$U$1547))</f>
        <v>0</v>
      </c>
      <c r="BN147" s="108" t="e">
        <f t="shared" si="3776"/>
        <v>#VALUE!</v>
      </c>
      <c r="BO147" s="109" t="e">
        <f t="shared" si="3777"/>
        <v>#VALUE!</v>
      </c>
      <c r="BP147" s="104" t="e">
        <f t="shared" si="3778"/>
        <v>#VALUE!</v>
      </c>
      <c r="BQ147" s="105" t="e">
        <f t="shared" si="3779"/>
        <v>#VALUE!</v>
      </c>
      <c r="BR147" s="191"/>
      <c r="BS147" s="192" t="e">
        <f t="shared" si="3780"/>
        <v>#VALUE!</v>
      </c>
      <c r="BT147" s="106" t="e">
        <f t="shared" si="3781"/>
        <v>#VALUE!</v>
      </c>
      <c r="BU147" s="202"/>
      <c r="BV147" s="202"/>
      <c r="BW147" s="202"/>
      <c r="BX147" s="202"/>
      <c r="BY147" s="202"/>
      <c r="BZ147" s="202"/>
      <c r="CA147" s="202"/>
      <c r="CB147" s="202"/>
      <c r="CC147" s="203"/>
      <c r="CD147" s="204"/>
      <c r="CE147" s="108" t="e">
        <f t="shared" si="3782"/>
        <v>#VALUE!</v>
      </c>
      <c r="CF147" s="102">
        <f>IF(E147=0,0,SUMIF('Cocktail (December 2025)'!$F$6:$DB$1547,E147,'Cocktail (December 2025)'!$X$6:$X$1547))</f>
        <v>0</v>
      </c>
      <c r="CG147" s="108" t="e">
        <f t="shared" si="3783"/>
        <v>#VALUE!</v>
      </c>
      <c r="CH147" s="109" t="e">
        <f t="shared" si="3784"/>
        <v>#VALUE!</v>
      </c>
      <c r="CI147" s="104" t="e">
        <f t="shared" si="3785"/>
        <v>#VALUE!</v>
      </c>
      <c r="CJ147" s="105" t="e">
        <f t="shared" si="3786"/>
        <v>#VALUE!</v>
      </c>
      <c r="CK147" s="191"/>
      <c r="CL147" s="192" t="e">
        <f t="shared" si="3787"/>
        <v>#VALUE!</v>
      </c>
      <c r="CM147" s="106" t="e">
        <f t="shared" si="3788"/>
        <v>#VALUE!</v>
      </c>
      <c r="CN147" s="202"/>
      <c r="CO147" s="202"/>
      <c r="CP147" s="202"/>
      <c r="CQ147" s="202"/>
      <c r="CR147" s="202"/>
      <c r="CS147" s="202"/>
      <c r="CT147" s="202"/>
      <c r="CU147" s="202"/>
      <c r="CV147" s="203"/>
      <c r="CW147" s="204"/>
      <c r="CX147" s="108" t="e">
        <f t="shared" si="3789"/>
        <v>#VALUE!</v>
      </c>
      <c r="CY147" s="102">
        <f>IF(E147=0,0,SUMIF('Cocktail (December 2025)'!$F$6:$DB$1547,E147,'Cocktail (December 2025)'!$AA$6:$AA$1547))</f>
        <v>0</v>
      </c>
      <c r="CZ147" s="108" t="e">
        <f t="shared" si="3790"/>
        <v>#VALUE!</v>
      </c>
      <c r="DA147" s="109" t="e">
        <f t="shared" si="3791"/>
        <v>#VALUE!</v>
      </c>
      <c r="DB147" s="104" t="e">
        <f t="shared" si="3792"/>
        <v>#VALUE!</v>
      </c>
      <c r="DC147" s="105" t="e">
        <f t="shared" si="3793"/>
        <v>#VALUE!</v>
      </c>
      <c r="DD147" s="191"/>
      <c r="DE147" s="192" t="e">
        <f t="shared" si="3794"/>
        <v>#VALUE!</v>
      </c>
      <c r="DF147" s="106" t="e">
        <f t="shared" si="3795"/>
        <v>#VALUE!</v>
      </c>
      <c r="DG147" s="202"/>
      <c r="DH147" s="202"/>
      <c r="DI147" s="202"/>
      <c r="DJ147" s="202"/>
      <c r="DK147" s="202"/>
      <c r="DL147" s="202"/>
      <c r="DM147" s="202"/>
      <c r="DN147" s="202"/>
      <c r="DO147" s="203"/>
      <c r="DP147" s="204"/>
      <c r="DQ147" s="108" t="e">
        <f t="shared" si="3796"/>
        <v>#VALUE!</v>
      </c>
      <c r="DR147" s="102">
        <f>IF(E147=0,0,SUMIF('Cocktail (December 2025)'!$F$6:$DB$1547,E147,'Cocktail (December 2025)'!$AD$6:$AD$1547))</f>
        <v>0</v>
      </c>
      <c r="DS147" s="108" t="e">
        <f t="shared" si="3797"/>
        <v>#VALUE!</v>
      </c>
      <c r="DT147" s="109" t="e">
        <f t="shared" si="3798"/>
        <v>#VALUE!</v>
      </c>
      <c r="DU147" s="104" t="e">
        <f t="shared" si="3799"/>
        <v>#VALUE!</v>
      </c>
      <c r="DV147" s="105" t="e">
        <f t="shared" si="3800"/>
        <v>#VALUE!</v>
      </c>
      <c r="DW147" s="191"/>
      <c r="DX147" s="192" t="e">
        <f t="shared" si="3801"/>
        <v>#VALUE!</v>
      </c>
      <c r="DY147" s="106" t="e">
        <f t="shared" si="3802"/>
        <v>#VALUE!</v>
      </c>
      <c r="DZ147" s="202"/>
      <c r="EA147" s="202"/>
      <c r="EB147" s="202"/>
      <c r="EC147" s="202"/>
      <c r="ED147" s="202"/>
      <c r="EE147" s="202"/>
      <c r="EF147" s="202"/>
      <c r="EG147" s="202"/>
      <c r="EH147" s="203"/>
      <c r="EI147" s="204"/>
      <c r="EJ147" s="108" t="e">
        <f t="shared" si="3803"/>
        <v>#VALUE!</v>
      </c>
      <c r="EK147" s="102">
        <f>IF(E147=0,0,SUMIF('Cocktail (December 2025)'!$F$6:$DB$1547,E147,'Cocktail (December 2025)'!$AG$6:$AG$1547))</f>
        <v>0</v>
      </c>
      <c r="EL147" s="108" t="e">
        <f t="shared" si="3804"/>
        <v>#VALUE!</v>
      </c>
      <c r="EM147" s="109" t="e">
        <f t="shared" si="3805"/>
        <v>#VALUE!</v>
      </c>
      <c r="EN147" s="104" t="e">
        <f t="shared" si="3806"/>
        <v>#VALUE!</v>
      </c>
      <c r="EO147" s="105" t="e">
        <f t="shared" si="3807"/>
        <v>#VALUE!</v>
      </c>
      <c r="EP147" s="191"/>
      <c r="EQ147" s="199" t="e">
        <f t="shared" si="3808"/>
        <v>#VALUE!</v>
      </c>
      <c r="ER147" s="185" t="e">
        <f t="shared" si="3809"/>
        <v>#VALUE!</v>
      </c>
      <c r="ES147" s="202"/>
      <c r="ET147" s="202"/>
      <c r="EU147" s="202"/>
      <c r="EV147" s="202"/>
      <c r="EW147" s="202"/>
      <c r="EX147" s="202"/>
      <c r="EY147" s="202"/>
      <c r="EZ147" s="202"/>
      <c r="FA147" s="203"/>
      <c r="FB147" s="204"/>
      <c r="FC147" s="108" t="e">
        <f t="shared" si="3810"/>
        <v>#VALUE!</v>
      </c>
      <c r="FD147" s="102">
        <f>IF(E147=0,0,SUMIF('Cocktail (December 2025)'!$F$6:$DB$1547,E147,'Cocktail (December 2025)'!$AJ$6:$AJ$1547))</f>
        <v>0</v>
      </c>
      <c r="FE147" s="108" t="e">
        <f t="shared" si="3811"/>
        <v>#VALUE!</v>
      </c>
      <c r="FF147" s="109" t="e">
        <f t="shared" si="3812"/>
        <v>#VALUE!</v>
      </c>
      <c r="FG147" s="104" t="e">
        <f t="shared" si="3813"/>
        <v>#VALUE!</v>
      </c>
      <c r="FH147" s="105" t="e">
        <f t="shared" si="3814"/>
        <v>#VALUE!</v>
      </c>
      <c r="FI147" s="191"/>
      <c r="FJ147" s="192" t="e">
        <f t="shared" si="3815"/>
        <v>#VALUE!</v>
      </c>
      <c r="FK147" s="110" t="e">
        <f t="shared" si="3816"/>
        <v>#VALUE!</v>
      </c>
      <c r="FL147" s="202"/>
      <c r="FM147" s="202"/>
      <c r="FN147" s="202"/>
      <c r="FO147" s="202"/>
      <c r="FP147" s="202"/>
      <c r="FQ147" s="202"/>
      <c r="FR147" s="202"/>
      <c r="FS147" s="202"/>
      <c r="FT147" s="203"/>
      <c r="FU147" s="204"/>
      <c r="FV147" s="108" t="e">
        <f t="shared" si="3817"/>
        <v>#VALUE!</v>
      </c>
      <c r="FW147" s="102">
        <f>IF(E147=0,0,SUMIF('Cocktail (December 2025)'!$F$6:$DB$1547,E147,'Cocktail (December 2025)'!$AM$6:$AM$1547))</f>
        <v>0</v>
      </c>
      <c r="FX147" s="108" t="e">
        <f t="shared" si="3818"/>
        <v>#VALUE!</v>
      </c>
      <c r="FY147" s="109" t="e">
        <f t="shared" si="3819"/>
        <v>#VALUE!</v>
      </c>
      <c r="FZ147" s="104" t="e">
        <f t="shared" si="3820"/>
        <v>#VALUE!</v>
      </c>
      <c r="GA147" s="105" t="e">
        <f t="shared" si="3821"/>
        <v>#VALUE!</v>
      </c>
      <c r="GB147" s="191"/>
      <c r="GC147" s="192" t="e">
        <f t="shared" si="3822"/>
        <v>#VALUE!</v>
      </c>
      <c r="GD147" s="106" t="e">
        <f t="shared" si="3823"/>
        <v>#VALUE!</v>
      </c>
      <c r="GE147" s="202"/>
      <c r="GF147" s="202"/>
      <c r="GG147" s="202"/>
      <c r="GH147" s="202"/>
      <c r="GI147" s="202"/>
      <c r="GJ147" s="202"/>
      <c r="GK147" s="202"/>
      <c r="GL147" s="202"/>
      <c r="GM147" s="203"/>
      <c r="GN147" s="204"/>
      <c r="GO147" s="108" t="e">
        <f t="shared" si="3824"/>
        <v>#VALUE!</v>
      </c>
      <c r="GP147" s="102">
        <f>IF(E147=0,0,SUMIF('Cocktail (December 2025)'!$F$6:$DB$1547,E147,'Cocktail (December 2025)'!$AP$6:$AP$1547))</f>
        <v>0</v>
      </c>
      <c r="GQ147" s="108" t="e">
        <f t="shared" si="3825"/>
        <v>#VALUE!</v>
      </c>
      <c r="GR147" s="109" t="e">
        <f t="shared" si="3826"/>
        <v>#VALUE!</v>
      </c>
      <c r="GS147" s="104" t="e">
        <f t="shared" si="3827"/>
        <v>#VALUE!</v>
      </c>
      <c r="GT147" s="105" t="e">
        <f t="shared" si="3828"/>
        <v>#VALUE!</v>
      </c>
      <c r="GU147" s="191"/>
      <c r="GV147" s="192" t="e">
        <f t="shared" si="3829"/>
        <v>#VALUE!</v>
      </c>
      <c r="GW147" s="106" t="e">
        <f t="shared" si="3830"/>
        <v>#VALUE!</v>
      </c>
      <c r="GX147" s="202"/>
      <c r="GY147" s="202"/>
      <c r="GZ147" s="202"/>
      <c r="HA147" s="202"/>
      <c r="HB147" s="202"/>
      <c r="HC147" s="202"/>
      <c r="HD147" s="202"/>
      <c r="HE147" s="202"/>
      <c r="HF147" s="203"/>
      <c r="HG147" s="204"/>
      <c r="HH147" s="108" t="e">
        <f t="shared" si="3831"/>
        <v>#VALUE!</v>
      </c>
      <c r="HI147" s="102">
        <f>IF(E147=0,0,SUMIF('Cocktail (December 2025)'!$F$6:$DB$1547,E147,'Cocktail (December 2025)'!$AS$6:$AS$1547))</f>
        <v>0</v>
      </c>
      <c r="HJ147" s="108" t="e">
        <f t="shared" si="3832"/>
        <v>#VALUE!</v>
      </c>
      <c r="HK147" s="109" t="e">
        <f t="shared" si="3833"/>
        <v>#VALUE!</v>
      </c>
      <c r="HL147" s="104" t="e">
        <f t="shared" si="3834"/>
        <v>#VALUE!</v>
      </c>
      <c r="HM147" s="105" t="e">
        <f t="shared" si="3835"/>
        <v>#VALUE!</v>
      </c>
      <c r="HN147" s="191"/>
      <c r="HO147" s="192" t="e">
        <f t="shared" si="3836"/>
        <v>#VALUE!</v>
      </c>
      <c r="HP147" s="106" t="e">
        <f t="shared" si="3837"/>
        <v>#VALUE!</v>
      </c>
      <c r="HQ147" s="202"/>
      <c r="HR147" s="202"/>
      <c r="HS147" s="202"/>
      <c r="HT147" s="202"/>
      <c r="HU147" s="202"/>
      <c r="HV147" s="202"/>
      <c r="HW147" s="202"/>
      <c r="HX147" s="202"/>
      <c r="HY147" s="203"/>
      <c r="HZ147" s="204"/>
      <c r="IA147" s="108" t="e">
        <f t="shared" si="3838"/>
        <v>#VALUE!</v>
      </c>
      <c r="IB147" s="102">
        <f>IF(E147=0,0,SUMIF('Cocktail (December 2025)'!$F$6:$DB$1547,E147,'Cocktail (December 2025)'!$AV$6:$AV$1547))</f>
        <v>0</v>
      </c>
      <c r="IC147" s="108" t="e">
        <f t="shared" si="3839"/>
        <v>#VALUE!</v>
      </c>
      <c r="ID147" s="109" t="e">
        <f t="shared" si="3840"/>
        <v>#VALUE!</v>
      </c>
      <c r="IE147" s="104" t="e">
        <f t="shared" si="3841"/>
        <v>#VALUE!</v>
      </c>
      <c r="IF147" s="105" t="e">
        <f t="shared" si="3842"/>
        <v>#VALUE!</v>
      </c>
      <c r="IG147" s="191"/>
      <c r="IH147" s="192" t="e">
        <f t="shared" si="3843"/>
        <v>#VALUE!</v>
      </c>
      <c r="II147" s="106" t="e">
        <f t="shared" si="3844"/>
        <v>#VALUE!</v>
      </c>
      <c r="IJ147" s="202"/>
      <c r="IK147" s="202"/>
      <c r="IL147" s="202"/>
      <c r="IM147" s="202"/>
      <c r="IN147" s="202"/>
      <c r="IO147" s="202"/>
      <c r="IP147" s="202"/>
      <c r="IQ147" s="202"/>
      <c r="IR147" s="203"/>
      <c r="IS147" s="204"/>
      <c r="IT147" s="108" t="e">
        <f t="shared" si="3845"/>
        <v>#VALUE!</v>
      </c>
      <c r="IU147" s="102">
        <f>IF(E147=0,0,SUMIF('Cocktail (December 2025)'!$F$6:$DB$1547,E147,'Cocktail (December 2025)'!$AY$6:$AY$1547))</f>
        <v>0</v>
      </c>
      <c r="IV147" s="108" t="e">
        <f t="shared" si="3846"/>
        <v>#VALUE!</v>
      </c>
      <c r="IW147" s="109" t="e">
        <f t="shared" si="3847"/>
        <v>#VALUE!</v>
      </c>
      <c r="IX147" s="104" t="e">
        <f t="shared" si="3848"/>
        <v>#VALUE!</v>
      </c>
      <c r="IY147" s="105" t="e">
        <f t="shared" si="3849"/>
        <v>#VALUE!</v>
      </c>
      <c r="IZ147" s="191"/>
      <c r="JA147" s="192" t="e">
        <f t="shared" si="3850"/>
        <v>#VALUE!</v>
      </c>
      <c r="JB147" s="106" t="e">
        <f t="shared" si="3851"/>
        <v>#VALUE!</v>
      </c>
      <c r="JC147" s="202"/>
      <c r="JD147" s="202"/>
      <c r="JE147" s="202"/>
      <c r="JF147" s="202"/>
      <c r="JG147" s="202"/>
      <c r="JH147" s="202"/>
      <c r="JI147" s="202"/>
      <c r="JJ147" s="202"/>
      <c r="JK147" s="203"/>
      <c r="JL147" s="204"/>
      <c r="JM147" s="108" t="e">
        <f t="shared" si="3852"/>
        <v>#VALUE!</v>
      </c>
      <c r="JN147" s="102">
        <f>IF(E147=0,0,SUMIF('Cocktail (December 2025)'!$F$6:$DB$1547,E147,'Cocktail (December 2025)'!$BB$6:$BB$1547))</f>
        <v>0</v>
      </c>
      <c r="JO147" s="108" t="e">
        <f t="shared" si="3853"/>
        <v>#VALUE!</v>
      </c>
      <c r="JP147" s="109" t="e">
        <f t="shared" si="3854"/>
        <v>#VALUE!</v>
      </c>
      <c r="JQ147" s="104" t="e">
        <f t="shared" si="3855"/>
        <v>#VALUE!</v>
      </c>
      <c r="JR147" s="105" t="e">
        <f t="shared" si="3856"/>
        <v>#VALUE!</v>
      </c>
      <c r="JS147" s="191"/>
      <c r="JT147" s="192" t="e">
        <f t="shared" si="3857"/>
        <v>#VALUE!</v>
      </c>
      <c r="JU147" s="106" t="e">
        <f t="shared" si="3858"/>
        <v>#VALUE!</v>
      </c>
      <c r="JV147" s="202"/>
      <c r="JW147" s="202"/>
      <c r="JX147" s="202"/>
      <c r="JY147" s="202"/>
      <c r="JZ147" s="202"/>
      <c r="KA147" s="202"/>
      <c r="KB147" s="202"/>
      <c r="KC147" s="202"/>
      <c r="KD147" s="203"/>
      <c r="KE147" s="204"/>
      <c r="KF147" s="108" t="e">
        <f t="shared" si="3859"/>
        <v>#VALUE!</v>
      </c>
      <c r="KG147" s="102">
        <f>IF(E147=0,0,SUMIF('Cocktail (December 2025)'!$F$6:$DB$1547,E147,'Cocktail (December 2025)'!$BE$6:$BE$1547))</f>
        <v>0</v>
      </c>
      <c r="KH147" s="108" t="e">
        <f t="shared" si="3860"/>
        <v>#VALUE!</v>
      </c>
      <c r="KI147" s="109" t="e">
        <f t="shared" si="3861"/>
        <v>#VALUE!</v>
      </c>
      <c r="KJ147" s="104" t="e">
        <f t="shared" si="3862"/>
        <v>#VALUE!</v>
      </c>
      <c r="KK147" s="105" t="e">
        <f t="shared" si="3863"/>
        <v>#VALUE!</v>
      </c>
      <c r="KL147" s="191"/>
      <c r="KM147" s="192" t="e">
        <f t="shared" si="3864"/>
        <v>#VALUE!</v>
      </c>
      <c r="KN147" s="106" t="e">
        <f t="shared" si="3865"/>
        <v>#VALUE!</v>
      </c>
      <c r="KO147" s="202"/>
      <c r="KP147" s="202"/>
      <c r="KQ147" s="202"/>
      <c r="KR147" s="202"/>
      <c r="KS147" s="202"/>
      <c r="KT147" s="202"/>
      <c r="KU147" s="202"/>
      <c r="KV147" s="202"/>
      <c r="KW147" s="203"/>
      <c r="KX147" s="204"/>
      <c r="KY147" s="108" t="e">
        <f t="shared" si="3866"/>
        <v>#VALUE!</v>
      </c>
      <c r="KZ147" s="102">
        <f>IF(E147=0,0,SUMIF('Cocktail (December 2025)'!$F$6:$DB$1547,E147,'Cocktail (December 2025)'!$BH$6:$BH$1547))</f>
        <v>0</v>
      </c>
      <c r="LA147" s="108" t="e">
        <f t="shared" si="3867"/>
        <v>#VALUE!</v>
      </c>
      <c r="LB147" s="109" t="e">
        <f t="shared" si="3868"/>
        <v>#VALUE!</v>
      </c>
      <c r="LC147" s="104" t="e">
        <f t="shared" si="3869"/>
        <v>#VALUE!</v>
      </c>
      <c r="LD147" s="105" t="e">
        <f t="shared" si="3870"/>
        <v>#VALUE!</v>
      </c>
      <c r="LE147" s="191"/>
      <c r="LF147" s="192" t="e">
        <f t="shared" si="3871"/>
        <v>#VALUE!</v>
      </c>
      <c r="LG147" s="106" t="e">
        <f t="shared" si="3872"/>
        <v>#VALUE!</v>
      </c>
      <c r="LH147" s="202"/>
      <c r="LI147" s="202"/>
      <c r="LJ147" s="202"/>
      <c r="LK147" s="202"/>
      <c r="LL147" s="202"/>
      <c r="LM147" s="202"/>
      <c r="LN147" s="202"/>
      <c r="LO147" s="202"/>
      <c r="LP147" s="203"/>
      <c r="LQ147" s="204"/>
      <c r="LR147" s="108" t="e">
        <f t="shared" si="3873"/>
        <v>#VALUE!</v>
      </c>
      <c r="LS147" s="102">
        <f>IF(E147=0,0,SUMIF('Cocktail (December 2025)'!$F$6:$DB$1547,E147,'Cocktail (December 2025)'!$BK$6:$BK$1547))</f>
        <v>0</v>
      </c>
      <c r="LT147" s="108" t="e">
        <f t="shared" si="3874"/>
        <v>#VALUE!</v>
      </c>
      <c r="LU147" s="109" t="e">
        <f t="shared" si="3875"/>
        <v>#VALUE!</v>
      </c>
      <c r="LV147" s="104" t="e">
        <f t="shared" si="3876"/>
        <v>#VALUE!</v>
      </c>
      <c r="LW147" s="105" t="e">
        <f t="shared" si="3877"/>
        <v>#VALUE!</v>
      </c>
      <c r="LX147" s="191"/>
      <c r="LY147" s="192" t="e">
        <f t="shared" si="3878"/>
        <v>#VALUE!</v>
      </c>
      <c r="LZ147" s="106" t="e">
        <f t="shared" si="3879"/>
        <v>#VALUE!</v>
      </c>
      <c r="MA147" s="202"/>
      <c r="MB147" s="202"/>
      <c r="MC147" s="202"/>
      <c r="MD147" s="202"/>
      <c r="ME147" s="202"/>
      <c r="MF147" s="202"/>
      <c r="MG147" s="202"/>
      <c r="MH147" s="202"/>
      <c r="MI147" s="203"/>
      <c r="MJ147" s="204"/>
      <c r="MK147" s="108" t="e">
        <f t="shared" si="3880"/>
        <v>#VALUE!</v>
      </c>
      <c r="ML147" s="102">
        <f>IF(E147=0,0,SUMIF('Cocktail (December 2025)'!$F$6:$DB$1547,E147,'Cocktail (December 2025)'!$BN$6:$BN$1547))</f>
        <v>0</v>
      </c>
      <c r="MM147" s="108" t="e">
        <f t="shared" si="3881"/>
        <v>#VALUE!</v>
      </c>
      <c r="MN147" s="109" t="e">
        <f t="shared" si="3882"/>
        <v>#VALUE!</v>
      </c>
      <c r="MO147" s="104" t="e">
        <f t="shared" si="3883"/>
        <v>#VALUE!</v>
      </c>
      <c r="MP147" s="105" t="e">
        <f t="shared" si="3884"/>
        <v>#VALUE!</v>
      </c>
      <c r="MQ147" s="191"/>
      <c r="MR147" s="192" t="e">
        <f t="shared" si="3885"/>
        <v>#VALUE!</v>
      </c>
      <c r="MS147" s="106" t="e">
        <f t="shared" si="3886"/>
        <v>#VALUE!</v>
      </c>
      <c r="MT147" s="202"/>
      <c r="MU147" s="202"/>
      <c r="MV147" s="202"/>
      <c r="MW147" s="202"/>
      <c r="MX147" s="202"/>
      <c r="MY147" s="202"/>
      <c r="MZ147" s="202"/>
      <c r="NA147" s="202"/>
      <c r="NB147" s="203"/>
      <c r="NC147" s="204"/>
      <c r="ND147" s="108" t="e">
        <f t="shared" si="3887"/>
        <v>#VALUE!</v>
      </c>
      <c r="NE147" s="102">
        <f>IF(E147=0,0,SUMIF('Cocktail (December 2025)'!$F$6:$DB$1547,E147,'Cocktail (December 2025)'!$BQ$6:$BQ$1547))</f>
        <v>0</v>
      </c>
      <c r="NF147" s="108" t="e">
        <f t="shared" si="3888"/>
        <v>#VALUE!</v>
      </c>
      <c r="NG147" s="109" t="e">
        <f t="shared" si="3889"/>
        <v>#VALUE!</v>
      </c>
      <c r="NH147" s="104" t="e">
        <f t="shared" si="3890"/>
        <v>#VALUE!</v>
      </c>
      <c r="NI147" s="105" t="e">
        <f t="shared" si="3891"/>
        <v>#VALUE!</v>
      </c>
      <c r="NJ147" s="191"/>
      <c r="NK147" s="192" t="e">
        <f t="shared" si="3892"/>
        <v>#VALUE!</v>
      </c>
      <c r="NL147" s="106" t="e">
        <f t="shared" si="3893"/>
        <v>#VALUE!</v>
      </c>
      <c r="NM147" s="202"/>
      <c r="NN147" s="202"/>
      <c r="NO147" s="202"/>
      <c r="NP147" s="202"/>
      <c r="NQ147" s="202"/>
      <c r="NR147" s="202"/>
      <c r="NS147" s="202"/>
      <c r="NT147" s="202"/>
      <c r="NU147" s="203"/>
      <c r="NV147" s="204"/>
      <c r="NW147" s="108" t="e">
        <f t="shared" si="3894"/>
        <v>#VALUE!</v>
      </c>
      <c r="NX147" s="102">
        <f>IF(E147=0,0,SUMIF('Cocktail (December 2025)'!$F$6:$DB$1547,E147,'Cocktail (December 2025)'!$BT$6:$BT$1547))</f>
        <v>0</v>
      </c>
      <c r="NY147" s="108" t="e">
        <f t="shared" si="3895"/>
        <v>#VALUE!</v>
      </c>
      <c r="NZ147" s="109" t="e">
        <f t="shared" si="3896"/>
        <v>#VALUE!</v>
      </c>
      <c r="OA147" s="104" t="e">
        <f t="shared" si="3897"/>
        <v>#VALUE!</v>
      </c>
      <c r="OB147" s="105" t="e">
        <f t="shared" si="3898"/>
        <v>#VALUE!</v>
      </c>
      <c r="OC147" s="191"/>
      <c r="OD147" s="192" t="e">
        <f t="shared" si="3899"/>
        <v>#VALUE!</v>
      </c>
      <c r="OE147" s="106" t="e">
        <f t="shared" si="3900"/>
        <v>#VALUE!</v>
      </c>
      <c r="OF147" s="202"/>
      <c r="OG147" s="202"/>
      <c r="OH147" s="202"/>
      <c r="OI147" s="202"/>
      <c r="OJ147" s="202"/>
      <c r="OK147" s="202"/>
      <c r="OL147" s="202"/>
      <c r="OM147" s="202"/>
      <c r="ON147" s="203"/>
      <c r="OO147" s="204"/>
      <c r="OP147" s="108" t="e">
        <f t="shared" si="3901"/>
        <v>#VALUE!</v>
      </c>
      <c r="OQ147" s="102">
        <f>IF(E147=0,0,SUMIF('Cocktail (December 2025)'!$F$6:$DB$1547,E147,'Cocktail (December 2025)'!$BW$6:$BW$1547))</f>
        <v>0</v>
      </c>
      <c r="OR147" s="108" t="e">
        <f t="shared" si="3902"/>
        <v>#VALUE!</v>
      </c>
      <c r="OS147" s="109" t="e">
        <f t="shared" si="3903"/>
        <v>#VALUE!</v>
      </c>
      <c r="OT147" s="104" t="e">
        <f t="shared" si="3904"/>
        <v>#VALUE!</v>
      </c>
      <c r="OU147" s="105" t="e">
        <f t="shared" si="3905"/>
        <v>#VALUE!</v>
      </c>
      <c r="OV147" s="191"/>
      <c r="OW147" s="192" t="e">
        <f t="shared" si="3906"/>
        <v>#VALUE!</v>
      </c>
      <c r="OX147" s="106" t="e">
        <f t="shared" si="3907"/>
        <v>#VALUE!</v>
      </c>
      <c r="OY147" s="202"/>
      <c r="OZ147" s="202"/>
      <c r="PA147" s="202"/>
      <c r="PB147" s="202"/>
      <c r="PC147" s="202"/>
      <c r="PD147" s="202"/>
      <c r="PE147" s="202"/>
      <c r="PF147" s="202"/>
      <c r="PG147" s="203"/>
      <c r="PH147" s="204"/>
      <c r="PI147" s="108" t="e">
        <f t="shared" si="3908"/>
        <v>#VALUE!</v>
      </c>
      <c r="PJ147" s="102">
        <f>IF(E147=0,0,SUMIF('Cocktail (December 2025)'!$F$6:$DB$1547,E147,'Cocktail (December 2025)'!$BZ$6:$BZ$1547))</f>
        <v>0</v>
      </c>
      <c r="PK147" s="108" t="e">
        <f t="shared" si="3909"/>
        <v>#VALUE!</v>
      </c>
      <c r="PL147" s="109" t="e">
        <f t="shared" si="3910"/>
        <v>#VALUE!</v>
      </c>
      <c r="PM147" s="104" t="e">
        <f t="shared" si="3911"/>
        <v>#VALUE!</v>
      </c>
      <c r="PN147" s="105" t="e">
        <f t="shared" si="3912"/>
        <v>#VALUE!</v>
      </c>
      <c r="PO147" s="191"/>
      <c r="PP147" s="192" t="e">
        <f t="shared" si="3913"/>
        <v>#VALUE!</v>
      </c>
      <c r="PQ147" s="106" t="e">
        <f t="shared" si="3914"/>
        <v>#VALUE!</v>
      </c>
      <c r="PR147" s="202"/>
      <c r="PS147" s="202"/>
      <c r="PT147" s="202"/>
      <c r="PU147" s="202"/>
      <c r="PV147" s="202"/>
      <c r="PW147" s="202"/>
      <c r="PX147" s="202"/>
      <c r="PY147" s="202"/>
      <c r="PZ147" s="203"/>
      <c r="QA147" s="204"/>
      <c r="QB147" s="108" t="e">
        <f t="shared" si="3915"/>
        <v>#VALUE!</v>
      </c>
      <c r="QC147" s="102">
        <f>IF(E147=0,0,SUMIF('Cocktail (December 2025)'!$F$6:$DB$1547,E147,'Cocktail (December 2025)'!$CC$6:$CC$1547))</f>
        <v>0</v>
      </c>
      <c r="QD147" s="108" t="e">
        <f t="shared" si="3916"/>
        <v>#VALUE!</v>
      </c>
      <c r="QE147" s="109" t="e">
        <f t="shared" si="3917"/>
        <v>#VALUE!</v>
      </c>
      <c r="QF147" s="104" t="e">
        <f t="shared" si="3918"/>
        <v>#VALUE!</v>
      </c>
      <c r="QG147" s="105" t="e">
        <f t="shared" si="3919"/>
        <v>#VALUE!</v>
      </c>
      <c r="QH147" s="191"/>
      <c r="QI147" s="192" t="e">
        <f t="shared" si="3920"/>
        <v>#VALUE!</v>
      </c>
      <c r="QJ147" s="106" t="e">
        <f t="shared" si="3921"/>
        <v>#VALUE!</v>
      </c>
      <c r="QK147" s="202"/>
      <c r="QL147" s="202"/>
      <c r="QM147" s="202"/>
      <c r="QN147" s="202"/>
      <c r="QO147" s="202"/>
      <c r="QP147" s="202"/>
      <c r="QQ147" s="202"/>
      <c r="QR147" s="202"/>
      <c r="QS147" s="203"/>
      <c r="QT147" s="204"/>
      <c r="QU147" s="108" t="e">
        <f t="shared" si="3922"/>
        <v>#VALUE!</v>
      </c>
      <c r="QV147" s="102">
        <f>IF(E147=0,0,SUMIF('Cocktail (December 2025)'!$F$6:$DB$1547,E147,'Cocktail (December 2025)'!$CF$6:$CF$1547))</f>
        <v>0</v>
      </c>
      <c r="QW147" s="108" t="e">
        <f t="shared" si="3923"/>
        <v>#VALUE!</v>
      </c>
      <c r="QX147" s="109" t="e">
        <f t="shared" si="3924"/>
        <v>#VALUE!</v>
      </c>
      <c r="QY147" s="104" t="e">
        <f t="shared" si="3925"/>
        <v>#VALUE!</v>
      </c>
      <c r="QZ147" s="105" t="e">
        <f t="shared" si="3926"/>
        <v>#VALUE!</v>
      </c>
      <c r="RA147" s="191"/>
      <c r="RB147" s="192" t="e">
        <f t="shared" si="3927"/>
        <v>#VALUE!</v>
      </c>
      <c r="RC147" s="106" t="e">
        <f t="shared" si="3928"/>
        <v>#VALUE!</v>
      </c>
      <c r="RD147" s="202"/>
      <c r="RE147" s="202"/>
      <c r="RF147" s="202"/>
      <c r="RG147" s="202"/>
      <c r="RH147" s="202"/>
      <c r="RI147" s="202"/>
      <c r="RJ147" s="202"/>
      <c r="RK147" s="202"/>
      <c r="RL147" s="203"/>
      <c r="RM147" s="204"/>
      <c r="RN147" s="108" t="e">
        <f t="shared" si="3929"/>
        <v>#VALUE!</v>
      </c>
      <c r="RO147" s="102">
        <f>IF(E147=0,0,SUMIF('Cocktail (December 2025)'!$F$6:$DB$1547,E147,'Cocktail (December 2025)'!$CI$6:$CI$1547))</f>
        <v>0</v>
      </c>
      <c r="RP147" s="108" t="e">
        <f t="shared" si="3930"/>
        <v>#VALUE!</v>
      </c>
      <c r="RQ147" s="109" t="e">
        <f t="shared" si="3931"/>
        <v>#VALUE!</v>
      </c>
      <c r="RR147" s="104" t="e">
        <f t="shared" si="3932"/>
        <v>#VALUE!</v>
      </c>
      <c r="RS147" s="105" t="e">
        <f t="shared" si="3933"/>
        <v>#VALUE!</v>
      </c>
      <c r="RT147" s="191"/>
      <c r="RU147" s="192" t="e">
        <f t="shared" si="3934"/>
        <v>#VALUE!</v>
      </c>
      <c r="RV147" s="106" t="e">
        <f t="shared" si="3935"/>
        <v>#VALUE!</v>
      </c>
      <c r="RW147" s="202"/>
      <c r="RX147" s="202"/>
      <c r="RY147" s="202"/>
      <c r="RZ147" s="202"/>
      <c r="SA147" s="202"/>
      <c r="SB147" s="202"/>
      <c r="SC147" s="202"/>
      <c r="SD147" s="202"/>
      <c r="SE147" s="203"/>
      <c r="SF147" s="204"/>
      <c r="SG147" s="108" t="e">
        <f t="shared" si="3936"/>
        <v>#VALUE!</v>
      </c>
      <c r="SH147" s="102">
        <f>IF(E147=0,0,SUMIF('Cocktail (December 2025)'!$F$6:$DB$1547,E147,'Cocktail (December 2025)'!$CL$6:$CL$1547))</f>
        <v>0</v>
      </c>
      <c r="SI147" s="108" t="e">
        <f t="shared" si="3937"/>
        <v>#VALUE!</v>
      </c>
      <c r="SJ147" s="109" t="e">
        <f t="shared" si="3938"/>
        <v>#VALUE!</v>
      </c>
      <c r="SK147" s="104" t="e">
        <f t="shared" si="3939"/>
        <v>#VALUE!</v>
      </c>
      <c r="SL147" s="105" t="e">
        <f t="shared" si="3940"/>
        <v>#VALUE!</v>
      </c>
      <c r="SM147" s="191"/>
      <c r="SN147" s="192" t="e">
        <f t="shared" si="3941"/>
        <v>#VALUE!</v>
      </c>
      <c r="SO147" s="106" t="e">
        <f t="shared" si="3942"/>
        <v>#VALUE!</v>
      </c>
      <c r="SP147" s="202"/>
      <c r="SQ147" s="202"/>
      <c r="SR147" s="202"/>
      <c r="SS147" s="202"/>
      <c r="ST147" s="202"/>
      <c r="SU147" s="202"/>
      <c r="SV147" s="202"/>
      <c r="SW147" s="202"/>
      <c r="SX147" s="203"/>
      <c r="SY147" s="204"/>
      <c r="SZ147" s="108" t="e">
        <f t="shared" si="3943"/>
        <v>#VALUE!</v>
      </c>
      <c r="TA147" s="102">
        <f>IF(E147=0,0,SUMIF('Cocktail (December 2025)'!$F$6:$DB$1547,E147,'Cocktail (December 2025)'!$CO$6:$CO$1547))</f>
        <v>0</v>
      </c>
      <c r="TB147" s="108" t="e">
        <f t="shared" si="3944"/>
        <v>#VALUE!</v>
      </c>
      <c r="TC147" s="109" t="e">
        <f t="shared" si="3945"/>
        <v>#VALUE!</v>
      </c>
      <c r="TD147" s="104" t="e">
        <f t="shared" si="3946"/>
        <v>#VALUE!</v>
      </c>
      <c r="TE147" s="105" t="e">
        <f t="shared" si="3947"/>
        <v>#VALUE!</v>
      </c>
      <c r="TF147" s="191"/>
      <c r="TG147" s="192" t="e">
        <f t="shared" si="3948"/>
        <v>#VALUE!</v>
      </c>
      <c r="TH147" s="106" t="e">
        <f t="shared" si="3949"/>
        <v>#VALUE!</v>
      </c>
      <c r="TI147" s="202"/>
      <c r="TJ147" s="202"/>
      <c r="TK147" s="202"/>
      <c r="TL147" s="202"/>
      <c r="TM147" s="202"/>
      <c r="TN147" s="202"/>
      <c r="TO147" s="202"/>
      <c r="TP147" s="202"/>
      <c r="TQ147" s="203"/>
      <c r="TR147" s="204"/>
      <c r="TS147" s="108" t="e">
        <f t="shared" si="3950"/>
        <v>#VALUE!</v>
      </c>
      <c r="TT147" s="102">
        <f>IF(E147=0,0,SUMIF('Cocktail (December 2025)'!$F$6:$DB$1547,E147,'Cocktail (December 2025)'!$CR$6:$CR$1547))</f>
        <v>0</v>
      </c>
      <c r="TU147" s="108" t="e">
        <f t="shared" si="3951"/>
        <v>#VALUE!</v>
      </c>
      <c r="TV147" s="109" t="e">
        <f t="shared" si="3952"/>
        <v>#VALUE!</v>
      </c>
      <c r="TW147" s="104" t="e">
        <f t="shared" si="3953"/>
        <v>#VALUE!</v>
      </c>
      <c r="TX147" s="105" t="e">
        <f t="shared" si="3954"/>
        <v>#VALUE!</v>
      </c>
      <c r="TY147" s="191"/>
      <c r="TZ147" s="192" t="e">
        <f t="shared" si="3955"/>
        <v>#VALUE!</v>
      </c>
      <c r="UA147" s="106" t="e">
        <f t="shared" si="3956"/>
        <v>#VALUE!</v>
      </c>
      <c r="UB147" s="202"/>
      <c r="UC147" s="202"/>
      <c r="UD147" s="202"/>
      <c r="UE147" s="202"/>
      <c r="UF147" s="202"/>
      <c r="UG147" s="202"/>
      <c r="UH147" s="202"/>
      <c r="UI147" s="202"/>
      <c r="UJ147" s="203"/>
      <c r="UK147" s="204"/>
      <c r="UL147" s="108" t="e">
        <f t="shared" si="3957"/>
        <v>#VALUE!</v>
      </c>
      <c r="UM147" s="102">
        <f>IF(E147=0,0,SUMIF('Cocktail (December 2025)'!$F$6:$DB$1547,E147,'Cocktail (December 2025)'!$CU$6:$CU$1547))</f>
        <v>0</v>
      </c>
      <c r="UN147" s="108" t="e">
        <f t="shared" si="3958"/>
        <v>#VALUE!</v>
      </c>
      <c r="UO147" s="109" t="e">
        <f t="shared" si="3959"/>
        <v>#VALUE!</v>
      </c>
      <c r="UP147" s="104" t="e">
        <f t="shared" si="3960"/>
        <v>#VALUE!</v>
      </c>
      <c r="UQ147" s="105" t="e">
        <f t="shared" si="3961"/>
        <v>#VALUE!</v>
      </c>
      <c r="UR147" s="191"/>
      <c r="US147" s="192" t="e">
        <f t="shared" si="3962"/>
        <v>#VALUE!</v>
      </c>
      <c r="UT147" s="106" t="e">
        <f t="shared" si="3963"/>
        <v>#VALUE!</v>
      </c>
      <c r="UU147" s="202"/>
      <c r="UV147" s="202"/>
      <c r="UW147" s="202"/>
      <c r="UX147" s="202"/>
      <c r="UY147" s="202"/>
      <c r="UZ147" s="202"/>
      <c r="VA147" s="202"/>
      <c r="VB147" s="202"/>
      <c r="VC147" s="203"/>
      <c r="VD147" s="204"/>
      <c r="VE147" s="108" t="e">
        <f t="shared" si="3964"/>
        <v>#VALUE!</v>
      </c>
      <c r="VF147" s="102">
        <f>IF(E147=0,0,SUMIF('Cocktail (December 2025)'!$F$6:$DB$1547,E147,'Cocktail (December 2025)'!$CX$6:$CX$1547))</f>
        <v>0</v>
      </c>
      <c r="VG147" s="108" t="e">
        <f t="shared" si="3965"/>
        <v>#VALUE!</v>
      </c>
      <c r="VH147" s="109" t="e">
        <f t="shared" si="3966"/>
        <v>#VALUE!</v>
      </c>
      <c r="VI147" s="104" t="e">
        <f t="shared" si="3967"/>
        <v>#VALUE!</v>
      </c>
      <c r="VJ147" s="105" t="e">
        <f t="shared" si="3968"/>
        <v>#VALUE!</v>
      </c>
      <c r="VK147" s="191"/>
      <c r="VL147" s="192" t="e">
        <f t="shared" si="3969"/>
        <v>#VALUE!</v>
      </c>
      <c r="VM147" s="106" t="e">
        <f t="shared" si="3970"/>
        <v>#VALUE!</v>
      </c>
      <c r="VN147" s="202"/>
      <c r="VO147" s="202"/>
      <c r="VP147" s="202"/>
      <c r="VQ147" s="202"/>
      <c r="VR147" s="202"/>
      <c r="VS147" s="202"/>
      <c r="VT147" s="202"/>
      <c r="VU147" s="202"/>
      <c r="VV147" s="203"/>
      <c r="VW147" s="204"/>
      <c r="VX147" s="108" t="e">
        <f t="shared" si="3971"/>
        <v>#VALUE!</v>
      </c>
      <c r="VY147" s="102">
        <f>IF(E147=0,0,SUMIF('Cocktail (December 2025)'!$F$6:$DB$1547,E147,'Cocktail (December 2025)'!$DA$6:$DA$1547))</f>
        <v>0</v>
      </c>
      <c r="VZ147" s="108" t="e">
        <f t="shared" si="3972"/>
        <v>#VALUE!</v>
      </c>
      <c r="WA147" s="109" t="e">
        <f t="shared" si="3973"/>
        <v>#VALUE!</v>
      </c>
      <c r="WB147" s="104" t="e">
        <f t="shared" si="3974"/>
        <v>#VALUE!</v>
      </c>
      <c r="WC147" s="105" t="e">
        <f t="shared" si="3975"/>
        <v>#VALUE!</v>
      </c>
      <c r="WD147" s="191"/>
      <c r="WE147" s="192" t="e">
        <f t="shared" si="3976"/>
        <v>#VALUE!</v>
      </c>
      <c r="WF147" s="14" t="s">
        <v>81</v>
      </c>
      <c r="WG147" s="62">
        <f t="shared" si="3977"/>
        <v>0</v>
      </c>
      <c r="WH147" s="13">
        <f t="shared" si="3978"/>
        <v>0</v>
      </c>
      <c r="WI147" s="13">
        <f t="shared" si="3979"/>
        <v>0</v>
      </c>
      <c r="WJ147" s="13">
        <f t="shared" si="3980"/>
        <v>0</v>
      </c>
      <c r="WK147" s="13">
        <f t="shared" si="3981"/>
        <v>0</v>
      </c>
      <c r="WL147" s="13">
        <f t="shared" si="3982"/>
        <v>0</v>
      </c>
      <c r="WM147" s="13">
        <f t="shared" si="3983"/>
        <v>0</v>
      </c>
      <c r="WN147" s="13">
        <f t="shared" si="3984"/>
        <v>0</v>
      </c>
      <c r="WO147" s="13">
        <f t="shared" si="3985"/>
        <v>0</v>
      </c>
      <c r="WP147" s="63">
        <f t="shared" si="3986"/>
        <v>0</v>
      </c>
      <c r="WQ147" s="63">
        <f t="shared" si="3987"/>
        <v>0</v>
      </c>
      <c r="WR147" s="63" t="e">
        <f t="shared" si="3988"/>
        <v>#VALUE!</v>
      </c>
      <c r="WS147" s="63" t="e">
        <f t="shared" si="3989"/>
        <v>#VALUE!</v>
      </c>
      <c r="WT147" s="54" t="e">
        <f t="shared" si="3990"/>
        <v>#VALUE!</v>
      </c>
      <c r="WU147" s="64" t="e">
        <f t="shared" si="3991"/>
        <v>#VALUE!</v>
      </c>
      <c r="WV147" s="196"/>
      <c r="WW147" s="197" t="e">
        <f t="shared" si="3992"/>
        <v>#VALUE!</v>
      </c>
      <c r="WX147" s="12" t="e">
        <f t="shared" si="3993"/>
        <v>#VALUE!</v>
      </c>
      <c r="WY147" s="61"/>
    </row>
    <row r="148" spans="1:623" ht="15" hidden="1" x14ac:dyDescent="0.3">
      <c r="A148" s="114" t="str">
        <f t="shared" si="3526"/>
        <v>-</v>
      </c>
      <c r="B148" s="175"/>
      <c r="C148" s="173">
        <v>974</v>
      </c>
      <c r="D148" s="174">
        <v>473</v>
      </c>
      <c r="E148" s="138"/>
      <c r="F148" s="98" t="str">
        <f>IF(E148="","",IF(VLOOKUP(E148,'Master Data (December 2025)'!$B$10:$N$857,1)=E148,VLOOKUP(E148,'Master Data (December 2025)'!$B$10:$N$857,6),"XX"))</f>
        <v/>
      </c>
      <c r="G148" s="98"/>
      <c r="H148" s="90" t="str">
        <f>IF(E148="","",IF(VLOOKUP(E148,'Master Data (December 2025)'!$B$10:$N$857,1)=E148,VLOOKUP(E148,'Master Data (December 2025)'!$B$10:$N$857,8),"XX"))</f>
        <v/>
      </c>
      <c r="I148" s="98"/>
      <c r="J148" s="90" t="str">
        <f>IF(E148="","",IF(VLOOKUP(E148,'Master Data (December 2025)'!$B$10:$N$857,1)=E148,VLOOKUP(E148,'Master Data (December 2025)'!$B$10:$N$857,3),"XX"))</f>
        <v/>
      </c>
      <c r="K148" s="99" t="str">
        <f>IF(E148="","",IF(VLOOKUP(E148,'Master Data (December 2025)'!$B$10:$N$857,1)=E148,VLOOKUP(E148,'Master Data (December 2025)'!$B$10:$N$857,5),"XX"))</f>
        <v/>
      </c>
      <c r="L148" s="215" t="str">
        <f>IF(E148="","",IF(VLOOKUP(E148,'Master Data (December 2025)'!$B$10:$N$857,1)=E148,VLOOKUP(E148,'Master Data (December 2025)'!$B$10:$N$857,11),"XX"))</f>
        <v/>
      </c>
      <c r="M148" s="215" t="str">
        <f>IF(E148="","",IF(VLOOKUP(E148,'Master Data (December 2025)'!$B$10:$N$857,1)=E148,VLOOKUP(E148,'Master Data (December 2025)'!$B$10:$N$857,13),"XX"))</f>
        <v/>
      </c>
      <c r="N148" s="208"/>
      <c r="O148" s="100">
        <f t="shared" si="3761"/>
        <v>0</v>
      </c>
      <c r="P148" s="202"/>
      <c r="Q148" s="202"/>
      <c r="R148" s="202"/>
      <c r="S148" s="202"/>
      <c r="T148" s="202"/>
      <c r="U148" s="202"/>
      <c r="V148" s="202"/>
      <c r="W148" s="202"/>
      <c r="X148" s="203"/>
      <c r="Y148" s="204"/>
      <c r="Z148" s="101" t="e">
        <f t="shared" si="3762"/>
        <v>#VALUE!</v>
      </c>
      <c r="AA148" s="102">
        <f>IF(E148=0,0,SUMIF('Cocktail (December 2025)'!$F$6:$DB$1547,E148,'Cocktail (December 2025)'!$O$6:$O$1547))</f>
        <v>0</v>
      </c>
      <c r="AB148" s="103" t="e">
        <f t="shared" si="3763"/>
        <v>#VALUE!</v>
      </c>
      <c r="AC148" s="104" t="e">
        <f t="shared" si="3764"/>
        <v>#VALUE!</v>
      </c>
      <c r="AD148" s="104" t="e">
        <f t="shared" si="3765"/>
        <v>#VALUE!</v>
      </c>
      <c r="AE148" s="105" t="e">
        <f t="shared" si="3766"/>
        <v>#VALUE!</v>
      </c>
      <c r="AF148" s="191"/>
      <c r="AG148" s="192" t="e">
        <f t="shared" si="3767"/>
        <v>#VALUE!</v>
      </c>
      <c r="AH148" s="106" t="e">
        <f t="shared" si="3527"/>
        <v>#VALUE!</v>
      </c>
      <c r="AI148" s="202"/>
      <c r="AJ148" s="202"/>
      <c r="AK148" s="202"/>
      <c r="AL148" s="202"/>
      <c r="AM148" s="202"/>
      <c r="AN148" s="202"/>
      <c r="AO148" s="202"/>
      <c r="AP148" s="202"/>
      <c r="AQ148" s="203"/>
      <c r="AR148" s="204"/>
      <c r="AS148" s="107" t="e">
        <f t="shared" si="3768"/>
        <v>#VALUE!</v>
      </c>
      <c r="AT148" s="102">
        <f>IF(E148=0,0,SUMIF('Cocktail (December 2025)'!$F$6:$DB$1547,E148,'Cocktail (December 2025)'!$R$6:$R$1547))</f>
        <v>0</v>
      </c>
      <c r="AU148" s="108" t="e">
        <f t="shared" si="3769"/>
        <v>#VALUE!</v>
      </c>
      <c r="AV148" s="104" t="e">
        <f t="shared" si="3770"/>
        <v>#VALUE!</v>
      </c>
      <c r="AW148" s="104" t="e">
        <f t="shared" si="3771"/>
        <v>#VALUE!</v>
      </c>
      <c r="AX148" s="105" t="e">
        <f t="shared" si="3772"/>
        <v>#VALUE!</v>
      </c>
      <c r="AY148" s="191"/>
      <c r="AZ148" s="192" t="e">
        <f t="shared" si="3773"/>
        <v>#VALUE!</v>
      </c>
      <c r="BA148" s="106" t="e">
        <f t="shared" si="3774"/>
        <v>#VALUE!</v>
      </c>
      <c r="BB148" s="202"/>
      <c r="BC148" s="202"/>
      <c r="BD148" s="202"/>
      <c r="BE148" s="202"/>
      <c r="BF148" s="202"/>
      <c r="BG148" s="202"/>
      <c r="BH148" s="202"/>
      <c r="BI148" s="202"/>
      <c r="BJ148" s="203"/>
      <c r="BK148" s="204"/>
      <c r="BL148" s="108" t="e">
        <f t="shared" si="3775"/>
        <v>#VALUE!</v>
      </c>
      <c r="BM148" s="102">
        <f>IF(E148=0,0,SUMIF('Cocktail (December 2025)'!$F$6:$DB$1547,E148,'Cocktail (December 2025)'!$U$6:$U$1547))</f>
        <v>0</v>
      </c>
      <c r="BN148" s="108" t="e">
        <f t="shared" si="3776"/>
        <v>#VALUE!</v>
      </c>
      <c r="BO148" s="109" t="e">
        <f t="shared" si="3777"/>
        <v>#VALUE!</v>
      </c>
      <c r="BP148" s="104" t="e">
        <f t="shared" si="3778"/>
        <v>#VALUE!</v>
      </c>
      <c r="BQ148" s="105" t="e">
        <f t="shared" si="3779"/>
        <v>#VALUE!</v>
      </c>
      <c r="BR148" s="191"/>
      <c r="BS148" s="192" t="e">
        <f t="shared" si="3780"/>
        <v>#VALUE!</v>
      </c>
      <c r="BT148" s="106" t="e">
        <f t="shared" si="3781"/>
        <v>#VALUE!</v>
      </c>
      <c r="BU148" s="202"/>
      <c r="BV148" s="202"/>
      <c r="BW148" s="202"/>
      <c r="BX148" s="202"/>
      <c r="BY148" s="202"/>
      <c r="BZ148" s="202"/>
      <c r="CA148" s="202"/>
      <c r="CB148" s="202"/>
      <c r="CC148" s="203"/>
      <c r="CD148" s="204"/>
      <c r="CE148" s="108" t="e">
        <f t="shared" si="3782"/>
        <v>#VALUE!</v>
      </c>
      <c r="CF148" s="102">
        <f>IF(E148=0,0,SUMIF('Cocktail (December 2025)'!$F$6:$DB$1547,E148,'Cocktail (December 2025)'!$X$6:$X$1547))</f>
        <v>0</v>
      </c>
      <c r="CG148" s="108" t="e">
        <f t="shared" si="3783"/>
        <v>#VALUE!</v>
      </c>
      <c r="CH148" s="109" t="e">
        <f t="shared" si="3784"/>
        <v>#VALUE!</v>
      </c>
      <c r="CI148" s="104" t="e">
        <f t="shared" si="3785"/>
        <v>#VALUE!</v>
      </c>
      <c r="CJ148" s="105" t="e">
        <f t="shared" si="3786"/>
        <v>#VALUE!</v>
      </c>
      <c r="CK148" s="191"/>
      <c r="CL148" s="192" t="e">
        <f t="shared" si="3787"/>
        <v>#VALUE!</v>
      </c>
      <c r="CM148" s="106" t="e">
        <f t="shared" si="3788"/>
        <v>#VALUE!</v>
      </c>
      <c r="CN148" s="202"/>
      <c r="CO148" s="202"/>
      <c r="CP148" s="202"/>
      <c r="CQ148" s="202"/>
      <c r="CR148" s="202"/>
      <c r="CS148" s="202"/>
      <c r="CT148" s="202"/>
      <c r="CU148" s="202"/>
      <c r="CV148" s="203"/>
      <c r="CW148" s="204"/>
      <c r="CX148" s="108" t="e">
        <f t="shared" si="3789"/>
        <v>#VALUE!</v>
      </c>
      <c r="CY148" s="102">
        <f>IF(E148=0,0,SUMIF('Cocktail (December 2025)'!$F$6:$DB$1547,E148,'Cocktail (December 2025)'!$AA$6:$AA$1547))</f>
        <v>0</v>
      </c>
      <c r="CZ148" s="108" t="e">
        <f t="shared" si="3790"/>
        <v>#VALUE!</v>
      </c>
      <c r="DA148" s="109" t="e">
        <f t="shared" si="3791"/>
        <v>#VALUE!</v>
      </c>
      <c r="DB148" s="104" t="e">
        <f t="shared" si="3792"/>
        <v>#VALUE!</v>
      </c>
      <c r="DC148" s="105" t="e">
        <f t="shared" si="3793"/>
        <v>#VALUE!</v>
      </c>
      <c r="DD148" s="191"/>
      <c r="DE148" s="192" t="e">
        <f t="shared" si="3794"/>
        <v>#VALUE!</v>
      </c>
      <c r="DF148" s="106" t="e">
        <f t="shared" si="3795"/>
        <v>#VALUE!</v>
      </c>
      <c r="DG148" s="202"/>
      <c r="DH148" s="202"/>
      <c r="DI148" s="202"/>
      <c r="DJ148" s="202"/>
      <c r="DK148" s="202"/>
      <c r="DL148" s="202"/>
      <c r="DM148" s="202"/>
      <c r="DN148" s="202"/>
      <c r="DO148" s="203"/>
      <c r="DP148" s="204"/>
      <c r="DQ148" s="108" t="e">
        <f t="shared" si="3796"/>
        <v>#VALUE!</v>
      </c>
      <c r="DR148" s="102">
        <f>IF(E148=0,0,SUMIF('Cocktail (December 2025)'!$F$6:$DB$1547,E148,'Cocktail (December 2025)'!$AD$6:$AD$1547))</f>
        <v>0</v>
      </c>
      <c r="DS148" s="108" t="e">
        <f t="shared" si="3797"/>
        <v>#VALUE!</v>
      </c>
      <c r="DT148" s="109" t="e">
        <f t="shared" si="3798"/>
        <v>#VALUE!</v>
      </c>
      <c r="DU148" s="104" t="e">
        <f t="shared" si="3799"/>
        <v>#VALUE!</v>
      </c>
      <c r="DV148" s="105" t="e">
        <f t="shared" si="3800"/>
        <v>#VALUE!</v>
      </c>
      <c r="DW148" s="191"/>
      <c r="DX148" s="192" t="e">
        <f t="shared" si="3801"/>
        <v>#VALUE!</v>
      </c>
      <c r="DY148" s="106" t="e">
        <f t="shared" si="3802"/>
        <v>#VALUE!</v>
      </c>
      <c r="DZ148" s="202"/>
      <c r="EA148" s="202"/>
      <c r="EB148" s="202"/>
      <c r="EC148" s="202"/>
      <c r="ED148" s="202"/>
      <c r="EE148" s="202"/>
      <c r="EF148" s="202"/>
      <c r="EG148" s="202"/>
      <c r="EH148" s="203"/>
      <c r="EI148" s="204"/>
      <c r="EJ148" s="108" t="e">
        <f t="shared" si="3803"/>
        <v>#VALUE!</v>
      </c>
      <c r="EK148" s="102">
        <f>IF(E148=0,0,SUMIF('Cocktail (December 2025)'!$F$6:$DB$1547,E148,'Cocktail (December 2025)'!$AG$6:$AG$1547))</f>
        <v>0</v>
      </c>
      <c r="EL148" s="108" t="e">
        <f t="shared" si="3804"/>
        <v>#VALUE!</v>
      </c>
      <c r="EM148" s="109" t="e">
        <f t="shared" si="3805"/>
        <v>#VALUE!</v>
      </c>
      <c r="EN148" s="104" t="e">
        <f t="shared" si="3806"/>
        <v>#VALUE!</v>
      </c>
      <c r="EO148" s="105" t="e">
        <f t="shared" si="3807"/>
        <v>#VALUE!</v>
      </c>
      <c r="EP148" s="191"/>
      <c r="EQ148" s="199" t="e">
        <f t="shared" si="3808"/>
        <v>#VALUE!</v>
      </c>
      <c r="ER148" s="185" t="e">
        <f t="shared" si="3809"/>
        <v>#VALUE!</v>
      </c>
      <c r="ES148" s="202"/>
      <c r="ET148" s="202"/>
      <c r="EU148" s="202"/>
      <c r="EV148" s="202"/>
      <c r="EW148" s="202"/>
      <c r="EX148" s="202"/>
      <c r="EY148" s="202"/>
      <c r="EZ148" s="202"/>
      <c r="FA148" s="203"/>
      <c r="FB148" s="204"/>
      <c r="FC148" s="108" t="e">
        <f t="shared" si="3810"/>
        <v>#VALUE!</v>
      </c>
      <c r="FD148" s="102">
        <f>IF(E148=0,0,SUMIF('Cocktail (December 2025)'!$F$6:$DB$1547,E148,'Cocktail (December 2025)'!$AJ$6:$AJ$1547))</f>
        <v>0</v>
      </c>
      <c r="FE148" s="108" t="e">
        <f t="shared" si="3811"/>
        <v>#VALUE!</v>
      </c>
      <c r="FF148" s="109" t="e">
        <f t="shared" si="3812"/>
        <v>#VALUE!</v>
      </c>
      <c r="FG148" s="104" t="e">
        <f t="shared" si="3813"/>
        <v>#VALUE!</v>
      </c>
      <c r="FH148" s="105" t="e">
        <f t="shared" si="3814"/>
        <v>#VALUE!</v>
      </c>
      <c r="FI148" s="191"/>
      <c r="FJ148" s="192" t="e">
        <f t="shared" si="3815"/>
        <v>#VALUE!</v>
      </c>
      <c r="FK148" s="110" t="e">
        <f t="shared" si="3816"/>
        <v>#VALUE!</v>
      </c>
      <c r="FL148" s="202"/>
      <c r="FM148" s="202"/>
      <c r="FN148" s="202"/>
      <c r="FO148" s="202"/>
      <c r="FP148" s="202"/>
      <c r="FQ148" s="202"/>
      <c r="FR148" s="202"/>
      <c r="FS148" s="202"/>
      <c r="FT148" s="203"/>
      <c r="FU148" s="204"/>
      <c r="FV148" s="108" t="e">
        <f t="shared" si="3817"/>
        <v>#VALUE!</v>
      </c>
      <c r="FW148" s="102">
        <f>IF(E148=0,0,SUMIF('Cocktail (December 2025)'!$F$6:$DB$1547,E148,'Cocktail (December 2025)'!$AM$6:$AM$1547))</f>
        <v>0</v>
      </c>
      <c r="FX148" s="108" t="e">
        <f t="shared" si="3818"/>
        <v>#VALUE!</v>
      </c>
      <c r="FY148" s="109" t="e">
        <f t="shared" si="3819"/>
        <v>#VALUE!</v>
      </c>
      <c r="FZ148" s="104" t="e">
        <f t="shared" si="3820"/>
        <v>#VALUE!</v>
      </c>
      <c r="GA148" s="105" t="e">
        <f t="shared" si="3821"/>
        <v>#VALUE!</v>
      </c>
      <c r="GB148" s="191"/>
      <c r="GC148" s="192" t="e">
        <f t="shared" si="3822"/>
        <v>#VALUE!</v>
      </c>
      <c r="GD148" s="106" t="e">
        <f t="shared" si="3823"/>
        <v>#VALUE!</v>
      </c>
      <c r="GE148" s="202"/>
      <c r="GF148" s="202"/>
      <c r="GG148" s="202"/>
      <c r="GH148" s="202"/>
      <c r="GI148" s="202"/>
      <c r="GJ148" s="202"/>
      <c r="GK148" s="202"/>
      <c r="GL148" s="202"/>
      <c r="GM148" s="203"/>
      <c r="GN148" s="204"/>
      <c r="GO148" s="108" t="e">
        <f t="shared" si="3824"/>
        <v>#VALUE!</v>
      </c>
      <c r="GP148" s="102">
        <f>IF(E148=0,0,SUMIF('Cocktail (December 2025)'!$F$6:$DB$1547,E148,'Cocktail (December 2025)'!$AP$6:$AP$1547))</f>
        <v>0</v>
      </c>
      <c r="GQ148" s="108" t="e">
        <f t="shared" si="3825"/>
        <v>#VALUE!</v>
      </c>
      <c r="GR148" s="109" t="e">
        <f t="shared" si="3826"/>
        <v>#VALUE!</v>
      </c>
      <c r="GS148" s="104" t="e">
        <f t="shared" si="3827"/>
        <v>#VALUE!</v>
      </c>
      <c r="GT148" s="105" t="e">
        <f t="shared" si="3828"/>
        <v>#VALUE!</v>
      </c>
      <c r="GU148" s="191"/>
      <c r="GV148" s="192" t="e">
        <f t="shared" si="3829"/>
        <v>#VALUE!</v>
      </c>
      <c r="GW148" s="106" t="e">
        <f t="shared" si="3830"/>
        <v>#VALUE!</v>
      </c>
      <c r="GX148" s="202"/>
      <c r="GY148" s="202"/>
      <c r="GZ148" s="202"/>
      <c r="HA148" s="202"/>
      <c r="HB148" s="202"/>
      <c r="HC148" s="202"/>
      <c r="HD148" s="202"/>
      <c r="HE148" s="202"/>
      <c r="HF148" s="203"/>
      <c r="HG148" s="204"/>
      <c r="HH148" s="108" t="e">
        <f t="shared" si="3831"/>
        <v>#VALUE!</v>
      </c>
      <c r="HI148" s="102">
        <f>IF(E148=0,0,SUMIF('Cocktail (December 2025)'!$F$6:$DB$1547,E148,'Cocktail (December 2025)'!$AS$6:$AS$1547))</f>
        <v>0</v>
      </c>
      <c r="HJ148" s="108" t="e">
        <f t="shared" si="3832"/>
        <v>#VALUE!</v>
      </c>
      <c r="HK148" s="109" t="e">
        <f t="shared" si="3833"/>
        <v>#VALUE!</v>
      </c>
      <c r="HL148" s="104" t="e">
        <f t="shared" si="3834"/>
        <v>#VALUE!</v>
      </c>
      <c r="HM148" s="105" t="e">
        <f t="shared" si="3835"/>
        <v>#VALUE!</v>
      </c>
      <c r="HN148" s="191"/>
      <c r="HO148" s="192" t="e">
        <f t="shared" si="3836"/>
        <v>#VALUE!</v>
      </c>
      <c r="HP148" s="106" t="e">
        <f t="shared" si="3837"/>
        <v>#VALUE!</v>
      </c>
      <c r="HQ148" s="202"/>
      <c r="HR148" s="202"/>
      <c r="HS148" s="202"/>
      <c r="HT148" s="202"/>
      <c r="HU148" s="202"/>
      <c r="HV148" s="202"/>
      <c r="HW148" s="202"/>
      <c r="HX148" s="202"/>
      <c r="HY148" s="203"/>
      <c r="HZ148" s="204"/>
      <c r="IA148" s="108" t="e">
        <f t="shared" si="3838"/>
        <v>#VALUE!</v>
      </c>
      <c r="IB148" s="102">
        <f>IF(E148=0,0,SUMIF('Cocktail (December 2025)'!$F$6:$DB$1547,E148,'Cocktail (December 2025)'!$AV$6:$AV$1547))</f>
        <v>0</v>
      </c>
      <c r="IC148" s="108" t="e">
        <f t="shared" si="3839"/>
        <v>#VALUE!</v>
      </c>
      <c r="ID148" s="109" t="e">
        <f t="shared" si="3840"/>
        <v>#VALUE!</v>
      </c>
      <c r="IE148" s="104" t="e">
        <f t="shared" si="3841"/>
        <v>#VALUE!</v>
      </c>
      <c r="IF148" s="105" t="e">
        <f t="shared" si="3842"/>
        <v>#VALUE!</v>
      </c>
      <c r="IG148" s="191"/>
      <c r="IH148" s="192" t="e">
        <f t="shared" si="3843"/>
        <v>#VALUE!</v>
      </c>
      <c r="II148" s="106" t="e">
        <f t="shared" si="3844"/>
        <v>#VALUE!</v>
      </c>
      <c r="IJ148" s="202"/>
      <c r="IK148" s="202"/>
      <c r="IL148" s="202"/>
      <c r="IM148" s="202"/>
      <c r="IN148" s="202"/>
      <c r="IO148" s="202"/>
      <c r="IP148" s="202"/>
      <c r="IQ148" s="202"/>
      <c r="IR148" s="203"/>
      <c r="IS148" s="204"/>
      <c r="IT148" s="108" t="e">
        <f t="shared" si="3845"/>
        <v>#VALUE!</v>
      </c>
      <c r="IU148" s="102">
        <f>IF(E148=0,0,SUMIF('Cocktail (December 2025)'!$F$6:$DB$1547,E148,'Cocktail (December 2025)'!$AY$6:$AY$1547))</f>
        <v>0</v>
      </c>
      <c r="IV148" s="108" t="e">
        <f t="shared" si="3846"/>
        <v>#VALUE!</v>
      </c>
      <c r="IW148" s="109" t="e">
        <f t="shared" si="3847"/>
        <v>#VALUE!</v>
      </c>
      <c r="IX148" s="104" t="e">
        <f t="shared" si="3848"/>
        <v>#VALUE!</v>
      </c>
      <c r="IY148" s="105" t="e">
        <f t="shared" si="3849"/>
        <v>#VALUE!</v>
      </c>
      <c r="IZ148" s="191"/>
      <c r="JA148" s="192" t="e">
        <f t="shared" si="3850"/>
        <v>#VALUE!</v>
      </c>
      <c r="JB148" s="106" t="e">
        <f t="shared" si="3851"/>
        <v>#VALUE!</v>
      </c>
      <c r="JC148" s="202"/>
      <c r="JD148" s="202"/>
      <c r="JE148" s="202"/>
      <c r="JF148" s="202"/>
      <c r="JG148" s="202"/>
      <c r="JH148" s="202"/>
      <c r="JI148" s="202"/>
      <c r="JJ148" s="202"/>
      <c r="JK148" s="203"/>
      <c r="JL148" s="204"/>
      <c r="JM148" s="108" t="e">
        <f t="shared" si="3852"/>
        <v>#VALUE!</v>
      </c>
      <c r="JN148" s="102">
        <f>IF(E148=0,0,SUMIF('Cocktail (December 2025)'!$F$6:$DB$1547,E148,'Cocktail (December 2025)'!$BB$6:$BB$1547))</f>
        <v>0</v>
      </c>
      <c r="JO148" s="108" t="e">
        <f t="shared" si="3853"/>
        <v>#VALUE!</v>
      </c>
      <c r="JP148" s="109" t="e">
        <f t="shared" si="3854"/>
        <v>#VALUE!</v>
      </c>
      <c r="JQ148" s="104" t="e">
        <f t="shared" si="3855"/>
        <v>#VALUE!</v>
      </c>
      <c r="JR148" s="105" t="e">
        <f t="shared" si="3856"/>
        <v>#VALUE!</v>
      </c>
      <c r="JS148" s="191"/>
      <c r="JT148" s="192" t="e">
        <f t="shared" si="3857"/>
        <v>#VALUE!</v>
      </c>
      <c r="JU148" s="106" t="e">
        <f t="shared" si="3858"/>
        <v>#VALUE!</v>
      </c>
      <c r="JV148" s="202"/>
      <c r="JW148" s="202"/>
      <c r="JX148" s="202"/>
      <c r="JY148" s="202"/>
      <c r="JZ148" s="202"/>
      <c r="KA148" s="202"/>
      <c r="KB148" s="202"/>
      <c r="KC148" s="202"/>
      <c r="KD148" s="203"/>
      <c r="KE148" s="204"/>
      <c r="KF148" s="108" t="e">
        <f t="shared" si="3859"/>
        <v>#VALUE!</v>
      </c>
      <c r="KG148" s="102">
        <f>IF(E148=0,0,SUMIF('Cocktail (December 2025)'!$F$6:$DB$1547,E148,'Cocktail (December 2025)'!$BE$6:$BE$1547))</f>
        <v>0</v>
      </c>
      <c r="KH148" s="108" t="e">
        <f t="shared" si="3860"/>
        <v>#VALUE!</v>
      </c>
      <c r="KI148" s="109" t="e">
        <f t="shared" si="3861"/>
        <v>#VALUE!</v>
      </c>
      <c r="KJ148" s="104" t="e">
        <f t="shared" si="3862"/>
        <v>#VALUE!</v>
      </c>
      <c r="KK148" s="105" t="e">
        <f t="shared" si="3863"/>
        <v>#VALUE!</v>
      </c>
      <c r="KL148" s="191"/>
      <c r="KM148" s="192" t="e">
        <f t="shared" si="3864"/>
        <v>#VALUE!</v>
      </c>
      <c r="KN148" s="106" t="e">
        <f t="shared" si="3865"/>
        <v>#VALUE!</v>
      </c>
      <c r="KO148" s="202"/>
      <c r="KP148" s="202"/>
      <c r="KQ148" s="202"/>
      <c r="KR148" s="202"/>
      <c r="KS148" s="202"/>
      <c r="KT148" s="202"/>
      <c r="KU148" s="202"/>
      <c r="KV148" s="202"/>
      <c r="KW148" s="203"/>
      <c r="KX148" s="204"/>
      <c r="KY148" s="108" t="e">
        <f t="shared" si="3866"/>
        <v>#VALUE!</v>
      </c>
      <c r="KZ148" s="102">
        <f>IF(E148=0,0,SUMIF('Cocktail (December 2025)'!$F$6:$DB$1547,E148,'Cocktail (December 2025)'!$BH$6:$BH$1547))</f>
        <v>0</v>
      </c>
      <c r="LA148" s="108" t="e">
        <f t="shared" si="3867"/>
        <v>#VALUE!</v>
      </c>
      <c r="LB148" s="109" t="e">
        <f t="shared" si="3868"/>
        <v>#VALUE!</v>
      </c>
      <c r="LC148" s="104" t="e">
        <f t="shared" si="3869"/>
        <v>#VALUE!</v>
      </c>
      <c r="LD148" s="105" t="e">
        <f t="shared" si="3870"/>
        <v>#VALUE!</v>
      </c>
      <c r="LE148" s="191"/>
      <c r="LF148" s="192" t="e">
        <f t="shared" si="3871"/>
        <v>#VALUE!</v>
      </c>
      <c r="LG148" s="106" t="e">
        <f t="shared" si="3872"/>
        <v>#VALUE!</v>
      </c>
      <c r="LH148" s="202"/>
      <c r="LI148" s="202"/>
      <c r="LJ148" s="202"/>
      <c r="LK148" s="202"/>
      <c r="LL148" s="202"/>
      <c r="LM148" s="202"/>
      <c r="LN148" s="202"/>
      <c r="LO148" s="202"/>
      <c r="LP148" s="203"/>
      <c r="LQ148" s="204"/>
      <c r="LR148" s="108" t="e">
        <f t="shared" si="3873"/>
        <v>#VALUE!</v>
      </c>
      <c r="LS148" s="102">
        <f>IF(E148=0,0,SUMIF('Cocktail (December 2025)'!$F$6:$DB$1547,E148,'Cocktail (December 2025)'!$BK$6:$BK$1547))</f>
        <v>0</v>
      </c>
      <c r="LT148" s="108" t="e">
        <f t="shared" si="3874"/>
        <v>#VALUE!</v>
      </c>
      <c r="LU148" s="109" t="e">
        <f t="shared" si="3875"/>
        <v>#VALUE!</v>
      </c>
      <c r="LV148" s="104" t="e">
        <f t="shared" si="3876"/>
        <v>#VALUE!</v>
      </c>
      <c r="LW148" s="105" t="e">
        <f t="shared" si="3877"/>
        <v>#VALUE!</v>
      </c>
      <c r="LX148" s="191"/>
      <c r="LY148" s="192" t="e">
        <f t="shared" si="3878"/>
        <v>#VALUE!</v>
      </c>
      <c r="LZ148" s="106" t="e">
        <f t="shared" si="3879"/>
        <v>#VALUE!</v>
      </c>
      <c r="MA148" s="202"/>
      <c r="MB148" s="202"/>
      <c r="MC148" s="202"/>
      <c r="MD148" s="202"/>
      <c r="ME148" s="202"/>
      <c r="MF148" s="202"/>
      <c r="MG148" s="202"/>
      <c r="MH148" s="202"/>
      <c r="MI148" s="203"/>
      <c r="MJ148" s="204"/>
      <c r="MK148" s="108" t="e">
        <f t="shared" si="3880"/>
        <v>#VALUE!</v>
      </c>
      <c r="ML148" s="102">
        <f>IF(E148=0,0,SUMIF('Cocktail (December 2025)'!$F$6:$DB$1547,E148,'Cocktail (December 2025)'!$BN$6:$BN$1547))</f>
        <v>0</v>
      </c>
      <c r="MM148" s="108" t="e">
        <f t="shared" si="3881"/>
        <v>#VALUE!</v>
      </c>
      <c r="MN148" s="109" t="e">
        <f t="shared" si="3882"/>
        <v>#VALUE!</v>
      </c>
      <c r="MO148" s="104" t="e">
        <f t="shared" si="3883"/>
        <v>#VALUE!</v>
      </c>
      <c r="MP148" s="105" t="e">
        <f t="shared" si="3884"/>
        <v>#VALUE!</v>
      </c>
      <c r="MQ148" s="191"/>
      <c r="MR148" s="192" t="e">
        <f t="shared" si="3885"/>
        <v>#VALUE!</v>
      </c>
      <c r="MS148" s="106" t="e">
        <f t="shared" si="3886"/>
        <v>#VALUE!</v>
      </c>
      <c r="MT148" s="202"/>
      <c r="MU148" s="202"/>
      <c r="MV148" s="202"/>
      <c r="MW148" s="202"/>
      <c r="MX148" s="202"/>
      <c r="MY148" s="202"/>
      <c r="MZ148" s="202"/>
      <c r="NA148" s="202"/>
      <c r="NB148" s="203"/>
      <c r="NC148" s="204"/>
      <c r="ND148" s="108" t="e">
        <f t="shared" si="3887"/>
        <v>#VALUE!</v>
      </c>
      <c r="NE148" s="102">
        <f>IF(E148=0,0,SUMIF('Cocktail (December 2025)'!$F$6:$DB$1547,E148,'Cocktail (December 2025)'!$BQ$6:$BQ$1547))</f>
        <v>0</v>
      </c>
      <c r="NF148" s="108" t="e">
        <f t="shared" si="3888"/>
        <v>#VALUE!</v>
      </c>
      <c r="NG148" s="109" t="e">
        <f t="shared" si="3889"/>
        <v>#VALUE!</v>
      </c>
      <c r="NH148" s="104" t="e">
        <f t="shared" si="3890"/>
        <v>#VALUE!</v>
      </c>
      <c r="NI148" s="105" t="e">
        <f t="shared" si="3891"/>
        <v>#VALUE!</v>
      </c>
      <c r="NJ148" s="191"/>
      <c r="NK148" s="192" t="e">
        <f t="shared" si="3892"/>
        <v>#VALUE!</v>
      </c>
      <c r="NL148" s="106" t="e">
        <f t="shared" si="3893"/>
        <v>#VALUE!</v>
      </c>
      <c r="NM148" s="202"/>
      <c r="NN148" s="202"/>
      <c r="NO148" s="202"/>
      <c r="NP148" s="202"/>
      <c r="NQ148" s="202"/>
      <c r="NR148" s="202"/>
      <c r="NS148" s="202"/>
      <c r="NT148" s="202"/>
      <c r="NU148" s="203"/>
      <c r="NV148" s="204"/>
      <c r="NW148" s="108" t="e">
        <f t="shared" si="3894"/>
        <v>#VALUE!</v>
      </c>
      <c r="NX148" s="102">
        <f>IF(E148=0,0,SUMIF('Cocktail (December 2025)'!$F$6:$DB$1547,E148,'Cocktail (December 2025)'!$BT$6:$BT$1547))</f>
        <v>0</v>
      </c>
      <c r="NY148" s="108" t="e">
        <f t="shared" si="3895"/>
        <v>#VALUE!</v>
      </c>
      <c r="NZ148" s="109" t="e">
        <f t="shared" si="3896"/>
        <v>#VALUE!</v>
      </c>
      <c r="OA148" s="104" t="e">
        <f t="shared" si="3897"/>
        <v>#VALUE!</v>
      </c>
      <c r="OB148" s="105" t="e">
        <f t="shared" si="3898"/>
        <v>#VALUE!</v>
      </c>
      <c r="OC148" s="191"/>
      <c r="OD148" s="192" t="e">
        <f t="shared" si="3899"/>
        <v>#VALUE!</v>
      </c>
      <c r="OE148" s="106" t="e">
        <f t="shared" si="3900"/>
        <v>#VALUE!</v>
      </c>
      <c r="OF148" s="202"/>
      <c r="OG148" s="202"/>
      <c r="OH148" s="202"/>
      <c r="OI148" s="202"/>
      <c r="OJ148" s="202"/>
      <c r="OK148" s="202"/>
      <c r="OL148" s="202"/>
      <c r="OM148" s="202"/>
      <c r="ON148" s="203"/>
      <c r="OO148" s="204"/>
      <c r="OP148" s="108" t="e">
        <f t="shared" si="3901"/>
        <v>#VALUE!</v>
      </c>
      <c r="OQ148" s="102">
        <f>IF(E148=0,0,SUMIF('Cocktail (December 2025)'!$F$6:$DB$1547,E148,'Cocktail (December 2025)'!$BW$6:$BW$1547))</f>
        <v>0</v>
      </c>
      <c r="OR148" s="108" t="e">
        <f t="shared" si="3902"/>
        <v>#VALUE!</v>
      </c>
      <c r="OS148" s="109" t="e">
        <f t="shared" si="3903"/>
        <v>#VALUE!</v>
      </c>
      <c r="OT148" s="104" t="e">
        <f t="shared" si="3904"/>
        <v>#VALUE!</v>
      </c>
      <c r="OU148" s="105" t="e">
        <f t="shared" si="3905"/>
        <v>#VALUE!</v>
      </c>
      <c r="OV148" s="191"/>
      <c r="OW148" s="192" t="e">
        <f t="shared" si="3906"/>
        <v>#VALUE!</v>
      </c>
      <c r="OX148" s="106" t="e">
        <f t="shared" si="3907"/>
        <v>#VALUE!</v>
      </c>
      <c r="OY148" s="202"/>
      <c r="OZ148" s="202"/>
      <c r="PA148" s="202"/>
      <c r="PB148" s="202"/>
      <c r="PC148" s="202"/>
      <c r="PD148" s="202"/>
      <c r="PE148" s="202"/>
      <c r="PF148" s="202"/>
      <c r="PG148" s="203"/>
      <c r="PH148" s="204"/>
      <c r="PI148" s="108" t="e">
        <f t="shared" si="3908"/>
        <v>#VALUE!</v>
      </c>
      <c r="PJ148" s="102">
        <f>IF(E148=0,0,SUMIF('Cocktail (December 2025)'!$F$6:$DB$1547,E148,'Cocktail (December 2025)'!$BZ$6:$BZ$1547))</f>
        <v>0</v>
      </c>
      <c r="PK148" s="108" t="e">
        <f t="shared" si="3909"/>
        <v>#VALUE!</v>
      </c>
      <c r="PL148" s="109" t="e">
        <f t="shared" si="3910"/>
        <v>#VALUE!</v>
      </c>
      <c r="PM148" s="104" t="e">
        <f t="shared" si="3911"/>
        <v>#VALUE!</v>
      </c>
      <c r="PN148" s="105" t="e">
        <f t="shared" si="3912"/>
        <v>#VALUE!</v>
      </c>
      <c r="PO148" s="191"/>
      <c r="PP148" s="192" t="e">
        <f t="shared" si="3913"/>
        <v>#VALUE!</v>
      </c>
      <c r="PQ148" s="106" t="e">
        <f t="shared" si="3914"/>
        <v>#VALUE!</v>
      </c>
      <c r="PR148" s="202"/>
      <c r="PS148" s="202"/>
      <c r="PT148" s="202"/>
      <c r="PU148" s="202"/>
      <c r="PV148" s="202"/>
      <c r="PW148" s="202"/>
      <c r="PX148" s="202"/>
      <c r="PY148" s="202"/>
      <c r="PZ148" s="203"/>
      <c r="QA148" s="204"/>
      <c r="QB148" s="108" t="e">
        <f t="shared" si="3915"/>
        <v>#VALUE!</v>
      </c>
      <c r="QC148" s="102">
        <f>IF(E148=0,0,SUMIF('Cocktail (December 2025)'!$F$6:$DB$1547,E148,'Cocktail (December 2025)'!$CC$6:$CC$1547))</f>
        <v>0</v>
      </c>
      <c r="QD148" s="108" t="e">
        <f t="shared" si="3916"/>
        <v>#VALUE!</v>
      </c>
      <c r="QE148" s="109" t="e">
        <f t="shared" si="3917"/>
        <v>#VALUE!</v>
      </c>
      <c r="QF148" s="104" t="e">
        <f t="shared" si="3918"/>
        <v>#VALUE!</v>
      </c>
      <c r="QG148" s="105" t="e">
        <f t="shared" si="3919"/>
        <v>#VALUE!</v>
      </c>
      <c r="QH148" s="191"/>
      <c r="QI148" s="192" t="e">
        <f t="shared" si="3920"/>
        <v>#VALUE!</v>
      </c>
      <c r="QJ148" s="106" t="e">
        <f t="shared" si="3921"/>
        <v>#VALUE!</v>
      </c>
      <c r="QK148" s="202"/>
      <c r="QL148" s="202"/>
      <c r="QM148" s="202"/>
      <c r="QN148" s="202"/>
      <c r="QO148" s="202"/>
      <c r="QP148" s="202"/>
      <c r="QQ148" s="202"/>
      <c r="QR148" s="202"/>
      <c r="QS148" s="203"/>
      <c r="QT148" s="204"/>
      <c r="QU148" s="108" t="e">
        <f t="shared" si="3922"/>
        <v>#VALUE!</v>
      </c>
      <c r="QV148" s="102">
        <f>IF(E148=0,0,SUMIF('Cocktail (December 2025)'!$F$6:$DB$1547,E148,'Cocktail (December 2025)'!$CF$6:$CF$1547))</f>
        <v>0</v>
      </c>
      <c r="QW148" s="108" t="e">
        <f t="shared" si="3923"/>
        <v>#VALUE!</v>
      </c>
      <c r="QX148" s="109" t="e">
        <f t="shared" si="3924"/>
        <v>#VALUE!</v>
      </c>
      <c r="QY148" s="104" t="e">
        <f t="shared" si="3925"/>
        <v>#VALUE!</v>
      </c>
      <c r="QZ148" s="105" t="e">
        <f t="shared" si="3926"/>
        <v>#VALUE!</v>
      </c>
      <c r="RA148" s="191"/>
      <c r="RB148" s="192" t="e">
        <f t="shared" si="3927"/>
        <v>#VALUE!</v>
      </c>
      <c r="RC148" s="106" t="e">
        <f t="shared" si="3928"/>
        <v>#VALUE!</v>
      </c>
      <c r="RD148" s="202"/>
      <c r="RE148" s="202"/>
      <c r="RF148" s="202"/>
      <c r="RG148" s="202"/>
      <c r="RH148" s="202"/>
      <c r="RI148" s="202"/>
      <c r="RJ148" s="202"/>
      <c r="RK148" s="202"/>
      <c r="RL148" s="203"/>
      <c r="RM148" s="204"/>
      <c r="RN148" s="108" t="e">
        <f t="shared" si="3929"/>
        <v>#VALUE!</v>
      </c>
      <c r="RO148" s="102">
        <f>IF(E148=0,0,SUMIF('Cocktail (December 2025)'!$F$6:$DB$1547,E148,'Cocktail (December 2025)'!$CI$6:$CI$1547))</f>
        <v>0</v>
      </c>
      <c r="RP148" s="108" t="e">
        <f t="shared" si="3930"/>
        <v>#VALUE!</v>
      </c>
      <c r="RQ148" s="109" t="e">
        <f t="shared" si="3931"/>
        <v>#VALUE!</v>
      </c>
      <c r="RR148" s="104" t="e">
        <f t="shared" si="3932"/>
        <v>#VALUE!</v>
      </c>
      <c r="RS148" s="105" t="e">
        <f t="shared" si="3933"/>
        <v>#VALUE!</v>
      </c>
      <c r="RT148" s="191"/>
      <c r="RU148" s="192" t="e">
        <f t="shared" si="3934"/>
        <v>#VALUE!</v>
      </c>
      <c r="RV148" s="106" t="e">
        <f t="shared" si="3935"/>
        <v>#VALUE!</v>
      </c>
      <c r="RW148" s="202"/>
      <c r="RX148" s="202"/>
      <c r="RY148" s="202"/>
      <c r="RZ148" s="202"/>
      <c r="SA148" s="202"/>
      <c r="SB148" s="202"/>
      <c r="SC148" s="202"/>
      <c r="SD148" s="202"/>
      <c r="SE148" s="203"/>
      <c r="SF148" s="204"/>
      <c r="SG148" s="108" t="e">
        <f t="shared" si="3936"/>
        <v>#VALUE!</v>
      </c>
      <c r="SH148" s="102">
        <f>IF(E148=0,0,SUMIF('Cocktail (December 2025)'!$F$6:$DB$1547,E148,'Cocktail (December 2025)'!$CL$6:$CL$1547))</f>
        <v>0</v>
      </c>
      <c r="SI148" s="108" t="e">
        <f t="shared" si="3937"/>
        <v>#VALUE!</v>
      </c>
      <c r="SJ148" s="109" t="e">
        <f t="shared" si="3938"/>
        <v>#VALUE!</v>
      </c>
      <c r="SK148" s="104" t="e">
        <f t="shared" si="3939"/>
        <v>#VALUE!</v>
      </c>
      <c r="SL148" s="105" t="e">
        <f t="shared" si="3940"/>
        <v>#VALUE!</v>
      </c>
      <c r="SM148" s="191"/>
      <c r="SN148" s="192" t="e">
        <f t="shared" si="3941"/>
        <v>#VALUE!</v>
      </c>
      <c r="SO148" s="106" t="e">
        <f t="shared" si="3942"/>
        <v>#VALUE!</v>
      </c>
      <c r="SP148" s="202"/>
      <c r="SQ148" s="202"/>
      <c r="SR148" s="202"/>
      <c r="SS148" s="202"/>
      <c r="ST148" s="202"/>
      <c r="SU148" s="202"/>
      <c r="SV148" s="202"/>
      <c r="SW148" s="202"/>
      <c r="SX148" s="203"/>
      <c r="SY148" s="204"/>
      <c r="SZ148" s="108" t="e">
        <f t="shared" si="3943"/>
        <v>#VALUE!</v>
      </c>
      <c r="TA148" s="102">
        <f>IF(E148=0,0,SUMIF('Cocktail (December 2025)'!$F$6:$DB$1547,E148,'Cocktail (December 2025)'!$CO$6:$CO$1547))</f>
        <v>0</v>
      </c>
      <c r="TB148" s="108" t="e">
        <f t="shared" si="3944"/>
        <v>#VALUE!</v>
      </c>
      <c r="TC148" s="109" t="e">
        <f t="shared" si="3945"/>
        <v>#VALUE!</v>
      </c>
      <c r="TD148" s="104" t="e">
        <f t="shared" si="3946"/>
        <v>#VALUE!</v>
      </c>
      <c r="TE148" s="105" t="e">
        <f t="shared" si="3947"/>
        <v>#VALUE!</v>
      </c>
      <c r="TF148" s="191"/>
      <c r="TG148" s="192" t="e">
        <f t="shared" si="3948"/>
        <v>#VALUE!</v>
      </c>
      <c r="TH148" s="106" t="e">
        <f t="shared" si="3949"/>
        <v>#VALUE!</v>
      </c>
      <c r="TI148" s="202"/>
      <c r="TJ148" s="202"/>
      <c r="TK148" s="202"/>
      <c r="TL148" s="202"/>
      <c r="TM148" s="202"/>
      <c r="TN148" s="202"/>
      <c r="TO148" s="202"/>
      <c r="TP148" s="202"/>
      <c r="TQ148" s="203"/>
      <c r="TR148" s="204"/>
      <c r="TS148" s="108" t="e">
        <f t="shared" si="3950"/>
        <v>#VALUE!</v>
      </c>
      <c r="TT148" s="102">
        <f>IF(E148=0,0,SUMIF('Cocktail (December 2025)'!$F$6:$DB$1547,E148,'Cocktail (December 2025)'!$CR$6:$CR$1547))</f>
        <v>0</v>
      </c>
      <c r="TU148" s="108" t="e">
        <f t="shared" si="3951"/>
        <v>#VALUE!</v>
      </c>
      <c r="TV148" s="109" t="e">
        <f t="shared" si="3952"/>
        <v>#VALUE!</v>
      </c>
      <c r="TW148" s="104" t="e">
        <f t="shared" si="3953"/>
        <v>#VALUE!</v>
      </c>
      <c r="TX148" s="105" t="e">
        <f t="shared" si="3954"/>
        <v>#VALUE!</v>
      </c>
      <c r="TY148" s="191"/>
      <c r="TZ148" s="192" t="e">
        <f t="shared" si="3955"/>
        <v>#VALUE!</v>
      </c>
      <c r="UA148" s="106" t="e">
        <f t="shared" si="3956"/>
        <v>#VALUE!</v>
      </c>
      <c r="UB148" s="202"/>
      <c r="UC148" s="202"/>
      <c r="UD148" s="202"/>
      <c r="UE148" s="202"/>
      <c r="UF148" s="202"/>
      <c r="UG148" s="202"/>
      <c r="UH148" s="202"/>
      <c r="UI148" s="202"/>
      <c r="UJ148" s="203"/>
      <c r="UK148" s="204"/>
      <c r="UL148" s="108" t="e">
        <f t="shared" si="3957"/>
        <v>#VALUE!</v>
      </c>
      <c r="UM148" s="102">
        <f>IF(E148=0,0,SUMIF('Cocktail (December 2025)'!$F$6:$DB$1547,E148,'Cocktail (December 2025)'!$CU$6:$CU$1547))</f>
        <v>0</v>
      </c>
      <c r="UN148" s="108" t="e">
        <f t="shared" si="3958"/>
        <v>#VALUE!</v>
      </c>
      <c r="UO148" s="109" t="e">
        <f t="shared" si="3959"/>
        <v>#VALUE!</v>
      </c>
      <c r="UP148" s="104" t="e">
        <f t="shared" si="3960"/>
        <v>#VALUE!</v>
      </c>
      <c r="UQ148" s="105" t="e">
        <f t="shared" si="3961"/>
        <v>#VALUE!</v>
      </c>
      <c r="UR148" s="191"/>
      <c r="US148" s="192" t="e">
        <f t="shared" si="3962"/>
        <v>#VALUE!</v>
      </c>
      <c r="UT148" s="106" t="e">
        <f t="shared" si="3963"/>
        <v>#VALUE!</v>
      </c>
      <c r="UU148" s="202"/>
      <c r="UV148" s="202"/>
      <c r="UW148" s="202"/>
      <c r="UX148" s="202"/>
      <c r="UY148" s="202"/>
      <c r="UZ148" s="202"/>
      <c r="VA148" s="202"/>
      <c r="VB148" s="202"/>
      <c r="VC148" s="203"/>
      <c r="VD148" s="204"/>
      <c r="VE148" s="108" t="e">
        <f t="shared" si="3964"/>
        <v>#VALUE!</v>
      </c>
      <c r="VF148" s="102">
        <f>IF(E148=0,0,SUMIF('Cocktail (December 2025)'!$F$6:$DB$1547,E148,'Cocktail (December 2025)'!$CX$6:$CX$1547))</f>
        <v>0</v>
      </c>
      <c r="VG148" s="108" t="e">
        <f t="shared" si="3965"/>
        <v>#VALUE!</v>
      </c>
      <c r="VH148" s="109" t="e">
        <f t="shared" si="3966"/>
        <v>#VALUE!</v>
      </c>
      <c r="VI148" s="104" t="e">
        <f t="shared" si="3967"/>
        <v>#VALUE!</v>
      </c>
      <c r="VJ148" s="105" t="e">
        <f t="shared" si="3968"/>
        <v>#VALUE!</v>
      </c>
      <c r="VK148" s="191"/>
      <c r="VL148" s="192" t="e">
        <f t="shared" si="3969"/>
        <v>#VALUE!</v>
      </c>
      <c r="VM148" s="106" t="e">
        <f t="shared" si="3970"/>
        <v>#VALUE!</v>
      </c>
      <c r="VN148" s="202"/>
      <c r="VO148" s="202"/>
      <c r="VP148" s="202"/>
      <c r="VQ148" s="202"/>
      <c r="VR148" s="202"/>
      <c r="VS148" s="202"/>
      <c r="VT148" s="202"/>
      <c r="VU148" s="202"/>
      <c r="VV148" s="203"/>
      <c r="VW148" s="204"/>
      <c r="VX148" s="108" t="e">
        <f t="shared" si="3971"/>
        <v>#VALUE!</v>
      </c>
      <c r="VY148" s="102">
        <f>IF(E148=0,0,SUMIF('Cocktail (December 2025)'!$F$6:$DB$1547,E148,'Cocktail (December 2025)'!$DA$6:$DA$1547))</f>
        <v>0</v>
      </c>
      <c r="VZ148" s="108" t="e">
        <f t="shared" si="3972"/>
        <v>#VALUE!</v>
      </c>
      <c r="WA148" s="109" t="e">
        <f t="shared" si="3973"/>
        <v>#VALUE!</v>
      </c>
      <c r="WB148" s="104" t="e">
        <f t="shared" si="3974"/>
        <v>#VALUE!</v>
      </c>
      <c r="WC148" s="105" t="e">
        <f t="shared" si="3975"/>
        <v>#VALUE!</v>
      </c>
      <c r="WD148" s="191"/>
      <c r="WE148" s="192" t="e">
        <f t="shared" si="3976"/>
        <v>#VALUE!</v>
      </c>
      <c r="WF148" s="14" t="s">
        <v>81</v>
      </c>
      <c r="WG148" s="62">
        <f t="shared" si="3977"/>
        <v>0</v>
      </c>
      <c r="WH148" s="13">
        <f t="shared" si="3978"/>
        <v>0</v>
      </c>
      <c r="WI148" s="13">
        <f t="shared" si="3979"/>
        <v>0</v>
      </c>
      <c r="WJ148" s="13">
        <f t="shared" si="3980"/>
        <v>0</v>
      </c>
      <c r="WK148" s="13">
        <f t="shared" si="3981"/>
        <v>0</v>
      </c>
      <c r="WL148" s="13">
        <f t="shared" si="3982"/>
        <v>0</v>
      </c>
      <c r="WM148" s="13">
        <f t="shared" si="3983"/>
        <v>0</v>
      </c>
      <c r="WN148" s="13">
        <f t="shared" si="3984"/>
        <v>0</v>
      </c>
      <c r="WO148" s="13">
        <f t="shared" si="3985"/>
        <v>0</v>
      </c>
      <c r="WP148" s="63">
        <f t="shared" si="3986"/>
        <v>0</v>
      </c>
      <c r="WQ148" s="63">
        <f t="shared" si="3987"/>
        <v>0</v>
      </c>
      <c r="WR148" s="63" t="e">
        <f t="shared" si="3988"/>
        <v>#VALUE!</v>
      </c>
      <c r="WS148" s="63" t="e">
        <f t="shared" si="3989"/>
        <v>#VALUE!</v>
      </c>
      <c r="WT148" s="54" t="e">
        <f t="shared" si="3990"/>
        <v>#VALUE!</v>
      </c>
      <c r="WU148" s="64" t="e">
        <f t="shared" si="3991"/>
        <v>#VALUE!</v>
      </c>
      <c r="WV148" s="196"/>
      <c r="WW148" s="197" t="e">
        <f t="shared" si="3992"/>
        <v>#VALUE!</v>
      </c>
      <c r="WX148" s="12" t="e">
        <f t="shared" si="3993"/>
        <v>#VALUE!</v>
      </c>
      <c r="WY148" s="61"/>
    </row>
    <row r="149" spans="1:623" ht="15" hidden="1" x14ac:dyDescent="0.3">
      <c r="A149" s="114" t="str">
        <f t="shared" ref="A149:A180" si="3994">IFERROR(IF(WU149=0,"-","Y"),"-")</f>
        <v>-</v>
      </c>
      <c r="B149" s="175"/>
      <c r="C149" s="173">
        <v>961</v>
      </c>
      <c r="D149" s="174">
        <v>466</v>
      </c>
      <c r="E149" s="139"/>
      <c r="F149" s="98"/>
      <c r="G149" s="98"/>
      <c r="H149" s="90"/>
      <c r="I149" s="98"/>
      <c r="J149" s="90"/>
      <c r="K149" s="99"/>
      <c r="L149" s="215"/>
      <c r="M149" s="215"/>
      <c r="N149" s="208"/>
      <c r="O149" s="100"/>
      <c r="P149" s="202"/>
      <c r="Q149" s="202"/>
      <c r="R149" s="202"/>
      <c r="S149" s="202"/>
      <c r="T149" s="202"/>
      <c r="U149" s="202"/>
      <c r="V149" s="202"/>
      <c r="W149" s="202"/>
      <c r="X149" s="203"/>
      <c r="Y149" s="204"/>
      <c r="Z149" s="101"/>
      <c r="AA149" s="102"/>
      <c r="AB149" s="103"/>
      <c r="AC149" s="104"/>
      <c r="AD149" s="104"/>
      <c r="AE149" s="105"/>
      <c r="AF149" s="191"/>
      <c r="AG149" s="192"/>
      <c r="AH149" s="106">
        <f t="shared" ref="AH149:AH180" si="3995">IF(AF149="",AC149,IF(AF149&lt;&gt;0,AF149,0))</f>
        <v>0</v>
      </c>
      <c r="AI149" s="202"/>
      <c r="AJ149" s="202"/>
      <c r="AK149" s="202"/>
      <c r="AL149" s="202"/>
      <c r="AM149" s="202"/>
      <c r="AN149" s="202"/>
      <c r="AO149" s="202"/>
      <c r="AP149" s="202"/>
      <c r="AQ149" s="203"/>
      <c r="AR149" s="204"/>
      <c r="AS149" s="107"/>
      <c r="AT149" s="102"/>
      <c r="AU149" s="108"/>
      <c r="AV149" s="104"/>
      <c r="AW149" s="104"/>
      <c r="AX149" s="105"/>
      <c r="AY149" s="191"/>
      <c r="AZ149" s="192"/>
      <c r="BA149" s="106"/>
      <c r="BB149" s="202"/>
      <c r="BC149" s="202"/>
      <c r="BD149" s="202"/>
      <c r="BE149" s="202"/>
      <c r="BF149" s="202"/>
      <c r="BG149" s="202"/>
      <c r="BH149" s="202"/>
      <c r="BI149" s="202"/>
      <c r="BJ149" s="203"/>
      <c r="BK149" s="204"/>
      <c r="BL149" s="108"/>
      <c r="BM149" s="102"/>
      <c r="BN149" s="108"/>
      <c r="BO149" s="109"/>
      <c r="BP149" s="104"/>
      <c r="BQ149" s="105"/>
      <c r="BR149" s="191"/>
      <c r="BS149" s="192"/>
      <c r="BT149" s="106"/>
      <c r="BU149" s="202"/>
      <c r="BV149" s="202"/>
      <c r="BW149" s="202"/>
      <c r="BX149" s="202"/>
      <c r="BY149" s="202"/>
      <c r="BZ149" s="202"/>
      <c r="CA149" s="202"/>
      <c r="CB149" s="202"/>
      <c r="CC149" s="203"/>
      <c r="CD149" s="204"/>
      <c r="CE149" s="108"/>
      <c r="CF149" s="102"/>
      <c r="CG149" s="108"/>
      <c r="CH149" s="109"/>
      <c r="CI149" s="104"/>
      <c r="CJ149" s="105"/>
      <c r="CK149" s="191"/>
      <c r="CL149" s="192"/>
      <c r="CM149" s="106"/>
      <c r="CN149" s="202"/>
      <c r="CO149" s="202"/>
      <c r="CP149" s="202"/>
      <c r="CQ149" s="202"/>
      <c r="CR149" s="202"/>
      <c r="CS149" s="202"/>
      <c r="CT149" s="202"/>
      <c r="CU149" s="202"/>
      <c r="CV149" s="203"/>
      <c r="CW149" s="204"/>
      <c r="CX149" s="108"/>
      <c r="CY149" s="102"/>
      <c r="CZ149" s="108"/>
      <c r="DA149" s="109"/>
      <c r="DB149" s="104"/>
      <c r="DC149" s="105"/>
      <c r="DD149" s="191"/>
      <c r="DE149" s="192"/>
      <c r="DF149" s="106"/>
      <c r="DG149" s="202"/>
      <c r="DH149" s="202"/>
      <c r="DI149" s="202"/>
      <c r="DJ149" s="202"/>
      <c r="DK149" s="202"/>
      <c r="DL149" s="202"/>
      <c r="DM149" s="202"/>
      <c r="DN149" s="202"/>
      <c r="DO149" s="203"/>
      <c r="DP149" s="204"/>
      <c r="DQ149" s="108"/>
      <c r="DR149" s="102"/>
      <c r="DS149" s="108"/>
      <c r="DT149" s="109"/>
      <c r="DU149" s="104"/>
      <c r="DV149" s="105"/>
      <c r="DW149" s="191"/>
      <c r="DX149" s="192"/>
      <c r="DY149" s="106"/>
      <c r="DZ149" s="202"/>
      <c r="EA149" s="202"/>
      <c r="EB149" s="202"/>
      <c r="EC149" s="202"/>
      <c r="ED149" s="202"/>
      <c r="EE149" s="202"/>
      <c r="EF149" s="202"/>
      <c r="EG149" s="202"/>
      <c r="EH149" s="203"/>
      <c r="EI149" s="204"/>
      <c r="EJ149" s="108"/>
      <c r="EK149" s="102"/>
      <c r="EL149" s="108"/>
      <c r="EM149" s="109"/>
      <c r="EN149" s="104"/>
      <c r="EO149" s="105"/>
      <c r="EP149" s="191"/>
      <c r="EQ149" s="199"/>
      <c r="ER149" s="185"/>
      <c r="ES149" s="202"/>
      <c r="ET149" s="202"/>
      <c r="EU149" s="202"/>
      <c r="EV149" s="202"/>
      <c r="EW149" s="202"/>
      <c r="EX149" s="202"/>
      <c r="EY149" s="202"/>
      <c r="EZ149" s="202"/>
      <c r="FA149" s="203"/>
      <c r="FB149" s="204"/>
      <c r="FC149" s="108"/>
      <c r="FD149" s="102"/>
      <c r="FE149" s="108"/>
      <c r="FF149" s="109"/>
      <c r="FG149" s="104"/>
      <c r="FH149" s="105"/>
      <c r="FI149" s="191"/>
      <c r="FJ149" s="192"/>
      <c r="FK149" s="110"/>
      <c r="FL149" s="202"/>
      <c r="FM149" s="202"/>
      <c r="FN149" s="202"/>
      <c r="FO149" s="202"/>
      <c r="FP149" s="202"/>
      <c r="FQ149" s="202"/>
      <c r="FR149" s="202"/>
      <c r="FS149" s="202"/>
      <c r="FT149" s="203"/>
      <c r="FU149" s="204"/>
      <c r="FV149" s="108"/>
      <c r="FW149" s="102"/>
      <c r="FX149" s="108"/>
      <c r="FY149" s="109"/>
      <c r="FZ149" s="104"/>
      <c r="GA149" s="105"/>
      <c r="GB149" s="191"/>
      <c r="GC149" s="192"/>
      <c r="GD149" s="106"/>
      <c r="GE149" s="202"/>
      <c r="GF149" s="202"/>
      <c r="GG149" s="202"/>
      <c r="GH149" s="202"/>
      <c r="GI149" s="202"/>
      <c r="GJ149" s="202"/>
      <c r="GK149" s="202"/>
      <c r="GL149" s="202"/>
      <c r="GM149" s="203"/>
      <c r="GN149" s="204"/>
      <c r="GO149" s="108"/>
      <c r="GP149" s="102"/>
      <c r="GQ149" s="108"/>
      <c r="GR149" s="109"/>
      <c r="GS149" s="104"/>
      <c r="GT149" s="105"/>
      <c r="GU149" s="191"/>
      <c r="GV149" s="192"/>
      <c r="GW149" s="106"/>
      <c r="GX149" s="202"/>
      <c r="GY149" s="202"/>
      <c r="GZ149" s="202"/>
      <c r="HA149" s="202"/>
      <c r="HB149" s="202"/>
      <c r="HC149" s="202"/>
      <c r="HD149" s="202"/>
      <c r="HE149" s="202"/>
      <c r="HF149" s="203"/>
      <c r="HG149" s="204"/>
      <c r="HH149" s="108"/>
      <c r="HI149" s="102"/>
      <c r="HJ149" s="108"/>
      <c r="HK149" s="109"/>
      <c r="HL149" s="104"/>
      <c r="HM149" s="105"/>
      <c r="HN149" s="191"/>
      <c r="HO149" s="192"/>
      <c r="HP149" s="106"/>
      <c r="HQ149" s="202"/>
      <c r="HR149" s="202"/>
      <c r="HS149" s="202"/>
      <c r="HT149" s="202"/>
      <c r="HU149" s="202"/>
      <c r="HV149" s="202"/>
      <c r="HW149" s="202"/>
      <c r="HX149" s="202"/>
      <c r="HY149" s="203"/>
      <c r="HZ149" s="204"/>
      <c r="IA149" s="108"/>
      <c r="IB149" s="102"/>
      <c r="IC149" s="108"/>
      <c r="ID149" s="109"/>
      <c r="IE149" s="104"/>
      <c r="IF149" s="105"/>
      <c r="IG149" s="191"/>
      <c r="IH149" s="192"/>
      <c r="II149" s="106"/>
      <c r="IJ149" s="202"/>
      <c r="IK149" s="202"/>
      <c r="IL149" s="202"/>
      <c r="IM149" s="202"/>
      <c r="IN149" s="202"/>
      <c r="IO149" s="202"/>
      <c r="IP149" s="202"/>
      <c r="IQ149" s="202"/>
      <c r="IR149" s="203"/>
      <c r="IS149" s="204"/>
      <c r="IT149" s="108"/>
      <c r="IU149" s="102"/>
      <c r="IV149" s="108"/>
      <c r="IW149" s="109"/>
      <c r="IX149" s="104"/>
      <c r="IY149" s="105"/>
      <c r="IZ149" s="191"/>
      <c r="JA149" s="192"/>
      <c r="JB149" s="106"/>
      <c r="JC149" s="202"/>
      <c r="JD149" s="202"/>
      <c r="JE149" s="202"/>
      <c r="JF149" s="202"/>
      <c r="JG149" s="202"/>
      <c r="JH149" s="202"/>
      <c r="JI149" s="202"/>
      <c r="JJ149" s="202"/>
      <c r="JK149" s="203"/>
      <c r="JL149" s="204"/>
      <c r="JM149" s="108"/>
      <c r="JN149" s="102"/>
      <c r="JO149" s="108"/>
      <c r="JP149" s="109"/>
      <c r="JQ149" s="104"/>
      <c r="JR149" s="105"/>
      <c r="JS149" s="191"/>
      <c r="JT149" s="192"/>
      <c r="JU149" s="106"/>
      <c r="JV149" s="202"/>
      <c r="JW149" s="202"/>
      <c r="JX149" s="202"/>
      <c r="JY149" s="202"/>
      <c r="JZ149" s="202"/>
      <c r="KA149" s="202"/>
      <c r="KB149" s="202"/>
      <c r="KC149" s="202"/>
      <c r="KD149" s="203"/>
      <c r="KE149" s="204"/>
      <c r="KF149" s="108"/>
      <c r="KG149" s="102"/>
      <c r="KH149" s="108"/>
      <c r="KI149" s="109"/>
      <c r="KJ149" s="104"/>
      <c r="KK149" s="105"/>
      <c r="KL149" s="191"/>
      <c r="KM149" s="192"/>
      <c r="KN149" s="106"/>
      <c r="KO149" s="202"/>
      <c r="KP149" s="202"/>
      <c r="KQ149" s="202"/>
      <c r="KR149" s="202"/>
      <c r="KS149" s="202"/>
      <c r="KT149" s="202"/>
      <c r="KU149" s="202"/>
      <c r="KV149" s="202"/>
      <c r="KW149" s="203"/>
      <c r="KX149" s="204"/>
      <c r="KY149" s="108"/>
      <c r="KZ149" s="102"/>
      <c r="LA149" s="108"/>
      <c r="LB149" s="109"/>
      <c r="LC149" s="104"/>
      <c r="LD149" s="105"/>
      <c r="LE149" s="191"/>
      <c r="LF149" s="192"/>
      <c r="LG149" s="106"/>
      <c r="LH149" s="202"/>
      <c r="LI149" s="202"/>
      <c r="LJ149" s="202"/>
      <c r="LK149" s="202"/>
      <c r="LL149" s="202"/>
      <c r="LM149" s="202"/>
      <c r="LN149" s="202"/>
      <c r="LO149" s="202"/>
      <c r="LP149" s="203"/>
      <c r="LQ149" s="204"/>
      <c r="LR149" s="108"/>
      <c r="LS149" s="102"/>
      <c r="LT149" s="108"/>
      <c r="LU149" s="109"/>
      <c r="LV149" s="104"/>
      <c r="LW149" s="105"/>
      <c r="LX149" s="191"/>
      <c r="LY149" s="192"/>
      <c r="LZ149" s="106"/>
      <c r="MA149" s="202"/>
      <c r="MB149" s="202"/>
      <c r="MC149" s="202"/>
      <c r="MD149" s="202"/>
      <c r="ME149" s="202"/>
      <c r="MF149" s="202"/>
      <c r="MG149" s="202"/>
      <c r="MH149" s="202"/>
      <c r="MI149" s="203"/>
      <c r="MJ149" s="204"/>
      <c r="MK149" s="108"/>
      <c r="ML149" s="102"/>
      <c r="MM149" s="108"/>
      <c r="MN149" s="109"/>
      <c r="MO149" s="104"/>
      <c r="MP149" s="105"/>
      <c r="MQ149" s="191"/>
      <c r="MR149" s="192"/>
      <c r="MS149" s="106"/>
      <c r="MT149" s="202"/>
      <c r="MU149" s="202"/>
      <c r="MV149" s="202"/>
      <c r="MW149" s="202"/>
      <c r="MX149" s="202"/>
      <c r="MY149" s="202"/>
      <c r="MZ149" s="202"/>
      <c r="NA149" s="202"/>
      <c r="NB149" s="203"/>
      <c r="NC149" s="204"/>
      <c r="ND149" s="108"/>
      <c r="NE149" s="102"/>
      <c r="NF149" s="108"/>
      <c r="NG149" s="109"/>
      <c r="NH149" s="104"/>
      <c r="NI149" s="105"/>
      <c r="NJ149" s="191"/>
      <c r="NK149" s="192"/>
      <c r="NL149" s="106"/>
      <c r="NM149" s="202"/>
      <c r="NN149" s="202"/>
      <c r="NO149" s="202"/>
      <c r="NP149" s="202"/>
      <c r="NQ149" s="202"/>
      <c r="NR149" s="202"/>
      <c r="NS149" s="202"/>
      <c r="NT149" s="202"/>
      <c r="NU149" s="203"/>
      <c r="NV149" s="204"/>
      <c r="NW149" s="108"/>
      <c r="NX149" s="102"/>
      <c r="NY149" s="108"/>
      <c r="NZ149" s="109"/>
      <c r="OA149" s="104"/>
      <c r="OB149" s="105"/>
      <c r="OC149" s="191"/>
      <c r="OD149" s="192"/>
      <c r="OE149" s="106"/>
      <c r="OF149" s="202"/>
      <c r="OG149" s="202"/>
      <c r="OH149" s="202"/>
      <c r="OI149" s="202"/>
      <c r="OJ149" s="202"/>
      <c r="OK149" s="202"/>
      <c r="OL149" s="202"/>
      <c r="OM149" s="202"/>
      <c r="ON149" s="203"/>
      <c r="OO149" s="204"/>
      <c r="OP149" s="108"/>
      <c r="OQ149" s="102"/>
      <c r="OR149" s="108"/>
      <c r="OS149" s="109"/>
      <c r="OT149" s="104"/>
      <c r="OU149" s="105"/>
      <c r="OV149" s="191"/>
      <c r="OW149" s="192"/>
      <c r="OX149" s="106"/>
      <c r="OY149" s="202"/>
      <c r="OZ149" s="202"/>
      <c r="PA149" s="202"/>
      <c r="PB149" s="202"/>
      <c r="PC149" s="202"/>
      <c r="PD149" s="202"/>
      <c r="PE149" s="202"/>
      <c r="PF149" s="202"/>
      <c r="PG149" s="203"/>
      <c r="PH149" s="204"/>
      <c r="PI149" s="108"/>
      <c r="PJ149" s="102"/>
      <c r="PK149" s="108"/>
      <c r="PL149" s="109"/>
      <c r="PM149" s="104"/>
      <c r="PN149" s="105"/>
      <c r="PO149" s="191"/>
      <c r="PP149" s="192"/>
      <c r="PQ149" s="106"/>
      <c r="PR149" s="202"/>
      <c r="PS149" s="202"/>
      <c r="PT149" s="202"/>
      <c r="PU149" s="202"/>
      <c r="PV149" s="202"/>
      <c r="PW149" s="202"/>
      <c r="PX149" s="202"/>
      <c r="PY149" s="202"/>
      <c r="PZ149" s="203"/>
      <c r="QA149" s="204"/>
      <c r="QB149" s="108"/>
      <c r="QC149" s="102"/>
      <c r="QD149" s="108"/>
      <c r="QE149" s="109"/>
      <c r="QF149" s="104"/>
      <c r="QG149" s="105"/>
      <c r="QH149" s="191"/>
      <c r="QI149" s="192"/>
      <c r="QJ149" s="106"/>
      <c r="QK149" s="202"/>
      <c r="QL149" s="202"/>
      <c r="QM149" s="202"/>
      <c r="QN149" s="202"/>
      <c r="QO149" s="202"/>
      <c r="QP149" s="202"/>
      <c r="QQ149" s="202"/>
      <c r="QR149" s="202"/>
      <c r="QS149" s="203"/>
      <c r="QT149" s="204"/>
      <c r="QU149" s="108"/>
      <c r="QV149" s="102"/>
      <c r="QW149" s="108"/>
      <c r="QX149" s="109"/>
      <c r="QY149" s="104"/>
      <c r="QZ149" s="105"/>
      <c r="RA149" s="191"/>
      <c r="RB149" s="192"/>
      <c r="RC149" s="106"/>
      <c r="RD149" s="202"/>
      <c r="RE149" s="202"/>
      <c r="RF149" s="202"/>
      <c r="RG149" s="202"/>
      <c r="RH149" s="202"/>
      <c r="RI149" s="202"/>
      <c r="RJ149" s="202"/>
      <c r="RK149" s="202"/>
      <c r="RL149" s="203"/>
      <c r="RM149" s="204"/>
      <c r="RN149" s="108"/>
      <c r="RO149" s="102"/>
      <c r="RP149" s="108"/>
      <c r="RQ149" s="109"/>
      <c r="RR149" s="104"/>
      <c r="RS149" s="105"/>
      <c r="RT149" s="191"/>
      <c r="RU149" s="192"/>
      <c r="RV149" s="106"/>
      <c r="RW149" s="202"/>
      <c r="RX149" s="202"/>
      <c r="RY149" s="202"/>
      <c r="RZ149" s="202"/>
      <c r="SA149" s="202"/>
      <c r="SB149" s="202"/>
      <c r="SC149" s="202"/>
      <c r="SD149" s="202"/>
      <c r="SE149" s="203"/>
      <c r="SF149" s="204"/>
      <c r="SG149" s="108"/>
      <c r="SH149" s="102"/>
      <c r="SI149" s="108"/>
      <c r="SJ149" s="109"/>
      <c r="SK149" s="104"/>
      <c r="SL149" s="105"/>
      <c r="SM149" s="191"/>
      <c r="SN149" s="192"/>
      <c r="SO149" s="106"/>
      <c r="SP149" s="202"/>
      <c r="SQ149" s="202"/>
      <c r="SR149" s="202"/>
      <c r="SS149" s="202"/>
      <c r="ST149" s="202"/>
      <c r="SU149" s="202"/>
      <c r="SV149" s="202"/>
      <c r="SW149" s="202"/>
      <c r="SX149" s="203"/>
      <c r="SY149" s="204"/>
      <c r="SZ149" s="108"/>
      <c r="TA149" s="102"/>
      <c r="TB149" s="108"/>
      <c r="TC149" s="109"/>
      <c r="TD149" s="104"/>
      <c r="TE149" s="105"/>
      <c r="TF149" s="191"/>
      <c r="TG149" s="192"/>
      <c r="TH149" s="106"/>
      <c r="TI149" s="202"/>
      <c r="TJ149" s="202"/>
      <c r="TK149" s="202"/>
      <c r="TL149" s="202"/>
      <c r="TM149" s="202"/>
      <c r="TN149" s="202"/>
      <c r="TO149" s="202"/>
      <c r="TP149" s="202"/>
      <c r="TQ149" s="203"/>
      <c r="TR149" s="204"/>
      <c r="TS149" s="108"/>
      <c r="TT149" s="102"/>
      <c r="TU149" s="108"/>
      <c r="TV149" s="109"/>
      <c r="TW149" s="104"/>
      <c r="TX149" s="105"/>
      <c r="TY149" s="191"/>
      <c r="TZ149" s="192"/>
      <c r="UA149" s="106"/>
      <c r="UB149" s="202"/>
      <c r="UC149" s="202"/>
      <c r="UD149" s="202"/>
      <c r="UE149" s="202"/>
      <c r="UF149" s="202"/>
      <c r="UG149" s="202"/>
      <c r="UH149" s="202"/>
      <c r="UI149" s="202"/>
      <c r="UJ149" s="203"/>
      <c r="UK149" s="204"/>
      <c r="UL149" s="108"/>
      <c r="UM149" s="102"/>
      <c r="UN149" s="108"/>
      <c r="UO149" s="109"/>
      <c r="UP149" s="104"/>
      <c r="UQ149" s="105"/>
      <c r="UR149" s="191"/>
      <c r="US149" s="192"/>
      <c r="UT149" s="106"/>
      <c r="UU149" s="202"/>
      <c r="UV149" s="202"/>
      <c r="UW149" s="202"/>
      <c r="UX149" s="202"/>
      <c r="UY149" s="202"/>
      <c r="UZ149" s="202"/>
      <c r="VA149" s="202"/>
      <c r="VB149" s="202"/>
      <c r="VC149" s="203"/>
      <c r="VD149" s="204"/>
      <c r="VE149" s="108"/>
      <c r="VF149" s="102"/>
      <c r="VG149" s="108"/>
      <c r="VH149" s="109"/>
      <c r="VI149" s="104"/>
      <c r="VJ149" s="105"/>
      <c r="VK149" s="191"/>
      <c r="VL149" s="192"/>
      <c r="VM149" s="106"/>
      <c r="VN149" s="202"/>
      <c r="VO149" s="202"/>
      <c r="VP149" s="202"/>
      <c r="VQ149" s="202"/>
      <c r="VR149" s="202"/>
      <c r="VS149" s="202"/>
      <c r="VT149" s="202"/>
      <c r="VU149" s="202"/>
      <c r="VV149" s="203"/>
      <c r="VW149" s="204"/>
      <c r="VX149" s="108"/>
      <c r="VY149" s="102"/>
      <c r="VZ149" s="108"/>
      <c r="WA149" s="109"/>
      <c r="WB149" s="104"/>
      <c r="WC149" s="105"/>
      <c r="WD149" s="191"/>
      <c r="WE149" s="192"/>
      <c r="WF149" s="14"/>
      <c r="WG149" s="62"/>
      <c r="WH149" s="13"/>
      <c r="WI149" s="13"/>
      <c r="WJ149" s="13"/>
      <c r="WK149" s="13"/>
      <c r="WL149" s="13"/>
      <c r="WM149" s="13"/>
      <c r="WN149" s="13"/>
      <c r="WO149" s="13"/>
      <c r="WP149" s="63"/>
      <c r="WQ149" s="63"/>
      <c r="WR149" s="63"/>
      <c r="WS149" s="63"/>
      <c r="WT149" s="54"/>
      <c r="WU149" s="64"/>
      <c r="WV149" s="196"/>
      <c r="WW149" s="197"/>
      <c r="WX149" s="12"/>
      <c r="WY149" s="61"/>
    </row>
    <row r="150" spans="1:623" ht="13.9" hidden="1" customHeight="1" x14ac:dyDescent="0.3">
      <c r="A150" s="114" t="str">
        <f t="shared" si="3994"/>
        <v>-</v>
      </c>
      <c r="B150" s="175"/>
      <c r="C150" s="173">
        <v>963</v>
      </c>
      <c r="D150" s="174">
        <v>467</v>
      </c>
      <c r="E150" s="184"/>
      <c r="F150" s="98" t="str">
        <f>IF(E150="","",IF(VLOOKUP(E150,'Master Data (December 2025)'!$B$10:$N$857,1)=E150,VLOOKUP(E150,'Master Data (December 2025)'!$B$10:$N$857,6),"XX"))</f>
        <v/>
      </c>
      <c r="G150" s="98"/>
      <c r="H150" s="90" t="str">
        <f>IF(E150="","",IF(VLOOKUP(E150,'Master Data (December 2025)'!$B$10:$N$857,1)=E150,VLOOKUP(E150,'Master Data (December 2025)'!$B$10:$N$857,8),"XX"))</f>
        <v/>
      </c>
      <c r="I150" s="98"/>
      <c r="J150" s="90" t="str">
        <f>IF(E150="","",IF(VLOOKUP(E150,'Master Data (December 2025)'!$B$10:$N$857,1)=E150,VLOOKUP(E150,'Master Data (December 2025)'!$B$10:$N$857,3),"XX"))</f>
        <v/>
      </c>
      <c r="K150" s="99" t="str">
        <f>IF(E150="","",IF(VLOOKUP(E150,'Master Data (December 2025)'!$B$10:$N$857,1)=E150,VLOOKUP(E150,'Master Data (December 2025)'!$B$10:$N$857,5),"XX"))</f>
        <v/>
      </c>
      <c r="L150" s="215" t="str">
        <f>IF(E150="","",IF(VLOOKUP(E150,'Master Data (December 2025)'!$B$10:$N$857,1)=E150,VLOOKUP(E150,'Master Data (December 2025)'!$B$10:$N$857,11),"XX"))</f>
        <v/>
      </c>
      <c r="M150" s="215" t="str">
        <f>IF(E150="","",IF(VLOOKUP(E150,'Master Data (December 2025)'!$B$10:$N$857,1)=E150,VLOOKUP(E150,'Master Data (December 2025)'!$B$10:$N$857,13),"XX"))</f>
        <v/>
      </c>
      <c r="N150" s="208"/>
      <c r="O150" s="100">
        <f t="shared" ref="O150:O156" si="3996">N150</f>
        <v>0</v>
      </c>
      <c r="P150" s="202"/>
      <c r="Q150" s="202"/>
      <c r="R150" s="202"/>
      <c r="S150" s="202"/>
      <c r="T150" s="202"/>
      <c r="U150" s="202"/>
      <c r="V150" s="202"/>
      <c r="W150" s="202"/>
      <c r="X150" s="203"/>
      <c r="Y150" s="204"/>
      <c r="Z150" s="101" t="e">
        <f t="shared" ref="Z150:Z156" si="3997">(Y150*F150)/H150</f>
        <v>#VALUE!</v>
      </c>
      <c r="AA150" s="102">
        <f>IF(E150=0,0,SUMIF('Cocktail (December 2025)'!$F$6:$DB$1547,E150,'Cocktail (December 2025)'!$O$6:$O$1547))</f>
        <v>0</v>
      </c>
      <c r="AB150" s="103" t="e">
        <f t="shared" ref="AB150:AB156" si="3998">AA150/H150</f>
        <v>#VALUE!</v>
      </c>
      <c r="AC150" s="104" t="e">
        <f t="shared" ref="AC150:AC156" si="3999">O150+P150+Q150+R150-S150-T150-U150-V150-W150-X150-Z150-AB150</f>
        <v>#VALUE!</v>
      </c>
      <c r="AD150" s="104" t="e">
        <f t="shared" ref="AD150:AD156" si="4000">AC150*H150</f>
        <v>#VALUE!</v>
      </c>
      <c r="AE150" s="105" t="e">
        <f t="shared" ref="AE150:AE156" si="4001">(T150+U150+V150+W150+(X150+((Y150*$F150)/$H150)+AB150))*$L150</f>
        <v>#VALUE!</v>
      </c>
      <c r="AF150" s="191"/>
      <c r="AG150" s="192" t="e">
        <f t="shared" ref="AG150:AG156" si="4002">AF150-AC150</f>
        <v>#VALUE!</v>
      </c>
      <c r="AH150" s="106" t="e">
        <f t="shared" si="3995"/>
        <v>#VALUE!</v>
      </c>
      <c r="AI150" s="202"/>
      <c r="AJ150" s="202"/>
      <c r="AK150" s="202"/>
      <c r="AL150" s="202"/>
      <c r="AM150" s="202"/>
      <c r="AN150" s="202"/>
      <c r="AO150" s="202"/>
      <c r="AP150" s="202"/>
      <c r="AQ150" s="203"/>
      <c r="AR150" s="204"/>
      <c r="AS150" s="107" t="e">
        <f t="shared" ref="AS150:AS156" si="4003">(AR150*F150)/H150</f>
        <v>#VALUE!</v>
      </c>
      <c r="AT150" s="102">
        <f>IF(E150=0,0,SUMIF('Cocktail (December 2025)'!$F$6:$DB$1547,E150,'Cocktail (December 2025)'!$R$6:$R$1547))</f>
        <v>0</v>
      </c>
      <c r="AU150" s="108" t="e">
        <f t="shared" ref="AU150:AU156" si="4004">AT150/H150</f>
        <v>#VALUE!</v>
      </c>
      <c r="AV150" s="104" t="e">
        <f t="shared" ref="AV150:AV156" si="4005">AH150+AI150+AJ150+AK150-AL150-AM150-AN150-AO150-AP150-AQ150-AS150-AU150</f>
        <v>#VALUE!</v>
      </c>
      <c r="AW150" s="104" t="e">
        <f t="shared" ref="AW150:AW156" si="4006">AV150*H150</f>
        <v>#VALUE!</v>
      </c>
      <c r="AX150" s="105" t="e">
        <f t="shared" ref="AX150:AX156" si="4007">(AM150+AN150+AO150+AP150+(AQ150+((AR150*$F150)/$H150)+AU150))*$L150</f>
        <v>#VALUE!</v>
      </c>
      <c r="AY150" s="191"/>
      <c r="AZ150" s="192" t="e">
        <f t="shared" ref="AZ150:AZ156" si="4008">AY150-AV150</f>
        <v>#VALUE!</v>
      </c>
      <c r="BA150" s="106" t="e">
        <f t="shared" ref="BA150:BA156" si="4009">AV150</f>
        <v>#VALUE!</v>
      </c>
      <c r="BB150" s="202"/>
      <c r="BC150" s="202"/>
      <c r="BD150" s="202"/>
      <c r="BE150" s="202"/>
      <c r="BF150" s="202"/>
      <c r="BG150" s="202"/>
      <c r="BH150" s="202"/>
      <c r="BI150" s="202"/>
      <c r="BJ150" s="203"/>
      <c r="BK150" s="204"/>
      <c r="BL150" s="108" t="e">
        <f t="shared" ref="BL150:BL156" si="4010">(BK150*F150)/H150</f>
        <v>#VALUE!</v>
      </c>
      <c r="BM150" s="102">
        <f>IF(E150=0,0,SUMIF('Cocktail (December 2025)'!$F$6:$DB$1547,E150,'Cocktail (December 2025)'!$U$6:$U$1547))</f>
        <v>0</v>
      </c>
      <c r="BN150" s="108" t="e">
        <f t="shared" ref="BN150:BN156" si="4011">BM150/H150</f>
        <v>#VALUE!</v>
      </c>
      <c r="BO150" s="109" t="e">
        <f t="shared" ref="BO150:BO156" si="4012">BA150+BB150+BC150+BD150-BE150-BF150-BG150-BH150-BI150-BJ150-BL150-BN150</f>
        <v>#VALUE!</v>
      </c>
      <c r="BP150" s="104" t="e">
        <f t="shared" ref="BP150:BP156" si="4013">BO150*H150</f>
        <v>#VALUE!</v>
      </c>
      <c r="BQ150" s="105" t="e">
        <f t="shared" ref="BQ150:BQ156" si="4014">(BF150+BG150+BH150+BI150+(BJ150+((BK150*$F150)/$H150)+BN150))*$L150</f>
        <v>#VALUE!</v>
      </c>
      <c r="BR150" s="191"/>
      <c r="BS150" s="192" t="e">
        <f t="shared" ref="BS150:BS156" si="4015">BR150-BO150</f>
        <v>#VALUE!</v>
      </c>
      <c r="BT150" s="106" t="e">
        <f t="shared" ref="BT150:BT156" si="4016">BO150</f>
        <v>#VALUE!</v>
      </c>
      <c r="BU150" s="202"/>
      <c r="BV150" s="202"/>
      <c r="BW150" s="202"/>
      <c r="BX150" s="202"/>
      <c r="BY150" s="202"/>
      <c r="BZ150" s="202"/>
      <c r="CA150" s="202"/>
      <c r="CB150" s="202"/>
      <c r="CC150" s="203"/>
      <c r="CD150" s="204"/>
      <c r="CE150" s="108" t="e">
        <f t="shared" ref="CE150:CE156" si="4017">(CD150*F150)/H150</f>
        <v>#VALUE!</v>
      </c>
      <c r="CF150" s="102">
        <f>IF(E150=0,0,SUMIF('Cocktail (December 2025)'!$F$6:$DB$1547,E150,'Cocktail (December 2025)'!$X$6:$X$1547))</f>
        <v>0</v>
      </c>
      <c r="CG150" s="108" t="e">
        <f t="shared" ref="CG150:CG156" si="4018">CF150/H150</f>
        <v>#VALUE!</v>
      </c>
      <c r="CH150" s="109" t="e">
        <f t="shared" ref="CH150:CH156" si="4019">BT150+BU150+BV150+BW150-BX150-BY150-BZ150-CA150-CB150-CC150-CE150-CG150</f>
        <v>#VALUE!</v>
      </c>
      <c r="CI150" s="104" t="e">
        <f t="shared" ref="CI150:CI156" si="4020">CH150*H150</f>
        <v>#VALUE!</v>
      </c>
      <c r="CJ150" s="105" t="e">
        <f t="shared" ref="CJ150:CJ156" si="4021">(BY150+BZ150+CA150+CB150+(CC150+((CD150*$F150)/$H150)+CG150))*$L150</f>
        <v>#VALUE!</v>
      </c>
      <c r="CK150" s="191"/>
      <c r="CL150" s="192" t="e">
        <f t="shared" ref="CL150:CL156" si="4022">CK150-CH150</f>
        <v>#VALUE!</v>
      </c>
      <c r="CM150" s="106" t="e">
        <f t="shared" ref="CM150:CM156" si="4023">CH150</f>
        <v>#VALUE!</v>
      </c>
      <c r="CN150" s="202"/>
      <c r="CO150" s="202"/>
      <c r="CP150" s="202"/>
      <c r="CQ150" s="202"/>
      <c r="CR150" s="202"/>
      <c r="CS150" s="202"/>
      <c r="CT150" s="202"/>
      <c r="CU150" s="202"/>
      <c r="CV150" s="203"/>
      <c r="CW150" s="204"/>
      <c r="CX150" s="108" t="e">
        <f t="shared" ref="CX150:CX156" si="4024">(CW150*F150)/H150</f>
        <v>#VALUE!</v>
      </c>
      <c r="CY150" s="102">
        <f>IF(E150=0,0,SUMIF('Cocktail (December 2025)'!$F$6:$DB$1547,E150,'Cocktail (December 2025)'!$AA$6:$AA$1547))</f>
        <v>0</v>
      </c>
      <c r="CZ150" s="108" t="e">
        <f t="shared" ref="CZ150:CZ156" si="4025">CY150/H150</f>
        <v>#VALUE!</v>
      </c>
      <c r="DA150" s="109" t="e">
        <f t="shared" ref="DA150:DA156" si="4026">CM150+CN150+CO150+CP150-CQ150-CR150-CS150-CT150-CU150-CV150-CX150-CZ150</f>
        <v>#VALUE!</v>
      </c>
      <c r="DB150" s="104" t="e">
        <f t="shared" ref="DB150:DB156" si="4027">DA150*H150</f>
        <v>#VALUE!</v>
      </c>
      <c r="DC150" s="105" t="e">
        <f t="shared" ref="DC150:DC156" si="4028">(CR150+CS150+CT150+CU150+(CV150+((CW150*$F150)/$H150)+CZ150))*$L150</f>
        <v>#VALUE!</v>
      </c>
      <c r="DD150" s="191"/>
      <c r="DE150" s="192" t="e">
        <f t="shared" ref="DE150:DE156" si="4029">DD150-DA150</f>
        <v>#VALUE!</v>
      </c>
      <c r="DF150" s="106" t="e">
        <f t="shared" ref="DF150:DF156" si="4030">DA150</f>
        <v>#VALUE!</v>
      </c>
      <c r="DG150" s="202"/>
      <c r="DH150" s="202"/>
      <c r="DI150" s="202"/>
      <c r="DJ150" s="202"/>
      <c r="DK150" s="202"/>
      <c r="DL150" s="202"/>
      <c r="DM150" s="202"/>
      <c r="DN150" s="202"/>
      <c r="DO150" s="203"/>
      <c r="DP150" s="204"/>
      <c r="DQ150" s="108" t="e">
        <f t="shared" ref="DQ150:DQ156" si="4031">(DP150*F150)/H150</f>
        <v>#VALUE!</v>
      </c>
      <c r="DR150" s="102">
        <f>IF(E150=0,0,SUMIF('Cocktail (December 2025)'!$F$6:$DB$1547,E150,'Cocktail (December 2025)'!$AD$6:$AD$1547))</f>
        <v>0</v>
      </c>
      <c r="DS150" s="108" t="e">
        <f t="shared" ref="DS150:DS156" si="4032">DR150/H150</f>
        <v>#VALUE!</v>
      </c>
      <c r="DT150" s="109" t="e">
        <f t="shared" ref="DT150:DT156" si="4033">DF150+DG150+DH150+DI150-DJ150-DK150-DL150-DM150-DN150-DO150-DQ150-DS150</f>
        <v>#VALUE!</v>
      </c>
      <c r="DU150" s="104" t="e">
        <f t="shared" ref="DU150:DU156" si="4034">DT150*H150</f>
        <v>#VALUE!</v>
      </c>
      <c r="DV150" s="105" t="e">
        <f t="shared" ref="DV150:DV156" si="4035">(DK150+DL150+DM150+DN150+(DO150+((DP150*$F150)/$H150)+DS150))*$L150</f>
        <v>#VALUE!</v>
      </c>
      <c r="DW150" s="191"/>
      <c r="DX150" s="192" t="e">
        <f t="shared" ref="DX150:DX156" si="4036">DW150-DT150</f>
        <v>#VALUE!</v>
      </c>
      <c r="DY150" s="106" t="e">
        <f t="shared" ref="DY150:DY156" si="4037">DT150</f>
        <v>#VALUE!</v>
      </c>
      <c r="DZ150" s="202"/>
      <c r="EA150" s="202"/>
      <c r="EB150" s="202"/>
      <c r="EC150" s="202"/>
      <c r="ED150" s="202"/>
      <c r="EE150" s="202"/>
      <c r="EF150" s="202"/>
      <c r="EG150" s="202"/>
      <c r="EH150" s="203"/>
      <c r="EI150" s="204"/>
      <c r="EJ150" s="108" t="e">
        <f t="shared" ref="EJ150:EJ156" si="4038">(EI150*F150)/H150</f>
        <v>#VALUE!</v>
      </c>
      <c r="EK150" s="102">
        <f>IF(E150=0,0,SUMIF('Cocktail (December 2025)'!$F$6:$DB$1547,E150,'Cocktail (December 2025)'!$AG$6:$AG$1547))</f>
        <v>0</v>
      </c>
      <c r="EL150" s="108" t="e">
        <f t="shared" ref="EL150:EL156" si="4039">EK150/H150</f>
        <v>#VALUE!</v>
      </c>
      <c r="EM150" s="109" t="e">
        <f t="shared" ref="EM150:EM156" si="4040">DY150+DZ150+EA150+EB150-EC150-ED150-EE150-EF150-EG150-EH150-EJ150-EL150</f>
        <v>#VALUE!</v>
      </c>
      <c r="EN150" s="104" t="e">
        <f t="shared" ref="EN150:EN156" si="4041">EM150*H150</f>
        <v>#VALUE!</v>
      </c>
      <c r="EO150" s="105" t="e">
        <f t="shared" ref="EO150:EO156" si="4042">(ED150+EE150+EF150+EG150+(EH150+((EI150*$F150)/$H150)+EL150))*$L150</f>
        <v>#VALUE!</v>
      </c>
      <c r="EP150" s="191"/>
      <c r="EQ150" s="199" t="e">
        <f t="shared" ref="EQ150:EQ156" si="4043">EP150-EM150</f>
        <v>#VALUE!</v>
      </c>
      <c r="ER150" s="185" t="e">
        <f t="shared" ref="ER150:ER156" si="4044">EM150</f>
        <v>#VALUE!</v>
      </c>
      <c r="ES150" s="202"/>
      <c r="ET150" s="202"/>
      <c r="EU150" s="202"/>
      <c r="EV150" s="202"/>
      <c r="EW150" s="202"/>
      <c r="EX150" s="202"/>
      <c r="EY150" s="202"/>
      <c r="EZ150" s="202"/>
      <c r="FA150" s="203"/>
      <c r="FB150" s="204"/>
      <c r="FC150" s="108" t="e">
        <f t="shared" ref="FC150:FC156" si="4045">(FB150*F150)/H150</f>
        <v>#VALUE!</v>
      </c>
      <c r="FD150" s="102">
        <f>IF(E150=0,0,SUMIF('Cocktail (December 2025)'!$F$6:$DB$1547,E150,'Cocktail (December 2025)'!$AJ$6:$AJ$1547))</f>
        <v>0</v>
      </c>
      <c r="FE150" s="108" t="e">
        <f t="shared" ref="FE150:FE156" si="4046">FD150/H150</f>
        <v>#VALUE!</v>
      </c>
      <c r="FF150" s="109" t="e">
        <f t="shared" ref="FF150:FF156" si="4047">ER150+ES150+ET150+EU150-EV150-EW150-EX150-EY150-EZ150-FA150-FC150-FE150</f>
        <v>#VALUE!</v>
      </c>
      <c r="FG150" s="104" t="e">
        <f t="shared" ref="FG150:FG156" si="4048">FF150*H150</f>
        <v>#VALUE!</v>
      </c>
      <c r="FH150" s="105" t="e">
        <f t="shared" ref="FH150:FH156" si="4049">(EW150+EX150+EY150+EZ150+(FA150+((FB150*$F150)/$H150)+FE150))*$L150</f>
        <v>#VALUE!</v>
      </c>
      <c r="FI150" s="191"/>
      <c r="FJ150" s="192" t="e">
        <f t="shared" ref="FJ150:FJ156" si="4050">FI150-FF150</f>
        <v>#VALUE!</v>
      </c>
      <c r="FK150" s="110" t="e">
        <f t="shared" ref="FK150:FK156" si="4051">FF150</f>
        <v>#VALUE!</v>
      </c>
      <c r="FL150" s="202"/>
      <c r="FM150" s="202"/>
      <c r="FN150" s="202"/>
      <c r="FO150" s="202"/>
      <c r="FP150" s="202"/>
      <c r="FQ150" s="202"/>
      <c r="FR150" s="202"/>
      <c r="FS150" s="202"/>
      <c r="FT150" s="203"/>
      <c r="FU150" s="204"/>
      <c r="FV150" s="108" t="e">
        <f t="shared" ref="FV150:FV156" si="4052">(FU150*F150)/H150</f>
        <v>#VALUE!</v>
      </c>
      <c r="FW150" s="102">
        <f>IF(E150=0,0,SUMIF('Cocktail (December 2025)'!$F$6:$DB$1547,E150,'Cocktail (December 2025)'!$AM$6:$AM$1547))</f>
        <v>0</v>
      </c>
      <c r="FX150" s="108" t="e">
        <f t="shared" ref="FX150:FX156" si="4053">FW150/H150</f>
        <v>#VALUE!</v>
      </c>
      <c r="FY150" s="109" t="e">
        <f t="shared" ref="FY150:FY156" si="4054">FK150+FL150+FM150+FN150-FO150-FP150-FQ150-FR150-FS150-FT150-FV150-FX150</f>
        <v>#VALUE!</v>
      </c>
      <c r="FZ150" s="104" t="e">
        <f t="shared" ref="FZ150:FZ156" si="4055">FY150*H150</f>
        <v>#VALUE!</v>
      </c>
      <c r="GA150" s="105" t="e">
        <f t="shared" ref="GA150:GA156" si="4056">(FP150+FQ150+FR150+FS150+(FT150+((FU150*$F150)/$H150)+FX150))*$L150</f>
        <v>#VALUE!</v>
      </c>
      <c r="GB150" s="191"/>
      <c r="GC150" s="192" t="e">
        <f t="shared" ref="GC150:GC156" si="4057">GB150-FY150</f>
        <v>#VALUE!</v>
      </c>
      <c r="GD150" s="106" t="e">
        <f t="shared" ref="GD150:GD156" si="4058">FY150</f>
        <v>#VALUE!</v>
      </c>
      <c r="GE150" s="202"/>
      <c r="GF150" s="202"/>
      <c r="GG150" s="202"/>
      <c r="GH150" s="202"/>
      <c r="GI150" s="202"/>
      <c r="GJ150" s="202"/>
      <c r="GK150" s="202"/>
      <c r="GL150" s="202"/>
      <c r="GM150" s="203"/>
      <c r="GN150" s="204"/>
      <c r="GO150" s="108" t="e">
        <f t="shared" ref="GO150:GO156" si="4059">(GN150*F150)/H150</f>
        <v>#VALUE!</v>
      </c>
      <c r="GP150" s="102">
        <f>IF(E150=0,0,SUMIF('Cocktail (December 2025)'!$F$6:$DB$1547,E150,'Cocktail (December 2025)'!$AP$6:$AP$1547))</f>
        <v>0</v>
      </c>
      <c r="GQ150" s="108" t="e">
        <f t="shared" ref="GQ150:GQ156" si="4060">GP150/H150</f>
        <v>#VALUE!</v>
      </c>
      <c r="GR150" s="109" t="e">
        <f t="shared" ref="GR150:GR156" si="4061">GD150+GE150+GF150+GG150-GH150-GI150-GJ150-GK150-GL150-GM150-GO150-GQ150</f>
        <v>#VALUE!</v>
      </c>
      <c r="GS150" s="104" t="e">
        <f t="shared" ref="GS150:GS156" si="4062">GR150*H150</f>
        <v>#VALUE!</v>
      </c>
      <c r="GT150" s="105" t="e">
        <f t="shared" ref="GT150:GT156" si="4063">(GI150+GJ150+GK150+GL150+(GM150+((GN150*$F150)/$H150)+GQ150))*$L150</f>
        <v>#VALUE!</v>
      </c>
      <c r="GU150" s="191"/>
      <c r="GV150" s="192" t="e">
        <f t="shared" ref="GV150:GV156" si="4064">GU150-GR150</f>
        <v>#VALUE!</v>
      </c>
      <c r="GW150" s="106" t="e">
        <f t="shared" ref="GW150:GW156" si="4065">GR150</f>
        <v>#VALUE!</v>
      </c>
      <c r="GX150" s="202"/>
      <c r="GY150" s="202"/>
      <c r="GZ150" s="202"/>
      <c r="HA150" s="202"/>
      <c r="HB150" s="202"/>
      <c r="HC150" s="202"/>
      <c r="HD150" s="202"/>
      <c r="HE150" s="202"/>
      <c r="HF150" s="203"/>
      <c r="HG150" s="204"/>
      <c r="HH150" s="108" t="e">
        <f t="shared" ref="HH150:HH156" si="4066">(HG150*F150)/H150</f>
        <v>#VALUE!</v>
      </c>
      <c r="HI150" s="102">
        <f>IF(E150=0,0,SUMIF('Cocktail (December 2025)'!$F$6:$DB$1547,E150,'Cocktail (December 2025)'!$AS$6:$AS$1547))</f>
        <v>0</v>
      </c>
      <c r="HJ150" s="108" t="e">
        <f t="shared" ref="HJ150:HJ156" si="4067">HI150/H150</f>
        <v>#VALUE!</v>
      </c>
      <c r="HK150" s="109" t="e">
        <f t="shared" ref="HK150:HK156" si="4068">GW150+GX150+GY150+GZ150-HA150-HB150-HC150-HD150-HE150-HF150-HH150-HJ150</f>
        <v>#VALUE!</v>
      </c>
      <c r="HL150" s="104" t="e">
        <f t="shared" ref="HL150:HL156" si="4069">HK150*H150</f>
        <v>#VALUE!</v>
      </c>
      <c r="HM150" s="105" t="e">
        <f t="shared" ref="HM150:HM156" si="4070">(HB150+HC150+HD150+HE150+(HF150+((HG150*$F150)/$H150)+HJ150))*$L150</f>
        <v>#VALUE!</v>
      </c>
      <c r="HN150" s="191"/>
      <c r="HO150" s="192" t="e">
        <f t="shared" ref="HO150:HO156" si="4071">HN150-HK150</f>
        <v>#VALUE!</v>
      </c>
      <c r="HP150" s="106" t="e">
        <f t="shared" ref="HP150:HP156" si="4072">HK150</f>
        <v>#VALUE!</v>
      </c>
      <c r="HQ150" s="202"/>
      <c r="HR150" s="202"/>
      <c r="HS150" s="202"/>
      <c r="HT150" s="202"/>
      <c r="HU150" s="202"/>
      <c r="HV150" s="202"/>
      <c r="HW150" s="202"/>
      <c r="HX150" s="202"/>
      <c r="HY150" s="203"/>
      <c r="HZ150" s="204"/>
      <c r="IA150" s="108" t="e">
        <f t="shared" ref="IA150:IA156" si="4073">(HZ150*F150)/H150</f>
        <v>#VALUE!</v>
      </c>
      <c r="IB150" s="102">
        <f>IF(E150=0,0,SUMIF('Cocktail (December 2025)'!$F$6:$DB$1547,E150,'Cocktail (December 2025)'!$AV$6:$AV$1547))</f>
        <v>0</v>
      </c>
      <c r="IC150" s="108" t="e">
        <f t="shared" ref="IC150:IC156" si="4074">IB150/H150</f>
        <v>#VALUE!</v>
      </c>
      <c r="ID150" s="109" t="e">
        <f t="shared" ref="ID150:ID156" si="4075">HP150+HQ150+HR150+HS150-HT150-HU150-HV150-HW150-HX150-HY150-IA150-IC150</f>
        <v>#VALUE!</v>
      </c>
      <c r="IE150" s="104" t="e">
        <f t="shared" ref="IE150:IE156" si="4076">ID150*H150</f>
        <v>#VALUE!</v>
      </c>
      <c r="IF150" s="105" t="e">
        <f t="shared" ref="IF150:IF156" si="4077">(HU150+HV150+HW150+HX150+(HY150+((HZ150*$F150)/$H150)+IC150))*$L150</f>
        <v>#VALUE!</v>
      </c>
      <c r="IG150" s="191"/>
      <c r="IH150" s="192" t="e">
        <f t="shared" ref="IH150:IH156" si="4078">IG150-ID150</f>
        <v>#VALUE!</v>
      </c>
      <c r="II150" s="106" t="e">
        <f t="shared" ref="II150:II156" si="4079">ID150</f>
        <v>#VALUE!</v>
      </c>
      <c r="IJ150" s="202"/>
      <c r="IK150" s="202"/>
      <c r="IL150" s="202"/>
      <c r="IM150" s="202"/>
      <c r="IN150" s="202"/>
      <c r="IO150" s="202"/>
      <c r="IP150" s="202"/>
      <c r="IQ150" s="202"/>
      <c r="IR150" s="203"/>
      <c r="IS150" s="204"/>
      <c r="IT150" s="108" t="e">
        <f t="shared" ref="IT150:IT156" si="4080">(IS150*F150)/H150</f>
        <v>#VALUE!</v>
      </c>
      <c r="IU150" s="102">
        <f>IF(E150=0,0,SUMIF('Cocktail (December 2025)'!$F$6:$DB$1547,E150,'Cocktail (December 2025)'!$AY$6:$AY$1547))</f>
        <v>0</v>
      </c>
      <c r="IV150" s="108" t="e">
        <f t="shared" ref="IV150:IV156" si="4081">IU150/H150</f>
        <v>#VALUE!</v>
      </c>
      <c r="IW150" s="109" t="e">
        <f t="shared" ref="IW150:IW156" si="4082">II150+IJ150+IK150+IL150-IM150-IN150-IO150-IP150-IQ150-IR150-IT150-IV150</f>
        <v>#VALUE!</v>
      </c>
      <c r="IX150" s="104" t="e">
        <f t="shared" ref="IX150:IX156" si="4083">IW150*H150</f>
        <v>#VALUE!</v>
      </c>
      <c r="IY150" s="105" t="e">
        <f t="shared" ref="IY150:IY156" si="4084">(IN150+IO150+IP150+IQ150+(IR150+((IS150*$F150)/$H150)+IV150))*$L150</f>
        <v>#VALUE!</v>
      </c>
      <c r="IZ150" s="191"/>
      <c r="JA150" s="192" t="e">
        <f t="shared" ref="JA150:JA156" si="4085">IZ150-IW150</f>
        <v>#VALUE!</v>
      </c>
      <c r="JB150" s="106" t="e">
        <f t="shared" ref="JB150:JB156" si="4086">IW150</f>
        <v>#VALUE!</v>
      </c>
      <c r="JC150" s="202"/>
      <c r="JD150" s="202"/>
      <c r="JE150" s="202"/>
      <c r="JF150" s="202"/>
      <c r="JG150" s="202"/>
      <c r="JH150" s="202"/>
      <c r="JI150" s="202"/>
      <c r="JJ150" s="202"/>
      <c r="JK150" s="203"/>
      <c r="JL150" s="204"/>
      <c r="JM150" s="108" t="e">
        <f t="shared" ref="JM150:JM156" si="4087">(JL150*F150)/H150</f>
        <v>#VALUE!</v>
      </c>
      <c r="JN150" s="102">
        <f>IF(E150=0,0,SUMIF('Cocktail (December 2025)'!$F$6:$DB$1547,E150,'Cocktail (December 2025)'!$BB$6:$BB$1547))</f>
        <v>0</v>
      </c>
      <c r="JO150" s="108" t="e">
        <f t="shared" ref="JO150:JO156" si="4088">JN150/H150</f>
        <v>#VALUE!</v>
      </c>
      <c r="JP150" s="109" t="e">
        <f t="shared" ref="JP150:JP156" si="4089">JB150+JC150+JD150+JE150-JF150-JG150-JH150-JI150-JJ150-JK150-JM150-JO150</f>
        <v>#VALUE!</v>
      </c>
      <c r="JQ150" s="104" t="e">
        <f t="shared" ref="JQ150:JQ156" si="4090">JP150*H150</f>
        <v>#VALUE!</v>
      </c>
      <c r="JR150" s="105" t="e">
        <f t="shared" ref="JR150:JR156" si="4091">(JG150+JH150+JI150+JJ150+(JK150+((JL150*$F150)/$H150)+JO150))*$L150</f>
        <v>#VALUE!</v>
      </c>
      <c r="JS150" s="191"/>
      <c r="JT150" s="192" t="e">
        <f t="shared" ref="JT150:JT156" si="4092">JS150-JP150</f>
        <v>#VALUE!</v>
      </c>
      <c r="JU150" s="106" t="e">
        <f t="shared" ref="JU150:JU156" si="4093">JP150</f>
        <v>#VALUE!</v>
      </c>
      <c r="JV150" s="202"/>
      <c r="JW150" s="202"/>
      <c r="JX150" s="202"/>
      <c r="JY150" s="202"/>
      <c r="JZ150" s="202"/>
      <c r="KA150" s="202"/>
      <c r="KB150" s="202"/>
      <c r="KC150" s="202"/>
      <c r="KD150" s="203"/>
      <c r="KE150" s="204"/>
      <c r="KF150" s="108" t="e">
        <f t="shared" ref="KF150:KF156" si="4094">(KE150*F150)/H150</f>
        <v>#VALUE!</v>
      </c>
      <c r="KG150" s="102">
        <f>IF(E150=0,0,SUMIF('Cocktail (December 2025)'!$F$6:$DB$1547,E150,'Cocktail (December 2025)'!$BE$6:$BE$1547))</f>
        <v>0</v>
      </c>
      <c r="KH150" s="108" t="e">
        <f t="shared" ref="KH150:KH156" si="4095">KG150/H150</f>
        <v>#VALUE!</v>
      </c>
      <c r="KI150" s="109" t="e">
        <f t="shared" ref="KI150:KI156" si="4096">JU150+JV150+JW150+JX150-JY150-JZ150-KA150-KB150-KC150-KD150-KF150-KH150</f>
        <v>#VALUE!</v>
      </c>
      <c r="KJ150" s="104" t="e">
        <f t="shared" ref="KJ150:KJ156" si="4097">KI150*H150</f>
        <v>#VALUE!</v>
      </c>
      <c r="KK150" s="105" t="e">
        <f t="shared" ref="KK150:KK156" si="4098">(JZ150+KA150+KB150+KC150+(KD150+((KE150*$F150)/$H150)+KH150))*$L150</f>
        <v>#VALUE!</v>
      </c>
      <c r="KL150" s="191"/>
      <c r="KM150" s="192" t="e">
        <f t="shared" ref="KM150:KM156" si="4099">KL150-KI150</f>
        <v>#VALUE!</v>
      </c>
      <c r="KN150" s="106" t="e">
        <f t="shared" ref="KN150:KN156" si="4100">KI150</f>
        <v>#VALUE!</v>
      </c>
      <c r="KO150" s="202"/>
      <c r="KP150" s="202"/>
      <c r="KQ150" s="202"/>
      <c r="KR150" s="202"/>
      <c r="KS150" s="202"/>
      <c r="KT150" s="202"/>
      <c r="KU150" s="202"/>
      <c r="KV150" s="202"/>
      <c r="KW150" s="203"/>
      <c r="KX150" s="204"/>
      <c r="KY150" s="108" t="e">
        <f t="shared" ref="KY150:KY156" si="4101">(KX150*F150)/H150</f>
        <v>#VALUE!</v>
      </c>
      <c r="KZ150" s="102">
        <f>IF(E150=0,0,SUMIF('Cocktail (December 2025)'!$F$6:$DB$1547,E150,'Cocktail (December 2025)'!$BH$6:$BH$1547))</f>
        <v>0</v>
      </c>
      <c r="LA150" s="108" t="e">
        <f t="shared" ref="LA150:LA156" si="4102">KZ150/H150</f>
        <v>#VALUE!</v>
      </c>
      <c r="LB150" s="109" t="e">
        <f t="shared" ref="LB150:LB156" si="4103">KN150+KO150+KP150+KQ150-KR150-KS150-KT150-KU150-KV150-KW150-KY150-LA150</f>
        <v>#VALUE!</v>
      </c>
      <c r="LC150" s="104" t="e">
        <f t="shared" ref="LC150:LC156" si="4104">LB150*H150</f>
        <v>#VALUE!</v>
      </c>
      <c r="LD150" s="105" t="e">
        <f t="shared" ref="LD150:LD156" si="4105">(KS150+KT150+KU150+KV150+(KW150+((KX150*$F150)/$H150)+LA150))*$L150</f>
        <v>#VALUE!</v>
      </c>
      <c r="LE150" s="191"/>
      <c r="LF150" s="192" t="e">
        <f t="shared" ref="LF150:LF156" si="4106">LE150-LB150</f>
        <v>#VALUE!</v>
      </c>
      <c r="LG150" s="106" t="e">
        <f t="shared" ref="LG150:LG156" si="4107">LB150</f>
        <v>#VALUE!</v>
      </c>
      <c r="LH150" s="202"/>
      <c r="LI150" s="202"/>
      <c r="LJ150" s="202"/>
      <c r="LK150" s="202"/>
      <c r="LL150" s="202"/>
      <c r="LM150" s="202"/>
      <c r="LN150" s="202"/>
      <c r="LO150" s="202"/>
      <c r="LP150" s="203"/>
      <c r="LQ150" s="204"/>
      <c r="LR150" s="108" t="e">
        <f t="shared" ref="LR150:LR156" si="4108">(LQ150*F150)/H150</f>
        <v>#VALUE!</v>
      </c>
      <c r="LS150" s="102">
        <f>IF(E150=0,0,SUMIF('Cocktail (December 2025)'!$F$6:$DB$1547,E150,'Cocktail (December 2025)'!$BK$6:$BK$1547))</f>
        <v>0</v>
      </c>
      <c r="LT150" s="108" t="e">
        <f t="shared" ref="LT150:LT156" si="4109">LS150/H150</f>
        <v>#VALUE!</v>
      </c>
      <c r="LU150" s="109" t="e">
        <f t="shared" ref="LU150:LU156" si="4110">LG150+LH150+LI150+LJ150-LK150-LL150-LM150-LN150-LO150-LP150-LR150-LT150</f>
        <v>#VALUE!</v>
      </c>
      <c r="LV150" s="104" t="e">
        <f t="shared" ref="LV150:LV156" si="4111">LU150*H150</f>
        <v>#VALUE!</v>
      </c>
      <c r="LW150" s="105" t="e">
        <f t="shared" ref="LW150:LW156" si="4112">(LL150+LM150+LN150+LO150+(LP150+((LQ150*$F150)/$H150)+LT150))*$L150</f>
        <v>#VALUE!</v>
      </c>
      <c r="LX150" s="191"/>
      <c r="LY150" s="192" t="e">
        <f t="shared" ref="LY150:LY156" si="4113">LX150-LU150</f>
        <v>#VALUE!</v>
      </c>
      <c r="LZ150" s="106" t="e">
        <f t="shared" ref="LZ150:LZ156" si="4114">LU150</f>
        <v>#VALUE!</v>
      </c>
      <c r="MA150" s="202"/>
      <c r="MB150" s="202"/>
      <c r="MC150" s="202"/>
      <c r="MD150" s="202"/>
      <c r="ME150" s="202"/>
      <c r="MF150" s="202"/>
      <c r="MG150" s="202"/>
      <c r="MH150" s="202"/>
      <c r="MI150" s="203"/>
      <c r="MJ150" s="204"/>
      <c r="MK150" s="108" t="e">
        <f t="shared" ref="MK150:MK156" si="4115">(MJ150*F150)/H150</f>
        <v>#VALUE!</v>
      </c>
      <c r="ML150" s="102">
        <f>IF(E150=0,0,SUMIF('Cocktail (December 2025)'!$F$6:$DB$1547,E150,'Cocktail (December 2025)'!$BN$6:$BN$1547))</f>
        <v>0</v>
      </c>
      <c r="MM150" s="108" t="e">
        <f t="shared" ref="MM150:MM156" si="4116">ML150/H150</f>
        <v>#VALUE!</v>
      </c>
      <c r="MN150" s="109" t="e">
        <f t="shared" ref="MN150:MN156" si="4117">LZ150+MA150+MB150+MC150-MD150-ME150-MF150-MG150-MH150-MI150-MK150-MM150</f>
        <v>#VALUE!</v>
      </c>
      <c r="MO150" s="104" t="e">
        <f t="shared" ref="MO150:MO156" si="4118">MN150*H150</f>
        <v>#VALUE!</v>
      </c>
      <c r="MP150" s="105" t="e">
        <f t="shared" ref="MP150:MP156" si="4119">(ME150+MF150+MG150+MH150+(MI150+((MJ150*$F150)/$H150)+MM150))*$L150</f>
        <v>#VALUE!</v>
      </c>
      <c r="MQ150" s="191"/>
      <c r="MR150" s="192" t="e">
        <f t="shared" ref="MR150:MR156" si="4120">MQ150-MN150</f>
        <v>#VALUE!</v>
      </c>
      <c r="MS150" s="106" t="e">
        <f t="shared" ref="MS150:MS156" si="4121">MN150</f>
        <v>#VALUE!</v>
      </c>
      <c r="MT150" s="202"/>
      <c r="MU150" s="202"/>
      <c r="MV150" s="202"/>
      <c r="MW150" s="202"/>
      <c r="MX150" s="202"/>
      <c r="MY150" s="202"/>
      <c r="MZ150" s="202"/>
      <c r="NA150" s="202"/>
      <c r="NB150" s="203"/>
      <c r="NC150" s="204"/>
      <c r="ND150" s="108" t="e">
        <f t="shared" ref="ND150:ND156" si="4122">(NC150*F150)/H150</f>
        <v>#VALUE!</v>
      </c>
      <c r="NE150" s="102">
        <f>IF(E150=0,0,SUMIF('Cocktail (December 2025)'!$F$6:$DB$1547,E150,'Cocktail (December 2025)'!$BQ$6:$BQ$1547))</f>
        <v>0</v>
      </c>
      <c r="NF150" s="108" t="e">
        <f t="shared" ref="NF150:NF156" si="4123">NE150/H150</f>
        <v>#VALUE!</v>
      </c>
      <c r="NG150" s="109" t="e">
        <f t="shared" ref="NG150:NG156" si="4124">MS150+MT150+MU150+MV150-MW150-MX150-MY150-MZ150-NA150-NB150-ND150-NF150</f>
        <v>#VALUE!</v>
      </c>
      <c r="NH150" s="104" t="e">
        <f t="shared" ref="NH150:NH156" si="4125">NG150*H150</f>
        <v>#VALUE!</v>
      </c>
      <c r="NI150" s="105" t="e">
        <f t="shared" ref="NI150:NI156" si="4126">(MX150+MY150+MZ150+NA150+(NB150+((NC150*$F150)/$H150)+NF150))*$L150</f>
        <v>#VALUE!</v>
      </c>
      <c r="NJ150" s="191"/>
      <c r="NK150" s="192" t="e">
        <f t="shared" ref="NK150:NK156" si="4127">NJ150-NG150</f>
        <v>#VALUE!</v>
      </c>
      <c r="NL150" s="106" t="e">
        <f t="shared" ref="NL150:NL156" si="4128">NG150</f>
        <v>#VALUE!</v>
      </c>
      <c r="NM150" s="202"/>
      <c r="NN150" s="202"/>
      <c r="NO150" s="202"/>
      <c r="NP150" s="202"/>
      <c r="NQ150" s="202"/>
      <c r="NR150" s="202"/>
      <c r="NS150" s="202"/>
      <c r="NT150" s="202"/>
      <c r="NU150" s="203"/>
      <c r="NV150" s="204"/>
      <c r="NW150" s="108" t="e">
        <f t="shared" ref="NW150:NW156" si="4129">(NV150*F150)/H150</f>
        <v>#VALUE!</v>
      </c>
      <c r="NX150" s="102">
        <f>IF(E150=0,0,SUMIF('Cocktail (December 2025)'!$F$6:$DB$1547,E150,'Cocktail (December 2025)'!$BT$6:$BT$1547))</f>
        <v>0</v>
      </c>
      <c r="NY150" s="108" t="e">
        <f t="shared" ref="NY150:NY156" si="4130">NX150/H150</f>
        <v>#VALUE!</v>
      </c>
      <c r="NZ150" s="109" t="e">
        <f t="shared" ref="NZ150:NZ156" si="4131">NL150+NM150+NN150+NO150-NP150-NQ150-NR150-NS150-NT150-NU150-NW150-NY150</f>
        <v>#VALUE!</v>
      </c>
      <c r="OA150" s="104" t="e">
        <f t="shared" ref="OA150:OA156" si="4132">NZ150*H150</f>
        <v>#VALUE!</v>
      </c>
      <c r="OB150" s="105" t="e">
        <f t="shared" ref="OB150:OB156" si="4133">(NQ150+NR150+NS150+NT150+(NU150+((NV150*$F150)/$H150)+NY150))*$L150</f>
        <v>#VALUE!</v>
      </c>
      <c r="OC150" s="191"/>
      <c r="OD150" s="192" t="e">
        <f t="shared" ref="OD150:OD156" si="4134">OC150-NZ150</f>
        <v>#VALUE!</v>
      </c>
      <c r="OE150" s="106" t="e">
        <f t="shared" ref="OE150:OE156" si="4135">NZ150</f>
        <v>#VALUE!</v>
      </c>
      <c r="OF150" s="202"/>
      <c r="OG150" s="202"/>
      <c r="OH150" s="202"/>
      <c r="OI150" s="202"/>
      <c r="OJ150" s="202"/>
      <c r="OK150" s="202"/>
      <c r="OL150" s="202"/>
      <c r="OM150" s="202"/>
      <c r="ON150" s="203"/>
      <c r="OO150" s="204"/>
      <c r="OP150" s="108" t="e">
        <f t="shared" ref="OP150:OP156" si="4136">(OO150*F150)/H150</f>
        <v>#VALUE!</v>
      </c>
      <c r="OQ150" s="102">
        <f>IF(E150=0,0,SUMIF('Cocktail (December 2025)'!$F$6:$DB$1547,E150,'Cocktail (December 2025)'!$BW$6:$BW$1547))</f>
        <v>0</v>
      </c>
      <c r="OR150" s="108" t="e">
        <f t="shared" ref="OR150:OR156" si="4137">OQ150/H150</f>
        <v>#VALUE!</v>
      </c>
      <c r="OS150" s="109" t="e">
        <f t="shared" ref="OS150:OS156" si="4138">OE150+OF150+OG150+OH150-OI150-OJ150-OK150-OL150-OM150-ON150-OP150-OR150</f>
        <v>#VALUE!</v>
      </c>
      <c r="OT150" s="104" t="e">
        <f t="shared" ref="OT150:OT156" si="4139">OS150*H150</f>
        <v>#VALUE!</v>
      </c>
      <c r="OU150" s="105" t="e">
        <f t="shared" ref="OU150:OU156" si="4140">(OJ150+OK150+OL150+OM150+(ON150+((OO150*$F150)/$H150)+OR150))*$L150</f>
        <v>#VALUE!</v>
      </c>
      <c r="OV150" s="191"/>
      <c r="OW150" s="192" t="e">
        <f t="shared" ref="OW150:OW156" si="4141">OV150-OS150</f>
        <v>#VALUE!</v>
      </c>
      <c r="OX150" s="106" t="e">
        <f t="shared" ref="OX150:OX156" si="4142">OS150</f>
        <v>#VALUE!</v>
      </c>
      <c r="OY150" s="202"/>
      <c r="OZ150" s="202"/>
      <c r="PA150" s="202"/>
      <c r="PB150" s="202"/>
      <c r="PC150" s="202"/>
      <c r="PD150" s="202"/>
      <c r="PE150" s="202"/>
      <c r="PF150" s="202"/>
      <c r="PG150" s="203"/>
      <c r="PH150" s="204"/>
      <c r="PI150" s="108" t="e">
        <f t="shared" ref="PI150:PI156" si="4143">(PH150*F150)/H150</f>
        <v>#VALUE!</v>
      </c>
      <c r="PJ150" s="102">
        <f>IF(E150=0,0,SUMIF('Cocktail (December 2025)'!$F$6:$DB$1547,E150,'Cocktail (December 2025)'!$BZ$6:$BZ$1547))</f>
        <v>0</v>
      </c>
      <c r="PK150" s="108" t="e">
        <f t="shared" ref="PK150:PK156" si="4144">PJ150/H150</f>
        <v>#VALUE!</v>
      </c>
      <c r="PL150" s="109" t="e">
        <f t="shared" ref="PL150:PL156" si="4145">OX150+OY150+OZ150+PA150-PB150-PC150-PD150-PE150-PF150-PG150-PI150-PK150</f>
        <v>#VALUE!</v>
      </c>
      <c r="PM150" s="104" t="e">
        <f t="shared" ref="PM150:PM156" si="4146">PL150*H150</f>
        <v>#VALUE!</v>
      </c>
      <c r="PN150" s="105" t="e">
        <f t="shared" ref="PN150:PN156" si="4147">(PC150+PD150+PE150+PF150+(PG150+((PH150*$F150)/$H150)+PK150))*$L150</f>
        <v>#VALUE!</v>
      </c>
      <c r="PO150" s="191"/>
      <c r="PP150" s="192" t="e">
        <f t="shared" ref="PP150:PP156" si="4148">PO150-PL150</f>
        <v>#VALUE!</v>
      </c>
      <c r="PQ150" s="106" t="e">
        <f t="shared" ref="PQ150:PQ156" si="4149">PL150</f>
        <v>#VALUE!</v>
      </c>
      <c r="PR150" s="202"/>
      <c r="PS150" s="202"/>
      <c r="PT150" s="202"/>
      <c r="PU150" s="202"/>
      <c r="PV150" s="202"/>
      <c r="PW150" s="202"/>
      <c r="PX150" s="202"/>
      <c r="PY150" s="202"/>
      <c r="PZ150" s="203"/>
      <c r="QA150" s="204"/>
      <c r="QB150" s="108" t="e">
        <f t="shared" ref="QB150:QB156" si="4150">(QA150*F150)/H150</f>
        <v>#VALUE!</v>
      </c>
      <c r="QC150" s="102">
        <f>IF(E150=0,0,SUMIF('Cocktail (December 2025)'!$F$6:$DB$1547,E150,'Cocktail (December 2025)'!$CC$6:$CC$1547))</f>
        <v>0</v>
      </c>
      <c r="QD150" s="108" t="e">
        <f t="shared" ref="QD150:QD156" si="4151">QC150/H150</f>
        <v>#VALUE!</v>
      </c>
      <c r="QE150" s="109" t="e">
        <f t="shared" ref="QE150:QE156" si="4152">PQ150+PR150+PS150+PT150-PU150-PV150-PW150-PX150-PY150-PZ150-QB150-QD150</f>
        <v>#VALUE!</v>
      </c>
      <c r="QF150" s="104" t="e">
        <f t="shared" ref="QF150:QF156" si="4153">QE150*H150</f>
        <v>#VALUE!</v>
      </c>
      <c r="QG150" s="105" t="e">
        <f t="shared" ref="QG150:QG156" si="4154">(PV150+PW150+PX150+PY150+(PZ150+((QA150*$F150)/$H150)+QD150))*$L150</f>
        <v>#VALUE!</v>
      </c>
      <c r="QH150" s="191"/>
      <c r="QI150" s="192" t="e">
        <f t="shared" ref="QI150:QI156" si="4155">QH150-QE150</f>
        <v>#VALUE!</v>
      </c>
      <c r="QJ150" s="106" t="e">
        <f t="shared" ref="QJ150:QJ156" si="4156">QE150</f>
        <v>#VALUE!</v>
      </c>
      <c r="QK150" s="202"/>
      <c r="QL150" s="202"/>
      <c r="QM150" s="202"/>
      <c r="QN150" s="202"/>
      <c r="QO150" s="202"/>
      <c r="QP150" s="202"/>
      <c r="QQ150" s="202"/>
      <c r="QR150" s="202"/>
      <c r="QS150" s="203"/>
      <c r="QT150" s="204"/>
      <c r="QU150" s="108" t="e">
        <f t="shared" ref="QU150:QU156" si="4157">(QT150*F150)/H150</f>
        <v>#VALUE!</v>
      </c>
      <c r="QV150" s="102">
        <f>IF(E150=0,0,SUMIF('Cocktail (December 2025)'!$F$6:$DB$1547,E150,'Cocktail (December 2025)'!$CF$6:$CF$1547))</f>
        <v>0</v>
      </c>
      <c r="QW150" s="108" t="e">
        <f t="shared" ref="QW150:QW156" si="4158">QV150/H150</f>
        <v>#VALUE!</v>
      </c>
      <c r="QX150" s="109" t="e">
        <f t="shared" ref="QX150:QX156" si="4159">QJ150+QK150+QL150+QM150-QN150-QO150-QP150-QQ150-QR150-QS150-QU150-QW150</f>
        <v>#VALUE!</v>
      </c>
      <c r="QY150" s="104" t="e">
        <f t="shared" ref="QY150:QY156" si="4160">QX150*H150</f>
        <v>#VALUE!</v>
      </c>
      <c r="QZ150" s="105" t="e">
        <f t="shared" ref="QZ150:QZ156" si="4161">(QO150+QP150+QQ150+QR150+(QS150+((QT150*$F150)/$H150)+QW150))*$L150</f>
        <v>#VALUE!</v>
      </c>
      <c r="RA150" s="191"/>
      <c r="RB150" s="192" t="e">
        <f t="shared" ref="RB150:RB156" si="4162">RA150-QX150</f>
        <v>#VALUE!</v>
      </c>
      <c r="RC150" s="106" t="e">
        <f t="shared" ref="RC150:RC156" si="4163">QX150</f>
        <v>#VALUE!</v>
      </c>
      <c r="RD150" s="202"/>
      <c r="RE150" s="202"/>
      <c r="RF150" s="202"/>
      <c r="RG150" s="202"/>
      <c r="RH150" s="202"/>
      <c r="RI150" s="202"/>
      <c r="RJ150" s="202"/>
      <c r="RK150" s="202"/>
      <c r="RL150" s="203"/>
      <c r="RM150" s="204"/>
      <c r="RN150" s="108" t="e">
        <f t="shared" ref="RN150:RN156" si="4164">(RM150*F150)/H150</f>
        <v>#VALUE!</v>
      </c>
      <c r="RO150" s="102">
        <f>IF(E150=0,0,SUMIF('Cocktail (December 2025)'!$F$6:$DB$1547,E150,'Cocktail (December 2025)'!$CI$6:$CI$1547))</f>
        <v>0</v>
      </c>
      <c r="RP150" s="108" t="e">
        <f t="shared" ref="RP150:RP156" si="4165">RO150/H150</f>
        <v>#VALUE!</v>
      </c>
      <c r="RQ150" s="109" t="e">
        <f t="shared" ref="RQ150:RQ156" si="4166">RC150+RD150+RE150+RF150-RG150-RH150-RI150-RJ150-RK150-RL150-RN150-RP150</f>
        <v>#VALUE!</v>
      </c>
      <c r="RR150" s="104" t="e">
        <f t="shared" ref="RR150:RR156" si="4167">RQ150*H150</f>
        <v>#VALUE!</v>
      </c>
      <c r="RS150" s="105" t="e">
        <f t="shared" ref="RS150:RS156" si="4168">(RH150+RI150+RJ150+RK150+(RL150+((RM150*$F150)/$H150)+RP150))*$L150</f>
        <v>#VALUE!</v>
      </c>
      <c r="RT150" s="191"/>
      <c r="RU150" s="192" t="e">
        <f t="shared" ref="RU150:RU156" si="4169">RT150-RQ150</f>
        <v>#VALUE!</v>
      </c>
      <c r="RV150" s="106" t="e">
        <f t="shared" ref="RV150:RV156" si="4170">RQ150</f>
        <v>#VALUE!</v>
      </c>
      <c r="RW150" s="202"/>
      <c r="RX150" s="202"/>
      <c r="RY150" s="202"/>
      <c r="RZ150" s="202"/>
      <c r="SA150" s="202"/>
      <c r="SB150" s="202"/>
      <c r="SC150" s="202"/>
      <c r="SD150" s="202"/>
      <c r="SE150" s="203"/>
      <c r="SF150" s="204"/>
      <c r="SG150" s="108" t="e">
        <f t="shared" ref="SG150:SG156" si="4171">(SF150*F150)/H150</f>
        <v>#VALUE!</v>
      </c>
      <c r="SH150" s="102">
        <f>IF(E150=0,0,SUMIF('Cocktail (December 2025)'!$F$6:$DB$1547,E150,'Cocktail (December 2025)'!$CL$6:$CL$1547))</f>
        <v>0</v>
      </c>
      <c r="SI150" s="108" t="e">
        <f t="shared" ref="SI150:SI156" si="4172">SH150/H150</f>
        <v>#VALUE!</v>
      </c>
      <c r="SJ150" s="109" t="e">
        <f t="shared" ref="SJ150:SJ156" si="4173">RV150+RW150+RX150+RY150-RZ150-SA150-SB150-SC150-SD150-SE150-SG150-SI150</f>
        <v>#VALUE!</v>
      </c>
      <c r="SK150" s="104" t="e">
        <f t="shared" ref="SK150:SK156" si="4174">SJ150*H150</f>
        <v>#VALUE!</v>
      </c>
      <c r="SL150" s="105" t="e">
        <f t="shared" ref="SL150:SL156" si="4175">(SA150+SB150+SC150+SD150+(SE150+((SF150*$F150)/$H150)+SI150))*$L150</f>
        <v>#VALUE!</v>
      </c>
      <c r="SM150" s="191"/>
      <c r="SN150" s="192" t="e">
        <f t="shared" ref="SN150:SN156" si="4176">SM150-SJ150</f>
        <v>#VALUE!</v>
      </c>
      <c r="SO150" s="106" t="e">
        <f t="shared" ref="SO150:SO156" si="4177">SJ150</f>
        <v>#VALUE!</v>
      </c>
      <c r="SP150" s="202"/>
      <c r="SQ150" s="202"/>
      <c r="SR150" s="202"/>
      <c r="SS150" s="202"/>
      <c r="ST150" s="202"/>
      <c r="SU150" s="202"/>
      <c r="SV150" s="202"/>
      <c r="SW150" s="202"/>
      <c r="SX150" s="203"/>
      <c r="SY150" s="204"/>
      <c r="SZ150" s="108" t="e">
        <f t="shared" ref="SZ150:SZ156" si="4178">(SY150*F150)/H150</f>
        <v>#VALUE!</v>
      </c>
      <c r="TA150" s="102">
        <f>IF(E150=0,0,SUMIF('Cocktail (December 2025)'!$F$6:$DB$1547,E150,'Cocktail (December 2025)'!$CO$6:$CO$1547))</f>
        <v>0</v>
      </c>
      <c r="TB150" s="108" t="e">
        <f t="shared" ref="TB150:TB156" si="4179">TA150/H150</f>
        <v>#VALUE!</v>
      </c>
      <c r="TC150" s="109" t="e">
        <f t="shared" ref="TC150:TC156" si="4180">SO150+SP150+SQ150+SR150-SS150-ST150-SU150-SV150-SW150-SX150-SZ150-TB150</f>
        <v>#VALUE!</v>
      </c>
      <c r="TD150" s="104" t="e">
        <f t="shared" ref="TD150:TD156" si="4181">TC150*H150</f>
        <v>#VALUE!</v>
      </c>
      <c r="TE150" s="105" t="e">
        <f t="shared" ref="TE150:TE156" si="4182">(ST150+SU150+SV150+SW150+(SX150+((SY150*$F150)/$H150)+TB150))*$L150</f>
        <v>#VALUE!</v>
      </c>
      <c r="TF150" s="191"/>
      <c r="TG150" s="192" t="e">
        <f t="shared" ref="TG150:TG156" si="4183">TF150-TC150</f>
        <v>#VALUE!</v>
      </c>
      <c r="TH150" s="106" t="e">
        <f t="shared" ref="TH150:TH156" si="4184">TC150</f>
        <v>#VALUE!</v>
      </c>
      <c r="TI150" s="202"/>
      <c r="TJ150" s="202"/>
      <c r="TK150" s="202"/>
      <c r="TL150" s="202"/>
      <c r="TM150" s="202"/>
      <c r="TN150" s="202"/>
      <c r="TO150" s="202"/>
      <c r="TP150" s="202"/>
      <c r="TQ150" s="203"/>
      <c r="TR150" s="204"/>
      <c r="TS150" s="108" t="e">
        <f t="shared" ref="TS150:TS156" si="4185">(TR150*F150)/H150</f>
        <v>#VALUE!</v>
      </c>
      <c r="TT150" s="102">
        <f>IF(E150=0,0,SUMIF('Cocktail (December 2025)'!$F$6:$DB$1547,E150,'Cocktail (December 2025)'!$CR$6:$CR$1547))</f>
        <v>0</v>
      </c>
      <c r="TU150" s="108" t="e">
        <f t="shared" ref="TU150:TU156" si="4186">TT150/H150</f>
        <v>#VALUE!</v>
      </c>
      <c r="TV150" s="109" t="e">
        <f t="shared" ref="TV150:TV156" si="4187">TH150+TI150+TJ150+TK150-TL150-TM150-TN150-TO150-TP150-TQ150-TS150-TU150</f>
        <v>#VALUE!</v>
      </c>
      <c r="TW150" s="104" t="e">
        <f t="shared" ref="TW150:TW156" si="4188">TV150*H150</f>
        <v>#VALUE!</v>
      </c>
      <c r="TX150" s="105" t="e">
        <f t="shared" ref="TX150:TX156" si="4189">(TM150+TN150+TO150+TP150+(TQ150+((TR150*$F150)/$H150)+TU150))*$L150</f>
        <v>#VALUE!</v>
      </c>
      <c r="TY150" s="191"/>
      <c r="TZ150" s="192" t="e">
        <f t="shared" ref="TZ150:TZ156" si="4190">TY150-TV150</f>
        <v>#VALUE!</v>
      </c>
      <c r="UA150" s="106" t="e">
        <f t="shared" ref="UA150:UA156" si="4191">TV150</f>
        <v>#VALUE!</v>
      </c>
      <c r="UB150" s="202"/>
      <c r="UC150" s="202"/>
      <c r="UD150" s="202"/>
      <c r="UE150" s="202"/>
      <c r="UF150" s="202"/>
      <c r="UG150" s="202"/>
      <c r="UH150" s="202"/>
      <c r="UI150" s="202"/>
      <c r="UJ150" s="203"/>
      <c r="UK150" s="204"/>
      <c r="UL150" s="108" t="e">
        <f t="shared" ref="UL150:UL156" si="4192">(UK150*F150)/H150</f>
        <v>#VALUE!</v>
      </c>
      <c r="UM150" s="102">
        <f>IF(E150=0,0,SUMIF('Cocktail (December 2025)'!$F$6:$DB$1547,E150,'Cocktail (December 2025)'!$CU$6:$CU$1547))</f>
        <v>0</v>
      </c>
      <c r="UN150" s="108" t="e">
        <f t="shared" ref="UN150:UN156" si="4193">UM150/H150</f>
        <v>#VALUE!</v>
      </c>
      <c r="UO150" s="109" t="e">
        <f t="shared" ref="UO150:UO156" si="4194">UA150+UB150+UC150+UD150-UE150-UF150-UG150-UH150-UI150-UJ150-UL150-UN150</f>
        <v>#VALUE!</v>
      </c>
      <c r="UP150" s="104" t="e">
        <f t="shared" ref="UP150:UP156" si="4195">UO150*H150</f>
        <v>#VALUE!</v>
      </c>
      <c r="UQ150" s="105" t="e">
        <f t="shared" ref="UQ150:UQ156" si="4196">(UF150+UG150+UH150+UI150+(UJ150+((UK150*$F150)/$H150)+UN150))*$L150</f>
        <v>#VALUE!</v>
      </c>
      <c r="UR150" s="191"/>
      <c r="US150" s="192" t="e">
        <f t="shared" ref="US150:US156" si="4197">UR150-UO150</f>
        <v>#VALUE!</v>
      </c>
      <c r="UT150" s="106" t="e">
        <f t="shared" ref="UT150:UT156" si="4198">UO150</f>
        <v>#VALUE!</v>
      </c>
      <c r="UU150" s="202"/>
      <c r="UV150" s="202"/>
      <c r="UW150" s="202"/>
      <c r="UX150" s="202"/>
      <c r="UY150" s="202"/>
      <c r="UZ150" s="202"/>
      <c r="VA150" s="202"/>
      <c r="VB150" s="202"/>
      <c r="VC150" s="203"/>
      <c r="VD150" s="204"/>
      <c r="VE150" s="108" t="e">
        <f t="shared" ref="VE150:VE156" si="4199">(VD150*F150)/H150</f>
        <v>#VALUE!</v>
      </c>
      <c r="VF150" s="102">
        <f>IF(E150=0,0,SUMIF('Cocktail (December 2025)'!$F$6:$DB$1547,E150,'Cocktail (December 2025)'!$CX$6:$CX$1547))</f>
        <v>0</v>
      </c>
      <c r="VG150" s="108" t="e">
        <f t="shared" ref="VG150:VG156" si="4200">VF150/H150</f>
        <v>#VALUE!</v>
      </c>
      <c r="VH150" s="109" t="e">
        <f t="shared" ref="VH150:VH156" si="4201">UT150+UU150+UV150+UW150-UX150-UY150-UZ150-VA150-VB150-VC150-VE150-VG150</f>
        <v>#VALUE!</v>
      </c>
      <c r="VI150" s="104" t="e">
        <f t="shared" ref="VI150:VI156" si="4202">VH150*H150</f>
        <v>#VALUE!</v>
      </c>
      <c r="VJ150" s="105" t="e">
        <f t="shared" ref="VJ150:VJ156" si="4203">(UY150+UZ150+VA150+VB150+(VC150+((VD150*$F150)/$H150)+VG150))*$L150</f>
        <v>#VALUE!</v>
      </c>
      <c r="VK150" s="191"/>
      <c r="VL150" s="192" t="e">
        <f t="shared" ref="VL150:VL156" si="4204">VK150-VH150</f>
        <v>#VALUE!</v>
      </c>
      <c r="VM150" s="106" t="e">
        <f t="shared" ref="VM150:VM156" si="4205">VH150</f>
        <v>#VALUE!</v>
      </c>
      <c r="VN150" s="202"/>
      <c r="VO150" s="202"/>
      <c r="VP150" s="202"/>
      <c r="VQ150" s="202"/>
      <c r="VR150" s="202"/>
      <c r="VS150" s="202"/>
      <c r="VT150" s="202"/>
      <c r="VU150" s="202"/>
      <c r="VV150" s="203"/>
      <c r="VW150" s="204"/>
      <c r="VX150" s="108" t="e">
        <f t="shared" ref="VX150:VX156" si="4206">(VW150*F150)/H150</f>
        <v>#VALUE!</v>
      </c>
      <c r="VY150" s="102">
        <f>IF(E150=0,0,SUMIF('Cocktail (December 2025)'!$F$6:$DB$1547,E150,'Cocktail (December 2025)'!$DA$6:$DA$1547))</f>
        <v>0</v>
      </c>
      <c r="VZ150" s="108" t="e">
        <f t="shared" ref="VZ150:VZ156" si="4207">VY150/H150</f>
        <v>#VALUE!</v>
      </c>
      <c r="WA150" s="109" t="e">
        <f t="shared" ref="WA150:WA156" si="4208">VM150+VN150+VO150+VP150-VQ150-VR150-VS150-VT150-VU150-VV150-VX150-VZ150</f>
        <v>#VALUE!</v>
      </c>
      <c r="WB150" s="104" t="e">
        <f t="shared" ref="WB150:WB156" si="4209">WA150*H150</f>
        <v>#VALUE!</v>
      </c>
      <c r="WC150" s="105" t="e">
        <f t="shared" ref="WC150:WC156" si="4210">(VR150+VS150+VT150+VU150+(VV150+((VW150*$F150)/$H150)+VZ150))*$L150</f>
        <v>#VALUE!</v>
      </c>
      <c r="WD150" s="191"/>
      <c r="WE150" s="192" t="e">
        <f t="shared" ref="WE150:WE156" si="4211">WD150-WA150</f>
        <v>#VALUE!</v>
      </c>
      <c r="WF150" s="14" t="s">
        <v>81</v>
      </c>
      <c r="WG150" s="62">
        <f t="shared" ref="WG150:WG156" si="4212">O150</f>
        <v>0</v>
      </c>
      <c r="WH150" s="13">
        <f t="shared" ref="WH150:WH156" si="4213">P150+AI150+BB150+BU150+CN150+DG150+DZ150+ES150+FL150+GE150+GX150+HQ150+IJ150+JC150+JV150+KO150+LH150+MA150+MT150+NM150+OF150+OY150+PR150+QK150+RD150+RW150+SP150+TI150+UB150+UU150+VN150</f>
        <v>0</v>
      </c>
      <c r="WI150" s="13">
        <f t="shared" ref="WI150:WI156" si="4214">Q150+AJ150+BC150+BV150+CO150+DH150+EA150+ET150+FM150+GF150+GY150+HR150+IK150+JD150+JW150+KP150+LI150+MB150+MU150+NN150+OG150+OZ150+PS150+QL150+RE150+RX150+SQ150+TJ150+UC150+UV150+VO150</f>
        <v>0</v>
      </c>
      <c r="WJ150" s="13">
        <f t="shared" ref="WJ150:WJ156" si="4215">R150+AK150+BD150+BW150+CP150+DI150+EB150+EU150+FN150+GG150+GZ150+HS150+IL150+JE150+JX150+KQ150+LJ150+MC150+MV150+NO150+OH150+PA150+PT150+QM150+RF150+RY150+SR150+TK150+UD150+UW150+VP150</f>
        <v>0</v>
      </c>
      <c r="WK150" s="13">
        <f t="shared" ref="WK150:WK156" si="4216">S150+AL150+BE150+BX150+CQ150+DJ150+EC150+EV150+FO150+GH150+HA150+HT150+IM150+JF150+JY150+KR150+LK150+MD150+MW150+NP150+OI150+PB150+PU150+QN150+RG150+RZ150+SS150+TL150+UE150+UX150+VQ150</f>
        <v>0</v>
      </c>
      <c r="WL150" s="13">
        <f t="shared" ref="WL150:WL156" si="4217">T150+AM150+BF150+BY150+CR150+DK150+ED150+EW150+FP150+GI150+HB150+HU150+IN150+JG150+JZ150+KS150+LL150+ME150+MX150+NQ150+OJ150+PC150+PV150+QO150+RH150+SA150+ST150+TM150+UF150+UY150+VR150</f>
        <v>0</v>
      </c>
      <c r="WM150" s="13">
        <f t="shared" ref="WM150:WM156" si="4218">U150+AN150+BG150+BZ150+CS150+DL150+EE150++EX150+FQ150+GJ150+HC150+HV150+IO150+JH150+KA150+KT150+LM150+MF150+MY150+NR150+OK150+PD150+PW150+QP150+RI150+SB150+SU150+TN150+UG150+UZ150+VS150</f>
        <v>0</v>
      </c>
      <c r="WN150" s="13">
        <f t="shared" ref="WN150:WN156" si="4219">V150+AO150+BH150+CA150+CT150+DM150+EF150+EY150+FR150+GK150+HD150+HW150+IP150+JI150+KB150+KU150+LN150+MG150+MZ150+NS150+OL150+PE150+PX150+QQ150+RJ150+SC150+SV150+TO150+UH150+VA150+VT150</f>
        <v>0</v>
      </c>
      <c r="WO150" s="13">
        <f t="shared" ref="WO150:WO156" si="4220">W150+AP150+BI150+CB150+CU150+DN150+EG150+EZ150+FS150+GL150+HE150+HX150+IQ150+JJ150+KC150+KV150+LO150+MH150+NA150+NT150+OM150+PF150+PY150+QR150+RK150+SD150+SW150+TP150+UI150+VB150+VU150</f>
        <v>0</v>
      </c>
      <c r="WP150" s="63">
        <f t="shared" ref="WP150:WP156" si="4221">X150+AQ150+BJ150+CC150+CV150+DO150+EH150+FA150+FT150+GM150+HF150+HY150+IR150+JK150+KD150+KW150+LP150+MI150+NB150+NU150+ON150+PG150+PZ150+QS150+RL150+SE150+SX150+TQ150+UJ150+VC150+VV150</f>
        <v>0</v>
      </c>
      <c r="WQ150" s="63">
        <f t="shared" ref="WQ150:WQ156" si="4222">Y150+AR150+BK150+CD150+CW150+DP150+EI150+FB150+FU150+GN150+HG150+HZ150+IS150+JL150+KE150+KX150+LQ150+MJ150+NC150+NV150+OO150+PH150+QA150+QT150+RM150+SF150+SY150+TR150+UK150+VD150+VW150</f>
        <v>0</v>
      </c>
      <c r="WR150" s="63" t="e">
        <f t="shared" ref="WR150:WR156" si="4223">Z150+AS150+BL150+CE150+CX150+DQ150+EJ150+FC150+FV150+GO150+HH150+IA150+IT150+JM150+KF150+KY150+LR150+MK150+ND150+NW150+OP150+PI150+QB150+QU150+RN150+SG150+SZ150+TS150+UL150+VE150+VX150</f>
        <v>#VALUE!</v>
      </c>
      <c r="WS150" s="63" t="e">
        <f t="shared" ref="WS150:WS156" si="4224">AB150+AU150+BN150+CG150+CZ150+DS150+EL150+FE150+FX150+GQ150+HJ150+IC150+IV150+JO150+KH150+LA150+LT150+MM150+NF150+NY150+OR150+PK150+QD150+QW150+RP150+SI150+TB150+TU150+UN150+VG150+VZ150</f>
        <v>#VALUE!</v>
      </c>
      <c r="WT150" s="54" t="e">
        <f t="shared" ref="WT150:WT156" si="4225">WA150</f>
        <v>#VALUE!</v>
      </c>
      <c r="WU150" s="64" t="e">
        <f t="shared" ref="WU150:WU156" si="4226">WB150</f>
        <v>#VALUE!</v>
      </c>
      <c r="WV150" s="196"/>
      <c r="WW150" s="197" t="e">
        <f t="shared" ref="WW150:WW156" si="4227">WV150-WT150</f>
        <v>#VALUE!</v>
      </c>
      <c r="WX150" s="12" t="e">
        <f t="shared" ref="WX150:WX156" si="4228">WV150/F150</f>
        <v>#VALUE!</v>
      </c>
      <c r="WY150" s="61"/>
    </row>
    <row r="151" spans="1:623" ht="13.9" hidden="1" customHeight="1" x14ac:dyDescent="0.3">
      <c r="A151" s="114" t="str">
        <f t="shared" si="3994"/>
        <v>-</v>
      </c>
      <c r="B151" s="175"/>
      <c r="C151" s="173">
        <v>969</v>
      </c>
      <c r="D151" s="174">
        <v>468</v>
      </c>
      <c r="E151" s="184"/>
      <c r="F151" s="98" t="str">
        <f>IF(E151="","",IF(VLOOKUP(E151,'Master Data (December 2025)'!$B$10:$N$857,1)=E151,VLOOKUP(E151,'Master Data (December 2025)'!$B$10:$N$857,6),"XX"))</f>
        <v/>
      </c>
      <c r="G151" s="98"/>
      <c r="H151" s="90" t="str">
        <f>IF(E151="","",IF(VLOOKUP(E151,'Master Data (December 2025)'!$B$10:$N$857,1)=E151,VLOOKUP(E151,'Master Data (December 2025)'!$B$10:$N$857,8),"XX"))</f>
        <v/>
      </c>
      <c r="I151" s="98"/>
      <c r="J151" s="90" t="str">
        <f>IF(E151="","",IF(VLOOKUP(E151,'Master Data (December 2025)'!$B$10:$N$857,1)=E151,VLOOKUP(E151,'Master Data (December 2025)'!$B$10:$N$857,3),"XX"))</f>
        <v/>
      </c>
      <c r="K151" s="99" t="str">
        <f>IF(E151="","",IF(VLOOKUP(E151,'Master Data (December 2025)'!$B$10:$N$857,1)=E151,VLOOKUP(E151,'Master Data (December 2025)'!$B$10:$N$857,5),"XX"))</f>
        <v/>
      </c>
      <c r="L151" s="215" t="str">
        <f>IF(E151="","",IF(VLOOKUP(E151,'Master Data (December 2025)'!$B$10:$N$857,1)=E151,VLOOKUP(E151,'Master Data (December 2025)'!$B$10:$N$857,11),"XX"))</f>
        <v/>
      </c>
      <c r="M151" s="215" t="str">
        <f>IF(E151="","",IF(VLOOKUP(E151,'Master Data (December 2025)'!$B$10:$N$857,1)=E151,VLOOKUP(E151,'Master Data (December 2025)'!$B$10:$N$857,13),"XX"))</f>
        <v/>
      </c>
      <c r="N151" s="208"/>
      <c r="O151" s="100">
        <f t="shared" si="3996"/>
        <v>0</v>
      </c>
      <c r="P151" s="202"/>
      <c r="Q151" s="202"/>
      <c r="R151" s="202"/>
      <c r="S151" s="202"/>
      <c r="T151" s="202"/>
      <c r="U151" s="202"/>
      <c r="V151" s="202"/>
      <c r="W151" s="202"/>
      <c r="X151" s="203"/>
      <c r="Y151" s="204"/>
      <c r="Z151" s="101" t="e">
        <f t="shared" si="3997"/>
        <v>#VALUE!</v>
      </c>
      <c r="AA151" s="102">
        <f>IF(E151=0,0,SUMIF('Cocktail (December 2025)'!$F$6:$DB$1547,E151,'Cocktail (December 2025)'!$O$6:$O$1547))</f>
        <v>0</v>
      </c>
      <c r="AB151" s="103" t="e">
        <f t="shared" si="3998"/>
        <v>#VALUE!</v>
      </c>
      <c r="AC151" s="104" t="e">
        <f t="shared" si="3999"/>
        <v>#VALUE!</v>
      </c>
      <c r="AD151" s="104" t="e">
        <f t="shared" si="4000"/>
        <v>#VALUE!</v>
      </c>
      <c r="AE151" s="105" t="e">
        <f t="shared" si="4001"/>
        <v>#VALUE!</v>
      </c>
      <c r="AF151" s="191"/>
      <c r="AG151" s="192" t="e">
        <f t="shared" si="4002"/>
        <v>#VALUE!</v>
      </c>
      <c r="AH151" s="106" t="e">
        <f t="shared" si="3995"/>
        <v>#VALUE!</v>
      </c>
      <c r="AI151" s="202"/>
      <c r="AJ151" s="202"/>
      <c r="AK151" s="202"/>
      <c r="AL151" s="202"/>
      <c r="AM151" s="202"/>
      <c r="AN151" s="202"/>
      <c r="AO151" s="202"/>
      <c r="AP151" s="202"/>
      <c r="AQ151" s="203"/>
      <c r="AR151" s="204"/>
      <c r="AS151" s="107" t="e">
        <f t="shared" si="4003"/>
        <v>#VALUE!</v>
      </c>
      <c r="AT151" s="102">
        <f>IF(E151=0,0,SUMIF('Cocktail (December 2025)'!$F$6:$DB$1547,E151,'Cocktail (December 2025)'!$R$6:$R$1547))</f>
        <v>0</v>
      </c>
      <c r="AU151" s="108" t="e">
        <f t="shared" si="4004"/>
        <v>#VALUE!</v>
      </c>
      <c r="AV151" s="104" t="e">
        <f t="shared" si="4005"/>
        <v>#VALUE!</v>
      </c>
      <c r="AW151" s="104" t="e">
        <f t="shared" si="4006"/>
        <v>#VALUE!</v>
      </c>
      <c r="AX151" s="105" t="e">
        <f t="shared" si="4007"/>
        <v>#VALUE!</v>
      </c>
      <c r="AY151" s="191"/>
      <c r="AZ151" s="192" t="e">
        <f t="shared" si="4008"/>
        <v>#VALUE!</v>
      </c>
      <c r="BA151" s="106" t="e">
        <f t="shared" si="4009"/>
        <v>#VALUE!</v>
      </c>
      <c r="BB151" s="202"/>
      <c r="BC151" s="202"/>
      <c r="BD151" s="202"/>
      <c r="BE151" s="202"/>
      <c r="BF151" s="202"/>
      <c r="BG151" s="202"/>
      <c r="BH151" s="202"/>
      <c r="BI151" s="202"/>
      <c r="BJ151" s="203"/>
      <c r="BK151" s="204"/>
      <c r="BL151" s="108" t="e">
        <f t="shared" si="4010"/>
        <v>#VALUE!</v>
      </c>
      <c r="BM151" s="102">
        <f>IF(E151=0,0,SUMIF('Cocktail (December 2025)'!$F$6:$DB$1547,E151,'Cocktail (December 2025)'!$U$6:$U$1547))</f>
        <v>0</v>
      </c>
      <c r="BN151" s="108" t="e">
        <f t="shared" si="4011"/>
        <v>#VALUE!</v>
      </c>
      <c r="BO151" s="109" t="e">
        <f t="shared" si="4012"/>
        <v>#VALUE!</v>
      </c>
      <c r="BP151" s="104" t="e">
        <f t="shared" si="4013"/>
        <v>#VALUE!</v>
      </c>
      <c r="BQ151" s="105" t="e">
        <f t="shared" si="4014"/>
        <v>#VALUE!</v>
      </c>
      <c r="BR151" s="191"/>
      <c r="BS151" s="192" t="e">
        <f t="shared" si="4015"/>
        <v>#VALUE!</v>
      </c>
      <c r="BT151" s="106" t="e">
        <f t="shared" si="4016"/>
        <v>#VALUE!</v>
      </c>
      <c r="BU151" s="202"/>
      <c r="BV151" s="202"/>
      <c r="BW151" s="202"/>
      <c r="BX151" s="202"/>
      <c r="BY151" s="202"/>
      <c r="BZ151" s="202"/>
      <c r="CA151" s="202"/>
      <c r="CB151" s="202"/>
      <c r="CC151" s="203"/>
      <c r="CD151" s="204"/>
      <c r="CE151" s="108" t="e">
        <f t="shared" si="4017"/>
        <v>#VALUE!</v>
      </c>
      <c r="CF151" s="102">
        <f>IF(E151=0,0,SUMIF('Cocktail (December 2025)'!$F$6:$DB$1547,E151,'Cocktail (December 2025)'!$X$6:$X$1547))</f>
        <v>0</v>
      </c>
      <c r="CG151" s="108" t="e">
        <f t="shared" si="4018"/>
        <v>#VALUE!</v>
      </c>
      <c r="CH151" s="109" t="e">
        <f t="shared" si="4019"/>
        <v>#VALUE!</v>
      </c>
      <c r="CI151" s="104" t="e">
        <f t="shared" si="4020"/>
        <v>#VALUE!</v>
      </c>
      <c r="CJ151" s="105" t="e">
        <f t="shared" si="4021"/>
        <v>#VALUE!</v>
      </c>
      <c r="CK151" s="191"/>
      <c r="CL151" s="192" t="e">
        <f t="shared" si="4022"/>
        <v>#VALUE!</v>
      </c>
      <c r="CM151" s="106" t="e">
        <f t="shared" si="4023"/>
        <v>#VALUE!</v>
      </c>
      <c r="CN151" s="202"/>
      <c r="CO151" s="202"/>
      <c r="CP151" s="202"/>
      <c r="CQ151" s="202"/>
      <c r="CR151" s="202"/>
      <c r="CS151" s="202"/>
      <c r="CT151" s="202"/>
      <c r="CU151" s="202"/>
      <c r="CV151" s="203"/>
      <c r="CW151" s="204"/>
      <c r="CX151" s="108" t="e">
        <f t="shared" si="4024"/>
        <v>#VALUE!</v>
      </c>
      <c r="CY151" s="102">
        <f>IF(E151=0,0,SUMIF('Cocktail (December 2025)'!$F$6:$DB$1547,E151,'Cocktail (December 2025)'!$AA$6:$AA$1547))</f>
        <v>0</v>
      </c>
      <c r="CZ151" s="108" t="e">
        <f t="shared" si="4025"/>
        <v>#VALUE!</v>
      </c>
      <c r="DA151" s="109" t="e">
        <f t="shared" si="4026"/>
        <v>#VALUE!</v>
      </c>
      <c r="DB151" s="104" t="e">
        <f t="shared" si="4027"/>
        <v>#VALUE!</v>
      </c>
      <c r="DC151" s="105" t="e">
        <f t="shared" si="4028"/>
        <v>#VALUE!</v>
      </c>
      <c r="DD151" s="191"/>
      <c r="DE151" s="192" t="e">
        <f t="shared" si="4029"/>
        <v>#VALUE!</v>
      </c>
      <c r="DF151" s="106" t="e">
        <f t="shared" si="4030"/>
        <v>#VALUE!</v>
      </c>
      <c r="DG151" s="202"/>
      <c r="DH151" s="202"/>
      <c r="DI151" s="202"/>
      <c r="DJ151" s="202"/>
      <c r="DK151" s="202"/>
      <c r="DL151" s="202"/>
      <c r="DM151" s="202"/>
      <c r="DN151" s="202"/>
      <c r="DO151" s="203"/>
      <c r="DP151" s="204"/>
      <c r="DQ151" s="108" t="e">
        <f t="shared" si="4031"/>
        <v>#VALUE!</v>
      </c>
      <c r="DR151" s="102">
        <f>IF(E151=0,0,SUMIF('Cocktail (December 2025)'!$F$6:$DB$1547,E151,'Cocktail (December 2025)'!$AD$6:$AD$1547))</f>
        <v>0</v>
      </c>
      <c r="DS151" s="108" t="e">
        <f t="shared" si="4032"/>
        <v>#VALUE!</v>
      </c>
      <c r="DT151" s="109" t="e">
        <f t="shared" si="4033"/>
        <v>#VALUE!</v>
      </c>
      <c r="DU151" s="104" t="e">
        <f t="shared" si="4034"/>
        <v>#VALUE!</v>
      </c>
      <c r="DV151" s="105" t="e">
        <f t="shared" si="4035"/>
        <v>#VALUE!</v>
      </c>
      <c r="DW151" s="191"/>
      <c r="DX151" s="192" t="e">
        <f t="shared" si="4036"/>
        <v>#VALUE!</v>
      </c>
      <c r="DY151" s="106" t="e">
        <f t="shared" si="4037"/>
        <v>#VALUE!</v>
      </c>
      <c r="DZ151" s="202"/>
      <c r="EA151" s="202"/>
      <c r="EB151" s="202"/>
      <c r="EC151" s="202"/>
      <c r="ED151" s="202"/>
      <c r="EE151" s="202"/>
      <c r="EF151" s="202"/>
      <c r="EG151" s="202"/>
      <c r="EH151" s="203"/>
      <c r="EI151" s="204"/>
      <c r="EJ151" s="108" t="e">
        <f t="shared" si="4038"/>
        <v>#VALUE!</v>
      </c>
      <c r="EK151" s="102">
        <f>IF(E151=0,0,SUMIF('Cocktail (December 2025)'!$F$6:$DB$1547,E151,'Cocktail (December 2025)'!$AG$6:$AG$1547))</f>
        <v>0</v>
      </c>
      <c r="EL151" s="108" t="e">
        <f t="shared" si="4039"/>
        <v>#VALUE!</v>
      </c>
      <c r="EM151" s="109" t="e">
        <f t="shared" si="4040"/>
        <v>#VALUE!</v>
      </c>
      <c r="EN151" s="104" t="e">
        <f t="shared" si="4041"/>
        <v>#VALUE!</v>
      </c>
      <c r="EO151" s="105" t="e">
        <f t="shared" si="4042"/>
        <v>#VALUE!</v>
      </c>
      <c r="EP151" s="191"/>
      <c r="EQ151" s="199" t="e">
        <f t="shared" si="4043"/>
        <v>#VALUE!</v>
      </c>
      <c r="ER151" s="185" t="e">
        <f t="shared" si="4044"/>
        <v>#VALUE!</v>
      </c>
      <c r="ES151" s="202"/>
      <c r="ET151" s="202"/>
      <c r="EU151" s="202"/>
      <c r="EV151" s="202"/>
      <c r="EW151" s="202"/>
      <c r="EX151" s="202"/>
      <c r="EY151" s="202"/>
      <c r="EZ151" s="202"/>
      <c r="FA151" s="203"/>
      <c r="FB151" s="204"/>
      <c r="FC151" s="108" t="e">
        <f t="shared" si="4045"/>
        <v>#VALUE!</v>
      </c>
      <c r="FD151" s="102">
        <f>IF(E151=0,0,SUMIF('Cocktail (December 2025)'!$F$6:$DB$1547,E151,'Cocktail (December 2025)'!$AJ$6:$AJ$1547))</f>
        <v>0</v>
      </c>
      <c r="FE151" s="108" t="e">
        <f t="shared" si="4046"/>
        <v>#VALUE!</v>
      </c>
      <c r="FF151" s="109" t="e">
        <f t="shared" si="4047"/>
        <v>#VALUE!</v>
      </c>
      <c r="FG151" s="104" t="e">
        <f t="shared" si="4048"/>
        <v>#VALUE!</v>
      </c>
      <c r="FH151" s="105" t="e">
        <f t="shared" si="4049"/>
        <v>#VALUE!</v>
      </c>
      <c r="FI151" s="191"/>
      <c r="FJ151" s="192" t="e">
        <f t="shared" si="4050"/>
        <v>#VALUE!</v>
      </c>
      <c r="FK151" s="110" t="e">
        <f t="shared" si="4051"/>
        <v>#VALUE!</v>
      </c>
      <c r="FL151" s="202"/>
      <c r="FM151" s="202"/>
      <c r="FN151" s="202"/>
      <c r="FO151" s="202"/>
      <c r="FP151" s="202"/>
      <c r="FQ151" s="202"/>
      <c r="FR151" s="202"/>
      <c r="FS151" s="202"/>
      <c r="FT151" s="203"/>
      <c r="FU151" s="204"/>
      <c r="FV151" s="108" t="e">
        <f t="shared" si="4052"/>
        <v>#VALUE!</v>
      </c>
      <c r="FW151" s="102">
        <f>IF(E151=0,0,SUMIF('Cocktail (December 2025)'!$F$6:$DB$1547,E151,'Cocktail (December 2025)'!$AM$6:$AM$1547))</f>
        <v>0</v>
      </c>
      <c r="FX151" s="108" t="e">
        <f t="shared" si="4053"/>
        <v>#VALUE!</v>
      </c>
      <c r="FY151" s="109" t="e">
        <f t="shared" si="4054"/>
        <v>#VALUE!</v>
      </c>
      <c r="FZ151" s="104" t="e">
        <f t="shared" si="4055"/>
        <v>#VALUE!</v>
      </c>
      <c r="GA151" s="105" t="e">
        <f t="shared" si="4056"/>
        <v>#VALUE!</v>
      </c>
      <c r="GB151" s="191"/>
      <c r="GC151" s="192" t="e">
        <f t="shared" si="4057"/>
        <v>#VALUE!</v>
      </c>
      <c r="GD151" s="106" t="e">
        <f t="shared" si="4058"/>
        <v>#VALUE!</v>
      </c>
      <c r="GE151" s="202"/>
      <c r="GF151" s="202"/>
      <c r="GG151" s="202"/>
      <c r="GH151" s="202"/>
      <c r="GI151" s="202"/>
      <c r="GJ151" s="202"/>
      <c r="GK151" s="202"/>
      <c r="GL151" s="202"/>
      <c r="GM151" s="203"/>
      <c r="GN151" s="204"/>
      <c r="GO151" s="108" t="e">
        <f t="shared" si="4059"/>
        <v>#VALUE!</v>
      </c>
      <c r="GP151" s="102">
        <f>IF(E151=0,0,SUMIF('Cocktail (December 2025)'!$F$6:$DB$1547,E151,'Cocktail (December 2025)'!$AP$6:$AP$1547))</f>
        <v>0</v>
      </c>
      <c r="GQ151" s="108" t="e">
        <f t="shared" si="4060"/>
        <v>#VALUE!</v>
      </c>
      <c r="GR151" s="109" t="e">
        <f t="shared" si="4061"/>
        <v>#VALUE!</v>
      </c>
      <c r="GS151" s="104" t="e">
        <f t="shared" si="4062"/>
        <v>#VALUE!</v>
      </c>
      <c r="GT151" s="105" t="e">
        <f t="shared" si="4063"/>
        <v>#VALUE!</v>
      </c>
      <c r="GU151" s="191"/>
      <c r="GV151" s="192" t="e">
        <f t="shared" si="4064"/>
        <v>#VALUE!</v>
      </c>
      <c r="GW151" s="106" t="e">
        <f t="shared" si="4065"/>
        <v>#VALUE!</v>
      </c>
      <c r="GX151" s="202"/>
      <c r="GY151" s="202"/>
      <c r="GZ151" s="202"/>
      <c r="HA151" s="202"/>
      <c r="HB151" s="202"/>
      <c r="HC151" s="202"/>
      <c r="HD151" s="202"/>
      <c r="HE151" s="202"/>
      <c r="HF151" s="203"/>
      <c r="HG151" s="204"/>
      <c r="HH151" s="108" t="e">
        <f t="shared" si="4066"/>
        <v>#VALUE!</v>
      </c>
      <c r="HI151" s="102">
        <f>IF(E151=0,0,SUMIF('Cocktail (December 2025)'!$F$6:$DB$1547,E151,'Cocktail (December 2025)'!$AS$6:$AS$1547))</f>
        <v>0</v>
      </c>
      <c r="HJ151" s="108" t="e">
        <f t="shared" si="4067"/>
        <v>#VALUE!</v>
      </c>
      <c r="HK151" s="109" t="e">
        <f t="shared" si="4068"/>
        <v>#VALUE!</v>
      </c>
      <c r="HL151" s="104" t="e">
        <f t="shared" si="4069"/>
        <v>#VALUE!</v>
      </c>
      <c r="HM151" s="105" t="e">
        <f t="shared" si="4070"/>
        <v>#VALUE!</v>
      </c>
      <c r="HN151" s="191"/>
      <c r="HO151" s="192" t="e">
        <f t="shared" si="4071"/>
        <v>#VALUE!</v>
      </c>
      <c r="HP151" s="106" t="e">
        <f t="shared" si="4072"/>
        <v>#VALUE!</v>
      </c>
      <c r="HQ151" s="202"/>
      <c r="HR151" s="202"/>
      <c r="HS151" s="202"/>
      <c r="HT151" s="202"/>
      <c r="HU151" s="202"/>
      <c r="HV151" s="202"/>
      <c r="HW151" s="202"/>
      <c r="HX151" s="202"/>
      <c r="HY151" s="203"/>
      <c r="HZ151" s="204"/>
      <c r="IA151" s="108" t="e">
        <f t="shared" si="4073"/>
        <v>#VALUE!</v>
      </c>
      <c r="IB151" s="102">
        <f>IF(E151=0,0,SUMIF('Cocktail (December 2025)'!$F$6:$DB$1547,E151,'Cocktail (December 2025)'!$AV$6:$AV$1547))</f>
        <v>0</v>
      </c>
      <c r="IC151" s="108" t="e">
        <f t="shared" si="4074"/>
        <v>#VALUE!</v>
      </c>
      <c r="ID151" s="109" t="e">
        <f t="shared" si="4075"/>
        <v>#VALUE!</v>
      </c>
      <c r="IE151" s="104" t="e">
        <f t="shared" si="4076"/>
        <v>#VALUE!</v>
      </c>
      <c r="IF151" s="105" t="e">
        <f t="shared" si="4077"/>
        <v>#VALUE!</v>
      </c>
      <c r="IG151" s="191"/>
      <c r="IH151" s="192" t="e">
        <f t="shared" si="4078"/>
        <v>#VALUE!</v>
      </c>
      <c r="II151" s="106" t="e">
        <f t="shared" si="4079"/>
        <v>#VALUE!</v>
      </c>
      <c r="IJ151" s="202"/>
      <c r="IK151" s="202"/>
      <c r="IL151" s="202"/>
      <c r="IM151" s="202"/>
      <c r="IN151" s="202"/>
      <c r="IO151" s="202"/>
      <c r="IP151" s="202"/>
      <c r="IQ151" s="202"/>
      <c r="IR151" s="203"/>
      <c r="IS151" s="204"/>
      <c r="IT151" s="108" t="e">
        <f t="shared" si="4080"/>
        <v>#VALUE!</v>
      </c>
      <c r="IU151" s="102">
        <f>IF(E151=0,0,SUMIF('Cocktail (December 2025)'!$F$6:$DB$1547,E151,'Cocktail (December 2025)'!$AY$6:$AY$1547))</f>
        <v>0</v>
      </c>
      <c r="IV151" s="108" t="e">
        <f t="shared" si="4081"/>
        <v>#VALUE!</v>
      </c>
      <c r="IW151" s="109" t="e">
        <f t="shared" si="4082"/>
        <v>#VALUE!</v>
      </c>
      <c r="IX151" s="104" t="e">
        <f t="shared" si="4083"/>
        <v>#VALUE!</v>
      </c>
      <c r="IY151" s="105" t="e">
        <f t="shared" si="4084"/>
        <v>#VALUE!</v>
      </c>
      <c r="IZ151" s="191"/>
      <c r="JA151" s="192" t="e">
        <f t="shared" si="4085"/>
        <v>#VALUE!</v>
      </c>
      <c r="JB151" s="106" t="e">
        <f t="shared" si="4086"/>
        <v>#VALUE!</v>
      </c>
      <c r="JC151" s="202"/>
      <c r="JD151" s="202"/>
      <c r="JE151" s="202"/>
      <c r="JF151" s="202"/>
      <c r="JG151" s="202"/>
      <c r="JH151" s="202"/>
      <c r="JI151" s="202"/>
      <c r="JJ151" s="202"/>
      <c r="JK151" s="203"/>
      <c r="JL151" s="204"/>
      <c r="JM151" s="108" t="e">
        <f t="shared" si="4087"/>
        <v>#VALUE!</v>
      </c>
      <c r="JN151" s="102">
        <f>IF(E151=0,0,SUMIF('Cocktail (December 2025)'!$F$6:$DB$1547,E151,'Cocktail (December 2025)'!$BB$6:$BB$1547))</f>
        <v>0</v>
      </c>
      <c r="JO151" s="108" t="e">
        <f t="shared" si="4088"/>
        <v>#VALUE!</v>
      </c>
      <c r="JP151" s="109" t="e">
        <f t="shared" si="4089"/>
        <v>#VALUE!</v>
      </c>
      <c r="JQ151" s="104" t="e">
        <f t="shared" si="4090"/>
        <v>#VALUE!</v>
      </c>
      <c r="JR151" s="105" t="e">
        <f t="shared" si="4091"/>
        <v>#VALUE!</v>
      </c>
      <c r="JS151" s="191"/>
      <c r="JT151" s="192" t="e">
        <f t="shared" si="4092"/>
        <v>#VALUE!</v>
      </c>
      <c r="JU151" s="106" t="e">
        <f t="shared" si="4093"/>
        <v>#VALUE!</v>
      </c>
      <c r="JV151" s="202"/>
      <c r="JW151" s="202"/>
      <c r="JX151" s="202"/>
      <c r="JY151" s="202"/>
      <c r="JZ151" s="202"/>
      <c r="KA151" s="202"/>
      <c r="KB151" s="202"/>
      <c r="KC151" s="202"/>
      <c r="KD151" s="203"/>
      <c r="KE151" s="204"/>
      <c r="KF151" s="108" t="e">
        <f t="shared" si="4094"/>
        <v>#VALUE!</v>
      </c>
      <c r="KG151" s="102">
        <f>IF(E151=0,0,SUMIF('Cocktail (December 2025)'!$F$6:$DB$1547,E151,'Cocktail (December 2025)'!$BE$6:$BE$1547))</f>
        <v>0</v>
      </c>
      <c r="KH151" s="108" t="e">
        <f t="shared" si="4095"/>
        <v>#VALUE!</v>
      </c>
      <c r="KI151" s="109" t="e">
        <f t="shared" si="4096"/>
        <v>#VALUE!</v>
      </c>
      <c r="KJ151" s="104" t="e">
        <f t="shared" si="4097"/>
        <v>#VALUE!</v>
      </c>
      <c r="KK151" s="105" t="e">
        <f t="shared" si="4098"/>
        <v>#VALUE!</v>
      </c>
      <c r="KL151" s="191"/>
      <c r="KM151" s="192" t="e">
        <f t="shared" si="4099"/>
        <v>#VALUE!</v>
      </c>
      <c r="KN151" s="106" t="e">
        <f t="shared" si="4100"/>
        <v>#VALUE!</v>
      </c>
      <c r="KO151" s="202"/>
      <c r="KP151" s="202"/>
      <c r="KQ151" s="202"/>
      <c r="KR151" s="202"/>
      <c r="KS151" s="202"/>
      <c r="KT151" s="202"/>
      <c r="KU151" s="202"/>
      <c r="KV151" s="202"/>
      <c r="KW151" s="203"/>
      <c r="KX151" s="204"/>
      <c r="KY151" s="108" t="e">
        <f t="shared" si="4101"/>
        <v>#VALUE!</v>
      </c>
      <c r="KZ151" s="102">
        <f>IF(E151=0,0,SUMIF('Cocktail (December 2025)'!$F$6:$DB$1547,E151,'Cocktail (December 2025)'!$BH$6:$BH$1547))</f>
        <v>0</v>
      </c>
      <c r="LA151" s="108" t="e">
        <f t="shared" si="4102"/>
        <v>#VALUE!</v>
      </c>
      <c r="LB151" s="109" t="e">
        <f t="shared" si="4103"/>
        <v>#VALUE!</v>
      </c>
      <c r="LC151" s="104" t="e">
        <f t="shared" si="4104"/>
        <v>#VALUE!</v>
      </c>
      <c r="LD151" s="105" t="e">
        <f t="shared" si="4105"/>
        <v>#VALUE!</v>
      </c>
      <c r="LE151" s="191"/>
      <c r="LF151" s="192" t="e">
        <f t="shared" si="4106"/>
        <v>#VALUE!</v>
      </c>
      <c r="LG151" s="106" t="e">
        <f t="shared" si="4107"/>
        <v>#VALUE!</v>
      </c>
      <c r="LH151" s="202"/>
      <c r="LI151" s="202"/>
      <c r="LJ151" s="202"/>
      <c r="LK151" s="202"/>
      <c r="LL151" s="202"/>
      <c r="LM151" s="202"/>
      <c r="LN151" s="202"/>
      <c r="LO151" s="202"/>
      <c r="LP151" s="203"/>
      <c r="LQ151" s="204"/>
      <c r="LR151" s="108" t="e">
        <f t="shared" si="4108"/>
        <v>#VALUE!</v>
      </c>
      <c r="LS151" s="102">
        <f>IF(E151=0,0,SUMIF('Cocktail (December 2025)'!$F$6:$DB$1547,E151,'Cocktail (December 2025)'!$BK$6:$BK$1547))</f>
        <v>0</v>
      </c>
      <c r="LT151" s="108" t="e">
        <f t="shared" si="4109"/>
        <v>#VALUE!</v>
      </c>
      <c r="LU151" s="109" t="e">
        <f t="shared" si="4110"/>
        <v>#VALUE!</v>
      </c>
      <c r="LV151" s="104" t="e">
        <f t="shared" si="4111"/>
        <v>#VALUE!</v>
      </c>
      <c r="LW151" s="105" t="e">
        <f t="shared" si="4112"/>
        <v>#VALUE!</v>
      </c>
      <c r="LX151" s="191"/>
      <c r="LY151" s="192" t="e">
        <f t="shared" si="4113"/>
        <v>#VALUE!</v>
      </c>
      <c r="LZ151" s="106" t="e">
        <f t="shared" si="4114"/>
        <v>#VALUE!</v>
      </c>
      <c r="MA151" s="202"/>
      <c r="MB151" s="202"/>
      <c r="MC151" s="202"/>
      <c r="MD151" s="202"/>
      <c r="ME151" s="202"/>
      <c r="MF151" s="202"/>
      <c r="MG151" s="202"/>
      <c r="MH151" s="202"/>
      <c r="MI151" s="203"/>
      <c r="MJ151" s="204"/>
      <c r="MK151" s="108" t="e">
        <f t="shared" si="4115"/>
        <v>#VALUE!</v>
      </c>
      <c r="ML151" s="102">
        <f>IF(E151=0,0,SUMIF('Cocktail (December 2025)'!$F$6:$DB$1547,E151,'Cocktail (December 2025)'!$BN$6:$BN$1547))</f>
        <v>0</v>
      </c>
      <c r="MM151" s="108" t="e">
        <f t="shared" si="4116"/>
        <v>#VALUE!</v>
      </c>
      <c r="MN151" s="109" t="e">
        <f t="shared" si="4117"/>
        <v>#VALUE!</v>
      </c>
      <c r="MO151" s="104" t="e">
        <f t="shared" si="4118"/>
        <v>#VALUE!</v>
      </c>
      <c r="MP151" s="105" t="e">
        <f t="shared" si="4119"/>
        <v>#VALUE!</v>
      </c>
      <c r="MQ151" s="191"/>
      <c r="MR151" s="192" t="e">
        <f t="shared" si="4120"/>
        <v>#VALUE!</v>
      </c>
      <c r="MS151" s="106" t="e">
        <f t="shared" si="4121"/>
        <v>#VALUE!</v>
      </c>
      <c r="MT151" s="202"/>
      <c r="MU151" s="202"/>
      <c r="MV151" s="202"/>
      <c r="MW151" s="202"/>
      <c r="MX151" s="202"/>
      <c r="MY151" s="202"/>
      <c r="MZ151" s="202"/>
      <c r="NA151" s="202"/>
      <c r="NB151" s="203"/>
      <c r="NC151" s="204"/>
      <c r="ND151" s="108" t="e">
        <f t="shared" si="4122"/>
        <v>#VALUE!</v>
      </c>
      <c r="NE151" s="102">
        <f>IF(E151=0,0,SUMIF('Cocktail (December 2025)'!$F$6:$DB$1547,E151,'Cocktail (December 2025)'!$BQ$6:$BQ$1547))</f>
        <v>0</v>
      </c>
      <c r="NF151" s="108" t="e">
        <f t="shared" si="4123"/>
        <v>#VALUE!</v>
      </c>
      <c r="NG151" s="109" t="e">
        <f t="shared" si="4124"/>
        <v>#VALUE!</v>
      </c>
      <c r="NH151" s="104" t="e">
        <f t="shared" si="4125"/>
        <v>#VALUE!</v>
      </c>
      <c r="NI151" s="105" t="e">
        <f t="shared" si="4126"/>
        <v>#VALUE!</v>
      </c>
      <c r="NJ151" s="191"/>
      <c r="NK151" s="192" t="e">
        <f t="shared" si="4127"/>
        <v>#VALUE!</v>
      </c>
      <c r="NL151" s="106" t="e">
        <f t="shared" si="4128"/>
        <v>#VALUE!</v>
      </c>
      <c r="NM151" s="202"/>
      <c r="NN151" s="202"/>
      <c r="NO151" s="202"/>
      <c r="NP151" s="202"/>
      <c r="NQ151" s="202"/>
      <c r="NR151" s="202"/>
      <c r="NS151" s="202"/>
      <c r="NT151" s="202"/>
      <c r="NU151" s="203"/>
      <c r="NV151" s="204"/>
      <c r="NW151" s="108" t="e">
        <f t="shared" si="4129"/>
        <v>#VALUE!</v>
      </c>
      <c r="NX151" s="102">
        <f>IF(E151=0,0,SUMIF('Cocktail (December 2025)'!$F$6:$DB$1547,E151,'Cocktail (December 2025)'!$BT$6:$BT$1547))</f>
        <v>0</v>
      </c>
      <c r="NY151" s="108" t="e">
        <f t="shared" si="4130"/>
        <v>#VALUE!</v>
      </c>
      <c r="NZ151" s="109" t="e">
        <f t="shared" si="4131"/>
        <v>#VALUE!</v>
      </c>
      <c r="OA151" s="104" t="e">
        <f t="shared" si="4132"/>
        <v>#VALUE!</v>
      </c>
      <c r="OB151" s="105" t="e">
        <f t="shared" si="4133"/>
        <v>#VALUE!</v>
      </c>
      <c r="OC151" s="191"/>
      <c r="OD151" s="192" t="e">
        <f t="shared" si="4134"/>
        <v>#VALUE!</v>
      </c>
      <c r="OE151" s="106" t="e">
        <f t="shared" si="4135"/>
        <v>#VALUE!</v>
      </c>
      <c r="OF151" s="202"/>
      <c r="OG151" s="202"/>
      <c r="OH151" s="202"/>
      <c r="OI151" s="202"/>
      <c r="OJ151" s="202"/>
      <c r="OK151" s="202"/>
      <c r="OL151" s="202"/>
      <c r="OM151" s="202"/>
      <c r="ON151" s="203"/>
      <c r="OO151" s="204"/>
      <c r="OP151" s="108" t="e">
        <f t="shared" si="4136"/>
        <v>#VALUE!</v>
      </c>
      <c r="OQ151" s="102">
        <f>IF(E151=0,0,SUMIF('Cocktail (December 2025)'!$F$6:$DB$1547,E151,'Cocktail (December 2025)'!$BW$6:$BW$1547))</f>
        <v>0</v>
      </c>
      <c r="OR151" s="108" t="e">
        <f t="shared" si="4137"/>
        <v>#VALUE!</v>
      </c>
      <c r="OS151" s="109" t="e">
        <f t="shared" si="4138"/>
        <v>#VALUE!</v>
      </c>
      <c r="OT151" s="104" t="e">
        <f t="shared" si="4139"/>
        <v>#VALUE!</v>
      </c>
      <c r="OU151" s="105" t="e">
        <f t="shared" si="4140"/>
        <v>#VALUE!</v>
      </c>
      <c r="OV151" s="191"/>
      <c r="OW151" s="192" t="e">
        <f t="shared" si="4141"/>
        <v>#VALUE!</v>
      </c>
      <c r="OX151" s="106" t="e">
        <f t="shared" si="4142"/>
        <v>#VALUE!</v>
      </c>
      <c r="OY151" s="202"/>
      <c r="OZ151" s="202"/>
      <c r="PA151" s="202"/>
      <c r="PB151" s="202"/>
      <c r="PC151" s="202"/>
      <c r="PD151" s="202"/>
      <c r="PE151" s="202"/>
      <c r="PF151" s="202"/>
      <c r="PG151" s="203"/>
      <c r="PH151" s="204"/>
      <c r="PI151" s="108" t="e">
        <f t="shared" si="4143"/>
        <v>#VALUE!</v>
      </c>
      <c r="PJ151" s="102">
        <f>IF(E151=0,0,SUMIF('Cocktail (December 2025)'!$F$6:$DB$1547,E151,'Cocktail (December 2025)'!$BZ$6:$BZ$1547))</f>
        <v>0</v>
      </c>
      <c r="PK151" s="108" t="e">
        <f t="shared" si="4144"/>
        <v>#VALUE!</v>
      </c>
      <c r="PL151" s="109" t="e">
        <f t="shared" si="4145"/>
        <v>#VALUE!</v>
      </c>
      <c r="PM151" s="104" t="e">
        <f t="shared" si="4146"/>
        <v>#VALUE!</v>
      </c>
      <c r="PN151" s="105" t="e">
        <f t="shared" si="4147"/>
        <v>#VALUE!</v>
      </c>
      <c r="PO151" s="191"/>
      <c r="PP151" s="192" t="e">
        <f t="shared" si="4148"/>
        <v>#VALUE!</v>
      </c>
      <c r="PQ151" s="106" t="e">
        <f t="shared" si="4149"/>
        <v>#VALUE!</v>
      </c>
      <c r="PR151" s="202"/>
      <c r="PS151" s="202"/>
      <c r="PT151" s="202"/>
      <c r="PU151" s="202"/>
      <c r="PV151" s="202"/>
      <c r="PW151" s="202"/>
      <c r="PX151" s="202"/>
      <c r="PY151" s="202"/>
      <c r="PZ151" s="203"/>
      <c r="QA151" s="204"/>
      <c r="QB151" s="108" t="e">
        <f t="shared" si="4150"/>
        <v>#VALUE!</v>
      </c>
      <c r="QC151" s="102">
        <f>IF(E151=0,0,SUMIF('Cocktail (December 2025)'!$F$6:$DB$1547,E151,'Cocktail (December 2025)'!$CC$6:$CC$1547))</f>
        <v>0</v>
      </c>
      <c r="QD151" s="108" t="e">
        <f t="shared" si="4151"/>
        <v>#VALUE!</v>
      </c>
      <c r="QE151" s="109" t="e">
        <f t="shared" si="4152"/>
        <v>#VALUE!</v>
      </c>
      <c r="QF151" s="104" t="e">
        <f t="shared" si="4153"/>
        <v>#VALUE!</v>
      </c>
      <c r="QG151" s="105" t="e">
        <f t="shared" si="4154"/>
        <v>#VALUE!</v>
      </c>
      <c r="QH151" s="191"/>
      <c r="QI151" s="192" t="e">
        <f t="shared" si="4155"/>
        <v>#VALUE!</v>
      </c>
      <c r="QJ151" s="106" t="e">
        <f t="shared" si="4156"/>
        <v>#VALUE!</v>
      </c>
      <c r="QK151" s="202"/>
      <c r="QL151" s="202"/>
      <c r="QM151" s="202"/>
      <c r="QN151" s="202"/>
      <c r="QO151" s="202"/>
      <c r="QP151" s="202"/>
      <c r="QQ151" s="202"/>
      <c r="QR151" s="202"/>
      <c r="QS151" s="203"/>
      <c r="QT151" s="204"/>
      <c r="QU151" s="108" t="e">
        <f t="shared" si="4157"/>
        <v>#VALUE!</v>
      </c>
      <c r="QV151" s="102">
        <f>IF(E151=0,0,SUMIF('Cocktail (December 2025)'!$F$6:$DB$1547,E151,'Cocktail (December 2025)'!$CF$6:$CF$1547))</f>
        <v>0</v>
      </c>
      <c r="QW151" s="108" t="e">
        <f t="shared" si="4158"/>
        <v>#VALUE!</v>
      </c>
      <c r="QX151" s="109" t="e">
        <f t="shared" si="4159"/>
        <v>#VALUE!</v>
      </c>
      <c r="QY151" s="104" t="e">
        <f t="shared" si="4160"/>
        <v>#VALUE!</v>
      </c>
      <c r="QZ151" s="105" t="e">
        <f t="shared" si="4161"/>
        <v>#VALUE!</v>
      </c>
      <c r="RA151" s="191"/>
      <c r="RB151" s="192" t="e">
        <f t="shared" si="4162"/>
        <v>#VALUE!</v>
      </c>
      <c r="RC151" s="106" t="e">
        <f t="shared" si="4163"/>
        <v>#VALUE!</v>
      </c>
      <c r="RD151" s="202"/>
      <c r="RE151" s="202"/>
      <c r="RF151" s="202"/>
      <c r="RG151" s="202"/>
      <c r="RH151" s="202"/>
      <c r="RI151" s="202"/>
      <c r="RJ151" s="202"/>
      <c r="RK151" s="202"/>
      <c r="RL151" s="203"/>
      <c r="RM151" s="204"/>
      <c r="RN151" s="108" t="e">
        <f t="shared" si="4164"/>
        <v>#VALUE!</v>
      </c>
      <c r="RO151" s="102">
        <f>IF(E151=0,0,SUMIF('Cocktail (December 2025)'!$F$6:$DB$1547,E151,'Cocktail (December 2025)'!$CI$6:$CI$1547))</f>
        <v>0</v>
      </c>
      <c r="RP151" s="108" t="e">
        <f t="shared" si="4165"/>
        <v>#VALUE!</v>
      </c>
      <c r="RQ151" s="109" t="e">
        <f t="shared" si="4166"/>
        <v>#VALUE!</v>
      </c>
      <c r="RR151" s="104" t="e">
        <f t="shared" si="4167"/>
        <v>#VALUE!</v>
      </c>
      <c r="RS151" s="105" t="e">
        <f t="shared" si="4168"/>
        <v>#VALUE!</v>
      </c>
      <c r="RT151" s="191"/>
      <c r="RU151" s="192" t="e">
        <f t="shared" si="4169"/>
        <v>#VALUE!</v>
      </c>
      <c r="RV151" s="106" t="e">
        <f t="shared" si="4170"/>
        <v>#VALUE!</v>
      </c>
      <c r="RW151" s="202"/>
      <c r="RX151" s="202"/>
      <c r="RY151" s="202"/>
      <c r="RZ151" s="202"/>
      <c r="SA151" s="202"/>
      <c r="SB151" s="202"/>
      <c r="SC151" s="202"/>
      <c r="SD151" s="202"/>
      <c r="SE151" s="203"/>
      <c r="SF151" s="204"/>
      <c r="SG151" s="108" t="e">
        <f t="shared" si="4171"/>
        <v>#VALUE!</v>
      </c>
      <c r="SH151" s="102">
        <f>IF(E151=0,0,SUMIF('Cocktail (December 2025)'!$F$6:$DB$1547,E151,'Cocktail (December 2025)'!$CL$6:$CL$1547))</f>
        <v>0</v>
      </c>
      <c r="SI151" s="108" t="e">
        <f t="shared" si="4172"/>
        <v>#VALUE!</v>
      </c>
      <c r="SJ151" s="109" t="e">
        <f t="shared" si="4173"/>
        <v>#VALUE!</v>
      </c>
      <c r="SK151" s="104" t="e">
        <f t="shared" si="4174"/>
        <v>#VALUE!</v>
      </c>
      <c r="SL151" s="105" t="e">
        <f t="shared" si="4175"/>
        <v>#VALUE!</v>
      </c>
      <c r="SM151" s="191"/>
      <c r="SN151" s="192" t="e">
        <f t="shared" si="4176"/>
        <v>#VALUE!</v>
      </c>
      <c r="SO151" s="106" t="e">
        <f t="shared" si="4177"/>
        <v>#VALUE!</v>
      </c>
      <c r="SP151" s="202"/>
      <c r="SQ151" s="202"/>
      <c r="SR151" s="202"/>
      <c r="SS151" s="202"/>
      <c r="ST151" s="202"/>
      <c r="SU151" s="202"/>
      <c r="SV151" s="202"/>
      <c r="SW151" s="202"/>
      <c r="SX151" s="203"/>
      <c r="SY151" s="204"/>
      <c r="SZ151" s="108" t="e">
        <f t="shared" si="4178"/>
        <v>#VALUE!</v>
      </c>
      <c r="TA151" s="102">
        <f>IF(E151=0,0,SUMIF('Cocktail (December 2025)'!$F$6:$DB$1547,E151,'Cocktail (December 2025)'!$CO$6:$CO$1547))</f>
        <v>0</v>
      </c>
      <c r="TB151" s="108" t="e">
        <f t="shared" si="4179"/>
        <v>#VALUE!</v>
      </c>
      <c r="TC151" s="109" t="e">
        <f t="shared" si="4180"/>
        <v>#VALUE!</v>
      </c>
      <c r="TD151" s="104" t="e">
        <f t="shared" si="4181"/>
        <v>#VALUE!</v>
      </c>
      <c r="TE151" s="105" t="e">
        <f t="shared" si="4182"/>
        <v>#VALUE!</v>
      </c>
      <c r="TF151" s="191"/>
      <c r="TG151" s="192" t="e">
        <f t="shared" si="4183"/>
        <v>#VALUE!</v>
      </c>
      <c r="TH151" s="106" t="e">
        <f t="shared" si="4184"/>
        <v>#VALUE!</v>
      </c>
      <c r="TI151" s="202"/>
      <c r="TJ151" s="202"/>
      <c r="TK151" s="202"/>
      <c r="TL151" s="202"/>
      <c r="TM151" s="202"/>
      <c r="TN151" s="202"/>
      <c r="TO151" s="202"/>
      <c r="TP151" s="202"/>
      <c r="TQ151" s="203"/>
      <c r="TR151" s="204"/>
      <c r="TS151" s="108" t="e">
        <f t="shared" si="4185"/>
        <v>#VALUE!</v>
      </c>
      <c r="TT151" s="102">
        <f>IF(E151=0,0,SUMIF('Cocktail (December 2025)'!$F$6:$DB$1547,E151,'Cocktail (December 2025)'!$CR$6:$CR$1547))</f>
        <v>0</v>
      </c>
      <c r="TU151" s="108" t="e">
        <f t="shared" si="4186"/>
        <v>#VALUE!</v>
      </c>
      <c r="TV151" s="109" t="e">
        <f t="shared" si="4187"/>
        <v>#VALUE!</v>
      </c>
      <c r="TW151" s="104" t="e">
        <f t="shared" si="4188"/>
        <v>#VALUE!</v>
      </c>
      <c r="TX151" s="105" t="e">
        <f t="shared" si="4189"/>
        <v>#VALUE!</v>
      </c>
      <c r="TY151" s="191"/>
      <c r="TZ151" s="192" t="e">
        <f t="shared" si="4190"/>
        <v>#VALUE!</v>
      </c>
      <c r="UA151" s="106" t="e">
        <f t="shared" si="4191"/>
        <v>#VALUE!</v>
      </c>
      <c r="UB151" s="202"/>
      <c r="UC151" s="202"/>
      <c r="UD151" s="202"/>
      <c r="UE151" s="202"/>
      <c r="UF151" s="202"/>
      <c r="UG151" s="202"/>
      <c r="UH151" s="202"/>
      <c r="UI151" s="202"/>
      <c r="UJ151" s="203"/>
      <c r="UK151" s="204"/>
      <c r="UL151" s="108" t="e">
        <f t="shared" si="4192"/>
        <v>#VALUE!</v>
      </c>
      <c r="UM151" s="102">
        <f>IF(E151=0,0,SUMIF('Cocktail (December 2025)'!$F$6:$DB$1547,E151,'Cocktail (December 2025)'!$CU$6:$CU$1547))</f>
        <v>0</v>
      </c>
      <c r="UN151" s="108" t="e">
        <f t="shared" si="4193"/>
        <v>#VALUE!</v>
      </c>
      <c r="UO151" s="109" t="e">
        <f t="shared" si="4194"/>
        <v>#VALUE!</v>
      </c>
      <c r="UP151" s="104" t="e">
        <f t="shared" si="4195"/>
        <v>#VALUE!</v>
      </c>
      <c r="UQ151" s="105" t="e">
        <f t="shared" si="4196"/>
        <v>#VALUE!</v>
      </c>
      <c r="UR151" s="191"/>
      <c r="US151" s="192" t="e">
        <f t="shared" si="4197"/>
        <v>#VALUE!</v>
      </c>
      <c r="UT151" s="106" t="e">
        <f t="shared" si="4198"/>
        <v>#VALUE!</v>
      </c>
      <c r="UU151" s="202"/>
      <c r="UV151" s="202"/>
      <c r="UW151" s="202"/>
      <c r="UX151" s="202"/>
      <c r="UY151" s="202"/>
      <c r="UZ151" s="202"/>
      <c r="VA151" s="202"/>
      <c r="VB151" s="202"/>
      <c r="VC151" s="203"/>
      <c r="VD151" s="204"/>
      <c r="VE151" s="108" t="e">
        <f t="shared" si="4199"/>
        <v>#VALUE!</v>
      </c>
      <c r="VF151" s="102">
        <f>IF(E151=0,0,SUMIF('Cocktail (December 2025)'!$F$6:$DB$1547,E151,'Cocktail (December 2025)'!$CX$6:$CX$1547))</f>
        <v>0</v>
      </c>
      <c r="VG151" s="108" t="e">
        <f t="shared" si="4200"/>
        <v>#VALUE!</v>
      </c>
      <c r="VH151" s="109" t="e">
        <f t="shared" si="4201"/>
        <v>#VALUE!</v>
      </c>
      <c r="VI151" s="104" t="e">
        <f t="shared" si="4202"/>
        <v>#VALUE!</v>
      </c>
      <c r="VJ151" s="105" t="e">
        <f t="shared" si="4203"/>
        <v>#VALUE!</v>
      </c>
      <c r="VK151" s="191"/>
      <c r="VL151" s="192" t="e">
        <f t="shared" si="4204"/>
        <v>#VALUE!</v>
      </c>
      <c r="VM151" s="106" t="e">
        <f t="shared" si="4205"/>
        <v>#VALUE!</v>
      </c>
      <c r="VN151" s="202"/>
      <c r="VO151" s="202"/>
      <c r="VP151" s="202"/>
      <c r="VQ151" s="202"/>
      <c r="VR151" s="202"/>
      <c r="VS151" s="202"/>
      <c r="VT151" s="202"/>
      <c r="VU151" s="202"/>
      <c r="VV151" s="203"/>
      <c r="VW151" s="204"/>
      <c r="VX151" s="108" t="e">
        <f t="shared" si="4206"/>
        <v>#VALUE!</v>
      </c>
      <c r="VY151" s="102">
        <f>IF(E151=0,0,SUMIF('Cocktail (December 2025)'!$F$6:$DB$1547,E151,'Cocktail (December 2025)'!$DA$6:$DA$1547))</f>
        <v>0</v>
      </c>
      <c r="VZ151" s="108" t="e">
        <f t="shared" si="4207"/>
        <v>#VALUE!</v>
      </c>
      <c r="WA151" s="109" t="e">
        <f t="shared" si="4208"/>
        <v>#VALUE!</v>
      </c>
      <c r="WB151" s="104" t="e">
        <f t="shared" si="4209"/>
        <v>#VALUE!</v>
      </c>
      <c r="WC151" s="105" t="e">
        <f t="shared" si="4210"/>
        <v>#VALUE!</v>
      </c>
      <c r="WD151" s="191"/>
      <c r="WE151" s="192" t="e">
        <f t="shared" si="4211"/>
        <v>#VALUE!</v>
      </c>
      <c r="WF151" s="14" t="s">
        <v>81</v>
      </c>
      <c r="WG151" s="62">
        <f t="shared" si="4212"/>
        <v>0</v>
      </c>
      <c r="WH151" s="13">
        <f t="shared" si="4213"/>
        <v>0</v>
      </c>
      <c r="WI151" s="13">
        <f t="shared" si="4214"/>
        <v>0</v>
      </c>
      <c r="WJ151" s="13">
        <f t="shared" si="4215"/>
        <v>0</v>
      </c>
      <c r="WK151" s="13">
        <f t="shared" si="4216"/>
        <v>0</v>
      </c>
      <c r="WL151" s="13">
        <f t="shared" si="4217"/>
        <v>0</v>
      </c>
      <c r="WM151" s="13">
        <f t="shared" si="4218"/>
        <v>0</v>
      </c>
      <c r="WN151" s="13">
        <f t="shared" si="4219"/>
        <v>0</v>
      </c>
      <c r="WO151" s="13">
        <f t="shared" si="4220"/>
        <v>0</v>
      </c>
      <c r="WP151" s="63">
        <f t="shared" si="4221"/>
        <v>0</v>
      </c>
      <c r="WQ151" s="63">
        <f t="shared" si="4222"/>
        <v>0</v>
      </c>
      <c r="WR151" s="63" t="e">
        <f t="shared" si="4223"/>
        <v>#VALUE!</v>
      </c>
      <c r="WS151" s="63" t="e">
        <f t="shared" si="4224"/>
        <v>#VALUE!</v>
      </c>
      <c r="WT151" s="54" t="e">
        <f t="shared" si="4225"/>
        <v>#VALUE!</v>
      </c>
      <c r="WU151" s="64" t="e">
        <f t="shared" si="4226"/>
        <v>#VALUE!</v>
      </c>
      <c r="WV151" s="196"/>
      <c r="WW151" s="197" t="e">
        <f t="shared" si="4227"/>
        <v>#VALUE!</v>
      </c>
      <c r="WX151" s="12" t="e">
        <f t="shared" si="4228"/>
        <v>#VALUE!</v>
      </c>
      <c r="WY151" s="61"/>
    </row>
    <row r="152" spans="1:623" ht="15" hidden="1" x14ac:dyDescent="0.3">
      <c r="A152" s="114" t="str">
        <f t="shared" si="3994"/>
        <v>-</v>
      </c>
      <c r="B152" s="175"/>
      <c r="C152" s="173">
        <v>977</v>
      </c>
      <c r="D152" s="174">
        <v>469</v>
      </c>
      <c r="E152" s="184"/>
      <c r="F152" s="98" t="str">
        <f>IF(E152="","",IF(VLOOKUP(E152,'Master Data (December 2025)'!$B$10:$N$857,1)=E152,VLOOKUP(E152,'Master Data (December 2025)'!$B$10:$N$857,6),"XX"))</f>
        <v/>
      </c>
      <c r="G152" s="98"/>
      <c r="H152" s="90" t="str">
        <f>IF(E152="","",IF(VLOOKUP(E152,'Master Data (December 2025)'!$B$10:$N$857,1)=E152,VLOOKUP(E152,'Master Data (December 2025)'!$B$10:$N$857,8),"XX"))</f>
        <v/>
      </c>
      <c r="I152" s="98"/>
      <c r="J152" s="90" t="str">
        <f>IF(E152="","",IF(VLOOKUP(E152,'Master Data (December 2025)'!$B$10:$N$857,1)=E152,VLOOKUP(E152,'Master Data (December 2025)'!$B$10:$N$857,3),"XX"))</f>
        <v/>
      </c>
      <c r="K152" s="99" t="str">
        <f>IF(E152="","",IF(VLOOKUP(E152,'Master Data (December 2025)'!$B$10:$N$857,1)=E152,VLOOKUP(E152,'Master Data (December 2025)'!$B$10:$N$857,5),"XX"))</f>
        <v/>
      </c>
      <c r="L152" s="215" t="str">
        <f>IF(E152="","",IF(VLOOKUP(E152,'Master Data (December 2025)'!$B$10:$N$857,1)=E152,VLOOKUP(E152,'Master Data (December 2025)'!$B$10:$N$857,11),"XX"))</f>
        <v/>
      </c>
      <c r="M152" s="215" t="str">
        <f>IF(E152="","",IF(VLOOKUP(E152,'Master Data (December 2025)'!$B$10:$N$857,1)=E152,VLOOKUP(E152,'Master Data (December 2025)'!$B$10:$N$857,13),"XX"))</f>
        <v/>
      </c>
      <c r="N152" s="208"/>
      <c r="O152" s="100">
        <f t="shared" si="3996"/>
        <v>0</v>
      </c>
      <c r="P152" s="202"/>
      <c r="Q152" s="202"/>
      <c r="R152" s="202"/>
      <c r="S152" s="202"/>
      <c r="T152" s="202"/>
      <c r="U152" s="202"/>
      <c r="V152" s="202"/>
      <c r="W152" s="202"/>
      <c r="X152" s="203"/>
      <c r="Y152" s="204"/>
      <c r="Z152" s="101" t="e">
        <f t="shared" si="3997"/>
        <v>#VALUE!</v>
      </c>
      <c r="AA152" s="102">
        <f>IF(E152=0,0,SUMIF('Cocktail (December 2025)'!$F$6:$DB$1547,E152,'Cocktail (December 2025)'!$O$6:$O$1547))</f>
        <v>0</v>
      </c>
      <c r="AB152" s="103" t="e">
        <f t="shared" si="3998"/>
        <v>#VALUE!</v>
      </c>
      <c r="AC152" s="104" t="e">
        <f t="shared" si="3999"/>
        <v>#VALUE!</v>
      </c>
      <c r="AD152" s="104" t="e">
        <f t="shared" si="4000"/>
        <v>#VALUE!</v>
      </c>
      <c r="AE152" s="105" t="e">
        <f t="shared" si="4001"/>
        <v>#VALUE!</v>
      </c>
      <c r="AF152" s="191"/>
      <c r="AG152" s="192" t="e">
        <f t="shared" si="4002"/>
        <v>#VALUE!</v>
      </c>
      <c r="AH152" s="106" t="e">
        <f t="shared" si="3995"/>
        <v>#VALUE!</v>
      </c>
      <c r="AI152" s="202"/>
      <c r="AJ152" s="202"/>
      <c r="AK152" s="202"/>
      <c r="AL152" s="202"/>
      <c r="AM152" s="202"/>
      <c r="AN152" s="202"/>
      <c r="AO152" s="202"/>
      <c r="AP152" s="202"/>
      <c r="AQ152" s="203"/>
      <c r="AR152" s="204"/>
      <c r="AS152" s="107" t="e">
        <f t="shared" si="4003"/>
        <v>#VALUE!</v>
      </c>
      <c r="AT152" s="102">
        <f>IF(E152=0,0,SUMIF('Cocktail (December 2025)'!$F$6:$DB$1547,E152,'Cocktail (December 2025)'!$R$6:$R$1547))</f>
        <v>0</v>
      </c>
      <c r="AU152" s="108" t="e">
        <f t="shared" si="4004"/>
        <v>#VALUE!</v>
      </c>
      <c r="AV152" s="104" t="e">
        <f t="shared" si="4005"/>
        <v>#VALUE!</v>
      </c>
      <c r="AW152" s="104" t="e">
        <f t="shared" si="4006"/>
        <v>#VALUE!</v>
      </c>
      <c r="AX152" s="105" t="e">
        <f t="shared" si="4007"/>
        <v>#VALUE!</v>
      </c>
      <c r="AY152" s="191"/>
      <c r="AZ152" s="192" t="e">
        <f t="shared" si="4008"/>
        <v>#VALUE!</v>
      </c>
      <c r="BA152" s="106" t="e">
        <f t="shared" si="4009"/>
        <v>#VALUE!</v>
      </c>
      <c r="BB152" s="202"/>
      <c r="BC152" s="202"/>
      <c r="BD152" s="202"/>
      <c r="BE152" s="202"/>
      <c r="BF152" s="202"/>
      <c r="BG152" s="202"/>
      <c r="BH152" s="202"/>
      <c r="BI152" s="202"/>
      <c r="BJ152" s="203"/>
      <c r="BK152" s="204"/>
      <c r="BL152" s="108" t="e">
        <f t="shared" si="4010"/>
        <v>#VALUE!</v>
      </c>
      <c r="BM152" s="102">
        <f>IF(E152=0,0,SUMIF('Cocktail (December 2025)'!$F$6:$DB$1547,E152,'Cocktail (December 2025)'!$U$6:$U$1547))</f>
        <v>0</v>
      </c>
      <c r="BN152" s="108" t="e">
        <f t="shared" si="4011"/>
        <v>#VALUE!</v>
      </c>
      <c r="BO152" s="109" t="e">
        <f t="shared" si="4012"/>
        <v>#VALUE!</v>
      </c>
      <c r="BP152" s="104" t="e">
        <f t="shared" si="4013"/>
        <v>#VALUE!</v>
      </c>
      <c r="BQ152" s="105" t="e">
        <f t="shared" si="4014"/>
        <v>#VALUE!</v>
      </c>
      <c r="BR152" s="191"/>
      <c r="BS152" s="192" t="e">
        <f t="shared" si="4015"/>
        <v>#VALUE!</v>
      </c>
      <c r="BT152" s="106" t="e">
        <f t="shared" si="4016"/>
        <v>#VALUE!</v>
      </c>
      <c r="BU152" s="202"/>
      <c r="BV152" s="202"/>
      <c r="BW152" s="202"/>
      <c r="BX152" s="202"/>
      <c r="BY152" s="202"/>
      <c r="BZ152" s="202"/>
      <c r="CA152" s="202"/>
      <c r="CB152" s="202"/>
      <c r="CC152" s="203"/>
      <c r="CD152" s="204"/>
      <c r="CE152" s="108" t="e">
        <f t="shared" si="4017"/>
        <v>#VALUE!</v>
      </c>
      <c r="CF152" s="102">
        <f>IF(E152=0,0,SUMIF('Cocktail (December 2025)'!$F$6:$DB$1547,E152,'Cocktail (December 2025)'!$X$6:$X$1547))</f>
        <v>0</v>
      </c>
      <c r="CG152" s="108" t="e">
        <f t="shared" si="4018"/>
        <v>#VALUE!</v>
      </c>
      <c r="CH152" s="109" t="e">
        <f t="shared" si="4019"/>
        <v>#VALUE!</v>
      </c>
      <c r="CI152" s="104" t="e">
        <f t="shared" si="4020"/>
        <v>#VALUE!</v>
      </c>
      <c r="CJ152" s="105" t="e">
        <f t="shared" si="4021"/>
        <v>#VALUE!</v>
      </c>
      <c r="CK152" s="191"/>
      <c r="CL152" s="192" t="e">
        <f t="shared" si="4022"/>
        <v>#VALUE!</v>
      </c>
      <c r="CM152" s="106" t="e">
        <f t="shared" si="4023"/>
        <v>#VALUE!</v>
      </c>
      <c r="CN152" s="202"/>
      <c r="CO152" s="202"/>
      <c r="CP152" s="202"/>
      <c r="CQ152" s="202"/>
      <c r="CR152" s="202"/>
      <c r="CS152" s="202"/>
      <c r="CT152" s="202"/>
      <c r="CU152" s="202"/>
      <c r="CV152" s="203"/>
      <c r="CW152" s="204"/>
      <c r="CX152" s="108" t="e">
        <f t="shared" si="4024"/>
        <v>#VALUE!</v>
      </c>
      <c r="CY152" s="102">
        <f>IF(E152=0,0,SUMIF('Cocktail (December 2025)'!$F$6:$DB$1547,E152,'Cocktail (December 2025)'!$AA$6:$AA$1547))</f>
        <v>0</v>
      </c>
      <c r="CZ152" s="108" t="e">
        <f t="shared" si="4025"/>
        <v>#VALUE!</v>
      </c>
      <c r="DA152" s="109" t="e">
        <f t="shared" si="4026"/>
        <v>#VALUE!</v>
      </c>
      <c r="DB152" s="104" t="e">
        <f t="shared" si="4027"/>
        <v>#VALUE!</v>
      </c>
      <c r="DC152" s="105" t="e">
        <f t="shared" si="4028"/>
        <v>#VALUE!</v>
      </c>
      <c r="DD152" s="191"/>
      <c r="DE152" s="192" t="e">
        <f t="shared" si="4029"/>
        <v>#VALUE!</v>
      </c>
      <c r="DF152" s="106" t="e">
        <f t="shared" si="4030"/>
        <v>#VALUE!</v>
      </c>
      <c r="DG152" s="202"/>
      <c r="DH152" s="202"/>
      <c r="DI152" s="202"/>
      <c r="DJ152" s="202"/>
      <c r="DK152" s="202"/>
      <c r="DL152" s="202"/>
      <c r="DM152" s="202"/>
      <c r="DN152" s="202"/>
      <c r="DO152" s="203"/>
      <c r="DP152" s="204"/>
      <c r="DQ152" s="108" t="e">
        <f t="shared" si="4031"/>
        <v>#VALUE!</v>
      </c>
      <c r="DR152" s="102">
        <f>IF(E152=0,0,SUMIF('Cocktail (December 2025)'!$F$6:$DB$1547,E152,'Cocktail (December 2025)'!$AD$6:$AD$1547))</f>
        <v>0</v>
      </c>
      <c r="DS152" s="108" t="e">
        <f t="shared" si="4032"/>
        <v>#VALUE!</v>
      </c>
      <c r="DT152" s="109" t="e">
        <f t="shared" si="4033"/>
        <v>#VALUE!</v>
      </c>
      <c r="DU152" s="104" t="e">
        <f t="shared" si="4034"/>
        <v>#VALUE!</v>
      </c>
      <c r="DV152" s="105" t="e">
        <f t="shared" si="4035"/>
        <v>#VALUE!</v>
      </c>
      <c r="DW152" s="191"/>
      <c r="DX152" s="192" t="e">
        <f t="shared" si="4036"/>
        <v>#VALUE!</v>
      </c>
      <c r="DY152" s="106" t="e">
        <f t="shared" si="4037"/>
        <v>#VALUE!</v>
      </c>
      <c r="DZ152" s="202"/>
      <c r="EA152" s="202"/>
      <c r="EB152" s="202"/>
      <c r="EC152" s="202"/>
      <c r="ED152" s="202"/>
      <c r="EE152" s="202"/>
      <c r="EF152" s="202"/>
      <c r="EG152" s="202"/>
      <c r="EH152" s="203"/>
      <c r="EI152" s="204"/>
      <c r="EJ152" s="108" t="e">
        <f t="shared" si="4038"/>
        <v>#VALUE!</v>
      </c>
      <c r="EK152" s="102">
        <f>IF(E152=0,0,SUMIF('Cocktail (December 2025)'!$F$6:$DB$1547,E152,'Cocktail (December 2025)'!$AG$6:$AG$1547))</f>
        <v>0</v>
      </c>
      <c r="EL152" s="108" t="e">
        <f t="shared" si="4039"/>
        <v>#VALUE!</v>
      </c>
      <c r="EM152" s="109" t="e">
        <f t="shared" si="4040"/>
        <v>#VALUE!</v>
      </c>
      <c r="EN152" s="104" t="e">
        <f t="shared" si="4041"/>
        <v>#VALUE!</v>
      </c>
      <c r="EO152" s="105" t="e">
        <f t="shared" si="4042"/>
        <v>#VALUE!</v>
      </c>
      <c r="EP152" s="191"/>
      <c r="EQ152" s="199" t="e">
        <f t="shared" si="4043"/>
        <v>#VALUE!</v>
      </c>
      <c r="ER152" s="185" t="e">
        <f t="shared" si="4044"/>
        <v>#VALUE!</v>
      </c>
      <c r="ES152" s="202"/>
      <c r="ET152" s="202"/>
      <c r="EU152" s="202"/>
      <c r="EV152" s="202"/>
      <c r="EW152" s="202"/>
      <c r="EX152" s="202"/>
      <c r="EY152" s="202"/>
      <c r="EZ152" s="202"/>
      <c r="FA152" s="203"/>
      <c r="FB152" s="204"/>
      <c r="FC152" s="108" t="e">
        <f t="shared" si="4045"/>
        <v>#VALUE!</v>
      </c>
      <c r="FD152" s="102">
        <f>IF(E152=0,0,SUMIF('Cocktail (December 2025)'!$F$6:$DB$1547,E152,'Cocktail (December 2025)'!$AJ$6:$AJ$1547))</f>
        <v>0</v>
      </c>
      <c r="FE152" s="108" t="e">
        <f t="shared" si="4046"/>
        <v>#VALUE!</v>
      </c>
      <c r="FF152" s="109" t="e">
        <f t="shared" si="4047"/>
        <v>#VALUE!</v>
      </c>
      <c r="FG152" s="104" t="e">
        <f t="shared" si="4048"/>
        <v>#VALUE!</v>
      </c>
      <c r="FH152" s="105" t="e">
        <f t="shared" si="4049"/>
        <v>#VALUE!</v>
      </c>
      <c r="FI152" s="191"/>
      <c r="FJ152" s="192" t="e">
        <f t="shared" si="4050"/>
        <v>#VALUE!</v>
      </c>
      <c r="FK152" s="110" t="e">
        <f t="shared" si="4051"/>
        <v>#VALUE!</v>
      </c>
      <c r="FL152" s="202"/>
      <c r="FM152" s="202"/>
      <c r="FN152" s="202"/>
      <c r="FO152" s="202"/>
      <c r="FP152" s="202"/>
      <c r="FQ152" s="202"/>
      <c r="FR152" s="202"/>
      <c r="FS152" s="202"/>
      <c r="FT152" s="203"/>
      <c r="FU152" s="204"/>
      <c r="FV152" s="108" t="e">
        <f t="shared" si="4052"/>
        <v>#VALUE!</v>
      </c>
      <c r="FW152" s="102">
        <f>IF(E152=0,0,SUMIF('Cocktail (December 2025)'!$F$6:$DB$1547,E152,'Cocktail (December 2025)'!$AM$6:$AM$1547))</f>
        <v>0</v>
      </c>
      <c r="FX152" s="108" t="e">
        <f t="shared" si="4053"/>
        <v>#VALUE!</v>
      </c>
      <c r="FY152" s="109" t="e">
        <f t="shared" si="4054"/>
        <v>#VALUE!</v>
      </c>
      <c r="FZ152" s="104" t="e">
        <f t="shared" si="4055"/>
        <v>#VALUE!</v>
      </c>
      <c r="GA152" s="105" t="e">
        <f t="shared" si="4056"/>
        <v>#VALUE!</v>
      </c>
      <c r="GB152" s="191"/>
      <c r="GC152" s="192" t="e">
        <f t="shared" si="4057"/>
        <v>#VALUE!</v>
      </c>
      <c r="GD152" s="106" t="e">
        <f t="shared" si="4058"/>
        <v>#VALUE!</v>
      </c>
      <c r="GE152" s="202"/>
      <c r="GF152" s="202"/>
      <c r="GG152" s="202"/>
      <c r="GH152" s="202"/>
      <c r="GI152" s="202"/>
      <c r="GJ152" s="202"/>
      <c r="GK152" s="202"/>
      <c r="GL152" s="202"/>
      <c r="GM152" s="203"/>
      <c r="GN152" s="204"/>
      <c r="GO152" s="108" t="e">
        <f t="shared" si="4059"/>
        <v>#VALUE!</v>
      </c>
      <c r="GP152" s="102">
        <f>IF(E152=0,0,SUMIF('Cocktail (December 2025)'!$F$6:$DB$1547,E152,'Cocktail (December 2025)'!$AP$6:$AP$1547))</f>
        <v>0</v>
      </c>
      <c r="GQ152" s="108" t="e">
        <f t="shared" si="4060"/>
        <v>#VALUE!</v>
      </c>
      <c r="GR152" s="109" t="e">
        <f t="shared" si="4061"/>
        <v>#VALUE!</v>
      </c>
      <c r="GS152" s="104" t="e">
        <f t="shared" si="4062"/>
        <v>#VALUE!</v>
      </c>
      <c r="GT152" s="105" t="e">
        <f t="shared" si="4063"/>
        <v>#VALUE!</v>
      </c>
      <c r="GU152" s="191"/>
      <c r="GV152" s="192" t="e">
        <f t="shared" si="4064"/>
        <v>#VALUE!</v>
      </c>
      <c r="GW152" s="106" t="e">
        <f t="shared" si="4065"/>
        <v>#VALUE!</v>
      </c>
      <c r="GX152" s="202"/>
      <c r="GY152" s="202"/>
      <c r="GZ152" s="202"/>
      <c r="HA152" s="202"/>
      <c r="HB152" s="202"/>
      <c r="HC152" s="202"/>
      <c r="HD152" s="202"/>
      <c r="HE152" s="202"/>
      <c r="HF152" s="203"/>
      <c r="HG152" s="204"/>
      <c r="HH152" s="108" t="e">
        <f t="shared" si="4066"/>
        <v>#VALUE!</v>
      </c>
      <c r="HI152" s="102">
        <f>IF(E152=0,0,SUMIF('Cocktail (December 2025)'!$F$6:$DB$1547,E152,'Cocktail (December 2025)'!$AS$6:$AS$1547))</f>
        <v>0</v>
      </c>
      <c r="HJ152" s="108" t="e">
        <f t="shared" si="4067"/>
        <v>#VALUE!</v>
      </c>
      <c r="HK152" s="109" t="e">
        <f t="shared" si="4068"/>
        <v>#VALUE!</v>
      </c>
      <c r="HL152" s="104" t="e">
        <f t="shared" si="4069"/>
        <v>#VALUE!</v>
      </c>
      <c r="HM152" s="105" t="e">
        <f t="shared" si="4070"/>
        <v>#VALUE!</v>
      </c>
      <c r="HN152" s="191"/>
      <c r="HO152" s="192" t="e">
        <f t="shared" si="4071"/>
        <v>#VALUE!</v>
      </c>
      <c r="HP152" s="106" t="e">
        <f t="shared" si="4072"/>
        <v>#VALUE!</v>
      </c>
      <c r="HQ152" s="202"/>
      <c r="HR152" s="202"/>
      <c r="HS152" s="202"/>
      <c r="HT152" s="202"/>
      <c r="HU152" s="202"/>
      <c r="HV152" s="202"/>
      <c r="HW152" s="202"/>
      <c r="HX152" s="202"/>
      <c r="HY152" s="203"/>
      <c r="HZ152" s="204"/>
      <c r="IA152" s="108" t="e">
        <f t="shared" si="4073"/>
        <v>#VALUE!</v>
      </c>
      <c r="IB152" s="102">
        <f>IF(E152=0,0,SUMIF('Cocktail (December 2025)'!$F$6:$DB$1547,E152,'Cocktail (December 2025)'!$AV$6:$AV$1547))</f>
        <v>0</v>
      </c>
      <c r="IC152" s="108" t="e">
        <f t="shared" si="4074"/>
        <v>#VALUE!</v>
      </c>
      <c r="ID152" s="109" t="e">
        <f t="shared" si="4075"/>
        <v>#VALUE!</v>
      </c>
      <c r="IE152" s="104" t="e">
        <f t="shared" si="4076"/>
        <v>#VALUE!</v>
      </c>
      <c r="IF152" s="105" t="e">
        <f t="shared" si="4077"/>
        <v>#VALUE!</v>
      </c>
      <c r="IG152" s="191"/>
      <c r="IH152" s="192" t="e">
        <f t="shared" si="4078"/>
        <v>#VALUE!</v>
      </c>
      <c r="II152" s="106" t="e">
        <f t="shared" si="4079"/>
        <v>#VALUE!</v>
      </c>
      <c r="IJ152" s="202"/>
      <c r="IK152" s="202"/>
      <c r="IL152" s="202"/>
      <c r="IM152" s="202"/>
      <c r="IN152" s="202"/>
      <c r="IO152" s="202"/>
      <c r="IP152" s="202"/>
      <c r="IQ152" s="202"/>
      <c r="IR152" s="203"/>
      <c r="IS152" s="204"/>
      <c r="IT152" s="108" t="e">
        <f t="shared" si="4080"/>
        <v>#VALUE!</v>
      </c>
      <c r="IU152" s="102">
        <f>IF(E152=0,0,SUMIF('Cocktail (December 2025)'!$F$6:$DB$1547,E152,'Cocktail (December 2025)'!$AY$6:$AY$1547))</f>
        <v>0</v>
      </c>
      <c r="IV152" s="108" t="e">
        <f t="shared" si="4081"/>
        <v>#VALUE!</v>
      </c>
      <c r="IW152" s="109" t="e">
        <f t="shared" si="4082"/>
        <v>#VALUE!</v>
      </c>
      <c r="IX152" s="104" t="e">
        <f t="shared" si="4083"/>
        <v>#VALUE!</v>
      </c>
      <c r="IY152" s="105" t="e">
        <f t="shared" si="4084"/>
        <v>#VALUE!</v>
      </c>
      <c r="IZ152" s="191"/>
      <c r="JA152" s="192" t="e">
        <f t="shared" si="4085"/>
        <v>#VALUE!</v>
      </c>
      <c r="JB152" s="106" t="e">
        <f t="shared" si="4086"/>
        <v>#VALUE!</v>
      </c>
      <c r="JC152" s="202"/>
      <c r="JD152" s="202"/>
      <c r="JE152" s="202"/>
      <c r="JF152" s="202"/>
      <c r="JG152" s="202"/>
      <c r="JH152" s="202"/>
      <c r="JI152" s="202"/>
      <c r="JJ152" s="202"/>
      <c r="JK152" s="203"/>
      <c r="JL152" s="204"/>
      <c r="JM152" s="108" t="e">
        <f t="shared" si="4087"/>
        <v>#VALUE!</v>
      </c>
      <c r="JN152" s="102">
        <f>IF(E152=0,0,SUMIF('Cocktail (December 2025)'!$F$6:$DB$1547,E152,'Cocktail (December 2025)'!$BB$6:$BB$1547))</f>
        <v>0</v>
      </c>
      <c r="JO152" s="108" t="e">
        <f t="shared" si="4088"/>
        <v>#VALUE!</v>
      </c>
      <c r="JP152" s="109" t="e">
        <f t="shared" si="4089"/>
        <v>#VALUE!</v>
      </c>
      <c r="JQ152" s="104" t="e">
        <f t="shared" si="4090"/>
        <v>#VALUE!</v>
      </c>
      <c r="JR152" s="105" t="e">
        <f t="shared" si="4091"/>
        <v>#VALUE!</v>
      </c>
      <c r="JS152" s="191"/>
      <c r="JT152" s="192" t="e">
        <f t="shared" si="4092"/>
        <v>#VALUE!</v>
      </c>
      <c r="JU152" s="106" t="e">
        <f t="shared" si="4093"/>
        <v>#VALUE!</v>
      </c>
      <c r="JV152" s="202"/>
      <c r="JW152" s="202"/>
      <c r="JX152" s="202"/>
      <c r="JY152" s="202"/>
      <c r="JZ152" s="202"/>
      <c r="KA152" s="202"/>
      <c r="KB152" s="202"/>
      <c r="KC152" s="202"/>
      <c r="KD152" s="203"/>
      <c r="KE152" s="204"/>
      <c r="KF152" s="108" t="e">
        <f t="shared" si="4094"/>
        <v>#VALUE!</v>
      </c>
      <c r="KG152" s="102">
        <f>IF(E152=0,0,SUMIF('Cocktail (December 2025)'!$F$6:$DB$1547,E152,'Cocktail (December 2025)'!$BE$6:$BE$1547))</f>
        <v>0</v>
      </c>
      <c r="KH152" s="108" t="e">
        <f t="shared" si="4095"/>
        <v>#VALUE!</v>
      </c>
      <c r="KI152" s="109" t="e">
        <f t="shared" si="4096"/>
        <v>#VALUE!</v>
      </c>
      <c r="KJ152" s="104" t="e">
        <f t="shared" si="4097"/>
        <v>#VALUE!</v>
      </c>
      <c r="KK152" s="105" t="e">
        <f t="shared" si="4098"/>
        <v>#VALUE!</v>
      </c>
      <c r="KL152" s="191"/>
      <c r="KM152" s="192" t="e">
        <f t="shared" si="4099"/>
        <v>#VALUE!</v>
      </c>
      <c r="KN152" s="106" t="e">
        <f t="shared" si="4100"/>
        <v>#VALUE!</v>
      </c>
      <c r="KO152" s="202"/>
      <c r="KP152" s="202"/>
      <c r="KQ152" s="202"/>
      <c r="KR152" s="202"/>
      <c r="KS152" s="202"/>
      <c r="KT152" s="202"/>
      <c r="KU152" s="202"/>
      <c r="KV152" s="202"/>
      <c r="KW152" s="203"/>
      <c r="KX152" s="204"/>
      <c r="KY152" s="108" t="e">
        <f t="shared" si="4101"/>
        <v>#VALUE!</v>
      </c>
      <c r="KZ152" s="102">
        <f>IF(E152=0,0,SUMIF('Cocktail (December 2025)'!$F$6:$DB$1547,E152,'Cocktail (December 2025)'!$BH$6:$BH$1547))</f>
        <v>0</v>
      </c>
      <c r="LA152" s="108" t="e">
        <f t="shared" si="4102"/>
        <v>#VALUE!</v>
      </c>
      <c r="LB152" s="109" t="e">
        <f t="shared" si="4103"/>
        <v>#VALUE!</v>
      </c>
      <c r="LC152" s="104" t="e">
        <f t="shared" si="4104"/>
        <v>#VALUE!</v>
      </c>
      <c r="LD152" s="105" t="e">
        <f t="shared" si="4105"/>
        <v>#VALUE!</v>
      </c>
      <c r="LE152" s="191"/>
      <c r="LF152" s="192" t="e">
        <f t="shared" si="4106"/>
        <v>#VALUE!</v>
      </c>
      <c r="LG152" s="106" t="e">
        <f t="shared" si="4107"/>
        <v>#VALUE!</v>
      </c>
      <c r="LH152" s="202"/>
      <c r="LI152" s="202"/>
      <c r="LJ152" s="202"/>
      <c r="LK152" s="202"/>
      <c r="LL152" s="202"/>
      <c r="LM152" s="202"/>
      <c r="LN152" s="202"/>
      <c r="LO152" s="202"/>
      <c r="LP152" s="203"/>
      <c r="LQ152" s="204"/>
      <c r="LR152" s="108" t="e">
        <f t="shared" si="4108"/>
        <v>#VALUE!</v>
      </c>
      <c r="LS152" s="102">
        <f>IF(E152=0,0,SUMIF('Cocktail (December 2025)'!$F$6:$DB$1547,E152,'Cocktail (December 2025)'!$BK$6:$BK$1547))</f>
        <v>0</v>
      </c>
      <c r="LT152" s="108" t="e">
        <f t="shared" si="4109"/>
        <v>#VALUE!</v>
      </c>
      <c r="LU152" s="109" t="e">
        <f t="shared" si="4110"/>
        <v>#VALUE!</v>
      </c>
      <c r="LV152" s="104" t="e">
        <f t="shared" si="4111"/>
        <v>#VALUE!</v>
      </c>
      <c r="LW152" s="105" t="e">
        <f t="shared" si="4112"/>
        <v>#VALUE!</v>
      </c>
      <c r="LX152" s="191"/>
      <c r="LY152" s="192" t="e">
        <f t="shared" si="4113"/>
        <v>#VALUE!</v>
      </c>
      <c r="LZ152" s="106" t="e">
        <f t="shared" si="4114"/>
        <v>#VALUE!</v>
      </c>
      <c r="MA152" s="202"/>
      <c r="MB152" s="202"/>
      <c r="MC152" s="202"/>
      <c r="MD152" s="202"/>
      <c r="ME152" s="202"/>
      <c r="MF152" s="202"/>
      <c r="MG152" s="202"/>
      <c r="MH152" s="202"/>
      <c r="MI152" s="203"/>
      <c r="MJ152" s="204"/>
      <c r="MK152" s="108" t="e">
        <f t="shared" si="4115"/>
        <v>#VALUE!</v>
      </c>
      <c r="ML152" s="102">
        <f>IF(E152=0,0,SUMIF('Cocktail (December 2025)'!$F$6:$DB$1547,E152,'Cocktail (December 2025)'!$BN$6:$BN$1547))</f>
        <v>0</v>
      </c>
      <c r="MM152" s="108" t="e">
        <f t="shared" si="4116"/>
        <v>#VALUE!</v>
      </c>
      <c r="MN152" s="109" t="e">
        <f t="shared" si="4117"/>
        <v>#VALUE!</v>
      </c>
      <c r="MO152" s="104" t="e">
        <f t="shared" si="4118"/>
        <v>#VALUE!</v>
      </c>
      <c r="MP152" s="105" t="e">
        <f t="shared" si="4119"/>
        <v>#VALUE!</v>
      </c>
      <c r="MQ152" s="191"/>
      <c r="MR152" s="192" t="e">
        <f t="shared" si="4120"/>
        <v>#VALUE!</v>
      </c>
      <c r="MS152" s="106" t="e">
        <f t="shared" si="4121"/>
        <v>#VALUE!</v>
      </c>
      <c r="MT152" s="202"/>
      <c r="MU152" s="202"/>
      <c r="MV152" s="202"/>
      <c r="MW152" s="202"/>
      <c r="MX152" s="202"/>
      <c r="MY152" s="202"/>
      <c r="MZ152" s="202"/>
      <c r="NA152" s="202"/>
      <c r="NB152" s="203"/>
      <c r="NC152" s="204"/>
      <c r="ND152" s="108" t="e">
        <f t="shared" si="4122"/>
        <v>#VALUE!</v>
      </c>
      <c r="NE152" s="102">
        <f>IF(E152=0,0,SUMIF('Cocktail (December 2025)'!$F$6:$DB$1547,E152,'Cocktail (December 2025)'!$BQ$6:$BQ$1547))</f>
        <v>0</v>
      </c>
      <c r="NF152" s="108" t="e">
        <f t="shared" si="4123"/>
        <v>#VALUE!</v>
      </c>
      <c r="NG152" s="109" t="e">
        <f t="shared" si="4124"/>
        <v>#VALUE!</v>
      </c>
      <c r="NH152" s="104" t="e">
        <f t="shared" si="4125"/>
        <v>#VALUE!</v>
      </c>
      <c r="NI152" s="105" t="e">
        <f t="shared" si="4126"/>
        <v>#VALUE!</v>
      </c>
      <c r="NJ152" s="191"/>
      <c r="NK152" s="192" t="e">
        <f t="shared" si="4127"/>
        <v>#VALUE!</v>
      </c>
      <c r="NL152" s="106" t="e">
        <f t="shared" si="4128"/>
        <v>#VALUE!</v>
      </c>
      <c r="NM152" s="202"/>
      <c r="NN152" s="202"/>
      <c r="NO152" s="202"/>
      <c r="NP152" s="202"/>
      <c r="NQ152" s="202"/>
      <c r="NR152" s="202"/>
      <c r="NS152" s="202"/>
      <c r="NT152" s="202"/>
      <c r="NU152" s="203"/>
      <c r="NV152" s="204"/>
      <c r="NW152" s="108" t="e">
        <f t="shared" si="4129"/>
        <v>#VALUE!</v>
      </c>
      <c r="NX152" s="102">
        <f>IF(E152=0,0,SUMIF('Cocktail (December 2025)'!$F$6:$DB$1547,E152,'Cocktail (December 2025)'!$BT$6:$BT$1547))</f>
        <v>0</v>
      </c>
      <c r="NY152" s="108" t="e">
        <f t="shared" si="4130"/>
        <v>#VALUE!</v>
      </c>
      <c r="NZ152" s="109" t="e">
        <f t="shared" si="4131"/>
        <v>#VALUE!</v>
      </c>
      <c r="OA152" s="104" t="e">
        <f t="shared" si="4132"/>
        <v>#VALUE!</v>
      </c>
      <c r="OB152" s="105" t="e">
        <f t="shared" si="4133"/>
        <v>#VALUE!</v>
      </c>
      <c r="OC152" s="191"/>
      <c r="OD152" s="192" t="e">
        <f t="shared" si="4134"/>
        <v>#VALUE!</v>
      </c>
      <c r="OE152" s="106" t="e">
        <f t="shared" si="4135"/>
        <v>#VALUE!</v>
      </c>
      <c r="OF152" s="202"/>
      <c r="OG152" s="202"/>
      <c r="OH152" s="202"/>
      <c r="OI152" s="202"/>
      <c r="OJ152" s="202"/>
      <c r="OK152" s="202"/>
      <c r="OL152" s="202"/>
      <c r="OM152" s="202"/>
      <c r="ON152" s="203"/>
      <c r="OO152" s="204"/>
      <c r="OP152" s="108" t="e">
        <f t="shared" si="4136"/>
        <v>#VALUE!</v>
      </c>
      <c r="OQ152" s="102">
        <f>IF(E152=0,0,SUMIF('Cocktail (December 2025)'!$F$6:$DB$1547,E152,'Cocktail (December 2025)'!$BW$6:$BW$1547))</f>
        <v>0</v>
      </c>
      <c r="OR152" s="108" t="e">
        <f t="shared" si="4137"/>
        <v>#VALUE!</v>
      </c>
      <c r="OS152" s="109" t="e">
        <f t="shared" si="4138"/>
        <v>#VALUE!</v>
      </c>
      <c r="OT152" s="104" t="e">
        <f t="shared" si="4139"/>
        <v>#VALUE!</v>
      </c>
      <c r="OU152" s="105" t="e">
        <f t="shared" si="4140"/>
        <v>#VALUE!</v>
      </c>
      <c r="OV152" s="191"/>
      <c r="OW152" s="192" t="e">
        <f t="shared" si="4141"/>
        <v>#VALUE!</v>
      </c>
      <c r="OX152" s="106" t="e">
        <f t="shared" si="4142"/>
        <v>#VALUE!</v>
      </c>
      <c r="OY152" s="202"/>
      <c r="OZ152" s="202"/>
      <c r="PA152" s="202"/>
      <c r="PB152" s="202"/>
      <c r="PC152" s="202"/>
      <c r="PD152" s="202"/>
      <c r="PE152" s="202"/>
      <c r="PF152" s="202"/>
      <c r="PG152" s="203"/>
      <c r="PH152" s="204"/>
      <c r="PI152" s="108" t="e">
        <f t="shared" si="4143"/>
        <v>#VALUE!</v>
      </c>
      <c r="PJ152" s="102">
        <f>IF(E152=0,0,SUMIF('Cocktail (December 2025)'!$F$6:$DB$1547,E152,'Cocktail (December 2025)'!$BZ$6:$BZ$1547))</f>
        <v>0</v>
      </c>
      <c r="PK152" s="108" t="e">
        <f t="shared" si="4144"/>
        <v>#VALUE!</v>
      </c>
      <c r="PL152" s="109" t="e">
        <f t="shared" si="4145"/>
        <v>#VALUE!</v>
      </c>
      <c r="PM152" s="104" t="e">
        <f t="shared" si="4146"/>
        <v>#VALUE!</v>
      </c>
      <c r="PN152" s="105" t="e">
        <f t="shared" si="4147"/>
        <v>#VALUE!</v>
      </c>
      <c r="PO152" s="191"/>
      <c r="PP152" s="192" t="e">
        <f t="shared" si="4148"/>
        <v>#VALUE!</v>
      </c>
      <c r="PQ152" s="106" t="e">
        <f t="shared" si="4149"/>
        <v>#VALUE!</v>
      </c>
      <c r="PR152" s="202"/>
      <c r="PS152" s="202"/>
      <c r="PT152" s="202"/>
      <c r="PU152" s="202"/>
      <c r="PV152" s="202"/>
      <c r="PW152" s="202"/>
      <c r="PX152" s="202"/>
      <c r="PY152" s="202"/>
      <c r="PZ152" s="203"/>
      <c r="QA152" s="204"/>
      <c r="QB152" s="108" t="e">
        <f t="shared" si="4150"/>
        <v>#VALUE!</v>
      </c>
      <c r="QC152" s="102">
        <f>IF(E152=0,0,SUMIF('Cocktail (December 2025)'!$F$6:$DB$1547,E152,'Cocktail (December 2025)'!$CC$6:$CC$1547))</f>
        <v>0</v>
      </c>
      <c r="QD152" s="108" t="e">
        <f t="shared" si="4151"/>
        <v>#VALUE!</v>
      </c>
      <c r="QE152" s="109" t="e">
        <f t="shared" si="4152"/>
        <v>#VALUE!</v>
      </c>
      <c r="QF152" s="104" t="e">
        <f t="shared" si="4153"/>
        <v>#VALUE!</v>
      </c>
      <c r="QG152" s="105" t="e">
        <f t="shared" si="4154"/>
        <v>#VALUE!</v>
      </c>
      <c r="QH152" s="191"/>
      <c r="QI152" s="192" t="e">
        <f t="shared" si="4155"/>
        <v>#VALUE!</v>
      </c>
      <c r="QJ152" s="106" t="e">
        <f t="shared" si="4156"/>
        <v>#VALUE!</v>
      </c>
      <c r="QK152" s="202"/>
      <c r="QL152" s="202"/>
      <c r="QM152" s="202"/>
      <c r="QN152" s="202"/>
      <c r="QO152" s="202"/>
      <c r="QP152" s="202"/>
      <c r="QQ152" s="202"/>
      <c r="QR152" s="202"/>
      <c r="QS152" s="203"/>
      <c r="QT152" s="204"/>
      <c r="QU152" s="108" t="e">
        <f t="shared" si="4157"/>
        <v>#VALUE!</v>
      </c>
      <c r="QV152" s="102">
        <f>IF(E152=0,0,SUMIF('Cocktail (December 2025)'!$F$6:$DB$1547,E152,'Cocktail (December 2025)'!$CF$6:$CF$1547))</f>
        <v>0</v>
      </c>
      <c r="QW152" s="108" t="e">
        <f t="shared" si="4158"/>
        <v>#VALUE!</v>
      </c>
      <c r="QX152" s="109" t="e">
        <f t="shared" si="4159"/>
        <v>#VALUE!</v>
      </c>
      <c r="QY152" s="104" t="e">
        <f t="shared" si="4160"/>
        <v>#VALUE!</v>
      </c>
      <c r="QZ152" s="105" t="e">
        <f t="shared" si="4161"/>
        <v>#VALUE!</v>
      </c>
      <c r="RA152" s="191"/>
      <c r="RB152" s="192" t="e">
        <f t="shared" si="4162"/>
        <v>#VALUE!</v>
      </c>
      <c r="RC152" s="106" t="e">
        <f t="shared" si="4163"/>
        <v>#VALUE!</v>
      </c>
      <c r="RD152" s="202"/>
      <c r="RE152" s="202"/>
      <c r="RF152" s="202"/>
      <c r="RG152" s="202"/>
      <c r="RH152" s="202"/>
      <c r="RI152" s="202"/>
      <c r="RJ152" s="202"/>
      <c r="RK152" s="202"/>
      <c r="RL152" s="203"/>
      <c r="RM152" s="204"/>
      <c r="RN152" s="108" t="e">
        <f t="shared" si="4164"/>
        <v>#VALUE!</v>
      </c>
      <c r="RO152" s="102">
        <f>IF(E152=0,0,SUMIF('Cocktail (December 2025)'!$F$6:$DB$1547,E152,'Cocktail (December 2025)'!$CI$6:$CI$1547))</f>
        <v>0</v>
      </c>
      <c r="RP152" s="108" t="e">
        <f t="shared" si="4165"/>
        <v>#VALUE!</v>
      </c>
      <c r="RQ152" s="109" t="e">
        <f t="shared" si="4166"/>
        <v>#VALUE!</v>
      </c>
      <c r="RR152" s="104" t="e">
        <f t="shared" si="4167"/>
        <v>#VALUE!</v>
      </c>
      <c r="RS152" s="105" t="e">
        <f t="shared" si="4168"/>
        <v>#VALUE!</v>
      </c>
      <c r="RT152" s="191"/>
      <c r="RU152" s="192" t="e">
        <f t="shared" si="4169"/>
        <v>#VALUE!</v>
      </c>
      <c r="RV152" s="106" t="e">
        <f t="shared" si="4170"/>
        <v>#VALUE!</v>
      </c>
      <c r="RW152" s="202"/>
      <c r="RX152" s="202"/>
      <c r="RY152" s="202"/>
      <c r="RZ152" s="202"/>
      <c r="SA152" s="202"/>
      <c r="SB152" s="202"/>
      <c r="SC152" s="202"/>
      <c r="SD152" s="202"/>
      <c r="SE152" s="203"/>
      <c r="SF152" s="204"/>
      <c r="SG152" s="108" t="e">
        <f t="shared" si="4171"/>
        <v>#VALUE!</v>
      </c>
      <c r="SH152" s="102">
        <f>IF(E152=0,0,SUMIF('Cocktail (December 2025)'!$F$6:$DB$1547,E152,'Cocktail (December 2025)'!$CL$6:$CL$1547))</f>
        <v>0</v>
      </c>
      <c r="SI152" s="108" t="e">
        <f t="shared" si="4172"/>
        <v>#VALUE!</v>
      </c>
      <c r="SJ152" s="109" t="e">
        <f t="shared" si="4173"/>
        <v>#VALUE!</v>
      </c>
      <c r="SK152" s="104" t="e">
        <f t="shared" si="4174"/>
        <v>#VALUE!</v>
      </c>
      <c r="SL152" s="105" t="e">
        <f t="shared" si="4175"/>
        <v>#VALUE!</v>
      </c>
      <c r="SM152" s="191"/>
      <c r="SN152" s="192" t="e">
        <f t="shared" si="4176"/>
        <v>#VALUE!</v>
      </c>
      <c r="SO152" s="106" t="e">
        <f t="shared" si="4177"/>
        <v>#VALUE!</v>
      </c>
      <c r="SP152" s="202"/>
      <c r="SQ152" s="202"/>
      <c r="SR152" s="202"/>
      <c r="SS152" s="202"/>
      <c r="ST152" s="202"/>
      <c r="SU152" s="202"/>
      <c r="SV152" s="202"/>
      <c r="SW152" s="202"/>
      <c r="SX152" s="203"/>
      <c r="SY152" s="204"/>
      <c r="SZ152" s="108" t="e">
        <f t="shared" si="4178"/>
        <v>#VALUE!</v>
      </c>
      <c r="TA152" s="102">
        <f>IF(E152=0,0,SUMIF('Cocktail (December 2025)'!$F$6:$DB$1547,E152,'Cocktail (December 2025)'!$CO$6:$CO$1547))</f>
        <v>0</v>
      </c>
      <c r="TB152" s="108" t="e">
        <f t="shared" si="4179"/>
        <v>#VALUE!</v>
      </c>
      <c r="TC152" s="109" t="e">
        <f t="shared" si="4180"/>
        <v>#VALUE!</v>
      </c>
      <c r="TD152" s="104" t="e">
        <f t="shared" si="4181"/>
        <v>#VALUE!</v>
      </c>
      <c r="TE152" s="105" t="e">
        <f t="shared" si="4182"/>
        <v>#VALUE!</v>
      </c>
      <c r="TF152" s="191"/>
      <c r="TG152" s="192" t="e">
        <f t="shared" si="4183"/>
        <v>#VALUE!</v>
      </c>
      <c r="TH152" s="106" t="e">
        <f t="shared" si="4184"/>
        <v>#VALUE!</v>
      </c>
      <c r="TI152" s="202"/>
      <c r="TJ152" s="202"/>
      <c r="TK152" s="202"/>
      <c r="TL152" s="202"/>
      <c r="TM152" s="202"/>
      <c r="TN152" s="202"/>
      <c r="TO152" s="202"/>
      <c r="TP152" s="202"/>
      <c r="TQ152" s="203"/>
      <c r="TR152" s="204"/>
      <c r="TS152" s="108" t="e">
        <f t="shared" si="4185"/>
        <v>#VALUE!</v>
      </c>
      <c r="TT152" s="102">
        <f>IF(E152=0,0,SUMIF('Cocktail (December 2025)'!$F$6:$DB$1547,E152,'Cocktail (December 2025)'!$CR$6:$CR$1547))</f>
        <v>0</v>
      </c>
      <c r="TU152" s="108" t="e">
        <f t="shared" si="4186"/>
        <v>#VALUE!</v>
      </c>
      <c r="TV152" s="109" t="e">
        <f t="shared" si="4187"/>
        <v>#VALUE!</v>
      </c>
      <c r="TW152" s="104" t="e">
        <f t="shared" si="4188"/>
        <v>#VALUE!</v>
      </c>
      <c r="TX152" s="105" t="e">
        <f t="shared" si="4189"/>
        <v>#VALUE!</v>
      </c>
      <c r="TY152" s="191"/>
      <c r="TZ152" s="192" t="e">
        <f t="shared" si="4190"/>
        <v>#VALUE!</v>
      </c>
      <c r="UA152" s="106" t="e">
        <f t="shared" si="4191"/>
        <v>#VALUE!</v>
      </c>
      <c r="UB152" s="202"/>
      <c r="UC152" s="202"/>
      <c r="UD152" s="202"/>
      <c r="UE152" s="202"/>
      <c r="UF152" s="202"/>
      <c r="UG152" s="202"/>
      <c r="UH152" s="202"/>
      <c r="UI152" s="202"/>
      <c r="UJ152" s="203"/>
      <c r="UK152" s="204"/>
      <c r="UL152" s="108" t="e">
        <f t="shared" si="4192"/>
        <v>#VALUE!</v>
      </c>
      <c r="UM152" s="102">
        <f>IF(E152=0,0,SUMIF('Cocktail (December 2025)'!$F$6:$DB$1547,E152,'Cocktail (December 2025)'!$CU$6:$CU$1547))</f>
        <v>0</v>
      </c>
      <c r="UN152" s="108" t="e">
        <f t="shared" si="4193"/>
        <v>#VALUE!</v>
      </c>
      <c r="UO152" s="109" t="e">
        <f t="shared" si="4194"/>
        <v>#VALUE!</v>
      </c>
      <c r="UP152" s="104" t="e">
        <f t="shared" si="4195"/>
        <v>#VALUE!</v>
      </c>
      <c r="UQ152" s="105" t="e">
        <f t="shared" si="4196"/>
        <v>#VALUE!</v>
      </c>
      <c r="UR152" s="191"/>
      <c r="US152" s="192" t="e">
        <f t="shared" si="4197"/>
        <v>#VALUE!</v>
      </c>
      <c r="UT152" s="106" t="e">
        <f t="shared" si="4198"/>
        <v>#VALUE!</v>
      </c>
      <c r="UU152" s="202"/>
      <c r="UV152" s="202"/>
      <c r="UW152" s="202"/>
      <c r="UX152" s="202"/>
      <c r="UY152" s="202"/>
      <c r="UZ152" s="202"/>
      <c r="VA152" s="202"/>
      <c r="VB152" s="202"/>
      <c r="VC152" s="203"/>
      <c r="VD152" s="204"/>
      <c r="VE152" s="108" t="e">
        <f t="shared" si="4199"/>
        <v>#VALUE!</v>
      </c>
      <c r="VF152" s="102">
        <f>IF(E152=0,0,SUMIF('Cocktail (December 2025)'!$F$6:$DB$1547,E152,'Cocktail (December 2025)'!$CX$6:$CX$1547))</f>
        <v>0</v>
      </c>
      <c r="VG152" s="108" t="e">
        <f t="shared" si="4200"/>
        <v>#VALUE!</v>
      </c>
      <c r="VH152" s="109" t="e">
        <f t="shared" si="4201"/>
        <v>#VALUE!</v>
      </c>
      <c r="VI152" s="104" t="e">
        <f t="shared" si="4202"/>
        <v>#VALUE!</v>
      </c>
      <c r="VJ152" s="105" t="e">
        <f t="shared" si="4203"/>
        <v>#VALUE!</v>
      </c>
      <c r="VK152" s="191"/>
      <c r="VL152" s="192" t="e">
        <f t="shared" si="4204"/>
        <v>#VALUE!</v>
      </c>
      <c r="VM152" s="106" t="e">
        <f t="shared" si="4205"/>
        <v>#VALUE!</v>
      </c>
      <c r="VN152" s="202"/>
      <c r="VO152" s="202"/>
      <c r="VP152" s="202"/>
      <c r="VQ152" s="202"/>
      <c r="VR152" s="202"/>
      <c r="VS152" s="202"/>
      <c r="VT152" s="202"/>
      <c r="VU152" s="202"/>
      <c r="VV152" s="203"/>
      <c r="VW152" s="204"/>
      <c r="VX152" s="108" t="e">
        <f t="shared" si="4206"/>
        <v>#VALUE!</v>
      </c>
      <c r="VY152" s="102">
        <f>IF(E152=0,0,SUMIF('Cocktail (December 2025)'!$F$6:$DB$1547,E152,'Cocktail (December 2025)'!$DA$6:$DA$1547))</f>
        <v>0</v>
      </c>
      <c r="VZ152" s="108" t="e">
        <f t="shared" si="4207"/>
        <v>#VALUE!</v>
      </c>
      <c r="WA152" s="109" t="e">
        <f t="shared" si="4208"/>
        <v>#VALUE!</v>
      </c>
      <c r="WB152" s="104" t="e">
        <f t="shared" si="4209"/>
        <v>#VALUE!</v>
      </c>
      <c r="WC152" s="105" t="e">
        <f t="shared" si="4210"/>
        <v>#VALUE!</v>
      </c>
      <c r="WD152" s="191"/>
      <c r="WE152" s="192" t="e">
        <f t="shared" si="4211"/>
        <v>#VALUE!</v>
      </c>
      <c r="WF152" s="14" t="s">
        <v>81</v>
      </c>
      <c r="WG152" s="62">
        <f t="shared" si="4212"/>
        <v>0</v>
      </c>
      <c r="WH152" s="13">
        <f t="shared" si="4213"/>
        <v>0</v>
      </c>
      <c r="WI152" s="13">
        <f t="shared" si="4214"/>
        <v>0</v>
      </c>
      <c r="WJ152" s="13">
        <f t="shared" si="4215"/>
        <v>0</v>
      </c>
      <c r="WK152" s="13">
        <f t="shared" si="4216"/>
        <v>0</v>
      </c>
      <c r="WL152" s="13">
        <f t="shared" si="4217"/>
        <v>0</v>
      </c>
      <c r="WM152" s="13">
        <f t="shared" si="4218"/>
        <v>0</v>
      </c>
      <c r="WN152" s="13">
        <f t="shared" si="4219"/>
        <v>0</v>
      </c>
      <c r="WO152" s="13">
        <f t="shared" si="4220"/>
        <v>0</v>
      </c>
      <c r="WP152" s="63">
        <f t="shared" si="4221"/>
        <v>0</v>
      </c>
      <c r="WQ152" s="63">
        <f t="shared" si="4222"/>
        <v>0</v>
      </c>
      <c r="WR152" s="63" t="e">
        <f t="shared" si="4223"/>
        <v>#VALUE!</v>
      </c>
      <c r="WS152" s="63" t="e">
        <f t="shared" si="4224"/>
        <v>#VALUE!</v>
      </c>
      <c r="WT152" s="54" t="e">
        <f t="shared" si="4225"/>
        <v>#VALUE!</v>
      </c>
      <c r="WU152" s="64" t="e">
        <f t="shared" si="4226"/>
        <v>#VALUE!</v>
      </c>
      <c r="WV152" s="196"/>
      <c r="WW152" s="197" t="e">
        <f t="shared" si="4227"/>
        <v>#VALUE!</v>
      </c>
      <c r="WX152" s="12" t="e">
        <f t="shared" si="4228"/>
        <v>#VALUE!</v>
      </c>
      <c r="WY152" s="61"/>
    </row>
    <row r="153" spans="1:623" ht="15" hidden="1" x14ac:dyDescent="0.3">
      <c r="A153" s="114" t="str">
        <f t="shared" si="3994"/>
        <v>-</v>
      </c>
      <c r="B153" s="175"/>
      <c r="C153" s="173">
        <v>972</v>
      </c>
      <c r="D153" s="174">
        <v>470</v>
      </c>
      <c r="E153" s="138"/>
      <c r="F153" s="98" t="str">
        <f>IF(E153="","",IF(VLOOKUP(E153,'Master Data (December 2025)'!$B$10:$N$857,1)=E153,VLOOKUP(E153,'Master Data (December 2025)'!$B$10:$N$857,6),"XX"))</f>
        <v/>
      </c>
      <c r="G153" s="98"/>
      <c r="H153" s="90" t="str">
        <f>IF(E153="","",IF(VLOOKUP(E153,'Master Data (December 2025)'!$B$10:$N$857,1)=E153,VLOOKUP(E153,'Master Data (December 2025)'!$B$10:$N$857,8),"XX"))</f>
        <v/>
      </c>
      <c r="I153" s="98"/>
      <c r="J153" s="90" t="str">
        <f>IF(E153="","",IF(VLOOKUP(E153,'Master Data (December 2025)'!$B$10:$N$857,1)=E153,VLOOKUP(E153,'Master Data (December 2025)'!$B$10:$N$857,3),"XX"))</f>
        <v/>
      </c>
      <c r="K153" s="99" t="str">
        <f>IF(E153="","",IF(VLOOKUP(E153,'Master Data (December 2025)'!$B$10:$N$857,1)=E153,VLOOKUP(E153,'Master Data (December 2025)'!$B$10:$N$857,5),"XX"))</f>
        <v/>
      </c>
      <c r="L153" s="215" t="str">
        <f>IF(E153="","",IF(VLOOKUP(E153,'Master Data (December 2025)'!$B$10:$N$857,1)=E153,VLOOKUP(E153,'Master Data (December 2025)'!$B$10:$N$857,11),"XX"))</f>
        <v/>
      </c>
      <c r="M153" s="215" t="str">
        <f>IF(E153="","",IF(VLOOKUP(E153,'Master Data (December 2025)'!$B$10:$N$857,1)=E153,VLOOKUP(E153,'Master Data (December 2025)'!$B$10:$N$857,13),"XX"))</f>
        <v/>
      </c>
      <c r="N153" s="208"/>
      <c r="O153" s="100">
        <f t="shared" si="3996"/>
        <v>0</v>
      </c>
      <c r="P153" s="202"/>
      <c r="Q153" s="202"/>
      <c r="R153" s="202"/>
      <c r="S153" s="202"/>
      <c r="T153" s="202"/>
      <c r="U153" s="202"/>
      <c r="V153" s="202"/>
      <c r="W153" s="202"/>
      <c r="X153" s="203"/>
      <c r="Y153" s="204"/>
      <c r="Z153" s="101" t="e">
        <f t="shared" si="3997"/>
        <v>#VALUE!</v>
      </c>
      <c r="AA153" s="102">
        <f>IF(E153=0,0,SUMIF('Cocktail (December 2025)'!$F$6:$DB$1547,E153,'Cocktail (December 2025)'!$O$6:$O$1547))</f>
        <v>0</v>
      </c>
      <c r="AB153" s="103" t="e">
        <f t="shared" si="3998"/>
        <v>#VALUE!</v>
      </c>
      <c r="AC153" s="104" t="e">
        <f t="shared" si="3999"/>
        <v>#VALUE!</v>
      </c>
      <c r="AD153" s="104" t="e">
        <f t="shared" si="4000"/>
        <v>#VALUE!</v>
      </c>
      <c r="AE153" s="105" t="e">
        <f t="shared" si="4001"/>
        <v>#VALUE!</v>
      </c>
      <c r="AF153" s="191"/>
      <c r="AG153" s="192" t="e">
        <f t="shared" si="4002"/>
        <v>#VALUE!</v>
      </c>
      <c r="AH153" s="106" t="e">
        <f t="shared" si="3995"/>
        <v>#VALUE!</v>
      </c>
      <c r="AI153" s="202"/>
      <c r="AJ153" s="202"/>
      <c r="AK153" s="202"/>
      <c r="AL153" s="202"/>
      <c r="AM153" s="202"/>
      <c r="AN153" s="202"/>
      <c r="AO153" s="202"/>
      <c r="AP153" s="202"/>
      <c r="AQ153" s="203"/>
      <c r="AR153" s="204"/>
      <c r="AS153" s="107" t="e">
        <f t="shared" si="4003"/>
        <v>#VALUE!</v>
      </c>
      <c r="AT153" s="102">
        <f>IF(E153=0,0,SUMIF('Cocktail (December 2025)'!$F$6:$DB$1547,E153,'Cocktail (December 2025)'!$R$6:$R$1547))</f>
        <v>0</v>
      </c>
      <c r="AU153" s="108" t="e">
        <f t="shared" si="4004"/>
        <v>#VALUE!</v>
      </c>
      <c r="AV153" s="104" t="e">
        <f t="shared" si="4005"/>
        <v>#VALUE!</v>
      </c>
      <c r="AW153" s="104" t="e">
        <f t="shared" si="4006"/>
        <v>#VALUE!</v>
      </c>
      <c r="AX153" s="105" t="e">
        <f t="shared" si="4007"/>
        <v>#VALUE!</v>
      </c>
      <c r="AY153" s="191"/>
      <c r="AZ153" s="192" t="e">
        <f t="shared" si="4008"/>
        <v>#VALUE!</v>
      </c>
      <c r="BA153" s="106" t="e">
        <f t="shared" si="4009"/>
        <v>#VALUE!</v>
      </c>
      <c r="BB153" s="202"/>
      <c r="BC153" s="202"/>
      <c r="BD153" s="202"/>
      <c r="BE153" s="202"/>
      <c r="BF153" s="202"/>
      <c r="BG153" s="202"/>
      <c r="BH153" s="202"/>
      <c r="BI153" s="202"/>
      <c r="BJ153" s="203"/>
      <c r="BK153" s="204"/>
      <c r="BL153" s="108" t="e">
        <f t="shared" si="4010"/>
        <v>#VALUE!</v>
      </c>
      <c r="BM153" s="102">
        <f>IF(E153=0,0,SUMIF('Cocktail (December 2025)'!$F$6:$DB$1547,E153,'Cocktail (December 2025)'!$U$6:$U$1547))</f>
        <v>0</v>
      </c>
      <c r="BN153" s="108" t="e">
        <f t="shared" si="4011"/>
        <v>#VALUE!</v>
      </c>
      <c r="BO153" s="109" t="e">
        <f t="shared" si="4012"/>
        <v>#VALUE!</v>
      </c>
      <c r="BP153" s="104" t="e">
        <f t="shared" si="4013"/>
        <v>#VALUE!</v>
      </c>
      <c r="BQ153" s="105" t="e">
        <f t="shared" si="4014"/>
        <v>#VALUE!</v>
      </c>
      <c r="BR153" s="191"/>
      <c r="BS153" s="192" t="e">
        <f t="shared" si="4015"/>
        <v>#VALUE!</v>
      </c>
      <c r="BT153" s="106" t="e">
        <f t="shared" si="4016"/>
        <v>#VALUE!</v>
      </c>
      <c r="BU153" s="202"/>
      <c r="BV153" s="202"/>
      <c r="BW153" s="202"/>
      <c r="BX153" s="202"/>
      <c r="BY153" s="202"/>
      <c r="BZ153" s="202"/>
      <c r="CA153" s="202"/>
      <c r="CB153" s="202"/>
      <c r="CC153" s="203"/>
      <c r="CD153" s="204"/>
      <c r="CE153" s="108" t="e">
        <f t="shared" si="4017"/>
        <v>#VALUE!</v>
      </c>
      <c r="CF153" s="102">
        <f>IF(E153=0,0,SUMIF('Cocktail (December 2025)'!$F$6:$DB$1547,E153,'Cocktail (December 2025)'!$X$6:$X$1547))</f>
        <v>0</v>
      </c>
      <c r="CG153" s="108" t="e">
        <f t="shared" si="4018"/>
        <v>#VALUE!</v>
      </c>
      <c r="CH153" s="109" t="e">
        <f t="shared" si="4019"/>
        <v>#VALUE!</v>
      </c>
      <c r="CI153" s="104" t="e">
        <f t="shared" si="4020"/>
        <v>#VALUE!</v>
      </c>
      <c r="CJ153" s="105" t="e">
        <f t="shared" si="4021"/>
        <v>#VALUE!</v>
      </c>
      <c r="CK153" s="191"/>
      <c r="CL153" s="192" t="e">
        <f t="shared" si="4022"/>
        <v>#VALUE!</v>
      </c>
      <c r="CM153" s="106" t="e">
        <f t="shared" si="4023"/>
        <v>#VALUE!</v>
      </c>
      <c r="CN153" s="202"/>
      <c r="CO153" s="202"/>
      <c r="CP153" s="202"/>
      <c r="CQ153" s="202"/>
      <c r="CR153" s="202"/>
      <c r="CS153" s="202"/>
      <c r="CT153" s="202"/>
      <c r="CU153" s="202"/>
      <c r="CV153" s="203"/>
      <c r="CW153" s="204"/>
      <c r="CX153" s="108" t="e">
        <f t="shared" si="4024"/>
        <v>#VALUE!</v>
      </c>
      <c r="CY153" s="102">
        <f>IF(E153=0,0,SUMIF('Cocktail (December 2025)'!$F$6:$DB$1547,E153,'Cocktail (December 2025)'!$AA$6:$AA$1547))</f>
        <v>0</v>
      </c>
      <c r="CZ153" s="108" t="e">
        <f t="shared" si="4025"/>
        <v>#VALUE!</v>
      </c>
      <c r="DA153" s="109" t="e">
        <f t="shared" si="4026"/>
        <v>#VALUE!</v>
      </c>
      <c r="DB153" s="104" t="e">
        <f t="shared" si="4027"/>
        <v>#VALUE!</v>
      </c>
      <c r="DC153" s="105" t="e">
        <f t="shared" si="4028"/>
        <v>#VALUE!</v>
      </c>
      <c r="DD153" s="191"/>
      <c r="DE153" s="192" t="e">
        <f t="shared" si="4029"/>
        <v>#VALUE!</v>
      </c>
      <c r="DF153" s="106" t="e">
        <f t="shared" si="4030"/>
        <v>#VALUE!</v>
      </c>
      <c r="DG153" s="202"/>
      <c r="DH153" s="202"/>
      <c r="DI153" s="202"/>
      <c r="DJ153" s="202"/>
      <c r="DK153" s="202"/>
      <c r="DL153" s="202"/>
      <c r="DM153" s="202"/>
      <c r="DN153" s="202"/>
      <c r="DO153" s="203"/>
      <c r="DP153" s="204"/>
      <c r="DQ153" s="108" t="e">
        <f t="shared" si="4031"/>
        <v>#VALUE!</v>
      </c>
      <c r="DR153" s="102">
        <f>IF(E153=0,0,SUMIF('Cocktail (December 2025)'!$F$6:$DB$1547,E153,'Cocktail (December 2025)'!$AD$6:$AD$1547))</f>
        <v>0</v>
      </c>
      <c r="DS153" s="108" t="e">
        <f t="shared" si="4032"/>
        <v>#VALUE!</v>
      </c>
      <c r="DT153" s="109" t="e">
        <f t="shared" si="4033"/>
        <v>#VALUE!</v>
      </c>
      <c r="DU153" s="104" t="e">
        <f t="shared" si="4034"/>
        <v>#VALUE!</v>
      </c>
      <c r="DV153" s="105" t="e">
        <f t="shared" si="4035"/>
        <v>#VALUE!</v>
      </c>
      <c r="DW153" s="191"/>
      <c r="DX153" s="192" t="e">
        <f t="shared" si="4036"/>
        <v>#VALUE!</v>
      </c>
      <c r="DY153" s="106" t="e">
        <f t="shared" si="4037"/>
        <v>#VALUE!</v>
      </c>
      <c r="DZ153" s="202"/>
      <c r="EA153" s="202"/>
      <c r="EB153" s="202"/>
      <c r="EC153" s="202"/>
      <c r="ED153" s="202"/>
      <c r="EE153" s="202"/>
      <c r="EF153" s="202"/>
      <c r="EG153" s="202"/>
      <c r="EH153" s="203"/>
      <c r="EI153" s="204"/>
      <c r="EJ153" s="108" t="e">
        <f t="shared" si="4038"/>
        <v>#VALUE!</v>
      </c>
      <c r="EK153" s="102">
        <f>IF(E153=0,0,SUMIF('Cocktail (December 2025)'!$F$6:$DB$1547,E153,'Cocktail (December 2025)'!$AG$6:$AG$1547))</f>
        <v>0</v>
      </c>
      <c r="EL153" s="108" t="e">
        <f t="shared" si="4039"/>
        <v>#VALUE!</v>
      </c>
      <c r="EM153" s="109" t="e">
        <f t="shared" si="4040"/>
        <v>#VALUE!</v>
      </c>
      <c r="EN153" s="104" t="e">
        <f t="shared" si="4041"/>
        <v>#VALUE!</v>
      </c>
      <c r="EO153" s="105" t="e">
        <f t="shared" si="4042"/>
        <v>#VALUE!</v>
      </c>
      <c r="EP153" s="191"/>
      <c r="EQ153" s="199" t="e">
        <f t="shared" si="4043"/>
        <v>#VALUE!</v>
      </c>
      <c r="ER153" s="185" t="e">
        <f t="shared" si="4044"/>
        <v>#VALUE!</v>
      </c>
      <c r="ES153" s="202"/>
      <c r="ET153" s="202"/>
      <c r="EU153" s="202"/>
      <c r="EV153" s="202"/>
      <c r="EW153" s="202"/>
      <c r="EX153" s="202"/>
      <c r="EY153" s="202"/>
      <c r="EZ153" s="202"/>
      <c r="FA153" s="203"/>
      <c r="FB153" s="204"/>
      <c r="FC153" s="108" t="e">
        <f t="shared" si="4045"/>
        <v>#VALUE!</v>
      </c>
      <c r="FD153" s="102">
        <f>IF(E153=0,0,SUMIF('Cocktail (December 2025)'!$F$6:$DB$1547,E153,'Cocktail (December 2025)'!$AJ$6:$AJ$1547))</f>
        <v>0</v>
      </c>
      <c r="FE153" s="108" t="e">
        <f t="shared" si="4046"/>
        <v>#VALUE!</v>
      </c>
      <c r="FF153" s="109" t="e">
        <f t="shared" si="4047"/>
        <v>#VALUE!</v>
      </c>
      <c r="FG153" s="104" t="e">
        <f t="shared" si="4048"/>
        <v>#VALUE!</v>
      </c>
      <c r="FH153" s="105" t="e">
        <f t="shared" si="4049"/>
        <v>#VALUE!</v>
      </c>
      <c r="FI153" s="191"/>
      <c r="FJ153" s="192" t="e">
        <f t="shared" si="4050"/>
        <v>#VALUE!</v>
      </c>
      <c r="FK153" s="110" t="e">
        <f t="shared" si="4051"/>
        <v>#VALUE!</v>
      </c>
      <c r="FL153" s="202"/>
      <c r="FM153" s="202"/>
      <c r="FN153" s="202"/>
      <c r="FO153" s="202"/>
      <c r="FP153" s="202"/>
      <c r="FQ153" s="202"/>
      <c r="FR153" s="202"/>
      <c r="FS153" s="202"/>
      <c r="FT153" s="203"/>
      <c r="FU153" s="204"/>
      <c r="FV153" s="108" t="e">
        <f t="shared" si="4052"/>
        <v>#VALUE!</v>
      </c>
      <c r="FW153" s="102">
        <f>IF(E153=0,0,SUMIF('Cocktail (December 2025)'!$F$6:$DB$1547,E153,'Cocktail (December 2025)'!$AM$6:$AM$1547))</f>
        <v>0</v>
      </c>
      <c r="FX153" s="108" t="e">
        <f t="shared" si="4053"/>
        <v>#VALUE!</v>
      </c>
      <c r="FY153" s="109" t="e">
        <f t="shared" si="4054"/>
        <v>#VALUE!</v>
      </c>
      <c r="FZ153" s="104" t="e">
        <f t="shared" si="4055"/>
        <v>#VALUE!</v>
      </c>
      <c r="GA153" s="105" t="e">
        <f t="shared" si="4056"/>
        <v>#VALUE!</v>
      </c>
      <c r="GB153" s="191"/>
      <c r="GC153" s="192" t="e">
        <f t="shared" si="4057"/>
        <v>#VALUE!</v>
      </c>
      <c r="GD153" s="106" t="e">
        <f t="shared" si="4058"/>
        <v>#VALUE!</v>
      </c>
      <c r="GE153" s="202"/>
      <c r="GF153" s="202"/>
      <c r="GG153" s="202"/>
      <c r="GH153" s="202"/>
      <c r="GI153" s="202"/>
      <c r="GJ153" s="202"/>
      <c r="GK153" s="202"/>
      <c r="GL153" s="202"/>
      <c r="GM153" s="203"/>
      <c r="GN153" s="204"/>
      <c r="GO153" s="108" t="e">
        <f t="shared" si="4059"/>
        <v>#VALUE!</v>
      </c>
      <c r="GP153" s="102">
        <f>IF(E153=0,0,SUMIF('Cocktail (December 2025)'!$F$6:$DB$1547,E153,'Cocktail (December 2025)'!$AP$6:$AP$1547))</f>
        <v>0</v>
      </c>
      <c r="GQ153" s="108" t="e">
        <f t="shared" si="4060"/>
        <v>#VALUE!</v>
      </c>
      <c r="GR153" s="109" t="e">
        <f t="shared" si="4061"/>
        <v>#VALUE!</v>
      </c>
      <c r="GS153" s="104" t="e">
        <f t="shared" si="4062"/>
        <v>#VALUE!</v>
      </c>
      <c r="GT153" s="105" t="e">
        <f t="shared" si="4063"/>
        <v>#VALUE!</v>
      </c>
      <c r="GU153" s="191"/>
      <c r="GV153" s="192" t="e">
        <f t="shared" si="4064"/>
        <v>#VALUE!</v>
      </c>
      <c r="GW153" s="106" t="e">
        <f t="shared" si="4065"/>
        <v>#VALUE!</v>
      </c>
      <c r="GX153" s="202"/>
      <c r="GY153" s="202"/>
      <c r="GZ153" s="202"/>
      <c r="HA153" s="202"/>
      <c r="HB153" s="202"/>
      <c r="HC153" s="202"/>
      <c r="HD153" s="202"/>
      <c r="HE153" s="202"/>
      <c r="HF153" s="203"/>
      <c r="HG153" s="204"/>
      <c r="HH153" s="108" t="e">
        <f t="shared" si="4066"/>
        <v>#VALUE!</v>
      </c>
      <c r="HI153" s="102">
        <f>IF(E153=0,0,SUMIF('Cocktail (December 2025)'!$F$6:$DB$1547,E153,'Cocktail (December 2025)'!$AS$6:$AS$1547))</f>
        <v>0</v>
      </c>
      <c r="HJ153" s="108" t="e">
        <f t="shared" si="4067"/>
        <v>#VALUE!</v>
      </c>
      <c r="HK153" s="109" t="e">
        <f t="shared" si="4068"/>
        <v>#VALUE!</v>
      </c>
      <c r="HL153" s="104" t="e">
        <f t="shared" si="4069"/>
        <v>#VALUE!</v>
      </c>
      <c r="HM153" s="105" t="e">
        <f t="shared" si="4070"/>
        <v>#VALUE!</v>
      </c>
      <c r="HN153" s="191"/>
      <c r="HO153" s="192" t="e">
        <f t="shared" si="4071"/>
        <v>#VALUE!</v>
      </c>
      <c r="HP153" s="106" t="e">
        <f t="shared" si="4072"/>
        <v>#VALUE!</v>
      </c>
      <c r="HQ153" s="202"/>
      <c r="HR153" s="202"/>
      <c r="HS153" s="202"/>
      <c r="HT153" s="202"/>
      <c r="HU153" s="202"/>
      <c r="HV153" s="202"/>
      <c r="HW153" s="202"/>
      <c r="HX153" s="202"/>
      <c r="HY153" s="203"/>
      <c r="HZ153" s="204"/>
      <c r="IA153" s="108" t="e">
        <f t="shared" si="4073"/>
        <v>#VALUE!</v>
      </c>
      <c r="IB153" s="102">
        <f>IF(E153=0,0,SUMIF('Cocktail (December 2025)'!$F$6:$DB$1547,E153,'Cocktail (December 2025)'!$AV$6:$AV$1547))</f>
        <v>0</v>
      </c>
      <c r="IC153" s="108" t="e">
        <f t="shared" si="4074"/>
        <v>#VALUE!</v>
      </c>
      <c r="ID153" s="109" t="e">
        <f t="shared" si="4075"/>
        <v>#VALUE!</v>
      </c>
      <c r="IE153" s="104" t="e">
        <f t="shared" si="4076"/>
        <v>#VALUE!</v>
      </c>
      <c r="IF153" s="105" t="e">
        <f t="shared" si="4077"/>
        <v>#VALUE!</v>
      </c>
      <c r="IG153" s="191"/>
      <c r="IH153" s="192" t="e">
        <f t="shared" si="4078"/>
        <v>#VALUE!</v>
      </c>
      <c r="II153" s="106" t="e">
        <f t="shared" si="4079"/>
        <v>#VALUE!</v>
      </c>
      <c r="IJ153" s="202"/>
      <c r="IK153" s="202"/>
      <c r="IL153" s="202"/>
      <c r="IM153" s="202"/>
      <c r="IN153" s="202"/>
      <c r="IO153" s="202"/>
      <c r="IP153" s="202"/>
      <c r="IQ153" s="202"/>
      <c r="IR153" s="203"/>
      <c r="IS153" s="204"/>
      <c r="IT153" s="108" t="e">
        <f t="shared" si="4080"/>
        <v>#VALUE!</v>
      </c>
      <c r="IU153" s="102">
        <f>IF(E153=0,0,SUMIF('Cocktail (December 2025)'!$F$6:$DB$1547,E153,'Cocktail (December 2025)'!$AY$6:$AY$1547))</f>
        <v>0</v>
      </c>
      <c r="IV153" s="108" t="e">
        <f t="shared" si="4081"/>
        <v>#VALUE!</v>
      </c>
      <c r="IW153" s="109" t="e">
        <f t="shared" si="4082"/>
        <v>#VALUE!</v>
      </c>
      <c r="IX153" s="104" t="e">
        <f t="shared" si="4083"/>
        <v>#VALUE!</v>
      </c>
      <c r="IY153" s="105" t="e">
        <f t="shared" si="4084"/>
        <v>#VALUE!</v>
      </c>
      <c r="IZ153" s="191"/>
      <c r="JA153" s="192" t="e">
        <f t="shared" si="4085"/>
        <v>#VALUE!</v>
      </c>
      <c r="JB153" s="106" t="e">
        <f t="shared" si="4086"/>
        <v>#VALUE!</v>
      </c>
      <c r="JC153" s="202"/>
      <c r="JD153" s="202"/>
      <c r="JE153" s="202"/>
      <c r="JF153" s="202"/>
      <c r="JG153" s="202"/>
      <c r="JH153" s="202"/>
      <c r="JI153" s="202"/>
      <c r="JJ153" s="202"/>
      <c r="JK153" s="203"/>
      <c r="JL153" s="204"/>
      <c r="JM153" s="108" t="e">
        <f t="shared" si="4087"/>
        <v>#VALUE!</v>
      </c>
      <c r="JN153" s="102">
        <f>IF(E153=0,0,SUMIF('Cocktail (December 2025)'!$F$6:$DB$1547,E153,'Cocktail (December 2025)'!$BB$6:$BB$1547))</f>
        <v>0</v>
      </c>
      <c r="JO153" s="108" t="e">
        <f t="shared" si="4088"/>
        <v>#VALUE!</v>
      </c>
      <c r="JP153" s="109" t="e">
        <f t="shared" si="4089"/>
        <v>#VALUE!</v>
      </c>
      <c r="JQ153" s="104" t="e">
        <f t="shared" si="4090"/>
        <v>#VALUE!</v>
      </c>
      <c r="JR153" s="105" t="e">
        <f t="shared" si="4091"/>
        <v>#VALUE!</v>
      </c>
      <c r="JS153" s="191"/>
      <c r="JT153" s="192" t="e">
        <f t="shared" si="4092"/>
        <v>#VALUE!</v>
      </c>
      <c r="JU153" s="106" t="e">
        <f t="shared" si="4093"/>
        <v>#VALUE!</v>
      </c>
      <c r="JV153" s="202"/>
      <c r="JW153" s="202"/>
      <c r="JX153" s="202"/>
      <c r="JY153" s="202"/>
      <c r="JZ153" s="202"/>
      <c r="KA153" s="202"/>
      <c r="KB153" s="202"/>
      <c r="KC153" s="202"/>
      <c r="KD153" s="203"/>
      <c r="KE153" s="204"/>
      <c r="KF153" s="108" t="e">
        <f t="shared" si="4094"/>
        <v>#VALUE!</v>
      </c>
      <c r="KG153" s="102">
        <f>IF(E153=0,0,SUMIF('Cocktail (December 2025)'!$F$6:$DB$1547,E153,'Cocktail (December 2025)'!$BE$6:$BE$1547))</f>
        <v>0</v>
      </c>
      <c r="KH153" s="108" t="e">
        <f t="shared" si="4095"/>
        <v>#VALUE!</v>
      </c>
      <c r="KI153" s="109" t="e">
        <f t="shared" si="4096"/>
        <v>#VALUE!</v>
      </c>
      <c r="KJ153" s="104" t="e">
        <f t="shared" si="4097"/>
        <v>#VALUE!</v>
      </c>
      <c r="KK153" s="105" t="e">
        <f t="shared" si="4098"/>
        <v>#VALUE!</v>
      </c>
      <c r="KL153" s="191"/>
      <c r="KM153" s="192" t="e">
        <f t="shared" si="4099"/>
        <v>#VALUE!</v>
      </c>
      <c r="KN153" s="106" t="e">
        <f t="shared" si="4100"/>
        <v>#VALUE!</v>
      </c>
      <c r="KO153" s="202"/>
      <c r="KP153" s="202"/>
      <c r="KQ153" s="202"/>
      <c r="KR153" s="202"/>
      <c r="KS153" s="202"/>
      <c r="KT153" s="202"/>
      <c r="KU153" s="202"/>
      <c r="KV153" s="202"/>
      <c r="KW153" s="203"/>
      <c r="KX153" s="204"/>
      <c r="KY153" s="108" t="e">
        <f t="shared" si="4101"/>
        <v>#VALUE!</v>
      </c>
      <c r="KZ153" s="102">
        <f>IF(E153=0,0,SUMIF('Cocktail (December 2025)'!$F$6:$DB$1547,E153,'Cocktail (December 2025)'!$BH$6:$BH$1547))</f>
        <v>0</v>
      </c>
      <c r="LA153" s="108" t="e">
        <f t="shared" si="4102"/>
        <v>#VALUE!</v>
      </c>
      <c r="LB153" s="109" t="e">
        <f t="shared" si="4103"/>
        <v>#VALUE!</v>
      </c>
      <c r="LC153" s="104" t="e">
        <f t="shared" si="4104"/>
        <v>#VALUE!</v>
      </c>
      <c r="LD153" s="105" t="e">
        <f t="shared" si="4105"/>
        <v>#VALUE!</v>
      </c>
      <c r="LE153" s="191"/>
      <c r="LF153" s="192" t="e">
        <f t="shared" si="4106"/>
        <v>#VALUE!</v>
      </c>
      <c r="LG153" s="106" t="e">
        <f t="shared" si="4107"/>
        <v>#VALUE!</v>
      </c>
      <c r="LH153" s="202"/>
      <c r="LI153" s="202"/>
      <c r="LJ153" s="202"/>
      <c r="LK153" s="202"/>
      <c r="LL153" s="202"/>
      <c r="LM153" s="202"/>
      <c r="LN153" s="202"/>
      <c r="LO153" s="202"/>
      <c r="LP153" s="203"/>
      <c r="LQ153" s="204"/>
      <c r="LR153" s="108" t="e">
        <f t="shared" si="4108"/>
        <v>#VALUE!</v>
      </c>
      <c r="LS153" s="102">
        <f>IF(E153=0,0,SUMIF('Cocktail (December 2025)'!$F$6:$DB$1547,E153,'Cocktail (December 2025)'!$BK$6:$BK$1547))</f>
        <v>0</v>
      </c>
      <c r="LT153" s="108" t="e">
        <f t="shared" si="4109"/>
        <v>#VALUE!</v>
      </c>
      <c r="LU153" s="109" t="e">
        <f t="shared" si="4110"/>
        <v>#VALUE!</v>
      </c>
      <c r="LV153" s="104" t="e">
        <f t="shared" si="4111"/>
        <v>#VALUE!</v>
      </c>
      <c r="LW153" s="105" t="e">
        <f t="shared" si="4112"/>
        <v>#VALUE!</v>
      </c>
      <c r="LX153" s="191"/>
      <c r="LY153" s="192" t="e">
        <f t="shared" si="4113"/>
        <v>#VALUE!</v>
      </c>
      <c r="LZ153" s="106" t="e">
        <f t="shared" si="4114"/>
        <v>#VALUE!</v>
      </c>
      <c r="MA153" s="202"/>
      <c r="MB153" s="202"/>
      <c r="MC153" s="202"/>
      <c r="MD153" s="202"/>
      <c r="ME153" s="202"/>
      <c r="MF153" s="202"/>
      <c r="MG153" s="202"/>
      <c r="MH153" s="202"/>
      <c r="MI153" s="203"/>
      <c r="MJ153" s="204"/>
      <c r="MK153" s="108" t="e">
        <f t="shared" si="4115"/>
        <v>#VALUE!</v>
      </c>
      <c r="ML153" s="102">
        <f>IF(E153=0,0,SUMIF('Cocktail (December 2025)'!$F$6:$DB$1547,E153,'Cocktail (December 2025)'!$BN$6:$BN$1547))</f>
        <v>0</v>
      </c>
      <c r="MM153" s="108" t="e">
        <f t="shared" si="4116"/>
        <v>#VALUE!</v>
      </c>
      <c r="MN153" s="109" t="e">
        <f t="shared" si="4117"/>
        <v>#VALUE!</v>
      </c>
      <c r="MO153" s="104" t="e">
        <f t="shared" si="4118"/>
        <v>#VALUE!</v>
      </c>
      <c r="MP153" s="105" t="e">
        <f t="shared" si="4119"/>
        <v>#VALUE!</v>
      </c>
      <c r="MQ153" s="191"/>
      <c r="MR153" s="192" t="e">
        <f t="shared" si="4120"/>
        <v>#VALUE!</v>
      </c>
      <c r="MS153" s="106" t="e">
        <f t="shared" si="4121"/>
        <v>#VALUE!</v>
      </c>
      <c r="MT153" s="202"/>
      <c r="MU153" s="202"/>
      <c r="MV153" s="202"/>
      <c r="MW153" s="202"/>
      <c r="MX153" s="202"/>
      <c r="MY153" s="202"/>
      <c r="MZ153" s="202"/>
      <c r="NA153" s="202"/>
      <c r="NB153" s="203"/>
      <c r="NC153" s="204"/>
      <c r="ND153" s="108" t="e">
        <f t="shared" si="4122"/>
        <v>#VALUE!</v>
      </c>
      <c r="NE153" s="102">
        <f>IF(E153=0,0,SUMIF('Cocktail (December 2025)'!$F$6:$DB$1547,E153,'Cocktail (December 2025)'!$BQ$6:$BQ$1547))</f>
        <v>0</v>
      </c>
      <c r="NF153" s="108" t="e">
        <f t="shared" si="4123"/>
        <v>#VALUE!</v>
      </c>
      <c r="NG153" s="109" t="e">
        <f t="shared" si="4124"/>
        <v>#VALUE!</v>
      </c>
      <c r="NH153" s="104" t="e">
        <f t="shared" si="4125"/>
        <v>#VALUE!</v>
      </c>
      <c r="NI153" s="105" t="e">
        <f t="shared" si="4126"/>
        <v>#VALUE!</v>
      </c>
      <c r="NJ153" s="191"/>
      <c r="NK153" s="192" t="e">
        <f t="shared" si="4127"/>
        <v>#VALUE!</v>
      </c>
      <c r="NL153" s="106" t="e">
        <f t="shared" si="4128"/>
        <v>#VALUE!</v>
      </c>
      <c r="NM153" s="202"/>
      <c r="NN153" s="202"/>
      <c r="NO153" s="202"/>
      <c r="NP153" s="202"/>
      <c r="NQ153" s="202"/>
      <c r="NR153" s="202"/>
      <c r="NS153" s="202"/>
      <c r="NT153" s="202"/>
      <c r="NU153" s="203"/>
      <c r="NV153" s="204"/>
      <c r="NW153" s="108" t="e">
        <f t="shared" si="4129"/>
        <v>#VALUE!</v>
      </c>
      <c r="NX153" s="102">
        <f>IF(E153=0,0,SUMIF('Cocktail (December 2025)'!$F$6:$DB$1547,E153,'Cocktail (December 2025)'!$BT$6:$BT$1547))</f>
        <v>0</v>
      </c>
      <c r="NY153" s="108" t="e">
        <f t="shared" si="4130"/>
        <v>#VALUE!</v>
      </c>
      <c r="NZ153" s="109" t="e">
        <f t="shared" si="4131"/>
        <v>#VALUE!</v>
      </c>
      <c r="OA153" s="104" t="e">
        <f t="shared" si="4132"/>
        <v>#VALUE!</v>
      </c>
      <c r="OB153" s="105" t="e">
        <f t="shared" si="4133"/>
        <v>#VALUE!</v>
      </c>
      <c r="OC153" s="191"/>
      <c r="OD153" s="192" t="e">
        <f t="shared" si="4134"/>
        <v>#VALUE!</v>
      </c>
      <c r="OE153" s="106" t="e">
        <f t="shared" si="4135"/>
        <v>#VALUE!</v>
      </c>
      <c r="OF153" s="202"/>
      <c r="OG153" s="202"/>
      <c r="OH153" s="202"/>
      <c r="OI153" s="202"/>
      <c r="OJ153" s="202"/>
      <c r="OK153" s="202"/>
      <c r="OL153" s="202"/>
      <c r="OM153" s="202"/>
      <c r="ON153" s="203"/>
      <c r="OO153" s="204"/>
      <c r="OP153" s="108" t="e">
        <f t="shared" si="4136"/>
        <v>#VALUE!</v>
      </c>
      <c r="OQ153" s="102">
        <f>IF(E153=0,0,SUMIF('Cocktail (December 2025)'!$F$6:$DB$1547,E153,'Cocktail (December 2025)'!$BW$6:$BW$1547))</f>
        <v>0</v>
      </c>
      <c r="OR153" s="108" t="e">
        <f t="shared" si="4137"/>
        <v>#VALUE!</v>
      </c>
      <c r="OS153" s="109" t="e">
        <f t="shared" si="4138"/>
        <v>#VALUE!</v>
      </c>
      <c r="OT153" s="104" t="e">
        <f t="shared" si="4139"/>
        <v>#VALUE!</v>
      </c>
      <c r="OU153" s="105" t="e">
        <f t="shared" si="4140"/>
        <v>#VALUE!</v>
      </c>
      <c r="OV153" s="191"/>
      <c r="OW153" s="192" t="e">
        <f t="shared" si="4141"/>
        <v>#VALUE!</v>
      </c>
      <c r="OX153" s="106" t="e">
        <f t="shared" si="4142"/>
        <v>#VALUE!</v>
      </c>
      <c r="OY153" s="202"/>
      <c r="OZ153" s="202"/>
      <c r="PA153" s="202"/>
      <c r="PB153" s="202"/>
      <c r="PC153" s="202"/>
      <c r="PD153" s="202"/>
      <c r="PE153" s="202"/>
      <c r="PF153" s="202"/>
      <c r="PG153" s="203"/>
      <c r="PH153" s="204"/>
      <c r="PI153" s="108" t="e">
        <f t="shared" si="4143"/>
        <v>#VALUE!</v>
      </c>
      <c r="PJ153" s="102">
        <f>IF(E153=0,0,SUMIF('Cocktail (December 2025)'!$F$6:$DB$1547,E153,'Cocktail (December 2025)'!$BZ$6:$BZ$1547))</f>
        <v>0</v>
      </c>
      <c r="PK153" s="108" t="e">
        <f t="shared" si="4144"/>
        <v>#VALUE!</v>
      </c>
      <c r="PL153" s="109" t="e">
        <f t="shared" si="4145"/>
        <v>#VALUE!</v>
      </c>
      <c r="PM153" s="104" t="e">
        <f t="shared" si="4146"/>
        <v>#VALUE!</v>
      </c>
      <c r="PN153" s="105" t="e">
        <f t="shared" si="4147"/>
        <v>#VALUE!</v>
      </c>
      <c r="PO153" s="191"/>
      <c r="PP153" s="192" t="e">
        <f t="shared" si="4148"/>
        <v>#VALUE!</v>
      </c>
      <c r="PQ153" s="106" t="e">
        <f t="shared" si="4149"/>
        <v>#VALUE!</v>
      </c>
      <c r="PR153" s="202"/>
      <c r="PS153" s="202"/>
      <c r="PT153" s="202"/>
      <c r="PU153" s="202"/>
      <c r="PV153" s="202"/>
      <c r="PW153" s="202"/>
      <c r="PX153" s="202"/>
      <c r="PY153" s="202"/>
      <c r="PZ153" s="203"/>
      <c r="QA153" s="204"/>
      <c r="QB153" s="108" t="e">
        <f t="shared" si="4150"/>
        <v>#VALUE!</v>
      </c>
      <c r="QC153" s="102">
        <f>IF(E153=0,0,SUMIF('Cocktail (December 2025)'!$F$6:$DB$1547,E153,'Cocktail (December 2025)'!$CC$6:$CC$1547))</f>
        <v>0</v>
      </c>
      <c r="QD153" s="108" t="e">
        <f t="shared" si="4151"/>
        <v>#VALUE!</v>
      </c>
      <c r="QE153" s="109" t="e">
        <f t="shared" si="4152"/>
        <v>#VALUE!</v>
      </c>
      <c r="QF153" s="104" t="e">
        <f t="shared" si="4153"/>
        <v>#VALUE!</v>
      </c>
      <c r="QG153" s="105" t="e">
        <f t="shared" si="4154"/>
        <v>#VALUE!</v>
      </c>
      <c r="QH153" s="191"/>
      <c r="QI153" s="192" t="e">
        <f t="shared" si="4155"/>
        <v>#VALUE!</v>
      </c>
      <c r="QJ153" s="106" t="e">
        <f t="shared" si="4156"/>
        <v>#VALUE!</v>
      </c>
      <c r="QK153" s="202"/>
      <c r="QL153" s="202"/>
      <c r="QM153" s="202"/>
      <c r="QN153" s="202"/>
      <c r="QO153" s="202"/>
      <c r="QP153" s="202"/>
      <c r="QQ153" s="202"/>
      <c r="QR153" s="202"/>
      <c r="QS153" s="203"/>
      <c r="QT153" s="204"/>
      <c r="QU153" s="108" t="e">
        <f t="shared" si="4157"/>
        <v>#VALUE!</v>
      </c>
      <c r="QV153" s="102">
        <f>IF(E153=0,0,SUMIF('Cocktail (December 2025)'!$F$6:$DB$1547,E153,'Cocktail (December 2025)'!$CF$6:$CF$1547))</f>
        <v>0</v>
      </c>
      <c r="QW153" s="108" t="e">
        <f t="shared" si="4158"/>
        <v>#VALUE!</v>
      </c>
      <c r="QX153" s="109" t="e">
        <f t="shared" si="4159"/>
        <v>#VALUE!</v>
      </c>
      <c r="QY153" s="104" t="e">
        <f t="shared" si="4160"/>
        <v>#VALUE!</v>
      </c>
      <c r="QZ153" s="105" t="e">
        <f t="shared" si="4161"/>
        <v>#VALUE!</v>
      </c>
      <c r="RA153" s="191"/>
      <c r="RB153" s="192" t="e">
        <f t="shared" si="4162"/>
        <v>#VALUE!</v>
      </c>
      <c r="RC153" s="106" t="e">
        <f t="shared" si="4163"/>
        <v>#VALUE!</v>
      </c>
      <c r="RD153" s="202"/>
      <c r="RE153" s="202"/>
      <c r="RF153" s="202"/>
      <c r="RG153" s="202"/>
      <c r="RH153" s="202"/>
      <c r="RI153" s="202"/>
      <c r="RJ153" s="202"/>
      <c r="RK153" s="202"/>
      <c r="RL153" s="203"/>
      <c r="RM153" s="204"/>
      <c r="RN153" s="108" t="e">
        <f t="shared" si="4164"/>
        <v>#VALUE!</v>
      </c>
      <c r="RO153" s="102">
        <f>IF(E153=0,0,SUMIF('Cocktail (December 2025)'!$F$6:$DB$1547,E153,'Cocktail (December 2025)'!$CI$6:$CI$1547))</f>
        <v>0</v>
      </c>
      <c r="RP153" s="108" t="e">
        <f t="shared" si="4165"/>
        <v>#VALUE!</v>
      </c>
      <c r="RQ153" s="109" t="e">
        <f t="shared" si="4166"/>
        <v>#VALUE!</v>
      </c>
      <c r="RR153" s="104" t="e">
        <f t="shared" si="4167"/>
        <v>#VALUE!</v>
      </c>
      <c r="RS153" s="105" t="e">
        <f t="shared" si="4168"/>
        <v>#VALUE!</v>
      </c>
      <c r="RT153" s="191"/>
      <c r="RU153" s="192" t="e">
        <f t="shared" si="4169"/>
        <v>#VALUE!</v>
      </c>
      <c r="RV153" s="106" t="e">
        <f t="shared" si="4170"/>
        <v>#VALUE!</v>
      </c>
      <c r="RW153" s="202"/>
      <c r="RX153" s="202"/>
      <c r="RY153" s="202"/>
      <c r="RZ153" s="202"/>
      <c r="SA153" s="202"/>
      <c r="SB153" s="202"/>
      <c r="SC153" s="202"/>
      <c r="SD153" s="202"/>
      <c r="SE153" s="203"/>
      <c r="SF153" s="204"/>
      <c r="SG153" s="108" t="e">
        <f t="shared" si="4171"/>
        <v>#VALUE!</v>
      </c>
      <c r="SH153" s="102">
        <f>IF(E153=0,0,SUMIF('Cocktail (December 2025)'!$F$6:$DB$1547,E153,'Cocktail (December 2025)'!$CL$6:$CL$1547))</f>
        <v>0</v>
      </c>
      <c r="SI153" s="108" t="e">
        <f t="shared" si="4172"/>
        <v>#VALUE!</v>
      </c>
      <c r="SJ153" s="109" t="e">
        <f t="shared" si="4173"/>
        <v>#VALUE!</v>
      </c>
      <c r="SK153" s="104" t="e">
        <f t="shared" si="4174"/>
        <v>#VALUE!</v>
      </c>
      <c r="SL153" s="105" t="e">
        <f t="shared" si="4175"/>
        <v>#VALUE!</v>
      </c>
      <c r="SM153" s="191"/>
      <c r="SN153" s="192" t="e">
        <f t="shared" si="4176"/>
        <v>#VALUE!</v>
      </c>
      <c r="SO153" s="106" t="e">
        <f t="shared" si="4177"/>
        <v>#VALUE!</v>
      </c>
      <c r="SP153" s="202"/>
      <c r="SQ153" s="202"/>
      <c r="SR153" s="202"/>
      <c r="SS153" s="202"/>
      <c r="ST153" s="202"/>
      <c r="SU153" s="202"/>
      <c r="SV153" s="202"/>
      <c r="SW153" s="202"/>
      <c r="SX153" s="203"/>
      <c r="SY153" s="204"/>
      <c r="SZ153" s="108" t="e">
        <f t="shared" si="4178"/>
        <v>#VALUE!</v>
      </c>
      <c r="TA153" s="102">
        <f>IF(E153=0,0,SUMIF('Cocktail (December 2025)'!$F$6:$DB$1547,E153,'Cocktail (December 2025)'!$CO$6:$CO$1547))</f>
        <v>0</v>
      </c>
      <c r="TB153" s="108" t="e">
        <f t="shared" si="4179"/>
        <v>#VALUE!</v>
      </c>
      <c r="TC153" s="109" t="e">
        <f t="shared" si="4180"/>
        <v>#VALUE!</v>
      </c>
      <c r="TD153" s="104" t="e">
        <f t="shared" si="4181"/>
        <v>#VALUE!</v>
      </c>
      <c r="TE153" s="105" t="e">
        <f t="shared" si="4182"/>
        <v>#VALUE!</v>
      </c>
      <c r="TF153" s="191"/>
      <c r="TG153" s="192" t="e">
        <f t="shared" si="4183"/>
        <v>#VALUE!</v>
      </c>
      <c r="TH153" s="106" t="e">
        <f t="shared" si="4184"/>
        <v>#VALUE!</v>
      </c>
      <c r="TI153" s="202"/>
      <c r="TJ153" s="202"/>
      <c r="TK153" s="202"/>
      <c r="TL153" s="202"/>
      <c r="TM153" s="202"/>
      <c r="TN153" s="202"/>
      <c r="TO153" s="202"/>
      <c r="TP153" s="202"/>
      <c r="TQ153" s="203"/>
      <c r="TR153" s="204"/>
      <c r="TS153" s="108" t="e">
        <f t="shared" si="4185"/>
        <v>#VALUE!</v>
      </c>
      <c r="TT153" s="102">
        <f>IF(E153=0,0,SUMIF('Cocktail (December 2025)'!$F$6:$DB$1547,E153,'Cocktail (December 2025)'!$CR$6:$CR$1547))</f>
        <v>0</v>
      </c>
      <c r="TU153" s="108" t="e">
        <f t="shared" si="4186"/>
        <v>#VALUE!</v>
      </c>
      <c r="TV153" s="109" t="e">
        <f t="shared" si="4187"/>
        <v>#VALUE!</v>
      </c>
      <c r="TW153" s="104" t="e">
        <f t="shared" si="4188"/>
        <v>#VALUE!</v>
      </c>
      <c r="TX153" s="105" t="e">
        <f t="shared" si="4189"/>
        <v>#VALUE!</v>
      </c>
      <c r="TY153" s="191"/>
      <c r="TZ153" s="192" t="e">
        <f t="shared" si="4190"/>
        <v>#VALUE!</v>
      </c>
      <c r="UA153" s="106" t="e">
        <f t="shared" si="4191"/>
        <v>#VALUE!</v>
      </c>
      <c r="UB153" s="202"/>
      <c r="UC153" s="202"/>
      <c r="UD153" s="202"/>
      <c r="UE153" s="202"/>
      <c r="UF153" s="202"/>
      <c r="UG153" s="202"/>
      <c r="UH153" s="202"/>
      <c r="UI153" s="202"/>
      <c r="UJ153" s="203"/>
      <c r="UK153" s="204"/>
      <c r="UL153" s="108" t="e">
        <f t="shared" si="4192"/>
        <v>#VALUE!</v>
      </c>
      <c r="UM153" s="102">
        <f>IF(E153=0,0,SUMIF('Cocktail (December 2025)'!$F$6:$DB$1547,E153,'Cocktail (December 2025)'!$CU$6:$CU$1547))</f>
        <v>0</v>
      </c>
      <c r="UN153" s="108" t="e">
        <f t="shared" si="4193"/>
        <v>#VALUE!</v>
      </c>
      <c r="UO153" s="109" t="e">
        <f t="shared" si="4194"/>
        <v>#VALUE!</v>
      </c>
      <c r="UP153" s="104" t="e">
        <f t="shared" si="4195"/>
        <v>#VALUE!</v>
      </c>
      <c r="UQ153" s="105" t="e">
        <f t="shared" si="4196"/>
        <v>#VALUE!</v>
      </c>
      <c r="UR153" s="191"/>
      <c r="US153" s="192" t="e">
        <f t="shared" si="4197"/>
        <v>#VALUE!</v>
      </c>
      <c r="UT153" s="106" t="e">
        <f t="shared" si="4198"/>
        <v>#VALUE!</v>
      </c>
      <c r="UU153" s="202"/>
      <c r="UV153" s="202"/>
      <c r="UW153" s="202"/>
      <c r="UX153" s="202"/>
      <c r="UY153" s="202"/>
      <c r="UZ153" s="202"/>
      <c r="VA153" s="202"/>
      <c r="VB153" s="202"/>
      <c r="VC153" s="203"/>
      <c r="VD153" s="204"/>
      <c r="VE153" s="108" t="e">
        <f t="shared" si="4199"/>
        <v>#VALUE!</v>
      </c>
      <c r="VF153" s="102">
        <f>IF(E153=0,0,SUMIF('Cocktail (December 2025)'!$F$6:$DB$1547,E153,'Cocktail (December 2025)'!$CX$6:$CX$1547))</f>
        <v>0</v>
      </c>
      <c r="VG153" s="108" t="e">
        <f t="shared" si="4200"/>
        <v>#VALUE!</v>
      </c>
      <c r="VH153" s="109" t="e">
        <f t="shared" si="4201"/>
        <v>#VALUE!</v>
      </c>
      <c r="VI153" s="104" t="e">
        <f t="shared" si="4202"/>
        <v>#VALUE!</v>
      </c>
      <c r="VJ153" s="105" t="e">
        <f t="shared" si="4203"/>
        <v>#VALUE!</v>
      </c>
      <c r="VK153" s="191"/>
      <c r="VL153" s="192" t="e">
        <f t="shared" si="4204"/>
        <v>#VALUE!</v>
      </c>
      <c r="VM153" s="106" t="e">
        <f t="shared" si="4205"/>
        <v>#VALUE!</v>
      </c>
      <c r="VN153" s="202"/>
      <c r="VO153" s="202"/>
      <c r="VP153" s="202"/>
      <c r="VQ153" s="202"/>
      <c r="VR153" s="202"/>
      <c r="VS153" s="202"/>
      <c r="VT153" s="202"/>
      <c r="VU153" s="202"/>
      <c r="VV153" s="203"/>
      <c r="VW153" s="204"/>
      <c r="VX153" s="108" t="e">
        <f t="shared" si="4206"/>
        <v>#VALUE!</v>
      </c>
      <c r="VY153" s="102">
        <f>IF(E153=0,0,SUMIF('Cocktail (December 2025)'!$F$6:$DB$1547,E153,'Cocktail (December 2025)'!$DA$6:$DA$1547))</f>
        <v>0</v>
      </c>
      <c r="VZ153" s="108" t="e">
        <f t="shared" si="4207"/>
        <v>#VALUE!</v>
      </c>
      <c r="WA153" s="109" t="e">
        <f t="shared" si="4208"/>
        <v>#VALUE!</v>
      </c>
      <c r="WB153" s="104" t="e">
        <f t="shared" si="4209"/>
        <v>#VALUE!</v>
      </c>
      <c r="WC153" s="105" t="e">
        <f t="shared" si="4210"/>
        <v>#VALUE!</v>
      </c>
      <c r="WD153" s="191"/>
      <c r="WE153" s="192" t="e">
        <f t="shared" si="4211"/>
        <v>#VALUE!</v>
      </c>
      <c r="WF153" s="14" t="s">
        <v>81</v>
      </c>
      <c r="WG153" s="62">
        <f t="shared" si="4212"/>
        <v>0</v>
      </c>
      <c r="WH153" s="13">
        <f t="shared" si="4213"/>
        <v>0</v>
      </c>
      <c r="WI153" s="13">
        <f t="shared" si="4214"/>
        <v>0</v>
      </c>
      <c r="WJ153" s="13">
        <f t="shared" si="4215"/>
        <v>0</v>
      </c>
      <c r="WK153" s="13">
        <f t="shared" si="4216"/>
        <v>0</v>
      </c>
      <c r="WL153" s="13">
        <f t="shared" si="4217"/>
        <v>0</v>
      </c>
      <c r="WM153" s="13">
        <f t="shared" si="4218"/>
        <v>0</v>
      </c>
      <c r="WN153" s="13">
        <f t="shared" si="4219"/>
        <v>0</v>
      </c>
      <c r="WO153" s="13">
        <f t="shared" si="4220"/>
        <v>0</v>
      </c>
      <c r="WP153" s="63">
        <f t="shared" si="4221"/>
        <v>0</v>
      </c>
      <c r="WQ153" s="63">
        <f t="shared" si="4222"/>
        <v>0</v>
      </c>
      <c r="WR153" s="63" t="e">
        <f t="shared" si="4223"/>
        <v>#VALUE!</v>
      </c>
      <c r="WS153" s="63" t="e">
        <f t="shared" si="4224"/>
        <v>#VALUE!</v>
      </c>
      <c r="WT153" s="54" t="e">
        <f t="shared" si="4225"/>
        <v>#VALUE!</v>
      </c>
      <c r="WU153" s="64" t="e">
        <f t="shared" si="4226"/>
        <v>#VALUE!</v>
      </c>
      <c r="WV153" s="196"/>
      <c r="WW153" s="197" t="e">
        <f t="shared" si="4227"/>
        <v>#VALUE!</v>
      </c>
      <c r="WX153" s="12" t="e">
        <f t="shared" si="4228"/>
        <v>#VALUE!</v>
      </c>
      <c r="WY153" s="61"/>
    </row>
    <row r="154" spans="1:623" ht="15" hidden="1" x14ac:dyDescent="0.3">
      <c r="A154" s="114" t="str">
        <f t="shared" si="3994"/>
        <v>-</v>
      </c>
      <c r="B154" s="175"/>
      <c r="C154" s="173">
        <v>976</v>
      </c>
      <c r="D154" s="174">
        <v>471</v>
      </c>
      <c r="E154" s="138"/>
      <c r="F154" s="98" t="str">
        <f>IF(E154="","",IF(VLOOKUP(E154,'Master Data (December 2025)'!$B$10:$N$857,1)=E154,VLOOKUP(E154,'Master Data (December 2025)'!$B$10:$N$857,6),"XX"))</f>
        <v/>
      </c>
      <c r="G154" s="98"/>
      <c r="H154" s="90" t="str">
        <f>IF(E154="","",IF(VLOOKUP(E154,'Master Data (December 2025)'!$B$10:$N$857,1)=E154,VLOOKUP(E154,'Master Data (December 2025)'!$B$10:$N$857,8),"XX"))</f>
        <v/>
      </c>
      <c r="I154" s="98"/>
      <c r="J154" s="90" t="str">
        <f>IF(E154="","",IF(VLOOKUP(E154,'Master Data (December 2025)'!$B$10:$N$857,1)=E154,VLOOKUP(E154,'Master Data (December 2025)'!$B$10:$N$857,3),"XX"))</f>
        <v/>
      </c>
      <c r="K154" s="99" t="str">
        <f>IF(E154="","",IF(VLOOKUP(E154,'Master Data (December 2025)'!$B$10:$N$857,1)=E154,VLOOKUP(E154,'Master Data (December 2025)'!$B$10:$N$857,5),"XX"))</f>
        <v/>
      </c>
      <c r="L154" s="215" t="str">
        <f>IF(E154="","",IF(VLOOKUP(E154,'Master Data (December 2025)'!$B$10:$N$857,1)=E154,VLOOKUP(E154,'Master Data (December 2025)'!$B$10:$N$857,11),"XX"))</f>
        <v/>
      </c>
      <c r="M154" s="215" t="str">
        <f>IF(E154="","",IF(VLOOKUP(E154,'Master Data (December 2025)'!$B$10:$N$857,1)=E154,VLOOKUP(E154,'Master Data (December 2025)'!$B$10:$N$857,13),"XX"))</f>
        <v/>
      </c>
      <c r="N154" s="208"/>
      <c r="O154" s="100">
        <f t="shared" si="3996"/>
        <v>0</v>
      </c>
      <c r="P154" s="202"/>
      <c r="Q154" s="202"/>
      <c r="R154" s="202"/>
      <c r="S154" s="202"/>
      <c r="T154" s="202"/>
      <c r="U154" s="202"/>
      <c r="V154" s="202"/>
      <c r="W154" s="202"/>
      <c r="X154" s="203"/>
      <c r="Y154" s="204"/>
      <c r="Z154" s="101" t="e">
        <f t="shared" si="3997"/>
        <v>#VALUE!</v>
      </c>
      <c r="AA154" s="102">
        <f>IF(E154=0,0,SUMIF('Cocktail (December 2025)'!$F$6:$DB$1547,E154,'Cocktail (December 2025)'!$O$6:$O$1547))</f>
        <v>0</v>
      </c>
      <c r="AB154" s="103" t="e">
        <f t="shared" si="3998"/>
        <v>#VALUE!</v>
      </c>
      <c r="AC154" s="104" t="e">
        <f t="shared" si="3999"/>
        <v>#VALUE!</v>
      </c>
      <c r="AD154" s="104" t="e">
        <f t="shared" si="4000"/>
        <v>#VALUE!</v>
      </c>
      <c r="AE154" s="105" t="e">
        <f t="shared" si="4001"/>
        <v>#VALUE!</v>
      </c>
      <c r="AF154" s="191"/>
      <c r="AG154" s="192" t="e">
        <f t="shared" si="4002"/>
        <v>#VALUE!</v>
      </c>
      <c r="AH154" s="106" t="e">
        <f t="shared" si="3995"/>
        <v>#VALUE!</v>
      </c>
      <c r="AI154" s="202"/>
      <c r="AJ154" s="202"/>
      <c r="AK154" s="202"/>
      <c r="AL154" s="202"/>
      <c r="AM154" s="202"/>
      <c r="AN154" s="202"/>
      <c r="AO154" s="202"/>
      <c r="AP154" s="202"/>
      <c r="AQ154" s="203"/>
      <c r="AR154" s="204"/>
      <c r="AS154" s="107" t="e">
        <f t="shared" si="4003"/>
        <v>#VALUE!</v>
      </c>
      <c r="AT154" s="102">
        <f>IF(E154=0,0,SUMIF('Cocktail (December 2025)'!$F$6:$DB$1547,E154,'Cocktail (December 2025)'!$R$6:$R$1547))</f>
        <v>0</v>
      </c>
      <c r="AU154" s="108" t="e">
        <f t="shared" si="4004"/>
        <v>#VALUE!</v>
      </c>
      <c r="AV154" s="104" t="e">
        <f t="shared" si="4005"/>
        <v>#VALUE!</v>
      </c>
      <c r="AW154" s="104" t="e">
        <f t="shared" si="4006"/>
        <v>#VALUE!</v>
      </c>
      <c r="AX154" s="105" t="e">
        <f t="shared" si="4007"/>
        <v>#VALUE!</v>
      </c>
      <c r="AY154" s="191"/>
      <c r="AZ154" s="192" t="e">
        <f t="shared" si="4008"/>
        <v>#VALUE!</v>
      </c>
      <c r="BA154" s="106" t="e">
        <f t="shared" si="4009"/>
        <v>#VALUE!</v>
      </c>
      <c r="BB154" s="202"/>
      <c r="BC154" s="202"/>
      <c r="BD154" s="202"/>
      <c r="BE154" s="202"/>
      <c r="BF154" s="202"/>
      <c r="BG154" s="202"/>
      <c r="BH154" s="202"/>
      <c r="BI154" s="202"/>
      <c r="BJ154" s="203"/>
      <c r="BK154" s="204"/>
      <c r="BL154" s="108" t="e">
        <f t="shared" si="4010"/>
        <v>#VALUE!</v>
      </c>
      <c r="BM154" s="102">
        <f>IF(E154=0,0,SUMIF('Cocktail (December 2025)'!$F$6:$DB$1547,E154,'Cocktail (December 2025)'!$U$6:$U$1547))</f>
        <v>0</v>
      </c>
      <c r="BN154" s="108" t="e">
        <f t="shared" si="4011"/>
        <v>#VALUE!</v>
      </c>
      <c r="BO154" s="109" t="e">
        <f t="shared" si="4012"/>
        <v>#VALUE!</v>
      </c>
      <c r="BP154" s="104" t="e">
        <f t="shared" si="4013"/>
        <v>#VALUE!</v>
      </c>
      <c r="BQ154" s="105" t="e">
        <f t="shared" si="4014"/>
        <v>#VALUE!</v>
      </c>
      <c r="BR154" s="191"/>
      <c r="BS154" s="192" t="e">
        <f t="shared" si="4015"/>
        <v>#VALUE!</v>
      </c>
      <c r="BT154" s="106" t="e">
        <f t="shared" si="4016"/>
        <v>#VALUE!</v>
      </c>
      <c r="BU154" s="202"/>
      <c r="BV154" s="202"/>
      <c r="BW154" s="202"/>
      <c r="BX154" s="202"/>
      <c r="BY154" s="202"/>
      <c r="BZ154" s="202"/>
      <c r="CA154" s="202"/>
      <c r="CB154" s="202"/>
      <c r="CC154" s="203"/>
      <c r="CD154" s="204"/>
      <c r="CE154" s="108" t="e">
        <f t="shared" si="4017"/>
        <v>#VALUE!</v>
      </c>
      <c r="CF154" s="102">
        <f>IF(E154=0,0,SUMIF('Cocktail (December 2025)'!$F$6:$DB$1547,E154,'Cocktail (December 2025)'!$X$6:$X$1547))</f>
        <v>0</v>
      </c>
      <c r="CG154" s="108" t="e">
        <f t="shared" si="4018"/>
        <v>#VALUE!</v>
      </c>
      <c r="CH154" s="109" t="e">
        <f t="shared" si="4019"/>
        <v>#VALUE!</v>
      </c>
      <c r="CI154" s="104" t="e">
        <f t="shared" si="4020"/>
        <v>#VALUE!</v>
      </c>
      <c r="CJ154" s="105" t="e">
        <f t="shared" si="4021"/>
        <v>#VALUE!</v>
      </c>
      <c r="CK154" s="191"/>
      <c r="CL154" s="192" t="e">
        <f t="shared" si="4022"/>
        <v>#VALUE!</v>
      </c>
      <c r="CM154" s="106" t="e">
        <f t="shared" si="4023"/>
        <v>#VALUE!</v>
      </c>
      <c r="CN154" s="202"/>
      <c r="CO154" s="202"/>
      <c r="CP154" s="202"/>
      <c r="CQ154" s="202"/>
      <c r="CR154" s="202"/>
      <c r="CS154" s="202"/>
      <c r="CT154" s="202"/>
      <c r="CU154" s="202"/>
      <c r="CV154" s="203"/>
      <c r="CW154" s="204"/>
      <c r="CX154" s="108" t="e">
        <f t="shared" si="4024"/>
        <v>#VALUE!</v>
      </c>
      <c r="CY154" s="102">
        <f>IF(E154=0,0,SUMIF('Cocktail (December 2025)'!$F$6:$DB$1547,E154,'Cocktail (December 2025)'!$AA$6:$AA$1547))</f>
        <v>0</v>
      </c>
      <c r="CZ154" s="108" t="e">
        <f t="shared" si="4025"/>
        <v>#VALUE!</v>
      </c>
      <c r="DA154" s="109" t="e">
        <f t="shared" si="4026"/>
        <v>#VALUE!</v>
      </c>
      <c r="DB154" s="104" t="e">
        <f t="shared" si="4027"/>
        <v>#VALUE!</v>
      </c>
      <c r="DC154" s="105" t="e">
        <f t="shared" si="4028"/>
        <v>#VALUE!</v>
      </c>
      <c r="DD154" s="191"/>
      <c r="DE154" s="192" t="e">
        <f t="shared" si="4029"/>
        <v>#VALUE!</v>
      </c>
      <c r="DF154" s="106" t="e">
        <f t="shared" si="4030"/>
        <v>#VALUE!</v>
      </c>
      <c r="DG154" s="202"/>
      <c r="DH154" s="202"/>
      <c r="DI154" s="202"/>
      <c r="DJ154" s="202"/>
      <c r="DK154" s="202"/>
      <c r="DL154" s="202"/>
      <c r="DM154" s="202"/>
      <c r="DN154" s="202"/>
      <c r="DO154" s="203"/>
      <c r="DP154" s="204"/>
      <c r="DQ154" s="108" t="e">
        <f t="shared" si="4031"/>
        <v>#VALUE!</v>
      </c>
      <c r="DR154" s="102">
        <f>IF(E154=0,0,SUMIF('Cocktail (December 2025)'!$F$6:$DB$1547,E154,'Cocktail (December 2025)'!$AD$6:$AD$1547))</f>
        <v>0</v>
      </c>
      <c r="DS154" s="108" t="e">
        <f t="shared" si="4032"/>
        <v>#VALUE!</v>
      </c>
      <c r="DT154" s="109" t="e">
        <f t="shared" si="4033"/>
        <v>#VALUE!</v>
      </c>
      <c r="DU154" s="104" t="e">
        <f t="shared" si="4034"/>
        <v>#VALUE!</v>
      </c>
      <c r="DV154" s="105" t="e">
        <f t="shared" si="4035"/>
        <v>#VALUE!</v>
      </c>
      <c r="DW154" s="191"/>
      <c r="DX154" s="192" t="e">
        <f t="shared" si="4036"/>
        <v>#VALUE!</v>
      </c>
      <c r="DY154" s="106" t="e">
        <f t="shared" si="4037"/>
        <v>#VALUE!</v>
      </c>
      <c r="DZ154" s="202"/>
      <c r="EA154" s="202"/>
      <c r="EB154" s="202"/>
      <c r="EC154" s="202"/>
      <c r="ED154" s="202"/>
      <c r="EE154" s="202"/>
      <c r="EF154" s="202"/>
      <c r="EG154" s="202"/>
      <c r="EH154" s="203"/>
      <c r="EI154" s="204"/>
      <c r="EJ154" s="108" t="e">
        <f t="shared" si="4038"/>
        <v>#VALUE!</v>
      </c>
      <c r="EK154" s="102">
        <f>IF(E154=0,0,SUMIF('Cocktail (December 2025)'!$F$6:$DB$1547,E154,'Cocktail (December 2025)'!$AG$6:$AG$1547))</f>
        <v>0</v>
      </c>
      <c r="EL154" s="108" t="e">
        <f t="shared" si="4039"/>
        <v>#VALUE!</v>
      </c>
      <c r="EM154" s="109" t="e">
        <f t="shared" si="4040"/>
        <v>#VALUE!</v>
      </c>
      <c r="EN154" s="104" t="e">
        <f t="shared" si="4041"/>
        <v>#VALUE!</v>
      </c>
      <c r="EO154" s="105" t="e">
        <f t="shared" si="4042"/>
        <v>#VALUE!</v>
      </c>
      <c r="EP154" s="191"/>
      <c r="EQ154" s="199" t="e">
        <f t="shared" si="4043"/>
        <v>#VALUE!</v>
      </c>
      <c r="ER154" s="185" t="e">
        <f t="shared" si="4044"/>
        <v>#VALUE!</v>
      </c>
      <c r="ES154" s="202"/>
      <c r="ET154" s="202"/>
      <c r="EU154" s="202"/>
      <c r="EV154" s="202"/>
      <c r="EW154" s="202"/>
      <c r="EX154" s="202"/>
      <c r="EY154" s="202"/>
      <c r="EZ154" s="202"/>
      <c r="FA154" s="203"/>
      <c r="FB154" s="204"/>
      <c r="FC154" s="108" t="e">
        <f t="shared" si="4045"/>
        <v>#VALUE!</v>
      </c>
      <c r="FD154" s="102">
        <f>IF(E154=0,0,SUMIF('Cocktail (December 2025)'!$F$6:$DB$1547,E154,'Cocktail (December 2025)'!$AJ$6:$AJ$1547))</f>
        <v>0</v>
      </c>
      <c r="FE154" s="108" t="e">
        <f t="shared" si="4046"/>
        <v>#VALUE!</v>
      </c>
      <c r="FF154" s="109" t="e">
        <f t="shared" si="4047"/>
        <v>#VALUE!</v>
      </c>
      <c r="FG154" s="104" t="e">
        <f t="shared" si="4048"/>
        <v>#VALUE!</v>
      </c>
      <c r="FH154" s="105" t="e">
        <f t="shared" si="4049"/>
        <v>#VALUE!</v>
      </c>
      <c r="FI154" s="191"/>
      <c r="FJ154" s="192" t="e">
        <f t="shared" si="4050"/>
        <v>#VALUE!</v>
      </c>
      <c r="FK154" s="110" t="e">
        <f t="shared" si="4051"/>
        <v>#VALUE!</v>
      </c>
      <c r="FL154" s="202"/>
      <c r="FM154" s="202"/>
      <c r="FN154" s="202"/>
      <c r="FO154" s="202"/>
      <c r="FP154" s="202"/>
      <c r="FQ154" s="202"/>
      <c r="FR154" s="202"/>
      <c r="FS154" s="202"/>
      <c r="FT154" s="203"/>
      <c r="FU154" s="204"/>
      <c r="FV154" s="108" t="e">
        <f t="shared" si="4052"/>
        <v>#VALUE!</v>
      </c>
      <c r="FW154" s="102">
        <f>IF(E154=0,0,SUMIF('Cocktail (December 2025)'!$F$6:$DB$1547,E154,'Cocktail (December 2025)'!$AM$6:$AM$1547))</f>
        <v>0</v>
      </c>
      <c r="FX154" s="108" t="e">
        <f t="shared" si="4053"/>
        <v>#VALUE!</v>
      </c>
      <c r="FY154" s="109" t="e">
        <f t="shared" si="4054"/>
        <v>#VALUE!</v>
      </c>
      <c r="FZ154" s="104" t="e">
        <f t="shared" si="4055"/>
        <v>#VALUE!</v>
      </c>
      <c r="GA154" s="105" t="e">
        <f t="shared" si="4056"/>
        <v>#VALUE!</v>
      </c>
      <c r="GB154" s="191"/>
      <c r="GC154" s="192" t="e">
        <f t="shared" si="4057"/>
        <v>#VALUE!</v>
      </c>
      <c r="GD154" s="106" t="e">
        <f t="shared" si="4058"/>
        <v>#VALUE!</v>
      </c>
      <c r="GE154" s="202"/>
      <c r="GF154" s="202"/>
      <c r="GG154" s="202"/>
      <c r="GH154" s="202"/>
      <c r="GI154" s="202"/>
      <c r="GJ154" s="202"/>
      <c r="GK154" s="202"/>
      <c r="GL154" s="202"/>
      <c r="GM154" s="203"/>
      <c r="GN154" s="204"/>
      <c r="GO154" s="108" t="e">
        <f t="shared" si="4059"/>
        <v>#VALUE!</v>
      </c>
      <c r="GP154" s="102">
        <f>IF(E154=0,0,SUMIF('Cocktail (December 2025)'!$F$6:$DB$1547,E154,'Cocktail (December 2025)'!$AP$6:$AP$1547))</f>
        <v>0</v>
      </c>
      <c r="GQ154" s="108" t="e">
        <f t="shared" si="4060"/>
        <v>#VALUE!</v>
      </c>
      <c r="GR154" s="109" t="e">
        <f t="shared" si="4061"/>
        <v>#VALUE!</v>
      </c>
      <c r="GS154" s="104" t="e">
        <f t="shared" si="4062"/>
        <v>#VALUE!</v>
      </c>
      <c r="GT154" s="105" t="e">
        <f t="shared" si="4063"/>
        <v>#VALUE!</v>
      </c>
      <c r="GU154" s="191"/>
      <c r="GV154" s="192" t="e">
        <f t="shared" si="4064"/>
        <v>#VALUE!</v>
      </c>
      <c r="GW154" s="106" t="e">
        <f t="shared" si="4065"/>
        <v>#VALUE!</v>
      </c>
      <c r="GX154" s="202"/>
      <c r="GY154" s="202"/>
      <c r="GZ154" s="202"/>
      <c r="HA154" s="202"/>
      <c r="HB154" s="202"/>
      <c r="HC154" s="202"/>
      <c r="HD154" s="202"/>
      <c r="HE154" s="202"/>
      <c r="HF154" s="203"/>
      <c r="HG154" s="204"/>
      <c r="HH154" s="108" t="e">
        <f t="shared" si="4066"/>
        <v>#VALUE!</v>
      </c>
      <c r="HI154" s="102">
        <f>IF(E154=0,0,SUMIF('Cocktail (December 2025)'!$F$6:$DB$1547,E154,'Cocktail (December 2025)'!$AS$6:$AS$1547))</f>
        <v>0</v>
      </c>
      <c r="HJ154" s="108" t="e">
        <f t="shared" si="4067"/>
        <v>#VALUE!</v>
      </c>
      <c r="HK154" s="109" t="e">
        <f t="shared" si="4068"/>
        <v>#VALUE!</v>
      </c>
      <c r="HL154" s="104" t="e">
        <f t="shared" si="4069"/>
        <v>#VALUE!</v>
      </c>
      <c r="HM154" s="105" t="e">
        <f t="shared" si="4070"/>
        <v>#VALUE!</v>
      </c>
      <c r="HN154" s="191"/>
      <c r="HO154" s="192" t="e">
        <f t="shared" si="4071"/>
        <v>#VALUE!</v>
      </c>
      <c r="HP154" s="106" t="e">
        <f t="shared" si="4072"/>
        <v>#VALUE!</v>
      </c>
      <c r="HQ154" s="202"/>
      <c r="HR154" s="202"/>
      <c r="HS154" s="202"/>
      <c r="HT154" s="202"/>
      <c r="HU154" s="202"/>
      <c r="HV154" s="202"/>
      <c r="HW154" s="202"/>
      <c r="HX154" s="202"/>
      <c r="HY154" s="203"/>
      <c r="HZ154" s="204"/>
      <c r="IA154" s="108" t="e">
        <f t="shared" si="4073"/>
        <v>#VALUE!</v>
      </c>
      <c r="IB154" s="102">
        <f>IF(E154=0,0,SUMIF('Cocktail (December 2025)'!$F$6:$DB$1547,E154,'Cocktail (December 2025)'!$AV$6:$AV$1547))</f>
        <v>0</v>
      </c>
      <c r="IC154" s="108" t="e">
        <f t="shared" si="4074"/>
        <v>#VALUE!</v>
      </c>
      <c r="ID154" s="109" t="e">
        <f t="shared" si="4075"/>
        <v>#VALUE!</v>
      </c>
      <c r="IE154" s="104" t="e">
        <f t="shared" si="4076"/>
        <v>#VALUE!</v>
      </c>
      <c r="IF154" s="105" t="e">
        <f t="shared" si="4077"/>
        <v>#VALUE!</v>
      </c>
      <c r="IG154" s="191"/>
      <c r="IH154" s="192" t="e">
        <f t="shared" si="4078"/>
        <v>#VALUE!</v>
      </c>
      <c r="II154" s="106" t="e">
        <f t="shared" si="4079"/>
        <v>#VALUE!</v>
      </c>
      <c r="IJ154" s="202"/>
      <c r="IK154" s="202"/>
      <c r="IL154" s="202"/>
      <c r="IM154" s="202"/>
      <c r="IN154" s="202"/>
      <c r="IO154" s="202"/>
      <c r="IP154" s="202"/>
      <c r="IQ154" s="202"/>
      <c r="IR154" s="203"/>
      <c r="IS154" s="204"/>
      <c r="IT154" s="108" t="e">
        <f t="shared" si="4080"/>
        <v>#VALUE!</v>
      </c>
      <c r="IU154" s="102">
        <f>IF(E154=0,0,SUMIF('Cocktail (December 2025)'!$F$6:$DB$1547,E154,'Cocktail (December 2025)'!$AY$6:$AY$1547))</f>
        <v>0</v>
      </c>
      <c r="IV154" s="108" t="e">
        <f t="shared" si="4081"/>
        <v>#VALUE!</v>
      </c>
      <c r="IW154" s="109" t="e">
        <f t="shared" si="4082"/>
        <v>#VALUE!</v>
      </c>
      <c r="IX154" s="104" t="e">
        <f t="shared" si="4083"/>
        <v>#VALUE!</v>
      </c>
      <c r="IY154" s="105" t="e">
        <f t="shared" si="4084"/>
        <v>#VALUE!</v>
      </c>
      <c r="IZ154" s="191"/>
      <c r="JA154" s="192" t="e">
        <f t="shared" si="4085"/>
        <v>#VALUE!</v>
      </c>
      <c r="JB154" s="106" t="e">
        <f t="shared" si="4086"/>
        <v>#VALUE!</v>
      </c>
      <c r="JC154" s="202"/>
      <c r="JD154" s="202"/>
      <c r="JE154" s="202"/>
      <c r="JF154" s="202"/>
      <c r="JG154" s="202"/>
      <c r="JH154" s="202"/>
      <c r="JI154" s="202"/>
      <c r="JJ154" s="202"/>
      <c r="JK154" s="203"/>
      <c r="JL154" s="204"/>
      <c r="JM154" s="108" t="e">
        <f t="shared" si="4087"/>
        <v>#VALUE!</v>
      </c>
      <c r="JN154" s="102">
        <f>IF(E154=0,0,SUMIF('Cocktail (December 2025)'!$F$6:$DB$1547,E154,'Cocktail (December 2025)'!$BB$6:$BB$1547))</f>
        <v>0</v>
      </c>
      <c r="JO154" s="108" t="e">
        <f t="shared" si="4088"/>
        <v>#VALUE!</v>
      </c>
      <c r="JP154" s="109" t="e">
        <f t="shared" si="4089"/>
        <v>#VALUE!</v>
      </c>
      <c r="JQ154" s="104" t="e">
        <f t="shared" si="4090"/>
        <v>#VALUE!</v>
      </c>
      <c r="JR154" s="105" t="e">
        <f t="shared" si="4091"/>
        <v>#VALUE!</v>
      </c>
      <c r="JS154" s="191"/>
      <c r="JT154" s="192" t="e">
        <f t="shared" si="4092"/>
        <v>#VALUE!</v>
      </c>
      <c r="JU154" s="106" t="e">
        <f t="shared" si="4093"/>
        <v>#VALUE!</v>
      </c>
      <c r="JV154" s="202"/>
      <c r="JW154" s="202"/>
      <c r="JX154" s="202"/>
      <c r="JY154" s="202"/>
      <c r="JZ154" s="202"/>
      <c r="KA154" s="202"/>
      <c r="KB154" s="202"/>
      <c r="KC154" s="202"/>
      <c r="KD154" s="203"/>
      <c r="KE154" s="204"/>
      <c r="KF154" s="108" t="e">
        <f t="shared" si="4094"/>
        <v>#VALUE!</v>
      </c>
      <c r="KG154" s="102">
        <f>IF(E154=0,0,SUMIF('Cocktail (December 2025)'!$F$6:$DB$1547,E154,'Cocktail (December 2025)'!$BE$6:$BE$1547))</f>
        <v>0</v>
      </c>
      <c r="KH154" s="108" t="e">
        <f t="shared" si="4095"/>
        <v>#VALUE!</v>
      </c>
      <c r="KI154" s="109" t="e">
        <f t="shared" si="4096"/>
        <v>#VALUE!</v>
      </c>
      <c r="KJ154" s="104" t="e">
        <f t="shared" si="4097"/>
        <v>#VALUE!</v>
      </c>
      <c r="KK154" s="105" t="e">
        <f t="shared" si="4098"/>
        <v>#VALUE!</v>
      </c>
      <c r="KL154" s="191"/>
      <c r="KM154" s="192" t="e">
        <f t="shared" si="4099"/>
        <v>#VALUE!</v>
      </c>
      <c r="KN154" s="106" t="e">
        <f t="shared" si="4100"/>
        <v>#VALUE!</v>
      </c>
      <c r="KO154" s="202"/>
      <c r="KP154" s="202"/>
      <c r="KQ154" s="202"/>
      <c r="KR154" s="202"/>
      <c r="KS154" s="202"/>
      <c r="KT154" s="202"/>
      <c r="KU154" s="202"/>
      <c r="KV154" s="202"/>
      <c r="KW154" s="203"/>
      <c r="KX154" s="204"/>
      <c r="KY154" s="108" t="e">
        <f t="shared" si="4101"/>
        <v>#VALUE!</v>
      </c>
      <c r="KZ154" s="102">
        <f>IF(E154=0,0,SUMIF('Cocktail (December 2025)'!$F$6:$DB$1547,E154,'Cocktail (December 2025)'!$BH$6:$BH$1547))</f>
        <v>0</v>
      </c>
      <c r="LA154" s="108" t="e">
        <f t="shared" si="4102"/>
        <v>#VALUE!</v>
      </c>
      <c r="LB154" s="109" t="e">
        <f t="shared" si="4103"/>
        <v>#VALUE!</v>
      </c>
      <c r="LC154" s="104" t="e">
        <f t="shared" si="4104"/>
        <v>#VALUE!</v>
      </c>
      <c r="LD154" s="105" t="e">
        <f t="shared" si="4105"/>
        <v>#VALUE!</v>
      </c>
      <c r="LE154" s="191"/>
      <c r="LF154" s="192" t="e">
        <f t="shared" si="4106"/>
        <v>#VALUE!</v>
      </c>
      <c r="LG154" s="106" t="e">
        <f t="shared" si="4107"/>
        <v>#VALUE!</v>
      </c>
      <c r="LH154" s="202"/>
      <c r="LI154" s="202"/>
      <c r="LJ154" s="202"/>
      <c r="LK154" s="202"/>
      <c r="LL154" s="202"/>
      <c r="LM154" s="202"/>
      <c r="LN154" s="202"/>
      <c r="LO154" s="202"/>
      <c r="LP154" s="203"/>
      <c r="LQ154" s="204"/>
      <c r="LR154" s="108" t="e">
        <f t="shared" si="4108"/>
        <v>#VALUE!</v>
      </c>
      <c r="LS154" s="102">
        <f>IF(E154=0,0,SUMIF('Cocktail (December 2025)'!$F$6:$DB$1547,E154,'Cocktail (December 2025)'!$BK$6:$BK$1547))</f>
        <v>0</v>
      </c>
      <c r="LT154" s="108" t="e">
        <f t="shared" si="4109"/>
        <v>#VALUE!</v>
      </c>
      <c r="LU154" s="109" t="e">
        <f t="shared" si="4110"/>
        <v>#VALUE!</v>
      </c>
      <c r="LV154" s="104" t="e">
        <f t="shared" si="4111"/>
        <v>#VALUE!</v>
      </c>
      <c r="LW154" s="105" t="e">
        <f t="shared" si="4112"/>
        <v>#VALUE!</v>
      </c>
      <c r="LX154" s="191"/>
      <c r="LY154" s="192" t="e">
        <f t="shared" si="4113"/>
        <v>#VALUE!</v>
      </c>
      <c r="LZ154" s="106" t="e">
        <f t="shared" si="4114"/>
        <v>#VALUE!</v>
      </c>
      <c r="MA154" s="202"/>
      <c r="MB154" s="202"/>
      <c r="MC154" s="202"/>
      <c r="MD154" s="202"/>
      <c r="ME154" s="202"/>
      <c r="MF154" s="202"/>
      <c r="MG154" s="202"/>
      <c r="MH154" s="202"/>
      <c r="MI154" s="203"/>
      <c r="MJ154" s="204"/>
      <c r="MK154" s="108" t="e">
        <f t="shared" si="4115"/>
        <v>#VALUE!</v>
      </c>
      <c r="ML154" s="102">
        <f>IF(E154=0,0,SUMIF('Cocktail (December 2025)'!$F$6:$DB$1547,E154,'Cocktail (December 2025)'!$BN$6:$BN$1547))</f>
        <v>0</v>
      </c>
      <c r="MM154" s="108" t="e">
        <f t="shared" si="4116"/>
        <v>#VALUE!</v>
      </c>
      <c r="MN154" s="109" t="e">
        <f t="shared" si="4117"/>
        <v>#VALUE!</v>
      </c>
      <c r="MO154" s="104" t="e">
        <f t="shared" si="4118"/>
        <v>#VALUE!</v>
      </c>
      <c r="MP154" s="105" t="e">
        <f t="shared" si="4119"/>
        <v>#VALUE!</v>
      </c>
      <c r="MQ154" s="191"/>
      <c r="MR154" s="192" t="e">
        <f t="shared" si="4120"/>
        <v>#VALUE!</v>
      </c>
      <c r="MS154" s="106" t="e">
        <f t="shared" si="4121"/>
        <v>#VALUE!</v>
      </c>
      <c r="MT154" s="202"/>
      <c r="MU154" s="202"/>
      <c r="MV154" s="202"/>
      <c r="MW154" s="202"/>
      <c r="MX154" s="202"/>
      <c r="MY154" s="202"/>
      <c r="MZ154" s="202"/>
      <c r="NA154" s="202"/>
      <c r="NB154" s="203"/>
      <c r="NC154" s="204"/>
      <c r="ND154" s="108" t="e">
        <f t="shared" si="4122"/>
        <v>#VALUE!</v>
      </c>
      <c r="NE154" s="102">
        <f>IF(E154=0,0,SUMIF('Cocktail (December 2025)'!$F$6:$DB$1547,E154,'Cocktail (December 2025)'!$BQ$6:$BQ$1547))</f>
        <v>0</v>
      </c>
      <c r="NF154" s="108" t="e">
        <f t="shared" si="4123"/>
        <v>#VALUE!</v>
      </c>
      <c r="NG154" s="109" t="e">
        <f t="shared" si="4124"/>
        <v>#VALUE!</v>
      </c>
      <c r="NH154" s="104" t="e">
        <f t="shared" si="4125"/>
        <v>#VALUE!</v>
      </c>
      <c r="NI154" s="105" t="e">
        <f t="shared" si="4126"/>
        <v>#VALUE!</v>
      </c>
      <c r="NJ154" s="191"/>
      <c r="NK154" s="192" t="e">
        <f t="shared" si="4127"/>
        <v>#VALUE!</v>
      </c>
      <c r="NL154" s="106" t="e">
        <f t="shared" si="4128"/>
        <v>#VALUE!</v>
      </c>
      <c r="NM154" s="202"/>
      <c r="NN154" s="202"/>
      <c r="NO154" s="202"/>
      <c r="NP154" s="202"/>
      <c r="NQ154" s="202"/>
      <c r="NR154" s="202"/>
      <c r="NS154" s="202"/>
      <c r="NT154" s="202"/>
      <c r="NU154" s="203"/>
      <c r="NV154" s="204"/>
      <c r="NW154" s="108" t="e">
        <f t="shared" si="4129"/>
        <v>#VALUE!</v>
      </c>
      <c r="NX154" s="102">
        <f>IF(E154=0,0,SUMIF('Cocktail (December 2025)'!$F$6:$DB$1547,E154,'Cocktail (December 2025)'!$BT$6:$BT$1547))</f>
        <v>0</v>
      </c>
      <c r="NY154" s="108" t="e">
        <f t="shared" si="4130"/>
        <v>#VALUE!</v>
      </c>
      <c r="NZ154" s="109" t="e">
        <f t="shared" si="4131"/>
        <v>#VALUE!</v>
      </c>
      <c r="OA154" s="104" t="e">
        <f t="shared" si="4132"/>
        <v>#VALUE!</v>
      </c>
      <c r="OB154" s="105" t="e">
        <f t="shared" si="4133"/>
        <v>#VALUE!</v>
      </c>
      <c r="OC154" s="191"/>
      <c r="OD154" s="192" t="e">
        <f t="shared" si="4134"/>
        <v>#VALUE!</v>
      </c>
      <c r="OE154" s="106" t="e">
        <f t="shared" si="4135"/>
        <v>#VALUE!</v>
      </c>
      <c r="OF154" s="202"/>
      <c r="OG154" s="202"/>
      <c r="OH154" s="202"/>
      <c r="OI154" s="202"/>
      <c r="OJ154" s="202"/>
      <c r="OK154" s="202"/>
      <c r="OL154" s="202"/>
      <c r="OM154" s="202"/>
      <c r="ON154" s="203"/>
      <c r="OO154" s="204"/>
      <c r="OP154" s="108" t="e">
        <f t="shared" si="4136"/>
        <v>#VALUE!</v>
      </c>
      <c r="OQ154" s="102">
        <f>IF(E154=0,0,SUMIF('Cocktail (December 2025)'!$F$6:$DB$1547,E154,'Cocktail (December 2025)'!$BW$6:$BW$1547))</f>
        <v>0</v>
      </c>
      <c r="OR154" s="108" t="e">
        <f t="shared" si="4137"/>
        <v>#VALUE!</v>
      </c>
      <c r="OS154" s="109" t="e">
        <f t="shared" si="4138"/>
        <v>#VALUE!</v>
      </c>
      <c r="OT154" s="104" t="e">
        <f t="shared" si="4139"/>
        <v>#VALUE!</v>
      </c>
      <c r="OU154" s="105" t="e">
        <f t="shared" si="4140"/>
        <v>#VALUE!</v>
      </c>
      <c r="OV154" s="191"/>
      <c r="OW154" s="192" t="e">
        <f t="shared" si="4141"/>
        <v>#VALUE!</v>
      </c>
      <c r="OX154" s="106" t="e">
        <f t="shared" si="4142"/>
        <v>#VALUE!</v>
      </c>
      <c r="OY154" s="202"/>
      <c r="OZ154" s="202"/>
      <c r="PA154" s="202"/>
      <c r="PB154" s="202"/>
      <c r="PC154" s="202"/>
      <c r="PD154" s="202"/>
      <c r="PE154" s="202"/>
      <c r="PF154" s="202"/>
      <c r="PG154" s="203"/>
      <c r="PH154" s="204"/>
      <c r="PI154" s="108" t="e">
        <f t="shared" si="4143"/>
        <v>#VALUE!</v>
      </c>
      <c r="PJ154" s="102">
        <f>IF(E154=0,0,SUMIF('Cocktail (December 2025)'!$F$6:$DB$1547,E154,'Cocktail (December 2025)'!$BZ$6:$BZ$1547))</f>
        <v>0</v>
      </c>
      <c r="PK154" s="108" t="e">
        <f t="shared" si="4144"/>
        <v>#VALUE!</v>
      </c>
      <c r="PL154" s="109" t="e">
        <f t="shared" si="4145"/>
        <v>#VALUE!</v>
      </c>
      <c r="PM154" s="104" t="e">
        <f t="shared" si="4146"/>
        <v>#VALUE!</v>
      </c>
      <c r="PN154" s="105" t="e">
        <f t="shared" si="4147"/>
        <v>#VALUE!</v>
      </c>
      <c r="PO154" s="191"/>
      <c r="PP154" s="192" t="e">
        <f t="shared" si="4148"/>
        <v>#VALUE!</v>
      </c>
      <c r="PQ154" s="106" t="e">
        <f t="shared" si="4149"/>
        <v>#VALUE!</v>
      </c>
      <c r="PR154" s="202"/>
      <c r="PS154" s="202"/>
      <c r="PT154" s="202"/>
      <c r="PU154" s="202"/>
      <c r="PV154" s="202"/>
      <c r="PW154" s="202"/>
      <c r="PX154" s="202"/>
      <c r="PY154" s="202"/>
      <c r="PZ154" s="203"/>
      <c r="QA154" s="204"/>
      <c r="QB154" s="108" t="e">
        <f t="shared" si="4150"/>
        <v>#VALUE!</v>
      </c>
      <c r="QC154" s="102">
        <f>IF(E154=0,0,SUMIF('Cocktail (December 2025)'!$F$6:$DB$1547,E154,'Cocktail (December 2025)'!$CC$6:$CC$1547))</f>
        <v>0</v>
      </c>
      <c r="QD154" s="108" t="e">
        <f t="shared" si="4151"/>
        <v>#VALUE!</v>
      </c>
      <c r="QE154" s="109" t="e">
        <f t="shared" si="4152"/>
        <v>#VALUE!</v>
      </c>
      <c r="QF154" s="104" t="e">
        <f t="shared" si="4153"/>
        <v>#VALUE!</v>
      </c>
      <c r="QG154" s="105" t="e">
        <f t="shared" si="4154"/>
        <v>#VALUE!</v>
      </c>
      <c r="QH154" s="191"/>
      <c r="QI154" s="192" t="e">
        <f t="shared" si="4155"/>
        <v>#VALUE!</v>
      </c>
      <c r="QJ154" s="106" t="e">
        <f t="shared" si="4156"/>
        <v>#VALUE!</v>
      </c>
      <c r="QK154" s="202"/>
      <c r="QL154" s="202"/>
      <c r="QM154" s="202"/>
      <c r="QN154" s="202"/>
      <c r="QO154" s="202"/>
      <c r="QP154" s="202"/>
      <c r="QQ154" s="202"/>
      <c r="QR154" s="202"/>
      <c r="QS154" s="203"/>
      <c r="QT154" s="204"/>
      <c r="QU154" s="108" t="e">
        <f t="shared" si="4157"/>
        <v>#VALUE!</v>
      </c>
      <c r="QV154" s="102">
        <f>IF(E154=0,0,SUMIF('Cocktail (December 2025)'!$F$6:$DB$1547,E154,'Cocktail (December 2025)'!$CF$6:$CF$1547))</f>
        <v>0</v>
      </c>
      <c r="QW154" s="108" t="e">
        <f t="shared" si="4158"/>
        <v>#VALUE!</v>
      </c>
      <c r="QX154" s="109" t="e">
        <f t="shared" si="4159"/>
        <v>#VALUE!</v>
      </c>
      <c r="QY154" s="104" t="e">
        <f t="shared" si="4160"/>
        <v>#VALUE!</v>
      </c>
      <c r="QZ154" s="105" t="e">
        <f t="shared" si="4161"/>
        <v>#VALUE!</v>
      </c>
      <c r="RA154" s="191"/>
      <c r="RB154" s="192" t="e">
        <f t="shared" si="4162"/>
        <v>#VALUE!</v>
      </c>
      <c r="RC154" s="106" t="e">
        <f t="shared" si="4163"/>
        <v>#VALUE!</v>
      </c>
      <c r="RD154" s="202"/>
      <c r="RE154" s="202"/>
      <c r="RF154" s="202"/>
      <c r="RG154" s="202"/>
      <c r="RH154" s="202"/>
      <c r="RI154" s="202"/>
      <c r="RJ154" s="202"/>
      <c r="RK154" s="202"/>
      <c r="RL154" s="203"/>
      <c r="RM154" s="204"/>
      <c r="RN154" s="108" t="e">
        <f t="shared" si="4164"/>
        <v>#VALUE!</v>
      </c>
      <c r="RO154" s="102">
        <f>IF(E154=0,0,SUMIF('Cocktail (December 2025)'!$F$6:$DB$1547,E154,'Cocktail (December 2025)'!$CI$6:$CI$1547))</f>
        <v>0</v>
      </c>
      <c r="RP154" s="108" t="e">
        <f t="shared" si="4165"/>
        <v>#VALUE!</v>
      </c>
      <c r="RQ154" s="109" t="e">
        <f t="shared" si="4166"/>
        <v>#VALUE!</v>
      </c>
      <c r="RR154" s="104" t="e">
        <f t="shared" si="4167"/>
        <v>#VALUE!</v>
      </c>
      <c r="RS154" s="105" t="e">
        <f t="shared" si="4168"/>
        <v>#VALUE!</v>
      </c>
      <c r="RT154" s="191"/>
      <c r="RU154" s="192" t="e">
        <f t="shared" si="4169"/>
        <v>#VALUE!</v>
      </c>
      <c r="RV154" s="106" t="e">
        <f t="shared" si="4170"/>
        <v>#VALUE!</v>
      </c>
      <c r="RW154" s="202"/>
      <c r="RX154" s="202"/>
      <c r="RY154" s="202"/>
      <c r="RZ154" s="202"/>
      <c r="SA154" s="202"/>
      <c r="SB154" s="202"/>
      <c r="SC154" s="202"/>
      <c r="SD154" s="202"/>
      <c r="SE154" s="203"/>
      <c r="SF154" s="204"/>
      <c r="SG154" s="108" t="e">
        <f t="shared" si="4171"/>
        <v>#VALUE!</v>
      </c>
      <c r="SH154" s="102">
        <f>IF(E154=0,0,SUMIF('Cocktail (December 2025)'!$F$6:$DB$1547,E154,'Cocktail (December 2025)'!$CL$6:$CL$1547))</f>
        <v>0</v>
      </c>
      <c r="SI154" s="108" t="e">
        <f t="shared" si="4172"/>
        <v>#VALUE!</v>
      </c>
      <c r="SJ154" s="109" t="e">
        <f t="shared" si="4173"/>
        <v>#VALUE!</v>
      </c>
      <c r="SK154" s="104" t="e">
        <f t="shared" si="4174"/>
        <v>#VALUE!</v>
      </c>
      <c r="SL154" s="105" t="e">
        <f t="shared" si="4175"/>
        <v>#VALUE!</v>
      </c>
      <c r="SM154" s="191"/>
      <c r="SN154" s="192" t="e">
        <f t="shared" si="4176"/>
        <v>#VALUE!</v>
      </c>
      <c r="SO154" s="106" t="e">
        <f t="shared" si="4177"/>
        <v>#VALUE!</v>
      </c>
      <c r="SP154" s="202"/>
      <c r="SQ154" s="202"/>
      <c r="SR154" s="202"/>
      <c r="SS154" s="202"/>
      <c r="ST154" s="202"/>
      <c r="SU154" s="202"/>
      <c r="SV154" s="202"/>
      <c r="SW154" s="202"/>
      <c r="SX154" s="203"/>
      <c r="SY154" s="204"/>
      <c r="SZ154" s="108" t="e">
        <f t="shared" si="4178"/>
        <v>#VALUE!</v>
      </c>
      <c r="TA154" s="102">
        <f>IF(E154=0,0,SUMIF('Cocktail (December 2025)'!$F$6:$DB$1547,E154,'Cocktail (December 2025)'!$CO$6:$CO$1547))</f>
        <v>0</v>
      </c>
      <c r="TB154" s="108" t="e">
        <f t="shared" si="4179"/>
        <v>#VALUE!</v>
      </c>
      <c r="TC154" s="109" t="e">
        <f t="shared" si="4180"/>
        <v>#VALUE!</v>
      </c>
      <c r="TD154" s="104" t="e">
        <f t="shared" si="4181"/>
        <v>#VALUE!</v>
      </c>
      <c r="TE154" s="105" t="e">
        <f t="shared" si="4182"/>
        <v>#VALUE!</v>
      </c>
      <c r="TF154" s="191"/>
      <c r="TG154" s="192" t="e">
        <f t="shared" si="4183"/>
        <v>#VALUE!</v>
      </c>
      <c r="TH154" s="106" t="e">
        <f t="shared" si="4184"/>
        <v>#VALUE!</v>
      </c>
      <c r="TI154" s="202"/>
      <c r="TJ154" s="202"/>
      <c r="TK154" s="202"/>
      <c r="TL154" s="202"/>
      <c r="TM154" s="202"/>
      <c r="TN154" s="202"/>
      <c r="TO154" s="202"/>
      <c r="TP154" s="202"/>
      <c r="TQ154" s="203"/>
      <c r="TR154" s="204"/>
      <c r="TS154" s="108" t="e">
        <f t="shared" si="4185"/>
        <v>#VALUE!</v>
      </c>
      <c r="TT154" s="102">
        <f>IF(E154=0,0,SUMIF('Cocktail (December 2025)'!$F$6:$DB$1547,E154,'Cocktail (December 2025)'!$CR$6:$CR$1547))</f>
        <v>0</v>
      </c>
      <c r="TU154" s="108" t="e">
        <f t="shared" si="4186"/>
        <v>#VALUE!</v>
      </c>
      <c r="TV154" s="109" t="e">
        <f t="shared" si="4187"/>
        <v>#VALUE!</v>
      </c>
      <c r="TW154" s="104" t="e">
        <f t="shared" si="4188"/>
        <v>#VALUE!</v>
      </c>
      <c r="TX154" s="105" t="e">
        <f t="shared" si="4189"/>
        <v>#VALUE!</v>
      </c>
      <c r="TY154" s="191"/>
      <c r="TZ154" s="192" t="e">
        <f t="shared" si="4190"/>
        <v>#VALUE!</v>
      </c>
      <c r="UA154" s="106" t="e">
        <f t="shared" si="4191"/>
        <v>#VALUE!</v>
      </c>
      <c r="UB154" s="202"/>
      <c r="UC154" s="202"/>
      <c r="UD154" s="202"/>
      <c r="UE154" s="202"/>
      <c r="UF154" s="202"/>
      <c r="UG154" s="202"/>
      <c r="UH154" s="202"/>
      <c r="UI154" s="202"/>
      <c r="UJ154" s="203"/>
      <c r="UK154" s="204"/>
      <c r="UL154" s="108" t="e">
        <f t="shared" si="4192"/>
        <v>#VALUE!</v>
      </c>
      <c r="UM154" s="102">
        <f>IF(E154=0,0,SUMIF('Cocktail (December 2025)'!$F$6:$DB$1547,E154,'Cocktail (December 2025)'!$CU$6:$CU$1547))</f>
        <v>0</v>
      </c>
      <c r="UN154" s="108" t="e">
        <f t="shared" si="4193"/>
        <v>#VALUE!</v>
      </c>
      <c r="UO154" s="109" t="e">
        <f t="shared" si="4194"/>
        <v>#VALUE!</v>
      </c>
      <c r="UP154" s="104" t="e">
        <f t="shared" si="4195"/>
        <v>#VALUE!</v>
      </c>
      <c r="UQ154" s="105" t="e">
        <f t="shared" si="4196"/>
        <v>#VALUE!</v>
      </c>
      <c r="UR154" s="191"/>
      <c r="US154" s="192" t="e">
        <f t="shared" si="4197"/>
        <v>#VALUE!</v>
      </c>
      <c r="UT154" s="106" t="e">
        <f t="shared" si="4198"/>
        <v>#VALUE!</v>
      </c>
      <c r="UU154" s="202"/>
      <c r="UV154" s="202"/>
      <c r="UW154" s="202"/>
      <c r="UX154" s="202"/>
      <c r="UY154" s="202"/>
      <c r="UZ154" s="202"/>
      <c r="VA154" s="202"/>
      <c r="VB154" s="202"/>
      <c r="VC154" s="203"/>
      <c r="VD154" s="204"/>
      <c r="VE154" s="108" t="e">
        <f t="shared" si="4199"/>
        <v>#VALUE!</v>
      </c>
      <c r="VF154" s="102">
        <f>IF(E154=0,0,SUMIF('Cocktail (December 2025)'!$F$6:$DB$1547,E154,'Cocktail (December 2025)'!$CX$6:$CX$1547))</f>
        <v>0</v>
      </c>
      <c r="VG154" s="108" t="e">
        <f t="shared" si="4200"/>
        <v>#VALUE!</v>
      </c>
      <c r="VH154" s="109" t="e">
        <f t="shared" si="4201"/>
        <v>#VALUE!</v>
      </c>
      <c r="VI154" s="104" t="e">
        <f t="shared" si="4202"/>
        <v>#VALUE!</v>
      </c>
      <c r="VJ154" s="105" t="e">
        <f t="shared" si="4203"/>
        <v>#VALUE!</v>
      </c>
      <c r="VK154" s="191"/>
      <c r="VL154" s="192" t="e">
        <f t="shared" si="4204"/>
        <v>#VALUE!</v>
      </c>
      <c r="VM154" s="106" t="e">
        <f t="shared" si="4205"/>
        <v>#VALUE!</v>
      </c>
      <c r="VN154" s="202"/>
      <c r="VO154" s="202"/>
      <c r="VP154" s="202"/>
      <c r="VQ154" s="202"/>
      <c r="VR154" s="202"/>
      <c r="VS154" s="202"/>
      <c r="VT154" s="202"/>
      <c r="VU154" s="202"/>
      <c r="VV154" s="203"/>
      <c r="VW154" s="204"/>
      <c r="VX154" s="108" t="e">
        <f t="shared" si="4206"/>
        <v>#VALUE!</v>
      </c>
      <c r="VY154" s="102">
        <f>IF(E154=0,0,SUMIF('Cocktail (December 2025)'!$F$6:$DB$1547,E154,'Cocktail (December 2025)'!$DA$6:$DA$1547))</f>
        <v>0</v>
      </c>
      <c r="VZ154" s="108" t="e">
        <f t="shared" si="4207"/>
        <v>#VALUE!</v>
      </c>
      <c r="WA154" s="109" t="e">
        <f t="shared" si="4208"/>
        <v>#VALUE!</v>
      </c>
      <c r="WB154" s="104" t="e">
        <f t="shared" si="4209"/>
        <v>#VALUE!</v>
      </c>
      <c r="WC154" s="105" t="e">
        <f t="shared" si="4210"/>
        <v>#VALUE!</v>
      </c>
      <c r="WD154" s="191"/>
      <c r="WE154" s="192" t="e">
        <f t="shared" si="4211"/>
        <v>#VALUE!</v>
      </c>
      <c r="WF154" s="14" t="s">
        <v>81</v>
      </c>
      <c r="WG154" s="62">
        <f t="shared" si="4212"/>
        <v>0</v>
      </c>
      <c r="WH154" s="13">
        <f t="shared" si="4213"/>
        <v>0</v>
      </c>
      <c r="WI154" s="13">
        <f t="shared" si="4214"/>
        <v>0</v>
      </c>
      <c r="WJ154" s="13">
        <f t="shared" si="4215"/>
        <v>0</v>
      </c>
      <c r="WK154" s="13">
        <f t="shared" si="4216"/>
        <v>0</v>
      </c>
      <c r="WL154" s="13">
        <f t="shared" si="4217"/>
        <v>0</v>
      </c>
      <c r="WM154" s="13">
        <f t="shared" si="4218"/>
        <v>0</v>
      </c>
      <c r="WN154" s="13">
        <f t="shared" si="4219"/>
        <v>0</v>
      </c>
      <c r="WO154" s="13">
        <f t="shared" si="4220"/>
        <v>0</v>
      </c>
      <c r="WP154" s="63">
        <f t="shared" si="4221"/>
        <v>0</v>
      </c>
      <c r="WQ154" s="63">
        <f t="shared" si="4222"/>
        <v>0</v>
      </c>
      <c r="WR154" s="63" t="e">
        <f t="shared" si="4223"/>
        <v>#VALUE!</v>
      </c>
      <c r="WS154" s="63" t="e">
        <f t="shared" si="4224"/>
        <v>#VALUE!</v>
      </c>
      <c r="WT154" s="54" t="e">
        <f t="shared" si="4225"/>
        <v>#VALUE!</v>
      </c>
      <c r="WU154" s="64" t="e">
        <f t="shared" si="4226"/>
        <v>#VALUE!</v>
      </c>
      <c r="WV154" s="196"/>
      <c r="WW154" s="197" t="e">
        <f t="shared" si="4227"/>
        <v>#VALUE!</v>
      </c>
      <c r="WX154" s="12" t="e">
        <f t="shared" si="4228"/>
        <v>#VALUE!</v>
      </c>
      <c r="WY154" s="61"/>
    </row>
    <row r="155" spans="1:623" ht="15" hidden="1" x14ac:dyDescent="0.3">
      <c r="A155" s="114" t="str">
        <f t="shared" si="3994"/>
        <v>-</v>
      </c>
      <c r="B155" s="175"/>
      <c r="C155" s="173">
        <v>967</v>
      </c>
      <c r="D155" s="174">
        <v>472</v>
      </c>
      <c r="E155" s="138"/>
      <c r="F155" s="98" t="str">
        <f>IF(E155="","",IF(VLOOKUP(E155,'Master Data (December 2025)'!$B$10:$N$857,1)=E155,VLOOKUP(E155,'Master Data (December 2025)'!$B$10:$N$857,6),"XX"))</f>
        <v/>
      </c>
      <c r="G155" s="98"/>
      <c r="H155" s="90" t="str">
        <f>IF(E155="","",IF(VLOOKUP(E155,'Master Data (December 2025)'!$B$10:$N$857,1)=E155,VLOOKUP(E155,'Master Data (December 2025)'!$B$10:$N$857,8),"XX"))</f>
        <v/>
      </c>
      <c r="I155" s="98"/>
      <c r="J155" s="90" t="str">
        <f>IF(E155="","",IF(VLOOKUP(E155,'Master Data (December 2025)'!$B$10:$N$857,1)=E155,VLOOKUP(E155,'Master Data (December 2025)'!$B$10:$N$857,3),"XX"))</f>
        <v/>
      </c>
      <c r="K155" s="99" t="str">
        <f>IF(E155="","",IF(VLOOKUP(E155,'Master Data (December 2025)'!$B$10:$N$857,1)=E155,VLOOKUP(E155,'Master Data (December 2025)'!$B$10:$N$857,5),"XX"))</f>
        <v/>
      </c>
      <c r="L155" s="215" t="str">
        <f>IF(E155="","",IF(VLOOKUP(E155,'Master Data (December 2025)'!$B$10:$N$857,1)=E155,VLOOKUP(E155,'Master Data (December 2025)'!$B$10:$N$857,11),"XX"))</f>
        <v/>
      </c>
      <c r="M155" s="215" t="str">
        <f>IF(E155="","",IF(VLOOKUP(E155,'Master Data (December 2025)'!$B$10:$N$857,1)=E155,VLOOKUP(E155,'Master Data (December 2025)'!$B$10:$N$857,13),"XX"))</f>
        <v/>
      </c>
      <c r="N155" s="208"/>
      <c r="O155" s="100">
        <f t="shared" si="3996"/>
        <v>0</v>
      </c>
      <c r="P155" s="202"/>
      <c r="Q155" s="202"/>
      <c r="R155" s="202"/>
      <c r="S155" s="202"/>
      <c r="T155" s="202"/>
      <c r="U155" s="202"/>
      <c r="V155" s="202"/>
      <c r="W155" s="202"/>
      <c r="X155" s="203"/>
      <c r="Y155" s="204"/>
      <c r="Z155" s="101" t="e">
        <f t="shared" si="3997"/>
        <v>#VALUE!</v>
      </c>
      <c r="AA155" s="102">
        <f>IF(E155=0,0,SUMIF('Cocktail (December 2025)'!$F$6:$DB$1547,E155,'Cocktail (December 2025)'!$O$6:$O$1547))</f>
        <v>0</v>
      </c>
      <c r="AB155" s="103" t="e">
        <f t="shared" si="3998"/>
        <v>#VALUE!</v>
      </c>
      <c r="AC155" s="104" t="e">
        <f t="shared" si="3999"/>
        <v>#VALUE!</v>
      </c>
      <c r="AD155" s="104" t="e">
        <f t="shared" si="4000"/>
        <v>#VALUE!</v>
      </c>
      <c r="AE155" s="105" t="e">
        <f t="shared" si="4001"/>
        <v>#VALUE!</v>
      </c>
      <c r="AF155" s="191"/>
      <c r="AG155" s="192" t="e">
        <f t="shared" si="4002"/>
        <v>#VALUE!</v>
      </c>
      <c r="AH155" s="106" t="e">
        <f t="shared" si="3995"/>
        <v>#VALUE!</v>
      </c>
      <c r="AI155" s="202"/>
      <c r="AJ155" s="202"/>
      <c r="AK155" s="202"/>
      <c r="AL155" s="202"/>
      <c r="AM155" s="202"/>
      <c r="AN155" s="202"/>
      <c r="AO155" s="202"/>
      <c r="AP155" s="202"/>
      <c r="AQ155" s="203"/>
      <c r="AR155" s="204"/>
      <c r="AS155" s="107" t="e">
        <f t="shared" si="4003"/>
        <v>#VALUE!</v>
      </c>
      <c r="AT155" s="102">
        <f>IF(E155=0,0,SUMIF('Cocktail (December 2025)'!$F$6:$DB$1547,E155,'Cocktail (December 2025)'!$R$6:$R$1547))</f>
        <v>0</v>
      </c>
      <c r="AU155" s="108" t="e">
        <f t="shared" si="4004"/>
        <v>#VALUE!</v>
      </c>
      <c r="AV155" s="104" t="e">
        <f t="shared" si="4005"/>
        <v>#VALUE!</v>
      </c>
      <c r="AW155" s="104" t="e">
        <f t="shared" si="4006"/>
        <v>#VALUE!</v>
      </c>
      <c r="AX155" s="105" t="e">
        <f t="shared" si="4007"/>
        <v>#VALUE!</v>
      </c>
      <c r="AY155" s="191"/>
      <c r="AZ155" s="192" t="e">
        <f t="shared" si="4008"/>
        <v>#VALUE!</v>
      </c>
      <c r="BA155" s="106" t="e">
        <f t="shared" si="4009"/>
        <v>#VALUE!</v>
      </c>
      <c r="BB155" s="202"/>
      <c r="BC155" s="202"/>
      <c r="BD155" s="202"/>
      <c r="BE155" s="202"/>
      <c r="BF155" s="202"/>
      <c r="BG155" s="202"/>
      <c r="BH155" s="202"/>
      <c r="BI155" s="202"/>
      <c r="BJ155" s="203"/>
      <c r="BK155" s="204"/>
      <c r="BL155" s="108" t="e">
        <f t="shared" si="4010"/>
        <v>#VALUE!</v>
      </c>
      <c r="BM155" s="102">
        <f>IF(E155=0,0,SUMIF('Cocktail (December 2025)'!$F$6:$DB$1547,E155,'Cocktail (December 2025)'!$U$6:$U$1547))</f>
        <v>0</v>
      </c>
      <c r="BN155" s="108" t="e">
        <f t="shared" si="4011"/>
        <v>#VALUE!</v>
      </c>
      <c r="BO155" s="109" t="e">
        <f t="shared" si="4012"/>
        <v>#VALUE!</v>
      </c>
      <c r="BP155" s="104" t="e">
        <f t="shared" si="4013"/>
        <v>#VALUE!</v>
      </c>
      <c r="BQ155" s="105" t="e">
        <f t="shared" si="4014"/>
        <v>#VALUE!</v>
      </c>
      <c r="BR155" s="191"/>
      <c r="BS155" s="192" t="e">
        <f t="shared" si="4015"/>
        <v>#VALUE!</v>
      </c>
      <c r="BT155" s="106" t="e">
        <f t="shared" si="4016"/>
        <v>#VALUE!</v>
      </c>
      <c r="BU155" s="202"/>
      <c r="BV155" s="202"/>
      <c r="BW155" s="202"/>
      <c r="BX155" s="202"/>
      <c r="BY155" s="202"/>
      <c r="BZ155" s="202"/>
      <c r="CA155" s="202"/>
      <c r="CB155" s="202"/>
      <c r="CC155" s="203"/>
      <c r="CD155" s="204"/>
      <c r="CE155" s="108" t="e">
        <f t="shared" si="4017"/>
        <v>#VALUE!</v>
      </c>
      <c r="CF155" s="102">
        <f>IF(E155=0,0,SUMIF('Cocktail (December 2025)'!$F$6:$DB$1547,E155,'Cocktail (December 2025)'!$X$6:$X$1547))</f>
        <v>0</v>
      </c>
      <c r="CG155" s="108" t="e">
        <f t="shared" si="4018"/>
        <v>#VALUE!</v>
      </c>
      <c r="CH155" s="109" t="e">
        <f t="shared" si="4019"/>
        <v>#VALUE!</v>
      </c>
      <c r="CI155" s="104" t="e">
        <f t="shared" si="4020"/>
        <v>#VALUE!</v>
      </c>
      <c r="CJ155" s="105" t="e">
        <f t="shared" si="4021"/>
        <v>#VALUE!</v>
      </c>
      <c r="CK155" s="191"/>
      <c r="CL155" s="192" t="e">
        <f t="shared" si="4022"/>
        <v>#VALUE!</v>
      </c>
      <c r="CM155" s="106" t="e">
        <f t="shared" si="4023"/>
        <v>#VALUE!</v>
      </c>
      <c r="CN155" s="202"/>
      <c r="CO155" s="202"/>
      <c r="CP155" s="202"/>
      <c r="CQ155" s="202"/>
      <c r="CR155" s="202"/>
      <c r="CS155" s="202"/>
      <c r="CT155" s="202"/>
      <c r="CU155" s="202"/>
      <c r="CV155" s="203"/>
      <c r="CW155" s="204"/>
      <c r="CX155" s="108" t="e">
        <f t="shared" si="4024"/>
        <v>#VALUE!</v>
      </c>
      <c r="CY155" s="102">
        <f>IF(E155=0,0,SUMIF('Cocktail (December 2025)'!$F$6:$DB$1547,E155,'Cocktail (December 2025)'!$AA$6:$AA$1547))</f>
        <v>0</v>
      </c>
      <c r="CZ155" s="108" t="e">
        <f t="shared" si="4025"/>
        <v>#VALUE!</v>
      </c>
      <c r="DA155" s="109" t="e">
        <f t="shared" si="4026"/>
        <v>#VALUE!</v>
      </c>
      <c r="DB155" s="104" t="e">
        <f t="shared" si="4027"/>
        <v>#VALUE!</v>
      </c>
      <c r="DC155" s="105" t="e">
        <f t="shared" si="4028"/>
        <v>#VALUE!</v>
      </c>
      <c r="DD155" s="191"/>
      <c r="DE155" s="192" t="e">
        <f t="shared" si="4029"/>
        <v>#VALUE!</v>
      </c>
      <c r="DF155" s="106" t="e">
        <f t="shared" si="4030"/>
        <v>#VALUE!</v>
      </c>
      <c r="DG155" s="202"/>
      <c r="DH155" s="202"/>
      <c r="DI155" s="202"/>
      <c r="DJ155" s="202"/>
      <c r="DK155" s="202"/>
      <c r="DL155" s="202"/>
      <c r="DM155" s="202"/>
      <c r="DN155" s="202"/>
      <c r="DO155" s="203"/>
      <c r="DP155" s="204"/>
      <c r="DQ155" s="108" t="e">
        <f t="shared" si="4031"/>
        <v>#VALUE!</v>
      </c>
      <c r="DR155" s="102">
        <f>IF(E155=0,0,SUMIF('Cocktail (December 2025)'!$F$6:$DB$1547,E155,'Cocktail (December 2025)'!$AD$6:$AD$1547))</f>
        <v>0</v>
      </c>
      <c r="DS155" s="108" t="e">
        <f t="shared" si="4032"/>
        <v>#VALUE!</v>
      </c>
      <c r="DT155" s="109" t="e">
        <f t="shared" si="4033"/>
        <v>#VALUE!</v>
      </c>
      <c r="DU155" s="104" t="e">
        <f t="shared" si="4034"/>
        <v>#VALUE!</v>
      </c>
      <c r="DV155" s="105" t="e">
        <f t="shared" si="4035"/>
        <v>#VALUE!</v>
      </c>
      <c r="DW155" s="191"/>
      <c r="DX155" s="192" t="e">
        <f t="shared" si="4036"/>
        <v>#VALUE!</v>
      </c>
      <c r="DY155" s="106" t="e">
        <f t="shared" si="4037"/>
        <v>#VALUE!</v>
      </c>
      <c r="DZ155" s="202"/>
      <c r="EA155" s="202"/>
      <c r="EB155" s="202"/>
      <c r="EC155" s="202"/>
      <c r="ED155" s="202"/>
      <c r="EE155" s="202"/>
      <c r="EF155" s="202"/>
      <c r="EG155" s="202"/>
      <c r="EH155" s="203"/>
      <c r="EI155" s="204"/>
      <c r="EJ155" s="108" t="e">
        <f t="shared" si="4038"/>
        <v>#VALUE!</v>
      </c>
      <c r="EK155" s="102">
        <f>IF(E155=0,0,SUMIF('Cocktail (December 2025)'!$F$6:$DB$1547,E155,'Cocktail (December 2025)'!$AG$6:$AG$1547))</f>
        <v>0</v>
      </c>
      <c r="EL155" s="108" t="e">
        <f t="shared" si="4039"/>
        <v>#VALUE!</v>
      </c>
      <c r="EM155" s="109" t="e">
        <f t="shared" si="4040"/>
        <v>#VALUE!</v>
      </c>
      <c r="EN155" s="104" t="e">
        <f t="shared" si="4041"/>
        <v>#VALUE!</v>
      </c>
      <c r="EO155" s="105" t="e">
        <f t="shared" si="4042"/>
        <v>#VALUE!</v>
      </c>
      <c r="EP155" s="191"/>
      <c r="EQ155" s="199" t="e">
        <f t="shared" si="4043"/>
        <v>#VALUE!</v>
      </c>
      <c r="ER155" s="185" t="e">
        <f t="shared" si="4044"/>
        <v>#VALUE!</v>
      </c>
      <c r="ES155" s="202"/>
      <c r="ET155" s="202"/>
      <c r="EU155" s="202"/>
      <c r="EV155" s="202"/>
      <c r="EW155" s="202"/>
      <c r="EX155" s="202"/>
      <c r="EY155" s="202"/>
      <c r="EZ155" s="202"/>
      <c r="FA155" s="203"/>
      <c r="FB155" s="204"/>
      <c r="FC155" s="108" t="e">
        <f t="shared" si="4045"/>
        <v>#VALUE!</v>
      </c>
      <c r="FD155" s="102">
        <f>IF(E155=0,0,SUMIF('Cocktail (December 2025)'!$F$6:$DB$1547,E155,'Cocktail (December 2025)'!$AJ$6:$AJ$1547))</f>
        <v>0</v>
      </c>
      <c r="FE155" s="108" t="e">
        <f t="shared" si="4046"/>
        <v>#VALUE!</v>
      </c>
      <c r="FF155" s="109" t="e">
        <f t="shared" si="4047"/>
        <v>#VALUE!</v>
      </c>
      <c r="FG155" s="104" t="e">
        <f t="shared" si="4048"/>
        <v>#VALUE!</v>
      </c>
      <c r="FH155" s="105" t="e">
        <f t="shared" si="4049"/>
        <v>#VALUE!</v>
      </c>
      <c r="FI155" s="191"/>
      <c r="FJ155" s="192" t="e">
        <f t="shared" si="4050"/>
        <v>#VALUE!</v>
      </c>
      <c r="FK155" s="110" t="e">
        <f t="shared" si="4051"/>
        <v>#VALUE!</v>
      </c>
      <c r="FL155" s="202"/>
      <c r="FM155" s="202"/>
      <c r="FN155" s="202"/>
      <c r="FO155" s="202"/>
      <c r="FP155" s="202"/>
      <c r="FQ155" s="202"/>
      <c r="FR155" s="202"/>
      <c r="FS155" s="202"/>
      <c r="FT155" s="203"/>
      <c r="FU155" s="204"/>
      <c r="FV155" s="108" t="e">
        <f t="shared" si="4052"/>
        <v>#VALUE!</v>
      </c>
      <c r="FW155" s="102">
        <f>IF(E155=0,0,SUMIF('Cocktail (December 2025)'!$F$6:$DB$1547,E155,'Cocktail (December 2025)'!$AM$6:$AM$1547))</f>
        <v>0</v>
      </c>
      <c r="FX155" s="108" t="e">
        <f t="shared" si="4053"/>
        <v>#VALUE!</v>
      </c>
      <c r="FY155" s="109" t="e">
        <f t="shared" si="4054"/>
        <v>#VALUE!</v>
      </c>
      <c r="FZ155" s="104" t="e">
        <f t="shared" si="4055"/>
        <v>#VALUE!</v>
      </c>
      <c r="GA155" s="105" t="e">
        <f t="shared" si="4056"/>
        <v>#VALUE!</v>
      </c>
      <c r="GB155" s="191"/>
      <c r="GC155" s="192" t="e">
        <f t="shared" si="4057"/>
        <v>#VALUE!</v>
      </c>
      <c r="GD155" s="106" t="e">
        <f t="shared" si="4058"/>
        <v>#VALUE!</v>
      </c>
      <c r="GE155" s="202"/>
      <c r="GF155" s="202"/>
      <c r="GG155" s="202"/>
      <c r="GH155" s="202"/>
      <c r="GI155" s="202"/>
      <c r="GJ155" s="202"/>
      <c r="GK155" s="202"/>
      <c r="GL155" s="202"/>
      <c r="GM155" s="203"/>
      <c r="GN155" s="204"/>
      <c r="GO155" s="108" t="e">
        <f t="shared" si="4059"/>
        <v>#VALUE!</v>
      </c>
      <c r="GP155" s="102">
        <f>IF(E155=0,0,SUMIF('Cocktail (December 2025)'!$F$6:$DB$1547,E155,'Cocktail (December 2025)'!$AP$6:$AP$1547))</f>
        <v>0</v>
      </c>
      <c r="GQ155" s="108" t="e">
        <f t="shared" si="4060"/>
        <v>#VALUE!</v>
      </c>
      <c r="GR155" s="109" t="e">
        <f t="shared" si="4061"/>
        <v>#VALUE!</v>
      </c>
      <c r="GS155" s="104" t="e">
        <f t="shared" si="4062"/>
        <v>#VALUE!</v>
      </c>
      <c r="GT155" s="105" t="e">
        <f t="shared" si="4063"/>
        <v>#VALUE!</v>
      </c>
      <c r="GU155" s="191"/>
      <c r="GV155" s="192" t="e">
        <f t="shared" si="4064"/>
        <v>#VALUE!</v>
      </c>
      <c r="GW155" s="106" t="e">
        <f t="shared" si="4065"/>
        <v>#VALUE!</v>
      </c>
      <c r="GX155" s="202"/>
      <c r="GY155" s="202"/>
      <c r="GZ155" s="202"/>
      <c r="HA155" s="202"/>
      <c r="HB155" s="202"/>
      <c r="HC155" s="202"/>
      <c r="HD155" s="202"/>
      <c r="HE155" s="202"/>
      <c r="HF155" s="203"/>
      <c r="HG155" s="204"/>
      <c r="HH155" s="108" t="e">
        <f t="shared" si="4066"/>
        <v>#VALUE!</v>
      </c>
      <c r="HI155" s="102">
        <f>IF(E155=0,0,SUMIF('Cocktail (December 2025)'!$F$6:$DB$1547,E155,'Cocktail (December 2025)'!$AS$6:$AS$1547))</f>
        <v>0</v>
      </c>
      <c r="HJ155" s="108" t="e">
        <f t="shared" si="4067"/>
        <v>#VALUE!</v>
      </c>
      <c r="HK155" s="109" t="e">
        <f t="shared" si="4068"/>
        <v>#VALUE!</v>
      </c>
      <c r="HL155" s="104" t="e">
        <f t="shared" si="4069"/>
        <v>#VALUE!</v>
      </c>
      <c r="HM155" s="105" t="e">
        <f t="shared" si="4070"/>
        <v>#VALUE!</v>
      </c>
      <c r="HN155" s="191"/>
      <c r="HO155" s="192" t="e">
        <f t="shared" si="4071"/>
        <v>#VALUE!</v>
      </c>
      <c r="HP155" s="106" t="e">
        <f t="shared" si="4072"/>
        <v>#VALUE!</v>
      </c>
      <c r="HQ155" s="202"/>
      <c r="HR155" s="202"/>
      <c r="HS155" s="202"/>
      <c r="HT155" s="202"/>
      <c r="HU155" s="202"/>
      <c r="HV155" s="202"/>
      <c r="HW155" s="202"/>
      <c r="HX155" s="202"/>
      <c r="HY155" s="203"/>
      <c r="HZ155" s="204"/>
      <c r="IA155" s="108" t="e">
        <f t="shared" si="4073"/>
        <v>#VALUE!</v>
      </c>
      <c r="IB155" s="102">
        <f>IF(E155=0,0,SUMIF('Cocktail (December 2025)'!$F$6:$DB$1547,E155,'Cocktail (December 2025)'!$AV$6:$AV$1547))</f>
        <v>0</v>
      </c>
      <c r="IC155" s="108" t="e">
        <f t="shared" si="4074"/>
        <v>#VALUE!</v>
      </c>
      <c r="ID155" s="109" t="e">
        <f t="shared" si="4075"/>
        <v>#VALUE!</v>
      </c>
      <c r="IE155" s="104" t="e">
        <f t="shared" si="4076"/>
        <v>#VALUE!</v>
      </c>
      <c r="IF155" s="105" t="e">
        <f t="shared" si="4077"/>
        <v>#VALUE!</v>
      </c>
      <c r="IG155" s="191"/>
      <c r="IH155" s="192" t="e">
        <f t="shared" si="4078"/>
        <v>#VALUE!</v>
      </c>
      <c r="II155" s="106" t="e">
        <f t="shared" si="4079"/>
        <v>#VALUE!</v>
      </c>
      <c r="IJ155" s="202"/>
      <c r="IK155" s="202"/>
      <c r="IL155" s="202"/>
      <c r="IM155" s="202"/>
      <c r="IN155" s="202"/>
      <c r="IO155" s="202"/>
      <c r="IP155" s="202"/>
      <c r="IQ155" s="202"/>
      <c r="IR155" s="203"/>
      <c r="IS155" s="204"/>
      <c r="IT155" s="108" t="e">
        <f t="shared" si="4080"/>
        <v>#VALUE!</v>
      </c>
      <c r="IU155" s="102">
        <f>IF(E155=0,0,SUMIF('Cocktail (December 2025)'!$F$6:$DB$1547,E155,'Cocktail (December 2025)'!$AY$6:$AY$1547))</f>
        <v>0</v>
      </c>
      <c r="IV155" s="108" t="e">
        <f t="shared" si="4081"/>
        <v>#VALUE!</v>
      </c>
      <c r="IW155" s="109" t="e">
        <f t="shared" si="4082"/>
        <v>#VALUE!</v>
      </c>
      <c r="IX155" s="104" t="e">
        <f t="shared" si="4083"/>
        <v>#VALUE!</v>
      </c>
      <c r="IY155" s="105" t="e">
        <f t="shared" si="4084"/>
        <v>#VALUE!</v>
      </c>
      <c r="IZ155" s="191"/>
      <c r="JA155" s="192" t="e">
        <f t="shared" si="4085"/>
        <v>#VALUE!</v>
      </c>
      <c r="JB155" s="106" t="e">
        <f t="shared" si="4086"/>
        <v>#VALUE!</v>
      </c>
      <c r="JC155" s="202"/>
      <c r="JD155" s="202"/>
      <c r="JE155" s="202"/>
      <c r="JF155" s="202"/>
      <c r="JG155" s="202"/>
      <c r="JH155" s="202"/>
      <c r="JI155" s="202"/>
      <c r="JJ155" s="202"/>
      <c r="JK155" s="203"/>
      <c r="JL155" s="204"/>
      <c r="JM155" s="108" t="e">
        <f t="shared" si="4087"/>
        <v>#VALUE!</v>
      </c>
      <c r="JN155" s="102">
        <f>IF(E155=0,0,SUMIF('Cocktail (December 2025)'!$F$6:$DB$1547,E155,'Cocktail (December 2025)'!$BB$6:$BB$1547))</f>
        <v>0</v>
      </c>
      <c r="JO155" s="108" t="e">
        <f t="shared" si="4088"/>
        <v>#VALUE!</v>
      </c>
      <c r="JP155" s="109" t="e">
        <f t="shared" si="4089"/>
        <v>#VALUE!</v>
      </c>
      <c r="JQ155" s="104" t="e">
        <f t="shared" si="4090"/>
        <v>#VALUE!</v>
      </c>
      <c r="JR155" s="105" t="e">
        <f t="shared" si="4091"/>
        <v>#VALUE!</v>
      </c>
      <c r="JS155" s="191"/>
      <c r="JT155" s="192" t="e">
        <f t="shared" si="4092"/>
        <v>#VALUE!</v>
      </c>
      <c r="JU155" s="106" t="e">
        <f t="shared" si="4093"/>
        <v>#VALUE!</v>
      </c>
      <c r="JV155" s="202"/>
      <c r="JW155" s="202"/>
      <c r="JX155" s="202"/>
      <c r="JY155" s="202"/>
      <c r="JZ155" s="202"/>
      <c r="KA155" s="202"/>
      <c r="KB155" s="202"/>
      <c r="KC155" s="202"/>
      <c r="KD155" s="203"/>
      <c r="KE155" s="204"/>
      <c r="KF155" s="108" t="e">
        <f t="shared" si="4094"/>
        <v>#VALUE!</v>
      </c>
      <c r="KG155" s="102">
        <f>IF(E155=0,0,SUMIF('Cocktail (December 2025)'!$F$6:$DB$1547,E155,'Cocktail (December 2025)'!$BE$6:$BE$1547))</f>
        <v>0</v>
      </c>
      <c r="KH155" s="108" t="e">
        <f t="shared" si="4095"/>
        <v>#VALUE!</v>
      </c>
      <c r="KI155" s="109" t="e">
        <f t="shared" si="4096"/>
        <v>#VALUE!</v>
      </c>
      <c r="KJ155" s="104" t="e">
        <f t="shared" si="4097"/>
        <v>#VALUE!</v>
      </c>
      <c r="KK155" s="105" t="e">
        <f t="shared" si="4098"/>
        <v>#VALUE!</v>
      </c>
      <c r="KL155" s="191"/>
      <c r="KM155" s="192" t="e">
        <f t="shared" si="4099"/>
        <v>#VALUE!</v>
      </c>
      <c r="KN155" s="106" t="e">
        <f t="shared" si="4100"/>
        <v>#VALUE!</v>
      </c>
      <c r="KO155" s="202"/>
      <c r="KP155" s="202"/>
      <c r="KQ155" s="202"/>
      <c r="KR155" s="202"/>
      <c r="KS155" s="202"/>
      <c r="KT155" s="202"/>
      <c r="KU155" s="202"/>
      <c r="KV155" s="202"/>
      <c r="KW155" s="203"/>
      <c r="KX155" s="204"/>
      <c r="KY155" s="108" t="e">
        <f t="shared" si="4101"/>
        <v>#VALUE!</v>
      </c>
      <c r="KZ155" s="102">
        <f>IF(E155=0,0,SUMIF('Cocktail (December 2025)'!$F$6:$DB$1547,E155,'Cocktail (December 2025)'!$BH$6:$BH$1547))</f>
        <v>0</v>
      </c>
      <c r="LA155" s="108" t="e">
        <f t="shared" si="4102"/>
        <v>#VALUE!</v>
      </c>
      <c r="LB155" s="109" t="e">
        <f t="shared" si="4103"/>
        <v>#VALUE!</v>
      </c>
      <c r="LC155" s="104" t="e">
        <f t="shared" si="4104"/>
        <v>#VALUE!</v>
      </c>
      <c r="LD155" s="105" t="e">
        <f t="shared" si="4105"/>
        <v>#VALUE!</v>
      </c>
      <c r="LE155" s="191"/>
      <c r="LF155" s="192" t="e">
        <f t="shared" si="4106"/>
        <v>#VALUE!</v>
      </c>
      <c r="LG155" s="106" t="e">
        <f t="shared" si="4107"/>
        <v>#VALUE!</v>
      </c>
      <c r="LH155" s="202"/>
      <c r="LI155" s="202"/>
      <c r="LJ155" s="202"/>
      <c r="LK155" s="202"/>
      <c r="LL155" s="202"/>
      <c r="LM155" s="202"/>
      <c r="LN155" s="202"/>
      <c r="LO155" s="202"/>
      <c r="LP155" s="203"/>
      <c r="LQ155" s="204"/>
      <c r="LR155" s="108" t="e">
        <f t="shared" si="4108"/>
        <v>#VALUE!</v>
      </c>
      <c r="LS155" s="102">
        <f>IF(E155=0,0,SUMIF('Cocktail (December 2025)'!$F$6:$DB$1547,E155,'Cocktail (December 2025)'!$BK$6:$BK$1547))</f>
        <v>0</v>
      </c>
      <c r="LT155" s="108" t="e">
        <f t="shared" si="4109"/>
        <v>#VALUE!</v>
      </c>
      <c r="LU155" s="109" t="e">
        <f t="shared" si="4110"/>
        <v>#VALUE!</v>
      </c>
      <c r="LV155" s="104" t="e">
        <f t="shared" si="4111"/>
        <v>#VALUE!</v>
      </c>
      <c r="LW155" s="105" t="e">
        <f t="shared" si="4112"/>
        <v>#VALUE!</v>
      </c>
      <c r="LX155" s="191"/>
      <c r="LY155" s="192" t="e">
        <f t="shared" si="4113"/>
        <v>#VALUE!</v>
      </c>
      <c r="LZ155" s="106" t="e">
        <f t="shared" si="4114"/>
        <v>#VALUE!</v>
      </c>
      <c r="MA155" s="202"/>
      <c r="MB155" s="202"/>
      <c r="MC155" s="202"/>
      <c r="MD155" s="202"/>
      <c r="ME155" s="202"/>
      <c r="MF155" s="202"/>
      <c r="MG155" s="202"/>
      <c r="MH155" s="202"/>
      <c r="MI155" s="203"/>
      <c r="MJ155" s="204"/>
      <c r="MK155" s="108" t="e">
        <f t="shared" si="4115"/>
        <v>#VALUE!</v>
      </c>
      <c r="ML155" s="102">
        <f>IF(E155=0,0,SUMIF('Cocktail (December 2025)'!$F$6:$DB$1547,E155,'Cocktail (December 2025)'!$BN$6:$BN$1547))</f>
        <v>0</v>
      </c>
      <c r="MM155" s="108" t="e">
        <f t="shared" si="4116"/>
        <v>#VALUE!</v>
      </c>
      <c r="MN155" s="109" t="e">
        <f t="shared" si="4117"/>
        <v>#VALUE!</v>
      </c>
      <c r="MO155" s="104" t="e">
        <f t="shared" si="4118"/>
        <v>#VALUE!</v>
      </c>
      <c r="MP155" s="105" t="e">
        <f t="shared" si="4119"/>
        <v>#VALUE!</v>
      </c>
      <c r="MQ155" s="191"/>
      <c r="MR155" s="192" t="e">
        <f t="shared" si="4120"/>
        <v>#VALUE!</v>
      </c>
      <c r="MS155" s="106" t="e">
        <f t="shared" si="4121"/>
        <v>#VALUE!</v>
      </c>
      <c r="MT155" s="202"/>
      <c r="MU155" s="202"/>
      <c r="MV155" s="202"/>
      <c r="MW155" s="202"/>
      <c r="MX155" s="202"/>
      <c r="MY155" s="202"/>
      <c r="MZ155" s="202"/>
      <c r="NA155" s="202"/>
      <c r="NB155" s="203"/>
      <c r="NC155" s="204"/>
      <c r="ND155" s="108" t="e">
        <f t="shared" si="4122"/>
        <v>#VALUE!</v>
      </c>
      <c r="NE155" s="102">
        <f>IF(E155=0,0,SUMIF('Cocktail (December 2025)'!$F$6:$DB$1547,E155,'Cocktail (December 2025)'!$BQ$6:$BQ$1547))</f>
        <v>0</v>
      </c>
      <c r="NF155" s="108" t="e">
        <f t="shared" si="4123"/>
        <v>#VALUE!</v>
      </c>
      <c r="NG155" s="109" t="e">
        <f t="shared" si="4124"/>
        <v>#VALUE!</v>
      </c>
      <c r="NH155" s="104" t="e">
        <f t="shared" si="4125"/>
        <v>#VALUE!</v>
      </c>
      <c r="NI155" s="105" t="e">
        <f t="shared" si="4126"/>
        <v>#VALUE!</v>
      </c>
      <c r="NJ155" s="191"/>
      <c r="NK155" s="192" t="e">
        <f t="shared" si="4127"/>
        <v>#VALUE!</v>
      </c>
      <c r="NL155" s="106" t="e">
        <f t="shared" si="4128"/>
        <v>#VALUE!</v>
      </c>
      <c r="NM155" s="202"/>
      <c r="NN155" s="202"/>
      <c r="NO155" s="202"/>
      <c r="NP155" s="202"/>
      <c r="NQ155" s="202"/>
      <c r="NR155" s="202"/>
      <c r="NS155" s="202"/>
      <c r="NT155" s="202"/>
      <c r="NU155" s="203"/>
      <c r="NV155" s="204"/>
      <c r="NW155" s="108" t="e">
        <f t="shared" si="4129"/>
        <v>#VALUE!</v>
      </c>
      <c r="NX155" s="102">
        <f>IF(E155=0,0,SUMIF('Cocktail (December 2025)'!$F$6:$DB$1547,E155,'Cocktail (December 2025)'!$BT$6:$BT$1547))</f>
        <v>0</v>
      </c>
      <c r="NY155" s="108" t="e">
        <f t="shared" si="4130"/>
        <v>#VALUE!</v>
      </c>
      <c r="NZ155" s="109" t="e">
        <f t="shared" si="4131"/>
        <v>#VALUE!</v>
      </c>
      <c r="OA155" s="104" t="e">
        <f t="shared" si="4132"/>
        <v>#VALUE!</v>
      </c>
      <c r="OB155" s="105" t="e">
        <f t="shared" si="4133"/>
        <v>#VALUE!</v>
      </c>
      <c r="OC155" s="191"/>
      <c r="OD155" s="192" t="e">
        <f t="shared" si="4134"/>
        <v>#VALUE!</v>
      </c>
      <c r="OE155" s="106" t="e">
        <f t="shared" si="4135"/>
        <v>#VALUE!</v>
      </c>
      <c r="OF155" s="202"/>
      <c r="OG155" s="202"/>
      <c r="OH155" s="202"/>
      <c r="OI155" s="202"/>
      <c r="OJ155" s="202"/>
      <c r="OK155" s="202"/>
      <c r="OL155" s="202"/>
      <c r="OM155" s="202"/>
      <c r="ON155" s="203"/>
      <c r="OO155" s="204"/>
      <c r="OP155" s="108" t="e">
        <f t="shared" si="4136"/>
        <v>#VALUE!</v>
      </c>
      <c r="OQ155" s="102">
        <f>IF(E155=0,0,SUMIF('Cocktail (December 2025)'!$F$6:$DB$1547,E155,'Cocktail (December 2025)'!$BW$6:$BW$1547))</f>
        <v>0</v>
      </c>
      <c r="OR155" s="108" t="e">
        <f t="shared" si="4137"/>
        <v>#VALUE!</v>
      </c>
      <c r="OS155" s="109" t="e">
        <f t="shared" si="4138"/>
        <v>#VALUE!</v>
      </c>
      <c r="OT155" s="104" t="e">
        <f t="shared" si="4139"/>
        <v>#VALUE!</v>
      </c>
      <c r="OU155" s="105" t="e">
        <f t="shared" si="4140"/>
        <v>#VALUE!</v>
      </c>
      <c r="OV155" s="191"/>
      <c r="OW155" s="192" t="e">
        <f t="shared" si="4141"/>
        <v>#VALUE!</v>
      </c>
      <c r="OX155" s="106" t="e">
        <f t="shared" si="4142"/>
        <v>#VALUE!</v>
      </c>
      <c r="OY155" s="202"/>
      <c r="OZ155" s="202"/>
      <c r="PA155" s="202"/>
      <c r="PB155" s="202"/>
      <c r="PC155" s="202"/>
      <c r="PD155" s="202"/>
      <c r="PE155" s="202"/>
      <c r="PF155" s="202"/>
      <c r="PG155" s="203"/>
      <c r="PH155" s="204"/>
      <c r="PI155" s="108" t="e">
        <f t="shared" si="4143"/>
        <v>#VALUE!</v>
      </c>
      <c r="PJ155" s="102">
        <f>IF(E155=0,0,SUMIF('Cocktail (December 2025)'!$F$6:$DB$1547,E155,'Cocktail (December 2025)'!$BZ$6:$BZ$1547))</f>
        <v>0</v>
      </c>
      <c r="PK155" s="108" t="e">
        <f t="shared" si="4144"/>
        <v>#VALUE!</v>
      </c>
      <c r="PL155" s="109" t="e">
        <f t="shared" si="4145"/>
        <v>#VALUE!</v>
      </c>
      <c r="PM155" s="104" t="e">
        <f t="shared" si="4146"/>
        <v>#VALUE!</v>
      </c>
      <c r="PN155" s="105" t="e">
        <f t="shared" si="4147"/>
        <v>#VALUE!</v>
      </c>
      <c r="PO155" s="191"/>
      <c r="PP155" s="192" t="e">
        <f t="shared" si="4148"/>
        <v>#VALUE!</v>
      </c>
      <c r="PQ155" s="106" t="e">
        <f t="shared" si="4149"/>
        <v>#VALUE!</v>
      </c>
      <c r="PR155" s="202"/>
      <c r="PS155" s="202"/>
      <c r="PT155" s="202"/>
      <c r="PU155" s="202"/>
      <c r="PV155" s="202"/>
      <c r="PW155" s="202"/>
      <c r="PX155" s="202"/>
      <c r="PY155" s="202"/>
      <c r="PZ155" s="203"/>
      <c r="QA155" s="204"/>
      <c r="QB155" s="108" t="e">
        <f t="shared" si="4150"/>
        <v>#VALUE!</v>
      </c>
      <c r="QC155" s="102">
        <f>IF(E155=0,0,SUMIF('Cocktail (December 2025)'!$F$6:$DB$1547,E155,'Cocktail (December 2025)'!$CC$6:$CC$1547))</f>
        <v>0</v>
      </c>
      <c r="QD155" s="108" t="e">
        <f t="shared" si="4151"/>
        <v>#VALUE!</v>
      </c>
      <c r="QE155" s="109" t="e">
        <f t="shared" si="4152"/>
        <v>#VALUE!</v>
      </c>
      <c r="QF155" s="104" t="e">
        <f t="shared" si="4153"/>
        <v>#VALUE!</v>
      </c>
      <c r="QG155" s="105" t="e">
        <f t="shared" si="4154"/>
        <v>#VALUE!</v>
      </c>
      <c r="QH155" s="191"/>
      <c r="QI155" s="192" t="e">
        <f t="shared" si="4155"/>
        <v>#VALUE!</v>
      </c>
      <c r="QJ155" s="106" t="e">
        <f t="shared" si="4156"/>
        <v>#VALUE!</v>
      </c>
      <c r="QK155" s="202"/>
      <c r="QL155" s="202"/>
      <c r="QM155" s="202"/>
      <c r="QN155" s="202"/>
      <c r="QO155" s="202"/>
      <c r="QP155" s="202"/>
      <c r="QQ155" s="202"/>
      <c r="QR155" s="202"/>
      <c r="QS155" s="203"/>
      <c r="QT155" s="204"/>
      <c r="QU155" s="108" t="e">
        <f t="shared" si="4157"/>
        <v>#VALUE!</v>
      </c>
      <c r="QV155" s="102">
        <f>IF(E155=0,0,SUMIF('Cocktail (December 2025)'!$F$6:$DB$1547,E155,'Cocktail (December 2025)'!$CF$6:$CF$1547))</f>
        <v>0</v>
      </c>
      <c r="QW155" s="108" t="e">
        <f t="shared" si="4158"/>
        <v>#VALUE!</v>
      </c>
      <c r="QX155" s="109" t="e">
        <f t="shared" si="4159"/>
        <v>#VALUE!</v>
      </c>
      <c r="QY155" s="104" t="e">
        <f t="shared" si="4160"/>
        <v>#VALUE!</v>
      </c>
      <c r="QZ155" s="105" t="e">
        <f t="shared" si="4161"/>
        <v>#VALUE!</v>
      </c>
      <c r="RA155" s="191"/>
      <c r="RB155" s="192" t="e">
        <f t="shared" si="4162"/>
        <v>#VALUE!</v>
      </c>
      <c r="RC155" s="106" t="e">
        <f t="shared" si="4163"/>
        <v>#VALUE!</v>
      </c>
      <c r="RD155" s="202"/>
      <c r="RE155" s="202"/>
      <c r="RF155" s="202"/>
      <c r="RG155" s="202"/>
      <c r="RH155" s="202"/>
      <c r="RI155" s="202"/>
      <c r="RJ155" s="202"/>
      <c r="RK155" s="202"/>
      <c r="RL155" s="203"/>
      <c r="RM155" s="204"/>
      <c r="RN155" s="108" t="e">
        <f t="shared" si="4164"/>
        <v>#VALUE!</v>
      </c>
      <c r="RO155" s="102">
        <f>IF(E155=0,0,SUMIF('Cocktail (December 2025)'!$F$6:$DB$1547,E155,'Cocktail (December 2025)'!$CI$6:$CI$1547))</f>
        <v>0</v>
      </c>
      <c r="RP155" s="108" t="e">
        <f t="shared" si="4165"/>
        <v>#VALUE!</v>
      </c>
      <c r="RQ155" s="109" t="e">
        <f t="shared" si="4166"/>
        <v>#VALUE!</v>
      </c>
      <c r="RR155" s="104" t="e">
        <f t="shared" si="4167"/>
        <v>#VALUE!</v>
      </c>
      <c r="RS155" s="105" t="e">
        <f t="shared" si="4168"/>
        <v>#VALUE!</v>
      </c>
      <c r="RT155" s="191"/>
      <c r="RU155" s="192" t="e">
        <f t="shared" si="4169"/>
        <v>#VALUE!</v>
      </c>
      <c r="RV155" s="106" t="e">
        <f t="shared" si="4170"/>
        <v>#VALUE!</v>
      </c>
      <c r="RW155" s="202"/>
      <c r="RX155" s="202"/>
      <c r="RY155" s="202"/>
      <c r="RZ155" s="202"/>
      <c r="SA155" s="202"/>
      <c r="SB155" s="202"/>
      <c r="SC155" s="202"/>
      <c r="SD155" s="202"/>
      <c r="SE155" s="203"/>
      <c r="SF155" s="204"/>
      <c r="SG155" s="108" t="e">
        <f t="shared" si="4171"/>
        <v>#VALUE!</v>
      </c>
      <c r="SH155" s="102">
        <f>IF(E155=0,0,SUMIF('Cocktail (December 2025)'!$F$6:$DB$1547,E155,'Cocktail (December 2025)'!$CL$6:$CL$1547))</f>
        <v>0</v>
      </c>
      <c r="SI155" s="108" t="e">
        <f t="shared" si="4172"/>
        <v>#VALUE!</v>
      </c>
      <c r="SJ155" s="109" t="e">
        <f t="shared" si="4173"/>
        <v>#VALUE!</v>
      </c>
      <c r="SK155" s="104" t="e">
        <f t="shared" si="4174"/>
        <v>#VALUE!</v>
      </c>
      <c r="SL155" s="105" t="e">
        <f t="shared" si="4175"/>
        <v>#VALUE!</v>
      </c>
      <c r="SM155" s="191"/>
      <c r="SN155" s="192" t="e">
        <f t="shared" si="4176"/>
        <v>#VALUE!</v>
      </c>
      <c r="SO155" s="106" t="e">
        <f t="shared" si="4177"/>
        <v>#VALUE!</v>
      </c>
      <c r="SP155" s="202"/>
      <c r="SQ155" s="202"/>
      <c r="SR155" s="202"/>
      <c r="SS155" s="202"/>
      <c r="ST155" s="202"/>
      <c r="SU155" s="202"/>
      <c r="SV155" s="202"/>
      <c r="SW155" s="202"/>
      <c r="SX155" s="203"/>
      <c r="SY155" s="204"/>
      <c r="SZ155" s="108" t="e">
        <f t="shared" si="4178"/>
        <v>#VALUE!</v>
      </c>
      <c r="TA155" s="102">
        <f>IF(E155=0,0,SUMIF('Cocktail (December 2025)'!$F$6:$DB$1547,E155,'Cocktail (December 2025)'!$CO$6:$CO$1547))</f>
        <v>0</v>
      </c>
      <c r="TB155" s="108" t="e">
        <f t="shared" si="4179"/>
        <v>#VALUE!</v>
      </c>
      <c r="TC155" s="109" t="e">
        <f t="shared" si="4180"/>
        <v>#VALUE!</v>
      </c>
      <c r="TD155" s="104" t="e">
        <f t="shared" si="4181"/>
        <v>#VALUE!</v>
      </c>
      <c r="TE155" s="105" t="e">
        <f t="shared" si="4182"/>
        <v>#VALUE!</v>
      </c>
      <c r="TF155" s="191"/>
      <c r="TG155" s="192" t="e">
        <f t="shared" si="4183"/>
        <v>#VALUE!</v>
      </c>
      <c r="TH155" s="106" t="e">
        <f t="shared" si="4184"/>
        <v>#VALUE!</v>
      </c>
      <c r="TI155" s="202"/>
      <c r="TJ155" s="202"/>
      <c r="TK155" s="202"/>
      <c r="TL155" s="202"/>
      <c r="TM155" s="202"/>
      <c r="TN155" s="202"/>
      <c r="TO155" s="202"/>
      <c r="TP155" s="202"/>
      <c r="TQ155" s="203"/>
      <c r="TR155" s="204"/>
      <c r="TS155" s="108" t="e">
        <f t="shared" si="4185"/>
        <v>#VALUE!</v>
      </c>
      <c r="TT155" s="102">
        <f>IF(E155=0,0,SUMIF('Cocktail (December 2025)'!$F$6:$DB$1547,E155,'Cocktail (December 2025)'!$CR$6:$CR$1547))</f>
        <v>0</v>
      </c>
      <c r="TU155" s="108" t="e">
        <f t="shared" si="4186"/>
        <v>#VALUE!</v>
      </c>
      <c r="TV155" s="109" t="e">
        <f t="shared" si="4187"/>
        <v>#VALUE!</v>
      </c>
      <c r="TW155" s="104" t="e">
        <f t="shared" si="4188"/>
        <v>#VALUE!</v>
      </c>
      <c r="TX155" s="105" t="e">
        <f t="shared" si="4189"/>
        <v>#VALUE!</v>
      </c>
      <c r="TY155" s="191"/>
      <c r="TZ155" s="192" t="e">
        <f t="shared" si="4190"/>
        <v>#VALUE!</v>
      </c>
      <c r="UA155" s="106" t="e">
        <f t="shared" si="4191"/>
        <v>#VALUE!</v>
      </c>
      <c r="UB155" s="202"/>
      <c r="UC155" s="202"/>
      <c r="UD155" s="202"/>
      <c r="UE155" s="202"/>
      <c r="UF155" s="202"/>
      <c r="UG155" s="202"/>
      <c r="UH155" s="202"/>
      <c r="UI155" s="202"/>
      <c r="UJ155" s="203"/>
      <c r="UK155" s="204"/>
      <c r="UL155" s="108" t="e">
        <f t="shared" si="4192"/>
        <v>#VALUE!</v>
      </c>
      <c r="UM155" s="102">
        <f>IF(E155=0,0,SUMIF('Cocktail (December 2025)'!$F$6:$DB$1547,E155,'Cocktail (December 2025)'!$CU$6:$CU$1547))</f>
        <v>0</v>
      </c>
      <c r="UN155" s="108" t="e">
        <f t="shared" si="4193"/>
        <v>#VALUE!</v>
      </c>
      <c r="UO155" s="109" t="e">
        <f t="shared" si="4194"/>
        <v>#VALUE!</v>
      </c>
      <c r="UP155" s="104" t="e">
        <f t="shared" si="4195"/>
        <v>#VALUE!</v>
      </c>
      <c r="UQ155" s="105" t="e">
        <f t="shared" si="4196"/>
        <v>#VALUE!</v>
      </c>
      <c r="UR155" s="191"/>
      <c r="US155" s="192" t="e">
        <f t="shared" si="4197"/>
        <v>#VALUE!</v>
      </c>
      <c r="UT155" s="106" t="e">
        <f t="shared" si="4198"/>
        <v>#VALUE!</v>
      </c>
      <c r="UU155" s="202"/>
      <c r="UV155" s="202"/>
      <c r="UW155" s="202"/>
      <c r="UX155" s="202"/>
      <c r="UY155" s="202"/>
      <c r="UZ155" s="202"/>
      <c r="VA155" s="202"/>
      <c r="VB155" s="202"/>
      <c r="VC155" s="203"/>
      <c r="VD155" s="204"/>
      <c r="VE155" s="108" t="e">
        <f t="shared" si="4199"/>
        <v>#VALUE!</v>
      </c>
      <c r="VF155" s="102">
        <f>IF(E155=0,0,SUMIF('Cocktail (December 2025)'!$F$6:$DB$1547,E155,'Cocktail (December 2025)'!$CX$6:$CX$1547))</f>
        <v>0</v>
      </c>
      <c r="VG155" s="108" t="e">
        <f t="shared" si="4200"/>
        <v>#VALUE!</v>
      </c>
      <c r="VH155" s="109" t="e">
        <f t="shared" si="4201"/>
        <v>#VALUE!</v>
      </c>
      <c r="VI155" s="104" t="e">
        <f t="shared" si="4202"/>
        <v>#VALUE!</v>
      </c>
      <c r="VJ155" s="105" t="e">
        <f t="shared" si="4203"/>
        <v>#VALUE!</v>
      </c>
      <c r="VK155" s="191"/>
      <c r="VL155" s="192" t="e">
        <f t="shared" si="4204"/>
        <v>#VALUE!</v>
      </c>
      <c r="VM155" s="106" t="e">
        <f t="shared" si="4205"/>
        <v>#VALUE!</v>
      </c>
      <c r="VN155" s="202"/>
      <c r="VO155" s="202"/>
      <c r="VP155" s="202"/>
      <c r="VQ155" s="202"/>
      <c r="VR155" s="202"/>
      <c r="VS155" s="202"/>
      <c r="VT155" s="202"/>
      <c r="VU155" s="202"/>
      <c r="VV155" s="203"/>
      <c r="VW155" s="204"/>
      <c r="VX155" s="108" t="e">
        <f t="shared" si="4206"/>
        <v>#VALUE!</v>
      </c>
      <c r="VY155" s="102">
        <f>IF(E155=0,0,SUMIF('Cocktail (December 2025)'!$F$6:$DB$1547,E155,'Cocktail (December 2025)'!$DA$6:$DA$1547))</f>
        <v>0</v>
      </c>
      <c r="VZ155" s="108" t="e">
        <f t="shared" si="4207"/>
        <v>#VALUE!</v>
      </c>
      <c r="WA155" s="109" t="e">
        <f t="shared" si="4208"/>
        <v>#VALUE!</v>
      </c>
      <c r="WB155" s="104" t="e">
        <f t="shared" si="4209"/>
        <v>#VALUE!</v>
      </c>
      <c r="WC155" s="105" t="e">
        <f t="shared" si="4210"/>
        <v>#VALUE!</v>
      </c>
      <c r="WD155" s="191"/>
      <c r="WE155" s="192" t="e">
        <f t="shared" si="4211"/>
        <v>#VALUE!</v>
      </c>
      <c r="WF155" s="14" t="s">
        <v>81</v>
      </c>
      <c r="WG155" s="62">
        <f t="shared" si="4212"/>
        <v>0</v>
      </c>
      <c r="WH155" s="13">
        <f t="shared" si="4213"/>
        <v>0</v>
      </c>
      <c r="WI155" s="13">
        <f t="shared" si="4214"/>
        <v>0</v>
      </c>
      <c r="WJ155" s="13">
        <f t="shared" si="4215"/>
        <v>0</v>
      </c>
      <c r="WK155" s="13">
        <f t="shared" si="4216"/>
        <v>0</v>
      </c>
      <c r="WL155" s="13">
        <f t="shared" si="4217"/>
        <v>0</v>
      </c>
      <c r="WM155" s="13">
        <f t="shared" si="4218"/>
        <v>0</v>
      </c>
      <c r="WN155" s="13">
        <f t="shared" si="4219"/>
        <v>0</v>
      </c>
      <c r="WO155" s="13">
        <f t="shared" si="4220"/>
        <v>0</v>
      </c>
      <c r="WP155" s="63">
        <f t="shared" si="4221"/>
        <v>0</v>
      </c>
      <c r="WQ155" s="63">
        <f t="shared" si="4222"/>
        <v>0</v>
      </c>
      <c r="WR155" s="63" t="e">
        <f t="shared" si="4223"/>
        <v>#VALUE!</v>
      </c>
      <c r="WS155" s="63" t="e">
        <f t="shared" si="4224"/>
        <v>#VALUE!</v>
      </c>
      <c r="WT155" s="54" t="e">
        <f t="shared" si="4225"/>
        <v>#VALUE!</v>
      </c>
      <c r="WU155" s="64" t="e">
        <f t="shared" si="4226"/>
        <v>#VALUE!</v>
      </c>
      <c r="WV155" s="196"/>
      <c r="WW155" s="197" t="e">
        <f t="shared" si="4227"/>
        <v>#VALUE!</v>
      </c>
      <c r="WX155" s="12" t="e">
        <f t="shared" si="4228"/>
        <v>#VALUE!</v>
      </c>
      <c r="WY155" s="61"/>
    </row>
    <row r="156" spans="1:623" ht="15" hidden="1" x14ac:dyDescent="0.3">
      <c r="A156" s="114" t="str">
        <f t="shared" si="3994"/>
        <v>-</v>
      </c>
      <c r="B156" s="175"/>
      <c r="C156" s="173">
        <v>974</v>
      </c>
      <c r="D156" s="174">
        <v>473</v>
      </c>
      <c r="E156" s="138"/>
      <c r="F156" s="98" t="str">
        <f>IF(E156="","",IF(VLOOKUP(E156,'Master Data (December 2025)'!$B$10:$N$857,1)=E156,VLOOKUP(E156,'Master Data (December 2025)'!$B$10:$N$857,6),"XX"))</f>
        <v/>
      </c>
      <c r="G156" s="98"/>
      <c r="H156" s="90" t="str">
        <f>IF(E156="","",IF(VLOOKUP(E156,'Master Data (December 2025)'!$B$10:$N$857,1)=E156,VLOOKUP(E156,'Master Data (December 2025)'!$B$10:$N$857,8),"XX"))</f>
        <v/>
      </c>
      <c r="I156" s="98"/>
      <c r="J156" s="90" t="str">
        <f>IF(E156="","",IF(VLOOKUP(E156,'Master Data (December 2025)'!$B$10:$N$857,1)=E156,VLOOKUP(E156,'Master Data (December 2025)'!$B$10:$N$857,3),"XX"))</f>
        <v/>
      </c>
      <c r="K156" s="99" t="str">
        <f>IF(E156="","",IF(VLOOKUP(E156,'Master Data (December 2025)'!$B$10:$N$857,1)=E156,VLOOKUP(E156,'Master Data (December 2025)'!$B$10:$N$857,5),"XX"))</f>
        <v/>
      </c>
      <c r="L156" s="215" t="str">
        <f>IF(E156="","",IF(VLOOKUP(E156,'Master Data (December 2025)'!$B$10:$N$857,1)=E156,VLOOKUP(E156,'Master Data (December 2025)'!$B$10:$N$857,11),"XX"))</f>
        <v/>
      </c>
      <c r="M156" s="215" t="str">
        <f>IF(E156="","",IF(VLOOKUP(E156,'Master Data (December 2025)'!$B$10:$N$857,1)=E156,VLOOKUP(E156,'Master Data (December 2025)'!$B$10:$N$857,13),"XX"))</f>
        <v/>
      </c>
      <c r="N156" s="208"/>
      <c r="O156" s="100">
        <f t="shared" si="3996"/>
        <v>0</v>
      </c>
      <c r="P156" s="202"/>
      <c r="Q156" s="202"/>
      <c r="R156" s="202"/>
      <c r="S156" s="202"/>
      <c r="T156" s="202"/>
      <c r="U156" s="202"/>
      <c r="V156" s="202"/>
      <c r="W156" s="202"/>
      <c r="X156" s="203"/>
      <c r="Y156" s="204"/>
      <c r="Z156" s="101" t="e">
        <f t="shared" si="3997"/>
        <v>#VALUE!</v>
      </c>
      <c r="AA156" s="102">
        <f>IF(E156=0,0,SUMIF('Cocktail (December 2025)'!$F$6:$DB$1547,E156,'Cocktail (December 2025)'!$O$6:$O$1547))</f>
        <v>0</v>
      </c>
      <c r="AB156" s="103" t="e">
        <f t="shared" si="3998"/>
        <v>#VALUE!</v>
      </c>
      <c r="AC156" s="104" t="e">
        <f t="shared" si="3999"/>
        <v>#VALUE!</v>
      </c>
      <c r="AD156" s="104" t="e">
        <f t="shared" si="4000"/>
        <v>#VALUE!</v>
      </c>
      <c r="AE156" s="105" t="e">
        <f t="shared" si="4001"/>
        <v>#VALUE!</v>
      </c>
      <c r="AF156" s="191"/>
      <c r="AG156" s="192" t="e">
        <f t="shared" si="4002"/>
        <v>#VALUE!</v>
      </c>
      <c r="AH156" s="106" t="e">
        <f t="shared" si="3995"/>
        <v>#VALUE!</v>
      </c>
      <c r="AI156" s="202"/>
      <c r="AJ156" s="202"/>
      <c r="AK156" s="202"/>
      <c r="AL156" s="202"/>
      <c r="AM156" s="202"/>
      <c r="AN156" s="202"/>
      <c r="AO156" s="202"/>
      <c r="AP156" s="202"/>
      <c r="AQ156" s="203"/>
      <c r="AR156" s="204"/>
      <c r="AS156" s="107" t="e">
        <f t="shared" si="4003"/>
        <v>#VALUE!</v>
      </c>
      <c r="AT156" s="102">
        <f>IF(E156=0,0,SUMIF('Cocktail (December 2025)'!$F$6:$DB$1547,E156,'Cocktail (December 2025)'!$R$6:$R$1547))</f>
        <v>0</v>
      </c>
      <c r="AU156" s="108" t="e">
        <f t="shared" si="4004"/>
        <v>#VALUE!</v>
      </c>
      <c r="AV156" s="104" t="e">
        <f t="shared" si="4005"/>
        <v>#VALUE!</v>
      </c>
      <c r="AW156" s="104" t="e">
        <f t="shared" si="4006"/>
        <v>#VALUE!</v>
      </c>
      <c r="AX156" s="105" t="e">
        <f t="shared" si="4007"/>
        <v>#VALUE!</v>
      </c>
      <c r="AY156" s="191"/>
      <c r="AZ156" s="192" t="e">
        <f t="shared" si="4008"/>
        <v>#VALUE!</v>
      </c>
      <c r="BA156" s="106" t="e">
        <f t="shared" si="4009"/>
        <v>#VALUE!</v>
      </c>
      <c r="BB156" s="202"/>
      <c r="BC156" s="202"/>
      <c r="BD156" s="202"/>
      <c r="BE156" s="202"/>
      <c r="BF156" s="202"/>
      <c r="BG156" s="202"/>
      <c r="BH156" s="202"/>
      <c r="BI156" s="202"/>
      <c r="BJ156" s="203"/>
      <c r="BK156" s="204"/>
      <c r="BL156" s="108" t="e">
        <f t="shared" si="4010"/>
        <v>#VALUE!</v>
      </c>
      <c r="BM156" s="102">
        <f>IF(E156=0,0,SUMIF('Cocktail (December 2025)'!$F$6:$DB$1547,E156,'Cocktail (December 2025)'!$U$6:$U$1547))</f>
        <v>0</v>
      </c>
      <c r="BN156" s="108" t="e">
        <f t="shared" si="4011"/>
        <v>#VALUE!</v>
      </c>
      <c r="BO156" s="109" t="e">
        <f t="shared" si="4012"/>
        <v>#VALUE!</v>
      </c>
      <c r="BP156" s="104" t="e">
        <f t="shared" si="4013"/>
        <v>#VALUE!</v>
      </c>
      <c r="BQ156" s="105" t="e">
        <f t="shared" si="4014"/>
        <v>#VALUE!</v>
      </c>
      <c r="BR156" s="191"/>
      <c r="BS156" s="192" t="e">
        <f t="shared" si="4015"/>
        <v>#VALUE!</v>
      </c>
      <c r="BT156" s="106" t="e">
        <f t="shared" si="4016"/>
        <v>#VALUE!</v>
      </c>
      <c r="BU156" s="202"/>
      <c r="BV156" s="202"/>
      <c r="BW156" s="202"/>
      <c r="BX156" s="202"/>
      <c r="BY156" s="202"/>
      <c r="BZ156" s="202"/>
      <c r="CA156" s="202"/>
      <c r="CB156" s="202"/>
      <c r="CC156" s="203"/>
      <c r="CD156" s="204"/>
      <c r="CE156" s="108" t="e">
        <f t="shared" si="4017"/>
        <v>#VALUE!</v>
      </c>
      <c r="CF156" s="102">
        <f>IF(E156=0,0,SUMIF('Cocktail (December 2025)'!$F$6:$DB$1547,E156,'Cocktail (December 2025)'!$X$6:$X$1547))</f>
        <v>0</v>
      </c>
      <c r="CG156" s="108" t="e">
        <f t="shared" si="4018"/>
        <v>#VALUE!</v>
      </c>
      <c r="CH156" s="109" t="e">
        <f t="shared" si="4019"/>
        <v>#VALUE!</v>
      </c>
      <c r="CI156" s="104" t="e">
        <f t="shared" si="4020"/>
        <v>#VALUE!</v>
      </c>
      <c r="CJ156" s="105" t="e">
        <f t="shared" si="4021"/>
        <v>#VALUE!</v>
      </c>
      <c r="CK156" s="191"/>
      <c r="CL156" s="192" t="e">
        <f t="shared" si="4022"/>
        <v>#VALUE!</v>
      </c>
      <c r="CM156" s="106" t="e">
        <f t="shared" si="4023"/>
        <v>#VALUE!</v>
      </c>
      <c r="CN156" s="202"/>
      <c r="CO156" s="202"/>
      <c r="CP156" s="202"/>
      <c r="CQ156" s="202"/>
      <c r="CR156" s="202"/>
      <c r="CS156" s="202"/>
      <c r="CT156" s="202"/>
      <c r="CU156" s="202"/>
      <c r="CV156" s="203"/>
      <c r="CW156" s="204"/>
      <c r="CX156" s="108" t="e">
        <f t="shared" si="4024"/>
        <v>#VALUE!</v>
      </c>
      <c r="CY156" s="102">
        <f>IF(E156=0,0,SUMIF('Cocktail (December 2025)'!$F$6:$DB$1547,E156,'Cocktail (December 2025)'!$AA$6:$AA$1547))</f>
        <v>0</v>
      </c>
      <c r="CZ156" s="108" t="e">
        <f t="shared" si="4025"/>
        <v>#VALUE!</v>
      </c>
      <c r="DA156" s="109" t="e">
        <f t="shared" si="4026"/>
        <v>#VALUE!</v>
      </c>
      <c r="DB156" s="104" t="e">
        <f t="shared" si="4027"/>
        <v>#VALUE!</v>
      </c>
      <c r="DC156" s="105" t="e">
        <f t="shared" si="4028"/>
        <v>#VALUE!</v>
      </c>
      <c r="DD156" s="191"/>
      <c r="DE156" s="192" t="e">
        <f t="shared" si="4029"/>
        <v>#VALUE!</v>
      </c>
      <c r="DF156" s="106" t="e">
        <f t="shared" si="4030"/>
        <v>#VALUE!</v>
      </c>
      <c r="DG156" s="202"/>
      <c r="DH156" s="202"/>
      <c r="DI156" s="202"/>
      <c r="DJ156" s="202"/>
      <c r="DK156" s="202"/>
      <c r="DL156" s="202"/>
      <c r="DM156" s="202"/>
      <c r="DN156" s="202"/>
      <c r="DO156" s="203"/>
      <c r="DP156" s="204"/>
      <c r="DQ156" s="108" t="e">
        <f t="shared" si="4031"/>
        <v>#VALUE!</v>
      </c>
      <c r="DR156" s="102">
        <f>IF(E156=0,0,SUMIF('Cocktail (December 2025)'!$F$6:$DB$1547,E156,'Cocktail (December 2025)'!$AD$6:$AD$1547))</f>
        <v>0</v>
      </c>
      <c r="DS156" s="108" t="e">
        <f t="shared" si="4032"/>
        <v>#VALUE!</v>
      </c>
      <c r="DT156" s="109" t="e">
        <f t="shared" si="4033"/>
        <v>#VALUE!</v>
      </c>
      <c r="DU156" s="104" t="e">
        <f t="shared" si="4034"/>
        <v>#VALUE!</v>
      </c>
      <c r="DV156" s="105" t="e">
        <f t="shared" si="4035"/>
        <v>#VALUE!</v>
      </c>
      <c r="DW156" s="191"/>
      <c r="DX156" s="192" t="e">
        <f t="shared" si="4036"/>
        <v>#VALUE!</v>
      </c>
      <c r="DY156" s="106" t="e">
        <f t="shared" si="4037"/>
        <v>#VALUE!</v>
      </c>
      <c r="DZ156" s="202"/>
      <c r="EA156" s="202"/>
      <c r="EB156" s="202"/>
      <c r="EC156" s="202"/>
      <c r="ED156" s="202"/>
      <c r="EE156" s="202"/>
      <c r="EF156" s="202"/>
      <c r="EG156" s="202"/>
      <c r="EH156" s="203"/>
      <c r="EI156" s="204"/>
      <c r="EJ156" s="108" t="e">
        <f t="shared" si="4038"/>
        <v>#VALUE!</v>
      </c>
      <c r="EK156" s="102">
        <f>IF(E156=0,0,SUMIF('Cocktail (December 2025)'!$F$6:$DB$1547,E156,'Cocktail (December 2025)'!$AG$6:$AG$1547))</f>
        <v>0</v>
      </c>
      <c r="EL156" s="108" t="e">
        <f t="shared" si="4039"/>
        <v>#VALUE!</v>
      </c>
      <c r="EM156" s="109" t="e">
        <f t="shared" si="4040"/>
        <v>#VALUE!</v>
      </c>
      <c r="EN156" s="104" t="e">
        <f t="shared" si="4041"/>
        <v>#VALUE!</v>
      </c>
      <c r="EO156" s="105" t="e">
        <f t="shared" si="4042"/>
        <v>#VALUE!</v>
      </c>
      <c r="EP156" s="191"/>
      <c r="EQ156" s="199" t="e">
        <f t="shared" si="4043"/>
        <v>#VALUE!</v>
      </c>
      <c r="ER156" s="185" t="e">
        <f t="shared" si="4044"/>
        <v>#VALUE!</v>
      </c>
      <c r="ES156" s="202"/>
      <c r="ET156" s="202"/>
      <c r="EU156" s="202"/>
      <c r="EV156" s="202"/>
      <c r="EW156" s="202"/>
      <c r="EX156" s="202"/>
      <c r="EY156" s="202"/>
      <c r="EZ156" s="202"/>
      <c r="FA156" s="203"/>
      <c r="FB156" s="204"/>
      <c r="FC156" s="108" t="e">
        <f t="shared" si="4045"/>
        <v>#VALUE!</v>
      </c>
      <c r="FD156" s="102">
        <f>IF(E156=0,0,SUMIF('Cocktail (December 2025)'!$F$6:$DB$1547,E156,'Cocktail (December 2025)'!$AJ$6:$AJ$1547))</f>
        <v>0</v>
      </c>
      <c r="FE156" s="108" t="e">
        <f t="shared" si="4046"/>
        <v>#VALUE!</v>
      </c>
      <c r="FF156" s="109" t="e">
        <f t="shared" si="4047"/>
        <v>#VALUE!</v>
      </c>
      <c r="FG156" s="104" t="e">
        <f t="shared" si="4048"/>
        <v>#VALUE!</v>
      </c>
      <c r="FH156" s="105" t="e">
        <f t="shared" si="4049"/>
        <v>#VALUE!</v>
      </c>
      <c r="FI156" s="191"/>
      <c r="FJ156" s="192" t="e">
        <f t="shared" si="4050"/>
        <v>#VALUE!</v>
      </c>
      <c r="FK156" s="110" t="e">
        <f t="shared" si="4051"/>
        <v>#VALUE!</v>
      </c>
      <c r="FL156" s="202"/>
      <c r="FM156" s="202"/>
      <c r="FN156" s="202"/>
      <c r="FO156" s="202"/>
      <c r="FP156" s="202"/>
      <c r="FQ156" s="202"/>
      <c r="FR156" s="202"/>
      <c r="FS156" s="202"/>
      <c r="FT156" s="203"/>
      <c r="FU156" s="204"/>
      <c r="FV156" s="108" t="e">
        <f t="shared" si="4052"/>
        <v>#VALUE!</v>
      </c>
      <c r="FW156" s="102">
        <f>IF(E156=0,0,SUMIF('Cocktail (December 2025)'!$F$6:$DB$1547,E156,'Cocktail (December 2025)'!$AM$6:$AM$1547))</f>
        <v>0</v>
      </c>
      <c r="FX156" s="108" t="e">
        <f t="shared" si="4053"/>
        <v>#VALUE!</v>
      </c>
      <c r="FY156" s="109" t="e">
        <f t="shared" si="4054"/>
        <v>#VALUE!</v>
      </c>
      <c r="FZ156" s="104" t="e">
        <f t="shared" si="4055"/>
        <v>#VALUE!</v>
      </c>
      <c r="GA156" s="105" t="e">
        <f t="shared" si="4056"/>
        <v>#VALUE!</v>
      </c>
      <c r="GB156" s="191"/>
      <c r="GC156" s="192" t="e">
        <f t="shared" si="4057"/>
        <v>#VALUE!</v>
      </c>
      <c r="GD156" s="106" t="e">
        <f t="shared" si="4058"/>
        <v>#VALUE!</v>
      </c>
      <c r="GE156" s="202"/>
      <c r="GF156" s="202"/>
      <c r="GG156" s="202"/>
      <c r="GH156" s="202"/>
      <c r="GI156" s="202"/>
      <c r="GJ156" s="202"/>
      <c r="GK156" s="202"/>
      <c r="GL156" s="202"/>
      <c r="GM156" s="203"/>
      <c r="GN156" s="204"/>
      <c r="GO156" s="108" t="e">
        <f t="shared" si="4059"/>
        <v>#VALUE!</v>
      </c>
      <c r="GP156" s="102">
        <f>IF(E156=0,0,SUMIF('Cocktail (December 2025)'!$F$6:$DB$1547,E156,'Cocktail (December 2025)'!$AP$6:$AP$1547))</f>
        <v>0</v>
      </c>
      <c r="GQ156" s="108" t="e">
        <f t="shared" si="4060"/>
        <v>#VALUE!</v>
      </c>
      <c r="GR156" s="109" t="e">
        <f t="shared" si="4061"/>
        <v>#VALUE!</v>
      </c>
      <c r="GS156" s="104" t="e">
        <f t="shared" si="4062"/>
        <v>#VALUE!</v>
      </c>
      <c r="GT156" s="105" t="e">
        <f t="shared" si="4063"/>
        <v>#VALUE!</v>
      </c>
      <c r="GU156" s="191"/>
      <c r="GV156" s="192" t="e">
        <f t="shared" si="4064"/>
        <v>#VALUE!</v>
      </c>
      <c r="GW156" s="106" t="e">
        <f t="shared" si="4065"/>
        <v>#VALUE!</v>
      </c>
      <c r="GX156" s="202"/>
      <c r="GY156" s="202"/>
      <c r="GZ156" s="202"/>
      <c r="HA156" s="202"/>
      <c r="HB156" s="202"/>
      <c r="HC156" s="202"/>
      <c r="HD156" s="202"/>
      <c r="HE156" s="202"/>
      <c r="HF156" s="203"/>
      <c r="HG156" s="204"/>
      <c r="HH156" s="108" t="e">
        <f t="shared" si="4066"/>
        <v>#VALUE!</v>
      </c>
      <c r="HI156" s="102">
        <f>IF(E156=0,0,SUMIF('Cocktail (December 2025)'!$F$6:$DB$1547,E156,'Cocktail (December 2025)'!$AS$6:$AS$1547))</f>
        <v>0</v>
      </c>
      <c r="HJ156" s="108" t="e">
        <f t="shared" si="4067"/>
        <v>#VALUE!</v>
      </c>
      <c r="HK156" s="109" t="e">
        <f t="shared" si="4068"/>
        <v>#VALUE!</v>
      </c>
      <c r="HL156" s="104" t="e">
        <f t="shared" si="4069"/>
        <v>#VALUE!</v>
      </c>
      <c r="HM156" s="105" t="e">
        <f t="shared" si="4070"/>
        <v>#VALUE!</v>
      </c>
      <c r="HN156" s="191"/>
      <c r="HO156" s="192" t="e">
        <f t="shared" si="4071"/>
        <v>#VALUE!</v>
      </c>
      <c r="HP156" s="106" t="e">
        <f t="shared" si="4072"/>
        <v>#VALUE!</v>
      </c>
      <c r="HQ156" s="202"/>
      <c r="HR156" s="202"/>
      <c r="HS156" s="202"/>
      <c r="HT156" s="202"/>
      <c r="HU156" s="202"/>
      <c r="HV156" s="202"/>
      <c r="HW156" s="202"/>
      <c r="HX156" s="202"/>
      <c r="HY156" s="203"/>
      <c r="HZ156" s="204"/>
      <c r="IA156" s="108" t="e">
        <f t="shared" si="4073"/>
        <v>#VALUE!</v>
      </c>
      <c r="IB156" s="102">
        <f>IF(E156=0,0,SUMIF('Cocktail (December 2025)'!$F$6:$DB$1547,E156,'Cocktail (December 2025)'!$AV$6:$AV$1547))</f>
        <v>0</v>
      </c>
      <c r="IC156" s="108" t="e">
        <f t="shared" si="4074"/>
        <v>#VALUE!</v>
      </c>
      <c r="ID156" s="109" t="e">
        <f t="shared" si="4075"/>
        <v>#VALUE!</v>
      </c>
      <c r="IE156" s="104" t="e">
        <f t="shared" si="4076"/>
        <v>#VALUE!</v>
      </c>
      <c r="IF156" s="105" t="e">
        <f t="shared" si="4077"/>
        <v>#VALUE!</v>
      </c>
      <c r="IG156" s="191"/>
      <c r="IH156" s="192" t="e">
        <f t="shared" si="4078"/>
        <v>#VALUE!</v>
      </c>
      <c r="II156" s="106" t="e">
        <f t="shared" si="4079"/>
        <v>#VALUE!</v>
      </c>
      <c r="IJ156" s="202"/>
      <c r="IK156" s="202"/>
      <c r="IL156" s="202"/>
      <c r="IM156" s="202"/>
      <c r="IN156" s="202"/>
      <c r="IO156" s="202"/>
      <c r="IP156" s="202"/>
      <c r="IQ156" s="202"/>
      <c r="IR156" s="203"/>
      <c r="IS156" s="204"/>
      <c r="IT156" s="108" t="e">
        <f t="shared" si="4080"/>
        <v>#VALUE!</v>
      </c>
      <c r="IU156" s="102">
        <f>IF(E156=0,0,SUMIF('Cocktail (December 2025)'!$F$6:$DB$1547,E156,'Cocktail (December 2025)'!$AY$6:$AY$1547))</f>
        <v>0</v>
      </c>
      <c r="IV156" s="108" t="e">
        <f t="shared" si="4081"/>
        <v>#VALUE!</v>
      </c>
      <c r="IW156" s="109" t="e">
        <f t="shared" si="4082"/>
        <v>#VALUE!</v>
      </c>
      <c r="IX156" s="104" t="e">
        <f t="shared" si="4083"/>
        <v>#VALUE!</v>
      </c>
      <c r="IY156" s="105" t="e">
        <f t="shared" si="4084"/>
        <v>#VALUE!</v>
      </c>
      <c r="IZ156" s="191"/>
      <c r="JA156" s="192" t="e">
        <f t="shared" si="4085"/>
        <v>#VALUE!</v>
      </c>
      <c r="JB156" s="106" t="e">
        <f t="shared" si="4086"/>
        <v>#VALUE!</v>
      </c>
      <c r="JC156" s="202"/>
      <c r="JD156" s="202"/>
      <c r="JE156" s="202"/>
      <c r="JF156" s="202"/>
      <c r="JG156" s="202"/>
      <c r="JH156" s="202"/>
      <c r="JI156" s="202"/>
      <c r="JJ156" s="202"/>
      <c r="JK156" s="203"/>
      <c r="JL156" s="204"/>
      <c r="JM156" s="108" t="e">
        <f t="shared" si="4087"/>
        <v>#VALUE!</v>
      </c>
      <c r="JN156" s="102">
        <f>IF(E156=0,0,SUMIF('Cocktail (December 2025)'!$F$6:$DB$1547,E156,'Cocktail (December 2025)'!$BB$6:$BB$1547))</f>
        <v>0</v>
      </c>
      <c r="JO156" s="108" t="e">
        <f t="shared" si="4088"/>
        <v>#VALUE!</v>
      </c>
      <c r="JP156" s="109" t="e">
        <f t="shared" si="4089"/>
        <v>#VALUE!</v>
      </c>
      <c r="JQ156" s="104" t="e">
        <f t="shared" si="4090"/>
        <v>#VALUE!</v>
      </c>
      <c r="JR156" s="105" t="e">
        <f t="shared" si="4091"/>
        <v>#VALUE!</v>
      </c>
      <c r="JS156" s="191"/>
      <c r="JT156" s="192" t="e">
        <f t="shared" si="4092"/>
        <v>#VALUE!</v>
      </c>
      <c r="JU156" s="106" t="e">
        <f t="shared" si="4093"/>
        <v>#VALUE!</v>
      </c>
      <c r="JV156" s="202"/>
      <c r="JW156" s="202"/>
      <c r="JX156" s="202"/>
      <c r="JY156" s="202"/>
      <c r="JZ156" s="202"/>
      <c r="KA156" s="202"/>
      <c r="KB156" s="202"/>
      <c r="KC156" s="202"/>
      <c r="KD156" s="203"/>
      <c r="KE156" s="204"/>
      <c r="KF156" s="108" t="e">
        <f t="shared" si="4094"/>
        <v>#VALUE!</v>
      </c>
      <c r="KG156" s="102">
        <f>IF(E156=0,0,SUMIF('Cocktail (December 2025)'!$F$6:$DB$1547,E156,'Cocktail (December 2025)'!$BE$6:$BE$1547))</f>
        <v>0</v>
      </c>
      <c r="KH156" s="108" t="e">
        <f t="shared" si="4095"/>
        <v>#VALUE!</v>
      </c>
      <c r="KI156" s="109" t="e">
        <f t="shared" si="4096"/>
        <v>#VALUE!</v>
      </c>
      <c r="KJ156" s="104" t="e">
        <f t="shared" si="4097"/>
        <v>#VALUE!</v>
      </c>
      <c r="KK156" s="105" t="e">
        <f t="shared" si="4098"/>
        <v>#VALUE!</v>
      </c>
      <c r="KL156" s="191"/>
      <c r="KM156" s="192" t="e">
        <f t="shared" si="4099"/>
        <v>#VALUE!</v>
      </c>
      <c r="KN156" s="106" t="e">
        <f t="shared" si="4100"/>
        <v>#VALUE!</v>
      </c>
      <c r="KO156" s="202"/>
      <c r="KP156" s="202"/>
      <c r="KQ156" s="202"/>
      <c r="KR156" s="202"/>
      <c r="KS156" s="202"/>
      <c r="KT156" s="202"/>
      <c r="KU156" s="202"/>
      <c r="KV156" s="202"/>
      <c r="KW156" s="203"/>
      <c r="KX156" s="204"/>
      <c r="KY156" s="108" t="e">
        <f t="shared" si="4101"/>
        <v>#VALUE!</v>
      </c>
      <c r="KZ156" s="102">
        <f>IF(E156=0,0,SUMIF('Cocktail (December 2025)'!$F$6:$DB$1547,E156,'Cocktail (December 2025)'!$BH$6:$BH$1547))</f>
        <v>0</v>
      </c>
      <c r="LA156" s="108" t="e">
        <f t="shared" si="4102"/>
        <v>#VALUE!</v>
      </c>
      <c r="LB156" s="109" t="e">
        <f t="shared" si="4103"/>
        <v>#VALUE!</v>
      </c>
      <c r="LC156" s="104" t="e">
        <f t="shared" si="4104"/>
        <v>#VALUE!</v>
      </c>
      <c r="LD156" s="105" t="e">
        <f t="shared" si="4105"/>
        <v>#VALUE!</v>
      </c>
      <c r="LE156" s="191"/>
      <c r="LF156" s="192" t="e">
        <f t="shared" si="4106"/>
        <v>#VALUE!</v>
      </c>
      <c r="LG156" s="106" t="e">
        <f t="shared" si="4107"/>
        <v>#VALUE!</v>
      </c>
      <c r="LH156" s="202"/>
      <c r="LI156" s="202"/>
      <c r="LJ156" s="202"/>
      <c r="LK156" s="202"/>
      <c r="LL156" s="202"/>
      <c r="LM156" s="202"/>
      <c r="LN156" s="202"/>
      <c r="LO156" s="202"/>
      <c r="LP156" s="203"/>
      <c r="LQ156" s="204"/>
      <c r="LR156" s="108" t="e">
        <f t="shared" si="4108"/>
        <v>#VALUE!</v>
      </c>
      <c r="LS156" s="102">
        <f>IF(E156=0,0,SUMIF('Cocktail (December 2025)'!$F$6:$DB$1547,E156,'Cocktail (December 2025)'!$BK$6:$BK$1547))</f>
        <v>0</v>
      </c>
      <c r="LT156" s="108" t="e">
        <f t="shared" si="4109"/>
        <v>#VALUE!</v>
      </c>
      <c r="LU156" s="109" t="e">
        <f t="shared" si="4110"/>
        <v>#VALUE!</v>
      </c>
      <c r="LV156" s="104" t="e">
        <f t="shared" si="4111"/>
        <v>#VALUE!</v>
      </c>
      <c r="LW156" s="105" t="e">
        <f t="shared" si="4112"/>
        <v>#VALUE!</v>
      </c>
      <c r="LX156" s="191"/>
      <c r="LY156" s="192" t="e">
        <f t="shared" si="4113"/>
        <v>#VALUE!</v>
      </c>
      <c r="LZ156" s="106" t="e">
        <f t="shared" si="4114"/>
        <v>#VALUE!</v>
      </c>
      <c r="MA156" s="202"/>
      <c r="MB156" s="202"/>
      <c r="MC156" s="202"/>
      <c r="MD156" s="202"/>
      <c r="ME156" s="202"/>
      <c r="MF156" s="202"/>
      <c r="MG156" s="202"/>
      <c r="MH156" s="202"/>
      <c r="MI156" s="203"/>
      <c r="MJ156" s="204"/>
      <c r="MK156" s="108" t="e">
        <f t="shared" si="4115"/>
        <v>#VALUE!</v>
      </c>
      <c r="ML156" s="102">
        <f>IF(E156=0,0,SUMIF('Cocktail (December 2025)'!$F$6:$DB$1547,E156,'Cocktail (December 2025)'!$BN$6:$BN$1547))</f>
        <v>0</v>
      </c>
      <c r="MM156" s="108" t="e">
        <f t="shared" si="4116"/>
        <v>#VALUE!</v>
      </c>
      <c r="MN156" s="109" t="e">
        <f t="shared" si="4117"/>
        <v>#VALUE!</v>
      </c>
      <c r="MO156" s="104" t="e">
        <f t="shared" si="4118"/>
        <v>#VALUE!</v>
      </c>
      <c r="MP156" s="105" t="e">
        <f t="shared" si="4119"/>
        <v>#VALUE!</v>
      </c>
      <c r="MQ156" s="191"/>
      <c r="MR156" s="192" t="e">
        <f t="shared" si="4120"/>
        <v>#VALUE!</v>
      </c>
      <c r="MS156" s="106" t="e">
        <f t="shared" si="4121"/>
        <v>#VALUE!</v>
      </c>
      <c r="MT156" s="202"/>
      <c r="MU156" s="202"/>
      <c r="MV156" s="202"/>
      <c r="MW156" s="202"/>
      <c r="MX156" s="202"/>
      <c r="MY156" s="202"/>
      <c r="MZ156" s="202"/>
      <c r="NA156" s="202"/>
      <c r="NB156" s="203"/>
      <c r="NC156" s="204"/>
      <c r="ND156" s="108" t="e">
        <f t="shared" si="4122"/>
        <v>#VALUE!</v>
      </c>
      <c r="NE156" s="102">
        <f>IF(E156=0,0,SUMIF('Cocktail (December 2025)'!$F$6:$DB$1547,E156,'Cocktail (December 2025)'!$BQ$6:$BQ$1547))</f>
        <v>0</v>
      </c>
      <c r="NF156" s="108" t="e">
        <f t="shared" si="4123"/>
        <v>#VALUE!</v>
      </c>
      <c r="NG156" s="109" t="e">
        <f t="shared" si="4124"/>
        <v>#VALUE!</v>
      </c>
      <c r="NH156" s="104" t="e">
        <f t="shared" si="4125"/>
        <v>#VALUE!</v>
      </c>
      <c r="NI156" s="105" t="e">
        <f t="shared" si="4126"/>
        <v>#VALUE!</v>
      </c>
      <c r="NJ156" s="191"/>
      <c r="NK156" s="192" t="e">
        <f t="shared" si="4127"/>
        <v>#VALUE!</v>
      </c>
      <c r="NL156" s="106" t="e">
        <f t="shared" si="4128"/>
        <v>#VALUE!</v>
      </c>
      <c r="NM156" s="202"/>
      <c r="NN156" s="202"/>
      <c r="NO156" s="202"/>
      <c r="NP156" s="202"/>
      <c r="NQ156" s="202"/>
      <c r="NR156" s="202"/>
      <c r="NS156" s="202"/>
      <c r="NT156" s="202"/>
      <c r="NU156" s="203"/>
      <c r="NV156" s="204"/>
      <c r="NW156" s="108" t="e">
        <f t="shared" si="4129"/>
        <v>#VALUE!</v>
      </c>
      <c r="NX156" s="102">
        <f>IF(E156=0,0,SUMIF('Cocktail (December 2025)'!$F$6:$DB$1547,E156,'Cocktail (December 2025)'!$BT$6:$BT$1547))</f>
        <v>0</v>
      </c>
      <c r="NY156" s="108" t="e">
        <f t="shared" si="4130"/>
        <v>#VALUE!</v>
      </c>
      <c r="NZ156" s="109" t="e">
        <f t="shared" si="4131"/>
        <v>#VALUE!</v>
      </c>
      <c r="OA156" s="104" t="e">
        <f t="shared" si="4132"/>
        <v>#VALUE!</v>
      </c>
      <c r="OB156" s="105" t="e">
        <f t="shared" si="4133"/>
        <v>#VALUE!</v>
      </c>
      <c r="OC156" s="191"/>
      <c r="OD156" s="192" t="e">
        <f t="shared" si="4134"/>
        <v>#VALUE!</v>
      </c>
      <c r="OE156" s="106" t="e">
        <f t="shared" si="4135"/>
        <v>#VALUE!</v>
      </c>
      <c r="OF156" s="202"/>
      <c r="OG156" s="202"/>
      <c r="OH156" s="202"/>
      <c r="OI156" s="202"/>
      <c r="OJ156" s="202"/>
      <c r="OK156" s="202"/>
      <c r="OL156" s="202"/>
      <c r="OM156" s="202"/>
      <c r="ON156" s="203"/>
      <c r="OO156" s="204"/>
      <c r="OP156" s="108" t="e">
        <f t="shared" si="4136"/>
        <v>#VALUE!</v>
      </c>
      <c r="OQ156" s="102">
        <f>IF(E156=0,0,SUMIF('Cocktail (December 2025)'!$F$6:$DB$1547,E156,'Cocktail (December 2025)'!$BW$6:$BW$1547))</f>
        <v>0</v>
      </c>
      <c r="OR156" s="108" t="e">
        <f t="shared" si="4137"/>
        <v>#VALUE!</v>
      </c>
      <c r="OS156" s="109" t="e">
        <f t="shared" si="4138"/>
        <v>#VALUE!</v>
      </c>
      <c r="OT156" s="104" t="e">
        <f t="shared" si="4139"/>
        <v>#VALUE!</v>
      </c>
      <c r="OU156" s="105" t="e">
        <f t="shared" si="4140"/>
        <v>#VALUE!</v>
      </c>
      <c r="OV156" s="191"/>
      <c r="OW156" s="192" t="e">
        <f t="shared" si="4141"/>
        <v>#VALUE!</v>
      </c>
      <c r="OX156" s="106" t="e">
        <f t="shared" si="4142"/>
        <v>#VALUE!</v>
      </c>
      <c r="OY156" s="202"/>
      <c r="OZ156" s="202"/>
      <c r="PA156" s="202"/>
      <c r="PB156" s="202"/>
      <c r="PC156" s="202"/>
      <c r="PD156" s="202"/>
      <c r="PE156" s="202"/>
      <c r="PF156" s="202"/>
      <c r="PG156" s="203"/>
      <c r="PH156" s="204"/>
      <c r="PI156" s="108" t="e">
        <f t="shared" si="4143"/>
        <v>#VALUE!</v>
      </c>
      <c r="PJ156" s="102">
        <f>IF(E156=0,0,SUMIF('Cocktail (December 2025)'!$F$6:$DB$1547,E156,'Cocktail (December 2025)'!$BZ$6:$BZ$1547))</f>
        <v>0</v>
      </c>
      <c r="PK156" s="108" t="e">
        <f t="shared" si="4144"/>
        <v>#VALUE!</v>
      </c>
      <c r="PL156" s="109" t="e">
        <f t="shared" si="4145"/>
        <v>#VALUE!</v>
      </c>
      <c r="PM156" s="104" t="e">
        <f t="shared" si="4146"/>
        <v>#VALUE!</v>
      </c>
      <c r="PN156" s="105" t="e">
        <f t="shared" si="4147"/>
        <v>#VALUE!</v>
      </c>
      <c r="PO156" s="191"/>
      <c r="PP156" s="192" t="e">
        <f t="shared" si="4148"/>
        <v>#VALUE!</v>
      </c>
      <c r="PQ156" s="106" t="e">
        <f t="shared" si="4149"/>
        <v>#VALUE!</v>
      </c>
      <c r="PR156" s="202"/>
      <c r="PS156" s="202"/>
      <c r="PT156" s="202"/>
      <c r="PU156" s="202"/>
      <c r="PV156" s="202"/>
      <c r="PW156" s="202"/>
      <c r="PX156" s="202"/>
      <c r="PY156" s="202"/>
      <c r="PZ156" s="203"/>
      <c r="QA156" s="204"/>
      <c r="QB156" s="108" t="e">
        <f t="shared" si="4150"/>
        <v>#VALUE!</v>
      </c>
      <c r="QC156" s="102">
        <f>IF(E156=0,0,SUMIF('Cocktail (December 2025)'!$F$6:$DB$1547,E156,'Cocktail (December 2025)'!$CC$6:$CC$1547))</f>
        <v>0</v>
      </c>
      <c r="QD156" s="108" t="e">
        <f t="shared" si="4151"/>
        <v>#VALUE!</v>
      </c>
      <c r="QE156" s="109" t="e">
        <f t="shared" si="4152"/>
        <v>#VALUE!</v>
      </c>
      <c r="QF156" s="104" t="e">
        <f t="shared" si="4153"/>
        <v>#VALUE!</v>
      </c>
      <c r="QG156" s="105" t="e">
        <f t="shared" si="4154"/>
        <v>#VALUE!</v>
      </c>
      <c r="QH156" s="191"/>
      <c r="QI156" s="192" t="e">
        <f t="shared" si="4155"/>
        <v>#VALUE!</v>
      </c>
      <c r="QJ156" s="106" t="e">
        <f t="shared" si="4156"/>
        <v>#VALUE!</v>
      </c>
      <c r="QK156" s="202"/>
      <c r="QL156" s="202"/>
      <c r="QM156" s="202"/>
      <c r="QN156" s="202"/>
      <c r="QO156" s="202"/>
      <c r="QP156" s="202"/>
      <c r="QQ156" s="202"/>
      <c r="QR156" s="202"/>
      <c r="QS156" s="203"/>
      <c r="QT156" s="204"/>
      <c r="QU156" s="108" t="e">
        <f t="shared" si="4157"/>
        <v>#VALUE!</v>
      </c>
      <c r="QV156" s="102">
        <f>IF(E156=0,0,SUMIF('Cocktail (December 2025)'!$F$6:$DB$1547,E156,'Cocktail (December 2025)'!$CF$6:$CF$1547))</f>
        <v>0</v>
      </c>
      <c r="QW156" s="108" t="e">
        <f t="shared" si="4158"/>
        <v>#VALUE!</v>
      </c>
      <c r="QX156" s="109" t="e">
        <f t="shared" si="4159"/>
        <v>#VALUE!</v>
      </c>
      <c r="QY156" s="104" t="e">
        <f t="shared" si="4160"/>
        <v>#VALUE!</v>
      </c>
      <c r="QZ156" s="105" t="e">
        <f t="shared" si="4161"/>
        <v>#VALUE!</v>
      </c>
      <c r="RA156" s="191"/>
      <c r="RB156" s="192" t="e">
        <f t="shared" si="4162"/>
        <v>#VALUE!</v>
      </c>
      <c r="RC156" s="106" t="e">
        <f t="shared" si="4163"/>
        <v>#VALUE!</v>
      </c>
      <c r="RD156" s="202"/>
      <c r="RE156" s="202"/>
      <c r="RF156" s="202"/>
      <c r="RG156" s="202"/>
      <c r="RH156" s="202"/>
      <c r="RI156" s="202"/>
      <c r="RJ156" s="202"/>
      <c r="RK156" s="202"/>
      <c r="RL156" s="203"/>
      <c r="RM156" s="204"/>
      <c r="RN156" s="108" t="e">
        <f t="shared" si="4164"/>
        <v>#VALUE!</v>
      </c>
      <c r="RO156" s="102">
        <f>IF(E156=0,0,SUMIF('Cocktail (December 2025)'!$F$6:$DB$1547,E156,'Cocktail (December 2025)'!$CI$6:$CI$1547))</f>
        <v>0</v>
      </c>
      <c r="RP156" s="108" t="e">
        <f t="shared" si="4165"/>
        <v>#VALUE!</v>
      </c>
      <c r="RQ156" s="109" t="e">
        <f t="shared" si="4166"/>
        <v>#VALUE!</v>
      </c>
      <c r="RR156" s="104" t="e">
        <f t="shared" si="4167"/>
        <v>#VALUE!</v>
      </c>
      <c r="RS156" s="105" t="e">
        <f t="shared" si="4168"/>
        <v>#VALUE!</v>
      </c>
      <c r="RT156" s="191"/>
      <c r="RU156" s="192" t="e">
        <f t="shared" si="4169"/>
        <v>#VALUE!</v>
      </c>
      <c r="RV156" s="106" t="e">
        <f t="shared" si="4170"/>
        <v>#VALUE!</v>
      </c>
      <c r="RW156" s="202"/>
      <c r="RX156" s="202"/>
      <c r="RY156" s="202"/>
      <c r="RZ156" s="202"/>
      <c r="SA156" s="202"/>
      <c r="SB156" s="202"/>
      <c r="SC156" s="202"/>
      <c r="SD156" s="202"/>
      <c r="SE156" s="203"/>
      <c r="SF156" s="204"/>
      <c r="SG156" s="108" t="e">
        <f t="shared" si="4171"/>
        <v>#VALUE!</v>
      </c>
      <c r="SH156" s="102">
        <f>IF(E156=0,0,SUMIF('Cocktail (December 2025)'!$F$6:$DB$1547,E156,'Cocktail (December 2025)'!$CL$6:$CL$1547))</f>
        <v>0</v>
      </c>
      <c r="SI156" s="108" t="e">
        <f t="shared" si="4172"/>
        <v>#VALUE!</v>
      </c>
      <c r="SJ156" s="109" t="e">
        <f t="shared" si="4173"/>
        <v>#VALUE!</v>
      </c>
      <c r="SK156" s="104" t="e">
        <f t="shared" si="4174"/>
        <v>#VALUE!</v>
      </c>
      <c r="SL156" s="105" t="e">
        <f t="shared" si="4175"/>
        <v>#VALUE!</v>
      </c>
      <c r="SM156" s="191"/>
      <c r="SN156" s="192" t="e">
        <f t="shared" si="4176"/>
        <v>#VALUE!</v>
      </c>
      <c r="SO156" s="106" t="e">
        <f t="shared" si="4177"/>
        <v>#VALUE!</v>
      </c>
      <c r="SP156" s="202"/>
      <c r="SQ156" s="202"/>
      <c r="SR156" s="202"/>
      <c r="SS156" s="202"/>
      <c r="ST156" s="202"/>
      <c r="SU156" s="202"/>
      <c r="SV156" s="202"/>
      <c r="SW156" s="202"/>
      <c r="SX156" s="203"/>
      <c r="SY156" s="204"/>
      <c r="SZ156" s="108" t="e">
        <f t="shared" si="4178"/>
        <v>#VALUE!</v>
      </c>
      <c r="TA156" s="102">
        <f>IF(E156=0,0,SUMIF('Cocktail (December 2025)'!$F$6:$DB$1547,E156,'Cocktail (December 2025)'!$CO$6:$CO$1547))</f>
        <v>0</v>
      </c>
      <c r="TB156" s="108" t="e">
        <f t="shared" si="4179"/>
        <v>#VALUE!</v>
      </c>
      <c r="TC156" s="109" t="e">
        <f t="shared" si="4180"/>
        <v>#VALUE!</v>
      </c>
      <c r="TD156" s="104" t="e">
        <f t="shared" si="4181"/>
        <v>#VALUE!</v>
      </c>
      <c r="TE156" s="105" t="e">
        <f t="shared" si="4182"/>
        <v>#VALUE!</v>
      </c>
      <c r="TF156" s="191"/>
      <c r="TG156" s="192" t="e">
        <f t="shared" si="4183"/>
        <v>#VALUE!</v>
      </c>
      <c r="TH156" s="106" t="e">
        <f t="shared" si="4184"/>
        <v>#VALUE!</v>
      </c>
      <c r="TI156" s="202"/>
      <c r="TJ156" s="202"/>
      <c r="TK156" s="202"/>
      <c r="TL156" s="202"/>
      <c r="TM156" s="202"/>
      <c r="TN156" s="202"/>
      <c r="TO156" s="202"/>
      <c r="TP156" s="202"/>
      <c r="TQ156" s="203"/>
      <c r="TR156" s="204"/>
      <c r="TS156" s="108" t="e">
        <f t="shared" si="4185"/>
        <v>#VALUE!</v>
      </c>
      <c r="TT156" s="102">
        <f>IF(E156=0,0,SUMIF('Cocktail (December 2025)'!$F$6:$DB$1547,E156,'Cocktail (December 2025)'!$CR$6:$CR$1547))</f>
        <v>0</v>
      </c>
      <c r="TU156" s="108" t="e">
        <f t="shared" si="4186"/>
        <v>#VALUE!</v>
      </c>
      <c r="TV156" s="109" t="e">
        <f t="shared" si="4187"/>
        <v>#VALUE!</v>
      </c>
      <c r="TW156" s="104" t="e">
        <f t="shared" si="4188"/>
        <v>#VALUE!</v>
      </c>
      <c r="TX156" s="105" t="e">
        <f t="shared" si="4189"/>
        <v>#VALUE!</v>
      </c>
      <c r="TY156" s="191"/>
      <c r="TZ156" s="192" t="e">
        <f t="shared" si="4190"/>
        <v>#VALUE!</v>
      </c>
      <c r="UA156" s="106" t="e">
        <f t="shared" si="4191"/>
        <v>#VALUE!</v>
      </c>
      <c r="UB156" s="202"/>
      <c r="UC156" s="202"/>
      <c r="UD156" s="202"/>
      <c r="UE156" s="202"/>
      <c r="UF156" s="202"/>
      <c r="UG156" s="202"/>
      <c r="UH156" s="202"/>
      <c r="UI156" s="202"/>
      <c r="UJ156" s="203"/>
      <c r="UK156" s="204"/>
      <c r="UL156" s="108" t="e">
        <f t="shared" si="4192"/>
        <v>#VALUE!</v>
      </c>
      <c r="UM156" s="102">
        <f>IF(E156=0,0,SUMIF('Cocktail (December 2025)'!$F$6:$DB$1547,E156,'Cocktail (December 2025)'!$CU$6:$CU$1547))</f>
        <v>0</v>
      </c>
      <c r="UN156" s="108" t="e">
        <f t="shared" si="4193"/>
        <v>#VALUE!</v>
      </c>
      <c r="UO156" s="109" t="e">
        <f t="shared" si="4194"/>
        <v>#VALUE!</v>
      </c>
      <c r="UP156" s="104" t="e">
        <f t="shared" si="4195"/>
        <v>#VALUE!</v>
      </c>
      <c r="UQ156" s="105" t="e">
        <f t="shared" si="4196"/>
        <v>#VALUE!</v>
      </c>
      <c r="UR156" s="191"/>
      <c r="US156" s="192" t="e">
        <f t="shared" si="4197"/>
        <v>#VALUE!</v>
      </c>
      <c r="UT156" s="106" t="e">
        <f t="shared" si="4198"/>
        <v>#VALUE!</v>
      </c>
      <c r="UU156" s="202"/>
      <c r="UV156" s="202"/>
      <c r="UW156" s="202"/>
      <c r="UX156" s="202"/>
      <c r="UY156" s="202"/>
      <c r="UZ156" s="202"/>
      <c r="VA156" s="202"/>
      <c r="VB156" s="202"/>
      <c r="VC156" s="203"/>
      <c r="VD156" s="204"/>
      <c r="VE156" s="108" t="e">
        <f t="shared" si="4199"/>
        <v>#VALUE!</v>
      </c>
      <c r="VF156" s="102">
        <f>IF(E156=0,0,SUMIF('Cocktail (December 2025)'!$F$6:$DB$1547,E156,'Cocktail (December 2025)'!$CX$6:$CX$1547))</f>
        <v>0</v>
      </c>
      <c r="VG156" s="108" t="e">
        <f t="shared" si="4200"/>
        <v>#VALUE!</v>
      </c>
      <c r="VH156" s="109" t="e">
        <f t="shared" si="4201"/>
        <v>#VALUE!</v>
      </c>
      <c r="VI156" s="104" t="e">
        <f t="shared" si="4202"/>
        <v>#VALUE!</v>
      </c>
      <c r="VJ156" s="105" t="e">
        <f t="shared" si="4203"/>
        <v>#VALUE!</v>
      </c>
      <c r="VK156" s="191"/>
      <c r="VL156" s="192" t="e">
        <f t="shared" si="4204"/>
        <v>#VALUE!</v>
      </c>
      <c r="VM156" s="106" t="e">
        <f t="shared" si="4205"/>
        <v>#VALUE!</v>
      </c>
      <c r="VN156" s="202"/>
      <c r="VO156" s="202"/>
      <c r="VP156" s="202"/>
      <c r="VQ156" s="202"/>
      <c r="VR156" s="202"/>
      <c r="VS156" s="202"/>
      <c r="VT156" s="202"/>
      <c r="VU156" s="202"/>
      <c r="VV156" s="203"/>
      <c r="VW156" s="204"/>
      <c r="VX156" s="108" t="e">
        <f t="shared" si="4206"/>
        <v>#VALUE!</v>
      </c>
      <c r="VY156" s="102">
        <f>IF(E156=0,0,SUMIF('Cocktail (December 2025)'!$F$6:$DB$1547,E156,'Cocktail (December 2025)'!$DA$6:$DA$1547))</f>
        <v>0</v>
      </c>
      <c r="VZ156" s="108" t="e">
        <f t="shared" si="4207"/>
        <v>#VALUE!</v>
      </c>
      <c r="WA156" s="109" t="e">
        <f t="shared" si="4208"/>
        <v>#VALUE!</v>
      </c>
      <c r="WB156" s="104" t="e">
        <f t="shared" si="4209"/>
        <v>#VALUE!</v>
      </c>
      <c r="WC156" s="105" t="e">
        <f t="shared" si="4210"/>
        <v>#VALUE!</v>
      </c>
      <c r="WD156" s="191"/>
      <c r="WE156" s="192" t="e">
        <f t="shared" si="4211"/>
        <v>#VALUE!</v>
      </c>
      <c r="WF156" s="14" t="s">
        <v>81</v>
      </c>
      <c r="WG156" s="62">
        <f t="shared" si="4212"/>
        <v>0</v>
      </c>
      <c r="WH156" s="13">
        <f t="shared" si="4213"/>
        <v>0</v>
      </c>
      <c r="WI156" s="13">
        <f t="shared" si="4214"/>
        <v>0</v>
      </c>
      <c r="WJ156" s="13">
        <f t="shared" si="4215"/>
        <v>0</v>
      </c>
      <c r="WK156" s="13">
        <f t="shared" si="4216"/>
        <v>0</v>
      </c>
      <c r="WL156" s="13">
        <f t="shared" si="4217"/>
        <v>0</v>
      </c>
      <c r="WM156" s="13">
        <f t="shared" si="4218"/>
        <v>0</v>
      </c>
      <c r="WN156" s="13">
        <f t="shared" si="4219"/>
        <v>0</v>
      </c>
      <c r="WO156" s="13">
        <f t="shared" si="4220"/>
        <v>0</v>
      </c>
      <c r="WP156" s="63">
        <f t="shared" si="4221"/>
        <v>0</v>
      </c>
      <c r="WQ156" s="63">
        <f t="shared" si="4222"/>
        <v>0</v>
      </c>
      <c r="WR156" s="63" t="e">
        <f t="shared" si="4223"/>
        <v>#VALUE!</v>
      </c>
      <c r="WS156" s="63" t="e">
        <f t="shared" si="4224"/>
        <v>#VALUE!</v>
      </c>
      <c r="WT156" s="54" t="e">
        <f t="shared" si="4225"/>
        <v>#VALUE!</v>
      </c>
      <c r="WU156" s="64" t="e">
        <f t="shared" si="4226"/>
        <v>#VALUE!</v>
      </c>
      <c r="WV156" s="196"/>
      <c r="WW156" s="197" t="e">
        <f t="shared" si="4227"/>
        <v>#VALUE!</v>
      </c>
      <c r="WX156" s="12" t="e">
        <f t="shared" si="4228"/>
        <v>#VALUE!</v>
      </c>
      <c r="WY156" s="61"/>
    </row>
    <row r="157" spans="1:623" ht="15" hidden="1" x14ac:dyDescent="0.3">
      <c r="A157" s="114" t="str">
        <f t="shared" si="3994"/>
        <v>-</v>
      </c>
      <c r="B157" s="175"/>
      <c r="C157" s="173">
        <v>961</v>
      </c>
      <c r="D157" s="174">
        <v>466</v>
      </c>
      <c r="E157" s="139"/>
      <c r="F157" s="98"/>
      <c r="G157" s="98"/>
      <c r="H157" s="90"/>
      <c r="I157" s="98"/>
      <c r="J157" s="90"/>
      <c r="K157" s="99"/>
      <c r="L157" s="215"/>
      <c r="M157" s="215"/>
      <c r="N157" s="208"/>
      <c r="O157" s="100"/>
      <c r="P157" s="202"/>
      <c r="Q157" s="202"/>
      <c r="R157" s="202"/>
      <c r="S157" s="202"/>
      <c r="T157" s="202"/>
      <c r="U157" s="202"/>
      <c r="V157" s="202"/>
      <c r="W157" s="202"/>
      <c r="X157" s="203"/>
      <c r="Y157" s="204"/>
      <c r="Z157" s="101"/>
      <c r="AA157" s="102"/>
      <c r="AB157" s="103"/>
      <c r="AC157" s="104"/>
      <c r="AD157" s="104"/>
      <c r="AE157" s="105"/>
      <c r="AF157" s="191"/>
      <c r="AG157" s="192"/>
      <c r="AH157" s="106">
        <f t="shared" si="3995"/>
        <v>0</v>
      </c>
      <c r="AI157" s="202"/>
      <c r="AJ157" s="202"/>
      <c r="AK157" s="202"/>
      <c r="AL157" s="202"/>
      <c r="AM157" s="202"/>
      <c r="AN157" s="202"/>
      <c r="AO157" s="202"/>
      <c r="AP157" s="202"/>
      <c r="AQ157" s="203"/>
      <c r="AR157" s="204"/>
      <c r="AS157" s="107"/>
      <c r="AT157" s="102"/>
      <c r="AU157" s="108"/>
      <c r="AV157" s="104"/>
      <c r="AW157" s="104"/>
      <c r="AX157" s="105"/>
      <c r="AY157" s="191"/>
      <c r="AZ157" s="192"/>
      <c r="BA157" s="106"/>
      <c r="BB157" s="202"/>
      <c r="BC157" s="202"/>
      <c r="BD157" s="202"/>
      <c r="BE157" s="202"/>
      <c r="BF157" s="202"/>
      <c r="BG157" s="202"/>
      <c r="BH157" s="202"/>
      <c r="BI157" s="202"/>
      <c r="BJ157" s="203"/>
      <c r="BK157" s="204"/>
      <c r="BL157" s="108"/>
      <c r="BM157" s="102"/>
      <c r="BN157" s="108"/>
      <c r="BO157" s="109"/>
      <c r="BP157" s="104"/>
      <c r="BQ157" s="105"/>
      <c r="BR157" s="191"/>
      <c r="BS157" s="192"/>
      <c r="BT157" s="106"/>
      <c r="BU157" s="202"/>
      <c r="BV157" s="202"/>
      <c r="BW157" s="202"/>
      <c r="BX157" s="202"/>
      <c r="BY157" s="202"/>
      <c r="BZ157" s="202"/>
      <c r="CA157" s="202"/>
      <c r="CB157" s="202"/>
      <c r="CC157" s="203"/>
      <c r="CD157" s="204"/>
      <c r="CE157" s="108"/>
      <c r="CF157" s="102"/>
      <c r="CG157" s="108"/>
      <c r="CH157" s="109"/>
      <c r="CI157" s="104"/>
      <c r="CJ157" s="105"/>
      <c r="CK157" s="191"/>
      <c r="CL157" s="192"/>
      <c r="CM157" s="106"/>
      <c r="CN157" s="202"/>
      <c r="CO157" s="202"/>
      <c r="CP157" s="202"/>
      <c r="CQ157" s="202"/>
      <c r="CR157" s="202"/>
      <c r="CS157" s="202"/>
      <c r="CT157" s="202"/>
      <c r="CU157" s="202"/>
      <c r="CV157" s="203"/>
      <c r="CW157" s="204"/>
      <c r="CX157" s="108"/>
      <c r="CY157" s="102"/>
      <c r="CZ157" s="108"/>
      <c r="DA157" s="109"/>
      <c r="DB157" s="104"/>
      <c r="DC157" s="105"/>
      <c r="DD157" s="191"/>
      <c r="DE157" s="192"/>
      <c r="DF157" s="106"/>
      <c r="DG157" s="202"/>
      <c r="DH157" s="202"/>
      <c r="DI157" s="202"/>
      <c r="DJ157" s="202"/>
      <c r="DK157" s="202"/>
      <c r="DL157" s="202"/>
      <c r="DM157" s="202"/>
      <c r="DN157" s="202"/>
      <c r="DO157" s="203"/>
      <c r="DP157" s="204"/>
      <c r="DQ157" s="108"/>
      <c r="DR157" s="102"/>
      <c r="DS157" s="108"/>
      <c r="DT157" s="109"/>
      <c r="DU157" s="104"/>
      <c r="DV157" s="105"/>
      <c r="DW157" s="191"/>
      <c r="DX157" s="192"/>
      <c r="DY157" s="106"/>
      <c r="DZ157" s="202"/>
      <c r="EA157" s="202"/>
      <c r="EB157" s="202"/>
      <c r="EC157" s="202"/>
      <c r="ED157" s="202"/>
      <c r="EE157" s="202"/>
      <c r="EF157" s="202"/>
      <c r="EG157" s="202"/>
      <c r="EH157" s="203"/>
      <c r="EI157" s="204"/>
      <c r="EJ157" s="108"/>
      <c r="EK157" s="102"/>
      <c r="EL157" s="108"/>
      <c r="EM157" s="109"/>
      <c r="EN157" s="104"/>
      <c r="EO157" s="105"/>
      <c r="EP157" s="191"/>
      <c r="EQ157" s="199"/>
      <c r="ER157" s="185"/>
      <c r="ES157" s="202"/>
      <c r="ET157" s="202"/>
      <c r="EU157" s="202"/>
      <c r="EV157" s="202"/>
      <c r="EW157" s="202"/>
      <c r="EX157" s="202"/>
      <c r="EY157" s="202"/>
      <c r="EZ157" s="202"/>
      <c r="FA157" s="203"/>
      <c r="FB157" s="204"/>
      <c r="FC157" s="108"/>
      <c r="FD157" s="102"/>
      <c r="FE157" s="108"/>
      <c r="FF157" s="109"/>
      <c r="FG157" s="104"/>
      <c r="FH157" s="105"/>
      <c r="FI157" s="191"/>
      <c r="FJ157" s="192"/>
      <c r="FK157" s="110"/>
      <c r="FL157" s="202"/>
      <c r="FM157" s="202"/>
      <c r="FN157" s="202"/>
      <c r="FO157" s="202"/>
      <c r="FP157" s="202"/>
      <c r="FQ157" s="202"/>
      <c r="FR157" s="202"/>
      <c r="FS157" s="202"/>
      <c r="FT157" s="203"/>
      <c r="FU157" s="204"/>
      <c r="FV157" s="108"/>
      <c r="FW157" s="102"/>
      <c r="FX157" s="108"/>
      <c r="FY157" s="109"/>
      <c r="FZ157" s="104"/>
      <c r="GA157" s="105"/>
      <c r="GB157" s="191"/>
      <c r="GC157" s="192"/>
      <c r="GD157" s="106"/>
      <c r="GE157" s="202"/>
      <c r="GF157" s="202"/>
      <c r="GG157" s="202"/>
      <c r="GH157" s="202"/>
      <c r="GI157" s="202"/>
      <c r="GJ157" s="202"/>
      <c r="GK157" s="202"/>
      <c r="GL157" s="202"/>
      <c r="GM157" s="203"/>
      <c r="GN157" s="204"/>
      <c r="GO157" s="108"/>
      <c r="GP157" s="102"/>
      <c r="GQ157" s="108"/>
      <c r="GR157" s="109"/>
      <c r="GS157" s="104"/>
      <c r="GT157" s="105"/>
      <c r="GU157" s="191"/>
      <c r="GV157" s="192"/>
      <c r="GW157" s="106"/>
      <c r="GX157" s="202"/>
      <c r="GY157" s="202"/>
      <c r="GZ157" s="202"/>
      <c r="HA157" s="202"/>
      <c r="HB157" s="202"/>
      <c r="HC157" s="202"/>
      <c r="HD157" s="202"/>
      <c r="HE157" s="202"/>
      <c r="HF157" s="203"/>
      <c r="HG157" s="204"/>
      <c r="HH157" s="108"/>
      <c r="HI157" s="102"/>
      <c r="HJ157" s="108"/>
      <c r="HK157" s="109"/>
      <c r="HL157" s="104"/>
      <c r="HM157" s="105"/>
      <c r="HN157" s="191"/>
      <c r="HO157" s="192"/>
      <c r="HP157" s="106"/>
      <c r="HQ157" s="202"/>
      <c r="HR157" s="202"/>
      <c r="HS157" s="202"/>
      <c r="HT157" s="202"/>
      <c r="HU157" s="202"/>
      <c r="HV157" s="202"/>
      <c r="HW157" s="202"/>
      <c r="HX157" s="202"/>
      <c r="HY157" s="203"/>
      <c r="HZ157" s="204"/>
      <c r="IA157" s="108"/>
      <c r="IB157" s="102"/>
      <c r="IC157" s="108"/>
      <c r="ID157" s="109"/>
      <c r="IE157" s="104"/>
      <c r="IF157" s="105"/>
      <c r="IG157" s="191"/>
      <c r="IH157" s="192"/>
      <c r="II157" s="106"/>
      <c r="IJ157" s="202"/>
      <c r="IK157" s="202"/>
      <c r="IL157" s="202"/>
      <c r="IM157" s="202"/>
      <c r="IN157" s="202"/>
      <c r="IO157" s="202"/>
      <c r="IP157" s="202"/>
      <c r="IQ157" s="202"/>
      <c r="IR157" s="203"/>
      <c r="IS157" s="204"/>
      <c r="IT157" s="108"/>
      <c r="IU157" s="102"/>
      <c r="IV157" s="108"/>
      <c r="IW157" s="109"/>
      <c r="IX157" s="104"/>
      <c r="IY157" s="105"/>
      <c r="IZ157" s="191"/>
      <c r="JA157" s="192"/>
      <c r="JB157" s="106"/>
      <c r="JC157" s="202"/>
      <c r="JD157" s="202"/>
      <c r="JE157" s="202"/>
      <c r="JF157" s="202"/>
      <c r="JG157" s="202"/>
      <c r="JH157" s="202"/>
      <c r="JI157" s="202"/>
      <c r="JJ157" s="202"/>
      <c r="JK157" s="203"/>
      <c r="JL157" s="204"/>
      <c r="JM157" s="108"/>
      <c r="JN157" s="102"/>
      <c r="JO157" s="108"/>
      <c r="JP157" s="109"/>
      <c r="JQ157" s="104"/>
      <c r="JR157" s="105"/>
      <c r="JS157" s="191"/>
      <c r="JT157" s="192"/>
      <c r="JU157" s="106"/>
      <c r="JV157" s="202"/>
      <c r="JW157" s="202"/>
      <c r="JX157" s="202"/>
      <c r="JY157" s="202"/>
      <c r="JZ157" s="202"/>
      <c r="KA157" s="202"/>
      <c r="KB157" s="202"/>
      <c r="KC157" s="202"/>
      <c r="KD157" s="203"/>
      <c r="KE157" s="204"/>
      <c r="KF157" s="108"/>
      <c r="KG157" s="102"/>
      <c r="KH157" s="108"/>
      <c r="KI157" s="109"/>
      <c r="KJ157" s="104"/>
      <c r="KK157" s="105"/>
      <c r="KL157" s="191"/>
      <c r="KM157" s="192"/>
      <c r="KN157" s="106"/>
      <c r="KO157" s="202"/>
      <c r="KP157" s="202"/>
      <c r="KQ157" s="202"/>
      <c r="KR157" s="202"/>
      <c r="KS157" s="202"/>
      <c r="KT157" s="202"/>
      <c r="KU157" s="202"/>
      <c r="KV157" s="202"/>
      <c r="KW157" s="203"/>
      <c r="KX157" s="204"/>
      <c r="KY157" s="108"/>
      <c r="KZ157" s="102"/>
      <c r="LA157" s="108"/>
      <c r="LB157" s="109"/>
      <c r="LC157" s="104"/>
      <c r="LD157" s="105"/>
      <c r="LE157" s="191"/>
      <c r="LF157" s="192"/>
      <c r="LG157" s="106"/>
      <c r="LH157" s="202"/>
      <c r="LI157" s="202"/>
      <c r="LJ157" s="202"/>
      <c r="LK157" s="202"/>
      <c r="LL157" s="202"/>
      <c r="LM157" s="202"/>
      <c r="LN157" s="202"/>
      <c r="LO157" s="202"/>
      <c r="LP157" s="203"/>
      <c r="LQ157" s="204"/>
      <c r="LR157" s="108"/>
      <c r="LS157" s="102"/>
      <c r="LT157" s="108"/>
      <c r="LU157" s="109"/>
      <c r="LV157" s="104"/>
      <c r="LW157" s="105"/>
      <c r="LX157" s="191"/>
      <c r="LY157" s="192"/>
      <c r="LZ157" s="106"/>
      <c r="MA157" s="202"/>
      <c r="MB157" s="202"/>
      <c r="MC157" s="202"/>
      <c r="MD157" s="202"/>
      <c r="ME157" s="202"/>
      <c r="MF157" s="202"/>
      <c r="MG157" s="202"/>
      <c r="MH157" s="202"/>
      <c r="MI157" s="203"/>
      <c r="MJ157" s="204"/>
      <c r="MK157" s="108"/>
      <c r="ML157" s="102"/>
      <c r="MM157" s="108"/>
      <c r="MN157" s="109"/>
      <c r="MO157" s="104"/>
      <c r="MP157" s="105"/>
      <c r="MQ157" s="191"/>
      <c r="MR157" s="192"/>
      <c r="MS157" s="106"/>
      <c r="MT157" s="202"/>
      <c r="MU157" s="202"/>
      <c r="MV157" s="202"/>
      <c r="MW157" s="202"/>
      <c r="MX157" s="202"/>
      <c r="MY157" s="202"/>
      <c r="MZ157" s="202"/>
      <c r="NA157" s="202"/>
      <c r="NB157" s="203"/>
      <c r="NC157" s="204"/>
      <c r="ND157" s="108"/>
      <c r="NE157" s="102"/>
      <c r="NF157" s="108"/>
      <c r="NG157" s="109"/>
      <c r="NH157" s="104"/>
      <c r="NI157" s="105"/>
      <c r="NJ157" s="191"/>
      <c r="NK157" s="192"/>
      <c r="NL157" s="106"/>
      <c r="NM157" s="202"/>
      <c r="NN157" s="202"/>
      <c r="NO157" s="202"/>
      <c r="NP157" s="202"/>
      <c r="NQ157" s="202"/>
      <c r="NR157" s="202"/>
      <c r="NS157" s="202"/>
      <c r="NT157" s="202"/>
      <c r="NU157" s="203"/>
      <c r="NV157" s="204"/>
      <c r="NW157" s="108"/>
      <c r="NX157" s="102"/>
      <c r="NY157" s="108"/>
      <c r="NZ157" s="109"/>
      <c r="OA157" s="104"/>
      <c r="OB157" s="105"/>
      <c r="OC157" s="191"/>
      <c r="OD157" s="192"/>
      <c r="OE157" s="106"/>
      <c r="OF157" s="202"/>
      <c r="OG157" s="202"/>
      <c r="OH157" s="202"/>
      <c r="OI157" s="202"/>
      <c r="OJ157" s="202"/>
      <c r="OK157" s="202"/>
      <c r="OL157" s="202"/>
      <c r="OM157" s="202"/>
      <c r="ON157" s="203"/>
      <c r="OO157" s="204"/>
      <c r="OP157" s="108"/>
      <c r="OQ157" s="102"/>
      <c r="OR157" s="108"/>
      <c r="OS157" s="109"/>
      <c r="OT157" s="104"/>
      <c r="OU157" s="105"/>
      <c r="OV157" s="191"/>
      <c r="OW157" s="192"/>
      <c r="OX157" s="106"/>
      <c r="OY157" s="202"/>
      <c r="OZ157" s="202"/>
      <c r="PA157" s="202"/>
      <c r="PB157" s="202"/>
      <c r="PC157" s="202"/>
      <c r="PD157" s="202"/>
      <c r="PE157" s="202"/>
      <c r="PF157" s="202"/>
      <c r="PG157" s="203"/>
      <c r="PH157" s="204"/>
      <c r="PI157" s="108"/>
      <c r="PJ157" s="102"/>
      <c r="PK157" s="108"/>
      <c r="PL157" s="109"/>
      <c r="PM157" s="104"/>
      <c r="PN157" s="105"/>
      <c r="PO157" s="191"/>
      <c r="PP157" s="192"/>
      <c r="PQ157" s="106"/>
      <c r="PR157" s="202"/>
      <c r="PS157" s="202"/>
      <c r="PT157" s="202"/>
      <c r="PU157" s="202"/>
      <c r="PV157" s="202"/>
      <c r="PW157" s="202"/>
      <c r="PX157" s="202"/>
      <c r="PY157" s="202"/>
      <c r="PZ157" s="203"/>
      <c r="QA157" s="204"/>
      <c r="QB157" s="108"/>
      <c r="QC157" s="102"/>
      <c r="QD157" s="108"/>
      <c r="QE157" s="109"/>
      <c r="QF157" s="104"/>
      <c r="QG157" s="105"/>
      <c r="QH157" s="191"/>
      <c r="QI157" s="192"/>
      <c r="QJ157" s="106"/>
      <c r="QK157" s="202"/>
      <c r="QL157" s="202"/>
      <c r="QM157" s="202"/>
      <c r="QN157" s="202"/>
      <c r="QO157" s="202"/>
      <c r="QP157" s="202"/>
      <c r="QQ157" s="202"/>
      <c r="QR157" s="202"/>
      <c r="QS157" s="203"/>
      <c r="QT157" s="204"/>
      <c r="QU157" s="108"/>
      <c r="QV157" s="102"/>
      <c r="QW157" s="108"/>
      <c r="QX157" s="109"/>
      <c r="QY157" s="104"/>
      <c r="QZ157" s="105"/>
      <c r="RA157" s="191"/>
      <c r="RB157" s="192"/>
      <c r="RC157" s="106"/>
      <c r="RD157" s="202"/>
      <c r="RE157" s="202"/>
      <c r="RF157" s="202"/>
      <c r="RG157" s="202"/>
      <c r="RH157" s="202"/>
      <c r="RI157" s="202"/>
      <c r="RJ157" s="202"/>
      <c r="RK157" s="202"/>
      <c r="RL157" s="203"/>
      <c r="RM157" s="204"/>
      <c r="RN157" s="108"/>
      <c r="RO157" s="102"/>
      <c r="RP157" s="108"/>
      <c r="RQ157" s="109"/>
      <c r="RR157" s="104"/>
      <c r="RS157" s="105"/>
      <c r="RT157" s="191"/>
      <c r="RU157" s="192"/>
      <c r="RV157" s="106"/>
      <c r="RW157" s="202"/>
      <c r="RX157" s="202"/>
      <c r="RY157" s="202"/>
      <c r="RZ157" s="202"/>
      <c r="SA157" s="202"/>
      <c r="SB157" s="202"/>
      <c r="SC157" s="202"/>
      <c r="SD157" s="202"/>
      <c r="SE157" s="203"/>
      <c r="SF157" s="204"/>
      <c r="SG157" s="108"/>
      <c r="SH157" s="102"/>
      <c r="SI157" s="108"/>
      <c r="SJ157" s="109"/>
      <c r="SK157" s="104"/>
      <c r="SL157" s="105"/>
      <c r="SM157" s="191"/>
      <c r="SN157" s="192"/>
      <c r="SO157" s="106"/>
      <c r="SP157" s="202"/>
      <c r="SQ157" s="202"/>
      <c r="SR157" s="202"/>
      <c r="SS157" s="202"/>
      <c r="ST157" s="202"/>
      <c r="SU157" s="202"/>
      <c r="SV157" s="202"/>
      <c r="SW157" s="202"/>
      <c r="SX157" s="203"/>
      <c r="SY157" s="204"/>
      <c r="SZ157" s="108"/>
      <c r="TA157" s="102"/>
      <c r="TB157" s="108"/>
      <c r="TC157" s="109"/>
      <c r="TD157" s="104"/>
      <c r="TE157" s="105"/>
      <c r="TF157" s="191"/>
      <c r="TG157" s="192"/>
      <c r="TH157" s="106"/>
      <c r="TI157" s="202"/>
      <c r="TJ157" s="202"/>
      <c r="TK157" s="202"/>
      <c r="TL157" s="202"/>
      <c r="TM157" s="202"/>
      <c r="TN157" s="202"/>
      <c r="TO157" s="202"/>
      <c r="TP157" s="202"/>
      <c r="TQ157" s="203"/>
      <c r="TR157" s="204"/>
      <c r="TS157" s="108"/>
      <c r="TT157" s="102"/>
      <c r="TU157" s="108"/>
      <c r="TV157" s="109"/>
      <c r="TW157" s="104"/>
      <c r="TX157" s="105"/>
      <c r="TY157" s="191"/>
      <c r="TZ157" s="192"/>
      <c r="UA157" s="106"/>
      <c r="UB157" s="202"/>
      <c r="UC157" s="202"/>
      <c r="UD157" s="202"/>
      <c r="UE157" s="202"/>
      <c r="UF157" s="202"/>
      <c r="UG157" s="202"/>
      <c r="UH157" s="202"/>
      <c r="UI157" s="202"/>
      <c r="UJ157" s="203"/>
      <c r="UK157" s="204"/>
      <c r="UL157" s="108"/>
      <c r="UM157" s="102"/>
      <c r="UN157" s="108"/>
      <c r="UO157" s="109"/>
      <c r="UP157" s="104"/>
      <c r="UQ157" s="105"/>
      <c r="UR157" s="191"/>
      <c r="US157" s="192"/>
      <c r="UT157" s="106"/>
      <c r="UU157" s="202"/>
      <c r="UV157" s="202"/>
      <c r="UW157" s="202"/>
      <c r="UX157" s="202"/>
      <c r="UY157" s="202"/>
      <c r="UZ157" s="202"/>
      <c r="VA157" s="202"/>
      <c r="VB157" s="202"/>
      <c r="VC157" s="203"/>
      <c r="VD157" s="204"/>
      <c r="VE157" s="108"/>
      <c r="VF157" s="102"/>
      <c r="VG157" s="108"/>
      <c r="VH157" s="109"/>
      <c r="VI157" s="104"/>
      <c r="VJ157" s="105"/>
      <c r="VK157" s="191"/>
      <c r="VL157" s="192"/>
      <c r="VM157" s="106"/>
      <c r="VN157" s="202"/>
      <c r="VO157" s="202"/>
      <c r="VP157" s="202"/>
      <c r="VQ157" s="202"/>
      <c r="VR157" s="202"/>
      <c r="VS157" s="202"/>
      <c r="VT157" s="202"/>
      <c r="VU157" s="202"/>
      <c r="VV157" s="203"/>
      <c r="VW157" s="204"/>
      <c r="VX157" s="108"/>
      <c r="VY157" s="102"/>
      <c r="VZ157" s="108"/>
      <c r="WA157" s="109"/>
      <c r="WB157" s="104"/>
      <c r="WC157" s="105"/>
      <c r="WD157" s="191"/>
      <c r="WE157" s="192"/>
      <c r="WF157" s="14"/>
      <c r="WG157" s="62"/>
      <c r="WH157" s="13"/>
      <c r="WI157" s="13"/>
      <c r="WJ157" s="13"/>
      <c r="WK157" s="13"/>
      <c r="WL157" s="13"/>
      <c r="WM157" s="13"/>
      <c r="WN157" s="13"/>
      <c r="WO157" s="13"/>
      <c r="WP157" s="63"/>
      <c r="WQ157" s="63"/>
      <c r="WR157" s="63"/>
      <c r="WS157" s="63"/>
      <c r="WT157" s="54"/>
      <c r="WU157" s="64"/>
      <c r="WV157" s="196"/>
      <c r="WW157" s="197"/>
      <c r="WX157" s="12"/>
      <c r="WY157" s="61"/>
    </row>
    <row r="158" spans="1:623" ht="13.9" hidden="1" customHeight="1" x14ac:dyDescent="0.3">
      <c r="A158" s="114" t="str">
        <f t="shared" si="3994"/>
        <v>-</v>
      </c>
      <c r="B158" s="175"/>
      <c r="C158" s="173">
        <v>963</v>
      </c>
      <c r="D158" s="174">
        <v>467</v>
      </c>
      <c r="E158" s="184"/>
      <c r="F158" s="98" t="str">
        <f>IF(E158="","",IF(VLOOKUP(E158,'Master Data (December 2025)'!$B$10:$N$857,1)=E158,VLOOKUP(E158,'Master Data (December 2025)'!$B$10:$N$857,6),"XX"))</f>
        <v/>
      </c>
      <c r="G158" s="98"/>
      <c r="H158" s="90" t="str">
        <f>IF(E158="","",IF(VLOOKUP(E158,'Master Data (December 2025)'!$B$10:$N$857,1)=E158,VLOOKUP(E158,'Master Data (December 2025)'!$B$10:$N$857,8),"XX"))</f>
        <v/>
      </c>
      <c r="I158" s="98"/>
      <c r="J158" s="90" t="str">
        <f>IF(E158="","",IF(VLOOKUP(E158,'Master Data (December 2025)'!$B$10:$N$857,1)=E158,VLOOKUP(E158,'Master Data (December 2025)'!$B$10:$N$857,3),"XX"))</f>
        <v/>
      </c>
      <c r="K158" s="99" t="str">
        <f>IF(E158="","",IF(VLOOKUP(E158,'Master Data (December 2025)'!$B$10:$N$857,1)=E158,VLOOKUP(E158,'Master Data (December 2025)'!$B$10:$N$857,5),"XX"))</f>
        <v/>
      </c>
      <c r="L158" s="215" t="str">
        <f>IF(E158="","",IF(VLOOKUP(E158,'Master Data (December 2025)'!$B$10:$N$857,1)=E158,VLOOKUP(E158,'Master Data (December 2025)'!$B$10:$N$857,11),"XX"))</f>
        <v/>
      </c>
      <c r="M158" s="215" t="str">
        <f>IF(E158="","",IF(VLOOKUP(E158,'Master Data (December 2025)'!$B$10:$N$857,1)=E158,VLOOKUP(E158,'Master Data (December 2025)'!$B$10:$N$857,13),"XX"))</f>
        <v/>
      </c>
      <c r="N158" s="208"/>
      <c r="O158" s="100">
        <f t="shared" ref="O158:O164" si="4229">N158</f>
        <v>0</v>
      </c>
      <c r="P158" s="202"/>
      <c r="Q158" s="202"/>
      <c r="R158" s="202"/>
      <c r="S158" s="202"/>
      <c r="T158" s="202"/>
      <c r="U158" s="202"/>
      <c r="V158" s="202"/>
      <c r="W158" s="202"/>
      <c r="X158" s="203"/>
      <c r="Y158" s="204"/>
      <c r="Z158" s="101" t="e">
        <f t="shared" ref="Z158:Z164" si="4230">(Y158*F158)/H158</f>
        <v>#VALUE!</v>
      </c>
      <c r="AA158" s="102">
        <f>IF(E158=0,0,SUMIF('Cocktail (December 2025)'!$F$6:$DB$1547,E158,'Cocktail (December 2025)'!$O$6:$O$1547))</f>
        <v>0</v>
      </c>
      <c r="AB158" s="103" t="e">
        <f t="shared" ref="AB158:AB164" si="4231">AA158/H158</f>
        <v>#VALUE!</v>
      </c>
      <c r="AC158" s="104" t="e">
        <f t="shared" ref="AC158:AC164" si="4232">O158+P158+Q158+R158-S158-T158-U158-V158-W158-X158-Z158-AB158</f>
        <v>#VALUE!</v>
      </c>
      <c r="AD158" s="104" t="e">
        <f t="shared" ref="AD158:AD164" si="4233">AC158*H158</f>
        <v>#VALUE!</v>
      </c>
      <c r="AE158" s="105" t="e">
        <f t="shared" ref="AE158:AE164" si="4234">(T158+U158+V158+W158+(X158+((Y158*$F158)/$H158)+AB158))*$L158</f>
        <v>#VALUE!</v>
      </c>
      <c r="AF158" s="191"/>
      <c r="AG158" s="192" t="e">
        <f t="shared" ref="AG158:AG164" si="4235">AF158-AC158</f>
        <v>#VALUE!</v>
      </c>
      <c r="AH158" s="106" t="e">
        <f t="shared" si="3995"/>
        <v>#VALUE!</v>
      </c>
      <c r="AI158" s="202"/>
      <c r="AJ158" s="202"/>
      <c r="AK158" s="202"/>
      <c r="AL158" s="202"/>
      <c r="AM158" s="202"/>
      <c r="AN158" s="202"/>
      <c r="AO158" s="202"/>
      <c r="AP158" s="202"/>
      <c r="AQ158" s="203"/>
      <c r="AR158" s="204"/>
      <c r="AS158" s="107" t="e">
        <f t="shared" ref="AS158:AS164" si="4236">(AR158*F158)/H158</f>
        <v>#VALUE!</v>
      </c>
      <c r="AT158" s="102">
        <f>IF(E158=0,0,SUMIF('Cocktail (December 2025)'!$F$6:$DB$1547,E158,'Cocktail (December 2025)'!$R$6:$R$1547))</f>
        <v>0</v>
      </c>
      <c r="AU158" s="108" t="e">
        <f t="shared" ref="AU158:AU164" si="4237">AT158/H158</f>
        <v>#VALUE!</v>
      </c>
      <c r="AV158" s="104" t="e">
        <f t="shared" ref="AV158:AV164" si="4238">AH158+AI158+AJ158+AK158-AL158-AM158-AN158-AO158-AP158-AQ158-AS158-AU158</f>
        <v>#VALUE!</v>
      </c>
      <c r="AW158" s="104" t="e">
        <f t="shared" ref="AW158:AW164" si="4239">AV158*H158</f>
        <v>#VALUE!</v>
      </c>
      <c r="AX158" s="105" t="e">
        <f t="shared" ref="AX158:AX164" si="4240">(AM158+AN158+AO158+AP158+(AQ158+((AR158*$F158)/$H158)+AU158))*$L158</f>
        <v>#VALUE!</v>
      </c>
      <c r="AY158" s="191"/>
      <c r="AZ158" s="192" t="e">
        <f t="shared" ref="AZ158:AZ164" si="4241">AY158-AV158</f>
        <v>#VALUE!</v>
      </c>
      <c r="BA158" s="106" t="e">
        <f t="shared" ref="BA158:BA164" si="4242">AV158</f>
        <v>#VALUE!</v>
      </c>
      <c r="BB158" s="202"/>
      <c r="BC158" s="202"/>
      <c r="BD158" s="202"/>
      <c r="BE158" s="202"/>
      <c r="BF158" s="202"/>
      <c r="BG158" s="202"/>
      <c r="BH158" s="202"/>
      <c r="BI158" s="202"/>
      <c r="BJ158" s="203"/>
      <c r="BK158" s="204"/>
      <c r="BL158" s="108" t="e">
        <f t="shared" ref="BL158:BL164" si="4243">(BK158*F158)/H158</f>
        <v>#VALUE!</v>
      </c>
      <c r="BM158" s="102">
        <f>IF(E158=0,0,SUMIF('Cocktail (December 2025)'!$F$6:$DB$1547,E158,'Cocktail (December 2025)'!$U$6:$U$1547))</f>
        <v>0</v>
      </c>
      <c r="BN158" s="108" t="e">
        <f t="shared" ref="BN158:BN164" si="4244">BM158/H158</f>
        <v>#VALUE!</v>
      </c>
      <c r="BO158" s="109" t="e">
        <f t="shared" ref="BO158:BO164" si="4245">BA158+BB158+BC158+BD158-BE158-BF158-BG158-BH158-BI158-BJ158-BL158-BN158</f>
        <v>#VALUE!</v>
      </c>
      <c r="BP158" s="104" t="e">
        <f t="shared" ref="BP158:BP164" si="4246">BO158*H158</f>
        <v>#VALUE!</v>
      </c>
      <c r="BQ158" s="105" t="e">
        <f t="shared" ref="BQ158:BQ164" si="4247">(BF158+BG158+BH158+BI158+(BJ158+((BK158*$F158)/$H158)+BN158))*$L158</f>
        <v>#VALUE!</v>
      </c>
      <c r="BR158" s="191"/>
      <c r="BS158" s="192" t="e">
        <f t="shared" ref="BS158:BS164" si="4248">BR158-BO158</f>
        <v>#VALUE!</v>
      </c>
      <c r="BT158" s="106" t="e">
        <f t="shared" ref="BT158:BT164" si="4249">BO158</f>
        <v>#VALUE!</v>
      </c>
      <c r="BU158" s="202"/>
      <c r="BV158" s="202"/>
      <c r="BW158" s="202"/>
      <c r="BX158" s="202"/>
      <c r="BY158" s="202"/>
      <c r="BZ158" s="202"/>
      <c r="CA158" s="202"/>
      <c r="CB158" s="202"/>
      <c r="CC158" s="203"/>
      <c r="CD158" s="204"/>
      <c r="CE158" s="108" t="e">
        <f t="shared" ref="CE158:CE164" si="4250">(CD158*F158)/H158</f>
        <v>#VALUE!</v>
      </c>
      <c r="CF158" s="102">
        <f>IF(E158=0,0,SUMIF('Cocktail (December 2025)'!$F$6:$DB$1547,E158,'Cocktail (December 2025)'!$X$6:$X$1547))</f>
        <v>0</v>
      </c>
      <c r="CG158" s="108" t="e">
        <f t="shared" ref="CG158:CG164" si="4251">CF158/H158</f>
        <v>#VALUE!</v>
      </c>
      <c r="CH158" s="109" t="e">
        <f t="shared" ref="CH158:CH164" si="4252">BT158+BU158+BV158+BW158-BX158-BY158-BZ158-CA158-CB158-CC158-CE158-CG158</f>
        <v>#VALUE!</v>
      </c>
      <c r="CI158" s="104" t="e">
        <f t="shared" ref="CI158:CI164" si="4253">CH158*H158</f>
        <v>#VALUE!</v>
      </c>
      <c r="CJ158" s="105" t="e">
        <f t="shared" ref="CJ158:CJ164" si="4254">(BY158+BZ158+CA158+CB158+(CC158+((CD158*$F158)/$H158)+CG158))*$L158</f>
        <v>#VALUE!</v>
      </c>
      <c r="CK158" s="191"/>
      <c r="CL158" s="192" t="e">
        <f t="shared" ref="CL158:CL164" si="4255">CK158-CH158</f>
        <v>#VALUE!</v>
      </c>
      <c r="CM158" s="106" t="e">
        <f t="shared" ref="CM158:CM164" si="4256">CH158</f>
        <v>#VALUE!</v>
      </c>
      <c r="CN158" s="202"/>
      <c r="CO158" s="202"/>
      <c r="CP158" s="202"/>
      <c r="CQ158" s="202"/>
      <c r="CR158" s="202"/>
      <c r="CS158" s="202"/>
      <c r="CT158" s="202"/>
      <c r="CU158" s="202"/>
      <c r="CV158" s="203"/>
      <c r="CW158" s="204"/>
      <c r="CX158" s="108" t="e">
        <f t="shared" ref="CX158:CX164" si="4257">(CW158*F158)/H158</f>
        <v>#VALUE!</v>
      </c>
      <c r="CY158" s="102">
        <f>IF(E158=0,0,SUMIF('Cocktail (December 2025)'!$F$6:$DB$1547,E158,'Cocktail (December 2025)'!$AA$6:$AA$1547))</f>
        <v>0</v>
      </c>
      <c r="CZ158" s="108" t="e">
        <f t="shared" ref="CZ158:CZ164" si="4258">CY158/H158</f>
        <v>#VALUE!</v>
      </c>
      <c r="DA158" s="109" t="e">
        <f t="shared" ref="DA158:DA164" si="4259">CM158+CN158+CO158+CP158-CQ158-CR158-CS158-CT158-CU158-CV158-CX158-CZ158</f>
        <v>#VALUE!</v>
      </c>
      <c r="DB158" s="104" t="e">
        <f t="shared" ref="DB158:DB164" si="4260">DA158*H158</f>
        <v>#VALUE!</v>
      </c>
      <c r="DC158" s="105" t="e">
        <f t="shared" ref="DC158:DC164" si="4261">(CR158+CS158+CT158+CU158+(CV158+((CW158*$F158)/$H158)+CZ158))*$L158</f>
        <v>#VALUE!</v>
      </c>
      <c r="DD158" s="191"/>
      <c r="DE158" s="192" t="e">
        <f t="shared" ref="DE158:DE164" si="4262">DD158-DA158</f>
        <v>#VALUE!</v>
      </c>
      <c r="DF158" s="106" t="e">
        <f t="shared" ref="DF158:DF164" si="4263">DA158</f>
        <v>#VALUE!</v>
      </c>
      <c r="DG158" s="202"/>
      <c r="DH158" s="202"/>
      <c r="DI158" s="202"/>
      <c r="DJ158" s="202"/>
      <c r="DK158" s="202"/>
      <c r="DL158" s="202"/>
      <c r="DM158" s="202"/>
      <c r="DN158" s="202"/>
      <c r="DO158" s="203"/>
      <c r="DP158" s="204"/>
      <c r="DQ158" s="108" t="e">
        <f t="shared" ref="DQ158:DQ164" si="4264">(DP158*F158)/H158</f>
        <v>#VALUE!</v>
      </c>
      <c r="DR158" s="102">
        <f>IF(E158=0,0,SUMIF('Cocktail (December 2025)'!$F$6:$DB$1547,E158,'Cocktail (December 2025)'!$AD$6:$AD$1547))</f>
        <v>0</v>
      </c>
      <c r="DS158" s="108" t="e">
        <f t="shared" ref="DS158:DS164" si="4265">DR158/H158</f>
        <v>#VALUE!</v>
      </c>
      <c r="DT158" s="109" t="e">
        <f t="shared" ref="DT158:DT164" si="4266">DF158+DG158+DH158+DI158-DJ158-DK158-DL158-DM158-DN158-DO158-DQ158-DS158</f>
        <v>#VALUE!</v>
      </c>
      <c r="DU158" s="104" t="e">
        <f t="shared" ref="DU158:DU164" si="4267">DT158*H158</f>
        <v>#VALUE!</v>
      </c>
      <c r="DV158" s="105" t="e">
        <f t="shared" ref="DV158:DV164" si="4268">(DK158+DL158+DM158+DN158+(DO158+((DP158*$F158)/$H158)+DS158))*$L158</f>
        <v>#VALUE!</v>
      </c>
      <c r="DW158" s="191"/>
      <c r="DX158" s="192" t="e">
        <f t="shared" ref="DX158:DX164" si="4269">DW158-DT158</f>
        <v>#VALUE!</v>
      </c>
      <c r="DY158" s="106" t="e">
        <f t="shared" ref="DY158:DY164" si="4270">DT158</f>
        <v>#VALUE!</v>
      </c>
      <c r="DZ158" s="202"/>
      <c r="EA158" s="202"/>
      <c r="EB158" s="202"/>
      <c r="EC158" s="202"/>
      <c r="ED158" s="202"/>
      <c r="EE158" s="202"/>
      <c r="EF158" s="202"/>
      <c r="EG158" s="202"/>
      <c r="EH158" s="203"/>
      <c r="EI158" s="204"/>
      <c r="EJ158" s="108" t="e">
        <f t="shared" ref="EJ158:EJ164" si="4271">(EI158*F158)/H158</f>
        <v>#VALUE!</v>
      </c>
      <c r="EK158" s="102">
        <f>IF(E158=0,0,SUMIF('Cocktail (December 2025)'!$F$6:$DB$1547,E158,'Cocktail (December 2025)'!$AG$6:$AG$1547))</f>
        <v>0</v>
      </c>
      <c r="EL158" s="108" t="e">
        <f t="shared" ref="EL158:EL164" si="4272">EK158/H158</f>
        <v>#VALUE!</v>
      </c>
      <c r="EM158" s="109" t="e">
        <f t="shared" ref="EM158:EM164" si="4273">DY158+DZ158+EA158+EB158-EC158-ED158-EE158-EF158-EG158-EH158-EJ158-EL158</f>
        <v>#VALUE!</v>
      </c>
      <c r="EN158" s="104" t="e">
        <f t="shared" ref="EN158:EN164" si="4274">EM158*H158</f>
        <v>#VALUE!</v>
      </c>
      <c r="EO158" s="105" t="e">
        <f t="shared" ref="EO158:EO164" si="4275">(ED158+EE158+EF158+EG158+(EH158+((EI158*$F158)/$H158)+EL158))*$L158</f>
        <v>#VALUE!</v>
      </c>
      <c r="EP158" s="191"/>
      <c r="EQ158" s="199" t="e">
        <f t="shared" ref="EQ158:EQ164" si="4276">EP158-EM158</f>
        <v>#VALUE!</v>
      </c>
      <c r="ER158" s="185" t="e">
        <f t="shared" ref="ER158:ER164" si="4277">EM158</f>
        <v>#VALUE!</v>
      </c>
      <c r="ES158" s="202"/>
      <c r="ET158" s="202"/>
      <c r="EU158" s="202"/>
      <c r="EV158" s="202"/>
      <c r="EW158" s="202"/>
      <c r="EX158" s="202"/>
      <c r="EY158" s="202"/>
      <c r="EZ158" s="202"/>
      <c r="FA158" s="203"/>
      <c r="FB158" s="204"/>
      <c r="FC158" s="108" t="e">
        <f t="shared" ref="FC158:FC164" si="4278">(FB158*F158)/H158</f>
        <v>#VALUE!</v>
      </c>
      <c r="FD158" s="102">
        <f>IF(E158=0,0,SUMIF('Cocktail (December 2025)'!$F$6:$DB$1547,E158,'Cocktail (December 2025)'!$AJ$6:$AJ$1547))</f>
        <v>0</v>
      </c>
      <c r="FE158" s="108" t="e">
        <f t="shared" ref="FE158:FE164" si="4279">FD158/H158</f>
        <v>#VALUE!</v>
      </c>
      <c r="FF158" s="109" t="e">
        <f t="shared" ref="FF158:FF164" si="4280">ER158+ES158+ET158+EU158-EV158-EW158-EX158-EY158-EZ158-FA158-FC158-FE158</f>
        <v>#VALUE!</v>
      </c>
      <c r="FG158" s="104" t="e">
        <f t="shared" ref="FG158:FG164" si="4281">FF158*H158</f>
        <v>#VALUE!</v>
      </c>
      <c r="FH158" s="105" t="e">
        <f t="shared" ref="FH158:FH164" si="4282">(EW158+EX158+EY158+EZ158+(FA158+((FB158*$F158)/$H158)+FE158))*$L158</f>
        <v>#VALUE!</v>
      </c>
      <c r="FI158" s="191"/>
      <c r="FJ158" s="192" t="e">
        <f t="shared" ref="FJ158:FJ164" si="4283">FI158-FF158</f>
        <v>#VALUE!</v>
      </c>
      <c r="FK158" s="110" t="e">
        <f t="shared" ref="FK158:FK164" si="4284">FF158</f>
        <v>#VALUE!</v>
      </c>
      <c r="FL158" s="202"/>
      <c r="FM158" s="202"/>
      <c r="FN158" s="202"/>
      <c r="FO158" s="202"/>
      <c r="FP158" s="202"/>
      <c r="FQ158" s="202"/>
      <c r="FR158" s="202"/>
      <c r="FS158" s="202"/>
      <c r="FT158" s="203"/>
      <c r="FU158" s="204"/>
      <c r="FV158" s="108" t="e">
        <f t="shared" ref="FV158:FV164" si="4285">(FU158*F158)/H158</f>
        <v>#VALUE!</v>
      </c>
      <c r="FW158" s="102">
        <f>IF(E158=0,0,SUMIF('Cocktail (December 2025)'!$F$6:$DB$1547,E158,'Cocktail (December 2025)'!$AM$6:$AM$1547))</f>
        <v>0</v>
      </c>
      <c r="FX158" s="108" t="e">
        <f t="shared" ref="FX158:FX164" si="4286">FW158/H158</f>
        <v>#VALUE!</v>
      </c>
      <c r="FY158" s="109" t="e">
        <f t="shared" ref="FY158:FY164" si="4287">FK158+FL158+FM158+FN158-FO158-FP158-FQ158-FR158-FS158-FT158-FV158-FX158</f>
        <v>#VALUE!</v>
      </c>
      <c r="FZ158" s="104" t="e">
        <f t="shared" ref="FZ158:FZ164" si="4288">FY158*H158</f>
        <v>#VALUE!</v>
      </c>
      <c r="GA158" s="105" t="e">
        <f t="shared" ref="GA158:GA164" si="4289">(FP158+FQ158+FR158+FS158+(FT158+((FU158*$F158)/$H158)+FX158))*$L158</f>
        <v>#VALUE!</v>
      </c>
      <c r="GB158" s="191"/>
      <c r="GC158" s="192" t="e">
        <f t="shared" ref="GC158:GC164" si="4290">GB158-FY158</f>
        <v>#VALUE!</v>
      </c>
      <c r="GD158" s="106" t="e">
        <f t="shared" ref="GD158:GD164" si="4291">FY158</f>
        <v>#VALUE!</v>
      </c>
      <c r="GE158" s="202"/>
      <c r="GF158" s="202"/>
      <c r="GG158" s="202"/>
      <c r="GH158" s="202"/>
      <c r="GI158" s="202"/>
      <c r="GJ158" s="202"/>
      <c r="GK158" s="202"/>
      <c r="GL158" s="202"/>
      <c r="GM158" s="203"/>
      <c r="GN158" s="204"/>
      <c r="GO158" s="108" t="e">
        <f t="shared" ref="GO158:GO164" si="4292">(GN158*F158)/H158</f>
        <v>#VALUE!</v>
      </c>
      <c r="GP158" s="102">
        <f>IF(E158=0,0,SUMIF('Cocktail (December 2025)'!$F$6:$DB$1547,E158,'Cocktail (December 2025)'!$AP$6:$AP$1547))</f>
        <v>0</v>
      </c>
      <c r="GQ158" s="108" t="e">
        <f t="shared" ref="GQ158:GQ164" si="4293">GP158/H158</f>
        <v>#VALUE!</v>
      </c>
      <c r="GR158" s="109" t="e">
        <f t="shared" ref="GR158:GR164" si="4294">GD158+GE158+GF158+GG158-GH158-GI158-GJ158-GK158-GL158-GM158-GO158-GQ158</f>
        <v>#VALUE!</v>
      </c>
      <c r="GS158" s="104" t="e">
        <f t="shared" ref="GS158:GS164" si="4295">GR158*H158</f>
        <v>#VALUE!</v>
      </c>
      <c r="GT158" s="105" t="e">
        <f t="shared" ref="GT158:GT164" si="4296">(GI158+GJ158+GK158+GL158+(GM158+((GN158*$F158)/$H158)+GQ158))*$L158</f>
        <v>#VALUE!</v>
      </c>
      <c r="GU158" s="191"/>
      <c r="GV158" s="192" t="e">
        <f t="shared" ref="GV158:GV164" si="4297">GU158-GR158</f>
        <v>#VALUE!</v>
      </c>
      <c r="GW158" s="106" t="e">
        <f t="shared" ref="GW158:GW164" si="4298">GR158</f>
        <v>#VALUE!</v>
      </c>
      <c r="GX158" s="202"/>
      <c r="GY158" s="202"/>
      <c r="GZ158" s="202"/>
      <c r="HA158" s="202"/>
      <c r="HB158" s="202"/>
      <c r="HC158" s="202"/>
      <c r="HD158" s="202"/>
      <c r="HE158" s="202"/>
      <c r="HF158" s="203"/>
      <c r="HG158" s="204"/>
      <c r="HH158" s="108" t="e">
        <f t="shared" ref="HH158:HH164" si="4299">(HG158*F158)/H158</f>
        <v>#VALUE!</v>
      </c>
      <c r="HI158" s="102">
        <f>IF(E158=0,0,SUMIF('Cocktail (December 2025)'!$F$6:$DB$1547,E158,'Cocktail (December 2025)'!$AS$6:$AS$1547))</f>
        <v>0</v>
      </c>
      <c r="HJ158" s="108" t="e">
        <f t="shared" ref="HJ158:HJ164" si="4300">HI158/H158</f>
        <v>#VALUE!</v>
      </c>
      <c r="HK158" s="109" t="e">
        <f t="shared" ref="HK158:HK164" si="4301">GW158+GX158+GY158+GZ158-HA158-HB158-HC158-HD158-HE158-HF158-HH158-HJ158</f>
        <v>#VALUE!</v>
      </c>
      <c r="HL158" s="104" t="e">
        <f t="shared" ref="HL158:HL164" si="4302">HK158*H158</f>
        <v>#VALUE!</v>
      </c>
      <c r="HM158" s="105" t="e">
        <f t="shared" ref="HM158:HM164" si="4303">(HB158+HC158+HD158+HE158+(HF158+((HG158*$F158)/$H158)+HJ158))*$L158</f>
        <v>#VALUE!</v>
      </c>
      <c r="HN158" s="191"/>
      <c r="HO158" s="192" t="e">
        <f t="shared" ref="HO158:HO164" si="4304">HN158-HK158</f>
        <v>#VALUE!</v>
      </c>
      <c r="HP158" s="106" t="e">
        <f t="shared" ref="HP158:HP164" si="4305">HK158</f>
        <v>#VALUE!</v>
      </c>
      <c r="HQ158" s="202"/>
      <c r="HR158" s="202"/>
      <c r="HS158" s="202"/>
      <c r="HT158" s="202"/>
      <c r="HU158" s="202"/>
      <c r="HV158" s="202"/>
      <c r="HW158" s="202"/>
      <c r="HX158" s="202"/>
      <c r="HY158" s="203"/>
      <c r="HZ158" s="204"/>
      <c r="IA158" s="108" t="e">
        <f t="shared" ref="IA158:IA164" si="4306">(HZ158*F158)/H158</f>
        <v>#VALUE!</v>
      </c>
      <c r="IB158" s="102">
        <f>IF(E158=0,0,SUMIF('Cocktail (December 2025)'!$F$6:$DB$1547,E158,'Cocktail (December 2025)'!$AV$6:$AV$1547))</f>
        <v>0</v>
      </c>
      <c r="IC158" s="108" t="e">
        <f t="shared" ref="IC158:IC164" si="4307">IB158/H158</f>
        <v>#VALUE!</v>
      </c>
      <c r="ID158" s="109" t="e">
        <f t="shared" ref="ID158:ID164" si="4308">HP158+HQ158+HR158+HS158-HT158-HU158-HV158-HW158-HX158-HY158-IA158-IC158</f>
        <v>#VALUE!</v>
      </c>
      <c r="IE158" s="104" t="e">
        <f t="shared" ref="IE158:IE164" si="4309">ID158*H158</f>
        <v>#VALUE!</v>
      </c>
      <c r="IF158" s="105" t="e">
        <f t="shared" ref="IF158:IF164" si="4310">(HU158+HV158+HW158+HX158+(HY158+((HZ158*$F158)/$H158)+IC158))*$L158</f>
        <v>#VALUE!</v>
      </c>
      <c r="IG158" s="191"/>
      <c r="IH158" s="192" t="e">
        <f t="shared" ref="IH158:IH164" si="4311">IG158-ID158</f>
        <v>#VALUE!</v>
      </c>
      <c r="II158" s="106" t="e">
        <f t="shared" ref="II158:II164" si="4312">ID158</f>
        <v>#VALUE!</v>
      </c>
      <c r="IJ158" s="202"/>
      <c r="IK158" s="202"/>
      <c r="IL158" s="202"/>
      <c r="IM158" s="202"/>
      <c r="IN158" s="202"/>
      <c r="IO158" s="202"/>
      <c r="IP158" s="202"/>
      <c r="IQ158" s="202"/>
      <c r="IR158" s="203"/>
      <c r="IS158" s="204"/>
      <c r="IT158" s="108" t="e">
        <f t="shared" ref="IT158:IT164" si="4313">(IS158*F158)/H158</f>
        <v>#VALUE!</v>
      </c>
      <c r="IU158" s="102">
        <f>IF(E158=0,0,SUMIF('Cocktail (December 2025)'!$F$6:$DB$1547,E158,'Cocktail (December 2025)'!$AY$6:$AY$1547))</f>
        <v>0</v>
      </c>
      <c r="IV158" s="108" t="e">
        <f t="shared" ref="IV158:IV164" si="4314">IU158/H158</f>
        <v>#VALUE!</v>
      </c>
      <c r="IW158" s="109" t="e">
        <f t="shared" ref="IW158:IW164" si="4315">II158+IJ158+IK158+IL158-IM158-IN158-IO158-IP158-IQ158-IR158-IT158-IV158</f>
        <v>#VALUE!</v>
      </c>
      <c r="IX158" s="104" t="e">
        <f t="shared" ref="IX158:IX164" si="4316">IW158*H158</f>
        <v>#VALUE!</v>
      </c>
      <c r="IY158" s="105" t="e">
        <f t="shared" ref="IY158:IY164" si="4317">(IN158+IO158+IP158+IQ158+(IR158+((IS158*$F158)/$H158)+IV158))*$L158</f>
        <v>#VALUE!</v>
      </c>
      <c r="IZ158" s="191"/>
      <c r="JA158" s="192" t="e">
        <f t="shared" ref="JA158:JA164" si="4318">IZ158-IW158</f>
        <v>#VALUE!</v>
      </c>
      <c r="JB158" s="106" t="e">
        <f t="shared" ref="JB158:JB164" si="4319">IW158</f>
        <v>#VALUE!</v>
      </c>
      <c r="JC158" s="202"/>
      <c r="JD158" s="202"/>
      <c r="JE158" s="202"/>
      <c r="JF158" s="202"/>
      <c r="JG158" s="202"/>
      <c r="JH158" s="202"/>
      <c r="JI158" s="202"/>
      <c r="JJ158" s="202"/>
      <c r="JK158" s="203"/>
      <c r="JL158" s="204"/>
      <c r="JM158" s="108" t="e">
        <f t="shared" ref="JM158:JM164" si="4320">(JL158*F158)/H158</f>
        <v>#VALUE!</v>
      </c>
      <c r="JN158" s="102">
        <f>IF(E158=0,0,SUMIF('Cocktail (December 2025)'!$F$6:$DB$1547,E158,'Cocktail (December 2025)'!$BB$6:$BB$1547))</f>
        <v>0</v>
      </c>
      <c r="JO158" s="108" t="e">
        <f t="shared" ref="JO158:JO164" si="4321">JN158/H158</f>
        <v>#VALUE!</v>
      </c>
      <c r="JP158" s="109" t="e">
        <f t="shared" ref="JP158:JP164" si="4322">JB158+JC158+JD158+JE158-JF158-JG158-JH158-JI158-JJ158-JK158-JM158-JO158</f>
        <v>#VALUE!</v>
      </c>
      <c r="JQ158" s="104" t="e">
        <f t="shared" ref="JQ158:JQ164" si="4323">JP158*H158</f>
        <v>#VALUE!</v>
      </c>
      <c r="JR158" s="105" t="e">
        <f t="shared" ref="JR158:JR164" si="4324">(JG158+JH158+JI158+JJ158+(JK158+((JL158*$F158)/$H158)+JO158))*$L158</f>
        <v>#VALUE!</v>
      </c>
      <c r="JS158" s="191"/>
      <c r="JT158" s="192" t="e">
        <f t="shared" ref="JT158:JT164" si="4325">JS158-JP158</f>
        <v>#VALUE!</v>
      </c>
      <c r="JU158" s="106" t="e">
        <f t="shared" ref="JU158:JU164" si="4326">JP158</f>
        <v>#VALUE!</v>
      </c>
      <c r="JV158" s="202"/>
      <c r="JW158" s="202"/>
      <c r="JX158" s="202"/>
      <c r="JY158" s="202"/>
      <c r="JZ158" s="202"/>
      <c r="KA158" s="202"/>
      <c r="KB158" s="202"/>
      <c r="KC158" s="202"/>
      <c r="KD158" s="203"/>
      <c r="KE158" s="204"/>
      <c r="KF158" s="108" t="e">
        <f t="shared" ref="KF158:KF164" si="4327">(KE158*F158)/H158</f>
        <v>#VALUE!</v>
      </c>
      <c r="KG158" s="102">
        <f>IF(E158=0,0,SUMIF('Cocktail (December 2025)'!$F$6:$DB$1547,E158,'Cocktail (December 2025)'!$BE$6:$BE$1547))</f>
        <v>0</v>
      </c>
      <c r="KH158" s="108" t="e">
        <f t="shared" ref="KH158:KH164" si="4328">KG158/H158</f>
        <v>#VALUE!</v>
      </c>
      <c r="KI158" s="109" t="e">
        <f t="shared" ref="KI158:KI164" si="4329">JU158+JV158+JW158+JX158-JY158-JZ158-KA158-KB158-KC158-KD158-KF158-KH158</f>
        <v>#VALUE!</v>
      </c>
      <c r="KJ158" s="104" t="e">
        <f t="shared" ref="KJ158:KJ164" si="4330">KI158*H158</f>
        <v>#VALUE!</v>
      </c>
      <c r="KK158" s="105" t="e">
        <f t="shared" ref="KK158:KK164" si="4331">(JZ158+KA158+KB158+KC158+(KD158+((KE158*$F158)/$H158)+KH158))*$L158</f>
        <v>#VALUE!</v>
      </c>
      <c r="KL158" s="191"/>
      <c r="KM158" s="192" t="e">
        <f t="shared" ref="KM158:KM164" si="4332">KL158-KI158</f>
        <v>#VALUE!</v>
      </c>
      <c r="KN158" s="106" t="e">
        <f t="shared" ref="KN158:KN164" si="4333">KI158</f>
        <v>#VALUE!</v>
      </c>
      <c r="KO158" s="202"/>
      <c r="KP158" s="202"/>
      <c r="KQ158" s="202"/>
      <c r="KR158" s="202"/>
      <c r="KS158" s="202"/>
      <c r="KT158" s="202"/>
      <c r="KU158" s="202"/>
      <c r="KV158" s="202"/>
      <c r="KW158" s="203"/>
      <c r="KX158" s="204"/>
      <c r="KY158" s="108" t="e">
        <f t="shared" ref="KY158:KY164" si="4334">(KX158*F158)/H158</f>
        <v>#VALUE!</v>
      </c>
      <c r="KZ158" s="102">
        <f>IF(E158=0,0,SUMIF('Cocktail (December 2025)'!$F$6:$DB$1547,E158,'Cocktail (December 2025)'!$BH$6:$BH$1547))</f>
        <v>0</v>
      </c>
      <c r="LA158" s="108" t="e">
        <f t="shared" ref="LA158:LA164" si="4335">KZ158/H158</f>
        <v>#VALUE!</v>
      </c>
      <c r="LB158" s="109" t="e">
        <f t="shared" ref="LB158:LB164" si="4336">KN158+KO158+KP158+KQ158-KR158-KS158-KT158-KU158-KV158-KW158-KY158-LA158</f>
        <v>#VALUE!</v>
      </c>
      <c r="LC158" s="104" t="e">
        <f t="shared" ref="LC158:LC164" si="4337">LB158*H158</f>
        <v>#VALUE!</v>
      </c>
      <c r="LD158" s="105" t="e">
        <f t="shared" ref="LD158:LD164" si="4338">(KS158+KT158+KU158+KV158+(KW158+((KX158*$F158)/$H158)+LA158))*$L158</f>
        <v>#VALUE!</v>
      </c>
      <c r="LE158" s="191"/>
      <c r="LF158" s="192" t="e">
        <f t="shared" ref="LF158:LF164" si="4339">LE158-LB158</f>
        <v>#VALUE!</v>
      </c>
      <c r="LG158" s="106" t="e">
        <f t="shared" ref="LG158:LG164" si="4340">LB158</f>
        <v>#VALUE!</v>
      </c>
      <c r="LH158" s="202"/>
      <c r="LI158" s="202"/>
      <c r="LJ158" s="202"/>
      <c r="LK158" s="202"/>
      <c r="LL158" s="202"/>
      <c r="LM158" s="202"/>
      <c r="LN158" s="202"/>
      <c r="LO158" s="202"/>
      <c r="LP158" s="203"/>
      <c r="LQ158" s="204"/>
      <c r="LR158" s="108" t="e">
        <f t="shared" ref="LR158:LR164" si="4341">(LQ158*F158)/H158</f>
        <v>#VALUE!</v>
      </c>
      <c r="LS158" s="102">
        <f>IF(E158=0,0,SUMIF('Cocktail (December 2025)'!$F$6:$DB$1547,E158,'Cocktail (December 2025)'!$BK$6:$BK$1547))</f>
        <v>0</v>
      </c>
      <c r="LT158" s="108" t="e">
        <f t="shared" ref="LT158:LT164" si="4342">LS158/H158</f>
        <v>#VALUE!</v>
      </c>
      <c r="LU158" s="109" t="e">
        <f t="shared" ref="LU158:LU164" si="4343">LG158+LH158+LI158+LJ158-LK158-LL158-LM158-LN158-LO158-LP158-LR158-LT158</f>
        <v>#VALUE!</v>
      </c>
      <c r="LV158" s="104" t="e">
        <f t="shared" ref="LV158:LV164" si="4344">LU158*H158</f>
        <v>#VALUE!</v>
      </c>
      <c r="LW158" s="105" t="e">
        <f t="shared" ref="LW158:LW164" si="4345">(LL158+LM158+LN158+LO158+(LP158+((LQ158*$F158)/$H158)+LT158))*$L158</f>
        <v>#VALUE!</v>
      </c>
      <c r="LX158" s="191"/>
      <c r="LY158" s="192" t="e">
        <f t="shared" ref="LY158:LY164" si="4346">LX158-LU158</f>
        <v>#VALUE!</v>
      </c>
      <c r="LZ158" s="106" t="e">
        <f t="shared" ref="LZ158:LZ164" si="4347">LU158</f>
        <v>#VALUE!</v>
      </c>
      <c r="MA158" s="202"/>
      <c r="MB158" s="202"/>
      <c r="MC158" s="202"/>
      <c r="MD158" s="202"/>
      <c r="ME158" s="202"/>
      <c r="MF158" s="202"/>
      <c r="MG158" s="202"/>
      <c r="MH158" s="202"/>
      <c r="MI158" s="203"/>
      <c r="MJ158" s="204"/>
      <c r="MK158" s="108" t="e">
        <f t="shared" ref="MK158:MK164" si="4348">(MJ158*F158)/H158</f>
        <v>#VALUE!</v>
      </c>
      <c r="ML158" s="102">
        <f>IF(E158=0,0,SUMIF('Cocktail (December 2025)'!$F$6:$DB$1547,E158,'Cocktail (December 2025)'!$BN$6:$BN$1547))</f>
        <v>0</v>
      </c>
      <c r="MM158" s="108" t="e">
        <f t="shared" ref="MM158:MM164" si="4349">ML158/H158</f>
        <v>#VALUE!</v>
      </c>
      <c r="MN158" s="109" t="e">
        <f t="shared" ref="MN158:MN164" si="4350">LZ158+MA158+MB158+MC158-MD158-ME158-MF158-MG158-MH158-MI158-MK158-MM158</f>
        <v>#VALUE!</v>
      </c>
      <c r="MO158" s="104" t="e">
        <f t="shared" ref="MO158:MO164" si="4351">MN158*H158</f>
        <v>#VALUE!</v>
      </c>
      <c r="MP158" s="105" t="e">
        <f t="shared" ref="MP158:MP164" si="4352">(ME158+MF158+MG158+MH158+(MI158+((MJ158*$F158)/$H158)+MM158))*$L158</f>
        <v>#VALUE!</v>
      </c>
      <c r="MQ158" s="191"/>
      <c r="MR158" s="192" t="e">
        <f t="shared" ref="MR158:MR164" si="4353">MQ158-MN158</f>
        <v>#VALUE!</v>
      </c>
      <c r="MS158" s="106" t="e">
        <f t="shared" ref="MS158:MS164" si="4354">MN158</f>
        <v>#VALUE!</v>
      </c>
      <c r="MT158" s="202"/>
      <c r="MU158" s="202"/>
      <c r="MV158" s="202"/>
      <c r="MW158" s="202"/>
      <c r="MX158" s="202"/>
      <c r="MY158" s="202"/>
      <c r="MZ158" s="202"/>
      <c r="NA158" s="202"/>
      <c r="NB158" s="203"/>
      <c r="NC158" s="204"/>
      <c r="ND158" s="108" t="e">
        <f t="shared" ref="ND158:ND164" si="4355">(NC158*F158)/H158</f>
        <v>#VALUE!</v>
      </c>
      <c r="NE158" s="102">
        <f>IF(E158=0,0,SUMIF('Cocktail (December 2025)'!$F$6:$DB$1547,E158,'Cocktail (December 2025)'!$BQ$6:$BQ$1547))</f>
        <v>0</v>
      </c>
      <c r="NF158" s="108" t="e">
        <f t="shared" ref="NF158:NF164" si="4356">NE158/H158</f>
        <v>#VALUE!</v>
      </c>
      <c r="NG158" s="109" t="e">
        <f t="shared" ref="NG158:NG164" si="4357">MS158+MT158+MU158+MV158-MW158-MX158-MY158-MZ158-NA158-NB158-ND158-NF158</f>
        <v>#VALUE!</v>
      </c>
      <c r="NH158" s="104" t="e">
        <f t="shared" ref="NH158:NH164" si="4358">NG158*H158</f>
        <v>#VALUE!</v>
      </c>
      <c r="NI158" s="105" t="e">
        <f t="shared" ref="NI158:NI164" si="4359">(MX158+MY158+MZ158+NA158+(NB158+((NC158*$F158)/$H158)+NF158))*$L158</f>
        <v>#VALUE!</v>
      </c>
      <c r="NJ158" s="191"/>
      <c r="NK158" s="192" t="e">
        <f t="shared" ref="NK158:NK164" si="4360">NJ158-NG158</f>
        <v>#VALUE!</v>
      </c>
      <c r="NL158" s="106" t="e">
        <f t="shared" ref="NL158:NL164" si="4361">NG158</f>
        <v>#VALUE!</v>
      </c>
      <c r="NM158" s="202"/>
      <c r="NN158" s="202"/>
      <c r="NO158" s="202"/>
      <c r="NP158" s="202"/>
      <c r="NQ158" s="202"/>
      <c r="NR158" s="202"/>
      <c r="NS158" s="202"/>
      <c r="NT158" s="202"/>
      <c r="NU158" s="203"/>
      <c r="NV158" s="204"/>
      <c r="NW158" s="108" t="e">
        <f t="shared" ref="NW158:NW164" si="4362">(NV158*F158)/H158</f>
        <v>#VALUE!</v>
      </c>
      <c r="NX158" s="102">
        <f>IF(E158=0,0,SUMIF('Cocktail (December 2025)'!$F$6:$DB$1547,E158,'Cocktail (December 2025)'!$BT$6:$BT$1547))</f>
        <v>0</v>
      </c>
      <c r="NY158" s="108" t="e">
        <f t="shared" ref="NY158:NY164" si="4363">NX158/H158</f>
        <v>#VALUE!</v>
      </c>
      <c r="NZ158" s="109" t="e">
        <f t="shared" ref="NZ158:NZ164" si="4364">NL158+NM158+NN158+NO158-NP158-NQ158-NR158-NS158-NT158-NU158-NW158-NY158</f>
        <v>#VALUE!</v>
      </c>
      <c r="OA158" s="104" t="e">
        <f t="shared" ref="OA158:OA164" si="4365">NZ158*H158</f>
        <v>#VALUE!</v>
      </c>
      <c r="OB158" s="105" t="e">
        <f t="shared" ref="OB158:OB164" si="4366">(NQ158+NR158+NS158+NT158+(NU158+((NV158*$F158)/$H158)+NY158))*$L158</f>
        <v>#VALUE!</v>
      </c>
      <c r="OC158" s="191"/>
      <c r="OD158" s="192" t="e">
        <f t="shared" ref="OD158:OD164" si="4367">OC158-NZ158</f>
        <v>#VALUE!</v>
      </c>
      <c r="OE158" s="106" t="e">
        <f t="shared" ref="OE158:OE164" si="4368">NZ158</f>
        <v>#VALUE!</v>
      </c>
      <c r="OF158" s="202"/>
      <c r="OG158" s="202"/>
      <c r="OH158" s="202"/>
      <c r="OI158" s="202"/>
      <c r="OJ158" s="202"/>
      <c r="OK158" s="202"/>
      <c r="OL158" s="202"/>
      <c r="OM158" s="202"/>
      <c r="ON158" s="203"/>
      <c r="OO158" s="204"/>
      <c r="OP158" s="108" t="e">
        <f t="shared" ref="OP158:OP164" si="4369">(OO158*F158)/H158</f>
        <v>#VALUE!</v>
      </c>
      <c r="OQ158" s="102">
        <f>IF(E158=0,0,SUMIF('Cocktail (December 2025)'!$F$6:$DB$1547,E158,'Cocktail (December 2025)'!$BW$6:$BW$1547))</f>
        <v>0</v>
      </c>
      <c r="OR158" s="108" t="e">
        <f t="shared" ref="OR158:OR164" si="4370">OQ158/H158</f>
        <v>#VALUE!</v>
      </c>
      <c r="OS158" s="109" t="e">
        <f t="shared" ref="OS158:OS164" si="4371">OE158+OF158+OG158+OH158-OI158-OJ158-OK158-OL158-OM158-ON158-OP158-OR158</f>
        <v>#VALUE!</v>
      </c>
      <c r="OT158" s="104" t="e">
        <f t="shared" ref="OT158:OT164" si="4372">OS158*H158</f>
        <v>#VALUE!</v>
      </c>
      <c r="OU158" s="105" t="e">
        <f t="shared" ref="OU158:OU164" si="4373">(OJ158+OK158+OL158+OM158+(ON158+((OO158*$F158)/$H158)+OR158))*$L158</f>
        <v>#VALUE!</v>
      </c>
      <c r="OV158" s="191"/>
      <c r="OW158" s="192" t="e">
        <f t="shared" ref="OW158:OW164" si="4374">OV158-OS158</f>
        <v>#VALUE!</v>
      </c>
      <c r="OX158" s="106" t="e">
        <f t="shared" ref="OX158:OX164" si="4375">OS158</f>
        <v>#VALUE!</v>
      </c>
      <c r="OY158" s="202"/>
      <c r="OZ158" s="202"/>
      <c r="PA158" s="202"/>
      <c r="PB158" s="202"/>
      <c r="PC158" s="202"/>
      <c r="PD158" s="202"/>
      <c r="PE158" s="202"/>
      <c r="PF158" s="202"/>
      <c r="PG158" s="203"/>
      <c r="PH158" s="204"/>
      <c r="PI158" s="108" t="e">
        <f t="shared" ref="PI158:PI164" si="4376">(PH158*F158)/H158</f>
        <v>#VALUE!</v>
      </c>
      <c r="PJ158" s="102">
        <f>IF(E158=0,0,SUMIF('Cocktail (December 2025)'!$F$6:$DB$1547,E158,'Cocktail (December 2025)'!$BZ$6:$BZ$1547))</f>
        <v>0</v>
      </c>
      <c r="PK158" s="108" t="e">
        <f t="shared" ref="PK158:PK164" si="4377">PJ158/H158</f>
        <v>#VALUE!</v>
      </c>
      <c r="PL158" s="109" t="e">
        <f t="shared" ref="PL158:PL164" si="4378">OX158+OY158+OZ158+PA158-PB158-PC158-PD158-PE158-PF158-PG158-PI158-PK158</f>
        <v>#VALUE!</v>
      </c>
      <c r="PM158" s="104" t="e">
        <f t="shared" ref="PM158:PM164" si="4379">PL158*H158</f>
        <v>#VALUE!</v>
      </c>
      <c r="PN158" s="105" t="e">
        <f t="shared" ref="PN158:PN164" si="4380">(PC158+PD158+PE158+PF158+(PG158+((PH158*$F158)/$H158)+PK158))*$L158</f>
        <v>#VALUE!</v>
      </c>
      <c r="PO158" s="191"/>
      <c r="PP158" s="192" t="e">
        <f t="shared" ref="PP158:PP164" si="4381">PO158-PL158</f>
        <v>#VALUE!</v>
      </c>
      <c r="PQ158" s="106" t="e">
        <f t="shared" ref="PQ158:PQ164" si="4382">PL158</f>
        <v>#VALUE!</v>
      </c>
      <c r="PR158" s="202"/>
      <c r="PS158" s="202"/>
      <c r="PT158" s="202"/>
      <c r="PU158" s="202"/>
      <c r="PV158" s="202"/>
      <c r="PW158" s="202"/>
      <c r="PX158" s="202"/>
      <c r="PY158" s="202"/>
      <c r="PZ158" s="203"/>
      <c r="QA158" s="204"/>
      <c r="QB158" s="108" t="e">
        <f t="shared" ref="QB158:QB164" si="4383">(QA158*F158)/H158</f>
        <v>#VALUE!</v>
      </c>
      <c r="QC158" s="102">
        <f>IF(E158=0,0,SUMIF('Cocktail (December 2025)'!$F$6:$DB$1547,E158,'Cocktail (December 2025)'!$CC$6:$CC$1547))</f>
        <v>0</v>
      </c>
      <c r="QD158" s="108" t="e">
        <f t="shared" ref="QD158:QD164" si="4384">QC158/H158</f>
        <v>#VALUE!</v>
      </c>
      <c r="QE158" s="109" t="e">
        <f t="shared" ref="QE158:QE164" si="4385">PQ158+PR158+PS158+PT158-PU158-PV158-PW158-PX158-PY158-PZ158-QB158-QD158</f>
        <v>#VALUE!</v>
      </c>
      <c r="QF158" s="104" t="e">
        <f t="shared" ref="QF158:QF164" si="4386">QE158*H158</f>
        <v>#VALUE!</v>
      </c>
      <c r="QG158" s="105" t="e">
        <f t="shared" ref="QG158:QG164" si="4387">(PV158+PW158+PX158+PY158+(PZ158+((QA158*$F158)/$H158)+QD158))*$L158</f>
        <v>#VALUE!</v>
      </c>
      <c r="QH158" s="191"/>
      <c r="QI158" s="192" t="e">
        <f t="shared" ref="QI158:QI164" si="4388">QH158-QE158</f>
        <v>#VALUE!</v>
      </c>
      <c r="QJ158" s="106" t="e">
        <f t="shared" ref="QJ158:QJ164" si="4389">QE158</f>
        <v>#VALUE!</v>
      </c>
      <c r="QK158" s="202"/>
      <c r="QL158" s="202"/>
      <c r="QM158" s="202"/>
      <c r="QN158" s="202"/>
      <c r="QO158" s="202"/>
      <c r="QP158" s="202"/>
      <c r="QQ158" s="202"/>
      <c r="QR158" s="202"/>
      <c r="QS158" s="203"/>
      <c r="QT158" s="204"/>
      <c r="QU158" s="108" t="e">
        <f t="shared" ref="QU158:QU164" si="4390">(QT158*F158)/H158</f>
        <v>#VALUE!</v>
      </c>
      <c r="QV158" s="102">
        <f>IF(E158=0,0,SUMIF('Cocktail (December 2025)'!$F$6:$DB$1547,E158,'Cocktail (December 2025)'!$CF$6:$CF$1547))</f>
        <v>0</v>
      </c>
      <c r="QW158" s="108" t="e">
        <f t="shared" ref="QW158:QW164" si="4391">QV158/H158</f>
        <v>#VALUE!</v>
      </c>
      <c r="QX158" s="109" t="e">
        <f t="shared" ref="QX158:QX164" si="4392">QJ158+QK158+QL158+QM158-QN158-QO158-QP158-QQ158-QR158-QS158-QU158-QW158</f>
        <v>#VALUE!</v>
      </c>
      <c r="QY158" s="104" t="e">
        <f t="shared" ref="QY158:QY164" si="4393">QX158*H158</f>
        <v>#VALUE!</v>
      </c>
      <c r="QZ158" s="105" t="e">
        <f t="shared" ref="QZ158:QZ164" si="4394">(QO158+QP158+QQ158+QR158+(QS158+((QT158*$F158)/$H158)+QW158))*$L158</f>
        <v>#VALUE!</v>
      </c>
      <c r="RA158" s="191"/>
      <c r="RB158" s="192" t="e">
        <f t="shared" ref="RB158:RB164" si="4395">RA158-QX158</f>
        <v>#VALUE!</v>
      </c>
      <c r="RC158" s="106" t="e">
        <f t="shared" ref="RC158:RC164" si="4396">QX158</f>
        <v>#VALUE!</v>
      </c>
      <c r="RD158" s="202"/>
      <c r="RE158" s="202"/>
      <c r="RF158" s="202"/>
      <c r="RG158" s="202"/>
      <c r="RH158" s="202"/>
      <c r="RI158" s="202"/>
      <c r="RJ158" s="202"/>
      <c r="RK158" s="202"/>
      <c r="RL158" s="203"/>
      <c r="RM158" s="204"/>
      <c r="RN158" s="108" t="e">
        <f t="shared" ref="RN158:RN164" si="4397">(RM158*F158)/H158</f>
        <v>#VALUE!</v>
      </c>
      <c r="RO158" s="102">
        <f>IF(E158=0,0,SUMIF('Cocktail (December 2025)'!$F$6:$DB$1547,E158,'Cocktail (December 2025)'!$CI$6:$CI$1547))</f>
        <v>0</v>
      </c>
      <c r="RP158" s="108" t="e">
        <f t="shared" ref="RP158:RP164" si="4398">RO158/H158</f>
        <v>#VALUE!</v>
      </c>
      <c r="RQ158" s="109" t="e">
        <f t="shared" ref="RQ158:RQ164" si="4399">RC158+RD158+RE158+RF158-RG158-RH158-RI158-RJ158-RK158-RL158-RN158-RP158</f>
        <v>#VALUE!</v>
      </c>
      <c r="RR158" s="104" t="e">
        <f t="shared" ref="RR158:RR164" si="4400">RQ158*H158</f>
        <v>#VALUE!</v>
      </c>
      <c r="RS158" s="105" t="e">
        <f t="shared" ref="RS158:RS164" si="4401">(RH158+RI158+RJ158+RK158+(RL158+((RM158*$F158)/$H158)+RP158))*$L158</f>
        <v>#VALUE!</v>
      </c>
      <c r="RT158" s="191"/>
      <c r="RU158" s="192" t="e">
        <f t="shared" ref="RU158:RU164" si="4402">RT158-RQ158</f>
        <v>#VALUE!</v>
      </c>
      <c r="RV158" s="106" t="e">
        <f t="shared" ref="RV158:RV164" si="4403">RQ158</f>
        <v>#VALUE!</v>
      </c>
      <c r="RW158" s="202"/>
      <c r="RX158" s="202"/>
      <c r="RY158" s="202"/>
      <c r="RZ158" s="202"/>
      <c r="SA158" s="202"/>
      <c r="SB158" s="202"/>
      <c r="SC158" s="202"/>
      <c r="SD158" s="202"/>
      <c r="SE158" s="203"/>
      <c r="SF158" s="204"/>
      <c r="SG158" s="108" t="e">
        <f t="shared" ref="SG158:SG164" si="4404">(SF158*F158)/H158</f>
        <v>#VALUE!</v>
      </c>
      <c r="SH158" s="102">
        <f>IF(E158=0,0,SUMIF('Cocktail (December 2025)'!$F$6:$DB$1547,E158,'Cocktail (December 2025)'!$CL$6:$CL$1547))</f>
        <v>0</v>
      </c>
      <c r="SI158" s="108" t="e">
        <f t="shared" ref="SI158:SI164" si="4405">SH158/H158</f>
        <v>#VALUE!</v>
      </c>
      <c r="SJ158" s="109" t="e">
        <f t="shared" ref="SJ158:SJ164" si="4406">RV158+RW158+RX158+RY158-RZ158-SA158-SB158-SC158-SD158-SE158-SG158-SI158</f>
        <v>#VALUE!</v>
      </c>
      <c r="SK158" s="104" t="e">
        <f t="shared" ref="SK158:SK164" si="4407">SJ158*H158</f>
        <v>#VALUE!</v>
      </c>
      <c r="SL158" s="105" t="e">
        <f t="shared" ref="SL158:SL164" si="4408">(SA158+SB158+SC158+SD158+(SE158+((SF158*$F158)/$H158)+SI158))*$L158</f>
        <v>#VALUE!</v>
      </c>
      <c r="SM158" s="191"/>
      <c r="SN158" s="192" t="e">
        <f t="shared" ref="SN158:SN164" si="4409">SM158-SJ158</f>
        <v>#VALUE!</v>
      </c>
      <c r="SO158" s="106" t="e">
        <f t="shared" ref="SO158:SO164" si="4410">SJ158</f>
        <v>#VALUE!</v>
      </c>
      <c r="SP158" s="202"/>
      <c r="SQ158" s="202"/>
      <c r="SR158" s="202"/>
      <c r="SS158" s="202"/>
      <c r="ST158" s="202"/>
      <c r="SU158" s="202"/>
      <c r="SV158" s="202"/>
      <c r="SW158" s="202"/>
      <c r="SX158" s="203"/>
      <c r="SY158" s="204"/>
      <c r="SZ158" s="108" t="e">
        <f t="shared" ref="SZ158:SZ164" si="4411">(SY158*F158)/H158</f>
        <v>#VALUE!</v>
      </c>
      <c r="TA158" s="102">
        <f>IF(E158=0,0,SUMIF('Cocktail (December 2025)'!$F$6:$DB$1547,E158,'Cocktail (December 2025)'!$CO$6:$CO$1547))</f>
        <v>0</v>
      </c>
      <c r="TB158" s="108" t="e">
        <f t="shared" ref="TB158:TB164" si="4412">TA158/H158</f>
        <v>#VALUE!</v>
      </c>
      <c r="TC158" s="109" t="e">
        <f t="shared" ref="TC158:TC164" si="4413">SO158+SP158+SQ158+SR158-SS158-ST158-SU158-SV158-SW158-SX158-SZ158-TB158</f>
        <v>#VALUE!</v>
      </c>
      <c r="TD158" s="104" t="e">
        <f t="shared" ref="TD158:TD164" si="4414">TC158*H158</f>
        <v>#VALUE!</v>
      </c>
      <c r="TE158" s="105" t="e">
        <f t="shared" ref="TE158:TE164" si="4415">(ST158+SU158+SV158+SW158+(SX158+((SY158*$F158)/$H158)+TB158))*$L158</f>
        <v>#VALUE!</v>
      </c>
      <c r="TF158" s="191"/>
      <c r="TG158" s="192" t="e">
        <f t="shared" ref="TG158:TG164" si="4416">TF158-TC158</f>
        <v>#VALUE!</v>
      </c>
      <c r="TH158" s="106" t="e">
        <f t="shared" ref="TH158:TH164" si="4417">TC158</f>
        <v>#VALUE!</v>
      </c>
      <c r="TI158" s="202"/>
      <c r="TJ158" s="202"/>
      <c r="TK158" s="202"/>
      <c r="TL158" s="202"/>
      <c r="TM158" s="202"/>
      <c r="TN158" s="202"/>
      <c r="TO158" s="202"/>
      <c r="TP158" s="202"/>
      <c r="TQ158" s="203"/>
      <c r="TR158" s="204"/>
      <c r="TS158" s="108" t="e">
        <f t="shared" ref="TS158:TS164" si="4418">(TR158*F158)/H158</f>
        <v>#VALUE!</v>
      </c>
      <c r="TT158" s="102">
        <f>IF(E158=0,0,SUMIF('Cocktail (December 2025)'!$F$6:$DB$1547,E158,'Cocktail (December 2025)'!$CR$6:$CR$1547))</f>
        <v>0</v>
      </c>
      <c r="TU158" s="108" t="e">
        <f t="shared" ref="TU158:TU164" si="4419">TT158/H158</f>
        <v>#VALUE!</v>
      </c>
      <c r="TV158" s="109" t="e">
        <f t="shared" ref="TV158:TV164" si="4420">TH158+TI158+TJ158+TK158-TL158-TM158-TN158-TO158-TP158-TQ158-TS158-TU158</f>
        <v>#VALUE!</v>
      </c>
      <c r="TW158" s="104" t="e">
        <f t="shared" ref="TW158:TW164" si="4421">TV158*H158</f>
        <v>#VALUE!</v>
      </c>
      <c r="TX158" s="105" t="e">
        <f t="shared" ref="TX158:TX164" si="4422">(TM158+TN158+TO158+TP158+(TQ158+((TR158*$F158)/$H158)+TU158))*$L158</f>
        <v>#VALUE!</v>
      </c>
      <c r="TY158" s="191"/>
      <c r="TZ158" s="192" t="e">
        <f t="shared" ref="TZ158:TZ164" si="4423">TY158-TV158</f>
        <v>#VALUE!</v>
      </c>
      <c r="UA158" s="106" t="e">
        <f t="shared" ref="UA158:UA164" si="4424">TV158</f>
        <v>#VALUE!</v>
      </c>
      <c r="UB158" s="202"/>
      <c r="UC158" s="202"/>
      <c r="UD158" s="202"/>
      <c r="UE158" s="202"/>
      <c r="UF158" s="202"/>
      <c r="UG158" s="202"/>
      <c r="UH158" s="202"/>
      <c r="UI158" s="202"/>
      <c r="UJ158" s="203"/>
      <c r="UK158" s="204"/>
      <c r="UL158" s="108" t="e">
        <f t="shared" ref="UL158:UL164" si="4425">(UK158*F158)/H158</f>
        <v>#VALUE!</v>
      </c>
      <c r="UM158" s="102">
        <f>IF(E158=0,0,SUMIF('Cocktail (December 2025)'!$F$6:$DB$1547,E158,'Cocktail (December 2025)'!$CU$6:$CU$1547))</f>
        <v>0</v>
      </c>
      <c r="UN158" s="108" t="e">
        <f t="shared" ref="UN158:UN164" si="4426">UM158/H158</f>
        <v>#VALUE!</v>
      </c>
      <c r="UO158" s="109" t="e">
        <f t="shared" ref="UO158:UO164" si="4427">UA158+UB158+UC158+UD158-UE158-UF158-UG158-UH158-UI158-UJ158-UL158-UN158</f>
        <v>#VALUE!</v>
      </c>
      <c r="UP158" s="104" t="e">
        <f t="shared" ref="UP158:UP164" si="4428">UO158*H158</f>
        <v>#VALUE!</v>
      </c>
      <c r="UQ158" s="105" t="e">
        <f t="shared" ref="UQ158:UQ164" si="4429">(UF158+UG158+UH158+UI158+(UJ158+((UK158*$F158)/$H158)+UN158))*$L158</f>
        <v>#VALUE!</v>
      </c>
      <c r="UR158" s="191"/>
      <c r="US158" s="192" t="e">
        <f t="shared" ref="US158:US164" si="4430">UR158-UO158</f>
        <v>#VALUE!</v>
      </c>
      <c r="UT158" s="106" t="e">
        <f t="shared" ref="UT158:UT164" si="4431">UO158</f>
        <v>#VALUE!</v>
      </c>
      <c r="UU158" s="202"/>
      <c r="UV158" s="202"/>
      <c r="UW158" s="202"/>
      <c r="UX158" s="202"/>
      <c r="UY158" s="202"/>
      <c r="UZ158" s="202"/>
      <c r="VA158" s="202"/>
      <c r="VB158" s="202"/>
      <c r="VC158" s="203"/>
      <c r="VD158" s="204"/>
      <c r="VE158" s="108" t="e">
        <f t="shared" ref="VE158:VE164" si="4432">(VD158*F158)/H158</f>
        <v>#VALUE!</v>
      </c>
      <c r="VF158" s="102">
        <f>IF(E158=0,0,SUMIF('Cocktail (December 2025)'!$F$6:$DB$1547,E158,'Cocktail (December 2025)'!$CX$6:$CX$1547))</f>
        <v>0</v>
      </c>
      <c r="VG158" s="108" t="e">
        <f t="shared" ref="VG158:VG164" si="4433">VF158/H158</f>
        <v>#VALUE!</v>
      </c>
      <c r="VH158" s="109" t="e">
        <f t="shared" ref="VH158:VH164" si="4434">UT158+UU158+UV158+UW158-UX158-UY158-UZ158-VA158-VB158-VC158-VE158-VG158</f>
        <v>#VALUE!</v>
      </c>
      <c r="VI158" s="104" t="e">
        <f t="shared" ref="VI158:VI164" si="4435">VH158*H158</f>
        <v>#VALUE!</v>
      </c>
      <c r="VJ158" s="105" t="e">
        <f t="shared" ref="VJ158:VJ164" si="4436">(UY158+UZ158+VA158+VB158+(VC158+((VD158*$F158)/$H158)+VG158))*$L158</f>
        <v>#VALUE!</v>
      </c>
      <c r="VK158" s="191"/>
      <c r="VL158" s="192" t="e">
        <f t="shared" ref="VL158:VL164" si="4437">VK158-VH158</f>
        <v>#VALUE!</v>
      </c>
      <c r="VM158" s="106" t="e">
        <f t="shared" ref="VM158:VM164" si="4438">VH158</f>
        <v>#VALUE!</v>
      </c>
      <c r="VN158" s="202"/>
      <c r="VO158" s="202"/>
      <c r="VP158" s="202"/>
      <c r="VQ158" s="202"/>
      <c r="VR158" s="202"/>
      <c r="VS158" s="202"/>
      <c r="VT158" s="202"/>
      <c r="VU158" s="202"/>
      <c r="VV158" s="203"/>
      <c r="VW158" s="204"/>
      <c r="VX158" s="108" t="e">
        <f t="shared" ref="VX158:VX164" si="4439">(VW158*F158)/H158</f>
        <v>#VALUE!</v>
      </c>
      <c r="VY158" s="102">
        <f>IF(E158=0,0,SUMIF('Cocktail (December 2025)'!$F$6:$DB$1547,E158,'Cocktail (December 2025)'!$DA$6:$DA$1547))</f>
        <v>0</v>
      </c>
      <c r="VZ158" s="108" t="e">
        <f t="shared" ref="VZ158:VZ164" si="4440">VY158/H158</f>
        <v>#VALUE!</v>
      </c>
      <c r="WA158" s="109" t="e">
        <f t="shared" ref="WA158:WA164" si="4441">VM158+VN158+VO158+VP158-VQ158-VR158-VS158-VT158-VU158-VV158-VX158-VZ158</f>
        <v>#VALUE!</v>
      </c>
      <c r="WB158" s="104" t="e">
        <f t="shared" ref="WB158:WB164" si="4442">WA158*H158</f>
        <v>#VALUE!</v>
      </c>
      <c r="WC158" s="105" t="e">
        <f t="shared" ref="WC158:WC164" si="4443">(VR158+VS158+VT158+VU158+(VV158+((VW158*$F158)/$H158)+VZ158))*$L158</f>
        <v>#VALUE!</v>
      </c>
      <c r="WD158" s="191"/>
      <c r="WE158" s="192" t="e">
        <f t="shared" ref="WE158:WE164" si="4444">WD158-WA158</f>
        <v>#VALUE!</v>
      </c>
      <c r="WF158" s="14" t="s">
        <v>81</v>
      </c>
      <c r="WG158" s="62">
        <f t="shared" ref="WG158:WG164" si="4445">O158</f>
        <v>0</v>
      </c>
      <c r="WH158" s="13">
        <f t="shared" ref="WH158:WH164" si="4446">P158+AI158+BB158+BU158+CN158+DG158+DZ158+ES158+FL158+GE158+GX158+HQ158+IJ158+JC158+JV158+KO158+LH158+MA158+MT158+NM158+OF158+OY158+PR158+QK158+RD158+RW158+SP158+TI158+UB158+UU158+VN158</f>
        <v>0</v>
      </c>
      <c r="WI158" s="13">
        <f t="shared" ref="WI158:WI164" si="4447">Q158+AJ158+BC158+BV158+CO158+DH158+EA158+ET158+FM158+GF158+GY158+HR158+IK158+JD158+JW158+KP158+LI158+MB158+MU158+NN158+OG158+OZ158+PS158+QL158+RE158+RX158+SQ158+TJ158+UC158+UV158+VO158</f>
        <v>0</v>
      </c>
      <c r="WJ158" s="13">
        <f t="shared" ref="WJ158:WJ164" si="4448">R158+AK158+BD158+BW158+CP158+DI158+EB158+EU158+FN158+GG158+GZ158+HS158+IL158+JE158+JX158+KQ158+LJ158+MC158+MV158+NO158+OH158+PA158+PT158+QM158+RF158+RY158+SR158+TK158+UD158+UW158+VP158</f>
        <v>0</v>
      </c>
      <c r="WK158" s="13">
        <f t="shared" ref="WK158:WK164" si="4449">S158+AL158+BE158+BX158+CQ158+DJ158+EC158+EV158+FO158+GH158+HA158+HT158+IM158+JF158+JY158+KR158+LK158+MD158+MW158+NP158+OI158+PB158+PU158+QN158+RG158+RZ158+SS158+TL158+UE158+UX158+VQ158</f>
        <v>0</v>
      </c>
      <c r="WL158" s="13">
        <f t="shared" ref="WL158:WL164" si="4450">T158+AM158+BF158+BY158+CR158+DK158+ED158+EW158+FP158+GI158+HB158+HU158+IN158+JG158+JZ158+KS158+LL158+ME158+MX158+NQ158+OJ158+PC158+PV158+QO158+RH158+SA158+ST158+TM158+UF158+UY158+VR158</f>
        <v>0</v>
      </c>
      <c r="WM158" s="13">
        <f t="shared" ref="WM158:WM164" si="4451">U158+AN158+BG158+BZ158+CS158+DL158+EE158++EX158+FQ158+GJ158+HC158+HV158+IO158+JH158+KA158+KT158+LM158+MF158+MY158+NR158+OK158+PD158+PW158+QP158+RI158+SB158+SU158+TN158+UG158+UZ158+VS158</f>
        <v>0</v>
      </c>
      <c r="WN158" s="13">
        <f t="shared" ref="WN158:WN164" si="4452">V158+AO158+BH158+CA158+CT158+DM158+EF158+EY158+FR158+GK158+HD158+HW158+IP158+JI158+KB158+KU158+LN158+MG158+MZ158+NS158+OL158+PE158+PX158+QQ158+RJ158+SC158+SV158+TO158+UH158+VA158+VT158</f>
        <v>0</v>
      </c>
      <c r="WO158" s="13">
        <f t="shared" ref="WO158:WO164" si="4453">W158+AP158+BI158+CB158+CU158+DN158+EG158+EZ158+FS158+GL158+HE158+HX158+IQ158+JJ158+KC158+KV158+LO158+MH158+NA158+NT158+OM158+PF158+PY158+QR158+RK158+SD158+SW158+TP158+UI158+VB158+VU158</f>
        <v>0</v>
      </c>
      <c r="WP158" s="63">
        <f t="shared" ref="WP158:WP164" si="4454">X158+AQ158+BJ158+CC158+CV158+DO158+EH158+FA158+FT158+GM158+HF158+HY158+IR158+JK158+KD158+KW158+LP158+MI158+NB158+NU158+ON158+PG158+PZ158+QS158+RL158+SE158+SX158+TQ158+UJ158+VC158+VV158</f>
        <v>0</v>
      </c>
      <c r="WQ158" s="63">
        <f t="shared" ref="WQ158:WQ164" si="4455">Y158+AR158+BK158+CD158+CW158+DP158+EI158+FB158+FU158+GN158+HG158+HZ158+IS158+JL158+KE158+KX158+LQ158+MJ158+NC158+NV158+OO158+PH158+QA158+QT158+RM158+SF158+SY158+TR158+UK158+VD158+VW158</f>
        <v>0</v>
      </c>
      <c r="WR158" s="63" t="e">
        <f t="shared" ref="WR158:WR164" si="4456">Z158+AS158+BL158+CE158+CX158+DQ158+EJ158+FC158+FV158+GO158+HH158+IA158+IT158+JM158+KF158+KY158+LR158+MK158+ND158+NW158+OP158+PI158+QB158+QU158+RN158+SG158+SZ158+TS158+UL158+VE158+VX158</f>
        <v>#VALUE!</v>
      </c>
      <c r="WS158" s="63" t="e">
        <f t="shared" ref="WS158:WS164" si="4457">AB158+AU158+BN158+CG158+CZ158+DS158+EL158+FE158+FX158+GQ158+HJ158+IC158+IV158+JO158+KH158+LA158+LT158+MM158+NF158+NY158+OR158+PK158+QD158+QW158+RP158+SI158+TB158+TU158+UN158+VG158+VZ158</f>
        <v>#VALUE!</v>
      </c>
      <c r="WT158" s="54" t="e">
        <f t="shared" ref="WT158:WT164" si="4458">WA158</f>
        <v>#VALUE!</v>
      </c>
      <c r="WU158" s="64" t="e">
        <f t="shared" ref="WU158:WU164" si="4459">WB158</f>
        <v>#VALUE!</v>
      </c>
      <c r="WV158" s="196"/>
      <c r="WW158" s="197" t="e">
        <f t="shared" ref="WW158:WW164" si="4460">WV158-WT158</f>
        <v>#VALUE!</v>
      </c>
      <c r="WX158" s="12" t="e">
        <f t="shared" ref="WX158:WX164" si="4461">WV158/F158</f>
        <v>#VALUE!</v>
      </c>
      <c r="WY158" s="61"/>
    </row>
    <row r="159" spans="1:623" ht="13.9" hidden="1" customHeight="1" x14ac:dyDescent="0.3">
      <c r="A159" s="114" t="str">
        <f t="shared" si="3994"/>
        <v>-</v>
      </c>
      <c r="B159" s="175"/>
      <c r="C159" s="173">
        <v>969</v>
      </c>
      <c r="D159" s="174">
        <v>468</v>
      </c>
      <c r="E159" s="184"/>
      <c r="F159" s="98" t="str">
        <f>IF(E159="","",IF(VLOOKUP(E159,'Master Data (December 2025)'!$B$10:$N$857,1)=E159,VLOOKUP(E159,'Master Data (December 2025)'!$B$10:$N$857,6),"XX"))</f>
        <v/>
      </c>
      <c r="G159" s="98"/>
      <c r="H159" s="90" t="str">
        <f>IF(E159="","",IF(VLOOKUP(E159,'Master Data (December 2025)'!$B$10:$N$857,1)=E159,VLOOKUP(E159,'Master Data (December 2025)'!$B$10:$N$857,8),"XX"))</f>
        <v/>
      </c>
      <c r="I159" s="98"/>
      <c r="J159" s="90" t="str">
        <f>IF(E159="","",IF(VLOOKUP(E159,'Master Data (December 2025)'!$B$10:$N$857,1)=E159,VLOOKUP(E159,'Master Data (December 2025)'!$B$10:$N$857,3),"XX"))</f>
        <v/>
      </c>
      <c r="K159" s="99" t="str">
        <f>IF(E159="","",IF(VLOOKUP(E159,'Master Data (December 2025)'!$B$10:$N$857,1)=E159,VLOOKUP(E159,'Master Data (December 2025)'!$B$10:$N$857,5),"XX"))</f>
        <v/>
      </c>
      <c r="L159" s="215" t="str">
        <f>IF(E159="","",IF(VLOOKUP(E159,'Master Data (December 2025)'!$B$10:$N$857,1)=E159,VLOOKUP(E159,'Master Data (December 2025)'!$B$10:$N$857,11),"XX"))</f>
        <v/>
      </c>
      <c r="M159" s="215" t="str">
        <f>IF(E159="","",IF(VLOOKUP(E159,'Master Data (December 2025)'!$B$10:$N$857,1)=E159,VLOOKUP(E159,'Master Data (December 2025)'!$B$10:$N$857,13),"XX"))</f>
        <v/>
      </c>
      <c r="N159" s="208"/>
      <c r="O159" s="100">
        <f t="shared" si="4229"/>
        <v>0</v>
      </c>
      <c r="P159" s="202"/>
      <c r="Q159" s="202"/>
      <c r="R159" s="202"/>
      <c r="S159" s="202"/>
      <c r="T159" s="202"/>
      <c r="U159" s="202"/>
      <c r="V159" s="202"/>
      <c r="W159" s="202"/>
      <c r="X159" s="203"/>
      <c r="Y159" s="204"/>
      <c r="Z159" s="101" t="e">
        <f t="shared" si="4230"/>
        <v>#VALUE!</v>
      </c>
      <c r="AA159" s="102">
        <f>IF(E159=0,0,SUMIF('Cocktail (December 2025)'!$F$6:$DB$1547,E159,'Cocktail (December 2025)'!$O$6:$O$1547))</f>
        <v>0</v>
      </c>
      <c r="AB159" s="103" t="e">
        <f t="shared" si="4231"/>
        <v>#VALUE!</v>
      </c>
      <c r="AC159" s="104" t="e">
        <f t="shared" si="4232"/>
        <v>#VALUE!</v>
      </c>
      <c r="AD159" s="104" t="e">
        <f t="shared" si="4233"/>
        <v>#VALUE!</v>
      </c>
      <c r="AE159" s="105" t="e">
        <f t="shared" si="4234"/>
        <v>#VALUE!</v>
      </c>
      <c r="AF159" s="191"/>
      <c r="AG159" s="192" t="e">
        <f t="shared" si="4235"/>
        <v>#VALUE!</v>
      </c>
      <c r="AH159" s="106" t="e">
        <f t="shared" si="3995"/>
        <v>#VALUE!</v>
      </c>
      <c r="AI159" s="202"/>
      <c r="AJ159" s="202"/>
      <c r="AK159" s="202"/>
      <c r="AL159" s="202"/>
      <c r="AM159" s="202"/>
      <c r="AN159" s="202"/>
      <c r="AO159" s="202"/>
      <c r="AP159" s="202"/>
      <c r="AQ159" s="203"/>
      <c r="AR159" s="204"/>
      <c r="AS159" s="107" t="e">
        <f t="shared" si="4236"/>
        <v>#VALUE!</v>
      </c>
      <c r="AT159" s="102">
        <f>IF(E159=0,0,SUMIF('Cocktail (December 2025)'!$F$6:$DB$1547,E159,'Cocktail (December 2025)'!$R$6:$R$1547))</f>
        <v>0</v>
      </c>
      <c r="AU159" s="108" t="e">
        <f t="shared" si="4237"/>
        <v>#VALUE!</v>
      </c>
      <c r="AV159" s="104" t="e">
        <f t="shared" si="4238"/>
        <v>#VALUE!</v>
      </c>
      <c r="AW159" s="104" t="e">
        <f t="shared" si="4239"/>
        <v>#VALUE!</v>
      </c>
      <c r="AX159" s="105" t="e">
        <f t="shared" si="4240"/>
        <v>#VALUE!</v>
      </c>
      <c r="AY159" s="191"/>
      <c r="AZ159" s="192" t="e">
        <f t="shared" si="4241"/>
        <v>#VALUE!</v>
      </c>
      <c r="BA159" s="106" t="e">
        <f t="shared" si="4242"/>
        <v>#VALUE!</v>
      </c>
      <c r="BB159" s="202"/>
      <c r="BC159" s="202"/>
      <c r="BD159" s="202"/>
      <c r="BE159" s="202"/>
      <c r="BF159" s="202"/>
      <c r="BG159" s="202"/>
      <c r="BH159" s="202"/>
      <c r="BI159" s="202"/>
      <c r="BJ159" s="203"/>
      <c r="BK159" s="204"/>
      <c r="BL159" s="108" t="e">
        <f t="shared" si="4243"/>
        <v>#VALUE!</v>
      </c>
      <c r="BM159" s="102">
        <f>IF(E159=0,0,SUMIF('Cocktail (December 2025)'!$F$6:$DB$1547,E159,'Cocktail (December 2025)'!$U$6:$U$1547))</f>
        <v>0</v>
      </c>
      <c r="BN159" s="108" t="e">
        <f t="shared" si="4244"/>
        <v>#VALUE!</v>
      </c>
      <c r="BO159" s="109" t="e">
        <f t="shared" si="4245"/>
        <v>#VALUE!</v>
      </c>
      <c r="BP159" s="104" t="e">
        <f t="shared" si="4246"/>
        <v>#VALUE!</v>
      </c>
      <c r="BQ159" s="105" t="e">
        <f t="shared" si="4247"/>
        <v>#VALUE!</v>
      </c>
      <c r="BR159" s="191"/>
      <c r="BS159" s="192" t="e">
        <f t="shared" si="4248"/>
        <v>#VALUE!</v>
      </c>
      <c r="BT159" s="106" t="e">
        <f t="shared" si="4249"/>
        <v>#VALUE!</v>
      </c>
      <c r="BU159" s="202"/>
      <c r="BV159" s="202"/>
      <c r="BW159" s="202"/>
      <c r="BX159" s="202"/>
      <c r="BY159" s="202"/>
      <c r="BZ159" s="202"/>
      <c r="CA159" s="202"/>
      <c r="CB159" s="202"/>
      <c r="CC159" s="203"/>
      <c r="CD159" s="204"/>
      <c r="CE159" s="108" t="e">
        <f t="shared" si="4250"/>
        <v>#VALUE!</v>
      </c>
      <c r="CF159" s="102">
        <f>IF(E159=0,0,SUMIF('Cocktail (December 2025)'!$F$6:$DB$1547,E159,'Cocktail (December 2025)'!$X$6:$X$1547))</f>
        <v>0</v>
      </c>
      <c r="CG159" s="108" t="e">
        <f t="shared" si="4251"/>
        <v>#VALUE!</v>
      </c>
      <c r="CH159" s="109" t="e">
        <f t="shared" si="4252"/>
        <v>#VALUE!</v>
      </c>
      <c r="CI159" s="104" t="e">
        <f t="shared" si="4253"/>
        <v>#VALUE!</v>
      </c>
      <c r="CJ159" s="105" t="e">
        <f t="shared" si="4254"/>
        <v>#VALUE!</v>
      </c>
      <c r="CK159" s="191"/>
      <c r="CL159" s="192" t="e">
        <f t="shared" si="4255"/>
        <v>#VALUE!</v>
      </c>
      <c r="CM159" s="106" t="e">
        <f t="shared" si="4256"/>
        <v>#VALUE!</v>
      </c>
      <c r="CN159" s="202"/>
      <c r="CO159" s="202"/>
      <c r="CP159" s="202"/>
      <c r="CQ159" s="202"/>
      <c r="CR159" s="202"/>
      <c r="CS159" s="202"/>
      <c r="CT159" s="202"/>
      <c r="CU159" s="202"/>
      <c r="CV159" s="203"/>
      <c r="CW159" s="204"/>
      <c r="CX159" s="108" t="e">
        <f t="shared" si="4257"/>
        <v>#VALUE!</v>
      </c>
      <c r="CY159" s="102">
        <f>IF(E159=0,0,SUMIF('Cocktail (December 2025)'!$F$6:$DB$1547,E159,'Cocktail (December 2025)'!$AA$6:$AA$1547))</f>
        <v>0</v>
      </c>
      <c r="CZ159" s="108" t="e">
        <f t="shared" si="4258"/>
        <v>#VALUE!</v>
      </c>
      <c r="DA159" s="109" t="e">
        <f t="shared" si="4259"/>
        <v>#VALUE!</v>
      </c>
      <c r="DB159" s="104" t="e">
        <f t="shared" si="4260"/>
        <v>#VALUE!</v>
      </c>
      <c r="DC159" s="105" t="e">
        <f t="shared" si="4261"/>
        <v>#VALUE!</v>
      </c>
      <c r="DD159" s="191"/>
      <c r="DE159" s="192" t="e">
        <f t="shared" si="4262"/>
        <v>#VALUE!</v>
      </c>
      <c r="DF159" s="106" t="e">
        <f t="shared" si="4263"/>
        <v>#VALUE!</v>
      </c>
      <c r="DG159" s="202"/>
      <c r="DH159" s="202"/>
      <c r="DI159" s="202"/>
      <c r="DJ159" s="202"/>
      <c r="DK159" s="202"/>
      <c r="DL159" s="202"/>
      <c r="DM159" s="202"/>
      <c r="DN159" s="202"/>
      <c r="DO159" s="203"/>
      <c r="DP159" s="204"/>
      <c r="DQ159" s="108" t="e">
        <f t="shared" si="4264"/>
        <v>#VALUE!</v>
      </c>
      <c r="DR159" s="102">
        <f>IF(E159=0,0,SUMIF('Cocktail (December 2025)'!$F$6:$DB$1547,E159,'Cocktail (December 2025)'!$AD$6:$AD$1547))</f>
        <v>0</v>
      </c>
      <c r="DS159" s="108" t="e">
        <f t="shared" si="4265"/>
        <v>#VALUE!</v>
      </c>
      <c r="DT159" s="109" t="e">
        <f t="shared" si="4266"/>
        <v>#VALUE!</v>
      </c>
      <c r="DU159" s="104" t="e">
        <f t="shared" si="4267"/>
        <v>#VALUE!</v>
      </c>
      <c r="DV159" s="105" t="e">
        <f t="shared" si="4268"/>
        <v>#VALUE!</v>
      </c>
      <c r="DW159" s="191"/>
      <c r="DX159" s="192" t="e">
        <f t="shared" si="4269"/>
        <v>#VALUE!</v>
      </c>
      <c r="DY159" s="106" t="e">
        <f t="shared" si="4270"/>
        <v>#VALUE!</v>
      </c>
      <c r="DZ159" s="202"/>
      <c r="EA159" s="202"/>
      <c r="EB159" s="202"/>
      <c r="EC159" s="202"/>
      <c r="ED159" s="202"/>
      <c r="EE159" s="202"/>
      <c r="EF159" s="202"/>
      <c r="EG159" s="202"/>
      <c r="EH159" s="203"/>
      <c r="EI159" s="204"/>
      <c r="EJ159" s="108" t="e">
        <f t="shared" si="4271"/>
        <v>#VALUE!</v>
      </c>
      <c r="EK159" s="102">
        <f>IF(E159=0,0,SUMIF('Cocktail (December 2025)'!$F$6:$DB$1547,E159,'Cocktail (December 2025)'!$AG$6:$AG$1547))</f>
        <v>0</v>
      </c>
      <c r="EL159" s="108" t="e">
        <f t="shared" si="4272"/>
        <v>#VALUE!</v>
      </c>
      <c r="EM159" s="109" t="e">
        <f t="shared" si="4273"/>
        <v>#VALUE!</v>
      </c>
      <c r="EN159" s="104" t="e">
        <f t="shared" si="4274"/>
        <v>#VALUE!</v>
      </c>
      <c r="EO159" s="105" t="e">
        <f t="shared" si="4275"/>
        <v>#VALUE!</v>
      </c>
      <c r="EP159" s="191"/>
      <c r="EQ159" s="199" t="e">
        <f t="shared" si="4276"/>
        <v>#VALUE!</v>
      </c>
      <c r="ER159" s="185" t="e">
        <f t="shared" si="4277"/>
        <v>#VALUE!</v>
      </c>
      <c r="ES159" s="202"/>
      <c r="ET159" s="202"/>
      <c r="EU159" s="202"/>
      <c r="EV159" s="202"/>
      <c r="EW159" s="202"/>
      <c r="EX159" s="202"/>
      <c r="EY159" s="202"/>
      <c r="EZ159" s="202"/>
      <c r="FA159" s="203"/>
      <c r="FB159" s="204"/>
      <c r="FC159" s="108" t="e">
        <f t="shared" si="4278"/>
        <v>#VALUE!</v>
      </c>
      <c r="FD159" s="102">
        <f>IF(E159=0,0,SUMIF('Cocktail (December 2025)'!$F$6:$DB$1547,E159,'Cocktail (December 2025)'!$AJ$6:$AJ$1547))</f>
        <v>0</v>
      </c>
      <c r="FE159" s="108" t="e">
        <f t="shared" si="4279"/>
        <v>#VALUE!</v>
      </c>
      <c r="FF159" s="109" t="e">
        <f t="shared" si="4280"/>
        <v>#VALUE!</v>
      </c>
      <c r="FG159" s="104" t="e">
        <f t="shared" si="4281"/>
        <v>#VALUE!</v>
      </c>
      <c r="FH159" s="105" t="e">
        <f t="shared" si="4282"/>
        <v>#VALUE!</v>
      </c>
      <c r="FI159" s="191"/>
      <c r="FJ159" s="192" t="e">
        <f t="shared" si="4283"/>
        <v>#VALUE!</v>
      </c>
      <c r="FK159" s="110" t="e">
        <f t="shared" si="4284"/>
        <v>#VALUE!</v>
      </c>
      <c r="FL159" s="202"/>
      <c r="FM159" s="202"/>
      <c r="FN159" s="202"/>
      <c r="FO159" s="202"/>
      <c r="FP159" s="202"/>
      <c r="FQ159" s="202"/>
      <c r="FR159" s="202"/>
      <c r="FS159" s="202"/>
      <c r="FT159" s="203"/>
      <c r="FU159" s="204"/>
      <c r="FV159" s="108" t="e">
        <f t="shared" si="4285"/>
        <v>#VALUE!</v>
      </c>
      <c r="FW159" s="102">
        <f>IF(E159=0,0,SUMIF('Cocktail (December 2025)'!$F$6:$DB$1547,E159,'Cocktail (December 2025)'!$AM$6:$AM$1547))</f>
        <v>0</v>
      </c>
      <c r="FX159" s="108" t="e">
        <f t="shared" si="4286"/>
        <v>#VALUE!</v>
      </c>
      <c r="FY159" s="109" t="e">
        <f t="shared" si="4287"/>
        <v>#VALUE!</v>
      </c>
      <c r="FZ159" s="104" t="e">
        <f t="shared" si="4288"/>
        <v>#VALUE!</v>
      </c>
      <c r="GA159" s="105" t="e">
        <f t="shared" si="4289"/>
        <v>#VALUE!</v>
      </c>
      <c r="GB159" s="191"/>
      <c r="GC159" s="192" t="e">
        <f t="shared" si="4290"/>
        <v>#VALUE!</v>
      </c>
      <c r="GD159" s="106" t="e">
        <f t="shared" si="4291"/>
        <v>#VALUE!</v>
      </c>
      <c r="GE159" s="202"/>
      <c r="GF159" s="202"/>
      <c r="GG159" s="202"/>
      <c r="GH159" s="202"/>
      <c r="GI159" s="202"/>
      <c r="GJ159" s="202"/>
      <c r="GK159" s="202"/>
      <c r="GL159" s="202"/>
      <c r="GM159" s="203"/>
      <c r="GN159" s="204"/>
      <c r="GO159" s="108" t="e">
        <f t="shared" si="4292"/>
        <v>#VALUE!</v>
      </c>
      <c r="GP159" s="102">
        <f>IF(E159=0,0,SUMIF('Cocktail (December 2025)'!$F$6:$DB$1547,E159,'Cocktail (December 2025)'!$AP$6:$AP$1547))</f>
        <v>0</v>
      </c>
      <c r="GQ159" s="108" t="e">
        <f t="shared" si="4293"/>
        <v>#VALUE!</v>
      </c>
      <c r="GR159" s="109" t="e">
        <f t="shared" si="4294"/>
        <v>#VALUE!</v>
      </c>
      <c r="GS159" s="104" t="e">
        <f t="shared" si="4295"/>
        <v>#VALUE!</v>
      </c>
      <c r="GT159" s="105" t="e">
        <f t="shared" si="4296"/>
        <v>#VALUE!</v>
      </c>
      <c r="GU159" s="191"/>
      <c r="GV159" s="192" t="e">
        <f t="shared" si="4297"/>
        <v>#VALUE!</v>
      </c>
      <c r="GW159" s="106" t="e">
        <f t="shared" si="4298"/>
        <v>#VALUE!</v>
      </c>
      <c r="GX159" s="202"/>
      <c r="GY159" s="202"/>
      <c r="GZ159" s="202"/>
      <c r="HA159" s="202"/>
      <c r="HB159" s="202"/>
      <c r="HC159" s="202"/>
      <c r="HD159" s="202"/>
      <c r="HE159" s="202"/>
      <c r="HF159" s="203"/>
      <c r="HG159" s="204"/>
      <c r="HH159" s="108" t="e">
        <f t="shared" si="4299"/>
        <v>#VALUE!</v>
      </c>
      <c r="HI159" s="102">
        <f>IF(E159=0,0,SUMIF('Cocktail (December 2025)'!$F$6:$DB$1547,E159,'Cocktail (December 2025)'!$AS$6:$AS$1547))</f>
        <v>0</v>
      </c>
      <c r="HJ159" s="108" t="e">
        <f t="shared" si="4300"/>
        <v>#VALUE!</v>
      </c>
      <c r="HK159" s="109" t="e">
        <f t="shared" si="4301"/>
        <v>#VALUE!</v>
      </c>
      <c r="HL159" s="104" t="e">
        <f t="shared" si="4302"/>
        <v>#VALUE!</v>
      </c>
      <c r="HM159" s="105" t="e">
        <f t="shared" si="4303"/>
        <v>#VALUE!</v>
      </c>
      <c r="HN159" s="191"/>
      <c r="HO159" s="192" t="e">
        <f t="shared" si="4304"/>
        <v>#VALUE!</v>
      </c>
      <c r="HP159" s="106" t="e">
        <f t="shared" si="4305"/>
        <v>#VALUE!</v>
      </c>
      <c r="HQ159" s="202"/>
      <c r="HR159" s="202"/>
      <c r="HS159" s="202"/>
      <c r="HT159" s="202"/>
      <c r="HU159" s="202"/>
      <c r="HV159" s="202"/>
      <c r="HW159" s="202"/>
      <c r="HX159" s="202"/>
      <c r="HY159" s="203"/>
      <c r="HZ159" s="204"/>
      <c r="IA159" s="108" t="e">
        <f t="shared" si="4306"/>
        <v>#VALUE!</v>
      </c>
      <c r="IB159" s="102">
        <f>IF(E159=0,0,SUMIF('Cocktail (December 2025)'!$F$6:$DB$1547,E159,'Cocktail (December 2025)'!$AV$6:$AV$1547))</f>
        <v>0</v>
      </c>
      <c r="IC159" s="108" t="e">
        <f t="shared" si="4307"/>
        <v>#VALUE!</v>
      </c>
      <c r="ID159" s="109" t="e">
        <f t="shared" si="4308"/>
        <v>#VALUE!</v>
      </c>
      <c r="IE159" s="104" t="e">
        <f t="shared" si="4309"/>
        <v>#VALUE!</v>
      </c>
      <c r="IF159" s="105" t="e">
        <f t="shared" si="4310"/>
        <v>#VALUE!</v>
      </c>
      <c r="IG159" s="191"/>
      <c r="IH159" s="192" t="e">
        <f t="shared" si="4311"/>
        <v>#VALUE!</v>
      </c>
      <c r="II159" s="106" t="e">
        <f t="shared" si="4312"/>
        <v>#VALUE!</v>
      </c>
      <c r="IJ159" s="202"/>
      <c r="IK159" s="202"/>
      <c r="IL159" s="202"/>
      <c r="IM159" s="202"/>
      <c r="IN159" s="202"/>
      <c r="IO159" s="202"/>
      <c r="IP159" s="202"/>
      <c r="IQ159" s="202"/>
      <c r="IR159" s="203"/>
      <c r="IS159" s="204"/>
      <c r="IT159" s="108" t="e">
        <f t="shared" si="4313"/>
        <v>#VALUE!</v>
      </c>
      <c r="IU159" s="102">
        <f>IF(E159=0,0,SUMIF('Cocktail (December 2025)'!$F$6:$DB$1547,E159,'Cocktail (December 2025)'!$AY$6:$AY$1547))</f>
        <v>0</v>
      </c>
      <c r="IV159" s="108" t="e">
        <f t="shared" si="4314"/>
        <v>#VALUE!</v>
      </c>
      <c r="IW159" s="109" t="e">
        <f t="shared" si="4315"/>
        <v>#VALUE!</v>
      </c>
      <c r="IX159" s="104" t="e">
        <f t="shared" si="4316"/>
        <v>#VALUE!</v>
      </c>
      <c r="IY159" s="105" t="e">
        <f t="shared" si="4317"/>
        <v>#VALUE!</v>
      </c>
      <c r="IZ159" s="191"/>
      <c r="JA159" s="192" t="e">
        <f t="shared" si="4318"/>
        <v>#VALUE!</v>
      </c>
      <c r="JB159" s="106" t="e">
        <f t="shared" si="4319"/>
        <v>#VALUE!</v>
      </c>
      <c r="JC159" s="202"/>
      <c r="JD159" s="202"/>
      <c r="JE159" s="202"/>
      <c r="JF159" s="202"/>
      <c r="JG159" s="202"/>
      <c r="JH159" s="202"/>
      <c r="JI159" s="202"/>
      <c r="JJ159" s="202"/>
      <c r="JK159" s="203"/>
      <c r="JL159" s="204"/>
      <c r="JM159" s="108" t="e">
        <f t="shared" si="4320"/>
        <v>#VALUE!</v>
      </c>
      <c r="JN159" s="102">
        <f>IF(E159=0,0,SUMIF('Cocktail (December 2025)'!$F$6:$DB$1547,E159,'Cocktail (December 2025)'!$BB$6:$BB$1547))</f>
        <v>0</v>
      </c>
      <c r="JO159" s="108" t="e">
        <f t="shared" si="4321"/>
        <v>#VALUE!</v>
      </c>
      <c r="JP159" s="109" t="e">
        <f t="shared" si="4322"/>
        <v>#VALUE!</v>
      </c>
      <c r="JQ159" s="104" t="e">
        <f t="shared" si="4323"/>
        <v>#VALUE!</v>
      </c>
      <c r="JR159" s="105" t="e">
        <f t="shared" si="4324"/>
        <v>#VALUE!</v>
      </c>
      <c r="JS159" s="191"/>
      <c r="JT159" s="192" t="e">
        <f t="shared" si="4325"/>
        <v>#VALUE!</v>
      </c>
      <c r="JU159" s="106" t="e">
        <f t="shared" si="4326"/>
        <v>#VALUE!</v>
      </c>
      <c r="JV159" s="202"/>
      <c r="JW159" s="202"/>
      <c r="JX159" s="202"/>
      <c r="JY159" s="202"/>
      <c r="JZ159" s="202"/>
      <c r="KA159" s="202"/>
      <c r="KB159" s="202"/>
      <c r="KC159" s="202"/>
      <c r="KD159" s="203"/>
      <c r="KE159" s="204"/>
      <c r="KF159" s="108" t="e">
        <f t="shared" si="4327"/>
        <v>#VALUE!</v>
      </c>
      <c r="KG159" s="102">
        <f>IF(E159=0,0,SUMIF('Cocktail (December 2025)'!$F$6:$DB$1547,E159,'Cocktail (December 2025)'!$BE$6:$BE$1547))</f>
        <v>0</v>
      </c>
      <c r="KH159" s="108" t="e">
        <f t="shared" si="4328"/>
        <v>#VALUE!</v>
      </c>
      <c r="KI159" s="109" t="e">
        <f t="shared" si="4329"/>
        <v>#VALUE!</v>
      </c>
      <c r="KJ159" s="104" t="e">
        <f t="shared" si="4330"/>
        <v>#VALUE!</v>
      </c>
      <c r="KK159" s="105" t="e">
        <f t="shared" si="4331"/>
        <v>#VALUE!</v>
      </c>
      <c r="KL159" s="191"/>
      <c r="KM159" s="192" t="e">
        <f t="shared" si="4332"/>
        <v>#VALUE!</v>
      </c>
      <c r="KN159" s="106" t="e">
        <f t="shared" si="4333"/>
        <v>#VALUE!</v>
      </c>
      <c r="KO159" s="202"/>
      <c r="KP159" s="202"/>
      <c r="KQ159" s="202"/>
      <c r="KR159" s="202"/>
      <c r="KS159" s="202"/>
      <c r="KT159" s="202"/>
      <c r="KU159" s="202"/>
      <c r="KV159" s="202"/>
      <c r="KW159" s="203"/>
      <c r="KX159" s="204"/>
      <c r="KY159" s="108" t="e">
        <f t="shared" si="4334"/>
        <v>#VALUE!</v>
      </c>
      <c r="KZ159" s="102">
        <f>IF(E159=0,0,SUMIF('Cocktail (December 2025)'!$F$6:$DB$1547,E159,'Cocktail (December 2025)'!$BH$6:$BH$1547))</f>
        <v>0</v>
      </c>
      <c r="LA159" s="108" t="e">
        <f t="shared" si="4335"/>
        <v>#VALUE!</v>
      </c>
      <c r="LB159" s="109" t="e">
        <f t="shared" si="4336"/>
        <v>#VALUE!</v>
      </c>
      <c r="LC159" s="104" t="e">
        <f t="shared" si="4337"/>
        <v>#VALUE!</v>
      </c>
      <c r="LD159" s="105" t="e">
        <f t="shared" si="4338"/>
        <v>#VALUE!</v>
      </c>
      <c r="LE159" s="191"/>
      <c r="LF159" s="192" t="e">
        <f t="shared" si="4339"/>
        <v>#VALUE!</v>
      </c>
      <c r="LG159" s="106" t="e">
        <f t="shared" si="4340"/>
        <v>#VALUE!</v>
      </c>
      <c r="LH159" s="202"/>
      <c r="LI159" s="202"/>
      <c r="LJ159" s="202"/>
      <c r="LK159" s="202"/>
      <c r="LL159" s="202"/>
      <c r="LM159" s="202"/>
      <c r="LN159" s="202"/>
      <c r="LO159" s="202"/>
      <c r="LP159" s="203"/>
      <c r="LQ159" s="204"/>
      <c r="LR159" s="108" t="e">
        <f t="shared" si="4341"/>
        <v>#VALUE!</v>
      </c>
      <c r="LS159" s="102">
        <f>IF(E159=0,0,SUMIF('Cocktail (December 2025)'!$F$6:$DB$1547,E159,'Cocktail (December 2025)'!$BK$6:$BK$1547))</f>
        <v>0</v>
      </c>
      <c r="LT159" s="108" t="e">
        <f t="shared" si="4342"/>
        <v>#VALUE!</v>
      </c>
      <c r="LU159" s="109" t="e">
        <f t="shared" si="4343"/>
        <v>#VALUE!</v>
      </c>
      <c r="LV159" s="104" t="e">
        <f t="shared" si="4344"/>
        <v>#VALUE!</v>
      </c>
      <c r="LW159" s="105" t="e">
        <f t="shared" si="4345"/>
        <v>#VALUE!</v>
      </c>
      <c r="LX159" s="191"/>
      <c r="LY159" s="192" t="e">
        <f t="shared" si="4346"/>
        <v>#VALUE!</v>
      </c>
      <c r="LZ159" s="106" t="e">
        <f t="shared" si="4347"/>
        <v>#VALUE!</v>
      </c>
      <c r="MA159" s="202"/>
      <c r="MB159" s="202"/>
      <c r="MC159" s="202"/>
      <c r="MD159" s="202"/>
      <c r="ME159" s="202"/>
      <c r="MF159" s="202"/>
      <c r="MG159" s="202"/>
      <c r="MH159" s="202"/>
      <c r="MI159" s="203"/>
      <c r="MJ159" s="204"/>
      <c r="MK159" s="108" t="e">
        <f t="shared" si="4348"/>
        <v>#VALUE!</v>
      </c>
      <c r="ML159" s="102">
        <f>IF(E159=0,0,SUMIF('Cocktail (December 2025)'!$F$6:$DB$1547,E159,'Cocktail (December 2025)'!$BN$6:$BN$1547))</f>
        <v>0</v>
      </c>
      <c r="MM159" s="108" t="e">
        <f t="shared" si="4349"/>
        <v>#VALUE!</v>
      </c>
      <c r="MN159" s="109" t="e">
        <f t="shared" si="4350"/>
        <v>#VALUE!</v>
      </c>
      <c r="MO159" s="104" t="e">
        <f t="shared" si="4351"/>
        <v>#VALUE!</v>
      </c>
      <c r="MP159" s="105" t="e">
        <f t="shared" si="4352"/>
        <v>#VALUE!</v>
      </c>
      <c r="MQ159" s="191"/>
      <c r="MR159" s="192" t="e">
        <f t="shared" si="4353"/>
        <v>#VALUE!</v>
      </c>
      <c r="MS159" s="106" t="e">
        <f t="shared" si="4354"/>
        <v>#VALUE!</v>
      </c>
      <c r="MT159" s="202"/>
      <c r="MU159" s="202"/>
      <c r="MV159" s="202"/>
      <c r="MW159" s="202"/>
      <c r="MX159" s="202"/>
      <c r="MY159" s="202"/>
      <c r="MZ159" s="202"/>
      <c r="NA159" s="202"/>
      <c r="NB159" s="203"/>
      <c r="NC159" s="204"/>
      <c r="ND159" s="108" t="e">
        <f t="shared" si="4355"/>
        <v>#VALUE!</v>
      </c>
      <c r="NE159" s="102">
        <f>IF(E159=0,0,SUMIF('Cocktail (December 2025)'!$F$6:$DB$1547,E159,'Cocktail (December 2025)'!$BQ$6:$BQ$1547))</f>
        <v>0</v>
      </c>
      <c r="NF159" s="108" t="e">
        <f t="shared" si="4356"/>
        <v>#VALUE!</v>
      </c>
      <c r="NG159" s="109" t="e">
        <f t="shared" si="4357"/>
        <v>#VALUE!</v>
      </c>
      <c r="NH159" s="104" t="e">
        <f t="shared" si="4358"/>
        <v>#VALUE!</v>
      </c>
      <c r="NI159" s="105" t="e">
        <f t="shared" si="4359"/>
        <v>#VALUE!</v>
      </c>
      <c r="NJ159" s="191"/>
      <c r="NK159" s="192" t="e">
        <f t="shared" si="4360"/>
        <v>#VALUE!</v>
      </c>
      <c r="NL159" s="106" t="e">
        <f t="shared" si="4361"/>
        <v>#VALUE!</v>
      </c>
      <c r="NM159" s="202"/>
      <c r="NN159" s="202"/>
      <c r="NO159" s="202"/>
      <c r="NP159" s="202"/>
      <c r="NQ159" s="202"/>
      <c r="NR159" s="202"/>
      <c r="NS159" s="202"/>
      <c r="NT159" s="202"/>
      <c r="NU159" s="203"/>
      <c r="NV159" s="204"/>
      <c r="NW159" s="108" t="e">
        <f t="shared" si="4362"/>
        <v>#VALUE!</v>
      </c>
      <c r="NX159" s="102">
        <f>IF(E159=0,0,SUMIF('Cocktail (December 2025)'!$F$6:$DB$1547,E159,'Cocktail (December 2025)'!$BT$6:$BT$1547))</f>
        <v>0</v>
      </c>
      <c r="NY159" s="108" t="e">
        <f t="shared" si="4363"/>
        <v>#VALUE!</v>
      </c>
      <c r="NZ159" s="109" t="e">
        <f t="shared" si="4364"/>
        <v>#VALUE!</v>
      </c>
      <c r="OA159" s="104" t="e">
        <f t="shared" si="4365"/>
        <v>#VALUE!</v>
      </c>
      <c r="OB159" s="105" t="e">
        <f t="shared" si="4366"/>
        <v>#VALUE!</v>
      </c>
      <c r="OC159" s="191"/>
      <c r="OD159" s="192" t="e">
        <f t="shared" si="4367"/>
        <v>#VALUE!</v>
      </c>
      <c r="OE159" s="106" t="e">
        <f t="shared" si="4368"/>
        <v>#VALUE!</v>
      </c>
      <c r="OF159" s="202"/>
      <c r="OG159" s="202"/>
      <c r="OH159" s="202"/>
      <c r="OI159" s="202"/>
      <c r="OJ159" s="202"/>
      <c r="OK159" s="202"/>
      <c r="OL159" s="202"/>
      <c r="OM159" s="202"/>
      <c r="ON159" s="203"/>
      <c r="OO159" s="204"/>
      <c r="OP159" s="108" t="e">
        <f t="shared" si="4369"/>
        <v>#VALUE!</v>
      </c>
      <c r="OQ159" s="102">
        <f>IF(E159=0,0,SUMIF('Cocktail (December 2025)'!$F$6:$DB$1547,E159,'Cocktail (December 2025)'!$BW$6:$BW$1547))</f>
        <v>0</v>
      </c>
      <c r="OR159" s="108" t="e">
        <f t="shared" si="4370"/>
        <v>#VALUE!</v>
      </c>
      <c r="OS159" s="109" t="e">
        <f t="shared" si="4371"/>
        <v>#VALUE!</v>
      </c>
      <c r="OT159" s="104" t="e">
        <f t="shared" si="4372"/>
        <v>#VALUE!</v>
      </c>
      <c r="OU159" s="105" t="e">
        <f t="shared" si="4373"/>
        <v>#VALUE!</v>
      </c>
      <c r="OV159" s="191"/>
      <c r="OW159" s="192" t="e">
        <f t="shared" si="4374"/>
        <v>#VALUE!</v>
      </c>
      <c r="OX159" s="106" t="e">
        <f t="shared" si="4375"/>
        <v>#VALUE!</v>
      </c>
      <c r="OY159" s="202"/>
      <c r="OZ159" s="202"/>
      <c r="PA159" s="202"/>
      <c r="PB159" s="202"/>
      <c r="PC159" s="202"/>
      <c r="PD159" s="202"/>
      <c r="PE159" s="202"/>
      <c r="PF159" s="202"/>
      <c r="PG159" s="203"/>
      <c r="PH159" s="204"/>
      <c r="PI159" s="108" t="e">
        <f t="shared" si="4376"/>
        <v>#VALUE!</v>
      </c>
      <c r="PJ159" s="102">
        <f>IF(E159=0,0,SUMIF('Cocktail (December 2025)'!$F$6:$DB$1547,E159,'Cocktail (December 2025)'!$BZ$6:$BZ$1547))</f>
        <v>0</v>
      </c>
      <c r="PK159" s="108" t="e">
        <f t="shared" si="4377"/>
        <v>#VALUE!</v>
      </c>
      <c r="PL159" s="109" t="e">
        <f t="shared" si="4378"/>
        <v>#VALUE!</v>
      </c>
      <c r="PM159" s="104" t="e">
        <f t="shared" si="4379"/>
        <v>#VALUE!</v>
      </c>
      <c r="PN159" s="105" t="e">
        <f t="shared" si="4380"/>
        <v>#VALUE!</v>
      </c>
      <c r="PO159" s="191"/>
      <c r="PP159" s="192" t="e">
        <f t="shared" si="4381"/>
        <v>#VALUE!</v>
      </c>
      <c r="PQ159" s="106" t="e">
        <f t="shared" si="4382"/>
        <v>#VALUE!</v>
      </c>
      <c r="PR159" s="202"/>
      <c r="PS159" s="202"/>
      <c r="PT159" s="202"/>
      <c r="PU159" s="202"/>
      <c r="PV159" s="202"/>
      <c r="PW159" s="202"/>
      <c r="PX159" s="202"/>
      <c r="PY159" s="202"/>
      <c r="PZ159" s="203"/>
      <c r="QA159" s="204"/>
      <c r="QB159" s="108" t="e">
        <f t="shared" si="4383"/>
        <v>#VALUE!</v>
      </c>
      <c r="QC159" s="102">
        <f>IF(E159=0,0,SUMIF('Cocktail (December 2025)'!$F$6:$DB$1547,E159,'Cocktail (December 2025)'!$CC$6:$CC$1547))</f>
        <v>0</v>
      </c>
      <c r="QD159" s="108" t="e">
        <f t="shared" si="4384"/>
        <v>#VALUE!</v>
      </c>
      <c r="QE159" s="109" t="e">
        <f t="shared" si="4385"/>
        <v>#VALUE!</v>
      </c>
      <c r="QF159" s="104" t="e">
        <f t="shared" si="4386"/>
        <v>#VALUE!</v>
      </c>
      <c r="QG159" s="105" t="e">
        <f t="shared" si="4387"/>
        <v>#VALUE!</v>
      </c>
      <c r="QH159" s="191"/>
      <c r="QI159" s="192" t="e">
        <f t="shared" si="4388"/>
        <v>#VALUE!</v>
      </c>
      <c r="QJ159" s="106" t="e">
        <f t="shared" si="4389"/>
        <v>#VALUE!</v>
      </c>
      <c r="QK159" s="202"/>
      <c r="QL159" s="202"/>
      <c r="QM159" s="202"/>
      <c r="QN159" s="202"/>
      <c r="QO159" s="202"/>
      <c r="QP159" s="202"/>
      <c r="QQ159" s="202"/>
      <c r="QR159" s="202"/>
      <c r="QS159" s="203"/>
      <c r="QT159" s="204"/>
      <c r="QU159" s="108" t="e">
        <f t="shared" si="4390"/>
        <v>#VALUE!</v>
      </c>
      <c r="QV159" s="102">
        <f>IF(E159=0,0,SUMIF('Cocktail (December 2025)'!$F$6:$DB$1547,E159,'Cocktail (December 2025)'!$CF$6:$CF$1547))</f>
        <v>0</v>
      </c>
      <c r="QW159" s="108" t="e">
        <f t="shared" si="4391"/>
        <v>#VALUE!</v>
      </c>
      <c r="QX159" s="109" t="e">
        <f t="shared" si="4392"/>
        <v>#VALUE!</v>
      </c>
      <c r="QY159" s="104" t="e">
        <f t="shared" si="4393"/>
        <v>#VALUE!</v>
      </c>
      <c r="QZ159" s="105" t="e">
        <f t="shared" si="4394"/>
        <v>#VALUE!</v>
      </c>
      <c r="RA159" s="191"/>
      <c r="RB159" s="192" t="e">
        <f t="shared" si="4395"/>
        <v>#VALUE!</v>
      </c>
      <c r="RC159" s="106" t="e">
        <f t="shared" si="4396"/>
        <v>#VALUE!</v>
      </c>
      <c r="RD159" s="202"/>
      <c r="RE159" s="202"/>
      <c r="RF159" s="202"/>
      <c r="RG159" s="202"/>
      <c r="RH159" s="202"/>
      <c r="RI159" s="202"/>
      <c r="RJ159" s="202"/>
      <c r="RK159" s="202"/>
      <c r="RL159" s="203"/>
      <c r="RM159" s="204"/>
      <c r="RN159" s="108" t="e">
        <f t="shared" si="4397"/>
        <v>#VALUE!</v>
      </c>
      <c r="RO159" s="102">
        <f>IF(E159=0,0,SUMIF('Cocktail (December 2025)'!$F$6:$DB$1547,E159,'Cocktail (December 2025)'!$CI$6:$CI$1547))</f>
        <v>0</v>
      </c>
      <c r="RP159" s="108" t="e">
        <f t="shared" si="4398"/>
        <v>#VALUE!</v>
      </c>
      <c r="RQ159" s="109" t="e">
        <f t="shared" si="4399"/>
        <v>#VALUE!</v>
      </c>
      <c r="RR159" s="104" t="e">
        <f t="shared" si="4400"/>
        <v>#VALUE!</v>
      </c>
      <c r="RS159" s="105" t="e">
        <f t="shared" si="4401"/>
        <v>#VALUE!</v>
      </c>
      <c r="RT159" s="191"/>
      <c r="RU159" s="192" t="e">
        <f t="shared" si="4402"/>
        <v>#VALUE!</v>
      </c>
      <c r="RV159" s="106" t="e">
        <f t="shared" si="4403"/>
        <v>#VALUE!</v>
      </c>
      <c r="RW159" s="202"/>
      <c r="RX159" s="202"/>
      <c r="RY159" s="202"/>
      <c r="RZ159" s="202"/>
      <c r="SA159" s="202"/>
      <c r="SB159" s="202"/>
      <c r="SC159" s="202"/>
      <c r="SD159" s="202"/>
      <c r="SE159" s="203"/>
      <c r="SF159" s="204"/>
      <c r="SG159" s="108" t="e">
        <f t="shared" si="4404"/>
        <v>#VALUE!</v>
      </c>
      <c r="SH159" s="102">
        <f>IF(E159=0,0,SUMIF('Cocktail (December 2025)'!$F$6:$DB$1547,E159,'Cocktail (December 2025)'!$CL$6:$CL$1547))</f>
        <v>0</v>
      </c>
      <c r="SI159" s="108" t="e">
        <f t="shared" si="4405"/>
        <v>#VALUE!</v>
      </c>
      <c r="SJ159" s="109" t="e">
        <f t="shared" si="4406"/>
        <v>#VALUE!</v>
      </c>
      <c r="SK159" s="104" t="e">
        <f t="shared" si="4407"/>
        <v>#VALUE!</v>
      </c>
      <c r="SL159" s="105" t="e">
        <f t="shared" si="4408"/>
        <v>#VALUE!</v>
      </c>
      <c r="SM159" s="191"/>
      <c r="SN159" s="192" t="e">
        <f t="shared" si="4409"/>
        <v>#VALUE!</v>
      </c>
      <c r="SO159" s="106" t="e">
        <f t="shared" si="4410"/>
        <v>#VALUE!</v>
      </c>
      <c r="SP159" s="202"/>
      <c r="SQ159" s="202"/>
      <c r="SR159" s="202"/>
      <c r="SS159" s="202"/>
      <c r="ST159" s="202"/>
      <c r="SU159" s="202"/>
      <c r="SV159" s="202"/>
      <c r="SW159" s="202"/>
      <c r="SX159" s="203"/>
      <c r="SY159" s="204"/>
      <c r="SZ159" s="108" t="e">
        <f t="shared" si="4411"/>
        <v>#VALUE!</v>
      </c>
      <c r="TA159" s="102">
        <f>IF(E159=0,0,SUMIF('Cocktail (December 2025)'!$F$6:$DB$1547,E159,'Cocktail (December 2025)'!$CO$6:$CO$1547))</f>
        <v>0</v>
      </c>
      <c r="TB159" s="108" t="e">
        <f t="shared" si="4412"/>
        <v>#VALUE!</v>
      </c>
      <c r="TC159" s="109" t="e">
        <f t="shared" si="4413"/>
        <v>#VALUE!</v>
      </c>
      <c r="TD159" s="104" t="e">
        <f t="shared" si="4414"/>
        <v>#VALUE!</v>
      </c>
      <c r="TE159" s="105" t="e">
        <f t="shared" si="4415"/>
        <v>#VALUE!</v>
      </c>
      <c r="TF159" s="191"/>
      <c r="TG159" s="192" t="e">
        <f t="shared" si="4416"/>
        <v>#VALUE!</v>
      </c>
      <c r="TH159" s="106" t="e">
        <f t="shared" si="4417"/>
        <v>#VALUE!</v>
      </c>
      <c r="TI159" s="202"/>
      <c r="TJ159" s="202"/>
      <c r="TK159" s="202"/>
      <c r="TL159" s="202"/>
      <c r="TM159" s="202"/>
      <c r="TN159" s="202"/>
      <c r="TO159" s="202"/>
      <c r="TP159" s="202"/>
      <c r="TQ159" s="203"/>
      <c r="TR159" s="204"/>
      <c r="TS159" s="108" t="e">
        <f t="shared" si="4418"/>
        <v>#VALUE!</v>
      </c>
      <c r="TT159" s="102">
        <f>IF(E159=0,0,SUMIF('Cocktail (December 2025)'!$F$6:$DB$1547,E159,'Cocktail (December 2025)'!$CR$6:$CR$1547))</f>
        <v>0</v>
      </c>
      <c r="TU159" s="108" t="e">
        <f t="shared" si="4419"/>
        <v>#VALUE!</v>
      </c>
      <c r="TV159" s="109" t="e">
        <f t="shared" si="4420"/>
        <v>#VALUE!</v>
      </c>
      <c r="TW159" s="104" t="e">
        <f t="shared" si="4421"/>
        <v>#VALUE!</v>
      </c>
      <c r="TX159" s="105" t="e">
        <f t="shared" si="4422"/>
        <v>#VALUE!</v>
      </c>
      <c r="TY159" s="191"/>
      <c r="TZ159" s="192" t="e">
        <f t="shared" si="4423"/>
        <v>#VALUE!</v>
      </c>
      <c r="UA159" s="106" t="e">
        <f t="shared" si="4424"/>
        <v>#VALUE!</v>
      </c>
      <c r="UB159" s="202"/>
      <c r="UC159" s="202"/>
      <c r="UD159" s="202"/>
      <c r="UE159" s="202"/>
      <c r="UF159" s="202"/>
      <c r="UG159" s="202"/>
      <c r="UH159" s="202"/>
      <c r="UI159" s="202"/>
      <c r="UJ159" s="203"/>
      <c r="UK159" s="204"/>
      <c r="UL159" s="108" t="e">
        <f t="shared" si="4425"/>
        <v>#VALUE!</v>
      </c>
      <c r="UM159" s="102">
        <f>IF(E159=0,0,SUMIF('Cocktail (December 2025)'!$F$6:$DB$1547,E159,'Cocktail (December 2025)'!$CU$6:$CU$1547))</f>
        <v>0</v>
      </c>
      <c r="UN159" s="108" t="e">
        <f t="shared" si="4426"/>
        <v>#VALUE!</v>
      </c>
      <c r="UO159" s="109" t="e">
        <f t="shared" si="4427"/>
        <v>#VALUE!</v>
      </c>
      <c r="UP159" s="104" t="e">
        <f t="shared" si="4428"/>
        <v>#VALUE!</v>
      </c>
      <c r="UQ159" s="105" t="e">
        <f t="shared" si="4429"/>
        <v>#VALUE!</v>
      </c>
      <c r="UR159" s="191"/>
      <c r="US159" s="192" t="e">
        <f t="shared" si="4430"/>
        <v>#VALUE!</v>
      </c>
      <c r="UT159" s="106" t="e">
        <f t="shared" si="4431"/>
        <v>#VALUE!</v>
      </c>
      <c r="UU159" s="202"/>
      <c r="UV159" s="202"/>
      <c r="UW159" s="202"/>
      <c r="UX159" s="202"/>
      <c r="UY159" s="202"/>
      <c r="UZ159" s="202"/>
      <c r="VA159" s="202"/>
      <c r="VB159" s="202"/>
      <c r="VC159" s="203"/>
      <c r="VD159" s="204"/>
      <c r="VE159" s="108" t="e">
        <f t="shared" si="4432"/>
        <v>#VALUE!</v>
      </c>
      <c r="VF159" s="102">
        <f>IF(E159=0,0,SUMIF('Cocktail (December 2025)'!$F$6:$DB$1547,E159,'Cocktail (December 2025)'!$CX$6:$CX$1547))</f>
        <v>0</v>
      </c>
      <c r="VG159" s="108" t="e">
        <f t="shared" si="4433"/>
        <v>#VALUE!</v>
      </c>
      <c r="VH159" s="109" t="e">
        <f t="shared" si="4434"/>
        <v>#VALUE!</v>
      </c>
      <c r="VI159" s="104" t="e">
        <f t="shared" si="4435"/>
        <v>#VALUE!</v>
      </c>
      <c r="VJ159" s="105" t="e">
        <f t="shared" si="4436"/>
        <v>#VALUE!</v>
      </c>
      <c r="VK159" s="191"/>
      <c r="VL159" s="192" t="e">
        <f t="shared" si="4437"/>
        <v>#VALUE!</v>
      </c>
      <c r="VM159" s="106" t="e">
        <f t="shared" si="4438"/>
        <v>#VALUE!</v>
      </c>
      <c r="VN159" s="202"/>
      <c r="VO159" s="202"/>
      <c r="VP159" s="202"/>
      <c r="VQ159" s="202"/>
      <c r="VR159" s="202"/>
      <c r="VS159" s="202"/>
      <c r="VT159" s="202"/>
      <c r="VU159" s="202"/>
      <c r="VV159" s="203"/>
      <c r="VW159" s="204"/>
      <c r="VX159" s="108" t="e">
        <f t="shared" si="4439"/>
        <v>#VALUE!</v>
      </c>
      <c r="VY159" s="102">
        <f>IF(E159=0,0,SUMIF('Cocktail (December 2025)'!$F$6:$DB$1547,E159,'Cocktail (December 2025)'!$DA$6:$DA$1547))</f>
        <v>0</v>
      </c>
      <c r="VZ159" s="108" t="e">
        <f t="shared" si="4440"/>
        <v>#VALUE!</v>
      </c>
      <c r="WA159" s="109" t="e">
        <f t="shared" si="4441"/>
        <v>#VALUE!</v>
      </c>
      <c r="WB159" s="104" t="e">
        <f t="shared" si="4442"/>
        <v>#VALUE!</v>
      </c>
      <c r="WC159" s="105" t="e">
        <f t="shared" si="4443"/>
        <v>#VALUE!</v>
      </c>
      <c r="WD159" s="191"/>
      <c r="WE159" s="192" t="e">
        <f t="shared" si="4444"/>
        <v>#VALUE!</v>
      </c>
      <c r="WF159" s="14" t="s">
        <v>81</v>
      </c>
      <c r="WG159" s="62">
        <f t="shared" si="4445"/>
        <v>0</v>
      </c>
      <c r="WH159" s="13">
        <f t="shared" si="4446"/>
        <v>0</v>
      </c>
      <c r="WI159" s="13">
        <f t="shared" si="4447"/>
        <v>0</v>
      </c>
      <c r="WJ159" s="13">
        <f t="shared" si="4448"/>
        <v>0</v>
      </c>
      <c r="WK159" s="13">
        <f t="shared" si="4449"/>
        <v>0</v>
      </c>
      <c r="WL159" s="13">
        <f t="shared" si="4450"/>
        <v>0</v>
      </c>
      <c r="WM159" s="13">
        <f t="shared" si="4451"/>
        <v>0</v>
      </c>
      <c r="WN159" s="13">
        <f t="shared" si="4452"/>
        <v>0</v>
      </c>
      <c r="WO159" s="13">
        <f t="shared" si="4453"/>
        <v>0</v>
      </c>
      <c r="WP159" s="63">
        <f t="shared" si="4454"/>
        <v>0</v>
      </c>
      <c r="WQ159" s="63">
        <f t="shared" si="4455"/>
        <v>0</v>
      </c>
      <c r="WR159" s="63" t="e">
        <f t="shared" si="4456"/>
        <v>#VALUE!</v>
      </c>
      <c r="WS159" s="63" t="e">
        <f t="shared" si="4457"/>
        <v>#VALUE!</v>
      </c>
      <c r="WT159" s="54" t="e">
        <f t="shared" si="4458"/>
        <v>#VALUE!</v>
      </c>
      <c r="WU159" s="64" t="e">
        <f t="shared" si="4459"/>
        <v>#VALUE!</v>
      </c>
      <c r="WV159" s="196"/>
      <c r="WW159" s="197" t="e">
        <f t="shared" si="4460"/>
        <v>#VALUE!</v>
      </c>
      <c r="WX159" s="12" t="e">
        <f t="shared" si="4461"/>
        <v>#VALUE!</v>
      </c>
      <c r="WY159" s="61"/>
    </row>
    <row r="160" spans="1:623" ht="15" hidden="1" x14ac:dyDescent="0.3">
      <c r="A160" s="114" t="str">
        <f t="shared" si="3994"/>
        <v>-</v>
      </c>
      <c r="B160" s="175"/>
      <c r="C160" s="173">
        <v>977</v>
      </c>
      <c r="D160" s="174">
        <v>469</v>
      </c>
      <c r="E160" s="184"/>
      <c r="F160" s="98" t="str">
        <f>IF(E160="","",IF(VLOOKUP(E160,'Master Data (December 2025)'!$B$10:$N$857,1)=E160,VLOOKUP(E160,'Master Data (December 2025)'!$B$10:$N$857,6),"XX"))</f>
        <v/>
      </c>
      <c r="G160" s="98"/>
      <c r="H160" s="90" t="str">
        <f>IF(E160="","",IF(VLOOKUP(E160,'Master Data (December 2025)'!$B$10:$N$857,1)=E160,VLOOKUP(E160,'Master Data (December 2025)'!$B$10:$N$857,8),"XX"))</f>
        <v/>
      </c>
      <c r="I160" s="98"/>
      <c r="J160" s="90" t="str">
        <f>IF(E160="","",IF(VLOOKUP(E160,'Master Data (December 2025)'!$B$10:$N$857,1)=E160,VLOOKUP(E160,'Master Data (December 2025)'!$B$10:$N$857,3),"XX"))</f>
        <v/>
      </c>
      <c r="K160" s="99" t="str">
        <f>IF(E160="","",IF(VLOOKUP(E160,'Master Data (December 2025)'!$B$10:$N$857,1)=E160,VLOOKUP(E160,'Master Data (December 2025)'!$B$10:$N$857,5),"XX"))</f>
        <v/>
      </c>
      <c r="L160" s="215" t="str">
        <f>IF(E160="","",IF(VLOOKUP(E160,'Master Data (December 2025)'!$B$10:$N$857,1)=E160,VLOOKUP(E160,'Master Data (December 2025)'!$B$10:$N$857,11),"XX"))</f>
        <v/>
      </c>
      <c r="M160" s="215" t="str">
        <f>IF(E160="","",IF(VLOOKUP(E160,'Master Data (December 2025)'!$B$10:$N$857,1)=E160,VLOOKUP(E160,'Master Data (December 2025)'!$B$10:$N$857,13),"XX"))</f>
        <v/>
      </c>
      <c r="N160" s="208"/>
      <c r="O160" s="100">
        <f t="shared" si="4229"/>
        <v>0</v>
      </c>
      <c r="P160" s="202"/>
      <c r="Q160" s="202"/>
      <c r="R160" s="202"/>
      <c r="S160" s="202"/>
      <c r="T160" s="202"/>
      <c r="U160" s="202"/>
      <c r="V160" s="202"/>
      <c r="W160" s="202"/>
      <c r="X160" s="203"/>
      <c r="Y160" s="204"/>
      <c r="Z160" s="101" t="e">
        <f t="shared" si="4230"/>
        <v>#VALUE!</v>
      </c>
      <c r="AA160" s="102">
        <f>IF(E160=0,0,SUMIF('Cocktail (December 2025)'!$F$6:$DB$1547,E160,'Cocktail (December 2025)'!$O$6:$O$1547))</f>
        <v>0</v>
      </c>
      <c r="AB160" s="103" t="e">
        <f t="shared" si="4231"/>
        <v>#VALUE!</v>
      </c>
      <c r="AC160" s="104" t="e">
        <f t="shared" si="4232"/>
        <v>#VALUE!</v>
      </c>
      <c r="AD160" s="104" t="e">
        <f t="shared" si="4233"/>
        <v>#VALUE!</v>
      </c>
      <c r="AE160" s="105" t="e">
        <f t="shared" si="4234"/>
        <v>#VALUE!</v>
      </c>
      <c r="AF160" s="191"/>
      <c r="AG160" s="192" t="e">
        <f t="shared" si="4235"/>
        <v>#VALUE!</v>
      </c>
      <c r="AH160" s="106" t="e">
        <f t="shared" si="3995"/>
        <v>#VALUE!</v>
      </c>
      <c r="AI160" s="202"/>
      <c r="AJ160" s="202"/>
      <c r="AK160" s="202"/>
      <c r="AL160" s="202"/>
      <c r="AM160" s="202"/>
      <c r="AN160" s="202"/>
      <c r="AO160" s="202"/>
      <c r="AP160" s="202"/>
      <c r="AQ160" s="203"/>
      <c r="AR160" s="204"/>
      <c r="AS160" s="107" t="e">
        <f t="shared" si="4236"/>
        <v>#VALUE!</v>
      </c>
      <c r="AT160" s="102">
        <f>IF(E160=0,0,SUMIF('Cocktail (December 2025)'!$F$6:$DB$1547,E160,'Cocktail (December 2025)'!$R$6:$R$1547))</f>
        <v>0</v>
      </c>
      <c r="AU160" s="108" t="e">
        <f t="shared" si="4237"/>
        <v>#VALUE!</v>
      </c>
      <c r="AV160" s="104" t="e">
        <f t="shared" si="4238"/>
        <v>#VALUE!</v>
      </c>
      <c r="AW160" s="104" t="e">
        <f t="shared" si="4239"/>
        <v>#VALUE!</v>
      </c>
      <c r="AX160" s="105" t="e">
        <f t="shared" si="4240"/>
        <v>#VALUE!</v>
      </c>
      <c r="AY160" s="191"/>
      <c r="AZ160" s="192" t="e">
        <f t="shared" si="4241"/>
        <v>#VALUE!</v>
      </c>
      <c r="BA160" s="106" t="e">
        <f t="shared" si="4242"/>
        <v>#VALUE!</v>
      </c>
      <c r="BB160" s="202"/>
      <c r="BC160" s="202"/>
      <c r="BD160" s="202"/>
      <c r="BE160" s="202"/>
      <c r="BF160" s="202"/>
      <c r="BG160" s="202"/>
      <c r="BH160" s="202"/>
      <c r="BI160" s="202"/>
      <c r="BJ160" s="203"/>
      <c r="BK160" s="204"/>
      <c r="BL160" s="108" t="e">
        <f t="shared" si="4243"/>
        <v>#VALUE!</v>
      </c>
      <c r="BM160" s="102">
        <f>IF(E160=0,0,SUMIF('Cocktail (December 2025)'!$F$6:$DB$1547,E160,'Cocktail (December 2025)'!$U$6:$U$1547))</f>
        <v>0</v>
      </c>
      <c r="BN160" s="108" t="e">
        <f t="shared" si="4244"/>
        <v>#VALUE!</v>
      </c>
      <c r="BO160" s="109" t="e">
        <f t="shared" si="4245"/>
        <v>#VALUE!</v>
      </c>
      <c r="BP160" s="104" t="e">
        <f t="shared" si="4246"/>
        <v>#VALUE!</v>
      </c>
      <c r="BQ160" s="105" t="e">
        <f t="shared" si="4247"/>
        <v>#VALUE!</v>
      </c>
      <c r="BR160" s="191"/>
      <c r="BS160" s="192" t="e">
        <f t="shared" si="4248"/>
        <v>#VALUE!</v>
      </c>
      <c r="BT160" s="106" t="e">
        <f t="shared" si="4249"/>
        <v>#VALUE!</v>
      </c>
      <c r="BU160" s="202"/>
      <c r="BV160" s="202"/>
      <c r="BW160" s="202"/>
      <c r="BX160" s="202"/>
      <c r="BY160" s="202"/>
      <c r="BZ160" s="202"/>
      <c r="CA160" s="202"/>
      <c r="CB160" s="202"/>
      <c r="CC160" s="203"/>
      <c r="CD160" s="204"/>
      <c r="CE160" s="108" t="e">
        <f t="shared" si="4250"/>
        <v>#VALUE!</v>
      </c>
      <c r="CF160" s="102">
        <f>IF(E160=0,0,SUMIF('Cocktail (December 2025)'!$F$6:$DB$1547,E160,'Cocktail (December 2025)'!$X$6:$X$1547))</f>
        <v>0</v>
      </c>
      <c r="CG160" s="108" t="e">
        <f t="shared" si="4251"/>
        <v>#VALUE!</v>
      </c>
      <c r="CH160" s="109" t="e">
        <f t="shared" si="4252"/>
        <v>#VALUE!</v>
      </c>
      <c r="CI160" s="104" t="e">
        <f t="shared" si="4253"/>
        <v>#VALUE!</v>
      </c>
      <c r="CJ160" s="105" t="e">
        <f t="shared" si="4254"/>
        <v>#VALUE!</v>
      </c>
      <c r="CK160" s="191"/>
      <c r="CL160" s="192" t="e">
        <f t="shared" si="4255"/>
        <v>#VALUE!</v>
      </c>
      <c r="CM160" s="106" t="e">
        <f t="shared" si="4256"/>
        <v>#VALUE!</v>
      </c>
      <c r="CN160" s="202"/>
      <c r="CO160" s="202"/>
      <c r="CP160" s="202"/>
      <c r="CQ160" s="202"/>
      <c r="CR160" s="202"/>
      <c r="CS160" s="202"/>
      <c r="CT160" s="202"/>
      <c r="CU160" s="202"/>
      <c r="CV160" s="203"/>
      <c r="CW160" s="204"/>
      <c r="CX160" s="108" t="e">
        <f t="shared" si="4257"/>
        <v>#VALUE!</v>
      </c>
      <c r="CY160" s="102">
        <f>IF(E160=0,0,SUMIF('Cocktail (December 2025)'!$F$6:$DB$1547,E160,'Cocktail (December 2025)'!$AA$6:$AA$1547))</f>
        <v>0</v>
      </c>
      <c r="CZ160" s="108" t="e">
        <f t="shared" si="4258"/>
        <v>#VALUE!</v>
      </c>
      <c r="DA160" s="109" t="e">
        <f t="shared" si="4259"/>
        <v>#VALUE!</v>
      </c>
      <c r="DB160" s="104" t="e">
        <f t="shared" si="4260"/>
        <v>#VALUE!</v>
      </c>
      <c r="DC160" s="105" t="e">
        <f t="shared" si="4261"/>
        <v>#VALUE!</v>
      </c>
      <c r="DD160" s="191"/>
      <c r="DE160" s="192" t="e">
        <f t="shared" si="4262"/>
        <v>#VALUE!</v>
      </c>
      <c r="DF160" s="106" t="e">
        <f t="shared" si="4263"/>
        <v>#VALUE!</v>
      </c>
      <c r="DG160" s="202"/>
      <c r="DH160" s="202"/>
      <c r="DI160" s="202"/>
      <c r="DJ160" s="202"/>
      <c r="DK160" s="202"/>
      <c r="DL160" s="202"/>
      <c r="DM160" s="202"/>
      <c r="DN160" s="202"/>
      <c r="DO160" s="203"/>
      <c r="DP160" s="204"/>
      <c r="DQ160" s="108" t="e">
        <f t="shared" si="4264"/>
        <v>#VALUE!</v>
      </c>
      <c r="DR160" s="102">
        <f>IF(E160=0,0,SUMIF('Cocktail (December 2025)'!$F$6:$DB$1547,E160,'Cocktail (December 2025)'!$AD$6:$AD$1547))</f>
        <v>0</v>
      </c>
      <c r="DS160" s="108" t="e">
        <f t="shared" si="4265"/>
        <v>#VALUE!</v>
      </c>
      <c r="DT160" s="109" t="e">
        <f t="shared" si="4266"/>
        <v>#VALUE!</v>
      </c>
      <c r="DU160" s="104" t="e">
        <f t="shared" si="4267"/>
        <v>#VALUE!</v>
      </c>
      <c r="DV160" s="105" t="e">
        <f t="shared" si="4268"/>
        <v>#VALUE!</v>
      </c>
      <c r="DW160" s="191"/>
      <c r="DX160" s="192" t="e">
        <f t="shared" si="4269"/>
        <v>#VALUE!</v>
      </c>
      <c r="DY160" s="106" t="e">
        <f t="shared" si="4270"/>
        <v>#VALUE!</v>
      </c>
      <c r="DZ160" s="202"/>
      <c r="EA160" s="202"/>
      <c r="EB160" s="202"/>
      <c r="EC160" s="202"/>
      <c r="ED160" s="202"/>
      <c r="EE160" s="202"/>
      <c r="EF160" s="202"/>
      <c r="EG160" s="202"/>
      <c r="EH160" s="203"/>
      <c r="EI160" s="204"/>
      <c r="EJ160" s="108" t="e">
        <f t="shared" si="4271"/>
        <v>#VALUE!</v>
      </c>
      <c r="EK160" s="102">
        <f>IF(E160=0,0,SUMIF('Cocktail (December 2025)'!$F$6:$DB$1547,E160,'Cocktail (December 2025)'!$AG$6:$AG$1547))</f>
        <v>0</v>
      </c>
      <c r="EL160" s="108" t="e">
        <f t="shared" si="4272"/>
        <v>#VALUE!</v>
      </c>
      <c r="EM160" s="109" t="e">
        <f t="shared" si="4273"/>
        <v>#VALUE!</v>
      </c>
      <c r="EN160" s="104" t="e">
        <f t="shared" si="4274"/>
        <v>#VALUE!</v>
      </c>
      <c r="EO160" s="105" t="e">
        <f t="shared" si="4275"/>
        <v>#VALUE!</v>
      </c>
      <c r="EP160" s="191"/>
      <c r="EQ160" s="199" t="e">
        <f t="shared" si="4276"/>
        <v>#VALUE!</v>
      </c>
      <c r="ER160" s="185" t="e">
        <f t="shared" si="4277"/>
        <v>#VALUE!</v>
      </c>
      <c r="ES160" s="202"/>
      <c r="ET160" s="202"/>
      <c r="EU160" s="202"/>
      <c r="EV160" s="202"/>
      <c r="EW160" s="202"/>
      <c r="EX160" s="202"/>
      <c r="EY160" s="202"/>
      <c r="EZ160" s="202"/>
      <c r="FA160" s="203"/>
      <c r="FB160" s="204"/>
      <c r="FC160" s="108" t="e">
        <f t="shared" si="4278"/>
        <v>#VALUE!</v>
      </c>
      <c r="FD160" s="102">
        <f>IF(E160=0,0,SUMIF('Cocktail (December 2025)'!$F$6:$DB$1547,E160,'Cocktail (December 2025)'!$AJ$6:$AJ$1547))</f>
        <v>0</v>
      </c>
      <c r="FE160" s="108" t="e">
        <f t="shared" si="4279"/>
        <v>#VALUE!</v>
      </c>
      <c r="FF160" s="109" t="e">
        <f t="shared" si="4280"/>
        <v>#VALUE!</v>
      </c>
      <c r="FG160" s="104" t="e">
        <f t="shared" si="4281"/>
        <v>#VALUE!</v>
      </c>
      <c r="FH160" s="105" t="e">
        <f t="shared" si="4282"/>
        <v>#VALUE!</v>
      </c>
      <c r="FI160" s="191"/>
      <c r="FJ160" s="192" t="e">
        <f t="shared" si="4283"/>
        <v>#VALUE!</v>
      </c>
      <c r="FK160" s="110" t="e">
        <f t="shared" si="4284"/>
        <v>#VALUE!</v>
      </c>
      <c r="FL160" s="202"/>
      <c r="FM160" s="202"/>
      <c r="FN160" s="202"/>
      <c r="FO160" s="202"/>
      <c r="FP160" s="202"/>
      <c r="FQ160" s="202"/>
      <c r="FR160" s="202"/>
      <c r="FS160" s="202"/>
      <c r="FT160" s="203"/>
      <c r="FU160" s="204"/>
      <c r="FV160" s="108" t="e">
        <f t="shared" si="4285"/>
        <v>#VALUE!</v>
      </c>
      <c r="FW160" s="102">
        <f>IF(E160=0,0,SUMIF('Cocktail (December 2025)'!$F$6:$DB$1547,E160,'Cocktail (December 2025)'!$AM$6:$AM$1547))</f>
        <v>0</v>
      </c>
      <c r="FX160" s="108" t="e">
        <f t="shared" si="4286"/>
        <v>#VALUE!</v>
      </c>
      <c r="FY160" s="109" t="e">
        <f t="shared" si="4287"/>
        <v>#VALUE!</v>
      </c>
      <c r="FZ160" s="104" t="e">
        <f t="shared" si="4288"/>
        <v>#VALUE!</v>
      </c>
      <c r="GA160" s="105" t="e">
        <f t="shared" si="4289"/>
        <v>#VALUE!</v>
      </c>
      <c r="GB160" s="191"/>
      <c r="GC160" s="192" t="e">
        <f t="shared" si="4290"/>
        <v>#VALUE!</v>
      </c>
      <c r="GD160" s="106" t="e">
        <f t="shared" si="4291"/>
        <v>#VALUE!</v>
      </c>
      <c r="GE160" s="202"/>
      <c r="GF160" s="202"/>
      <c r="GG160" s="202"/>
      <c r="GH160" s="202"/>
      <c r="GI160" s="202"/>
      <c r="GJ160" s="202"/>
      <c r="GK160" s="202"/>
      <c r="GL160" s="202"/>
      <c r="GM160" s="203"/>
      <c r="GN160" s="204"/>
      <c r="GO160" s="108" t="e">
        <f t="shared" si="4292"/>
        <v>#VALUE!</v>
      </c>
      <c r="GP160" s="102">
        <f>IF(E160=0,0,SUMIF('Cocktail (December 2025)'!$F$6:$DB$1547,E160,'Cocktail (December 2025)'!$AP$6:$AP$1547))</f>
        <v>0</v>
      </c>
      <c r="GQ160" s="108" t="e">
        <f t="shared" si="4293"/>
        <v>#VALUE!</v>
      </c>
      <c r="GR160" s="109" t="e">
        <f t="shared" si="4294"/>
        <v>#VALUE!</v>
      </c>
      <c r="GS160" s="104" t="e">
        <f t="shared" si="4295"/>
        <v>#VALUE!</v>
      </c>
      <c r="GT160" s="105" t="e">
        <f t="shared" si="4296"/>
        <v>#VALUE!</v>
      </c>
      <c r="GU160" s="191"/>
      <c r="GV160" s="192" t="e">
        <f t="shared" si="4297"/>
        <v>#VALUE!</v>
      </c>
      <c r="GW160" s="106" t="e">
        <f t="shared" si="4298"/>
        <v>#VALUE!</v>
      </c>
      <c r="GX160" s="202"/>
      <c r="GY160" s="202"/>
      <c r="GZ160" s="202"/>
      <c r="HA160" s="202"/>
      <c r="HB160" s="202"/>
      <c r="HC160" s="202"/>
      <c r="HD160" s="202"/>
      <c r="HE160" s="202"/>
      <c r="HF160" s="203"/>
      <c r="HG160" s="204"/>
      <c r="HH160" s="108" t="e">
        <f t="shared" si="4299"/>
        <v>#VALUE!</v>
      </c>
      <c r="HI160" s="102">
        <f>IF(E160=0,0,SUMIF('Cocktail (December 2025)'!$F$6:$DB$1547,E160,'Cocktail (December 2025)'!$AS$6:$AS$1547))</f>
        <v>0</v>
      </c>
      <c r="HJ160" s="108" t="e">
        <f t="shared" si="4300"/>
        <v>#VALUE!</v>
      </c>
      <c r="HK160" s="109" t="e">
        <f t="shared" si="4301"/>
        <v>#VALUE!</v>
      </c>
      <c r="HL160" s="104" t="e">
        <f t="shared" si="4302"/>
        <v>#VALUE!</v>
      </c>
      <c r="HM160" s="105" t="e">
        <f t="shared" si="4303"/>
        <v>#VALUE!</v>
      </c>
      <c r="HN160" s="191"/>
      <c r="HO160" s="192" t="e">
        <f t="shared" si="4304"/>
        <v>#VALUE!</v>
      </c>
      <c r="HP160" s="106" t="e">
        <f t="shared" si="4305"/>
        <v>#VALUE!</v>
      </c>
      <c r="HQ160" s="202"/>
      <c r="HR160" s="202"/>
      <c r="HS160" s="202"/>
      <c r="HT160" s="202"/>
      <c r="HU160" s="202"/>
      <c r="HV160" s="202"/>
      <c r="HW160" s="202"/>
      <c r="HX160" s="202"/>
      <c r="HY160" s="203"/>
      <c r="HZ160" s="204"/>
      <c r="IA160" s="108" t="e">
        <f t="shared" si="4306"/>
        <v>#VALUE!</v>
      </c>
      <c r="IB160" s="102">
        <f>IF(E160=0,0,SUMIF('Cocktail (December 2025)'!$F$6:$DB$1547,E160,'Cocktail (December 2025)'!$AV$6:$AV$1547))</f>
        <v>0</v>
      </c>
      <c r="IC160" s="108" t="e">
        <f t="shared" si="4307"/>
        <v>#VALUE!</v>
      </c>
      <c r="ID160" s="109" t="e">
        <f t="shared" si="4308"/>
        <v>#VALUE!</v>
      </c>
      <c r="IE160" s="104" t="e">
        <f t="shared" si="4309"/>
        <v>#VALUE!</v>
      </c>
      <c r="IF160" s="105" t="e">
        <f t="shared" si="4310"/>
        <v>#VALUE!</v>
      </c>
      <c r="IG160" s="191"/>
      <c r="IH160" s="192" t="e">
        <f t="shared" si="4311"/>
        <v>#VALUE!</v>
      </c>
      <c r="II160" s="106" t="e">
        <f t="shared" si="4312"/>
        <v>#VALUE!</v>
      </c>
      <c r="IJ160" s="202"/>
      <c r="IK160" s="202"/>
      <c r="IL160" s="202"/>
      <c r="IM160" s="202"/>
      <c r="IN160" s="202"/>
      <c r="IO160" s="202"/>
      <c r="IP160" s="202"/>
      <c r="IQ160" s="202"/>
      <c r="IR160" s="203"/>
      <c r="IS160" s="204"/>
      <c r="IT160" s="108" t="e">
        <f t="shared" si="4313"/>
        <v>#VALUE!</v>
      </c>
      <c r="IU160" s="102">
        <f>IF(E160=0,0,SUMIF('Cocktail (December 2025)'!$F$6:$DB$1547,E160,'Cocktail (December 2025)'!$AY$6:$AY$1547))</f>
        <v>0</v>
      </c>
      <c r="IV160" s="108" t="e">
        <f t="shared" si="4314"/>
        <v>#VALUE!</v>
      </c>
      <c r="IW160" s="109" t="e">
        <f t="shared" si="4315"/>
        <v>#VALUE!</v>
      </c>
      <c r="IX160" s="104" t="e">
        <f t="shared" si="4316"/>
        <v>#VALUE!</v>
      </c>
      <c r="IY160" s="105" t="e">
        <f t="shared" si="4317"/>
        <v>#VALUE!</v>
      </c>
      <c r="IZ160" s="191"/>
      <c r="JA160" s="192" t="e">
        <f t="shared" si="4318"/>
        <v>#VALUE!</v>
      </c>
      <c r="JB160" s="106" t="e">
        <f t="shared" si="4319"/>
        <v>#VALUE!</v>
      </c>
      <c r="JC160" s="202"/>
      <c r="JD160" s="202"/>
      <c r="JE160" s="202"/>
      <c r="JF160" s="202"/>
      <c r="JG160" s="202"/>
      <c r="JH160" s="202"/>
      <c r="JI160" s="202"/>
      <c r="JJ160" s="202"/>
      <c r="JK160" s="203"/>
      <c r="JL160" s="204"/>
      <c r="JM160" s="108" t="e">
        <f t="shared" si="4320"/>
        <v>#VALUE!</v>
      </c>
      <c r="JN160" s="102">
        <f>IF(E160=0,0,SUMIF('Cocktail (December 2025)'!$F$6:$DB$1547,E160,'Cocktail (December 2025)'!$BB$6:$BB$1547))</f>
        <v>0</v>
      </c>
      <c r="JO160" s="108" t="e">
        <f t="shared" si="4321"/>
        <v>#VALUE!</v>
      </c>
      <c r="JP160" s="109" t="e">
        <f t="shared" si="4322"/>
        <v>#VALUE!</v>
      </c>
      <c r="JQ160" s="104" t="e">
        <f t="shared" si="4323"/>
        <v>#VALUE!</v>
      </c>
      <c r="JR160" s="105" t="e">
        <f t="shared" si="4324"/>
        <v>#VALUE!</v>
      </c>
      <c r="JS160" s="191"/>
      <c r="JT160" s="192" t="e">
        <f t="shared" si="4325"/>
        <v>#VALUE!</v>
      </c>
      <c r="JU160" s="106" t="e">
        <f t="shared" si="4326"/>
        <v>#VALUE!</v>
      </c>
      <c r="JV160" s="202"/>
      <c r="JW160" s="202"/>
      <c r="JX160" s="202"/>
      <c r="JY160" s="202"/>
      <c r="JZ160" s="202"/>
      <c r="KA160" s="202"/>
      <c r="KB160" s="202"/>
      <c r="KC160" s="202"/>
      <c r="KD160" s="203"/>
      <c r="KE160" s="204"/>
      <c r="KF160" s="108" t="e">
        <f t="shared" si="4327"/>
        <v>#VALUE!</v>
      </c>
      <c r="KG160" s="102">
        <f>IF(E160=0,0,SUMIF('Cocktail (December 2025)'!$F$6:$DB$1547,E160,'Cocktail (December 2025)'!$BE$6:$BE$1547))</f>
        <v>0</v>
      </c>
      <c r="KH160" s="108" t="e">
        <f t="shared" si="4328"/>
        <v>#VALUE!</v>
      </c>
      <c r="KI160" s="109" t="e">
        <f t="shared" si="4329"/>
        <v>#VALUE!</v>
      </c>
      <c r="KJ160" s="104" t="e">
        <f t="shared" si="4330"/>
        <v>#VALUE!</v>
      </c>
      <c r="KK160" s="105" t="e">
        <f t="shared" si="4331"/>
        <v>#VALUE!</v>
      </c>
      <c r="KL160" s="191"/>
      <c r="KM160" s="192" t="e">
        <f t="shared" si="4332"/>
        <v>#VALUE!</v>
      </c>
      <c r="KN160" s="106" t="e">
        <f t="shared" si="4333"/>
        <v>#VALUE!</v>
      </c>
      <c r="KO160" s="202"/>
      <c r="KP160" s="202"/>
      <c r="KQ160" s="202"/>
      <c r="KR160" s="202"/>
      <c r="KS160" s="202"/>
      <c r="KT160" s="202"/>
      <c r="KU160" s="202"/>
      <c r="KV160" s="202"/>
      <c r="KW160" s="203"/>
      <c r="KX160" s="204"/>
      <c r="KY160" s="108" t="e">
        <f t="shared" si="4334"/>
        <v>#VALUE!</v>
      </c>
      <c r="KZ160" s="102">
        <f>IF(E160=0,0,SUMIF('Cocktail (December 2025)'!$F$6:$DB$1547,E160,'Cocktail (December 2025)'!$BH$6:$BH$1547))</f>
        <v>0</v>
      </c>
      <c r="LA160" s="108" t="e">
        <f t="shared" si="4335"/>
        <v>#VALUE!</v>
      </c>
      <c r="LB160" s="109" t="e">
        <f t="shared" si="4336"/>
        <v>#VALUE!</v>
      </c>
      <c r="LC160" s="104" t="e">
        <f t="shared" si="4337"/>
        <v>#VALUE!</v>
      </c>
      <c r="LD160" s="105" t="e">
        <f t="shared" si="4338"/>
        <v>#VALUE!</v>
      </c>
      <c r="LE160" s="191"/>
      <c r="LF160" s="192" t="e">
        <f t="shared" si="4339"/>
        <v>#VALUE!</v>
      </c>
      <c r="LG160" s="106" t="e">
        <f t="shared" si="4340"/>
        <v>#VALUE!</v>
      </c>
      <c r="LH160" s="202"/>
      <c r="LI160" s="202"/>
      <c r="LJ160" s="202"/>
      <c r="LK160" s="202"/>
      <c r="LL160" s="202"/>
      <c r="LM160" s="202"/>
      <c r="LN160" s="202"/>
      <c r="LO160" s="202"/>
      <c r="LP160" s="203"/>
      <c r="LQ160" s="204"/>
      <c r="LR160" s="108" t="e">
        <f t="shared" si="4341"/>
        <v>#VALUE!</v>
      </c>
      <c r="LS160" s="102">
        <f>IF(E160=0,0,SUMIF('Cocktail (December 2025)'!$F$6:$DB$1547,E160,'Cocktail (December 2025)'!$BK$6:$BK$1547))</f>
        <v>0</v>
      </c>
      <c r="LT160" s="108" t="e">
        <f t="shared" si="4342"/>
        <v>#VALUE!</v>
      </c>
      <c r="LU160" s="109" t="e">
        <f t="shared" si="4343"/>
        <v>#VALUE!</v>
      </c>
      <c r="LV160" s="104" t="e">
        <f t="shared" si="4344"/>
        <v>#VALUE!</v>
      </c>
      <c r="LW160" s="105" t="e">
        <f t="shared" si="4345"/>
        <v>#VALUE!</v>
      </c>
      <c r="LX160" s="191"/>
      <c r="LY160" s="192" t="e">
        <f t="shared" si="4346"/>
        <v>#VALUE!</v>
      </c>
      <c r="LZ160" s="106" t="e">
        <f t="shared" si="4347"/>
        <v>#VALUE!</v>
      </c>
      <c r="MA160" s="202"/>
      <c r="MB160" s="202"/>
      <c r="MC160" s="202"/>
      <c r="MD160" s="202"/>
      <c r="ME160" s="202"/>
      <c r="MF160" s="202"/>
      <c r="MG160" s="202"/>
      <c r="MH160" s="202"/>
      <c r="MI160" s="203"/>
      <c r="MJ160" s="204"/>
      <c r="MK160" s="108" t="e">
        <f t="shared" si="4348"/>
        <v>#VALUE!</v>
      </c>
      <c r="ML160" s="102">
        <f>IF(E160=0,0,SUMIF('Cocktail (December 2025)'!$F$6:$DB$1547,E160,'Cocktail (December 2025)'!$BN$6:$BN$1547))</f>
        <v>0</v>
      </c>
      <c r="MM160" s="108" t="e">
        <f t="shared" si="4349"/>
        <v>#VALUE!</v>
      </c>
      <c r="MN160" s="109" t="e">
        <f t="shared" si="4350"/>
        <v>#VALUE!</v>
      </c>
      <c r="MO160" s="104" t="e">
        <f t="shared" si="4351"/>
        <v>#VALUE!</v>
      </c>
      <c r="MP160" s="105" t="e">
        <f t="shared" si="4352"/>
        <v>#VALUE!</v>
      </c>
      <c r="MQ160" s="191"/>
      <c r="MR160" s="192" t="e">
        <f t="shared" si="4353"/>
        <v>#VALUE!</v>
      </c>
      <c r="MS160" s="106" t="e">
        <f t="shared" si="4354"/>
        <v>#VALUE!</v>
      </c>
      <c r="MT160" s="202"/>
      <c r="MU160" s="202"/>
      <c r="MV160" s="202"/>
      <c r="MW160" s="202"/>
      <c r="MX160" s="202"/>
      <c r="MY160" s="202"/>
      <c r="MZ160" s="202"/>
      <c r="NA160" s="202"/>
      <c r="NB160" s="203"/>
      <c r="NC160" s="204"/>
      <c r="ND160" s="108" t="e">
        <f t="shared" si="4355"/>
        <v>#VALUE!</v>
      </c>
      <c r="NE160" s="102">
        <f>IF(E160=0,0,SUMIF('Cocktail (December 2025)'!$F$6:$DB$1547,E160,'Cocktail (December 2025)'!$BQ$6:$BQ$1547))</f>
        <v>0</v>
      </c>
      <c r="NF160" s="108" t="e">
        <f t="shared" si="4356"/>
        <v>#VALUE!</v>
      </c>
      <c r="NG160" s="109" t="e">
        <f t="shared" si="4357"/>
        <v>#VALUE!</v>
      </c>
      <c r="NH160" s="104" t="e">
        <f t="shared" si="4358"/>
        <v>#VALUE!</v>
      </c>
      <c r="NI160" s="105" t="e">
        <f t="shared" si="4359"/>
        <v>#VALUE!</v>
      </c>
      <c r="NJ160" s="191"/>
      <c r="NK160" s="192" t="e">
        <f t="shared" si="4360"/>
        <v>#VALUE!</v>
      </c>
      <c r="NL160" s="106" t="e">
        <f t="shared" si="4361"/>
        <v>#VALUE!</v>
      </c>
      <c r="NM160" s="202"/>
      <c r="NN160" s="202"/>
      <c r="NO160" s="202"/>
      <c r="NP160" s="202"/>
      <c r="NQ160" s="202"/>
      <c r="NR160" s="202"/>
      <c r="NS160" s="202"/>
      <c r="NT160" s="202"/>
      <c r="NU160" s="203"/>
      <c r="NV160" s="204"/>
      <c r="NW160" s="108" t="e">
        <f t="shared" si="4362"/>
        <v>#VALUE!</v>
      </c>
      <c r="NX160" s="102">
        <f>IF(E160=0,0,SUMIF('Cocktail (December 2025)'!$F$6:$DB$1547,E160,'Cocktail (December 2025)'!$BT$6:$BT$1547))</f>
        <v>0</v>
      </c>
      <c r="NY160" s="108" t="e">
        <f t="shared" si="4363"/>
        <v>#VALUE!</v>
      </c>
      <c r="NZ160" s="109" t="e">
        <f t="shared" si="4364"/>
        <v>#VALUE!</v>
      </c>
      <c r="OA160" s="104" t="e">
        <f t="shared" si="4365"/>
        <v>#VALUE!</v>
      </c>
      <c r="OB160" s="105" t="e">
        <f t="shared" si="4366"/>
        <v>#VALUE!</v>
      </c>
      <c r="OC160" s="191"/>
      <c r="OD160" s="192" t="e">
        <f t="shared" si="4367"/>
        <v>#VALUE!</v>
      </c>
      <c r="OE160" s="106" t="e">
        <f t="shared" si="4368"/>
        <v>#VALUE!</v>
      </c>
      <c r="OF160" s="202"/>
      <c r="OG160" s="202"/>
      <c r="OH160" s="202"/>
      <c r="OI160" s="202"/>
      <c r="OJ160" s="202"/>
      <c r="OK160" s="202"/>
      <c r="OL160" s="202"/>
      <c r="OM160" s="202"/>
      <c r="ON160" s="203"/>
      <c r="OO160" s="204"/>
      <c r="OP160" s="108" t="e">
        <f t="shared" si="4369"/>
        <v>#VALUE!</v>
      </c>
      <c r="OQ160" s="102">
        <f>IF(E160=0,0,SUMIF('Cocktail (December 2025)'!$F$6:$DB$1547,E160,'Cocktail (December 2025)'!$BW$6:$BW$1547))</f>
        <v>0</v>
      </c>
      <c r="OR160" s="108" t="e">
        <f t="shared" si="4370"/>
        <v>#VALUE!</v>
      </c>
      <c r="OS160" s="109" t="e">
        <f t="shared" si="4371"/>
        <v>#VALUE!</v>
      </c>
      <c r="OT160" s="104" t="e">
        <f t="shared" si="4372"/>
        <v>#VALUE!</v>
      </c>
      <c r="OU160" s="105" t="e">
        <f t="shared" si="4373"/>
        <v>#VALUE!</v>
      </c>
      <c r="OV160" s="191"/>
      <c r="OW160" s="192" t="e">
        <f t="shared" si="4374"/>
        <v>#VALUE!</v>
      </c>
      <c r="OX160" s="106" t="e">
        <f t="shared" si="4375"/>
        <v>#VALUE!</v>
      </c>
      <c r="OY160" s="202"/>
      <c r="OZ160" s="202"/>
      <c r="PA160" s="202"/>
      <c r="PB160" s="202"/>
      <c r="PC160" s="202"/>
      <c r="PD160" s="202"/>
      <c r="PE160" s="202"/>
      <c r="PF160" s="202"/>
      <c r="PG160" s="203"/>
      <c r="PH160" s="204"/>
      <c r="PI160" s="108" t="e">
        <f t="shared" si="4376"/>
        <v>#VALUE!</v>
      </c>
      <c r="PJ160" s="102">
        <f>IF(E160=0,0,SUMIF('Cocktail (December 2025)'!$F$6:$DB$1547,E160,'Cocktail (December 2025)'!$BZ$6:$BZ$1547))</f>
        <v>0</v>
      </c>
      <c r="PK160" s="108" t="e">
        <f t="shared" si="4377"/>
        <v>#VALUE!</v>
      </c>
      <c r="PL160" s="109" t="e">
        <f t="shared" si="4378"/>
        <v>#VALUE!</v>
      </c>
      <c r="PM160" s="104" t="e">
        <f t="shared" si="4379"/>
        <v>#VALUE!</v>
      </c>
      <c r="PN160" s="105" t="e">
        <f t="shared" si="4380"/>
        <v>#VALUE!</v>
      </c>
      <c r="PO160" s="191"/>
      <c r="PP160" s="192" t="e">
        <f t="shared" si="4381"/>
        <v>#VALUE!</v>
      </c>
      <c r="PQ160" s="106" t="e">
        <f t="shared" si="4382"/>
        <v>#VALUE!</v>
      </c>
      <c r="PR160" s="202"/>
      <c r="PS160" s="202"/>
      <c r="PT160" s="202"/>
      <c r="PU160" s="202"/>
      <c r="PV160" s="202"/>
      <c r="PW160" s="202"/>
      <c r="PX160" s="202"/>
      <c r="PY160" s="202"/>
      <c r="PZ160" s="203"/>
      <c r="QA160" s="204"/>
      <c r="QB160" s="108" t="e">
        <f t="shared" si="4383"/>
        <v>#VALUE!</v>
      </c>
      <c r="QC160" s="102">
        <f>IF(E160=0,0,SUMIF('Cocktail (December 2025)'!$F$6:$DB$1547,E160,'Cocktail (December 2025)'!$CC$6:$CC$1547))</f>
        <v>0</v>
      </c>
      <c r="QD160" s="108" t="e">
        <f t="shared" si="4384"/>
        <v>#VALUE!</v>
      </c>
      <c r="QE160" s="109" t="e">
        <f t="shared" si="4385"/>
        <v>#VALUE!</v>
      </c>
      <c r="QF160" s="104" t="e">
        <f t="shared" si="4386"/>
        <v>#VALUE!</v>
      </c>
      <c r="QG160" s="105" t="e">
        <f t="shared" si="4387"/>
        <v>#VALUE!</v>
      </c>
      <c r="QH160" s="191"/>
      <c r="QI160" s="192" t="e">
        <f t="shared" si="4388"/>
        <v>#VALUE!</v>
      </c>
      <c r="QJ160" s="106" t="e">
        <f t="shared" si="4389"/>
        <v>#VALUE!</v>
      </c>
      <c r="QK160" s="202"/>
      <c r="QL160" s="202"/>
      <c r="QM160" s="202"/>
      <c r="QN160" s="202"/>
      <c r="QO160" s="202"/>
      <c r="QP160" s="202"/>
      <c r="QQ160" s="202"/>
      <c r="QR160" s="202"/>
      <c r="QS160" s="203"/>
      <c r="QT160" s="204"/>
      <c r="QU160" s="108" t="e">
        <f t="shared" si="4390"/>
        <v>#VALUE!</v>
      </c>
      <c r="QV160" s="102">
        <f>IF(E160=0,0,SUMIF('Cocktail (December 2025)'!$F$6:$DB$1547,E160,'Cocktail (December 2025)'!$CF$6:$CF$1547))</f>
        <v>0</v>
      </c>
      <c r="QW160" s="108" t="e">
        <f t="shared" si="4391"/>
        <v>#VALUE!</v>
      </c>
      <c r="QX160" s="109" t="e">
        <f t="shared" si="4392"/>
        <v>#VALUE!</v>
      </c>
      <c r="QY160" s="104" t="e">
        <f t="shared" si="4393"/>
        <v>#VALUE!</v>
      </c>
      <c r="QZ160" s="105" t="e">
        <f t="shared" si="4394"/>
        <v>#VALUE!</v>
      </c>
      <c r="RA160" s="191"/>
      <c r="RB160" s="192" t="e">
        <f t="shared" si="4395"/>
        <v>#VALUE!</v>
      </c>
      <c r="RC160" s="106" t="e">
        <f t="shared" si="4396"/>
        <v>#VALUE!</v>
      </c>
      <c r="RD160" s="202"/>
      <c r="RE160" s="202"/>
      <c r="RF160" s="202"/>
      <c r="RG160" s="202"/>
      <c r="RH160" s="202"/>
      <c r="RI160" s="202"/>
      <c r="RJ160" s="202"/>
      <c r="RK160" s="202"/>
      <c r="RL160" s="203"/>
      <c r="RM160" s="204"/>
      <c r="RN160" s="108" t="e">
        <f t="shared" si="4397"/>
        <v>#VALUE!</v>
      </c>
      <c r="RO160" s="102">
        <f>IF(E160=0,0,SUMIF('Cocktail (December 2025)'!$F$6:$DB$1547,E160,'Cocktail (December 2025)'!$CI$6:$CI$1547))</f>
        <v>0</v>
      </c>
      <c r="RP160" s="108" t="e">
        <f t="shared" si="4398"/>
        <v>#VALUE!</v>
      </c>
      <c r="RQ160" s="109" t="e">
        <f t="shared" si="4399"/>
        <v>#VALUE!</v>
      </c>
      <c r="RR160" s="104" t="e">
        <f t="shared" si="4400"/>
        <v>#VALUE!</v>
      </c>
      <c r="RS160" s="105" t="e">
        <f t="shared" si="4401"/>
        <v>#VALUE!</v>
      </c>
      <c r="RT160" s="191"/>
      <c r="RU160" s="192" t="e">
        <f t="shared" si="4402"/>
        <v>#VALUE!</v>
      </c>
      <c r="RV160" s="106" t="e">
        <f t="shared" si="4403"/>
        <v>#VALUE!</v>
      </c>
      <c r="RW160" s="202"/>
      <c r="RX160" s="202"/>
      <c r="RY160" s="202"/>
      <c r="RZ160" s="202"/>
      <c r="SA160" s="202"/>
      <c r="SB160" s="202"/>
      <c r="SC160" s="202"/>
      <c r="SD160" s="202"/>
      <c r="SE160" s="203"/>
      <c r="SF160" s="204"/>
      <c r="SG160" s="108" t="e">
        <f t="shared" si="4404"/>
        <v>#VALUE!</v>
      </c>
      <c r="SH160" s="102">
        <f>IF(E160=0,0,SUMIF('Cocktail (December 2025)'!$F$6:$DB$1547,E160,'Cocktail (December 2025)'!$CL$6:$CL$1547))</f>
        <v>0</v>
      </c>
      <c r="SI160" s="108" t="e">
        <f t="shared" si="4405"/>
        <v>#VALUE!</v>
      </c>
      <c r="SJ160" s="109" t="e">
        <f t="shared" si="4406"/>
        <v>#VALUE!</v>
      </c>
      <c r="SK160" s="104" t="e">
        <f t="shared" si="4407"/>
        <v>#VALUE!</v>
      </c>
      <c r="SL160" s="105" t="e">
        <f t="shared" si="4408"/>
        <v>#VALUE!</v>
      </c>
      <c r="SM160" s="191"/>
      <c r="SN160" s="192" t="e">
        <f t="shared" si="4409"/>
        <v>#VALUE!</v>
      </c>
      <c r="SO160" s="106" t="e">
        <f t="shared" si="4410"/>
        <v>#VALUE!</v>
      </c>
      <c r="SP160" s="202"/>
      <c r="SQ160" s="202"/>
      <c r="SR160" s="202"/>
      <c r="SS160" s="202"/>
      <c r="ST160" s="202"/>
      <c r="SU160" s="202"/>
      <c r="SV160" s="202"/>
      <c r="SW160" s="202"/>
      <c r="SX160" s="203"/>
      <c r="SY160" s="204"/>
      <c r="SZ160" s="108" t="e">
        <f t="shared" si="4411"/>
        <v>#VALUE!</v>
      </c>
      <c r="TA160" s="102">
        <f>IF(E160=0,0,SUMIF('Cocktail (December 2025)'!$F$6:$DB$1547,E160,'Cocktail (December 2025)'!$CO$6:$CO$1547))</f>
        <v>0</v>
      </c>
      <c r="TB160" s="108" t="e">
        <f t="shared" si="4412"/>
        <v>#VALUE!</v>
      </c>
      <c r="TC160" s="109" t="e">
        <f t="shared" si="4413"/>
        <v>#VALUE!</v>
      </c>
      <c r="TD160" s="104" t="e">
        <f t="shared" si="4414"/>
        <v>#VALUE!</v>
      </c>
      <c r="TE160" s="105" t="e">
        <f t="shared" si="4415"/>
        <v>#VALUE!</v>
      </c>
      <c r="TF160" s="191"/>
      <c r="TG160" s="192" t="e">
        <f t="shared" si="4416"/>
        <v>#VALUE!</v>
      </c>
      <c r="TH160" s="106" t="e">
        <f t="shared" si="4417"/>
        <v>#VALUE!</v>
      </c>
      <c r="TI160" s="202"/>
      <c r="TJ160" s="202"/>
      <c r="TK160" s="202"/>
      <c r="TL160" s="202"/>
      <c r="TM160" s="202"/>
      <c r="TN160" s="202"/>
      <c r="TO160" s="202"/>
      <c r="TP160" s="202"/>
      <c r="TQ160" s="203"/>
      <c r="TR160" s="204"/>
      <c r="TS160" s="108" t="e">
        <f t="shared" si="4418"/>
        <v>#VALUE!</v>
      </c>
      <c r="TT160" s="102">
        <f>IF(E160=0,0,SUMIF('Cocktail (December 2025)'!$F$6:$DB$1547,E160,'Cocktail (December 2025)'!$CR$6:$CR$1547))</f>
        <v>0</v>
      </c>
      <c r="TU160" s="108" t="e">
        <f t="shared" si="4419"/>
        <v>#VALUE!</v>
      </c>
      <c r="TV160" s="109" t="e">
        <f t="shared" si="4420"/>
        <v>#VALUE!</v>
      </c>
      <c r="TW160" s="104" t="e">
        <f t="shared" si="4421"/>
        <v>#VALUE!</v>
      </c>
      <c r="TX160" s="105" t="e">
        <f t="shared" si="4422"/>
        <v>#VALUE!</v>
      </c>
      <c r="TY160" s="191"/>
      <c r="TZ160" s="192" t="e">
        <f t="shared" si="4423"/>
        <v>#VALUE!</v>
      </c>
      <c r="UA160" s="106" t="e">
        <f t="shared" si="4424"/>
        <v>#VALUE!</v>
      </c>
      <c r="UB160" s="202"/>
      <c r="UC160" s="202"/>
      <c r="UD160" s="202"/>
      <c r="UE160" s="202"/>
      <c r="UF160" s="202"/>
      <c r="UG160" s="202"/>
      <c r="UH160" s="202"/>
      <c r="UI160" s="202"/>
      <c r="UJ160" s="203"/>
      <c r="UK160" s="204"/>
      <c r="UL160" s="108" t="e">
        <f t="shared" si="4425"/>
        <v>#VALUE!</v>
      </c>
      <c r="UM160" s="102">
        <f>IF(E160=0,0,SUMIF('Cocktail (December 2025)'!$F$6:$DB$1547,E160,'Cocktail (December 2025)'!$CU$6:$CU$1547))</f>
        <v>0</v>
      </c>
      <c r="UN160" s="108" t="e">
        <f t="shared" si="4426"/>
        <v>#VALUE!</v>
      </c>
      <c r="UO160" s="109" t="e">
        <f t="shared" si="4427"/>
        <v>#VALUE!</v>
      </c>
      <c r="UP160" s="104" t="e">
        <f t="shared" si="4428"/>
        <v>#VALUE!</v>
      </c>
      <c r="UQ160" s="105" t="e">
        <f t="shared" si="4429"/>
        <v>#VALUE!</v>
      </c>
      <c r="UR160" s="191"/>
      <c r="US160" s="192" t="e">
        <f t="shared" si="4430"/>
        <v>#VALUE!</v>
      </c>
      <c r="UT160" s="106" t="e">
        <f t="shared" si="4431"/>
        <v>#VALUE!</v>
      </c>
      <c r="UU160" s="202"/>
      <c r="UV160" s="202"/>
      <c r="UW160" s="202"/>
      <c r="UX160" s="202"/>
      <c r="UY160" s="202"/>
      <c r="UZ160" s="202"/>
      <c r="VA160" s="202"/>
      <c r="VB160" s="202"/>
      <c r="VC160" s="203"/>
      <c r="VD160" s="204"/>
      <c r="VE160" s="108" t="e">
        <f t="shared" si="4432"/>
        <v>#VALUE!</v>
      </c>
      <c r="VF160" s="102">
        <f>IF(E160=0,0,SUMIF('Cocktail (December 2025)'!$F$6:$DB$1547,E160,'Cocktail (December 2025)'!$CX$6:$CX$1547))</f>
        <v>0</v>
      </c>
      <c r="VG160" s="108" t="e">
        <f t="shared" si="4433"/>
        <v>#VALUE!</v>
      </c>
      <c r="VH160" s="109" t="e">
        <f t="shared" si="4434"/>
        <v>#VALUE!</v>
      </c>
      <c r="VI160" s="104" t="e">
        <f t="shared" si="4435"/>
        <v>#VALUE!</v>
      </c>
      <c r="VJ160" s="105" t="e">
        <f t="shared" si="4436"/>
        <v>#VALUE!</v>
      </c>
      <c r="VK160" s="191"/>
      <c r="VL160" s="192" t="e">
        <f t="shared" si="4437"/>
        <v>#VALUE!</v>
      </c>
      <c r="VM160" s="106" t="e">
        <f t="shared" si="4438"/>
        <v>#VALUE!</v>
      </c>
      <c r="VN160" s="202"/>
      <c r="VO160" s="202"/>
      <c r="VP160" s="202"/>
      <c r="VQ160" s="202"/>
      <c r="VR160" s="202"/>
      <c r="VS160" s="202"/>
      <c r="VT160" s="202"/>
      <c r="VU160" s="202"/>
      <c r="VV160" s="203"/>
      <c r="VW160" s="204"/>
      <c r="VX160" s="108" t="e">
        <f t="shared" si="4439"/>
        <v>#VALUE!</v>
      </c>
      <c r="VY160" s="102">
        <f>IF(E160=0,0,SUMIF('Cocktail (December 2025)'!$F$6:$DB$1547,E160,'Cocktail (December 2025)'!$DA$6:$DA$1547))</f>
        <v>0</v>
      </c>
      <c r="VZ160" s="108" t="e">
        <f t="shared" si="4440"/>
        <v>#VALUE!</v>
      </c>
      <c r="WA160" s="109" t="e">
        <f t="shared" si="4441"/>
        <v>#VALUE!</v>
      </c>
      <c r="WB160" s="104" t="e">
        <f t="shared" si="4442"/>
        <v>#VALUE!</v>
      </c>
      <c r="WC160" s="105" t="e">
        <f t="shared" si="4443"/>
        <v>#VALUE!</v>
      </c>
      <c r="WD160" s="191"/>
      <c r="WE160" s="192" t="e">
        <f t="shared" si="4444"/>
        <v>#VALUE!</v>
      </c>
      <c r="WF160" s="14" t="s">
        <v>81</v>
      </c>
      <c r="WG160" s="62">
        <f t="shared" si="4445"/>
        <v>0</v>
      </c>
      <c r="WH160" s="13">
        <f t="shared" si="4446"/>
        <v>0</v>
      </c>
      <c r="WI160" s="13">
        <f t="shared" si="4447"/>
        <v>0</v>
      </c>
      <c r="WJ160" s="13">
        <f t="shared" si="4448"/>
        <v>0</v>
      </c>
      <c r="WK160" s="13">
        <f t="shared" si="4449"/>
        <v>0</v>
      </c>
      <c r="WL160" s="13">
        <f t="shared" si="4450"/>
        <v>0</v>
      </c>
      <c r="WM160" s="13">
        <f t="shared" si="4451"/>
        <v>0</v>
      </c>
      <c r="WN160" s="13">
        <f t="shared" si="4452"/>
        <v>0</v>
      </c>
      <c r="WO160" s="13">
        <f t="shared" si="4453"/>
        <v>0</v>
      </c>
      <c r="WP160" s="63">
        <f t="shared" si="4454"/>
        <v>0</v>
      </c>
      <c r="WQ160" s="63">
        <f t="shared" si="4455"/>
        <v>0</v>
      </c>
      <c r="WR160" s="63" t="e">
        <f t="shared" si="4456"/>
        <v>#VALUE!</v>
      </c>
      <c r="WS160" s="63" t="e">
        <f t="shared" si="4457"/>
        <v>#VALUE!</v>
      </c>
      <c r="WT160" s="54" t="e">
        <f t="shared" si="4458"/>
        <v>#VALUE!</v>
      </c>
      <c r="WU160" s="64" t="e">
        <f t="shared" si="4459"/>
        <v>#VALUE!</v>
      </c>
      <c r="WV160" s="196"/>
      <c r="WW160" s="197" t="e">
        <f t="shared" si="4460"/>
        <v>#VALUE!</v>
      </c>
      <c r="WX160" s="12" t="e">
        <f t="shared" si="4461"/>
        <v>#VALUE!</v>
      </c>
      <c r="WY160" s="61"/>
    </row>
    <row r="161" spans="1:623" ht="15" hidden="1" x14ac:dyDescent="0.3">
      <c r="A161" s="114" t="str">
        <f t="shared" si="3994"/>
        <v>-</v>
      </c>
      <c r="B161" s="175"/>
      <c r="C161" s="173">
        <v>972</v>
      </c>
      <c r="D161" s="174">
        <v>470</v>
      </c>
      <c r="E161" s="138"/>
      <c r="F161" s="98" t="str">
        <f>IF(E161="","",IF(VLOOKUP(E161,'Master Data (December 2025)'!$B$10:$N$857,1)=E161,VLOOKUP(E161,'Master Data (December 2025)'!$B$10:$N$857,6),"XX"))</f>
        <v/>
      </c>
      <c r="G161" s="98"/>
      <c r="H161" s="90" t="str">
        <f>IF(E161="","",IF(VLOOKUP(E161,'Master Data (December 2025)'!$B$10:$N$857,1)=E161,VLOOKUP(E161,'Master Data (December 2025)'!$B$10:$N$857,8),"XX"))</f>
        <v/>
      </c>
      <c r="I161" s="98"/>
      <c r="J161" s="90" t="str">
        <f>IF(E161="","",IF(VLOOKUP(E161,'Master Data (December 2025)'!$B$10:$N$857,1)=E161,VLOOKUP(E161,'Master Data (December 2025)'!$B$10:$N$857,3),"XX"))</f>
        <v/>
      </c>
      <c r="K161" s="99" t="str">
        <f>IF(E161="","",IF(VLOOKUP(E161,'Master Data (December 2025)'!$B$10:$N$857,1)=E161,VLOOKUP(E161,'Master Data (December 2025)'!$B$10:$N$857,5),"XX"))</f>
        <v/>
      </c>
      <c r="L161" s="215" t="str">
        <f>IF(E161="","",IF(VLOOKUP(E161,'Master Data (December 2025)'!$B$10:$N$857,1)=E161,VLOOKUP(E161,'Master Data (December 2025)'!$B$10:$N$857,11),"XX"))</f>
        <v/>
      </c>
      <c r="M161" s="215" t="str">
        <f>IF(E161="","",IF(VLOOKUP(E161,'Master Data (December 2025)'!$B$10:$N$857,1)=E161,VLOOKUP(E161,'Master Data (December 2025)'!$B$10:$N$857,13),"XX"))</f>
        <v/>
      </c>
      <c r="N161" s="208"/>
      <c r="O161" s="100">
        <f t="shared" si="4229"/>
        <v>0</v>
      </c>
      <c r="P161" s="202"/>
      <c r="Q161" s="202"/>
      <c r="R161" s="202"/>
      <c r="S161" s="202"/>
      <c r="T161" s="202"/>
      <c r="U161" s="202"/>
      <c r="V161" s="202"/>
      <c r="W161" s="202"/>
      <c r="X161" s="203"/>
      <c r="Y161" s="204"/>
      <c r="Z161" s="101" t="e">
        <f t="shared" si="4230"/>
        <v>#VALUE!</v>
      </c>
      <c r="AA161" s="102">
        <f>IF(E161=0,0,SUMIF('Cocktail (December 2025)'!$F$6:$DB$1547,E161,'Cocktail (December 2025)'!$O$6:$O$1547))</f>
        <v>0</v>
      </c>
      <c r="AB161" s="103" t="e">
        <f t="shared" si="4231"/>
        <v>#VALUE!</v>
      </c>
      <c r="AC161" s="104" t="e">
        <f t="shared" si="4232"/>
        <v>#VALUE!</v>
      </c>
      <c r="AD161" s="104" t="e">
        <f t="shared" si="4233"/>
        <v>#VALUE!</v>
      </c>
      <c r="AE161" s="105" t="e">
        <f t="shared" si="4234"/>
        <v>#VALUE!</v>
      </c>
      <c r="AF161" s="191"/>
      <c r="AG161" s="192" t="e">
        <f t="shared" si="4235"/>
        <v>#VALUE!</v>
      </c>
      <c r="AH161" s="106" t="e">
        <f t="shared" si="3995"/>
        <v>#VALUE!</v>
      </c>
      <c r="AI161" s="202"/>
      <c r="AJ161" s="202"/>
      <c r="AK161" s="202"/>
      <c r="AL161" s="202"/>
      <c r="AM161" s="202"/>
      <c r="AN161" s="202"/>
      <c r="AO161" s="202"/>
      <c r="AP161" s="202"/>
      <c r="AQ161" s="203"/>
      <c r="AR161" s="204"/>
      <c r="AS161" s="107" t="e">
        <f t="shared" si="4236"/>
        <v>#VALUE!</v>
      </c>
      <c r="AT161" s="102">
        <f>IF(E161=0,0,SUMIF('Cocktail (December 2025)'!$F$6:$DB$1547,E161,'Cocktail (December 2025)'!$R$6:$R$1547))</f>
        <v>0</v>
      </c>
      <c r="AU161" s="108" t="e">
        <f t="shared" si="4237"/>
        <v>#VALUE!</v>
      </c>
      <c r="AV161" s="104" t="e">
        <f t="shared" si="4238"/>
        <v>#VALUE!</v>
      </c>
      <c r="AW161" s="104" t="e">
        <f t="shared" si="4239"/>
        <v>#VALUE!</v>
      </c>
      <c r="AX161" s="105" t="e">
        <f t="shared" si="4240"/>
        <v>#VALUE!</v>
      </c>
      <c r="AY161" s="191"/>
      <c r="AZ161" s="192" t="e">
        <f t="shared" si="4241"/>
        <v>#VALUE!</v>
      </c>
      <c r="BA161" s="106" t="e">
        <f t="shared" si="4242"/>
        <v>#VALUE!</v>
      </c>
      <c r="BB161" s="202"/>
      <c r="BC161" s="202"/>
      <c r="BD161" s="202"/>
      <c r="BE161" s="202"/>
      <c r="BF161" s="202"/>
      <c r="BG161" s="202"/>
      <c r="BH161" s="202"/>
      <c r="BI161" s="202"/>
      <c r="BJ161" s="203"/>
      <c r="BK161" s="204"/>
      <c r="BL161" s="108" t="e">
        <f t="shared" si="4243"/>
        <v>#VALUE!</v>
      </c>
      <c r="BM161" s="102">
        <f>IF(E161=0,0,SUMIF('Cocktail (December 2025)'!$F$6:$DB$1547,E161,'Cocktail (December 2025)'!$U$6:$U$1547))</f>
        <v>0</v>
      </c>
      <c r="BN161" s="108" t="e">
        <f t="shared" si="4244"/>
        <v>#VALUE!</v>
      </c>
      <c r="BO161" s="109" t="e">
        <f t="shared" si="4245"/>
        <v>#VALUE!</v>
      </c>
      <c r="BP161" s="104" t="e">
        <f t="shared" si="4246"/>
        <v>#VALUE!</v>
      </c>
      <c r="BQ161" s="105" t="e">
        <f t="shared" si="4247"/>
        <v>#VALUE!</v>
      </c>
      <c r="BR161" s="191"/>
      <c r="BS161" s="192" t="e">
        <f t="shared" si="4248"/>
        <v>#VALUE!</v>
      </c>
      <c r="BT161" s="106" t="e">
        <f t="shared" si="4249"/>
        <v>#VALUE!</v>
      </c>
      <c r="BU161" s="202"/>
      <c r="BV161" s="202"/>
      <c r="BW161" s="202"/>
      <c r="BX161" s="202"/>
      <c r="BY161" s="202"/>
      <c r="BZ161" s="202"/>
      <c r="CA161" s="202"/>
      <c r="CB161" s="202"/>
      <c r="CC161" s="203"/>
      <c r="CD161" s="204"/>
      <c r="CE161" s="108" t="e">
        <f t="shared" si="4250"/>
        <v>#VALUE!</v>
      </c>
      <c r="CF161" s="102">
        <f>IF(E161=0,0,SUMIF('Cocktail (December 2025)'!$F$6:$DB$1547,E161,'Cocktail (December 2025)'!$X$6:$X$1547))</f>
        <v>0</v>
      </c>
      <c r="CG161" s="108" t="e">
        <f t="shared" si="4251"/>
        <v>#VALUE!</v>
      </c>
      <c r="CH161" s="109" t="e">
        <f t="shared" si="4252"/>
        <v>#VALUE!</v>
      </c>
      <c r="CI161" s="104" t="e">
        <f t="shared" si="4253"/>
        <v>#VALUE!</v>
      </c>
      <c r="CJ161" s="105" t="e">
        <f t="shared" si="4254"/>
        <v>#VALUE!</v>
      </c>
      <c r="CK161" s="191"/>
      <c r="CL161" s="192" t="e">
        <f t="shared" si="4255"/>
        <v>#VALUE!</v>
      </c>
      <c r="CM161" s="106" t="e">
        <f t="shared" si="4256"/>
        <v>#VALUE!</v>
      </c>
      <c r="CN161" s="202"/>
      <c r="CO161" s="202"/>
      <c r="CP161" s="202"/>
      <c r="CQ161" s="202"/>
      <c r="CR161" s="202"/>
      <c r="CS161" s="202"/>
      <c r="CT161" s="202"/>
      <c r="CU161" s="202"/>
      <c r="CV161" s="203"/>
      <c r="CW161" s="204"/>
      <c r="CX161" s="108" t="e">
        <f t="shared" si="4257"/>
        <v>#VALUE!</v>
      </c>
      <c r="CY161" s="102">
        <f>IF(E161=0,0,SUMIF('Cocktail (December 2025)'!$F$6:$DB$1547,E161,'Cocktail (December 2025)'!$AA$6:$AA$1547))</f>
        <v>0</v>
      </c>
      <c r="CZ161" s="108" t="e">
        <f t="shared" si="4258"/>
        <v>#VALUE!</v>
      </c>
      <c r="DA161" s="109" t="e">
        <f t="shared" si="4259"/>
        <v>#VALUE!</v>
      </c>
      <c r="DB161" s="104" t="e">
        <f t="shared" si="4260"/>
        <v>#VALUE!</v>
      </c>
      <c r="DC161" s="105" t="e">
        <f t="shared" si="4261"/>
        <v>#VALUE!</v>
      </c>
      <c r="DD161" s="191"/>
      <c r="DE161" s="192" t="e">
        <f t="shared" si="4262"/>
        <v>#VALUE!</v>
      </c>
      <c r="DF161" s="106" t="e">
        <f t="shared" si="4263"/>
        <v>#VALUE!</v>
      </c>
      <c r="DG161" s="202"/>
      <c r="DH161" s="202"/>
      <c r="DI161" s="202"/>
      <c r="DJ161" s="202"/>
      <c r="DK161" s="202"/>
      <c r="DL161" s="202"/>
      <c r="DM161" s="202"/>
      <c r="DN161" s="202"/>
      <c r="DO161" s="203"/>
      <c r="DP161" s="204"/>
      <c r="DQ161" s="108" t="e">
        <f t="shared" si="4264"/>
        <v>#VALUE!</v>
      </c>
      <c r="DR161" s="102">
        <f>IF(E161=0,0,SUMIF('Cocktail (December 2025)'!$F$6:$DB$1547,E161,'Cocktail (December 2025)'!$AD$6:$AD$1547))</f>
        <v>0</v>
      </c>
      <c r="DS161" s="108" t="e">
        <f t="shared" si="4265"/>
        <v>#VALUE!</v>
      </c>
      <c r="DT161" s="109" t="e">
        <f t="shared" si="4266"/>
        <v>#VALUE!</v>
      </c>
      <c r="DU161" s="104" t="e">
        <f t="shared" si="4267"/>
        <v>#VALUE!</v>
      </c>
      <c r="DV161" s="105" t="e">
        <f t="shared" si="4268"/>
        <v>#VALUE!</v>
      </c>
      <c r="DW161" s="191"/>
      <c r="DX161" s="192" t="e">
        <f t="shared" si="4269"/>
        <v>#VALUE!</v>
      </c>
      <c r="DY161" s="106" t="e">
        <f t="shared" si="4270"/>
        <v>#VALUE!</v>
      </c>
      <c r="DZ161" s="202"/>
      <c r="EA161" s="202"/>
      <c r="EB161" s="202"/>
      <c r="EC161" s="202"/>
      <c r="ED161" s="202"/>
      <c r="EE161" s="202"/>
      <c r="EF161" s="202"/>
      <c r="EG161" s="202"/>
      <c r="EH161" s="203"/>
      <c r="EI161" s="204"/>
      <c r="EJ161" s="108" t="e">
        <f t="shared" si="4271"/>
        <v>#VALUE!</v>
      </c>
      <c r="EK161" s="102">
        <f>IF(E161=0,0,SUMIF('Cocktail (December 2025)'!$F$6:$DB$1547,E161,'Cocktail (December 2025)'!$AG$6:$AG$1547))</f>
        <v>0</v>
      </c>
      <c r="EL161" s="108" t="e">
        <f t="shared" si="4272"/>
        <v>#VALUE!</v>
      </c>
      <c r="EM161" s="109" t="e">
        <f t="shared" si="4273"/>
        <v>#VALUE!</v>
      </c>
      <c r="EN161" s="104" t="e">
        <f t="shared" si="4274"/>
        <v>#VALUE!</v>
      </c>
      <c r="EO161" s="105" t="e">
        <f t="shared" si="4275"/>
        <v>#VALUE!</v>
      </c>
      <c r="EP161" s="191"/>
      <c r="EQ161" s="199" t="e">
        <f t="shared" si="4276"/>
        <v>#VALUE!</v>
      </c>
      <c r="ER161" s="185" t="e">
        <f t="shared" si="4277"/>
        <v>#VALUE!</v>
      </c>
      <c r="ES161" s="202"/>
      <c r="ET161" s="202"/>
      <c r="EU161" s="202"/>
      <c r="EV161" s="202"/>
      <c r="EW161" s="202"/>
      <c r="EX161" s="202"/>
      <c r="EY161" s="202"/>
      <c r="EZ161" s="202"/>
      <c r="FA161" s="203"/>
      <c r="FB161" s="204"/>
      <c r="FC161" s="108" t="e">
        <f t="shared" si="4278"/>
        <v>#VALUE!</v>
      </c>
      <c r="FD161" s="102">
        <f>IF(E161=0,0,SUMIF('Cocktail (December 2025)'!$F$6:$DB$1547,E161,'Cocktail (December 2025)'!$AJ$6:$AJ$1547))</f>
        <v>0</v>
      </c>
      <c r="FE161" s="108" t="e">
        <f t="shared" si="4279"/>
        <v>#VALUE!</v>
      </c>
      <c r="FF161" s="109" t="e">
        <f t="shared" si="4280"/>
        <v>#VALUE!</v>
      </c>
      <c r="FG161" s="104" t="e">
        <f t="shared" si="4281"/>
        <v>#VALUE!</v>
      </c>
      <c r="FH161" s="105" t="e">
        <f t="shared" si="4282"/>
        <v>#VALUE!</v>
      </c>
      <c r="FI161" s="191"/>
      <c r="FJ161" s="192" t="e">
        <f t="shared" si="4283"/>
        <v>#VALUE!</v>
      </c>
      <c r="FK161" s="110" t="e">
        <f t="shared" si="4284"/>
        <v>#VALUE!</v>
      </c>
      <c r="FL161" s="202"/>
      <c r="FM161" s="202"/>
      <c r="FN161" s="202"/>
      <c r="FO161" s="202"/>
      <c r="FP161" s="202"/>
      <c r="FQ161" s="202"/>
      <c r="FR161" s="202"/>
      <c r="FS161" s="202"/>
      <c r="FT161" s="203"/>
      <c r="FU161" s="204"/>
      <c r="FV161" s="108" t="e">
        <f t="shared" si="4285"/>
        <v>#VALUE!</v>
      </c>
      <c r="FW161" s="102">
        <f>IF(E161=0,0,SUMIF('Cocktail (December 2025)'!$F$6:$DB$1547,E161,'Cocktail (December 2025)'!$AM$6:$AM$1547))</f>
        <v>0</v>
      </c>
      <c r="FX161" s="108" t="e">
        <f t="shared" si="4286"/>
        <v>#VALUE!</v>
      </c>
      <c r="FY161" s="109" t="e">
        <f t="shared" si="4287"/>
        <v>#VALUE!</v>
      </c>
      <c r="FZ161" s="104" t="e">
        <f t="shared" si="4288"/>
        <v>#VALUE!</v>
      </c>
      <c r="GA161" s="105" t="e">
        <f t="shared" si="4289"/>
        <v>#VALUE!</v>
      </c>
      <c r="GB161" s="191"/>
      <c r="GC161" s="192" t="e">
        <f t="shared" si="4290"/>
        <v>#VALUE!</v>
      </c>
      <c r="GD161" s="106" t="e">
        <f t="shared" si="4291"/>
        <v>#VALUE!</v>
      </c>
      <c r="GE161" s="202"/>
      <c r="GF161" s="202"/>
      <c r="GG161" s="202"/>
      <c r="GH161" s="202"/>
      <c r="GI161" s="202"/>
      <c r="GJ161" s="202"/>
      <c r="GK161" s="202"/>
      <c r="GL161" s="202"/>
      <c r="GM161" s="203"/>
      <c r="GN161" s="204"/>
      <c r="GO161" s="108" t="e">
        <f t="shared" si="4292"/>
        <v>#VALUE!</v>
      </c>
      <c r="GP161" s="102">
        <f>IF(E161=0,0,SUMIF('Cocktail (December 2025)'!$F$6:$DB$1547,E161,'Cocktail (December 2025)'!$AP$6:$AP$1547))</f>
        <v>0</v>
      </c>
      <c r="GQ161" s="108" t="e">
        <f t="shared" si="4293"/>
        <v>#VALUE!</v>
      </c>
      <c r="GR161" s="109" t="e">
        <f t="shared" si="4294"/>
        <v>#VALUE!</v>
      </c>
      <c r="GS161" s="104" t="e">
        <f t="shared" si="4295"/>
        <v>#VALUE!</v>
      </c>
      <c r="GT161" s="105" t="e">
        <f t="shared" si="4296"/>
        <v>#VALUE!</v>
      </c>
      <c r="GU161" s="191"/>
      <c r="GV161" s="192" t="e">
        <f t="shared" si="4297"/>
        <v>#VALUE!</v>
      </c>
      <c r="GW161" s="106" t="e">
        <f t="shared" si="4298"/>
        <v>#VALUE!</v>
      </c>
      <c r="GX161" s="202"/>
      <c r="GY161" s="202"/>
      <c r="GZ161" s="202"/>
      <c r="HA161" s="202"/>
      <c r="HB161" s="202"/>
      <c r="HC161" s="202"/>
      <c r="HD161" s="202"/>
      <c r="HE161" s="202"/>
      <c r="HF161" s="203"/>
      <c r="HG161" s="204"/>
      <c r="HH161" s="108" t="e">
        <f t="shared" si="4299"/>
        <v>#VALUE!</v>
      </c>
      <c r="HI161" s="102">
        <f>IF(E161=0,0,SUMIF('Cocktail (December 2025)'!$F$6:$DB$1547,E161,'Cocktail (December 2025)'!$AS$6:$AS$1547))</f>
        <v>0</v>
      </c>
      <c r="HJ161" s="108" t="e">
        <f t="shared" si="4300"/>
        <v>#VALUE!</v>
      </c>
      <c r="HK161" s="109" t="e">
        <f t="shared" si="4301"/>
        <v>#VALUE!</v>
      </c>
      <c r="HL161" s="104" t="e">
        <f t="shared" si="4302"/>
        <v>#VALUE!</v>
      </c>
      <c r="HM161" s="105" t="e">
        <f t="shared" si="4303"/>
        <v>#VALUE!</v>
      </c>
      <c r="HN161" s="191"/>
      <c r="HO161" s="192" t="e">
        <f t="shared" si="4304"/>
        <v>#VALUE!</v>
      </c>
      <c r="HP161" s="106" t="e">
        <f t="shared" si="4305"/>
        <v>#VALUE!</v>
      </c>
      <c r="HQ161" s="202"/>
      <c r="HR161" s="202"/>
      <c r="HS161" s="202"/>
      <c r="HT161" s="202"/>
      <c r="HU161" s="202"/>
      <c r="HV161" s="202"/>
      <c r="HW161" s="202"/>
      <c r="HX161" s="202"/>
      <c r="HY161" s="203"/>
      <c r="HZ161" s="204"/>
      <c r="IA161" s="108" t="e">
        <f t="shared" si="4306"/>
        <v>#VALUE!</v>
      </c>
      <c r="IB161" s="102">
        <f>IF(E161=0,0,SUMIF('Cocktail (December 2025)'!$F$6:$DB$1547,E161,'Cocktail (December 2025)'!$AV$6:$AV$1547))</f>
        <v>0</v>
      </c>
      <c r="IC161" s="108" t="e">
        <f t="shared" si="4307"/>
        <v>#VALUE!</v>
      </c>
      <c r="ID161" s="109" t="e">
        <f t="shared" si="4308"/>
        <v>#VALUE!</v>
      </c>
      <c r="IE161" s="104" t="e">
        <f t="shared" si="4309"/>
        <v>#VALUE!</v>
      </c>
      <c r="IF161" s="105" t="e">
        <f t="shared" si="4310"/>
        <v>#VALUE!</v>
      </c>
      <c r="IG161" s="191"/>
      <c r="IH161" s="192" t="e">
        <f t="shared" si="4311"/>
        <v>#VALUE!</v>
      </c>
      <c r="II161" s="106" t="e">
        <f t="shared" si="4312"/>
        <v>#VALUE!</v>
      </c>
      <c r="IJ161" s="202"/>
      <c r="IK161" s="202"/>
      <c r="IL161" s="202"/>
      <c r="IM161" s="202"/>
      <c r="IN161" s="202"/>
      <c r="IO161" s="202"/>
      <c r="IP161" s="202"/>
      <c r="IQ161" s="202"/>
      <c r="IR161" s="203"/>
      <c r="IS161" s="204"/>
      <c r="IT161" s="108" t="e">
        <f t="shared" si="4313"/>
        <v>#VALUE!</v>
      </c>
      <c r="IU161" s="102">
        <f>IF(E161=0,0,SUMIF('Cocktail (December 2025)'!$F$6:$DB$1547,E161,'Cocktail (December 2025)'!$AY$6:$AY$1547))</f>
        <v>0</v>
      </c>
      <c r="IV161" s="108" t="e">
        <f t="shared" si="4314"/>
        <v>#VALUE!</v>
      </c>
      <c r="IW161" s="109" t="e">
        <f t="shared" si="4315"/>
        <v>#VALUE!</v>
      </c>
      <c r="IX161" s="104" t="e">
        <f t="shared" si="4316"/>
        <v>#VALUE!</v>
      </c>
      <c r="IY161" s="105" t="e">
        <f t="shared" si="4317"/>
        <v>#VALUE!</v>
      </c>
      <c r="IZ161" s="191"/>
      <c r="JA161" s="192" t="e">
        <f t="shared" si="4318"/>
        <v>#VALUE!</v>
      </c>
      <c r="JB161" s="106" t="e">
        <f t="shared" si="4319"/>
        <v>#VALUE!</v>
      </c>
      <c r="JC161" s="202"/>
      <c r="JD161" s="202"/>
      <c r="JE161" s="202"/>
      <c r="JF161" s="202"/>
      <c r="JG161" s="202"/>
      <c r="JH161" s="202"/>
      <c r="JI161" s="202"/>
      <c r="JJ161" s="202"/>
      <c r="JK161" s="203"/>
      <c r="JL161" s="204"/>
      <c r="JM161" s="108" t="e">
        <f t="shared" si="4320"/>
        <v>#VALUE!</v>
      </c>
      <c r="JN161" s="102">
        <f>IF(E161=0,0,SUMIF('Cocktail (December 2025)'!$F$6:$DB$1547,E161,'Cocktail (December 2025)'!$BB$6:$BB$1547))</f>
        <v>0</v>
      </c>
      <c r="JO161" s="108" t="e">
        <f t="shared" si="4321"/>
        <v>#VALUE!</v>
      </c>
      <c r="JP161" s="109" t="e">
        <f t="shared" si="4322"/>
        <v>#VALUE!</v>
      </c>
      <c r="JQ161" s="104" t="e">
        <f t="shared" si="4323"/>
        <v>#VALUE!</v>
      </c>
      <c r="JR161" s="105" t="e">
        <f t="shared" si="4324"/>
        <v>#VALUE!</v>
      </c>
      <c r="JS161" s="191"/>
      <c r="JT161" s="192" t="e">
        <f t="shared" si="4325"/>
        <v>#VALUE!</v>
      </c>
      <c r="JU161" s="106" t="e">
        <f t="shared" si="4326"/>
        <v>#VALUE!</v>
      </c>
      <c r="JV161" s="202"/>
      <c r="JW161" s="202"/>
      <c r="JX161" s="202"/>
      <c r="JY161" s="202"/>
      <c r="JZ161" s="202"/>
      <c r="KA161" s="202"/>
      <c r="KB161" s="202"/>
      <c r="KC161" s="202"/>
      <c r="KD161" s="203"/>
      <c r="KE161" s="204"/>
      <c r="KF161" s="108" t="e">
        <f t="shared" si="4327"/>
        <v>#VALUE!</v>
      </c>
      <c r="KG161" s="102">
        <f>IF(E161=0,0,SUMIF('Cocktail (December 2025)'!$F$6:$DB$1547,E161,'Cocktail (December 2025)'!$BE$6:$BE$1547))</f>
        <v>0</v>
      </c>
      <c r="KH161" s="108" t="e">
        <f t="shared" si="4328"/>
        <v>#VALUE!</v>
      </c>
      <c r="KI161" s="109" t="e">
        <f t="shared" si="4329"/>
        <v>#VALUE!</v>
      </c>
      <c r="KJ161" s="104" t="e">
        <f t="shared" si="4330"/>
        <v>#VALUE!</v>
      </c>
      <c r="KK161" s="105" t="e">
        <f t="shared" si="4331"/>
        <v>#VALUE!</v>
      </c>
      <c r="KL161" s="191"/>
      <c r="KM161" s="192" t="e">
        <f t="shared" si="4332"/>
        <v>#VALUE!</v>
      </c>
      <c r="KN161" s="106" t="e">
        <f t="shared" si="4333"/>
        <v>#VALUE!</v>
      </c>
      <c r="KO161" s="202"/>
      <c r="KP161" s="202"/>
      <c r="KQ161" s="202"/>
      <c r="KR161" s="202"/>
      <c r="KS161" s="202"/>
      <c r="KT161" s="202"/>
      <c r="KU161" s="202"/>
      <c r="KV161" s="202"/>
      <c r="KW161" s="203"/>
      <c r="KX161" s="204"/>
      <c r="KY161" s="108" t="e">
        <f t="shared" si="4334"/>
        <v>#VALUE!</v>
      </c>
      <c r="KZ161" s="102">
        <f>IF(E161=0,0,SUMIF('Cocktail (December 2025)'!$F$6:$DB$1547,E161,'Cocktail (December 2025)'!$BH$6:$BH$1547))</f>
        <v>0</v>
      </c>
      <c r="LA161" s="108" t="e">
        <f t="shared" si="4335"/>
        <v>#VALUE!</v>
      </c>
      <c r="LB161" s="109" t="e">
        <f t="shared" si="4336"/>
        <v>#VALUE!</v>
      </c>
      <c r="LC161" s="104" t="e">
        <f t="shared" si="4337"/>
        <v>#VALUE!</v>
      </c>
      <c r="LD161" s="105" t="e">
        <f t="shared" si="4338"/>
        <v>#VALUE!</v>
      </c>
      <c r="LE161" s="191"/>
      <c r="LF161" s="192" t="e">
        <f t="shared" si="4339"/>
        <v>#VALUE!</v>
      </c>
      <c r="LG161" s="106" t="e">
        <f t="shared" si="4340"/>
        <v>#VALUE!</v>
      </c>
      <c r="LH161" s="202"/>
      <c r="LI161" s="202"/>
      <c r="LJ161" s="202"/>
      <c r="LK161" s="202"/>
      <c r="LL161" s="202"/>
      <c r="LM161" s="202"/>
      <c r="LN161" s="202"/>
      <c r="LO161" s="202"/>
      <c r="LP161" s="203"/>
      <c r="LQ161" s="204"/>
      <c r="LR161" s="108" t="e">
        <f t="shared" si="4341"/>
        <v>#VALUE!</v>
      </c>
      <c r="LS161" s="102">
        <f>IF(E161=0,0,SUMIF('Cocktail (December 2025)'!$F$6:$DB$1547,E161,'Cocktail (December 2025)'!$BK$6:$BK$1547))</f>
        <v>0</v>
      </c>
      <c r="LT161" s="108" t="e">
        <f t="shared" si="4342"/>
        <v>#VALUE!</v>
      </c>
      <c r="LU161" s="109" t="e">
        <f t="shared" si="4343"/>
        <v>#VALUE!</v>
      </c>
      <c r="LV161" s="104" t="e">
        <f t="shared" si="4344"/>
        <v>#VALUE!</v>
      </c>
      <c r="LW161" s="105" t="e">
        <f t="shared" si="4345"/>
        <v>#VALUE!</v>
      </c>
      <c r="LX161" s="191"/>
      <c r="LY161" s="192" t="e">
        <f t="shared" si="4346"/>
        <v>#VALUE!</v>
      </c>
      <c r="LZ161" s="106" t="e">
        <f t="shared" si="4347"/>
        <v>#VALUE!</v>
      </c>
      <c r="MA161" s="202"/>
      <c r="MB161" s="202"/>
      <c r="MC161" s="202"/>
      <c r="MD161" s="202"/>
      <c r="ME161" s="202"/>
      <c r="MF161" s="202"/>
      <c r="MG161" s="202"/>
      <c r="MH161" s="202"/>
      <c r="MI161" s="203"/>
      <c r="MJ161" s="204"/>
      <c r="MK161" s="108" t="e">
        <f t="shared" si="4348"/>
        <v>#VALUE!</v>
      </c>
      <c r="ML161" s="102">
        <f>IF(E161=0,0,SUMIF('Cocktail (December 2025)'!$F$6:$DB$1547,E161,'Cocktail (December 2025)'!$BN$6:$BN$1547))</f>
        <v>0</v>
      </c>
      <c r="MM161" s="108" t="e">
        <f t="shared" si="4349"/>
        <v>#VALUE!</v>
      </c>
      <c r="MN161" s="109" t="e">
        <f t="shared" si="4350"/>
        <v>#VALUE!</v>
      </c>
      <c r="MO161" s="104" t="e">
        <f t="shared" si="4351"/>
        <v>#VALUE!</v>
      </c>
      <c r="MP161" s="105" t="e">
        <f t="shared" si="4352"/>
        <v>#VALUE!</v>
      </c>
      <c r="MQ161" s="191"/>
      <c r="MR161" s="192" t="e">
        <f t="shared" si="4353"/>
        <v>#VALUE!</v>
      </c>
      <c r="MS161" s="106" t="e">
        <f t="shared" si="4354"/>
        <v>#VALUE!</v>
      </c>
      <c r="MT161" s="202"/>
      <c r="MU161" s="202"/>
      <c r="MV161" s="202"/>
      <c r="MW161" s="202"/>
      <c r="MX161" s="202"/>
      <c r="MY161" s="202"/>
      <c r="MZ161" s="202"/>
      <c r="NA161" s="202"/>
      <c r="NB161" s="203"/>
      <c r="NC161" s="204"/>
      <c r="ND161" s="108" t="e">
        <f t="shared" si="4355"/>
        <v>#VALUE!</v>
      </c>
      <c r="NE161" s="102">
        <f>IF(E161=0,0,SUMIF('Cocktail (December 2025)'!$F$6:$DB$1547,E161,'Cocktail (December 2025)'!$BQ$6:$BQ$1547))</f>
        <v>0</v>
      </c>
      <c r="NF161" s="108" t="e">
        <f t="shared" si="4356"/>
        <v>#VALUE!</v>
      </c>
      <c r="NG161" s="109" t="e">
        <f t="shared" si="4357"/>
        <v>#VALUE!</v>
      </c>
      <c r="NH161" s="104" t="e">
        <f t="shared" si="4358"/>
        <v>#VALUE!</v>
      </c>
      <c r="NI161" s="105" t="e">
        <f t="shared" si="4359"/>
        <v>#VALUE!</v>
      </c>
      <c r="NJ161" s="191"/>
      <c r="NK161" s="192" t="e">
        <f t="shared" si="4360"/>
        <v>#VALUE!</v>
      </c>
      <c r="NL161" s="106" t="e">
        <f t="shared" si="4361"/>
        <v>#VALUE!</v>
      </c>
      <c r="NM161" s="202"/>
      <c r="NN161" s="202"/>
      <c r="NO161" s="202"/>
      <c r="NP161" s="202"/>
      <c r="NQ161" s="202"/>
      <c r="NR161" s="202"/>
      <c r="NS161" s="202"/>
      <c r="NT161" s="202"/>
      <c r="NU161" s="203"/>
      <c r="NV161" s="204"/>
      <c r="NW161" s="108" t="e">
        <f t="shared" si="4362"/>
        <v>#VALUE!</v>
      </c>
      <c r="NX161" s="102">
        <f>IF(E161=0,0,SUMIF('Cocktail (December 2025)'!$F$6:$DB$1547,E161,'Cocktail (December 2025)'!$BT$6:$BT$1547))</f>
        <v>0</v>
      </c>
      <c r="NY161" s="108" t="e">
        <f t="shared" si="4363"/>
        <v>#VALUE!</v>
      </c>
      <c r="NZ161" s="109" t="e">
        <f t="shared" si="4364"/>
        <v>#VALUE!</v>
      </c>
      <c r="OA161" s="104" t="e">
        <f t="shared" si="4365"/>
        <v>#VALUE!</v>
      </c>
      <c r="OB161" s="105" t="e">
        <f t="shared" si="4366"/>
        <v>#VALUE!</v>
      </c>
      <c r="OC161" s="191"/>
      <c r="OD161" s="192" t="e">
        <f t="shared" si="4367"/>
        <v>#VALUE!</v>
      </c>
      <c r="OE161" s="106" t="e">
        <f t="shared" si="4368"/>
        <v>#VALUE!</v>
      </c>
      <c r="OF161" s="202"/>
      <c r="OG161" s="202"/>
      <c r="OH161" s="202"/>
      <c r="OI161" s="202"/>
      <c r="OJ161" s="202"/>
      <c r="OK161" s="202"/>
      <c r="OL161" s="202"/>
      <c r="OM161" s="202"/>
      <c r="ON161" s="203"/>
      <c r="OO161" s="204"/>
      <c r="OP161" s="108" t="e">
        <f t="shared" si="4369"/>
        <v>#VALUE!</v>
      </c>
      <c r="OQ161" s="102">
        <f>IF(E161=0,0,SUMIF('Cocktail (December 2025)'!$F$6:$DB$1547,E161,'Cocktail (December 2025)'!$BW$6:$BW$1547))</f>
        <v>0</v>
      </c>
      <c r="OR161" s="108" t="e">
        <f t="shared" si="4370"/>
        <v>#VALUE!</v>
      </c>
      <c r="OS161" s="109" t="e">
        <f t="shared" si="4371"/>
        <v>#VALUE!</v>
      </c>
      <c r="OT161" s="104" t="e">
        <f t="shared" si="4372"/>
        <v>#VALUE!</v>
      </c>
      <c r="OU161" s="105" t="e">
        <f t="shared" si="4373"/>
        <v>#VALUE!</v>
      </c>
      <c r="OV161" s="191"/>
      <c r="OW161" s="192" t="e">
        <f t="shared" si="4374"/>
        <v>#VALUE!</v>
      </c>
      <c r="OX161" s="106" t="e">
        <f t="shared" si="4375"/>
        <v>#VALUE!</v>
      </c>
      <c r="OY161" s="202"/>
      <c r="OZ161" s="202"/>
      <c r="PA161" s="202"/>
      <c r="PB161" s="202"/>
      <c r="PC161" s="202"/>
      <c r="PD161" s="202"/>
      <c r="PE161" s="202"/>
      <c r="PF161" s="202"/>
      <c r="PG161" s="203"/>
      <c r="PH161" s="204"/>
      <c r="PI161" s="108" t="e">
        <f t="shared" si="4376"/>
        <v>#VALUE!</v>
      </c>
      <c r="PJ161" s="102">
        <f>IF(E161=0,0,SUMIF('Cocktail (December 2025)'!$F$6:$DB$1547,E161,'Cocktail (December 2025)'!$BZ$6:$BZ$1547))</f>
        <v>0</v>
      </c>
      <c r="PK161" s="108" t="e">
        <f t="shared" si="4377"/>
        <v>#VALUE!</v>
      </c>
      <c r="PL161" s="109" t="e">
        <f t="shared" si="4378"/>
        <v>#VALUE!</v>
      </c>
      <c r="PM161" s="104" t="e">
        <f t="shared" si="4379"/>
        <v>#VALUE!</v>
      </c>
      <c r="PN161" s="105" t="e">
        <f t="shared" si="4380"/>
        <v>#VALUE!</v>
      </c>
      <c r="PO161" s="191"/>
      <c r="PP161" s="192" t="e">
        <f t="shared" si="4381"/>
        <v>#VALUE!</v>
      </c>
      <c r="PQ161" s="106" t="e">
        <f t="shared" si="4382"/>
        <v>#VALUE!</v>
      </c>
      <c r="PR161" s="202"/>
      <c r="PS161" s="202"/>
      <c r="PT161" s="202"/>
      <c r="PU161" s="202"/>
      <c r="PV161" s="202"/>
      <c r="PW161" s="202"/>
      <c r="PX161" s="202"/>
      <c r="PY161" s="202"/>
      <c r="PZ161" s="203"/>
      <c r="QA161" s="204"/>
      <c r="QB161" s="108" t="e">
        <f t="shared" si="4383"/>
        <v>#VALUE!</v>
      </c>
      <c r="QC161" s="102">
        <f>IF(E161=0,0,SUMIF('Cocktail (December 2025)'!$F$6:$DB$1547,E161,'Cocktail (December 2025)'!$CC$6:$CC$1547))</f>
        <v>0</v>
      </c>
      <c r="QD161" s="108" t="e">
        <f t="shared" si="4384"/>
        <v>#VALUE!</v>
      </c>
      <c r="QE161" s="109" t="e">
        <f t="shared" si="4385"/>
        <v>#VALUE!</v>
      </c>
      <c r="QF161" s="104" t="e">
        <f t="shared" si="4386"/>
        <v>#VALUE!</v>
      </c>
      <c r="QG161" s="105" t="e">
        <f t="shared" si="4387"/>
        <v>#VALUE!</v>
      </c>
      <c r="QH161" s="191"/>
      <c r="QI161" s="192" t="e">
        <f t="shared" si="4388"/>
        <v>#VALUE!</v>
      </c>
      <c r="QJ161" s="106" t="e">
        <f t="shared" si="4389"/>
        <v>#VALUE!</v>
      </c>
      <c r="QK161" s="202"/>
      <c r="QL161" s="202"/>
      <c r="QM161" s="202"/>
      <c r="QN161" s="202"/>
      <c r="QO161" s="202"/>
      <c r="QP161" s="202"/>
      <c r="QQ161" s="202"/>
      <c r="QR161" s="202"/>
      <c r="QS161" s="203"/>
      <c r="QT161" s="204"/>
      <c r="QU161" s="108" t="e">
        <f t="shared" si="4390"/>
        <v>#VALUE!</v>
      </c>
      <c r="QV161" s="102">
        <f>IF(E161=0,0,SUMIF('Cocktail (December 2025)'!$F$6:$DB$1547,E161,'Cocktail (December 2025)'!$CF$6:$CF$1547))</f>
        <v>0</v>
      </c>
      <c r="QW161" s="108" t="e">
        <f t="shared" si="4391"/>
        <v>#VALUE!</v>
      </c>
      <c r="QX161" s="109" t="e">
        <f t="shared" si="4392"/>
        <v>#VALUE!</v>
      </c>
      <c r="QY161" s="104" t="e">
        <f t="shared" si="4393"/>
        <v>#VALUE!</v>
      </c>
      <c r="QZ161" s="105" t="e">
        <f t="shared" si="4394"/>
        <v>#VALUE!</v>
      </c>
      <c r="RA161" s="191"/>
      <c r="RB161" s="192" t="e">
        <f t="shared" si="4395"/>
        <v>#VALUE!</v>
      </c>
      <c r="RC161" s="106" t="e">
        <f t="shared" si="4396"/>
        <v>#VALUE!</v>
      </c>
      <c r="RD161" s="202"/>
      <c r="RE161" s="202"/>
      <c r="RF161" s="202"/>
      <c r="RG161" s="202"/>
      <c r="RH161" s="202"/>
      <c r="RI161" s="202"/>
      <c r="RJ161" s="202"/>
      <c r="RK161" s="202"/>
      <c r="RL161" s="203"/>
      <c r="RM161" s="204"/>
      <c r="RN161" s="108" t="e">
        <f t="shared" si="4397"/>
        <v>#VALUE!</v>
      </c>
      <c r="RO161" s="102">
        <f>IF(E161=0,0,SUMIF('Cocktail (December 2025)'!$F$6:$DB$1547,E161,'Cocktail (December 2025)'!$CI$6:$CI$1547))</f>
        <v>0</v>
      </c>
      <c r="RP161" s="108" t="e">
        <f t="shared" si="4398"/>
        <v>#VALUE!</v>
      </c>
      <c r="RQ161" s="109" t="e">
        <f t="shared" si="4399"/>
        <v>#VALUE!</v>
      </c>
      <c r="RR161" s="104" t="e">
        <f t="shared" si="4400"/>
        <v>#VALUE!</v>
      </c>
      <c r="RS161" s="105" t="e">
        <f t="shared" si="4401"/>
        <v>#VALUE!</v>
      </c>
      <c r="RT161" s="191"/>
      <c r="RU161" s="192" t="e">
        <f t="shared" si="4402"/>
        <v>#VALUE!</v>
      </c>
      <c r="RV161" s="106" t="e">
        <f t="shared" si="4403"/>
        <v>#VALUE!</v>
      </c>
      <c r="RW161" s="202"/>
      <c r="RX161" s="202"/>
      <c r="RY161" s="202"/>
      <c r="RZ161" s="202"/>
      <c r="SA161" s="202"/>
      <c r="SB161" s="202"/>
      <c r="SC161" s="202"/>
      <c r="SD161" s="202"/>
      <c r="SE161" s="203"/>
      <c r="SF161" s="204"/>
      <c r="SG161" s="108" t="e">
        <f t="shared" si="4404"/>
        <v>#VALUE!</v>
      </c>
      <c r="SH161" s="102">
        <f>IF(E161=0,0,SUMIF('Cocktail (December 2025)'!$F$6:$DB$1547,E161,'Cocktail (December 2025)'!$CL$6:$CL$1547))</f>
        <v>0</v>
      </c>
      <c r="SI161" s="108" t="e">
        <f t="shared" si="4405"/>
        <v>#VALUE!</v>
      </c>
      <c r="SJ161" s="109" t="e">
        <f t="shared" si="4406"/>
        <v>#VALUE!</v>
      </c>
      <c r="SK161" s="104" t="e">
        <f t="shared" si="4407"/>
        <v>#VALUE!</v>
      </c>
      <c r="SL161" s="105" t="e">
        <f t="shared" si="4408"/>
        <v>#VALUE!</v>
      </c>
      <c r="SM161" s="191"/>
      <c r="SN161" s="192" t="e">
        <f t="shared" si="4409"/>
        <v>#VALUE!</v>
      </c>
      <c r="SO161" s="106" t="e">
        <f t="shared" si="4410"/>
        <v>#VALUE!</v>
      </c>
      <c r="SP161" s="202"/>
      <c r="SQ161" s="202"/>
      <c r="SR161" s="202"/>
      <c r="SS161" s="202"/>
      <c r="ST161" s="202"/>
      <c r="SU161" s="202"/>
      <c r="SV161" s="202"/>
      <c r="SW161" s="202"/>
      <c r="SX161" s="203"/>
      <c r="SY161" s="204"/>
      <c r="SZ161" s="108" t="e">
        <f t="shared" si="4411"/>
        <v>#VALUE!</v>
      </c>
      <c r="TA161" s="102">
        <f>IF(E161=0,0,SUMIF('Cocktail (December 2025)'!$F$6:$DB$1547,E161,'Cocktail (December 2025)'!$CO$6:$CO$1547))</f>
        <v>0</v>
      </c>
      <c r="TB161" s="108" t="e">
        <f t="shared" si="4412"/>
        <v>#VALUE!</v>
      </c>
      <c r="TC161" s="109" t="e">
        <f t="shared" si="4413"/>
        <v>#VALUE!</v>
      </c>
      <c r="TD161" s="104" t="e">
        <f t="shared" si="4414"/>
        <v>#VALUE!</v>
      </c>
      <c r="TE161" s="105" t="e">
        <f t="shared" si="4415"/>
        <v>#VALUE!</v>
      </c>
      <c r="TF161" s="191"/>
      <c r="TG161" s="192" t="e">
        <f t="shared" si="4416"/>
        <v>#VALUE!</v>
      </c>
      <c r="TH161" s="106" t="e">
        <f t="shared" si="4417"/>
        <v>#VALUE!</v>
      </c>
      <c r="TI161" s="202"/>
      <c r="TJ161" s="202"/>
      <c r="TK161" s="202"/>
      <c r="TL161" s="202"/>
      <c r="TM161" s="202"/>
      <c r="TN161" s="202"/>
      <c r="TO161" s="202"/>
      <c r="TP161" s="202"/>
      <c r="TQ161" s="203"/>
      <c r="TR161" s="204"/>
      <c r="TS161" s="108" t="e">
        <f t="shared" si="4418"/>
        <v>#VALUE!</v>
      </c>
      <c r="TT161" s="102">
        <f>IF(E161=0,0,SUMIF('Cocktail (December 2025)'!$F$6:$DB$1547,E161,'Cocktail (December 2025)'!$CR$6:$CR$1547))</f>
        <v>0</v>
      </c>
      <c r="TU161" s="108" t="e">
        <f t="shared" si="4419"/>
        <v>#VALUE!</v>
      </c>
      <c r="TV161" s="109" t="e">
        <f t="shared" si="4420"/>
        <v>#VALUE!</v>
      </c>
      <c r="TW161" s="104" t="e">
        <f t="shared" si="4421"/>
        <v>#VALUE!</v>
      </c>
      <c r="TX161" s="105" t="e">
        <f t="shared" si="4422"/>
        <v>#VALUE!</v>
      </c>
      <c r="TY161" s="191"/>
      <c r="TZ161" s="192" t="e">
        <f t="shared" si="4423"/>
        <v>#VALUE!</v>
      </c>
      <c r="UA161" s="106" t="e">
        <f t="shared" si="4424"/>
        <v>#VALUE!</v>
      </c>
      <c r="UB161" s="202"/>
      <c r="UC161" s="202"/>
      <c r="UD161" s="202"/>
      <c r="UE161" s="202"/>
      <c r="UF161" s="202"/>
      <c r="UG161" s="202"/>
      <c r="UH161" s="202"/>
      <c r="UI161" s="202"/>
      <c r="UJ161" s="203"/>
      <c r="UK161" s="204"/>
      <c r="UL161" s="108" t="e">
        <f t="shared" si="4425"/>
        <v>#VALUE!</v>
      </c>
      <c r="UM161" s="102">
        <f>IF(E161=0,0,SUMIF('Cocktail (December 2025)'!$F$6:$DB$1547,E161,'Cocktail (December 2025)'!$CU$6:$CU$1547))</f>
        <v>0</v>
      </c>
      <c r="UN161" s="108" t="e">
        <f t="shared" si="4426"/>
        <v>#VALUE!</v>
      </c>
      <c r="UO161" s="109" t="e">
        <f t="shared" si="4427"/>
        <v>#VALUE!</v>
      </c>
      <c r="UP161" s="104" t="e">
        <f t="shared" si="4428"/>
        <v>#VALUE!</v>
      </c>
      <c r="UQ161" s="105" t="e">
        <f t="shared" si="4429"/>
        <v>#VALUE!</v>
      </c>
      <c r="UR161" s="191"/>
      <c r="US161" s="192" t="e">
        <f t="shared" si="4430"/>
        <v>#VALUE!</v>
      </c>
      <c r="UT161" s="106" t="e">
        <f t="shared" si="4431"/>
        <v>#VALUE!</v>
      </c>
      <c r="UU161" s="202"/>
      <c r="UV161" s="202"/>
      <c r="UW161" s="202"/>
      <c r="UX161" s="202"/>
      <c r="UY161" s="202"/>
      <c r="UZ161" s="202"/>
      <c r="VA161" s="202"/>
      <c r="VB161" s="202"/>
      <c r="VC161" s="203"/>
      <c r="VD161" s="204"/>
      <c r="VE161" s="108" t="e">
        <f t="shared" si="4432"/>
        <v>#VALUE!</v>
      </c>
      <c r="VF161" s="102">
        <f>IF(E161=0,0,SUMIF('Cocktail (December 2025)'!$F$6:$DB$1547,E161,'Cocktail (December 2025)'!$CX$6:$CX$1547))</f>
        <v>0</v>
      </c>
      <c r="VG161" s="108" t="e">
        <f t="shared" si="4433"/>
        <v>#VALUE!</v>
      </c>
      <c r="VH161" s="109" t="e">
        <f t="shared" si="4434"/>
        <v>#VALUE!</v>
      </c>
      <c r="VI161" s="104" t="e">
        <f t="shared" si="4435"/>
        <v>#VALUE!</v>
      </c>
      <c r="VJ161" s="105" t="e">
        <f t="shared" si="4436"/>
        <v>#VALUE!</v>
      </c>
      <c r="VK161" s="191"/>
      <c r="VL161" s="192" t="e">
        <f t="shared" si="4437"/>
        <v>#VALUE!</v>
      </c>
      <c r="VM161" s="106" t="e">
        <f t="shared" si="4438"/>
        <v>#VALUE!</v>
      </c>
      <c r="VN161" s="202"/>
      <c r="VO161" s="202"/>
      <c r="VP161" s="202"/>
      <c r="VQ161" s="202"/>
      <c r="VR161" s="202"/>
      <c r="VS161" s="202"/>
      <c r="VT161" s="202"/>
      <c r="VU161" s="202"/>
      <c r="VV161" s="203"/>
      <c r="VW161" s="204"/>
      <c r="VX161" s="108" t="e">
        <f t="shared" si="4439"/>
        <v>#VALUE!</v>
      </c>
      <c r="VY161" s="102">
        <f>IF(E161=0,0,SUMIF('Cocktail (December 2025)'!$F$6:$DB$1547,E161,'Cocktail (December 2025)'!$DA$6:$DA$1547))</f>
        <v>0</v>
      </c>
      <c r="VZ161" s="108" t="e">
        <f t="shared" si="4440"/>
        <v>#VALUE!</v>
      </c>
      <c r="WA161" s="109" t="e">
        <f t="shared" si="4441"/>
        <v>#VALUE!</v>
      </c>
      <c r="WB161" s="104" t="e">
        <f t="shared" si="4442"/>
        <v>#VALUE!</v>
      </c>
      <c r="WC161" s="105" t="e">
        <f t="shared" si="4443"/>
        <v>#VALUE!</v>
      </c>
      <c r="WD161" s="191"/>
      <c r="WE161" s="192" t="e">
        <f t="shared" si="4444"/>
        <v>#VALUE!</v>
      </c>
      <c r="WF161" s="14" t="s">
        <v>81</v>
      </c>
      <c r="WG161" s="62">
        <f t="shared" si="4445"/>
        <v>0</v>
      </c>
      <c r="WH161" s="13">
        <f t="shared" si="4446"/>
        <v>0</v>
      </c>
      <c r="WI161" s="13">
        <f t="shared" si="4447"/>
        <v>0</v>
      </c>
      <c r="WJ161" s="13">
        <f t="shared" si="4448"/>
        <v>0</v>
      </c>
      <c r="WK161" s="13">
        <f t="shared" si="4449"/>
        <v>0</v>
      </c>
      <c r="WL161" s="13">
        <f t="shared" si="4450"/>
        <v>0</v>
      </c>
      <c r="WM161" s="13">
        <f t="shared" si="4451"/>
        <v>0</v>
      </c>
      <c r="WN161" s="13">
        <f t="shared" si="4452"/>
        <v>0</v>
      </c>
      <c r="WO161" s="13">
        <f t="shared" si="4453"/>
        <v>0</v>
      </c>
      <c r="WP161" s="63">
        <f t="shared" si="4454"/>
        <v>0</v>
      </c>
      <c r="WQ161" s="63">
        <f t="shared" si="4455"/>
        <v>0</v>
      </c>
      <c r="WR161" s="63" t="e">
        <f t="shared" si="4456"/>
        <v>#VALUE!</v>
      </c>
      <c r="WS161" s="63" t="e">
        <f t="shared" si="4457"/>
        <v>#VALUE!</v>
      </c>
      <c r="WT161" s="54" t="e">
        <f t="shared" si="4458"/>
        <v>#VALUE!</v>
      </c>
      <c r="WU161" s="64" t="e">
        <f t="shared" si="4459"/>
        <v>#VALUE!</v>
      </c>
      <c r="WV161" s="196"/>
      <c r="WW161" s="197" t="e">
        <f t="shared" si="4460"/>
        <v>#VALUE!</v>
      </c>
      <c r="WX161" s="12" t="e">
        <f t="shared" si="4461"/>
        <v>#VALUE!</v>
      </c>
      <c r="WY161" s="61"/>
    </row>
    <row r="162" spans="1:623" ht="15" hidden="1" x14ac:dyDescent="0.3">
      <c r="A162" s="114" t="str">
        <f t="shared" si="3994"/>
        <v>-</v>
      </c>
      <c r="B162" s="175"/>
      <c r="C162" s="173">
        <v>976</v>
      </c>
      <c r="D162" s="174">
        <v>471</v>
      </c>
      <c r="E162" s="138"/>
      <c r="F162" s="98" t="str">
        <f>IF(E162="","",IF(VLOOKUP(E162,'Master Data (December 2025)'!$B$10:$N$857,1)=E162,VLOOKUP(E162,'Master Data (December 2025)'!$B$10:$N$857,6),"XX"))</f>
        <v/>
      </c>
      <c r="G162" s="98"/>
      <c r="H162" s="90" t="str">
        <f>IF(E162="","",IF(VLOOKUP(E162,'Master Data (December 2025)'!$B$10:$N$857,1)=E162,VLOOKUP(E162,'Master Data (December 2025)'!$B$10:$N$857,8),"XX"))</f>
        <v/>
      </c>
      <c r="I162" s="98"/>
      <c r="J162" s="90" t="str">
        <f>IF(E162="","",IF(VLOOKUP(E162,'Master Data (December 2025)'!$B$10:$N$857,1)=E162,VLOOKUP(E162,'Master Data (December 2025)'!$B$10:$N$857,3),"XX"))</f>
        <v/>
      </c>
      <c r="K162" s="99" t="str">
        <f>IF(E162="","",IF(VLOOKUP(E162,'Master Data (December 2025)'!$B$10:$N$857,1)=E162,VLOOKUP(E162,'Master Data (December 2025)'!$B$10:$N$857,5),"XX"))</f>
        <v/>
      </c>
      <c r="L162" s="215" t="str">
        <f>IF(E162="","",IF(VLOOKUP(E162,'Master Data (December 2025)'!$B$10:$N$857,1)=E162,VLOOKUP(E162,'Master Data (December 2025)'!$B$10:$N$857,11),"XX"))</f>
        <v/>
      </c>
      <c r="M162" s="215" t="str">
        <f>IF(E162="","",IF(VLOOKUP(E162,'Master Data (December 2025)'!$B$10:$N$857,1)=E162,VLOOKUP(E162,'Master Data (December 2025)'!$B$10:$N$857,13),"XX"))</f>
        <v/>
      </c>
      <c r="N162" s="208"/>
      <c r="O162" s="100">
        <f t="shared" si="4229"/>
        <v>0</v>
      </c>
      <c r="P162" s="202"/>
      <c r="Q162" s="202"/>
      <c r="R162" s="202"/>
      <c r="S162" s="202"/>
      <c r="T162" s="202"/>
      <c r="U162" s="202"/>
      <c r="V162" s="202"/>
      <c r="W162" s="202"/>
      <c r="X162" s="203"/>
      <c r="Y162" s="204"/>
      <c r="Z162" s="101" t="e">
        <f t="shared" si="4230"/>
        <v>#VALUE!</v>
      </c>
      <c r="AA162" s="102">
        <f>IF(E162=0,0,SUMIF('Cocktail (December 2025)'!$F$6:$DB$1547,E162,'Cocktail (December 2025)'!$O$6:$O$1547))</f>
        <v>0</v>
      </c>
      <c r="AB162" s="103" t="e">
        <f t="shared" si="4231"/>
        <v>#VALUE!</v>
      </c>
      <c r="AC162" s="104" t="e">
        <f t="shared" si="4232"/>
        <v>#VALUE!</v>
      </c>
      <c r="AD162" s="104" t="e">
        <f t="shared" si="4233"/>
        <v>#VALUE!</v>
      </c>
      <c r="AE162" s="105" t="e">
        <f t="shared" si="4234"/>
        <v>#VALUE!</v>
      </c>
      <c r="AF162" s="191"/>
      <c r="AG162" s="192" t="e">
        <f t="shared" si="4235"/>
        <v>#VALUE!</v>
      </c>
      <c r="AH162" s="106" t="e">
        <f t="shared" si="3995"/>
        <v>#VALUE!</v>
      </c>
      <c r="AI162" s="202"/>
      <c r="AJ162" s="202"/>
      <c r="AK162" s="202"/>
      <c r="AL162" s="202"/>
      <c r="AM162" s="202"/>
      <c r="AN162" s="202"/>
      <c r="AO162" s="202"/>
      <c r="AP162" s="202"/>
      <c r="AQ162" s="203"/>
      <c r="AR162" s="204"/>
      <c r="AS162" s="107" t="e">
        <f t="shared" si="4236"/>
        <v>#VALUE!</v>
      </c>
      <c r="AT162" s="102">
        <f>IF(E162=0,0,SUMIF('Cocktail (December 2025)'!$F$6:$DB$1547,E162,'Cocktail (December 2025)'!$R$6:$R$1547))</f>
        <v>0</v>
      </c>
      <c r="AU162" s="108" t="e">
        <f t="shared" si="4237"/>
        <v>#VALUE!</v>
      </c>
      <c r="AV162" s="104" t="e">
        <f t="shared" si="4238"/>
        <v>#VALUE!</v>
      </c>
      <c r="AW162" s="104" t="e">
        <f t="shared" si="4239"/>
        <v>#VALUE!</v>
      </c>
      <c r="AX162" s="105" t="e">
        <f t="shared" si="4240"/>
        <v>#VALUE!</v>
      </c>
      <c r="AY162" s="191"/>
      <c r="AZ162" s="192" t="e">
        <f t="shared" si="4241"/>
        <v>#VALUE!</v>
      </c>
      <c r="BA162" s="106" t="e">
        <f t="shared" si="4242"/>
        <v>#VALUE!</v>
      </c>
      <c r="BB162" s="202"/>
      <c r="BC162" s="202"/>
      <c r="BD162" s="202"/>
      <c r="BE162" s="202"/>
      <c r="BF162" s="202"/>
      <c r="BG162" s="202"/>
      <c r="BH162" s="202"/>
      <c r="BI162" s="202"/>
      <c r="BJ162" s="203"/>
      <c r="BK162" s="204"/>
      <c r="BL162" s="108" t="e">
        <f t="shared" si="4243"/>
        <v>#VALUE!</v>
      </c>
      <c r="BM162" s="102">
        <f>IF(E162=0,0,SUMIF('Cocktail (December 2025)'!$F$6:$DB$1547,E162,'Cocktail (December 2025)'!$U$6:$U$1547))</f>
        <v>0</v>
      </c>
      <c r="BN162" s="108" t="e">
        <f t="shared" si="4244"/>
        <v>#VALUE!</v>
      </c>
      <c r="BO162" s="109" t="e">
        <f t="shared" si="4245"/>
        <v>#VALUE!</v>
      </c>
      <c r="BP162" s="104" t="e">
        <f t="shared" si="4246"/>
        <v>#VALUE!</v>
      </c>
      <c r="BQ162" s="105" t="e">
        <f t="shared" si="4247"/>
        <v>#VALUE!</v>
      </c>
      <c r="BR162" s="191"/>
      <c r="BS162" s="192" t="e">
        <f t="shared" si="4248"/>
        <v>#VALUE!</v>
      </c>
      <c r="BT162" s="106" t="e">
        <f t="shared" si="4249"/>
        <v>#VALUE!</v>
      </c>
      <c r="BU162" s="202"/>
      <c r="BV162" s="202"/>
      <c r="BW162" s="202"/>
      <c r="BX162" s="202"/>
      <c r="BY162" s="202"/>
      <c r="BZ162" s="202"/>
      <c r="CA162" s="202"/>
      <c r="CB162" s="202"/>
      <c r="CC162" s="203"/>
      <c r="CD162" s="204"/>
      <c r="CE162" s="108" t="e">
        <f t="shared" si="4250"/>
        <v>#VALUE!</v>
      </c>
      <c r="CF162" s="102">
        <f>IF(E162=0,0,SUMIF('Cocktail (December 2025)'!$F$6:$DB$1547,E162,'Cocktail (December 2025)'!$X$6:$X$1547))</f>
        <v>0</v>
      </c>
      <c r="CG162" s="108" t="e">
        <f t="shared" si="4251"/>
        <v>#VALUE!</v>
      </c>
      <c r="CH162" s="109" t="e">
        <f t="shared" si="4252"/>
        <v>#VALUE!</v>
      </c>
      <c r="CI162" s="104" t="e">
        <f t="shared" si="4253"/>
        <v>#VALUE!</v>
      </c>
      <c r="CJ162" s="105" t="e">
        <f t="shared" si="4254"/>
        <v>#VALUE!</v>
      </c>
      <c r="CK162" s="191"/>
      <c r="CL162" s="192" t="e">
        <f t="shared" si="4255"/>
        <v>#VALUE!</v>
      </c>
      <c r="CM162" s="106" t="e">
        <f t="shared" si="4256"/>
        <v>#VALUE!</v>
      </c>
      <c r="CN162" s="202"/>
      <c r="CO162" s="202"/>
      <c r="CP162" s="202"/>
      <c r="CQ162" s="202"/>
      <c r="CR162" s="202"/>
      <c r="CS162" s="202"/>
      <c r="CT162" s="202"/>
      <c r="CU162" s="202"/>
      <c r="CV162" s="203"/>
      <c r="CW162" s="204"/>
      <c r="CX162" s="108" t="e">
        <f t="shared" si="4257"/>
        <v>#VALUE!</v>
      </c>
      <c r="CY162" s="102">
        <f>IF(E162=0,0,SUMIF('Cocktail (December 2025)'!$F$6:$DB$1547,E162,'Cocktail (December 2025)'!$AA$6:$AA$1547))</f>
        <v>0</v>
      </c>
      <c r="CZ162" s="108" t="e">
        <f t="shared" si="4258"/>
        <v>#VALUE!</v>
      </c>
      <c r="DA162" s="109" t="e">
        <f t="shared" si="4259"/>
        <v>#VALUE!</v>
      </c>
      <c r="DB162" s="104" t="e">
        <f t="shared" si="4260"/>
        <v>#VALUE!</v>
      </c>
      <c r="DC162" s="105" t="e">
        <f t="shared" si="4261"/>
        <v>#VALUE!</v>
      </c>
      <c r="DD162" s="191"/>
      <c r="DE162" s="192" t="e">
        <f t="shared" si="4262"/>
        <v>#VALUE!</v>
      </c>
      <c r="DF162" s="106" t="e">
        <f t="shared" si="4263"/>
        <v>#VALUE!</v>
      </c>
      <c r="DG162" s="202"/>
      <c r="DH162" s="202"/>
      <c r="DI162" s="202"/>
      <c r="DJ162" s="202"/>
      <c r="DK162" s="202"/>
      <c r="DL162" s="202"/>
      <c r="DM162" s="202"/>
      <c r="DN162" s="202"/>
      <c r="DO162" s="203"/>
      <c r="DP162" s="204"/>
      <c r="DQ162" s="108" t="e">
        <f t="shared" si="4264"/>
        <v>#VALUE!</v>
      </c>
      <c r="DR162" s="102">
        <f>IF(E162=0,0,SUMIF('Cocktail (December 2025)'!$F$6:$DB$1547,E162,'Cocktail (December 2025)'!$AD$6:$AD$1547))</f>
        <v>0</v>
      </c>
      <c r="DS162" s="108" t="e">
        <f t="shared" si="4265"/>
        <v>#VALUE!</v>
      </c>
      <c r="DT162" s="109" t="e">
        <f t="shared" si="4266"/>
        <v>#VALUE!</v>
      </c>
      <c r="DU162" s="104" t="e">
        <f t="shared" si="4267"/>
        <v>#VALUE!</v>
      </c>
      <c r="DV162" s="105" t="e">
        <f t="shared" si="4268"/>
        <v>#VALUE!</v>
      </c>
      <c r="DW162" s="191"/>
      <c r="DX162" s="192" t="e">
        <f t="shared" si="4269"/>
        <v>#VALUE!</v>
      </c>
      <c r="DY162" s="106" t="e">
        <f t="shared" si="4270"/>
        <v>#VALUE!</v>
      </c>
      <c r="DZ162" s="202"/>
      <c r="EA162" s="202"/>
      <c r="EB162" s="202"/>
      <c r="EC162" s="202"/>
      <c r="ED162" s="202"/>
      <c r="EE162" s="202"/>
      <c r="EF162" s="202"/>
      <c r="EG162" s="202"/>
      <c r="EH162" s="203"/>
      <c r="EI162" s="204"/>
      <c r="EJ162" s="108" t="e">
        <f t="shared" si="4271"/>
        <v>#VALUE!</v>
      </c>
      <c r="EK162" s="102">
        <f>IF(E162=0,0,SUMIF('Cocktail (December 2025)'!$F$6:$DB$1547,E162,'Cocktail (December 2025)'!$AG$6:$AG$1547))</f>
        <v>0</v>
      </c>
      <c r="EL162" s="108" t="e">
        <f t="shared" si="4272"/>
        <v>#VALUE!</v>
      </c>
      <c r="EM162" s="109" t="e">
        <f t="shared" si="4273"/>
        <v>#VALUE!</v>
      </c>
      <c r="EN162" s="104" t="e">
        <f t="shared" si="4274"/>
        <v>#VALUE!</v>
      </c>
      <c r="EO162" s="105" t="e">
        <f t="shared" si="4275"/>
        <v>#VALUE!</v>
      </c>
      <c r="EP162" s="191"/>
      <c r="EQ162" s="199" t="e">
        <f t="shared" si="4276"/>
        <v>#VALUE!</v>
      </c>
      <c r="ER162" s="185" t="e">
        <f t="shared" si="4277"/>
        <v>#VALUE!</v>
      </c>
      <c r="ES162" s="202"/>
      <c r="ET162" s="202"/>
      <c r="EU162" s="202"/>
      <c r="EV162" s="202"/>
      <c r="EW162" s="202"/>
      <c r="EX162" s="202"/>
      <c r="EY162" s="202"/>
      <c r="EZ162" s="202"/>
      <c r="FA162" s="203"/>
      <c r="FB162" s="204"/>
      <c r="FC162" s="108" t="e">
        <f t="shared" si="4278"/>
        <v>#VALUE!</v>
      </c>
      <c r="FD162" s="102">
        <f>IF(E162=0,0,SUMIF('Cocktail (December 2025)'!$F$6:$DB$1547,E162,'Cocktail (December 2025)'!$AJ$6:$AJ$1547))</f>
        <v>0</v>
      </c>
      <c r="FE162" s="108" t="e">
        <f t="shared" si="4279"/>
        <v>#VALUE!</v>
      </c>
      <c r="FF162" s="109" t="e">
        <f t="shared" si="4280"/>
        <v>#VALUE!</v>
      </c>
      <c r="FG162" s="104" t="e">
        <f t="shared" si="4281"/>
        <v>#VALUE!</v>
      </c>
      <c r="FH162" s="105" t="e">
        <f t="shared" si="4282"/>
        <v>#VALUE!</v>
      </c>
      <c r="FI162" s="191"/>
      <c r="FJ162" s="192" t="e">
        <f t="shared" si="4283"/>
        <v>#VALUE!</v>
      </c>
      <c r="FK162" s="110" t="e">
        <f t="shared" si="4284"/>
        <v>#VALUE!</v>
      </c>
      <c r="FL162" s="202"/>
      <c r="FM162" s="202"/>
      <c r="FN162" s="202"/>
      <c r="FO162" s="202"/>
      <c r="FP162" s="202"/>
      <c r="FQ162" s="202"/>
      <c r="FR162" s="202"/>
      <c r="FS162" s="202"/>
      <c r="FT162" s="203"/>
      <c r="FU162" s="204"/>
      <c r="FV162" s="108" t="e">
        <f t="shared" si="4285"/>
        <v>#VALUE!</v>
      </c>
      <c r="FW162" s="102">
        <f>IF(E162=0,0,SUMIF('Cocktail (December 2025)'!$F$6:$DB$1547,E162,'Cocktail (December 2025)'!$AM$6:$AM$1547))</f>
        <v>0</v>
      </c>
      <c r="FX162" s="108" t="e">
        <f t="shared" si="4286"/>
        <v>#VALUE!</v>
      </c>
      <c r="FY162" s="109" t="e">
        <f t="shared" si="4287"/>
        <v>#VALUE!</v>
      </c>
      <c r="FZ162" s="104" t="e">
        <f t="shared" si="4288"/>
        <v>#VALUE!</v>
      </c>
      <c r="GA162" s="105" t="e">
        <f t="shared" si="4289"/>
        <v>#VALUE!</v>
      </c>
      <c r="GB162" s="191"/>
      <c r="GC162" s="192" t="e">
        <f t="shared" si="4290"/>
        <v>#VALUE!</v>
      </c>
      <c r="GD162" s="106" t="e">
        <f t="shared" si="4291"/>
        <v>#VALUE!</v>
      </c>
      <c r="GE162" s="202"/>
      <c r="GF162" s="202"/>
      <c r="GG162" s="202"/>
      <c r="GH162" s="202"/>
      <c r="GI162" s="202"/>
      <c r="GJ162" s="202"/>
      <c r="GK162" s="202"/>
      <c r="GL162" s="202"/>
      <c r="GM162" s="203"/>
      <c r="GN162" s="204"/>
      <c r="GO162" s="108" t="e">
        <f t="shared" si="4292"/>
        <v>#VALUE!</v>
      </c>
      <c r="GP162" s="102">
        <f>IF(E162=0,0,SUMIF('Cocktail (December 2025)'!$F$6:$DB$1547,E162,'Cocktail (December 2025)'!$AP$6:$AP$1547))</f>
        <v>0</v>
      </c>
      <c r="GQ162" s="108" t="e">
        <f t="shared" si="4293"/>
        <v>#VALUE!</v>
      </c>
      <c r="GR162" s="109" t="e">
        <f t="shared" si="4294"/>
        <v>#VALUE!</v>
      </c>
      <c r="GS162" s="104" t="e">
        <f t="shared" si="4295"/>
        <v>#VALUE!</v>
      </c>
      <c r="GT162" s="105" t="e">
        <f t="shared" si="4296"/>
        <v>#VALUE!</v>
      </c>
      <c r="GU162" s="191"/>
      <c r="GV162" s="192" t="e">
        <f t="shared" si="4297"/>
        <v>#VALUE!</v>
      </c>
      <c r="GW162" s="106" t="e">
        <f t="shared" si="4298"/>
        <v>#VALUE!</v>
      </c>
      <c r="GX162" s="202"/>
      <c r="GY162" s="202"/>
      <c r="GZ162" s="202"/>
      <c r="HA162" s="202"/>
      <c r="HB162" s="202"/>
      <c r="HC162" s="202"/>
      <c r="HD162" s="202"/>
      <c r="HE162" s="202"/>
      <c r="HF162" s="203"/>
      <c r="HG162" s="204"/>
      <c r="HH162" s="108" t="e">
        <f t="shared" si="4299"/>
        <v>#VALUE!</v>
      </c>
      <c r="HI162" s="102">
        <f>IF(E162=0,0,SUMIF('Cocktail (December 2025)'!$F$6:$DB$1547,E162,'Cocktail (December 2025)'!$AS$6:$AS$1547))</f>
        <v>0</v>
      </c>
      <c r="HJ162" s="108" t="e">
        <f t="shared" si="4300"/>
        <v>#VALUE!</v>
      </c>
      <c r="HK162" s="109" t="e">
        <f t="shared" si="4301"/>
        <v>#VALUE!</v>
      </c>
      <c r="HL162" s="104" t="e">
        <f t="shared" si="4302"/>
        <v>#VALUE!</v>
      </c>
      <c r="HM162" s="105" t="e">
        <f t="shared" si="4303"/>
        <v>#VALUE!</v>
      </c>
      <c r="HN162" s="191"/>
      <c r="HO162" s="192" t="e">
        <f t="shared" si="4304"/>
        <v>#VALUE!</v>
      </c>
      <c r="HP162" s="106" t="e">
        <f t="shared" si="4305"/>
        <v>#VALUE!</v>
      </c>
      <c r="HQ162" s="202"/>
      <c r="HR162" s="202"/>
      <c r="HS162" s="202"/>
      <c r="HT162" s="202"/>
      <c r="HU162" s="202"/>
      <c r="HV162" s="202"/>
      <c r="HW162" s="202"/>
      <c r="HX162" s="202"/>
      <c r="HY162" s="203"/>
      <c r="HZ162" s="204"/>
      <c r="IA162" s="108" t="e">
        <f t="shared" si="4306"/>
        <v>#VALUE!</v>
      </c>
      <c r="IB162" s="102">
        <f>IF(E162=0,0,SUMIF('Cocktail (December 2025)'!$F$6:$DB$1547,E162,'Cocktail (December 2025)'!$AV$6:$AV$1547))</f>
        <v>0</v>
      </c>
      <c r="IC162" s="108" t="e">
        <f t="shared" si="4307"/>
        <v>#VALUE!</v>
      </c>
      <c r="ID162" s="109" t="e">
        <f t="shared" si="4308"/>
        <v>#VALUE!</v>
      </c>
      <c r="IE162" s="104" t="e">
        <f t="shared" si="4309"/>
        <v>#VALUE!</v>
      </c>
      <c r="IF162" s="105" t="e">
        <f t="shared" si="4310"/>
        <v>#VALUE!</v>
      </c>
      <c r="IG162" s="191"/>
      <c r="IH162" s="192" t="e">
        <f t="shared" si="4311"/>
        <v>#VALUE!</v>
      </c>
      <c r="II162" s="106" t="e">
        <f t="shared" si="4312"/>
        <v>#VALUE!</v>
      </c>
      <c r="IJ162" s="202"/>
      <c r="IK162" s="202"/>
      <c r="IL162" s="202"/>
      <c r="IM162" s="202"/>
      <c r="IN162" s="202"/>
      <c r="IO162" s="202"/>
      <c r="IP162" s="202"/>
      <c r="IQ162" s="202"/>
      <c r="IR162" s="203"/>
      <c r="IS162" s="204"/>
      <c r="IT162" s="108" t="e">
        <f t="shared" si="4313"/>
        <v>#VALUE!</v>
      </c>
      <c r="IU162" s="102">
        <f>IF(E162=0,0,SUMIF('Cocktail (December 2025)'!$F$6:$DB$1547,E162,'Cocktail (December 2025)'!$AY$6:$AY$1547))</f>
        <v>0</v>
      </c>
      <c r="IV162" s="108" t="e">
        <f t="shared" si="4314"/>
        <v>#VALUE!</v>
      </c>
      <c r="IW162" s="109" t="e">
        <f t="shared" si="4315"/>
        <v>#VALUE!</v>
      </c>
      <c r="IX162" s="104" t="e">
        <f t="shared" si="4316"/>
        <v>#VALUE!</v>
      </c>
      <c r="IY162" s="105" t="e">
        <f t="shared" si="4317"/>
        <v>#VALUE!</v>
      </c>
      <c r="IZ162" s="191"/>
      <c r="JA162" s="192" t="e">
        <f t="shared" si="4318"/>
        <v>#VALUE!</v>
      </c>
      <c r="JB162" s="106" t="e">
        <f t="shared" si="4319"/>
        <v>#VALUE!</v>
      </c>
      <c r="JC162" s="202"/>
      <c r="JD162" s="202"/>
      <c r="JE162" s="202"/>
      <c r="JF162" s="202"/>
      <c r="JG162" s="202"/>
      <c r="JH162" s="202"/>
      <c r="JI162" s="202"/>
      <c r="JJ162" s="202"/>
      <c r="JK162" s="203"/>
      <c r="JL162" s="204"/>
      <c r="JM162" s="108" t="e">
        <f t="shared" si="4320"/>
        <v>#VALUE!</v>
      </c>
      <c r="JN162" s="102">
        <f>IF(E162=0,0,SUMIF('Cocktail (December 2025)'!$F$6:$DB$1547,E162,'Cocktail (December 2025)'!$BB$6:$BB$1547))</f>
        <v>0</v>
      </c>
      <c r="JO162" s="108" t="e">
        <f t="shared" si="4321"/>
        <v>#VALUE!</v>
      </c>
      <c r="JP162" s="109" t="e">
        <f t="shared" si="4322"/>
        <v>#VALUE!</v>
      </c>
      <c r="JQ162" s="104" t="e">
        <f t="shared" si="4323"/>
        <v>#VALUE!</v>
      </c>
      <c r="JR162" s="105" t="e">
        <f t="shared" si="4324"/>
        <v>#VALUE!</v>
      </c>
      <c r="JS162" s="191"/>
      <c r="JT162" s="192" t="e">
        <f t="shared" si="4325"/>
        <v>#VALUE!</v>
      </c>
      <c r="JU162" s="106" t="e">
        <f t="shared" si="4326"/>
        <v>#VALUE!</v>
      </c>
      <c r="JV162" s="202"/>
      <c r="JW162" s="202"/>
      <c r="JX162" s="202"/>
      <c r="JY162" s="202"/>
      <c r="JZ162" s="202"/>
      <c r="KA162" s="202"/>
      <c r="KB162" s="202"/>
      <c r="KC162" s="202"/>
      <c r="KD162" s="203"/>
      <c r="KE162" s="204"/>
      <c r="KF162" s="108" t="e">
        <f t="shared" si="4327"/>
        <v>#VALUE!</v>
      </c>
      <c r="KG162" s="102">
        <f>IF(E162=0,0,SUMIF('Cocktail (December 2025)'!$F$6:$DB$1547,E162,'Cocktail (December 2025)'!$BE$6:$BE$1547))</f>
        <v>0</v>
      </c>
      <c r="KH162" s="108" t="e">
        <f t="shared" si="4328"/>
        <v>#VALUE!</v>
      </c>
      <c r="KI162" s="109" t="e">
        <f t="shared" si="4329"/>
        <v>#VALUE!</v>
      </c>
      <c r="KJ162" s="104" t="e">
        <f t="shared" si="4330"/>
        <v>#VALUE!</v>
      </c>
      <c r="KK162" s="105" t="e">
        <f t="shared" si="4331"/>
        <v>#VALUE!</v>
      </c>
      <c r="KL162" s="191"/>
      <c r="KM162" s="192" t="e">
        <f t="shared" si="4332"/>
        <v>#VALUE!</v>
      </c>
      <c r="KN162" s="106" t="e">
        <f t="shared" si="4333"/>
        <v>#VALUE!</v>
      </c>
      <c r="KO162" s="202"/>
      <c r="KP162" s="202"/>
      <c r="KQ162" s="202"/>
      <c r="KR162" s="202"/>
      <c r="KS162" s="202"/>
      <c r="KT162" s="202"/>
      <c r="KU162" s="202"/>
      <c r="KV162" s="202"/>
      <c r="KW162" s="203"/>
      <c r="KX162" s="204"/>
      <c r="KY162" s="108" t="e">
        <f t="shared" si="4334"/>
        <v>#VALUE!</v>
      </c>
      <c r="KZ162" s="102">
        <f>IF(E162=0,0,SUMIF('Cocktail (December 2025)'!$F$6:$DB$1547,E162,'Cocktail (December 2025)'!$BH$6:$BH$1547))</f>
        <v>0</v>
      </c>
      <c r="LA162" s="108" t="e">
        <f t="shared" si="4335"/>
        <v>#VALUE!</v>
      </c>
      <c r="LB162" s="109" t="e">
        <f t="shared" si="4336"/>
        <v>#VALUE!</v>
      </c>
      <c r="LC162" s="104" t="e">
        <f t="shared" si="4337"/>
        <v>#VALUE!</v>
      </c>
      <c r="LD162" s="105" t="e">
        <f t="shared" si="4338"/>
        <v>#VALUE!</v>
      </c>
      <c r="LE162" s="191"/>
      <c r="LF162" s="192" t="e">
        <f t="shared" si="4339"/>
        <v>#VALUE!</v>
      </c>
      <c r="LG162" s="106" t="e">
        <f t="shared" si="4340"/>
        <v>#VALUE!</v>
      </c>
      <c r="LH162" s="202"/>
      <c r="LI162" s="202"/>
      <c r="LJ162" s="202"/>
      <c r="LK162" s="202"/>
      <c r="LL162" s="202"/>
      <c r="LM162" s="202"/>
      <c r="LN162" s="202"/>
      <c r="LO162" s="202"/>
      <c r="LP162" s="203"/>
      <c r="LQ162" s="204"/>
      <c r="LR162" s="108" t="e">
        <f t="shared" si="4341"/>
        <v>#VALUE!</v>
      </c>
      <c r="LS162" s="102">
        <f>IF(E162=0,0,SUMIF('Cocktail (December 2025)'!$F$6:$DB$1547,E162,'Cocktail (December 2025)'!$BK$6:$BK$1547))</f>
        <v>0</v>
      </c>
      <c r="LT162" s="108" t="e">
        <f t="shared" si="4342"/>
        <v>#VALUE!</v>
      </c>
      <c r="LU162" s="109" t="e">
        <f t="shared" si="4343"/>
        <v>#VALUE!</v>
      </c>
      <c r="LV162" s="104" t="e">
        <f t="shared" si="4344"/>
        <v>#VALUE!</v>
      </c>
      <c r="LW162" s="105" t="e">
        <f t="shared" si="4345"/>
        <v>#VALUE!</v>
      </c>
      <c r="LX162" s="191"/>
      <c r="LY162" s="192" t="e">
        <f t="shared" si="4346"/>
        <v>#VALUE!</v>
      </c>
      <c r="LZ162" s="106" t="e">
        <f t="shared" si="4347"/>
        <v>#VALUE!</v>
      </c>
      <c r="MA162" s="202"/>
      <c r="MB162" s="202"/>
      <c r="MC162" s="202"/>
      <c r="MD162" s="202"/>
      <c r="ME162" s="202"/>
      <c r="MF162" s="202"/>
      <c r="MG162" s="202"/>
      <c r="MH162" s="202"/>
      <c r="MI162" s="203"/>
      <c r="MJ162" s="204"/>
      <c r="MK162" s="108" t="e">
        <f t="shared" si="4348"/>
        <v>#VALUE!</v>
      </c>
      <c r="ML162" s="102">
        <f>IF(E162=0,0,SUMIF('Cocktail (December 2025)'!$F$6:$DB$1547,E162,'Cocktail (December 2025)'!$BN$6:$BN$1547))</f>
        <v>0</v>
      </c>
      <c r="MM162" s="108" t="e">
        <f t="shared" si="4349"/>
        <v>#VALUE!</v>
      </c>
      <c r="MN162" s="109" t="e">
        <f t="shared" si="4350"/>
        <v>#VALUE!</v>
      </c>
      <c r="MO162" s="104" t="e">
        <f t="shared" si="4351"/>
        <v>#VALUE!</v>
      </c>
      <c r="MP162" s="105" t="e">
        <f t="shared" si="4352"/>
        <v>#VALUE!</v>
      </c>
      <c r="MQ162" s="191"/>
      <c r="MR162" s="192" t="e">
        <f t="shared" si="4353"/>
        <v>#VALUE!</v>
      </c>
      <c r="MS162" s="106" t="e">
        <f t="shared" si="4354"/>
        <v>#VALUE!</v>
      </c>
      <c r="MT162" s="202"/>
      <c r="MU162" s="202"/>
      <c r="MV162" s="202"/>
      <c r="MW162" s="202"/>
      <c r="MX162" s="202"/>
      <c r="MY162" s="202"/>
      <c r="MZ162" s="202"/>
      <c r="NA162" s="202"/>
      <c r="NB162" s="203"/>
      <c r="NC162" s="204"/>
      <c r="ND162" s="108" t="e">
        <f t="shared" si="4355"/>
        <v>#VALUE!</v>
      </c>
      <c r="NE162" s="102">
        <f>IF(E162=0,0,SUMIF('Cocktail (December 2025)'!$F$6:$DB$1547,E162,'Cocktail (December 2025)'!$BQ$6:$BQ$1547))</f>
        <v>0</v>
      </c>
      <c r="NF162" s="108" t="e">
        <f t="shared" si="4356"/>
        <v>#VALUE!</v>
      </c>
      <c r="NG162" s="109" t="e">
        <f t="shared" si="4357"/>
        <v>#VALUE!</v>
      </c>
      <c r="NH162" s="104" t="e">
        <f t="shared" si="4358"/>
        <v>#VALUE!</v>
      </c>
      <c r="NI162" s="105" t="e">
        <f t="shared" si="4359"/>
        <v>#VALUE!</v>
      </c>
      <c r="NJ162" s="191"/>
      <c r="NK162" s="192" t="e">
        <f t="shared" si="4360"/>
        <v>#VALUE!</v>
      </c>
      <c r="NL162" s="106" t="e">
        <f t="shared" si="4361"/>
        <v>#VALUE!</v>
      </c>
      <c r="NM162" s="202"/>
      <c r="NN162" s="202"/>
      <c r="NO162" s="202"/>
      <c r="NP162" s="202"/>
      <c r="NQ162" s="202"/>
      <c r="NR162" s="202"/>
      <c r="NS162" s="202"/>
      <c r="NT162" s="202"/>
      <c r="NU162" s="203"/>
      <c r="NV162" s="204"/>
      <c r="NW162" s="108" t="e">
        <f t="shared" si="4362"/>
        <v>#VALUE!</v>
      </c>
      <c r="NX162" s="102">
        <f>IF(E162=0,0,SUMIF('Cocktail (December 2025)'!$F$6:$DB$1547,E162,'Cocktail (December 2025)'!$BT$6:$BT$1547))</f>
        <v>0</v>
      </c>
      <c r="NY162" s="108" t="e">
        <f t="shared" si="4363"/>
        <v>#VALUE!</v>
      </c>
      <c r="NZ162" s="109" t="e">
        <f t="shared" si="4364"/>
        <v>#VALUE!</v>
      </c>
      <c r="OA162" s="104" t="e">
        <f t="shared" si="4365"/>
        <v>#VALUE!</v>
      </c>
      <c r="OB162" s="105" t="e">
        <f t="shared" si="4366"/>
        <v>#VALUE!</v>
      </c>
      <c r="OC162" s="191"/>
      <c r="OD162" s="192" t="e">
        <f t="shared" si="4367"/>
        <v>#VALUE!</v>
      </c>
      <c r="OE162" s="106" t="e">
        <f t="shared" si="4368"/>
        <v>#VALUE!</v>
      </c>
      <c r="OF162" s="202"/>
      <c r="OG162" s="202"/>
      <c r="OH162" s="202"/>
      <c r="OI162" s="202"/>
      <c r="OJ162" s="202"/>
      <c r="OK162" s="202"/>
      <c r="OL162" s="202"/>
      <c r="OM162" s="202"/>
      <c r="ON162" s="203"/>
      <c r="OO162" s="204"/>
      <c r="OP162" s="108" t="e">
        <f t="shared" si="4369"/>
        <v>#VALUE!</v>
      </c>
      <c r="OQ162" s="102">
        <f>IF(E162=0,0,SUMIF('Cocktail (December 2025)'!$F$6:$DB$1547,E162,'Cocktail (December 2025)'!$BW$6:$BW$1547))</f>
        <v>0</v>
      </c>
      <c r="OR162" s="108" t="e">
        <f t="shared" si="4370"/>
        <v>#VALUE!</v>
      </c>
      <c r="OS162" s="109" t="e">
        <f t="shared" si="4371"/>
        <v>#VALUE!</v>
      </c>
      <c r="OT162" s="104" t="e">
        <f t="shared" si="4372"/>
        <v>#VALUE!</v>
      </c>
      <c r="OU162" s="105" t="e">
        <f t="shared" si="4373"/>
        <v>#VALUE!</v>
      </c>
      <c r="OV162" s="191"/>
      <c r="OW162" s="192" t="e">
        <f t="shared" si="4374"/>
        <v>#VALUE!</v>
      </c>
      <c r="OX162" s="106" t="e">
        <f t="shared" si="4375"/>
        <v>#VALUE!</v>
      </c>
      <c r="OY162" s="202"/>
      <c r="OZ162" s="202"/>
      <c r="PA162" s="202"/>
      <c r="PB162" s="202"/>
      <c r="PC162" s="202"/>
      <c r="PD162" s="202"/>
      <c r="PE162" s="202"/>
      <c r="PF162" s="202"/>
      <c r="PG162" s="203"/>
      <c r="PH162" s="204"/>
      <c r="PI162" s="108" t="e">
        <f t="shared" si="4376"/>
        <v>#VALUE!</v>
      </c>
      <c r="PJ162" s="102">
        <f>IF(E162=0,0,SUMIF('Cocktail (December 2025)'!$F$6:$DB$1547,E162,'Cocktail (December 2025)'!$BZ$6:$BZ$1547))</f>
        <v>0</v>
      </c>
      <c r="PK162" s="108" t="e">
        <f t="shared" si="4377"/>
        <v>#VALUE!</v>
      </c>
      <c r="PL162" s="109" t="e">
        <f t="shared" si="4378"/>
        <v>#VALUE!</v>
      </c>
      <c r="PM162" s="104" t="e">
        <f t="shared" si="4379"/>
        <v>#VALUE!</v>
      </c>
      <c r="PN162" s="105" t="e">
        <f t="shared" si="4380"/>
        <v>#VALUE!</v>
      </c>
      <c r="PO162" s="191"/>
      <c r="PP162" s="192" t="e">
        <f t="shared" si="4381"/>
        <v>#VALUE!</v>
      </c>
      <c r="PQ162" s="106" t="e">
        <f t="shared" si="4382"/>
        <v>#VALUE!</v>
      </c>
      <c r="PR162" s="202"/>
      <c r="PS162" s="202"/>
      <c r="PT162" s="202"/>
      <c r="PU162" s="202"/>
      <c r="PV162" s="202"/>
      <c r="PW162" s="202"/>
      <c r="PX162" s="202"/>
      <c r="PY162" s="202"/>
      <c r="PZ162" s="203"/>
      <c r="QA162" s="204"/>
      <c r="QB162" s="108" t="e">
        <f t="shared" si="4383"/>
        <v>#VALUE!</v>
      </c>
      <c r="QC162" s="102">
        <f>IF(E162=0,0,SUMIF('Cocktail (December 2025)'!$F$6:$DB$1547,E162,'Cocktail (December 2025)'!$CC$6:$CC$1547))</f>
        <v>0</v>
      </c>
      <c r="QD162" s="108" t="e">
        <f t="shared" si="4384"/>
        <v>#VALUE!</v>
      </c>
      <c r="QE162" s="109" t="e">
        <f t="shared" si="4385"/>
        <v>#VALUE!</v>
      </c>
      <c r="QF162" s="104" t="e">
        <f t="shared" si="4386"/>
        <v>#VALUE!</v>
      </c>
      <c r="QG162" s="105" t="e">
        <f t="shared" si="4387"/>
        <v>#VALUE!</v>
      </c>
      <c r="QH162" s="191"/>
      <c r="QI162" s="192" t="e">
        <f t="shared" si="4388"/>
        <v>#VALUE!</v>
      </c>
      <c r="QJ162" s="106" t="e">
        <f t="shared" si="4389"/>
        <v>#VALUE!</v>
      </c>
      <c r="QK162" s="202"/>
      <c r="QL162" s="202"/>
      <c r="QM162" s="202"/>
      <c r="QN162" s="202"/>
      <c r="QO162" s="202"/>
      <c r="QP162" s="202"/>
      <c r="QQ162" s="202"/>
      <c r="QR162" s="202"/>
      <c r="QS162" s="203"/>
      <c r="QT162" s="204"/>
      <c r="QU162" s="108" t="e">
        <f t="shared" si="4390"/>
        <v>#VALUE!</v>
      </c>
      <c r="QV162" s="102">
        <f>IF(E162=0,0,SUMIF('Cocktail (December 2025)'!$F$6:$DB$1547,E162,'Cocktail (December 2025)'!$CF$6:$CF$1547))</f>
        <v>0</v>
      </c>
      <c r="QW162" s="108" t="e">
        <f t="shared" si="4391"/>
        <v>#VALUE!</v>
      </c>
      <c r="QX162" s="109" t="e">
        <f t="shared" si="4392"/>
        <v>#VALUE!</v>
      </c>
      <c r="QY162" s="104" t="e">
        <f t="shared" si="4393"/>
        <v>#VALUE!</v>
      </c>
      <c r="QZ162" s="105" t="e">
        <f t="shared" si="4394"/>
        <v>#VALUE!</v>
      </c>
      <c r="RA162" s="191"/>
      <c r="RB162" s="192" t="e">
        <f t="shared" si="4395"/>
        <v>#VALUE!</v>
      </c>
      <c r="RC162" s="106" t="e">
        <f t="shared" si="4396"/>
        <v>#VALUE!</v>
      </c>
      <c r="RD162" s="202"/>
      <c r="RE162" s="202"/>
      <c r="RF162" s="202"/>
      <c r="RG162" s="202"/>
      <c r="RH162" s="202"/>
      <c r="RI162" s="202"/>
      <c r="RJ162" s="202"/>
      <c r="RK162" s="202"/>
      <c r="RL162" s="203"/>
      <c r="RM162" s="204"/>
      <c r="RN162" s="108" t="e">
        <f t="shared" si="4397"/>
        <v>#VALUE!</v>
      </c>
      <c r="RO162" s="102">
        <f>IF(E162=0,0,SUMIF('Cocktail (December 2025)'!$F$6:$DB$1547,E162,'Cocktail (December 2025)'!$CI$6:$CI$1547))</f>
        <v>0</v>
      </c>
      <c r="RP162" s="108" t="e">
        <f t="shared" si="4398"/>
        <v>#VALUE!</v>
      </c>
      <c r="RQ162" s="109" t="e">
        <f t="shared" si="4399"/>
        <v>#VALUE!</v>
      </c>
      <c r="RR162" s="104" t="e">
        <f t="shared" si="4400"/>
        <v>#VALUE!</v>
      </c>
      <c r="RS162" s="105" t="e">
        <f t="shared" si="4401"/>
        <v>#VALUE!</v>
      </c>
      <c r="RT162" s="191"/>
      <c r="RU162" s="192" t="e">
        <f t="shared" si="4402"/>
        <v>#VALUE!</v>
      </c>
      <c r="RV162" s="106" t="e">
        <f t="shared" si="4403"/>
        <v>#VALUE!</v>
      </c>
      <c r="RW162" s="202"/>
      <c r="RX162" s="202"/>
      <c r="RY162" s="202"/>
      <c r="RZ162" s="202"/>
      <c r="SA162" s="202"/>
      <c r="SB162" s="202"/>
      <c r="SC162" s="202"/>
      <c r="SD162" s="202"/>
      <c r="SE162" s="203"/>
      <c r="SF162" s="204"/>
      <c r="SG162" s="108" t="e">
        <f t="shared" si="4404"/>
        <v>#VALUE!</v>
      </c>
      <c r="SH162" s="102">
        <f>IF(E162=0,0,SUMIF('Cocktail (December 2025)'!$F$6:$DB$1547,E162,'Cocktail (December 2025)'!$CL$6:$CL$1547))</f>
        <v>0</v>
      </c>
      <c r="SI162" s="108" t="e">
        <f t="shared" si="4405"/>
        <v>#VALUE!</v>
      </c>
      <c r="SJ162" s="109" t="e">
        <f t="shared" si="4406"/>
        <v>#VALUE!</v>
      </c>
      <c r="SK162" s="104" t="e">
        <f t="shared" si="4407"/>
        <v>#VALUE!</v>
      </c>
      <c r="SL162" s="105" t="e">
        <f t="shared" si="4408"/>
        <v>#VALUE!</v>
      </c>
      <c r="SM162" s="191"/>
      <c r="SN162" s="192" t="e">
        <f t="shared" si="4409"/>
        <v>#VALUE!</v>
      </c>
      <c r="SO162" s="106" t="e">
        <f t="shared" si="4410"/>
        <v>#VALUE!</v>
      </c>
      <c r="SP162" s="202"/>
      <c r="SQ162" s="202"/>
      <c r="SR162" s="202"/>
      <c r="SS162" s="202"/>
      <c r="ST162" s="202"/>
      <c r="SU162" s="202"/>
      <c r="SV162" s="202"/>
      <c r="SW162" s="202"/>
      <c r="SX162" s="203"/>
      <c r="SY162" s="204"/>
      <c r="SZ162" s="108" t="e">
        <f t="shared" si="4411"/>
        <v>#VALUE!</v>
      </c>
      <c r="TA162" s="102">
        <f>IF(E162=0,0,SUMIF('Cocktail (December 2025)'!$F$6:$DB$1547,E162,'Cocktail (December 2025)'!$CO$6:$CO$1547))</f>
        <v>0</v>
      </c>
      <c r="TB162" s="108" t="e">
        <f t="shared" si="4412"/>
        <v>#VALUE!</v>
      </c>
      <c r="TC162" s="109" t="e">
        <f t="shared" si="4413"/>
        <v>#VALUE!</v>
      </c>
      <c r="TD162" s="104" t="e">
        <f t="shared" si="4414"/>
        <v>#VALUE!</v>
      </c>
      <c r="TE162" s="105" t="e">
        <f t="shared" si="4415"/>
        <v>#VALUE!</v>
      </c>
      <c r="TF162" s="191"/>
      <c r="TG162" s="192" t="e">
        <f t="shared" si="4416"/>
        <v>#VALUE!</v>
      </c>
      <c r="TH162" s="106" t="e">
        <f t="shared" si="4417"/>
        <v>#VALUE!</v>
      </c>
      <c r="TI162" s="202"/>
      <c r="TJ162" s="202"/>
      <c r="TK162" s="202"/>
      <c r="TL162" s="202"/>
      <c r="TM162" s="202"/>
      <c r="TN162" s="202"/>
      <c r="TO162" s="202"/>
      <c r="TP162" s="202"/>
      <c r="TQ162" s="203"/>
      <c r="TR162" s="204"/>
      <c r="TS162" s="108" t="e">
        <f t="shared" si="4418"/>
        <v>#VALUE!</v>
      </c>
      <c r="TT162" s="102">
        <f>IF(E162=0,0,SUMIF('Cocktail (December 2025)'!$F$6:$DB$1547,E162,'Cocktail (December 2025)'!$CR$6:$CR$1547))</f>
        <v>0</v>
      </c>
      <c r="TU162" s="108" t="e">
        <f t="shared" si="4419"/>
        <v>#VALUE!</v>
      </c>
      <c r="TV162" s="109" t="e">
        <f t="shared" si="4420"/>
        <v>#VALUE!</v>
      </c>
      <c r="TW162" s="104" t="e">
        <f t="shared" si="4421"/>
        <v>#VALUE!</v>
      </c>
      <c r="TX162" s="105" t="e">
        <f t="shared" si="4422"/>
        <v>#VALUE!</v>
      </c>
      <c r="TY162" s="191"/>
      <c r="TZ162" s="192" t="e">
        <f t="shared" si="4423"/>
        <v>#VALUE!</v>
      </c>
      <c r="UA162" s="106" t="e">
        <f t="shared" si="4424"/>
        <v>#VALUE!</v>
      </c>
      <c r="UB162" s="202"/>
      <c r="UC162" s="202"/>
      <c r="UD162" s="202"/>
      <c r="UE162" s="202"/>
      <c r="UF162" s="202"/>
      <c r="UG162" s="202"/>
      <c r="UH162" s="202"/>
      <c r="UI162" s="202"/>
      <c r="UJ162" s="203"/>
      <c r="UK162" s="204"/>
      <c r="UL162" s="108" t="e">
        <f t="shared" si="4425"/>
        <v>#VALUE!</v>
      </c>
      <c r="UM162" s="102">
        <f>IF(E162=0,0,SUMIF('Cocktail (December 2025)'!$F$6:$DB$1547,E162,'Cocktail (December 2025)'!$CU$6:$CU$1547))</f>
        <v>0</v>
      </c>
      <c r="UN162" s="108" t="e">
        <f t="shared" si="4426"/>
        <v>#VALUE!</v>
      </c>
      <c r="UO162" s="109" t="e">
        <f t="shared" si="4427"/>
        <v>#VALUE!</v>
      </c>
      <c r="UP162" s="104" t="e">
        <f t="shared" si="4428"/>
        <v>#VALUE!</v>
      </c>
      <c r="UQ162" s="105" t="e">
        <f t="shared" si="4429"/>
        <v>#VALUE!</v>
      </c>
      <c r="UR162" s="191"/>
      <c r="US162" s="192" t="e">
        <f t="shared" si="4430"/>
        <v>#VALUE!</v>
      </c>
      <c r="UT162" s="106" t="e">
        <f t="shared" si="4431"/>
        <v>#VALUE!</v>
      </c>
      <c r="UU162" s="202"/>
      <c r="UV162" s="202"/>
      <c r="UW162" s="202"/>
      <c r="UX162" s="202"/>
      <c r="UY162" s="202"/>
      <c r="UZ162" s="202"/>
      <c r="VA162" s="202"/>
      <c r="VB162" s="202"/>
      <c r="VC162" s="203"/>
      <c r="VD162" s="204"/>
      <c r="VE162" s="108" t="e">
        <f t="shared" si="4432"/>
        <v>#VALUE!</v>
      </c>
      <c r="VF162" s="102">
        <f>IF(E162=0,0,SUMIF('Cocktail (December 2025)'!$F$6:$DB$1547,E162,'Cocktail (December 2025)'!$CX$6:$CX$1547))</f>
        <v>0</v>
      </c>
      <c r="VG162" s="108" t="e">
        <f t="shared" si="4433"/>
        <v>#VALUE!</v>
      </c>
      <c r="VH162" s="109" t="e">
        <f t="shared" si="4434"/>
        <v>#VALUE!</v>
      </c>
      <c r="VI162" s="104" t="e">
        <f t="shared" si="4435"/>
        <v>#VALUE!</v>
      </c>
      <c r="VJ162" s="105" t="e">
        <f t="shared" si="4436"/>
        <v>#VALUE!</v>
      </c>
      <c r="VK162" s="191"/>
      <c r="VL162" s="192" t="e">
        <f t="shared" si="4437"/>
        <v>#VALUE!</v>
      </c>
      <c r="VM162" s="106" t="e">
        <f t="shared" si="4438"/>
        <v>#VALUE!</v>
      </c>
      <c r="VN162" s="202"/>
      <c r="VO162" s="202"/>
      <c r="VP162" s="202"/>
      <c r="VQ162" s="202"/>
      <c r="VR162" s="202"/>
      <c r="VS162" s="202"/>
      <c r="VT162" s="202"/>
      <c r="VU162" s="202"/>
      <c r="VV162" s="203"/>
      <c r="VW162" s="204"/>
      <c r="VX162" s="108" t="e">
        <f t="shared" si="4439"/>
        <v>#VALUE!</v>
      </c>
      <c r="VY162" s="102">
        <f>IF(E162=0,0,SUMIF('Cocktail (December 2025)'!$F$6:$DB$1547,E162,'Cocktail (December 2025)'!$DA$6:$DA$1547))</f>
        <v>0</v>
      </c>
      <c r="VZ162" s="108" t="e">
        <f t="shared" si="4440"/>
        <v>#VALUE!</v>
      </c>
      <c r="WA162" s="109" t="e">
        <f t="shared" si="4441"/>
        <v>#VALUE!</v>
      </c>
      <c r="WB162" s="104" t="e">
        <f t="shared" si="4442"/>
        <v>#VALUE!</v>
      </c>
      <c r="WC162" s="105" t="e">
        <f t="shared" si="4443"/>
        <v>#VALUE!</v>
      </c>
      <c r="WD162" s="191"/>
      <c r="WE162" s="192" t="e">
        <f t="shared" si="4444"/>
        <v>#VALUE!</v>
      </c>
      <c r="WF162" s="14" t="s">
        <v>81</v>
      </c>
      <c r="WG162" s="62">
        <f t="shared" si="4445"/>
        <v>0</v>
      </c>
      <c r="WH162" s="13">
        <f t="shared" si="4446"/>
        <v>0</v>
      </c>
      <c r="WI162" s="13">
        <f t="shared" si="4447"/>
        <v>0</v>
      </c>
      <c r="WJ162" s="13">
        <f t="shared" si="4448"/>
        <v>0</v>
      </c>
      <c r="WK162" s="13">
        <f t="shared" si="4449"/>
        <v>0</v>
      </c>
      <c r="WL162" s="13">
        <f t="shared" si="4450"/>
        <v>0</v>
      </c>
      <c r="WM162" s="13">
        <f t="shared" si="4451"/>
        <v>0</v>
      </c>
      <c r="WN162" s="13">
        <f t="shared" si="4452"/>
        <v>0</v>
      </c>
      <c r="WO162" s="13">
        <f t="shared" si="4453"/>
        <v>0</v>
      </c>
      <c r="WP162" s="63">
        <f t="shared" si="4454"/>
        <v>0</v>
      </c>
      <c r="WQ162" s="63">
        <f t="shared" si="4455"/>
        <v>0</v>
      </c>
      <c r="WR162" s="63" t="e">
        <f t="shared" si="4456"/>
        <v>#VALUE!</v>
      </c>
      <c r="WS162" s="63" t="e">
        <f t="shared" si="4457"/>
        <v>#VALUE!</v>
      </c>
      <c r="WT162" s="54" t="e">
        <f t="shared" si="4458"/>
        <v>#VALUE!</v>
      </c>
      <c r="WU162" s="64" t="e">
        <f t="shared" si="4459"/>
        <v>#VALUE!</v>
      </c>
      <c r="WV162" s="196"/>
      <c r="WW162" s="197" t="e">
        <f t="shared" si="4460"/>
        <v>#VALUE!</v>
      </c>
      <c r="WX162" s="12" t="e">
        <f t="shared" si="4461"/>
        <v>#VALUE!</v>
      </c>
      <c r="WY162" s="61"/>
    </row>
    <row r="163" spans="1:623" ht="15" hidden="1" x14ac:dyDescent="0.3">
      <c r="A163" s="114" t="str">
        <f t="shared" si="3994"/>
        <v>-</v>
      </c>
      <c r="B163" s="175"/>
      <c r="C163" s="173">
        <v>967</v>
      </c>
      <c r="D163" s="174">
        <v>472</v>
      </c>
      <c r="E163" s="138"/>
      <c r="F163" s="98" t="str">
        <f>IF(E163="","",IF(VLOOKUP(E163,'Master Data (December 2025)'!$B$10:$N$857,1)=E163,VLOOKUP(E163,'Master Data (December 2025)'!$B$10:$N$857,6),"XX"))</f>
        <v/>
      </c>
      <c r="G163" s="98"/>
      <c r="H163" s="90" t="str">
        <f>IF(E163="","",IF(VLOOKUP(E163,'Master Data (December 2025)'!$B$10:$N$857,1)=E163,VLOOKUP(E163,'Master Data (December 2025)'!$B$10:$N$857,8),"XX"))</f>
        <v/>
      </c>
      <c r="I163" s="98"/>
      <c r="J163" s="90" t="str">
        <f>IF(E163="","",IF(VLOOKUP(E163,'Master Data (December 2025)'!$B$10:$N$857,1)=E163,VLOOKUP(E163,'Master Data (December 2025)'!$B$10:$N$857,3),"XX"))</f>
        <v/>
      </c>
      <c r="K163" s="99" t="str">
        <f>IF(E163="","",IF(VLOOKUP(E163,'Master Data (December 2025)'!$B$10:$N$857,1)=E163,VLOOKUP(E163,'Master Data (December 2025)'!$B$10:$N$857,5),"XX"))</f>
        <v/>
      </c>
      <c r="L163" s="215" t="str">
        <f>IF(E163="","",IF(VLOOKUP(E163,'Master Data (December 2025)'!$B$10:$N$857,1)=E163,VLOOKUP(E163,'Master Data (December 2025)'!$B$10:$N$857,11),"XX"))</f>
        <v/>
      </c>
      <c r="M163" s="215" t="str">
        <f>IF(E163="","",IF(VLOOKUP(E163,'Master Data (December 2025)'!$B$10:$N$857,1)=E163,VLOOKUP(E163,'Master Data (December 2025)'!$B$10:$N$857,13),"XX"))</f>
        <v/>
      </c>
      <c r="N163" s="208"/>
      <c r="O163" s="100">
        <f t="shared" si="4229"/>
        <v>0</v>
      </c>
      <c r="P163" s="202"/>
      <c r="Q163" s="202"/>
      <c r="R163" s="202"/>
      <c r="S163" s="202"/>
      <c r="T163" s="202"/>
      <c r="U163" s="202"/>
      <c r="V163" s="202"/>
      <c r="W163" s="202"/>
      <c r="X163" s="203"/>
      <c r="Y163" s="204"/>
      <c r="Z163" s="101" t="e">
        <f t="shared" si="4230"/>
        <v>#VALUE!</v>
      </c>
      <c r="AA163" s="102">
        <f>IF(E163=0,0,SUMIF('Cocktail (December 2025)'!$F$6:$DB$1547,E163,'Cocktail (December 2025)'!$O$6:$O$1547))</f>
        <v>0</v>
      </c>
      <c r="AB163" s="103" t="e">
        <f t="shared" si="4231"/>
        <v>#VALUE!</v>
      </c>
      <c r="AC163" s="104" t="e">
        <f t="shared" si="4232"/>
        <v>#VALUE!</v>
      </c>
      <c r="AD163" s="104" t="e">
        <f t="shared" si="4233"/>
        <v>#VALUE!</v>
      </c>
      <c r="AE163" s="105" t="e">
        <f t="shared" si="4234"/>
        <v>#VALUE!</v>
      </c>
      <c r="AF163" s="191"/>
      <c r="AG163" s="192" t="e">
        <f t="shared" si="4235"/>
        <v>#VALUE!</v>
      </c>
      <c r="AH163" s="106" t="e">
        <f t="shared" si="3995"/>
        <v>#VALUE!</v>
      </c>
      <c r="AI163" s="202"/>
      <c r="AJ163" s="202"/>
      <c r="AK163" s="202"/>
      <c r="AL163" s="202"/>
      <c r="AM163" s="202"/>
      <c r="AN163" s="202"/>
      <c r="AO163" s="202"/>
      <c r="AP163" s="202"/>
      <c r="AQ163" s="203"/>
      <c r="AR163" s="204"/>
      <c r="AS163" s="107" t="e">
        <f t="shared" si="4236"/>
        <v>#VALUE!</v>
      </c>
      <c r="AT163" s="102">
        <f>IF(E163=0,0,SUMIF('Cocktail (December 2025)'!$F$6:$DB$1547,E163,'Cocktail (December 2025)'!$R$6:$R$1547))</f>
        <v>0</v>
      </c>
      <c r="AU163" s="108" t="e">
        <f t="shared" si="4237"/>
        <v>#VALUE!</v>
      </c>
      <c r="AV163" s="104" t="e">
        <f t="shared" si="4238"/>
        <v>#VALUE!</v>
      </c>
      <c r="AW163" s="104" t="e">
        <f t="shared" si="4239"/>
        <v>#VALUE!</v>
      </c>
      <c r="AX163" s="105" t="e">
        <f t="shared" si="4240"/>
        <v>#VALUE!</v>
      </c>
      <c r="AY163" s="191"/>
      <c r="AZ163" s="192" t="e">
        <f t="shared" si="4241"/>
        <v>#VALUE!</v>
      </c>
      <c r="BA163" s="106" t="e">
        <f t="shared" si="4242"/>
        <v>#VALUE!</v>
      </c>
      <c r="BB163" s="202"/>
      <c r="BC163" s="202"/>
      <c r="BD163" s="202"/>
      <c r="BE163" s="202"/>
      <c r="BF163" s="202"/>
      <c r="BG163" s="202"/>
      <c r="BH163" s="202"/>
      <c r="BI163" s="202"/>
      <c r="BJ163" s="203"/>
      <c r="BK163" s="204"/>
      <c r="BL163" s="108" t="e">
        <f t="shared" si="4243"/>
        <v>#VALUE!</v>
      </c>
      <c r="BM163" s="102">
        <f>IF(E163=0,0,SUMIF('Cocktail (December 2025)'!$F$6:$DB$1547,E163,'Cocktail (December 2025)'!$U$6:$U$1547))</f>
        <v>0</v>
      </c>
      <c r="BN163" s="108" t="e">
        <f t="shared" si="4244"/>
        <v>#VALUE!</v>
      </c>
      <c r="BO163" s="109" t="e">
        <f t="shared" si="4245"/>
        <v>#VALUE!</v>
      </c>
      <c r="BP163" s="104" t="e">
        <f t="shared" si="4246"/>
        <v>#VALUE!</v>
      </c>
      <c r="BQ163" s="105" t="e">
        <f t="shared" si="4247"/>
        <v>#VALUE!</v>
      </c>
      <c r="BR163" s="191"/>
      <c r="BS163" s="192" t="e">
        <f t="shared" si="4248"/>
        <v>#VALUE!</v>
      </c>
      <c r="BT163" s="106" t="e">
        <f t="shared" si="4249"/>
        <v>#VALUE!</v>
      </c>
      <c r="BU163" s="202"/>
      <c r="BV163" s="202"/>
      <c r="BW163" s="202"/>
      <c r="BX163" s="202"/>
      <c r="BY163" s="202"/>
      <c r="BZ163" s="202"/>
      <c r="CA163" s="202"/>
      <c r="CB163" s="202"/>
      <c r="CC163" s="203"/>
      <c r="CD163" s="204"/>
      <c r="CE163" s="108" t="e">
        <f t="shared" si="4250"/>
        <v>#VALUE!</v>
      </c>
      <c r="CF163" s="102">
        <f>IF(E163=0,0,SUMIF('Cocktail (December 2025)'!$F$6:$DB$1547,E163,'Cocktail (December 2025)'!$X$6:$X$1547))</f>
        <v>0</v>
      </c>
      <c r="CG163" s="108" t="e">
        <f t="shared" si="4251"/>
        <v>#VALUE!</v>
      </c>
      <c r="CH163" s="109" t="e">
        <f t="shared" si="4252"/>
        <v>#VALUE!</v>
      </c>
      <c r="CI163" s="104" t="e">
        <f t="shared" si="4253"/>
        <v>#VALUE!</v>
      </c>
      <c r="CJ163" s="105" t="e">
        <f t="shared" si="4254"/>
        <v>#VALUE!</v>
      </c>
      <c r="CK163" s="191"/>
      <c r="CL163" s="192" t="e">
        <f t="shared" si="4255"/>
        <v>#VALUE!</v>
      </c>
      <c r="CM163" s="106" t="e">
        <f t="shared" si="4256"/>
        <v>#VALUE!</v>
      </c>
      <c r="CN163" s="202"/>
      <c r="CO163" s="202"/>
      <c r="CP163" s="202"/>
      <c r="CQ163" s="202"/>
      <c r="CR163" s="202"/>
      <c r="CS163" s="202"/>
      <c r="CT163" s="202"/>
      <c r="CU163" s="202"/>
      <c r="CV163" s="203"/>
      <c r="CW163" s="204"/>
      <c r="CX163" s="108" t="e">
        <f t="shared" si="4257"/>
        <v>#VALUE!</v>
      </c>
      <c r="CY163" s="102">
        <f>IF(E163=0,0,SUMIF('Cocktail (December 2025)'!$F$6:$DB$1547,E163,'Cocktail (December 2025)'!$AA$6:$AA$1547))</f>
        <v>0</v>
      </c>
      <c r="CZ163" s="108" t="e">
        <f t="shared" si="4258"/>
        <v>#VALUE!</v>
      </c>
      <c r="DA163" s="109" t="e">
        <f t="shared" si="4259"/>
        <v>#VALUE!</v>
      </c>
      <c r="DB163" s="104" t="e">
        <f t="shared" si="4260"/>
        <v>#VALUE!</v>
      </c>
      <c r="DC163" s="105" t="e">
        <f t="shared" si="4261"/>
        <v>#VALUE!</v>
      </c>
      <c r="DD163" s="191"/>
      <c r="DE163" s="192" t="e">
        <f t="shared" si="4262"/>
        <v>#VALUE!</v>
      </c>
      <c r="DF163" s="106" t="e">
        <f t="shared" si="4263"/>
        <v>#VALUE!</v>
      </c>
      <c r="DG163" s="202"/>
      <c r="DH163" s="202"/>
      <c r="DI163" s="202"/>
      <c r="DJ163" s="202"/>
      <c r="DK163" s="202"/>
      <c r="DL163" s="202"/>
      <c r="DM163" s="202"/>
      <c r="DN163" s="202"/>
      <c r="DO163" s="203"/>
      <c r="DP163" s="204"/>
      <c r="DQ163" s="108" t="e">
        <f t="shared" si="4264"/>
        <v>#VALUE!</v>
      </c>
      <c r="DR163" s="102">
        <f>IF(E163=0,0,SUMIF('Cocktail (December 2025)'!$F$6:$DB$1547,E163,'Cocktail (December 2025)'!$AD$6:$AD$1547))</f>
        <v>0</v>
      </c>
      <c r="DS163" s="108" t="e">
        <f t="shared" si="4265"/>
        <v>#VALUE!</v>
      </c>
      <c r="DT163" s="109" t="e">
        <f t="shared" si="4266"/>
        <v>#VALUE!</v>
      </c>
      <c r="DU163" s="104" t="e">
        <f t="shared" si="4267"/>
        <v>#VALUE!</v>
      </c>
      <c r="DV163" s="105" t="e">
        <f t="shared" si="4268"/>
        <v>#VALUE!</v>
      </c>
      <c r="DW163" s="191"/>
      <c r="DX163" s="192" t="e">
        <f t="shared" si="4269"/>
        <v>#VALUE!</v>
      </c>
      <c r="DY163" s="106" t="e">
        <f t="shared" si="4270"/>
        <v>#VALUE!</v>
      </c>
      <c r="DZ163" s="202"/>
      <c r="EA163" s="202"/>
      <c r="EB163" s="202"/>
      <c r="EC163" s="202"/>
      <c r="ED163" s="202"/>
      <c r="EE163" s="202"/>
      <c r="EF163" s="202"/>
      <c r="EG163" s="202"/>
      <c r="EH163" s="203"/>
      <c r="EI163" s="204"/>
      <c r="EJ163" s="108" t="e">
        <f t="shared" si="4271"/>
        <v>#VALUE!</v>
      </c>
      <c r="EK163" s="102">
        <f>IF(E163=0,0,SUMIF('Cocktail (December 2025)'!$F$6:$DB$1547,E163,'Cocktail (December 2025)'!$AG$6:$AG$1547))</f>
        <v>0</v>
      </c>
      <c r="EL163" s="108" t="e">
        <f t="shared" si="4272"/>
        <v>#VALUE!</v>
      </c>
      <c r="EM163" s="109" t="e">
        <f t="shared" si="4273"/>
        <v>#VALUE!</v>
      </c>
      <c r="EN163" s="104" t="e">
        <f t="shared" si="4274"/>
        <v>#VALUE!</v>
      </c>
      <c r="EO163" s="105" t="e">
        <f t="shared" si="4275"/>
        <v>#VALUE!</v>
      </c>
      <c r="EP163" s="191"/>
      <c r="EQ163" s="199" t="e">
        <f t="shared" si="4276"/>
        <v>#VALUE!</v>
      </c>
      <c r="ER163" s="185" t="e">
        <f t="shared" si="4277"/>
        <v>#VALUE!</v>
      </c>
      <c r="ES163" s="202"/>
      <c r="ET163" s="202"/>
      <c r="EU163" s="202"/>
      <c r="EV163" s="202"/>
      <c r="EW163" s="202"/>
      <c r="EX163" s="202"/>
      <c r="EY163" s="202"/>
      <c r="EZ163" s="202"/>
      <c r="FA163" s="203"/>
      <c r="FB163" s="204"/>
      <c r="FC163" s="108" t="e">
        <f t="shared" si="4278"/>
        <v>#VALUE!</v>
      </c>
      <c r="FD163" s="102">
        <f>IF(E163=0,0,SUMIF('Cocktail (December 2025)'!$F$6:$DB$1547,E163,'Cocktail (December 2025)'!$AJ$6:$AJ$1547))</f>
        <v>0</v>
      </c>
      <c r="FE163" s="108" t="e">
        <f t="shared" si="4279"/>
        <v>#VALUE!</v>
      </c>
      <c r="FF163" s="109" t="e">
        <f t="shared" si="4280"/>
        <v>#VALUE!</v>
      </c>
      <c r="FG163" s="104" t="e">
        <f t="shared" si="4281"/>
        <v>#VALUE!</v>
      </c>
      <c r="FH163" s="105" t="e">
        <f t="shared" si="4282"/>
        <v>#VALUE!</v>
      </c>
      <c r="FI163" s="191"/>
      <c r="FJ163" s="192" t="e">
        <f t="shared" si="4283"/>
        <v>#VALUE!</v>
      </c>
      <c r="FK163" s="110" t="e">
        <f t="shared" si="4284"/>
        <v>#VALUE!</v>
      </c>
      <c r="FL163" s="202"/>
      <c r="FM163" s="202"/>
      <c r="FN163" s="202"/>
      <c r="FO163" s="202"/>
      <c r="FP163" s="202"/>
      <c r="FQ163" s="202"/>
      <c r="FR163" s="202"/>
      <c r="FS163" s="202"/>
      <c r="FT163" s="203"/>
      <c r="FU163" s="204"/>
      <c r="FV163" s="108" t="e">
        <f t="shared" si="4285"/>
        <v>#VALUE!</v>
      </c>
      <c r="FW163" s="102">
        <f>IF(E163=0,0,SUMIF('Cocktail (December 2025)'!$F$6:$DB$1547,E163,'Cocktail (December 2025)'!$AM$6:$AM$1547))</f>
        <v>0</v>
      </c>
      <c r="FX163" s="108" t="e">
        <f t="shared" si="4286"/>
        <v>#VALUE!</v>
      </c>
      <c r="FY163" s="109" t="e">
        <f t="shared" si="4287"/>
        <v>#VALUE!</v>
      </c>
      <c r="FZ163" s="104" t="e">
        <f t="shared" si="4288"/>
        <v>#VALUE!</v>
      </c>
      <c r="GA163" s="105" t="e">
        <f t="shared" si="4289"/>
        <v>#VALUE!</v>
      </c>
      <c r="GB163" s="191"/>
      <c r="GC163" s="192" t="e">
        <f t="shared" si="4290"/>
        <v>#VALUE!</v>
      </c>
      <c r="GD163" s="106" t="e">
        <f t="shared" si="4291"/>
        <v>#VALUE!</v>
      </c>
      <c r="GE163" s="202"/>
      <c r="GF163" s="202"/>
      <c r="GG163" s="202"/>
      <c r="GH163" s="202"/>
      <c r="GI163" s="202"/>
      <c r="GJ163" s="202"/>
      <c r="GK163" s="202"/>
      <c r="GL163" s="202"/>
      <c r="GM163" s="203"/>
      <c r="GN163" s="204"/>
      <c r="GO163" s="108" t="e">
        <f t="shared" si="4292"/>
        <v>#VALUE!</v>
      </c>
      <c r="GP163" s="102">
        <f>IF(E163=0,0,SUMIF('Cocktail (December 2025)'!$F$6:$DB$1547,E163,'Cocktail (December 2025)'!$AP$6:$AP$1547))</f>
        <v>0</v>
      </c>
      <c r="GQ163" s="108" t="e">
        <f t="shared" si="4293"/>
        <v>#VALUE!</v>
      </c>
      <c r="GR163" s="109" t="e">
        <f t="shared" si="4294"/>
        <v>#VALUE!</v>
      </c>
      <c r="GS163" s="104" t="e">
        <f t="shared" si="4295"/>
        <v>#VALUE!</v>
      </c>
      <c r="GT163" s="105" t="e">
        <f t="shared" si="4296"/>
        <v>#VALUE!</v>
      </c>
      <c r="GU163" s="191"/>
      <c r="GV163" s="192" t="e">
        <f t="shared" si="4297"/>
        <v>#VALUE!</v>
      </c>
      <c r="GW163" s="106" t="e">
        <f t="shared" si="4298"/>
        <v>#VALUE!</v>
      </c>
      <c r="GX163" s="202"/>
      <c r="GY163" s="202"/>
      <c r="GZ163" s="202"/>
      <c r="HA163" s="202"/>
      <c r="HB163" s="202"/>
      <c r="HC163" s="202"/>
      <c r="HD163" s="202"/>
      <c r="HE163" s="202"/>
      <c r="HF163" s="203"/>
      <c r="HG163" s="204"/>
      <c r="HH163" s="108" t="e">
        <f t="shared" si="4299"/>
        <v>#VALUE!</v>
      </c>
      <c r="HI163" s="102">
        <f>IF(E163=0,0,SUMIF('Cocktail (December 2025)'!$F$6:$DB$1547,E163,'Cocktail (December 2025)'!$AS$6:$AS$1547))</f>
        <v>0</v>
      </c>
      <c r="HJ163" s="108" t="e">
        <f t="shared" si="4300"/>
        <v>#VALUE!</v>
      </c>
      <c r="HK163" s="109" t="e">
        <f t="shared" si="4301"/>
        <v>#VALUE!</v>
      </c>
      <c r="HL163" s="104" t="e">
        <f t="shared" si="4302"/>
        <v>#VALUE!</v>
      </c>
      <c r="HM163" s="105" t="e">
        <f t="shared" si="4303"/>
        <v>#VALUE!</v>
      </c>
      <c r="HN163" s="191"/>
      <c r="HO163" s="192" t="e">
        <f t="shared" si="4304"/>
        <v>#VALUE!</v>
      </c>
      <c r="HP163" s="106" t="e">
        <f t="shared" si="4305"/>
        <v>#VALUE!</v>
      </c>
      <c r="HQ163" s="202"/>
      <c r="HR163" s="202"/>
      <c r="HS163" s="202"/>
      <c r="HT163" s="202"/>
      <c r="HU163" s="202"/>
      <c r="HV163" s="202"/>
      <c r="HW163" s="202"/>
      <c r="HX163" s="202"/>
      <c r="HY163" s="203"/>
      <c r="HZ163" s="204"/>
      <c r="IA163" s="108" t="e">
        <f t="shared" si="4306"/>
        <v>#VALUE!</v>
      </c>
      <c r="IB163" s="102">
        <f>IF(E163=0,0,SUMIF('Cocktail (December 2025)'!$F$6:$DB$1547,E163,'Cocktail (December 2025)'!$AV$6:$AV$1547))</f>
        <v>0</v>
      </c>
      <c r="IC163" s="108" t="e">
        <f t="shared" si="4307"/>
        <v>#VALUE!</v>
      </c>
      <c r="ID163" s="109" t="e">
        <f t="shared" si="4308"/>
        <v>#VALUE!</v>
      </c>
      <c r="IE163" s="104" t="e">
        <f t="shared" si="4309"/>
        <v>#VALUE!</v>
      </c>
      <c r="IF163" s="105" t="e">
        <f t="shared" si="4310"/>
        <v>#VALUE!</v>
      </c>
      <c r="IG163" s="191"/>
      <c r="IH163" s="192" t="e">
        <f t="shared" si="4311"/>
        <v>#VALUE!</v>
      </c>
      <c r="II163" s="106" t="e">
        <f t="shared" si="4312"/>
        <v>#VALUE!</v>
      </c>
      <c r="IJ163" s="202"/>
      <c r="IK163" s="202"/>
      <c r="IL163" s="202"/>
      <c r="IM163" s="202"/>
      <c r="IN163" s="202"/>
      <c r="IO163" s="202"/>
      <c r="IP163" s="202"/>
      <c r="IQ163" s="202"/>
      <c r="IR163" s="203"/>
      <c r="IS163" s="204"/>
      <c r="IT163" s="108" t="e">
        <f t="shared" si="4313"/>
        <v>#VALUE!</v>
      </c>
      <c r="IU163" s="102">
        <f>IF(E163=0,0,SUMIF('Cocktail (December 2025)'!$F$6:$DB$1547,E163,'Cocktail (December 2025)'!$AY$6:$AY$1547))</f>
        <v>0</v>
      </c>
      <c r="IV163" s="108" t="e">
        <f t="shared" si="4314"/>
        <v>#VALUE!</v>
      </c>
      <c r="IW163" s="109" t="e">
        <f t="shared" si="4315"/>
        <v>#VALUE!</v>
      </c>
      <c r="IX163" s="104" t="e">
        <f t="shared" si="4316"/>
        <v>#VALUE!</v>
      </c>
      <c r="IY163" s="105" t="e">
        <f t="shared" si="4317"/>
        <v>#VALUE!</v>
      </c>
      <c r="IZ163" s="191"/>
      <c r="JA163" s="192" t="e">
        <f t="shared" si="4318"/>
        <v>#VALUE!</v>
      </c>
      <c r="JB163" s="106" t="e">
        <f t="shared" si="4319"/>
        <v>#VALUE!</v>
      </c>
      <c r="JC163" s="202"/>
      <c r="JD163" s="202"/>
      <c r="JE163" s="202"/>
      <c r="JF163" s="202"/>
      <c r="JG163" s="202"/>
      <c r="JH163" s="202"/>
      <c r="JI163" s="202"/>
      <c r="JJ163" s="202"/>
      <c r="JK163" s="203"/>
      <c r="JL163" s="204"/>
      <c r="JM163" s="108" t="e">
        <f t="shared" si="4320"/>
        <v>#VALUE!</v>
      </c>
      <c r="JN163" s="102">
        <f>IF(E163=0,0,SUMIF('Cocktail (December 2025)'!$F$6:$DB$1547,E163,'Cocktail (December 2025)'!$BB$6:$BB$1547))</f>
        <v>0</v>
      </c>
      <c r="JO163" s="108" t="e">
        <f t="shared" si="4321"/>
        <v>#VALUE!</v>
      </c>
      <c r="JP163" s="109" t="e">
        <f t="shared" si="4322"/>
        <v>#VALUE!</v>
      </c>
      <c r="JQ163" s="104" t="e">
        <f t="shared" si="4323"/>
        <v>#VALUE!</v>
      </c>
      <c r="JR163" s="105" t="e">
        <f t="shared" si="4324"/>
        <v>#VALUE!</v>
      </c>
      <c r="JS163" s="191"/>
      <c r="JT163" s="192" t="e">
        <f t="shared" si="4325"/>
        <v>#VALUE!</v>
      </c>
      <c r="JU163" s="106" t="e">
        <f t="shared" si="4326"/>
        <v>#VALUE!</v>
      </c>
      <c r="JV163" s="202"/>
      <c r="JW163" s="202"/>
      <c r="JX163" s="202"/>
      <c r="JY163" s="202"/>
      <c r="JZ163" s="202"/>
      <c r="KA163" s="202"/>
      <c r="KB163" s="202"/>
      <c r="KC163" s="202"/>
      <c r="KD163" s="203"/>
      <c r="KE163" s="204"/>
      <c r="KF163" s="108" t="e">
        <f t="shared" si="4327"/>
        <v>#VALUE!</v>
      </c>
      <c r="KG163" s="102">
        <f>IF(E163=0,0,SUMIF('Cocktail (December 2025)'!$F$6:$DB$1547,E163,'Cocktail (December 2025)'!$BE$6:$BE$1547))</f>
        <v>0</v>
      </c>
      <c r="KH163" s="108" t="e">
        <f t="shared" si="4328"/>
        <v>#VALUE!</v>
      </c>
      <c r="KI163" s="109" t="e">
        <f t="shared" si="4329"/>
        <v>#VALUE!</v>
      </c>
      <c r="KJ163" s="104" t="e">
        <f t="shared" si="4330"/>
        <v>#VALUE!</v>
      </c>
      <c r="KK163" s="105" t="e">
        <f t="shared" si="4331"/>
        <v>#VALUE!</v>
      </c>
      <c r="KL163" s="191"/>
      <c r="KM163" s="192" t="e">
        <f t="shared" si="4332"/>
        <v>#VALUE!</v>
      </c>
      <c r="KN163" s="106" t="e">
        <f t="shared" si="4333"/>
        <v>#VALUE!</v>
      </c>
      <c r="KO163" s="202"/>
      <c r="KP163" s="202"/>
      <c r="KQ163" s="202"/>
      <c r="KR163" s="202"/>
      <c r="KS163" s="202"/>
      <c r="KT163" s="202"/>
      <c r="KU163" s="202"/>
      <c r="KV163" s="202"/>
      <c r="KW163" s="203"/>
      <c r="KX163" s="204"/>
      <c r="KY163" s="108" t="e">
        <f t="shared" si="4334"/>
        <v>#VALUE!</v>
      </c>
      <c r="KZ163" s="102">
        <f>IF(E163=0,0,SUMIF('Cocktail (December 2025)'!$F$6:$DB$1547,E163,'Cocktail (December 2025)'!$BH$6:$BH$1547))</f>
        <v>0</v>
      </c>
      <c r="LA163" s="108" t="e">
        <f t="shared" si="4335"/>
        <v>#VALUE!</v>
      </c>
      <c r="LB163" s="109" t="e">
        <f t="shared" si="4336"/>
        <v>#VALUE!</v>
      </c>
      <c r="LC163" s="104" t="e">
        <f t="shared" si="4337"/>
        <v>#VALUE!</v>
      </c>
      <c r="LD163" s="105" t="e">
        <f t="shared" si="4338"/>
        <v>#VALUE!</v>
      </c>
      <c r="LE163" s="191"/>
      <c r="LF163" s="192" t="e">
        <f t="shared" si="4339"/>
        <v>#VALUE!</v>
      </c>
      <c r="LG163" s="106" t="e">
        <f t="shared" si="4340"/>
        <v>#VALUE!</v>
      </c>
      <c r="LH163" s="202"/>
      <c r="LI163" s="202"/>
      <c r="LJ163" s="202"/>
      <c r="LK163" s="202"/>
      <c r="LL163" s="202"/>
      <c r="LM163" s="202"/>
      <c r="LN163" s="202"/>
      <c r="LO163" s="202"/>
      <c r="LP163" s="203"/>
      <c r="LQ163" s="204"/>
      <c r="LR163" s="108" t="e">
        <f t="shared" si="4341"/>
        <v>#VALUE!</v>
      </c>
      <c r="LS163" s="102">
        <f>IF(E163=0,0,SUMIF('Cocktail (December 2025)'!$F$6:$DB$1547,E163,'Cocktail (December 2025)'!$BK$6:$BK$1547))</f>
        <v>0</v>
      </c>
      <c r="LT163" s="108" t="e">
        <f t="shared" si="4342"/>
        <v>#VALUE!</v>
      </c>
      <c r="LU163" s="109" t="e">
        <f t="shared" si="4343"/>
        <v>#VALUE!</v>
      </c>
      <c r="LV163" s="104" t="e">
        <f t="shared" si="4344"/>
        <v>#VALUE!</v>
      </c>
      <c r="LW163" s="105" t="e">
        <f t="shared" si="4345"/>
        <v>#VALUE!</v>
      </c>
      <c r="LX163" s="191"/>
      <c r="LY163" s="192" t="e">
        <f t="shared" si="4346"/>
        <v>#VALUE!</v>
      </c>
      <c r="LZ163" s="106" t="e">
        <f t="shared" si="4347"/>
        <v>#VALUE!</v>
      </c>
      <c r="MA163" s="202"/>
      <c r="MB163" s="202"/>
      <c r="MC163" s="202"/>
      <c r="MD163" s="202"/>
      <c r="ME163" s="202"/>
      <c r="MF163" s="202"/>
      <c r="MG163" s="202"/>
      <c r="MH163" s="202"/>
      <c r="MI163" s="203"/>
      <c r="MJ163" s="204"/>
      <c r="MK163" s="108" t="e">
        <f t="shared" si="4348"/>
        <v>#VALUE!</v>
      </c>
      <c r="ML163" s="102">
        <f>IF(E163=0,0,SUMIF('Cocktail (December 2025)'!$F$6:$DB$1547,E163,'Cocktail (December 2025)'!$BN$6:$BN$1547))</f>
        <v>0</v>
      </c>
      <c r="MM163" s="108" t="e">
        <f t="shared" si="4349"/>
        <v>#VALUE!</v>
      </c>
      <c r="MN163" s="109" t="e">
        <f t="shared" si="4350"/>
        <v>#VALUE!</v>
      </c>
      <c r="MO163" s="104" t="e">
        <f t="shared" si="4351"/>
        <v>#VALUE!</v>
      </c>
      <c r="MP163" s="105" t="e">
        <f t="shared" si="4352"/>
        <v>#VALUE!</v>
      </c>
      <c r="MQ163" s="191"/>
      <c r="MR163" s="192" t="e">
        <f t="shared" si="4353"/>
        <v>#VALUE!</v>
      </c>
      <c r="MS163" s="106" t="e">
        <f t="shared" si="4354"/>
        <v>#VALUE!</v>
      </c>
      <c r="MT163" s="202"/>
      <c r="MU163" s="202"/>
      <c r="MV163" s="202"/>
      <c r="MW163" s="202"/>
      <c r="MX163" s="202"/>
      <c r="MY163" s="202"/>
      <c r="MZ163" s="202"/>
      <c r="NA163" s="202"/>
      <c r="NB163" s="203"/>
      <c r="NC163" s="204"/>
      <c r="ND163" s="108" t="e">
        <f t="shared" si="4355"/>
        <v>#VALUE!</v>
      </c>
      <c r="NE163" s="102">
        <f>IF(E163=0,0,SUMIF('Cocktail (December 2025)'!$F$6:$DB$1547,E163,'Cocktail (December 2025)'!$BQ$6:$BQ$1547))</f>
        <v>0</v>
      </c>
      <c r="NF163" s="108" t="e">
        <f t="shared" si="4356"/>
        <v>#VALUE!</v>
      </c>
      <c r="NG163" s="109" t="e">
        <f t="shared" si="4357"/>
        <v>#VALUE!</v>
      </c>
      <c r="NH163" s="104" t="e">
        <f t="shared" si="4358"/>
        <v>#VALUE!</v>
      </c>
      <c r="NI163" s="105" t="e">
        <f t="shared" si="4359"/>
        <v>#VALUE!</v>
      </c>
      <c r="NJ163" s="191"/>
      <c r="NK163" s="192" t="e">
        <f t="shared" si="4360"/>
        <v>#VALUE!</v>
      </c>
      <c r="NL163" s="106" t="e">
        <f t="shared" si="4361"/>
        <v>#VALUE!</v>
      </c>
      <c r="NM163" s="202"/>
      <c r="NN163" s="202"/>
      <c r="NO163" s="202"/>
      <c r="NP163" s="202"/>
      <c r="NQ163" s="202"/>
      <c r="NR163" s="202"/>
      <c r="NS163" s="202"/>
      <c r="NT163" s="202"/>
      <c r="NU163" s="203"/>
      <c r="NV163" s="204"/>
      <c r="NW163" s="108" t="e">
        <f t="shared" si="4362"/>
        <v>#VALUE!</v>
      </c>
      <c r="NX163" s="102">
        <f>IF(E163=0,0,SUMIF('Cocktail (December 2025)'!$F$6:$DB$1547,E163,'Cocktail (December 2025)'!$BT$6:$BT$1547))</f>
        <v>0</v>
      </c>
      <c r="NY163" s="108" t="e">
        <f t="shared" si="4363"/>
        <v>#VALUE!</v>
      </c>
      <c r="NZ163" s="109" t="e">
        <f t="shared" si="4364"/>
        <v>#VALUE!</v>
      </c>
      <c r="OA163" s="104" t="e">
        <f t="shared" si="4365"/>
        <v>#VALUE!</v>
      </c>
      <c r="OB163" s="105" t="e">
        <f t="shared" si="4366"/>
        <v>#VALUE!</v>
      </c>
      <c r="OC163" s="191"/>
      <c r="OD163" s="192" t="e">
        <f t="shared" si="4367"/>
        <v>#VALUE!</v>
      </c>
      <c r="OE163" s="106" t="e">
        <f t="shared" si="4368"/>
        <v>#VALUE!</v>
      </c>
      <c r="OF163" s="202"/>
      <c r="OG163" s="202"/>
      <c r="OH163" s="202"/>
      <c r="OI163" s="202"/>
      <c r="OJ163" s="202"/>
      <c r="OK163" s="202"/>
      <c r="OL163" s="202"/>
      <c r="OM163" s="202"/>
      <c r="ON163" s="203"/>
      <c r="OO163" s="204"/>
      <c r="OP163" s="108" t="e">
        <f t="shared" si="4369"/>
        <v>#VALUE!</v>
      </c>
      <c r="OQ163" s="102">
        <f>IF(E163=0,0,SUMIF('Cocktail (December 2025)'!$F$6:$DB$1547,E163,'Cocktail (December 2025)'!$BW$6:$BW$1547))</f>
        <v>0</v>
      </c>
      <c r="OR163" s="108" t="e">
        <f t="shared" si="4370"/>
        <v>#VALUE!</v>
      </c>
      <c r="OS163" s="109" t="e">
        <f t="shared" si="4371"/>
        <v>#VALUE!</v>
      </c>
      <c r="OT163" s="104" t="e">
        <f t="shared" si="4372"/>
        <v>#VALUE!</v>
      </c>
      <c r="OU163" s="105" t="e">
        <f t="shared" si="4373"/>
        <v>#VALUE!</v>
      </c>
      <c r="OV163" s="191"/>
      <c r="OW163" s="192" t="e">
        <f t="shared" si="4374"/>
        <v>#VALUE!</v>
      </c>
      <c r="OX163" s="106" t="e">
        <f t="shared" si="4375"/>
        <v>#VALUE!</v>
      </c>
      <c r="OY163" s="202"/>
      <c r="OZ163" s="202"/>
      <c r="PA163" s="202"/>
      <c r="PB163" s="202"/>
      <c r="PC163" s="202"/>
      <c r="PD163" s="202"/>
      <c r="PE163" s="202"/>
      <c r="PF163" s="202"/>
      <c r="PG163" s="203"/>
      <c r="PH163" s="204"/>
      <c r="PI163" s="108" t="e">
        <f t="shared" si="4376"/>
        <v>#VALUE!</v>
      </c>
      <c r="PJ163" s="102">
        <f>IF(E163=0,0,SUMIF('Cocktail (December 2025)'!$F$6:$DB$1547,E163,'Cocktail (December 2025)'!$BZ$6:$BZ$1547))</f>
        <v>0</v>
      </c>
      <c r="PK163" s="108" t="e">
        <f t="shared" si="4377"/>
        <v>#VALUE!</v>
      </c>
      <c r="PL163" s="109" t="e">
        <f t="shared" si="4378"/>
        <v>#VALUE!</v>
      </c>
      <c r="PM163" s="104" t="e">
        <f t="shared" si="4379"/>
        <v>#VALUE!</v>
      </c>
      <c r="PN163" s="105" t="e">
        <f t="shared" si="4380"/>
        <v>#VALUE!</v>
      </c>
      <c r="PO163" s="191"/>
      <c r="PP163" s="192" t="e">
        <f t="shared" si="4381"/>
        <v>#VALUE!</v>
      </c>
      <c r="PQ163" s="106" t="e">
        <f t="shared" si="4382"/>
        <v>#VALUE!</v>
      </c>
      <c r="PR163" s="202"/>
      <c r="PS163" s="202"/>
      <c r="PT163" s="202"/>
      <c r="PU163" s="202"/>
      <c r="PV163" s="202"/>
      <c r="PW163" s="202"/>
      <c r="PX163" s="202"/>
      <c r="PY163" s="202"/>
      <c r="PZ163" s="203"/>
      <c r="QA163" s="204"/>
      <c r="QB163" s="108" t="e">
        <f t="shared" si="4383"/>
        <v>#VALUE!</v>
      </c>
      <c r="QC163" s="102">
        <f>IF(E163=0,0,SUMIF('Cocktail (December 2025)'!$F$6:$DB$1547,E163,'Cocktail (December 2025)'!$CC$6:$CC$1547))</f>
        <v>0</v>
      </c>
      <c r="QD163" s="108" t="e">
        <f t="shared" si="4384"/>
        <v>#VALUE!</v>
      </c>
      <c r="QE163" s="109" t="e">
        <f t="shared" si="4385"/>
        <v>#VALUE!</v>
      </c>
      <c r="QF163" s="104" t="e">
        <f t="shared" si="4386"/>
        <v>#VALUE!</v>
      </c>
      <c r="QG163" s="105" t="e">
        <f t="shared" si="4387"/>
        <v>#VALUE!</v>
      </c>
      <c r="QH163" s="191"/>
      <c r="QI163" s="192" t="e">
        <f t="shared" si="4388"/>
        <v>#VALUE!</v>
      </c>
      <c r="QJ163" s="106" t="e">
        <f t="shared" si="4389"/>
        <v>#VALUE!</v>
      </c>
      <c r="QK163" s="202"/>
      <c r="QL163" s="202"/>
      <c r="QM163" s="202"/>
      <c r="QN163" s="202"/>
      <c r="QO163" s="202"/>
      <c r="QP163" s="202"/>
      <c r="QQ163" s="202"/>
      <c r="QR163" s="202"/>
      <c r="QS163" s="203"/>
      <c r="QT163" s="204"/>
      <c r="QU163" s="108" t="e">
        <f t="shared" si="4390"/>
        <v>#VALUE!</v>
      </c>
      <c r="QV163" s="102">
        <f>IF(E163=0,0,SUMIF('Cocktail (December 2025)'!$F$6:$DB$1547,E163,'Cocktail (December 2025)'!$CF$6:$CF$1547))</f>
        <v>0</v>
      </c>
      <c r="QW163" s="108" t="e">
        <f t="shared" si="4391"/>
        <v>#VALUE!</v>
      </c>
      <c r="QX163" s="109" t="e">
        <f t="shared" si="4392"/>
        <v>#VALUE!</v>
      </c>
      <c r="QY163" s="104" t="e">
        <f t="shared" si="4393"/>
        <v>#VALUE!</v>
      </c>
      <c r="QZ163" s="105" t="e">
        <f t="shared" si="4394"/>
        <v>#VALUE!</v>
      </c>
      <c r="RA163" s="191"/>
      <c r="RB163" s="192" t="e">
        <f t="shared" si="4395"/>
        <v>#VALUE!</v>
      </c>
      <c r="RC163" s="106" t="e">
        <f t="shared" si="4396"/>
        <v>#VALUE!</v>
      </c>
      <c r="RD163" s="202"/>
      <c r="RE163" s="202"/>
      <c r="RF163" s="202"/>
      <c r="RG163" s="202"/>
      <c r="RH163" s="202"/>
      <c r="RI163" s="202"/>
      <c r="RJ163" s="202"/>
      <c r="RK163" s="202"/>
      <c r="RL163" s="203"/>
      <c r="RM163" s="204"/>
      <c r="RN163" s="108" t="e">
        <f t="shared" si="4397"/>
        <v>#VALUE!</v>
      </c>
      <c r="RO163" s="102">
        <f>IF(E163=0,0,SUMIF('Cocktail (December 2025)'!$F$6:$DB$1547,E163,'Cocktail (December 2025)'!$CI$6:$CI$1547))</f>
        <v>0</v>
      </c>
      <c r="RP163" s="108" t="e">
        <f t="shared" si="4398"/>
        <v>#VALUE!</v>
      </c>
      <c r="RQ163" s="109" t="e">
        <f t="shared" si="4399"/>
        <v>#VALUE!</v>
      </c>
      <c r="RR163" s="104" t="e">
        <f t="shared" si="4400"/>
        <v>#VALUE!</v>
      </c>
      <c r="RS163" s="105" t="e">
        <f t="shared" si="4401"/>
        <v>#VALUE!</v>
      </c>
      <c r="RT163" s="191"/>
      <c r="RU163" s="192" t="e">
        <f t="shared" si="4402"/>
        <v>#VALUE!</v>
      </c>
      <c r="RV163" s="106" t="e">
        <f t="shared" si="4403"/>
        <v>#VALUE!</v>
      </c>
      <c r="RW163" s="202"/>
      <c r="RX163" s="202"/>
      <c r="RY163" s="202"/>
      <c r="RZ163" s="202"/>
      <c r="SA163" s="202"/>
      <c r="SB163" s="202"/>
      <c r="SC163" s="202"/>
      <c r="SD163" s="202"/>
      <c r="SE163" s="203"/>
      <c r="SF163" s="204"/>
      <c r="SG163" s="108" t="e">
        <f t="shared" si="4404"/>
        <v>#VALUE!</v>
      </c>
      <c r="SH163" s="102">
        <f>IF(E163=0,0,SUMIF('Cocktail (December 2025)'!$F$6:$DB$1547,E163,'Cocktail (December 2025)'!$CL$6:$CL$1547))</f>
        <v>0</v>
      </c>
      <c r="SI163" s="108" t="e">
        <f t="shared" si="4405"/>
        <v>#VALUE!</v>
      </c>
      <c r="SJ163" s="109" t="e">
        <f t="shared" si="4406"/>
        <v>#VALUE!</v>
      </c>
      <c r="SK163" s="104" t="e">
        <f t="shared" si="4407"/>
        <v>#VALUE!</v>
      </c>
      <c r="SL163" s="105" t="e">
        <f t="shared" si="4408"/>
        <v>#VALUE!</v>
      </c>
      <c r="SM163" s="191"/>
      <c r="SN163" s="192" t="e">
        <f t="shared" si="4409"/>
        <v>#VALUE!</v>
      </c>
      <c r="SO163" s="106" t="e">
        <f t="shared" si="4410"/>
        <v>#VALUE!</v>
      </c>
      <c r="SP163" s="202"/>
      <c r="SQ163" s="202"/>
      <c r="SR163" s="202"/>
      <c r="SS163" s="202"/>
      <c r="ST163" s="202"/>
      <c r="SU163" s="202"/>
      <c r="SV163" s="202"/>
      <c r="SW163" s="202"/>
      <c r="SX163" s="203"/>
      <c r="SY163" s="204"/>
      <c r="SZ163" s="108" t="e">
        <f t="shared" si="4411"/>
        <v>#VALUE!</v>
      </c>
      <c r="TA163" s="102">
        <f>IF(E163=0,0,SUMIF('Cocktail (December 2025)'!$F$6:$DB$1547,E163,'Cocktail (December 2025)'!$CO$6:$CO$1547))</f>
        <v>0</v>
      </c>
      <c r="TB163" s="108" t="e">
        <f t="shared" si="4412"/>
        <v>#VALUE!</v>
      </c>
      <c r="TC163" s="109" t="e">
        <f t="shared" si="4413"/>
        <v>#VALUE!</v>
      </c>
      <c r="TD163" s="104" t="e">
        <f t="shared" si="4414"/>
        <v>#VALUE!</v>
      </c>
      <c r="TE163" s="105" t="e">
        <f t="shared" si="4415"/>
        <v>#VALUE!</v>
      </c>
      <c r="TF163" s="191"/>
      <c r="TG163" s="192" t="e">
        <f t="shared" si="4416"/>
        <v>#VALUE!</v>
      </c>
      <c r="TH163" s="106" t="e">
        <f t="shared" si="4417"/>
        <v>#VALUE!</v>
      </c>
      <c r="TI163" s="202"/>
      <c r="TJ163" s="202"/>
      <c r="TK163" s="202"/>
      <c r="TL163" s="202"/>
      <c r="TM163" s="202"/>
      <c r="TN163" s="202"/>
      <c r="TO163" s="202"/>
      <c r="TP163" s="202"/>
      <c r="TQ163" s="203"/>
      <c r="TR163" s="204"/>
      <c r="TS163" s="108" t="e">
        <f t="shared" si="4418"/>
        <v>#VALUE!</v>
      </c>
      <c r="TT163" s="102">
        <f>IF(E163=0,0,SUMIF('Cocktail (December 2025)'!$F$6:$DB$1547,E163,'Cocktail (December 2025)'!$CR$6:$CR$1547))</f>
        <v>0</v>
      </c>
      <c r="TU163" s="108" t="e">
        <f t="shared" si="4419"/>
        <v>#VALUE!</v>
      </c>
      <c r="TV163" s="109" t="e">
        <f t="shared" si="4420"/>
        <v>#VALUE!</v>
      </c>
      <c r="TW163" s="104" t="e">
        <f t="shared" si="4421"/>
        <v>#VALUE!</v>
      </c>
      <c r="TX163" s="105" t="e">
        <f t="shared" si="4422"/>
        <v>#VALUE!</v>
      </c>
      <c r="TY163" s="191"/>
      <c r="TZ163" s="192" t="e">
        <f t="shared" si="4423"/>
        <v>#VALUE!</v>
      </c>
      <c r="UA163" s="106" t="e">
        <f t="shared" si="4424"/>
        <v>#VALUE!</v>
      </c>
      <c r="UB163" s="202"/>
      <c r="UC163" s="202"/>
      <c r="UD163" s="202"/>
      <c r="UE163" s="202"/>
      <c r="UF163" s="202"/>
      <c r="UG163" s="202"/>
      <c r="UH163" s="202"/>
      <c r="UI163" s="202"/>
      <c r="UJ163" s="203"/>
      <c r="UK163" s="204"/>
      <c r="UL163" s="108" t="e">
        <f t="shared" si="4425"/>
        <v>#VALUE!</v>
      </c>
      <c r="UM163" s="102">
        <f>IF(E163=0,0,SUMIF('Cocktail (December 2025)'!$F$6:$DB$1547,E163,'Cocktail (December 2025)'!$CU$6:$CU$1547))</f>
        <v>0</v>
      </c>
      <c r="UN163" s="108" t="e">
        <f t="shared" si="4426"/>
        <v>#VALUE!</v>
      </c>
      <c r="UO163" s="109" t="e">
        <f t="shared" si="4427"/>
        <v>#VALUE!</v>
      </c>
      <c r="UP163" s="104" t="e">
        <f t="shared" si="4428"/>
        <v>#VALUE!</v>
      </c>
      <c r="UQ163" s="105" t="e">
        <f t="shared" si="4429"/>
        <v>#VALUE!</v>
      </c>
      <c r="UR163" s="191"/>
      <c r="US163" s="192" t="e">
        <f t="shared" si="4430"/>
        <v>#VALUE!</v>
      </c>
      <c r="UT163" s="106" t="e">
        <f t="shared" si="4431"/>
        <v>#VALUE!</v>
      </c>
      <c r="UU163" s="202"/>
      <c r="UV163" s="202"/>
      <c r="UW163" s="202"/>
      <c r="UX163" s="202"/>
      <c r="UY163" s="202"/>
      <c r="UZ163" s="202"/>
      <c r="VA163" s="202"/>
      <c r="VB163" s="202"/>
      <c r="VC163" s="203"/>
      <c r="VD163" s="204"/>
      <c r="VE163" s="108" t="e">
        <f t="shared" si="4432"/>
        <v>#VALUE!</v>
      </c>
      <c r="VF163" s="102">
        <f>IF(E163=0,0,SUMIF('Cocktail (December 2025)'!$F$6:$DB$1547,E163,'Cocktail (December 2025)'!$CX$6:$CX$1547))</f>
        <v>0</v>
      </c>
      <c r="VG163" s="108" t="e">
        <f t="shared" si="4433"/>
        <v>#VALUE!</v>
      </c>
      <c r="VH163" s="109" t="e">
        <f t="shared" si="4434"/>
        <v>#VALUE!</v>
      </c>
      <c r="VI163" s="104" t="e">
        <f t="shared" si="4435"/>
        <v>#VALUE!</v>
      </c>
      <c r="VJ163" s="105" t="e">
        <f t="shared" si="4436"/>
        <v>#VALUE!</v>
      </c>
      <c r="VK163" s="191"/>
      <c r="VL163" s="192" t="e">
        <f t="shared" si="4437"/>
        <v>#VALUE!</v>
      </c>
      <c r="VM163" s="106" t="e">
        <f t="shared" si="4438"/>
        <v>#VALUE!</v>
      </c>
      <c r="VN163" s="202"/>
      <c r="VO163" s="202"/>
      <c r="VP163" s="202"/>
      <c r="VQ163" s="202"/>
      <c r="VR163" s="202"/>
      <c r="VS163" s="202"/>
      <c r="VT163" s="202"/>
      <c r="VU163" s="202"/>
      <c r="VV163" s="203"/>
      <c r="VW163" s="204"/>
      <c r="VX163" s="108" t="e">
        <f t="shared" si="4439"/>
        <v>#VALUE!</v>
      </c>
      <c r="VY163" s="102">
        <f>IF(E163=0,0,SUMIF('Cocktail (December 2025)'!$F$6:$DB$1547,E163,'Cocktail (December 2025)'!$DA$6:$DA$1547))</f>
        <v>0</v>
      </c>
      <c r="VZ163" s="108" t="e">
        <f t="shared" si="4440"/>
        <v>#VALUE!</v>
      </c>
      <c r="WA163" s="109" t="e">
        <f t="shared" si="4441"/>
        <v>#VALUE!</v>
      </c>
      <c r="WB163" s="104" t="e">
        <f t="shared" si="4442"/>
        <v>#VALUE!</v>
      </c>
      <c r="WC163" s="105" t="e">
        <f t="shared" si="4443"/>
        <v>#VALUE!</v>
      </c>
      <c r="WD163" s="191"/>
      <c r="WE163" s="192" t="e">
        <f t="shared" si="4444"/>
        <v>#VALUE!</v>
      </c>
      <c r="WF163" s="14" t="s">
        <v>81</v>
      </c>
      <c r="WG163" s="62">
        <f t="shared" si="4445"/>
        <v>0</v>
      </c>
      <c r="WH163" s="13">
        <f t="shared" si="4446"/>
        <v>0</v>
      </c>
      <c r="WI163" s="13">
        <f t="shared" si="4447"/>
        <v>0</v>
      </c>
      <c r="WJ163" s="13">
        <f t="shared" si="4448"/>
        <v>0</v>
      </c>
      <c r="WK163" s="13">
        <f t="shared" si="4449"/>
        <v>0</v>
      </c>
      <c r="WL163" s="13">
        <f t="shared" si="4450"/>
        <v>0</v>
      </c>
      <c r="WM163" s="13">
        <f t="shared" si="4451"/>
        <v>0</v>
      </c>
      <c r="WN163" s="13">
        <f t="shared" si="4452"/>
        <v>0</v>
      </c>
      <c r="WO163" s="13">
        <f t="shared" si="4453"/>
        <v>0</v>
      </c>
      <c r="WP163" s="63">
        <f t="shared" si="4454"/>
        <v>0</v>
      </c>
      <c r="WQ163" s="63">
        <f t="shared" si="4455"/>
        <v>0</v>
      </c>
      <c r="WR163" s="63" t="e">
        <f t="shared" si="4456"/>
        <v>#VALUE!</v>
      </c>
      <c r="WS163" s="63" t="e">
        <f t="shared" si="4457"/>
        <v>#VALUE!</v>
      </c>
      <c r="WT163" s="54" t="e">
        <f t="shared" si="4458"/>
        <v>#VALUE!</v>
      </c>
      <c r="WU163" s="64" t="e">
        <f t="shared" si="4459"/>
        <v>#VALUE!</v>
      </c>
      <c r="WV163" s="196"/>
      <c r="WW163" s="197" t="e">
        <f t="shared" si="4460"/>
        <v>#VALUE!</v>
      </c>
      <c r="WX163" s="12" t="e">
        <f t="shared" si="4461"/>
        <v>#VALUE!</v>
      </c>
      <c r="WY163" s="61"/>
    </row>
    <row r="164" spans="1:623" ht="15" hidden="1" x14ac:dyDescent="0.3">
      <c r="A164" s="114" t="str">
        <f t="shared" si="3994"/>
        <v>-</v>
      </c>
      <c r="B164" s="175"/>
      <c r="C164" s="173">
        <v>974</v>
      </c>
      <c r="D164" s="174">
        <v>473</v>
      </c>
      <c r="E164" s="138"/>
      <c r="F164" s="98" t="str">
        <f>IF(E164="","",IF(VLOOKUP(E164,'Master Data (December 2025)'!$B$10:$N$857,1)=E164,VLOOKUP(E164,'Master Data (December 2025)'!$B$10:$N$857,6),"XX"))</f>
        <v/>
      </c>
      <c r="G164" s="98"/>
      <c r="H164" s="90" t="str">
        <f>IF(E164="","",IF(VLOOKUP(E164,'Master Data (December 2025)'!$B$10:$N$857,1)=E164,VLOOKUP(E164,'Master Data (December 2025)'!$B$10:$N$857,8),"XX"))</f>
        <v/>
      </c>
      <c r="I164" s="98"/>
      <c r="J164" s="90" t="str">
        <f>IF(E164="","",IF(VLOOKUP(E164,'Master Data (December 2025)'!$B$10:$N$857,1)=E164,VLOOKUP(E164,'Master Data (December 2025)'!$B$10:$N$857,3),"XX"))</f>
        <v/>
      </c>
      <c r="K164" s="99" t="str">
        <f>IF(E164="","",IF(VLOOKUP(E164,'Master Data (December 2025)'!$B$10:$N$857,1)=E164,VLOOKUP(E164,'Master Data (December 2025)'!$B$10:$N$857,5),"XX"))</f>
        <v/>
      </c>
      <c r="L164" s="215" t="str">
        <f>IF(E164="","",IF(VLOOKUP(E164,'Master Data (December 2025)'!$B$10:$N$857,1)=E164,VLOOKUP(E164,'Master Data (December 2025)'!$B$10:$N$857,11),"XX"))</f>
        <v/>
      </c>
      <c r="M164" s="215" t="str">
        <f>IF(E164="","",IF(VLOOKUP(E164,'Master Data (December 2025)'!$B$10:$N$857,1)=E164,VLOOKUP(E164,'Master Data (December 2025)'!$B$10:$N$857,13),"XX"))</f>
        <v/>
      </c>
      <c r="N164" s="208"/>
      <c r="O164" s="100">
        <f t="shared" si="4229"/>
        <v>0</v>
      </c>
      <c r="P164" s="202"/>
      <c r="Q164" s="202"/>
      <c r="R164" s="202"/>
      <c r="S164" s="202"/>
      <c r="T164" s="202"/>
      <c r="U164" s="202"/>
      <c r="V164" s="202"/>
      <c r="W164" s="202"/>
      <c r="X164" s="203"/>
      <c r="Y164" s="204"/>
      <c r="Z164" s="101" t="e">
        <f t="shared" si="4230"/>
        <v>#VALUE!</v>
      </c>
      <c r="AA164" s="102">
        <f>IF(E164=0,0,SUMIF('Cocktail (December 2025)'!$F$6:$DB$1547,E164,'Cocktail (December 2025)'!$O$6:$O$1547))</f>
        <v>0</v>
      </c>
      <c r="AB164" s="103" t="e">
        <f t="shared" si="4231"/>
        <v>#VALUE!</v>
      </c>
      <c r="AC164" s="104" t="e">
        <f t="shared" si="4232"/>
        <v>#VALUE!</v>
      </c>
      <c r="AD164" s="104" t="e">
        <f t="shared" si="4233"/>
        <v>#VALUE!</v>
      </c>
      <c r="AE164" s="105" t="e">
        <f t="shared" si="4234"/>
        <v>#VALUE!</v>
      </c>
      <c r="AF164" s="191"/>
      <c r="AG164" s="192" t="e">
        <f t="shared" si="4235"/>
        <v>#VALUE!</v>
      </c>
      <c r="AH164" s="106" t="e">
        <f t="shared" si="3995"/>
        <v>#VALUE!</v>
      </c>
      <c r="AI164" s="202"/>
      <c r="AJ164" s="202"/>
      <c r="AK164" s="202"/>
      <c r="AL164" s="202"/>
      <c r="AM164" s="202"/>
      <c r="AN164" s="202"/>
      <c r="AO164" s="202"/>
      <c r="AP164" s="202"/>
      <c r="AQ164" s="203"/>
      <c r="AR164" s="204"/>
      <c r="AS164" s="107" t="e">
        <f t="shared" si="4236"/>
        <v>#VALUE!</v>
      </c>
      <c r="AT164" s="102">
        <f>IF(E164=0,0,SUMIF('Cocktail (December 2025)'!$F$6:$DB$1547,E164,'Cocktail (December 2025)'!$R$6:$R$1547))</f>
        <v>0</v>
      </c>
      <c r="AU164" s="108" t="e">
        <f t="shared" si="4237"/>
        <v>#VALUE!</v>
      </c>
      <c r="AV164" s="104" t="e">
        <f t="shared" si="4238"/>
        <v>#VALUE!</v>
      </c>
      <c r="AW164" s="104" t="e">
        <f t="shared" si="4239"/>
        <v>#VALUE!</v>
      </c>
      <c r="AX164" s="105" t="e">
        <f t="shared" si="4240"/>
        <v>#VALUE!</v>
      </c>
      <c r="AY164" s="191"/>
      <c r="AZ164" s="192" t="e">
        <f t="shared" si="4241"/>
        <v>#VALUE!</v>
      </c>
      <c r="BA164" s="106" t="e">
        <f t="shared" si="4242"/>
        <v>#VALUE!</v>
      </c>
      <c r="BB164" s="202"/>
      <c r="BC164" s="202"/>
      <c r="BD164" s="202"/>
      <c r="BE164" s="202"/>
      <c r="BF164" s="202"/>
      <c r="BG164" s="202"/>
      <c r="BH164" s="202"/>
      <c r="BI164" s="202"/>
      <c r="BJ164" s="203"/>
      <c r="BK164" s="204"/>
      <c r="BL164" s="108" t="e">
        <f t="shared" si="4243"/>
        <v>#VALUE!</v>
      </c>
      <c r="BM164" s="102">
        <f>IF(E164=0,0,SUMIF('Cocktail (December 2025)'!$F$6:$DB$1547,E164,'Cocktail (December 2025)'!$U$6:$U$1547))</f>
        <v>0</v>
      </c>
      <c r="BN164" s="108" t="e">
        <f t="shared" si="4244"/>
        <v>#VALUE!</v>
      </c>
      <c r="BO164" s="109" t="e">
        <f t="shared" si="4245"/>
        <v>#VALUE!</v>
      </c>
      <c r="BP164" s="104" t="e">
        <f t="shared" si="4246"/>
        <v>#VALUE!</v>
      </c>
      <c r="BQ164" s="105" t="e">
        <f t="shared" si="4247"/>
        <v>#VALUE!</v>
      </c>
      <c r="BR164" s="191"/>
      <c r="BS164" s="192" t="e">
        <f t="shared" si="4248"/>
        <v>#VALUE!</v>
      </c>
      <c r="BT164" s="106" t="e">
        <f t="shared" si="4249"/>
        <v>#VALUE!</v>
      </c>
      <c r="BU164" s="202"/>
      <c r="BV164" s="202"/>
      <c r="BW164" s="202"/>
      <c r="BX164" s="202"/>
      <c r="BY164" s="202"/>
      <c r="BZ164" s="202"/>
      <c r="CA164" s="202"/>
      <c r="CB164" s="202"/>
      <c r="CC164" s="203"/>
      <c r="CD164" s="204"/>
      <c r="CE164" s="108" t="e">
        <f t="shared" si="4250"/>
        <v>#VALUE!</v>
      </c>
      <c r="CF164" s="102">
        <f>IF(E164=0,0,SUMIF('Cocktail (December 2025)'!$F$6:$DB$1547,E164,'Cocktail (December 2025)'!$X$6:$X$1547))</f>
        <v>0</v>
      </c>
      <c r="CG164" s="108" t="e">
        <f t="shared" si="4251"/>
        <v>#VALUE!</v>
      </c>
      <c r="CH164" s="109" t="e">
        <f t="shared" si="4252"/>
        <v>#VALUE!</v>
      </c>
      <c r="CI164" s="104" t="e">
        <f t="shared" si="4253"/>
        <v>#VALUE!</v>
      </c>
      <c r="CJ164" s="105" t="e">
        <f t="shared" si="4254"/>
        <v>#VALUE!</v>
      </c>
      <c r="CK164" s="191"/>
      <c r="CL164" s="192" t="e">
        <f t="shared" si="4255"/>
        <v>#VALUE!</v>
      </c>
      <c r="CM164" s="106" t="e">
        <f t="shared" si="4256"/>
        <v>#VALUE!</v>
      </c>
      <c r="CN164" s="202"/>
      <c r="CO164" s="202"/>
      <c r="CP164" s="202"/>
      <c r="CQ164" s="202"/>
      <c r="CR164" s="202"/>
      <c r="CS164" s="202"/>
      <c r="CT164" s="202"/>
      <c r="CU164" s="202"/>
      <c r="CV164" s="203"/>
      <c r="CW164" s="204"/>
      <c r="CX164" s="108" t="e">
        <f t="shared" si="4257"/>
        <v>#VALUE!</v>
      </c>
      <c r="CY164" s="102">
        <f>IF(E164=0,0,SUMIF('Cocktail (December 2025)'!$F$6:$DB$1547,E164,'Cocktail (December 2025)'!$AA$6:$AA$1547))</f>
        <v>0</v>
      </c>
      <c r="CZ164" s="108" t="e">
        <f t="shared" si="4258"/>
        <v>#VALUE!</v>
      </c>
      <c r="DA164" s="109" t="e">
        <f t="shared" si="4259"/>
        <v>#VALUE!</v>
      </c>
      <c r="DB164" s="104" t="e">
        <f t="shared" si="4260"/>
        <v>#VALUE!</v>
      </c>
      <c r="DC164" s="105" t="e">
        <f t="shared" si="4261"/>
        <v>#VALUE!</v>
      </c>
      <c r="DD164" s="191"/>
      <c r="DE164" s="192" t="e">
        <f t="shared" si="4262"/>
        <v>#VALUE!</v>
      </c>
      <c r="DF164" s="106" t="e">
        <f t="shared" si="4263"/>
        <v>#VALUE!</v>
      </c>
      <c r="DG164" s="202"/>
      <c r="DH164" s="202"/>
      <c r="DI164" s="202"/>
      <c r="DJ164" s="202"/>
      <c r="DK164" s="202"/>
      <c r="DL164" s="202"/>
      <c r="DM164" s="202"/>
      <c r="DN164" s="202"/>
      <c r="DO164" s="203"/>
      <c r="DP164" s="204"/>
      <c r="DQ164" s="108" t="e">
        <f t="shared" si="4264"/>
        <v>#VALUE!</v>
      </c>
      <c r="DR164" s="102">
        <f>IF(E164=0,0,SUMIF('Cocktail (December 2025)'!$F$6:$DB$1547,E164,'Cocktail (December 2025)'!$AD$6:$AD$1547))</f>
        <v>0</v>
      </c>
      <c r="DS164" s="108" t="e">
        <f t="shared" si="4265"/>
        <v>#VALUE!</v>
      </c>
      <c r="DT164" s="109" t="e">
        <f t="shared" si="4266"/>
        <v>#VALUE!</v>
      </c>
      <c r="DU164" s="104" t="e">
        <f t="shared" si="4267"/>
        <v>#VALUE!</v>
      </c>
      <c r="DV164" s="105" t="e">
        <f t="shared" si="4268"/>
        <v>#VALUE!</v>
      </c>
      <c r="DW164" s="191"/>
      <c r="DX164" s="192" t="e">
        <f t="shared" si="4269"/>
        <v>#VALUE!</v>
      </c>
      <c r="DY164" s="106" t="e">
        <f t="shared" si="4270"/>
        <v>#VALUE!</v>
      </c>
      <c r="DZ164" s="202"/>
      <c r="EA164" s="202"/>
      <c r="EB164" s="202"/>
      <c r="EC164" s="202"/>
      <c r="ED164" s="202"/>
      <c r="EE164" s="202"/>
      <c r="EF164" s="202"/>
      <c r="EG164" s="202"/>
      <c r="EH164" s="203"/>
      <c r="EI164" s="204"/>
      <c r="EJ164" s="108" t="e">
        <f t="shared" si="4271"/>
        <v>#VALUE!</v>
      </c>
      <c r="EK164" s="102">
        <f>IF(E164=0,0,SUMIF('Cocktail (December 2025)'!$F$6:$DB$1547,E164,'Cocktail (December 2025)'!$AG$6:$AG$1547))</f>
        <v>0</v>
      </c>
      <c r="EL164" s="108" t="e">
        <f t="shared" si="4272"/>
        <v>#VALUE!</v>
      </c>
      <c r="EM164" s="109" t="e">
        <f t="shared" si="4273"/>
        <v>#VALUE!</v>
      </c>
      <c r="EN164" s="104" t="e">
        <f t="shared" si="4274"/>
        <v>#VALUE!</v>
      </c>
      <c r="EO164" s="105" t="e">
        <f t="shared" si="4275"/>
        <v>#VALUE!</v>
      </c>
      <c r="EP164" s="191"/>
      <c r="EQ164" s="199" t="e">
        <f t="shared" si="4276"/>
        <v>#VALUE!</v>
      </c>
      <c r="ER164" s="185" t="e">
        <f t="shared" si="4277"/>
        <v>#VALUE!</v>
      </c>
      <c r="ES164" s="202"/>
      <c r="ET164" s="202"/>
      <c r="EU164" s="202"/>
      <c r="EV164" s="202"/>
      <c r="EW164" s="202"/>
      <c r="EX164" s="202"/>
      <c r="EY164" s="202"/>
      <c r="EZ164" s="202"/>
      <c r="FA164" s="203"/>
      <c r="FB164" s="204"/>
      <c r="FC164" s="108" t="e">
        <f t="shared" si="4278"/>
        <v>#VALUE!</v>
      </c>
      <c r="FD164" s="102">
        <f>IF(E164=0,0,SUMIF('Cocktail (December 2025)'!$F$6:$DB$1547,E164,'Cocktail (December 2025)'!$AJ$6:$AJ$1547))</f>
        <v>0</v>
      </c>
      <c r="FE164" s="108" t="e">
        <f t="shared" si="4279"/>
        <v>#VALUE!</v>
      </c>
      <c r="FF164" s="109" t="e">
        <f t="shared" si="4280"/>
        <v>#VALUE!</v>
      </c>
      <c r="FG164" s="104" t="e">
        <f t="shared" si="4281"/>
        <v>#VALUE!</v>
      </c>
      <c r="FH164" s="105" t="e">
        <f t="shared" si="4282"/>
        <v>#VALUE!</v>
      </c>
      <c r="FI164" s="191"/>
      <c r="FJ164" s="192" t="e">
        <f t="shared" si="4283"/>
        <v>#VALUE!</v>
      </c>
      <c r="FK164" s="110" t="e">
        <f t="shared" si="4284"/>
        <v>#VALUE!</v>
      </c>
      <c r="FL164" s="202"/>
      <c r="FM164" s="202"/>
      <c r="FN164" s="202"/>
      <c r="FO164" s="202"/>
      <c r="FP164" s="202"/>
      <c r="FQ164" s="202"/>
      <c r="FR164" s="202"/>
      <c r="FS164" s="202"/>
      <c r="FT164" s="203"/>
      <c r="FU164" s="204"/>
      <c r="FV164" s="108" t="e">
        <f t="shared" si="4285"/>
        <v>#VALUE!</v>
      </c>
      <c r="FW164" s="102">
        <f>IF(E164=0,0,SUMIF('Cocktail (December 2025)'!$F$6:$DB$1547,E164,'Cocktail (December 2025)'!$AM$6:$AM$1547))</f>
        <v>0</v>
      </c>
      <c r="FX164" s="108" t="e">
        <f t="shared" si="4286"/>
        <v>#VALUE!</v>
      </c>
      <c r="FY164" s="109" t="e">
        <f t="shared" si="4287"/>
        <v>#VALUE!</v>
      </c>
      <c r="FZ164" s="104" t="e">
        <f t="shared" si="4288"/>
        <v>#VALUE!</v>
      </c>
      <c r="GA164" s="105" t="e">
        <f t="shared" si="4289"/>
        <v>#VALUE!</v>
      </c>
      <c r="GB164" s="191"/>
      <c r="GC164" s="192" t="e">
        <f t="shared" si="4290"/>
        <v>#VALUE!</v>
      </c>
      <c r="GD164" s="106" t="e">
        <f t="shared" si="4291"/>
        <v>#VALUE!</v>
      </c>
      <c r="GE164" s="202"/>
      <c r="GF164" s="202"/>
      <c r="GG164" s="202"/>
      <c r="GH164" s="202"/>
      <c r="GI164" s="202"/>
      <c r="GJ164" s="202"/>
      <c r="GK164" s="202"/>
      <c r="GL164" s="202"/>
      <c r="GM164" s="203"/>
      <c r="GN164" s="204"/>
      <c r="GO164" s="108" t="e">
        <f t="shared" si="4292"/>
        <v>#VALUE!</v>
      </c>
      <c r="GP164" s="102">
        <f>IF(E164=0,0,SUMIF('Cocktail (December 2025)'!$F$6:$DB$1547,E164,'Cocktail (December 2025)'!$AP$6:$AP$1547))</f>
        <v>0</v>
      </c>
      <c r="GQ164" s="108" t="e">
        <f t="shared" si="4293"/>
        <v>#VALUE!</v>
      </c>
      <c r="GR164" s="109" t="e">
        <f t="shared" si="4294"/>
        <v>#VALUE!</v>
      </c>
      <c r="GS164" s="104" t="e">
        <f t="shared" si="4295"/>
        <v>#VALUE!</v>
      </c>
      <c r="GT164" s="105" t="e">
        <f t="shared" si="4296"/>
        <v>#VALUE!</v>
      </c>
      <c r="GU164" s="191"/>
      <c r="GV164" s="192" t="e">
        <f t="shared" si="4297"/>
        <v>#VALUE!</v>
      </c>
      <c r="GW164" s="106" t="e">
        <f t="shared" si="4298"/>
        <v>#VALUE!</v>
      </c>
      <c r="GX164" s="202"/>
      <c r="GY164" s="202"/>
      <c r="GZ164" s="202"/>
      <c r="HA164" s="202"/>
      <c r="HB164" s="202"/>
      <c r="HC164" s="202"/>
      <c r="HD164" s="202"/>
      <c r="HE164" s="202"/>
      <c r="HF164" s="203"/>
      <c r="HG164" s="204"/>
      <c r="HH164" s="108" t="e">
        <f t="shared" si="4299"/>
        <v>#VALUE!</v>
      </c>
      <c r="HI164" s="102">
        <f>IF(E164=0,0,SUMIF('Cocktail (December 2025)'!$F$6:$DB$1547,E164,'Cocktail (December 2025)'!$AS$6:$AS$1547))</f>
        <v>0</v>
      </c>
      <c r="HJ164" s="108" t="e">
        <f t="shared" si="4300"/>
        <v>#VALUE!</v>
      </c>
      <c r="HK164" s="109" t="e">
        <f t="shared" si="4301"/>
        <v>#VALUE!</v>
      </c>
      <c r="HL164" s="104" t="e">
        <f t="shared" si="4302"/>
        <v>#VALUE!</v>
      </c>
      <c r="HM164" s="105" t="e">
        <f t="shared" si="4303"/>
        <v>#VALUE!</v>
      </c>
      <c r="HN164" s="191"/>
      <c r="HO164" s="192" t="e">
        <f t="shared" si="4304"/>
        <v>#VALUE!</v>
      </c>
      <c r="HP164" s="106" t="e">
        <f t="shared" si="4305"/>
        <v>#VALUE!</v>
      </c>
      <c r="HQ164" s="202"/>
      <c r="HR164" s="202"/>
      <c r="HS164" s="202"/>
      <c r="HT164" s="202"/>
      <c r="HU164" s="202"/>
      <c r="HV164" s="202"/>
      <c r="HW164" s="202"/>
      <c r="HX164" s="202"/>
      <c r="HY164" s="203"/>
      <c r="HZ164" s="204"/>
      <c r="IA164" s="108" t="e">
        <f t="shared" si="4306"/>
        <v>#VALUE!</v>
      </c>
      <c r="IB164" s="102">
        <f>IF(E164=0,0,SUMIF('Cocktail (December 2025)'!$F$6:$DB$1547,E164,'Cocktail (December 2025)'!$AV$6:$AV$1547))</f>
        <v>0</v>
      </c>
      <c r="IC164" s="108" t="e">
        <f t="shared" si="4307"/>
        <v>#VALUE!</v>
      </c>
      <c r="ID164" s="109" t="e">
        <f t="shared" si="4308"/>
        <v>#VALUE!</v>
      </c>
      <c r="IE164" s="104" t="e">
        <f t="shared" si="4309"/>
        <v>#VALUE!</v>
      </c>
      <c r="IF164" s="105" t="e">
        <f t="shared" si="4310"/>
        <v>#VALUE!</v>
      </c>
      <c r="IG164" s="191"/>
      <c r="IH164" s="192" t="e">
        <f t="shared" si="4311"/>
        <v>#VALUE!</v>
      </c>
      <c r="II164" s="106" t="e">
        <f t="shared" si="4312"/>
        <v>#VALUE!</v>
      </c>
      <c r="IJ164" s="202"/>
      <c r="IK164" s="202"/>
      <c r="IL164" s="202"/>
      <c r="IM164" s="202"/>
      <c r="IN164" s="202"/>
      <c r="IO164" s="202"/>
      <c r="IP164" s="202"/>
      <c r="IQ164" s="202"/>
      <c r="IR164" s="203"/>
      <c r="IS164" s="204"/>
      <c r="IT164" s="108" t="e">
        <f t="shared" si="4313"/>
        <v>#VALUE!</v>
      </c>
      <c r="IU164" s="102">
        <f>IF(E164=0,0,SUMIF('Cocktail (December 2025)'!$F$6:$DB$1547,E164,'Cocktail (December 2025)'!$AY$6:$AY$1547))</f>
        <v>0</v>
      </c>
      <c r="IV164" s="108" t="e">
        <f t="shared" si="4314"/>
        <v>#VALUE!</v>
      </c>
      <c r="IW164" s="109" t="e">
        <f t="shared" si="4315"/>
        <v>#VALUE!</v>
      </c>
      <c r="IX164" s="104" t="e">
        <f t="shared" si="4316"/>
        <v>#VALUE!</v>
      </c>
      <c r="IY164" s="105" t="e">
        <f t="shared" si="4317"/>
        <v>#VALUE!</v>
      </c>
      <c r="IZ164" s="191"/>
      <c r="JA164" s="192" t="e">
        <f t="shared" si="4318"/>
        <v>#VALUE!</v>
      </c>
      <c r="JB164" s="106" t="e">
        <f t="shared" si="4319"/>
        <v>#VALUE!</v>
      </c>
      <c r="JC164" s="202"/>
      <c r="JD164" s="202"/>
      <c r="JE164" s="202"/>
      <c r="JF164" s="202"/>
      <c r="JG164" s="202"/>
      <c r="JH164" s="202"/>
      <c r="JI164" s="202"/>
      <c r="JJ164" s="202"/>
      <c r="JK164" s="203"/>
      <c r="JL164" s="204"/>
      <c r="JM164" s="108" t="e">
        <f t="shared" si="4320"/>
        <v>#VALUE!</v>
      </c>
      <c r="JN164" s="102">
        <f>IF(E164=0,0,SUMIF('Cocktail (December 2025)'!$F$6:$DB$1547,E164,'Cocktail (December 2025)'!$BB$6:$BB$1547))</f>
        <v>0</v>
      </c>
      <c r="JO164" s="108" t="e">
        <f t="shared" si="4321"/>
        <v>#VALUE!</v>
      </c>
      <c r="JP164" s="109" t="e">
        <f t="shared" si="4322"/>
        <v>#VALUE!</v>
      </c>
      <c r="JQ164" s="104" t="e">
        <f t="shared" si="4323"/>
        <v>#VALUE!</v>
      </c>
      <c r="JR164" s="105" t="e">
        <f t="shared" si="4324"/>
        <v>#VALUE!</v>
      </c>
      <c r="JS164" s="191"/>
      <c r="JT164" s="192" t="e">
        <f t="shared" si="4325"/>
        <v>#VALUE!</v>
      </c>
      <c r="JU164" s="106" t="e">
        <f t="shared" si="4326"/>
        <v>#VALUE!</v>
      </c>
      <c r="JV164" s="202"/>
      <c r="JW164" s="202"/>
      <c r="JX164" s="202"/>
      <c r="JY164" s="202"/>
      <c r="JZ164" s="202"/>
      <c r="KA164" s="202"/>
      <c r="KB164" s="202"/>
      <c r="KC164" s="202"/>
      <c r="KD164" s="203"/>
      <c r="KE164" s="204"/>
      <c r="KF164" s="108" t="e">
        <f t="shared" si="4327"/>
        <v>#VALUE!</v>
      </c>
      <c r="KG164" s="102">
        <f>IF(E164=0,0,SUMIF('Cocktail (December 2025)'!$F$6:$DB$1547,E164,'Cocktail (December 2025)'!$BE$6:$BE$1547))</f>
        <v>0</v>
      </c>
      <c r="KH164" s="108" t="e">
        <f t="shared" si="4328"/>
        <v>#VALUE!</v>
      </c>
      <c r="KI164" s="109" t="e">
        <f t="shared" si="4329"/>
        <v>#VALUE!</v>
      </c>
      <c r="KJ164" s="104" t="e">
        <f t="shared" si="4330"/>
        <v>#VALUE!</v>
      </c>
      <c r="KK164" s="105" t="e">
        <f t="shared" si="4331"/>
        <v>#VALUE!</v>
      </c>
      <c r="KL164" s="191"/>
      <c r="KM164" s="192" t="e">
        <f t="shared" si="4332"/>
        <v>#VALUE!</v>
      </c>
      <c r="KN164" s="106" t="e">
        <f t="shared" si="4333"/>
        <v>#VALUE!</v>
      </c>
      <c r="KO164" s="202"/>
      <c r="KP164" s="202"/>
      <c r="KQ164" s="202"/>
      <c r="KR164" s="202"/>
      <c r="KS164" s="202"/>
      <c r="KT164" s="202"/>
      <c r="KU164" s="202"/>
      <c r="KV164" s="202"/>
      <c r="KW164" s="203"/>
      <c r="KX164" s="204"/>
      <c r="KY164" s="108" t="e">
        <f t="shared" si="4334"/>
        <v>#VALUE!</v>
      </c>
      <c r="KZ164" s="102">
        <f>IF(E164=0,0,SUMIF('Cocktail (December 2025)'!$F$6:$DB$1547,E164,'Cocktail (December 2025)'!$BH$6:$BH$1547))</f>
        <v>0</v>
      </c>
      <c r="LA164" s="108" t="e">
        <f t="shared" si="4335"/>
        <v>#VALUE!</v>
      </c>
      <c r="LB164" s="109" t="e">
        <f t="shared" si="4336"/>
        <v>#VALUE!</v>
      </c>
      <c r="LC164" s="104" t="e">
        <f t="shared" si="4337"/>
        <v>#VALUE!</v>
      </c>
      <c r="LD164" s="105" t="e">
        <f t="shared" si="4338"/>
        <v>#VALUE!</v>
      </c>
      <c r="LE164" s="191"/>
      <c r="LF164" s="192" t="e">
        <f t="shared" si="4339"/>
        <v>#VALUE!</v>
      </c>
      <c r="LG164" s="106" t="e">
        <f t="shared" si="4340"/>
        <v>#VALUE!</v>
      </c>
      <c r="LH164" s="202"/>
      <c r="LI164" s="202"/>
      <c r="LJ164" s="202"/>
      <c r="LK164" s="202"/>
      <c r="LL164" s="202"/>
      <c r="LM164" s="202"/>
      <c r="LN164" s="202"/>
      <c r="LO164" s="202"/>
      <c r="LP164" s="203"/>
      <c r="LQ164" s="204"/>
      <c r="LR164" s="108" t="e">
        <f t="shared" si="4341"/>
        <v>#VALUE!</v>
      </c>
      <c r="LS164" s="102">
        <f>IF(E164=0,0,SUMIF('Cocktail (December 2025)'!$F$6:$DB$1547,E164,'Cocktail (December 2025)'!$BK$6:$BK$1547))</f>
        <v>0</v>
      </c>
      <c r="LT164" s="108" t="e">
        <f t="shared" si="4342"/>
        <v>#VALUE!</v>
      </c>
      <c r="LU164" s="109" t="e">
        <f t="shared" si="4343"/>
        <v>#VALUE!</v>
      </c>
      <c r="LV164" s="104" t="e">
        <f t="shared" si="4344"/>
        <v>#VALUE!</v>
      </c>
      <c r="LW164" s="105" t="e">
        <f t="shared" si="4345"/>
        <v>#VALUE!</v>
      </c>
      <c r="LX164" s="191"/>
      <c r="LY164" s="192" t="e">
        <f t="shared" si="4346"/>
        <v>#VALUE!</v>
      </c>
      <c r="LZ164" s="106" t="e">
        <f t="shared" si="4347"/>
        <v>#VALUE!</v>
      </c>
      <c r="MA164" s="202"/>
      <c r="MB164" s="202"/>
      <c r="MC164" s="202"/>
      <c r="MD164" s="202"/>
      <c r="ME164" s="202"/>
      <c r="MF164" s="202"/>
      <c r="MG164" s="202"/>
      <c r="MH164" s="202"/>
      <c r="MI164" s="203"/>
      <c r="MJ164" s="204"/>
      <c r="MK164" s="108" t="e">
        <f t="shared" si="4348"/>
        <v>#VALUE!</v>
      </c>
      <c r="ML164" s="102">
        <f>IF(E164=0,0,SUMIF('Cocktail (December 2025)'!$F$6:$DB$1547,E164,'Cocktail (December 2025)'!$BN$6:$BN$1547))</f>
        <v>0</v>
      </c>
      <c r="MM164" s="108" t="e">
        <f t="shared" si="4349"/>
        <v>#VALUE!</v>
      </c>
      <c r="MN164" s="109" t="e">
        <f t="shared" si="4350"/>
        <v>#VALUE!</v>
      </c>
      <c r="MO164" s="104" t="e">
        <f t="shared" si="4351"/>
        <v>#VALUE!</v>
      </c>
      <c r="MP164" s="105" t="e">
        <f t="shared" si="4352"/>
        <v>#VALUE!</v>
      </c>
      <c r="MQ164" s="191"/>
      <c r="MR164" s="192" t="e">
        <f t="shared" si="4353"/>
        <v>#VALUE!</v>
      </c>
      <c r="MS164" s="106" t="e">
        <f t="shared" si="4354"/>
        <v>#VALUE!</v>
      </c>
      <c r="MT164" s="202"/>
      <c r="MU164" s="202"/>
      <c r="MV164" s="202"/>
      <c r="MW164" s="202"/>
      <c r="MX164" s="202"/>
      <c r="MY164" s="202"/>
      <c r="MZ164" s="202"/>
      <c r="NA164" s="202"/>
      <c r="NB164" s="203"/>
      <c r="NC164" s="204"/>
      <c r="ND164" s="108" t="e">
        <f t="shared" si="4355"/>
        <v>#VALUE!</v>
      </c>
      <c r="NE164" s="102">
        <f>IF(E164=0,0,SUMIF('Cocktail (December 2025)'!$F$6:$DB$1547,E164,'Cocktail (December 2025)'!$BQ$6:$BQ$1547))</f>
        <v>0</v>
      </c>
      <c r="NF164" s="108" t="e">
        <f t="shared" si="4356"/>
        <v>#VALUE!</v>
      </c>
      <c r="NG164" s="109" t="e">
        <f t="shared" si="4357"/>
        <v>#VALUE!</v>
      </c>
      <c r="NH164" s="104" t="e">
        <f t="shared" si="4358"/>
        <v>#VALUE!</v>
      </c>
      <c r="NI164" s="105" t="e">
        <f t="shared" si="4359"/>
        <v>#VALUE!</v>
      </c>
      <c r="NJ164" s="191"/>
      <c r="NK164" s="192" t="e">
        <f t="shared" si="4360"/>
        <v>#VALUE!</v>
      </c>
      <c r="NL164" s="106" t="e">
        <f t="shared" si="4361"/>
        <v>#VALUE!</v>
      </c>
      <c r="NM164" s="202"/>
      <c r="NN164" s="202"/>
      <c r="NO164" s="202"/>
      <c r="NP164" s="202"/>
      <c r="NQ164" s="202"/>
      <c r="NR164" s="202"/>
      <c r="NS164" s="202"/>
      <c r="NT164" s="202"/>
      <c r="NU164" s="203"/>
      <c r="NV164" s="204"/>
      <c r="NW164" s="108" t="e">
        <f t="shared" si="4362"/>
        <v>#VALUE!</v>
      </c>
      <c r="NX164" s="102">
        <f>IF(E164=0,0,SUMIF('Cocktail (December 2025)'!$F$6:$DB$1547,E164,'Cocktail (December 2025)'!$BT$6:$BT$1547))</f>
        <v>0</v>
      </c>
      <c r="NY164" s="108" t="e">
        <f t="shared" si="4363"/>
        <v>#VALUE!</v>
      </c>
      <c r="NZ164" s="109" t="e">
        <f t="shared" si="4364"/>
        <v>#VALUE!</v>
      </c>
      <c r="OA164" s="104" t="e">
        <f t="shared" si="4365"/>
        <v>#VALUE!</v>
      </c>
      <c r="OB164" s="105" t="e">
        <f t="shared" si="4366"/>
        <v>#VALUE!</v>
      </c>
      <c r="OC164" s="191"/>
      <c r="OD164" s="192" t="e">
        <f t="shared" si="4367"/>
        <v>#VALUE!</v>
      </c>
      <c r="OE164" s="106" t="e">
        <f t="shared" si="4368"/>
        <v>#VALUE!</v>
      </c>
      <c r="OF164" s="202"/>
      <c r="OG164" s="202"/>
      <c r="OH164" s="202"/>
      <c r="OI164" s="202"/>
      <c r="OJ164" s="202"/>
      <c r="OK164" s="202"/>
      <c r="OL164" s="202"/>
      <c r="OM164" s="202"/>
      <c r="ON164" s="203"/>
      <c r="OO164" s="204"/>
      <c r="OP164" s="108" t="e">
        <f t="shared" si="4369"/>
        <v>#VALUE!</v>
      </c>
      <c r="OQ164" s="102">
        <f>IF(E164=0,0,SUMIF('Cocktail (December 2025)'!$F$6:$DB$1547,E164,'Cocktail (December 2025)'!$BW$6:$BW$1547))</f>
        <v>0</v>
      </c>
      <c r="OR164" s="108" t="e">
        <f t="shared" si="4370"/>
        <v>#VALUE!</v>
      </c>
      <c r="OS164" s="109" t="e">
        <f t="shared" si="4371"/>
        <v>#VALUE!</v>
      </c>
      <c r="OT164" s="104" t="e">
        <f t="shared" si="4372"/>
        <v>#VALUE!</v>
      </c>
      <c r="OU164" s="105" t="e">
        <f t="shared" si="4373"/>
        <v>#VALUE!</v>
      </c>
      <c r="OV164" s="191"/>
      <c r="OW164" s="192" t="e">
        <f t="shared" si="4374"/>
        <v>#VALUE!</v>
      </c>
      <c r="OX164" s="106" t="e">
        <f t="shared" si="4375"/>
        <v>#VALUE!</v>
      </c>
      <c r="OY164" s="202"/>
      <c r="OZ164" s="202"/>
      <c r="PA164" s="202"/>
      <c r="PB164" s="202"/>
      <c r="PC164" s="202"/>
      <c r="PD164" s="202"/>
      <c r="PE164" s="202"/>
      <c r="PF164" s="202"/>
      <c r="PG164" s="203"/>
      <c r="PH164" s="204"/>
      <c r="PI164" s="108" t="e">
        <f t="shared" si="4376"/>
        <v>#VALUE!</v>
      </c>
      <c r="PJ164" s="102">
        <f>IF(E164=0,0,SUMIF('Cocktail (December 2025)'!$F$6:$DB$1547,E164,'Cocktail (December 2025)'!$BZ$6:$BZ$1547))</f>
        <v>0</v>
      </c>
      <c r="PK164" s="108" t="e">
        <f t="shared" si="4377"/>
        <v>#VALUE!</v>
      </c>
      <c r="PL164" s="109" t="e">
        <f t="shared" si="4378"/>
        <v>#VALUE!</v>
      </c>
      <c r="PM164" s="104" t="e">
        <f t="shared" si="4379"/>
        <v>#VALUE!</v>
      </c>
      <c r="PN164" s="105" t="e">
        <f t="shared" si="4380"/>
        <v>#VALUE!</v>
      </c>
      <c r="PO164" s="191"/>
      <c r="PP164" s="192" t="e">
        <f t="shared" si="4381"/>
        <v>#VALUE!</v>
      </c>
      <c r="PQ164" s="106" t="e">
        <f t="shared" si="4382"/>
        <v>#VALUE!</v>
      </c>
      <c r="PR164" s="202"/>
      <c r="PS164" s="202"/>
      <c r="PT164" s="202"/>
      <c r="PU164" s="202"/>
      <c r="PV164" s="202"/>
      <c r="PW164" s="202"/>
      <c r="PX164" s="202"/>
      <c r="PY164" s="202"/>
      <c r="PZ164" s="203"/>
      <c r="QA164" s="204"/>
      <c r="QB164" s="108" t="e">
        <f t="shared" si="4383"/>
        <v>#VALUE!</v>
      </c>
      <c r="QC164" s="102">
        <f>IF(E164=0,0,SUMIF('Cocktail (December 2025)'!$F$6:$DB$1547,E164,'Cocktail (December 2025)'!$CC$6:$CC$1547))</f>
        <v>0</v>
      </c>
      <c r="QD164" s="108" t="e">
        <f t="shared" si="4384"/>
        <v>#VALUE!</v>
      </c>
      <c r="QE164" s="109" t="e">
        <f t="shared" si="4385"/>
        <v>#VALUE!</v>
      </c>
      <c r="QF164" s="104" t="e">
        <f t="shared" si="4386"/>
        <v>#VALUE!</v>
      </c>
      <c r="QG164" s="105" t="e">
        <f t="shared" si="4387"/>
        <v>#VALUE!</v>
      </c>
      <c r="QH164" s="191"/>
      <c r="QI164" s="192" t="e">
        <f t="shared" si="4388"/>
        <v>#VALUE!</v>
      </c>
      <c r="QJ164" s="106" t="e">
        <f t="shared" si="4389"/>
        <v>#VALUE!</v>
      </c>
      <c r="QK164" s="202"/>
      <c r="QL164" s="202"/>
      <c r="QM164" s="202"/>
      <c r="QN164" s="202"/>
      <c r="QO164" s="202"/>
      <c r="QP164" s="202"/>
      <c r="QQ164" s="202"/>
      <c r="QR164" s="202"/>
      <c r="QS164" s="203"/>
      <c r="QT164" s="204"/>
      <c r="QU164" s="108" t="e">
        <f t="shared" si="4390"/>
        <v>#VALUE!</v>
      </c>
      <c r="QV164" s="102">
        <f>IF(E164=0,0,SUMIF('Cocktail (December 2025)'!$F$6:$DB$1547,E164,'Cocktail (December 2025)'!$CF$6:$CF$1547))</f>
        <v>0</v>
      </c>
      <c r="QW164" s="108" t="e">
        <f t="shared" si="4391"/>
        <v>#VALUE!</v>
      </c>
      <c r="QX164" s="109" t="e">
        <f t="shared" si="4392"/>
        <v>#VALUE!</v>
      </c>
      <c r="QY164" s="104" t="e">
        <f t="shared" si="4393"/>
        <v>#VALUE!</v>
      </c>
      <c r="QZ164" s="105" t="e">
        <f t="shared" si="4394"/>
        <v>#VALUE!</v>
      </c>
      <c r="RA164" s="191"/>
      <c r="RB164" s="192" t="e">
        <f t="shared" si="4395"/>
        <v>#VALUE!</v>
      </c>
      <c r="RC164" s="106" t="e">
        <f t="shared" si="4396"/>
        <v>#VALUE!</v>
      </c>
      <c r="RD164" s="202"/>
      <c r="RE164" s="202"/>
      <c r="RF164" s="202"/>
      <c r="RG164" s="202"/>
      <c r="RH164" s="202"/>
      <c r="RI164" s="202"/>
      <c r="RJ164" s="202"/>
      <c r="RK164" s="202"/>
      <c r="RL164" s="203"/>
      <c r="RM164" s="204"/>
      <c r="RN164" s="108" t="e">
        <f t="shared" si="4397"/>
        <v>#VALUE!</v>
      </c>
      <c r="RO164" s="102">
        <f>IF(E164=0,0,SUMIF('Cocktail (December 2025)'!$F$6:$DB$1547,E164,'Cocktail (December 2025)'!$CI$6:$CI$1547))</f>
        <v>0</v>
      </c>
      <c r="RP164" s="108" t="e">
        <f t="shared" si="4398"/>
        <v>#VALUE!</v>
      </c>
      <c r="RQ164" s="109" t="e">
        <f t="shared" si="4399"/>
        <v>#VALUE!</v>
      </c>
      <c r="RR164" s="104" t="e">
        <f t="shared" si="4400"/>
        <v>#VALUE!</v>
      </c>
      <c r="RS164" s="105" t="e">
        <f t="shared" si="4401"/>
        <v>#VALUE!</v>
      </c>
      <c r="RT164" s="191"/>
      <c r="RU164" s="192" t="e">
        <f t="shared" si="4402"/>
        <v>#VALUE!</v>
      </c>
      <c r="RV164" s="106" t="e">
        <f t="shared" si="4403"/>
        <v>#VALUE!</v>
      </c>
      <c r="RW164" s="202"/>
      <c r="RX164" s="202"/>
      <c r="RY164" s="202"/>
      <c r="RZ164" s="202"/>
      <c r="SA164" s="202"/>
      <c r="SB164" s="202"/>
      <c r="SC164" s="202"/>
      <c r="SD164" s="202"/>
      <c r="SE164" s="203"/>
      <c r="SF164" s="204"/>
      <c r="SG164" s="108" t="e">
        <f t="shared" si="4404"/>
        <v>#VALUE!</v>
      </c>
      <c r="SH164" s="102">
        <f>IF(E164=0,0,SUMIF('Cocktail (December 2025)'!$F$6:$DB$1547,E164,'Cocktail (December 2025)'!$CL$6:$CL$1547))</f>
        <v>0</v>
      </c>
      <c r="SI164" s="108" t="e">
        <f t="shared" si="4405"/>
        <v>#VALUE!</v>
      </c>
      <c r="SJ164" s="109" t="e">
        <f t="shared" si="4406"/>
        <v>#VALUE!</v>
      </c>
      <c r="SK164" s="104" t="e">
        <f t="shared" si="4407"/>
        <v>#VALUE!</v>
      </c>
      <c r="SL164" s="105" t="e">
        <f t="shared" si="4408"/>
        <v>#VALUE!</v>
      </c>
      <c r="SM164" s="191"/>
      <c r="SN164" s="192" t="e">
        <f t="shared" si="4409"/>
        <v>#VALUE!</v>
      </c>
      <c r="SO164" s="106" t="e">
        <f t="shared" si="4410"/>
        <v>#VALUE!</v>
      </c>
      <c r="SP164" s="202"/>
      <c r="SQ164" s="202"/>
      <c r="SR164" s="202"/>
      <c r="SS164" s="202"/>
      <c r="ST164" s="202"/>
      <c r="SU164" s="202"/>
      <c r="SV164" s="202"/>
      <c r="SW164" s="202"/>
      <c r="SX164" s="203"/>
      <c r="SY164" s="204"/>
      <c r="SZ164" s="108" t="e">
        <f t="shared" si="4411"/>
        <v>#VALUE!</v>
      </c>
      <c r="TA164" s="102">
        <f>IF(E164=0,0,SUMIF('Cocktail (December 2025)'!$F$6:$DB$1547,E164,'Cocktail (December 2025)'!$CO$6:$CO$1547))</f>
        <v>0</v>
      </c>
      <c r="TB164" s="108" t="e">
        <f t="shared" si="4412"/>
        <v>#VALUE!</v>
      </c>
      <c r="TC164" s="109" t="e">
        <f t="shared" si="4413"/>
        <v>#VALUE!</v>
      </c>
      <c r="TD164" s="104" t="e">
        <f t="shared" si="4414"/>
        <v>#VALUE!</v>
      </c>
      <c r="TE164" s="105" t="e">
        <f t="shared" si="4415"/>
        <v>#VALUE!</v>
      </c>
      <c r="TF164" s="191"/>
      <c r="TG164" s="192" t="e">
        <f t="shared" si="4416"/>
        <v>#VALUE!</v>
      </c>
      <c r="TH164" s="106" t="e">
        <f t="shared" si="4417"/>
        <v>#VALUE!</v>
      </c>
      <c r="TI164" s="202"/>
      <c r="TJ164" s="202"/>
      <c r="TK164" s="202"/>
      <c r="TL164" s="202"/>
      <c r="TM164" s="202"/>
      <c r="TN164" s="202"/>
      <c r="TO164" s="202"/>
      <c r="TP164" s="202"/>
      <c r="TQ164" s="203"/>
      <c r="TR164" s="204"/>
      <c r="TS164" s="108" t="e">
        <f t="shared" si="4418"/>
        <v>#VALUE!</v>
      </c>
      <c r="TT164" s="102">
        <f>IF(E164=0,0,SUMIF('Cocktail (December 2025)'!$F$6:$DB$1547,E164,'Cocktail (December 2025)'!$CR$6:$CR$1547))</f>
        <v>0</v>
      </c>
      <c r="TU164" s="108" t="e">
        <f t="shared" si="4419"/>
        <v>#VALUE!</v>
      </c>
      <c r="TV164" s="109" t="e">
        <f t="shared" si="4420"/>
        <v>#VALUE!</v>
      </c>
      <c r="TW164" s="104" t="e">
        <f t="shared" si="4421"/>
        <v>#VALUE!</v>
      </c>
      <c r="TX164" s="105" t="e">
        <f t="shared" si="4422"/>
        <v>#VALUE!</v>
      </c>
      <c r="TY164" s="191"/>
      <c r="TZ164" s="192" t="e">
        <f t="shared" si="4423"/>
        <v>#VALUE!</v>
      </c>
      <c r="UA164" s="106" t="e">
        <f t="shared" si="4424"/>
        <v>#VALUE!</v>
      </c>
      <c r="UB164" s="202"/>
      <c r="UC164" s="202"/>
      <c r="UD164" s="202"/>
      <c r="UE164" s="202"/>
      <c r="UF164" s="202"/>
      <c r="UG164" s="202"/>
      <c r="UH164" s="202"/>
      <c r="UI164" s="202"/>
      <c r="UJ164" s="203"/>
      <c r="UK164" s="204"/>
      <c r="UL164" s="108" t="e">
        <f t="shared" si="4425"/>
        <v>#VALUE!</v>
      </c>
      <c r="UM164" s="102">
        <f>IF(E164=0,0,SUMIF('Cocktail (December 2025)'!$F$6:$DB$1547,E164,'Cocktail (December 2025)'!$CU$6:$CU$1547))</f>
        <v>0</v>
      </c>
      <c r="UN164" s="108" t="e">
        <f t="shared" si="4426"/>
        <v>#VALUE!</v>
      </c>
      <c r="UO164" s="109" t="e">
        <f t="shared" si="4427"/>
        <v>#VALUE!</v>
      </c>
      <c r="UP164" s="104" t="e">
        <f t="shared" si="4428"/>
        <v>#VALUE!</v>
      </c>
      <c r="UQ164" s="105" t="e">
        <f t="shared" si="4429"/>
        <v>#VALUE!</v>
      </c>
      <c r="UR164" s="191"/>
      <c r="US164" s="192" t="e">
        <f t="shared" si="4430"/>
        <v>#VALUE!</v>
      </c>
      <c r="UT164" s="106" t="e">
        <f t="shared" si="4431"/>
        <v>#VALUE!</v>
      </c>
      <c r="UU164" s="202"/>
      <c r="UV164" s="202"/>
      <c r="UW164" s="202"/>
      <c r="UX164" s="202"/>
      <c r="UY164" s="202"/>
      <c r="UZ164" s="202"/>
      <c r="VA164" s="202"/>
      <c r="VB164" s="202"/>
      <c r="VC164" s="203"/>
      <c r="VD164" s="204"/>
      <c r="VE164" s="108" t="e">
        <f t="shared" si="4432"/>
        <v>#VALUE!</v>
      </c>
      <c r="VF164" s="102">
        <f>IF(E164=0,0,SUMIF('Cocktail (December 2025)'!$F$6:$DB$1547,E164,'Cocktail (December 2025)'!$CX$6:$CX$1547))</f>
        <v>0</v>
      </c>
      <c r="VG164" s="108" t="e">
        <f t="shared" si="4433"/>
        <v>#VALUE!</v>
      </c>
      <c r="VH164" s="109" t="e">
        <f t="shared" si="4434"/>
        <v>#VALUE!</v>
      </c>
      <c r="VI164" s="104" t="e">
        <f t="shared" si="4435"/>
        <v>#VALUE!</v>
      </c>
      <c r="VJ164" s="105" t="e">
        <f t="shared" si="4436"/>
        <v>#VALUE!</v>
      </c>
      <c r="VK164" s="191"/>
      <c r="VL164" s="192" t="e">
        <f t="shared" si="4437"/>
        <v>#VALUE!</v>
      </c>
      <c r="VM164" s="106" t="e">
        <f t="shared" si="4438"/>
        <v>#VALUE!</v>
      </c>
      <c r="VN164" s="202"/>
      <c r="VO164" s="202"/>
      <c r="VP164" s="202"/>
      <c r="VQ164" s="202"/>
      <c r="VR164" s="202"/>
      <c r="VS164" s="202"/>
      <c r="VT164" s="202"/>
      <c r="VU164" s="202"/>
      <c r="VV164" s="203"/>
      <c r="VW164" s="204"/>
      <c r="VX164" s="108" t="e">
        <f t="shared" si="4439"/>
        <v>#VALUE!</v>
      </c>
      <c r="VY164" s="102">
        <f>IF(E164=0,0,SUMIF('Cocktail (December 2025)'!$F$6:$DB$1547,E164,'Cocktail (December 2025)'!$DA$6:$DA$1547))</f>
        <v>0</v>
      </c>
      <c r="VZ164" s="108" t="e">
        <f t="shared" si="4440"/>
        <v>#VALUE!</v>
      </c>
      <c r="WA164" s="109" t="e">
        <f t="shared" si="4441"/>
        <v>#VALUE!</v>
      </c>
      <c r="WB164" s="104" t="e">
        <f t="shared" si="4442"/>
        <v>#VALUE!</v>
      </c>
      <c r="WC164" s="105" t="e">
        <f t="shared" si="4443"/>
        <v>#VALUE!</v>
      </c>
      <c r="WD164" s="191"/>
      <c r="WE164" s="192" t="e">
        <f t="shared" si="4444"/>
        <v>#VALUE!</v>
      </c>
      <c r="WF164" s="14" t="s">
        <v>81</v>
      </c>
      <c r="WG164" s="62">
        <f t="shared" si="4445"/>
        <v>0</v>
      </c>
      <c r="WH164" s="13">
        <f t="shared" si="4446"/>
        <v>0</v>
      </c>
      <c r="WI164" s="13">
        <f t="shared" si="4447"/>
        <v>0</v>
      </c>
      <c r="WJ164" s="13">
        <f t="shared" si="4448"/>
        <v>0</v>
      </c>
      <c r="WK164" s="13">
        <f t="shared" si="4449"/>
        <v>0</v>
      </c>
      <c r="WL164" s="13">
        <f t="shared" si="4450"/>
        <v>0</v>
      </c>
      <c r="WM164" s="13">
        <f t="shared" si="4451"/>
        <v>0</v>
      </c>
      <c r="WN164" s="13">
        <f t="shared" si="4452"/>
        <v>0</v>
      </c>
      <c r="WO164" s="13">
        <f t="shared" si="4453"/>
        <v>0</v>
      </c>
      <c r="WP164" s="63">
        <f t="shared" si="4454"/>
        <v>0</v>
      </c>
      <c r="WQ164" s="63">
        <f t="shared" si="4455"/>
        <v>0</v>
      </c>
      <c r="WR164" s="63" t="e">
        <f t="shared" si="4456"/>
        <v>#VALUE!</v>
      </c>
      <c r="WS164" s="63" t="e">
        <f t="shared" si="4457"/>
        <v>#VALUE!</v>
      </c>
      <c r="WT164" s="54" t="e">
        <f t="shared" si="4458"/>
        <v>#VALUE!</v>
      </c>
      <c r="WU164" s="64" t="e">
        <f t="shared" si="4459"/>
        <v>#VALUE!</v>
      </c>
      <c r="WV164" s="196"/>
      <c r="WW164" s="197" t="e">
        <f t="shared" si="4460"/>
        <v>#VALUE!</v>
      </c>
      <c r="WX164" s="12" t="e">
        <f t="shared" si="4461"/>
        <v>#VALUE!</v>
      </c>
      <c r="WY164" s="61"/>
    </row>
    <row r="165" spans="1:623" ht="15" hidden="1" x14ac:dyDescent="0.3">
      <c r="A165" s="114" t="str">
        <f t="shared" si="3994"/>
        <v>-</v>
      </c>
      <c r="B165" s="175"/>
      <c r="C165" s="173">
        <v>961</v>
      </c>
      <c r="D165" s="174">
        <v>466</v>
      </c>
      <c r="E165" s="139"/>
      <c r="F165" s="98"/>
      <c r="G165" s="98"/>
      <c r="H165" s="90"/>
      <c r="I165" s="98"/>
      <c r="J165" s="90"/>
      <c r="K165" s="99"/>
      <c r="L165" s="215"/>
      <c r="M165" s="215"/>
      <c r="N165" s="208"/>
      <c r="O165" s="100"/>
      <c r="P165" s="202"/>
      <c r="Q165" s="202"/>
      <c r="R165" s="202"/>
      <c r="S165" s="202"/>
      <c r="T165" s="202"/>
      <c r="U165" s="202"/>
      <c r="V165" s="202"/>
      <c r="W165" s="202"/>
      <c r="X165" s="203"/>
      <c r="Y165" s="204"/>
      <c r="Z165" s="101"/>
      <c r="AA165" s="102"/>
      <c r="AB165" s="103"/>
      <c r="AC165" s="104"/>
      <c r="AD165" s="104"/>
      <c r="AE165" s="105"/>
      <c r="AF165" s="191"/>
      <c r="AG165" s="192"/>
      <c r="AH165" s="106">
        <f t="shared" si="3995"/>
        <v>0</v>
      </c>
      <c r="AI165" s="202"/>
      <c r="AJ165" s="202"/>
      <c r="AK165" s="202"/>
      <c r="AL165" s="202"/>
      <c r="AM165" s="202"/>
      <c r="AN165" s="202"/>
      <c r="AO165" s="202"/>
      <c r="AP165" s="202"/>
      <c r="AQ165" s="203"/>
      <c r="AR165" s="204"/>
      <c r="AS165" s="107"/>
      <c r="AT165" s="102"/>
      <c r="AU165" s="108"/>
      <c r="AV165" s="104"/>
      <c r="AW165" s="104"/>
      <c r="AX165" s="105"/>
      <c r="AY165" s="191"/>
      <c r="AZ165" s="192"/>
      <c r="BA165" s="106"/>
      <c r="BB165" s="202"/>
      <c r="BC165" s="202"/>
      <c r="BD165" s="202"/>
      <c r="BE165" s="202"/>
      <c r="BF165" s="202"/>
      <c r="BG165" s="202"/>
      <c r="BH165" s="202"/>
      <c r="BI165" s="202"/>
      <c r="BJ165" s="203"/>
      <c r="BK165" s="204"/>
      <c r="BL165" s="108"/>
      <c r="BM165" s="102"/>
      <c r="BN165" s="108"/>
      <c r="BO165" s="109"/>
      <c r="BP165" s="104"/>
      <c r="BQ165" s="105"/>
      <c r="BR165" s="191"/>
      <c r="BS165" s="192"/>
      <c r="BT165" s="106"/>
      <c r="BU165" s="202"/>
      <c r="BV165" s="202"/>
      <c r="BW165" s="202"/>
      <c r="BX165" s="202"/>
      <c r="BY165" s="202"/>
      <c r="BZ165" s="202"/>
      <c r="CA165" s="202"/>
      <c r="CB165" s="202"/>
      <c r="CC165" s="203"/>
      <c r="CD165" s="204"/>
      <c r="CE165" s="108"/>
      <c r="CF165" s="102"/>
      <c r="CG165" s="108"/>
      <c r="CH165" s="109"/>
      <c r="CI165" s="104"/>
      <c r="CJ165" s="105"/>
      <c r="CK165" s="191"/>
      <c r="CL165" s="192"/>
      <c r="CM165" s="106"/>
      <c r="CN165" s="202"/>
      <c r="CO165" s="202"/>
      <c r="CP165" s="202"/>
      <c r="CQ165" s="202"/>
      <c r="CR165" s="202"/>
      <c r="CS165" s="202"/>
      <c r="CT165" s="202"/>
      <c r="CU165" s="202"/>
      <c r="CV165" s="203"/>
      <c r="CW165" s="204"/>
      <c r="CX165" s="108"/>
      <c r="CY165" s="102"/>
      <c r="CZ165" s="108"/>
      <c r="DA165" s="109"/>
      <c r="DB165" s="104"/>
      <c r="DC165" s="105"/>
      <c r="DD165" s="191"/>
      <c r="DE165" s="192"/>
      <c r="DF165" s="106"/>
      <c r="DG165" s="202"/>
      <c r="DH165" s="202"/>
      <c r="DI165" s="202"/>
      <c r="DJ165" s="202"/>
      <c r="DK165" s="202"/>
      <c r="DL165" s="202"/>
      <c r="DM165" s="202"/>
      <c r="DN165" s="202"/>
      <c r="DO165" s="203"/>
      <c r="DP165" s="204"/>
      <c r="DQ165" s="108"/>
      <c r="DR165" s="102"/>
      <c r="DS165" s="108"/>
      <c r="DT165" s="109"/>
      <c r="DU165" s="104"/>
      <c r="DV165" s="105"/>
      <c r="DW165" s="191"/>
      <c r="DX165" s="192"/>
      <c r="DY165" s="106"/>
      <c r="DZ165" s="202"/>
      <c r="EA165" s="202"/>
      <c r="EB165" s="202"/>
      <c r="EC165" s="202"/>
      <c r="ED165" s="202"/>
      <c r="EE165" s="202"/>
      <c r="EF165" s="202"/>
      <c r="EG165" s="202"/>
      <c r="EH165" s="203"/>
      <c r="EI165" s="204"/>
      <c r="EJ165" s="108"/>
      <c r="EK165" s="102"/>
      <c r="EL165" s="108"/>
      <c r="EM165" s="109"/>
      <c r="EN165" s="104"/>
      <c r="EO165" s="105"/>
      <c r="EP165" s="191"/>
      <c r="EQ165" s="199"/>
      <c r="ER165" s="185"/>
      <c r="ES165" s="202"/>
      <c r="ET165" s="202"/>
      <c r="EU165" s="202"/>
      <c r="EV165" s="202"/>
      <c r="EW165" s="202"/>
      <c r="EX165" s="202"/>
      <c r="EY165" s="202"/>
      <c r="EZ165" s="202"/>
      <c r="FA165" s="203"/>
      <c r="FB165" s="204"/>
      <c r="FC165" s="108"/>
      <c r="FD165" s="102"/>
      <c r="FE165" s="108"/>
      <c r="FF165" s="109"/>
      <c r="FG165" s="104"/>
      <c r="FH165" s="105"/>
      <c r="FI165" s="191"/>
      <c r="FJ165" s="192"/>
      <c r="FK165" s="110"/>
      <c r="FL165" s="202"/>
      <c r="FM165" s="202"/>
      <c r="FN165" s="202"/>
      <c r="FO165" s="202"/>
      <c r="FP165" s="202"/>
      <c r="FQ165" s="202"/>
      <c r="FR165" s="202"/>
      <c r="FS165" s="202"/>
      <c r="FT165" s="203"/>
      <c r="FU165" s="204"/>
      <c r="FV165" s="108"/>
      <c r="FW165" s="102"/>
      <c r="FX165" s="108"/>
      <c r="FY165" s="109"/>
      <c r="FZ165" s="104"/>
      <c r="GA165" s="105"/>
      <c r="GB165" s="191"/>
      <c r="GC165" s="192"/>
      <c r="GD165" s="106"/>
      <c r="GE165" s="202"/>
      <c r="GF165" s="202"/>
      <c r="GG165" s="202"/>
      <c r="GH165" s="202"/>
      <c r="GI165" s="202"/>
      <c r="GJ165" s="202"/>
      <c r="GK165" s="202"/>
      <c r="GL165" s="202"/>
      <c r="GM165" s="203"/>
      <c r="GN165" s="204"/>
      <c r="GO165" s="108"/>
      <c r="GP165" s="102"/>
      <c r="GQ165" s="108"/>
      <c r="GR165" s="109"/>
      <c r="GS165" s="104"/>
      <c r="GT165" s="105"/>
      <c r="GU165" s="191"/>
      <c r="GV165" s="192"/>
      <c r="GW165" s="106"/>
      <c r="GX165" s="202"/>
      <c r="GY165" s="202"/>
      <c r="GZ165" s="202"/>
      <c r="HA165" s="202"/>
      <c r="HB165" s="202"/>
      <c r="HC165" s="202"/>
      <c r="HD165" s="202"/>
      <c r="HE165" s="202"/>
      <c r="HF165" s="203"/>
      <c r="HG165" s="204"/>
      <c r="HH165" s="108"/>
      <c r="HI165" s="102"/>
      <c r="HJ165" s="108"/>
      <c r="HK165" s="109"/>
      <c r="HL165" s="104"/>
      <c r="HM165" s="105"/>
      <c r="HN165" s="191"/>
      <c r="HO165" s="192"/>
      <c r="HP165" s="106"/>
      <c r="HQ165" s="202"/>
      <c r="HR165" s="202"/>
      <c r="HS165" s="202"/>
      <c r="HT165" s="202"/>
      <c r="HU165" s="202"/>
      <c r="HV165" s="202"/>
      <c r="HW165" s="202"/>
      <c r="HX165" s="202"/>
      <c r="HY165" s="203"/>
      <c r="HZ165" s="204"/>
      <c r="IA165" s="108"/>
      <c r="IB165" s="102"/>
      <c r="IC165" s="108"/>
      <c r="ID165" s="109"/>
      <c r="IE165" s="104"/>
      <c r="IF165" s="105"/>
      <c r="IG165" s="191"/>
      <c r="IH165" s="192"/>
      <c r="II165" s="106"/>
      <c r="IJ165" s="202"/>
      <c r="IK165" s="202"/>
      <c r="IL165" s="202"/>
      <c r="IM165" s="202"/>
      <c r="IN165" s="202"/>
      <c r="IO165" s="202"/>
      <c r="IP165" s="202"/>
      <c r="IQ165" s="202"/>
      <c r="IR165" s="203"/>
      <c r="IS165" s="204"/>
      <c r="IT165" s="108"/>
      <c r="IU165" s="102"/>
      <c r="IV165" s="108"/>
      <c r="IW165" s="109"/>
      <c r="IX165" s="104"/>
      <c r="IY165" s="105"/>
      <c r="IZ165" s="191"/>
      <c r="JA165" s="192"/>
      <c r="JB165" s="106"/>
      <c r="JC165" s="202"/>
      <c r="JD165" s="202"/>
      <c r="JE165" s="202"/>
      <c r="JF165" s="202"/>
      <c r="JG165" s="202"/>
      <c r="JH165" s="202"/>
      <c r="JI165" s="202"/>
      <c r="JJ165" s="202"/>
      <c r="JK165" s="203"/>
      <c r="JL165" s="204"/>
      <c r="JM165" s="108"/>
      <c r="JN165" s="102"/>
      <c r="JO165" s="108"/>
      <c r="JP165" s="109"/>
      <c r="JQ165" s="104"/>
      <c r="JR165" s="105"/>
      <c r="JS165" s="191"/>
      <c r="JT165" s="192"/>
      <c r="JU165" s="106"/>
      <c r="JV165" s="202"/>
      <c r="JW165" s="202"/>
      <c r="JX165" s="202"/>
      <c r="JY165" s="202"/>
      <c r="JZ165" s="202"/>
      <c r="KA165" s="202"/>
      <c r="KB165" s="202"/>
      <c r="KC165" s="202"/>
      <c r="KD165" s="203"/>
      <c r="KE165" s="204"/>
      <c r="KF165" s="108"/>
      <c r="KG165" s="102"/>
      <c r="KH165" s="108"/>
      <c r="KI165" s="109"/>
      <c r="KJ165" s="104"/>
      <c r="KK165" s="105"/>
      <c r="KL165" s="191"/>
      <c r="KM165" s="192"/>
      <c r="KN165" s="106"/>
      <c r="KO165" s="202"/>
      <c r="KP165" s="202"/>
      <c r="KQ165" s="202"/>
      <c r="KR165" s="202"/>
      <c r="KS165" s="202"/>
      <c r="KT165" s="202"/>
      <c r="KU165" s="202"/>
      <c r="KV165" s="202"/>
      <c r="KW165" s="203"/>
      <c r="KX165" s="204"/>
      <c r="KY165" s="108"/>
      <c r="KZ165" s="102"/>
      <c r="LA165" s="108"/>
      <c r="LB165" s="109"/>
      <c r="LC165" s="104"/>
      <c r="LD165" s="105"/>
      <c r="LE165" s="191"/>
      <c r="LF165" s="192"/>
      <c r="LG165" s="106"/>
      <c r="LH165" s="202"/>
      <c r="LI165" s="202"/>
      <c r="LJ165" s="202"/>
      <c r="LK165" s="202"/>
      <c r="LL165" s="202"/>
      <c r="LM165" s="202"/>
      <c r="LN165" s="202"/>
      <c r="LO165" s="202"/>
      <c r="LP165" s="203"/>
      <c r="LQ165" s="204"/>
      <c r="LR165" s="108"/>
      <c r="LS165" s="102"/>
      <c r="LT165" s="108"/>
      <c r="LU165" s="109"/>
      <c r="LV165" s="104"/>
      <c r="LW165" s="105"/>
      <c r="LX165" s="191"/>
      <c r="LY165" s="192"/>
      <c r="LZ165" s="106"/>
      <c r="MA165" s="202"/>
      <c r="MB165" s="202"/>
      <c r="MC165" s="202"/>
      <c r="MD165" s="202"/>
      <c r="ME165" s="202"/>
      <c r="MF165" s="202"/>
      <c r="MG165" s="202"/>
      <c r="MH165" s="202"/>
      <c r="MI165" s="203"/>
      <c r="MJ165" s="204"/>
      <c r="MK165" s="108"/>
      <c r="ML165" s="102"/>
      <c r="MM165" s="108"/>
      <c r="MN165" s="109"/>
      <c r="MO165" s="104"/>
      <c r="MP165" s="105"/>
      <c r="MQ165" s="191"/>
      <c r="MR165" s="192"/>
      <c r="MS165" s="106"/>
      <c r="MT165" s="202"/>
      <c r="MU165" s="202"/>
      <c r="MV165" s="202"/>
      <c r="MW165" s="202"/>
      <c r="MX165" s="202"/>
      <c r="MY165" s="202"/>
      <c r="MZ165" s="202"/>
      <c r="NA165" s="202"/>
      <c r="NB165" s="203"/>
      <c r="NC165" s="204"/>
      <c r="ND165" s="108"/>
      <c r="NE165" s="102"/>
      <c r="NF165" s="108"/>
      <c r="NG165" s="109"/>
      <c r="NH165" s="104"/>
      <c r="NI165" s="105"/>
      <c r="NJ165" s="191"/>
      <c r="NK165" s="192"/>
      <c r="NL165" s="106"/>
      <c r="NM165" s="202"/>
      <c r="NN165" s="202"/>
      <c r="NO165" s="202"/>
      <c r="NP165" s="202"/>
      <c r="NQ165" s="202"/>
      <c r="NR165" s="202"/>
      <c r="NS165" s="202"/>
      <c r="NT165" s="202"/>
      <c r="NU165" s="203"/>
      <c r="NV165" s="204"/>
      <c r="NW165" s="108"/>
      <c r="NX165" s="102"/>
      <c r="NY165" s="108"/>
      <c r="NZ165" s="109"/>
      <c r="OA165" s="104"/>
      <c r="OB165" s="105"/>
      <c r="OC165" s="191"/>
      <c r="OD165" s="192"/>
      <c r="OE165" s="106"/>
      <c r="OF165" s="202"/>
      <c r="OG165" s="202"/>
      <c r="OH165" s="202"/>
      <c r="OI165" s="202"/>
      <c r="OJ165" s="202"/>
      <c r="OK165" s="202"/>
      <c r="OL165" s="202"/>
      <c r="OM165" s="202"/>
      <c r="ON165" s="203"/>
      <c r="OO165" s="204"/>
      <c r="OP165" s="108"/>
      <c r="OQ165" s="102"/>
      <c r="OR165" s="108"/>
      <c r="OS165" s="109"/>
      <c r="OT165" s="104"/>
      <c r="OU165" s="105"/>
      <c r="OV165" s="191"/>
      <c r="OW165" s="192"/>
      <c r="OX165" s="106"/>
      <c r="OY165" s="202"/>
      <c r="OZ165" s="202"/>
      <c r="PA165" s="202"/>
      <c r="PB165" s="202"/>
      <c r="PC165" s="202"/>
      <c r="PD165" s="202"/>
      <c r="PE165" s="202"/>
      <c r="PF165" s="202"/>
      <c r="PG165" s="203"/>
      <c r="PH165" s="204"/>
      <c r="PI165" s="108"/>
      <c r="PJ165" s="102"/>
      <c r="PK165" s="108"/>
      <c r="PL165" s="109"/>
      <c r="PM165" s="104"/>
      <c r="PN165" s="105"/>
      <c r="PO165" s="191"/>
      <c r="PP165" s="192"/>
      <c r="PQ165" s="106"/>
      <c r="PR165" s="202"/>
      <c r="PS165" s="202"/>
      <c r="PT165" s="202"/>
      <c r="PU165" s="202"/>
      <c r="PV165" s="202"/>
      <c r="PW165" s="202"/>
      <c r="PX165" s="202"/>
      <c r="PY165" s="202"/>
      <c r="PZ165" s="203"/>
      <c r="QA165" s="204"/>
      <c r="QB165" s="108"/>
      <c r="QC165" s="102"/>
      <c r="QD165" s="108"/>
      <c r="QE165" s="109"/>
      <c r="QF165" s="104"/>
      <c r="QG165" s="105"/>
      <c r="QH165" s="191"/>
      <c r="QI165" s="192"/>
      <c r="QJ165" s="106"/>
      <c r="QK165" s="202"/>
      <c r="QL165" s="202"/>
      <c r="QM165" s="202"/>
      <c r="QN165" s="202"/>
      <c r="QO165" s="202"/>
      <c r="QP165" s="202"/>
      <c r="QQ165" s="202"/>
      <c r="QR165" s="202"/>
      <c r="QS165" s="203"/>
      <c r="QT165" s="204"/>
      <c r="QU165" s="108"/>
      <c r="QV165" s="102"/>
      <c r="QW165" s="108"/>
      <c r="QX165" s="109"/>
      <c r="QY165" s="104"/>
      <c r="QZ165" s="105"/>
      <c r="RA165" s="191"/>
      <c r="RB165" s="192"/>
      <c r="RC165" s="106"/>
      <c r="RD165" s="202"/>
      <c r="RE165" s="202"/>
      <c r="RF165" s="202"/>
      <c r="RG165" s="202"/>
      <c r="RH165" s="202"/>
      <c r="RI165" s="202"/>
      <c r="RJ165" s="202"/>
      <c r="RK165" s="202"/>
      <c r="RL165" s="203"/>
      <c r="RM165" s="204"/>
      <c r="RN165" s="108"/>
      <c r="RO165" s="102"/>
      <c r="RP165" s="108"/>
      <c r="RQ165" s="109"/>
      <c r="RR165" s="104"/>
      <c r="RS165" s="105"/>
      <c r="RT165" s="191"/>
      <c r="RU165" s="192"/>
      <c r="RV165" s="106"/>
      <c r="RW165" s="202"/>
      <c r="RX165" s="202"/>
      <c r="RY165" s="202"/>
      <c r="RZ165" s="202"/>
      <c r="SA165" s="202"/>
      <c r="SB165" s="202"/>
      <c r="SC165" s="202"/>
      <c r="SD165" s="202"/>
      <c r="SE165" s="203"/>
      <c r="SF165" s="204"/>
      <c r="SG165" s="108"/>
      <c r="SH165" s="102"/>
      <c r="SI165" s="108"/>
      <c r="SJ165" s="109"/>
      <c r="SK165" s="104"/>
      <c r="SL165" s="105"/>
      <c r="SM165" s="191"/>
      <c r="SN165" s="192"/>
      <c r="SO165" s="106"/>
      <c r="SP165" s="202"/>
      <c r="SQ165" s="202"/>
      <c r="SR165" s="202"/>
      <c r="SS165" s="202"/>
      <c r="ST165" s="202"/>
      <c r="SU165" s="202"/>
      <c r="SV165" s="202"/>
      <c r="SW165" s="202"/>
      <c r="SX165" s="203"/>
      <c r="SY165" s="204"/>
      <c r="SZ165" s="108"/>
      <c r="TA165" s="102"/>
      <c r="TB165" s="108"/>
      <c r="TC165" s="109"/>
      <c r="TD165" s="104"/>
      <c r="TE165" s="105"/>
      <c r="TF165" s="191"/>
      <c r="TG165" s="192"/>
      <c r="TH165" s="106"/>
      <c r="TI165" s="202"/>
      <c r="TJ165" s="202"/>
      <c r="TK165" s="202"/>
      <c r="TL165" s="202"/>
      <c r="TM165" s="202"/>
      <c r="TN165" s="202"/>
      <c r="TO165" s="202"/>
      <c r="TP165" s="202"/>
      <c r="TQ165" s="203"/>
      <c r="TR165" s="204"/>
      <c r="TS165" s="108"/>
      <c r="TT165" s="102"/>
      <c r="TU165" s="108"/>
      <c r="TV165" s="109"/>
      <c r="TW165" s="104"/>
      <c r="TX165" s="105"/>
      <c r="TY165" s="191"/>
      <c r="TZ165" s="192"/>
      <c r="UA165" s="106"/>
      <c r="UB165" s="202"/>
      <c r="UC165" s="202"/>
      <c r="UD165" s="202"/>
      <c r="UE165" s="202"/>
      <c r="UF165" s="202"/>
      <c r="UG165" s="202"/>
      <c r="UH165" s="202"/>
      <c r="UI165" s="202"/>
      <c r="UJ165" s="203"/>
      <c r="UK165" s="204"/>
      <c r="UL165" s="108"/>
      <c r="UM165" s="102"/>
      <c r="UN165" s="108"/>
      <c r="UO165" s="109"/>
      <c r="UP165" s="104"/>
      <c r="UQ165" s="105"/>
      <c r="UR165" s="191"/>
      <c r="US165" s="192"/>
      <c r="UT165" s="106"/>
      <c r="UU165" s="202"/>
      <c r="UV165" s="202"/>
      <c r="UW165" s="202"/>
      <c r="UX165" s="202"/>
      <c r="UY165" s="202"/>
      <c r="UZ165" s="202"/>
      <c r="VA165" s="202"/>
      <c r="VB165" s="202"/>
      <c r="VC165" s="203"/>
      <c r="VD165" s="204"/>
      <c r="VE165" s="108"/>
      <c r="VF165" s="102"/>
      <c r="VG165" s="108"/>
      <c r="VH165" s="109"/>
      <c r="VI165" s="104"/>
      <c r="VJ165" s="105"/>
      <c r="VK165" s="191"/>
      <c r="VL165" s="192"/>
      <c r="VM165" s="106"/>
      <c r="VN165" s="202"/>
      <c r="VO165" s="202"/>
      <c r="VP165" s="202"/>
      <c r="VQ165" s="202"/>
      <c r="VR165" s="202"/>
      <c r="VS165" s="202"/>
      <c r="VT165" s="202"/>
      <c r="VU165" s="202"/>
      <c r="VV165" s="203"/>
      <c r="VW165" s="204"/>
      <c r="VX165" s="108"/>
      <c r="VY165" s="102"/>
      <c r="VZ165" s="108"/>
      <c r="WA165" s="109"/>
      <c r="WB165" s="104"/>
      <c r="WC165" s="105"/>
      <c r="WD165" s="191"/>
      <c r="WE165" s="192"/>
      <c r="WF165" s="14"/>
      <c r="WG165" s="62"/>
      <c r="WH165" s="13"/>
      <c r="WI165" s="13"/>
      <c r="WJ165" s="13"/>
      <c r="WK165" s="13"/>
      <c r="WL165" s="13"/>
      <c r="WM165" s="13"/>
      <c r="WN165" s="13"/>
      <c r="WO165" s="13"/>
      <c r="WP165" s="63"/>
      <c r="WQ165" s="63"/>
      <c r="WR165" s="63"/>
      <c r="WS165" s="63"/>
      <c r="WT165" s="54"/>
      <c r="WU165" s="64"/>
      <c r="WV165" s="196"/>
      <c r="WW165" s="197"/>
      <c r="WX165" s="12"/>
      <c r="WY165" s="61"/>
    </row>
    <row r="166" spans="1:623" ht="13.9" hidden="1" customHeight="1" x14ac:dyDescent="0.3">
      <c r="A166" s="114" t="str">
        <f t="shared" si="3994"/>
        <v>-</v>
      </c>
      <c r="B166" s="175"/>
      <c r="C166" s="173">
        <v>963</v>
      </c>
      <c r="D166" s="174">
        <v>467</v>
      </c>
      <c r="E166" s="184"/>
      <c r="F166" s="98" t="str">
        <f>IF(E166="","",IF(VLOOKUP(E166,'Master Data (December 2025)'!$B$10:$N$857,1)=E166,VLOOKUP(E166,'Master Data (December 2025)'!$B$10:$N$857,6),"XX"))</f>
        <v/>
      </c>
      <c r="G166" s="98"/>
      <c r="H166" s="90" t="str">
        <f>IF(E166="","",IF(VLOOKUP(E166,'Master Data (December 2025)'!$B$10:$N$857,1)=E166,VLOOKUP(E166,'Master Data (December 2025)'!$B$10:$N$857,8),"XX"))</f>
        <v/>
      </c>
      <c r="I166" s="98"/>
      <c r="J166" s="90" t="str">
        <f>IF(E166="","",IF(VLOOKUP(E166,'Master Data (December 2025)'!$B$10:$N$857,1)=E166,VLOOKUP(E166,'Master Data (December 2025)'!$B$10:$N$857,3),"XX"))</f>
        <v/>
      </c>
      <c r="K166" s="99" t="str">
        <f>IF(E166="","",IF(VLOOKUP(E166,'Master Data (December 2025)'!$B$10:$N$857,1)=E166,VLOOKUP(E166,'Master Data (December 2025)'!$B$10:$N$857,5),"XX"))</f>
        <v/>
      </c>
      <c r="L166" s="215" t="str">
        <f>IF(E166="","",IF(VLOOKUP(E166,'Master Data (December 2025)'!$B$10:$N$857,1)=E166,VLOOKUP(E166,'Master Data (December 2025)'!$B$10:$N$857,11),"XX"))</f>
        <v/>
      </c>
      <c r="M166" s="215" t="str">
        <f>IF(E166="","",IF(VLOOKUP(E166,'Master Data (December 2025)'!$B$10:$N$857,1)=E166,VLOOKUP(E166,'Master Data (December 2025)'!$B$10:$N$857,13),"XX"))</f>
        <v/>
      </c>
      <c r="N166" s="208"/>
      <c r="O166" s="100">
        <f t="shared" ref="O166:O172" si="4462">N166</f>
        <v>0</v>
      </c>
      <c r="P166" s="202"/>
      <c r="Q166" s="202"/>
      <c r="R166" s="202"/>
      <c r="S166" s="202"/>
      <c r="T166" s="202"/>
      <c r="U166" s="202"/>
      <c r="V166" s="202"/>
      <c r="W166" s="202"/>
      <c r="X166" s="203"/>
      <c r="Y166" s="204"/>
      <c r="Z166" s="101" t="e">
        <f t="shared" ref="Z166:Z172" si="4463">(Y166*F166)/H166</f>
        <v>#VALUE!</v>
      </c>
      <c r="AA166" s="102">
        <f>IF(E166=0,0,SUMIF('Cocktail (December 2025)'!$F$6:$DB$1547,E166,'Cocktail (December 2025)'!$O$6:$O$1547))</f>
        <v>0</v>
      </c>
      <c r="AB166" s="103" t="e">
        <f t="shared" ref="AB166:AB172" si="4464">AA166/H166</f>
        <v>#VALUE!</v>
      </c>
      <c r="AC166" s="104" t="e">
        <f t="shared" ref="AC166:AC172" si="4465">O166+P166+Q166+R166-S166-T166-U166-V166-W166-X166-Z166-AB166</f>
        <v>#VALUE!</v>
      </c>
      <c r="AD166" s="104" t="e">
        <f t="shared" ref="AD166:AD172" si="4466">AC166*H166</f>
        <v>#VALUE!</v>
      </c>
      <c r="AE166" s="105" t="e">
        <f t="shared" ref="AE166:AE172" si="4467">(T166+U166+V166+W166+(X166+((Y166*$F166)/$H166)+AB166))*$L166</f>
        <v>#VALUE!</v>
      </c>
      <c r="AF166" s="191"/>
      <c r="AG166" s="192" t="e">
        <f t="shared" ref="AG166:AG172" si="4468">AF166-AC166</f>
        <v>#VALUE!</v>
      </c>
      <c r="AH166" s="106" t="e">
        <f t="shared" si="3995"/>
        <v>#VALUE!</v>
      </c>
      <c r="AI166" s="202"/>
      <c r="AJ166" s="202"/>
      <c r="AK166" s="202"/>
      <c r="AL166" s="202"/>
      <c r="AM166" s="202"/>
      <c r="AN166" s="202"/>
      <c r="AO166" s="202"/>
      <c r="AP166" s="202"/>
      <c r="AQ166" s="203"/>
      <c r="AR166" s="204"/>
      <c r="AS166" s="107" t="e">
        <f t="shared" ref="AS166:AS172" si="4469">(AR166*F166)/H166</f>
        <v>#VALUE!</v>
      </c>
      <c r="AT166" s="102">
        <f>IF(E166=0,0,SUMIF('Cocktail (December 2025)'!$F$6:$DB$1547,E166,'Cocktail (December 2025)'!$R$6:$R$1547))</f>
        <v>0</v>
      </c>
      <c r="AU166" s="108" t="e">
        <f t="shared" ref="AU166:AU172" si="4470">AT166/H166</f>
        <v>#VALUE!</v>
      </c>
      <c r="AV166" s="104" t="e">
        <f t="shared" ref="AV166:AV172" si="4471">AH166+AI166+AJ166+AK166-AL166-AM166-AN166-AO166-AP166-AQ166-AS166-AU166</f>
        <v>#VALUE!</v>
      </c>
      <c r="AW166" s="104" t="e">
        <f t="shared" ref="AW166:AW172" si="4472">AV166*H166</f>
        <v>#VALUE!</v>
      </c>
      <c r="AX166" s="105" t="e">
        <f t="shared" ref="AX166:AX172" si="4473">(AM166+AN166+AO166+AP166+(AQ166+((AR166*$F166)/$H166)+AU166))*$L166</f>
        <v>#VALUE!</v>
      </c>
      <c r="AY166" s="191"/>
      <c r="AZ166" s="192" t="e">
        <f t="shared" ref="AZ166:AZ172" si="4474">AY166-AV166</f>
        <v>#VALUE!</v>
      </c>
      <c r="BA166" s="106" t="e">
        <f t="shared" ref="BA166:BA172" si="4475">AV166</f>
        <v>#VALUE!</v>
      </c>
      <c r="BB166" s="202"/>
      <c r="BC166" s="202"/>
      <c r="BD166" s="202"/>
      <c r="BE166" s="202"/>
      <c r="BF166" s="202"/>
      <c r="BG166" s="202"/>
      <c r="BH166" s="202"/>
      <c r="BI166" s="202"/>
      <c r="BJ166" s="203"/>
      <c r="BK166" s="204"/>
      <c r="BL166" s="108" t="e">
        <f t="shared" ref="BL166:BL172" si="4476">(BK166*F166)/H166</f>
        <v>#VALUE!</v>
      </c>
      <c r="BM166" s="102">
        <f>IF(E166=0,0,SUMIF('Cocktail (December 2025)'!$F$6:$DB$1547,E166,'Cocktail (December 2025)'!$U$6:$U$1547))</f>
        <v>0</v>
      </c>
      <c r="BN166" s="108" t="e">
        <f t="shared" ref="BN166:BN172" si="4477">BM166/H166</f>
        <v>#VALUE!</v>
      </c>
      <c r="BO166" s="109" t="e">
        <f t="shared" ref="BO166:BO172" si="4478">BA166+BB166+BC166+BD166-BE166-BF166-BG166-BH166-BI166-BJ166-BL166-BN166</f>
        <v>#VALUE!</v>
      </c>
      <c r="BP166" s="104" t="e">
        <f t="shared" ref="BP166:BP172" si="4479">BO166*H166</f>
        <v>#VALUE!</v>
      </c>
      <c r="BQ166" s="105" t="e">
        <f t="shared" ref="BQ166:BQ172" si="4480">(BF166+BG166+BH166+BI166+(BJ166+((BK166*$F166)/$H166)+BN166))*$L166</f>
        <v>#VALUE!</v>
      </c>
      <c r="BR166" s="191"/>
      <c r="BS166" s="192" t="e">
        <f t="shared" ref="BS166:BS172" si="4481">BR166-BO166</f>
        <v>#VALUE!</v>
      </c>
      <c r="BT166" s="106" t="e">
        <f t="shared" ref="BT166:BT172" si="4482">BO166</f>
        <v>#VALUE!</v>
      </c>
      <c r="BU166" s="202"/>
      <c r="BV166" s="202"/>
      <c r="BW166" s="202"/>
      <c r="BX166" s="202"/>
      <c r="BY166" s="202"/>
      <c r="BZ166" s="202"/>
      <c r="CA166" s="202"/>
      <c r="CB166" s="202"/>
      <c r="CC166" s="203"/>
      <c r="CD166" s="204"/>
      <c r="CE166" s="108" t="e">
        <f t="shared" ref="CE166:CE172" si="4483">(CD166*F166)/H166</f>
        <v>#VALUE!</v>
      </c>
      <c r="CF166" s="102">
        <f>IF(E166=0,0,SUMIF('Cocktail (December 2025)'!$F$6:$DB$1547,E166,'Cocktail (December 2025)'!$X$6:$X$1547))</f>
        <v>0</v>
      </c>
      <c r="CG166" s="108" t="e">
        <f t="shared" ref="CG166:CG172" si="4484">CF166/H166</f>
        <v>#VALUE!</v>
      </c>
      <c r="CH166" s="109" t="e">
        <f t="shared" ref="CH166:CH172" si="4485">BT166+BU166+BV166+BW166-BX166-BY166-BZ166-CA166-CB166-CC166-CE166-CG166</f>
        <v>#VALUE!</v>
      </c>
      <c r="CI166" s="104" t="e">
        <f t="shared" ref="CI166:CI172" si="4486">CH166*H166</f>
        <v>#VALUE!</v>
      </c>
      <c r="CJ166" s="105" t="e">
        <f t="shared" ref="CJ166:CJ172" si="4487">(BY166+BZ166+CA166+CB166+(CC166+((CD166*$F166)/$H166)+CG166))*$L166</f>
        <v>#VALUE!</v>
      </c>
      <c r="CK166" s="191"/>
      <c r="CL166" s="192" t="e">
        <f t="shared" ref="CL166:CL172" si="4488">CK166-CH166</f>
        <v>#VALUE!</v>
      </c>
      <c r="CM166" s="106" t="e">
        <f t="shared" ref="CM166:CM172" si="4489">CH166</f>
        <v>#VALUE!</v>
      </c>
      <c r="CN166" s="202"/>
      <c r="CO166" s="202"/>
      <c r="CP166" s="202"/>
      <c r="CQ166" s="202"/>
      <c r="CR166" s="202"/>
      <c r="CS166" s="202"/>
      <c r="CT166" s="202"/>
      <c r="CU166" s="202"/>
      <c r="CV166" s="203"/>
      <c r="CW166" s="204"/>
      <c r="CX166" s="108" t="e">
        <f t="shared" ref="CX166:CX172" si="4490">(CW166*F166)/H166</f>
        <v>#VALUE!</v>
      </c>
      <c r="CY166" s="102">
        <f>IF(E166=0,0,SUMIF('Cocktail (December 2025)'!$F$6:$DB$1547,E166,'Cocktail (December 2025)'!$AA$6:$AA$1547))</f>
        <v>0</v>
      </c>
      <c r="CZ166" s="108" t="e">
        <f t="shared" ref="CZ166:CZ172" si="4491">CY166/H166</f>
        <v>#VALUE!</v>
      </c>
      <c r="DA166" s="109" t="e">
        <f t="shared" ref="DA166:DA172" si="4492">CM166+CN166+CO166+CP166-CQ166-CR166-CS166-CT166-CU166-CV166-CX166-CZ166</f>
        <v>#VALUE!</v>
      </c>
      <c r="DB166" s="104" t="e">
        <f t="shared" ref="DB166:DB172" si="4493">DA166*H166</f>
        <v>#VALUE!</v>
      </c>
      <c r="DC166" s="105" t="e">
        <f t="shared" ref="DC166:DC172" si="4494">(CR166+CS166+CT166+CU166+(CV166+((CW166*$F166)/$H166)+CZ166))*$L166</f>
        <v>#VALUE!</v>
      </c>
      <c r="DD166" s="191"/>
      <c r="DE166" s="192" t="e">
        <f t="shared" ref="DE166:DE172" si="4495">DD166-DA166</f>
        <v>#VALUE!</v>
      </c>
      <c r="DF166" s="106" t="e">
        <f t="shared" ref="DF166:DF172" si="4496">DA166</f>
        <v>#VALUE!</v>
      </c>
      <c r="DG166" s="202"/>
      <c r="DH166" s="202"/>
      <c r="DI166" s="202"/>
      <c r="DJ166" s="202"/>
      <c r="DK166" s="202"/>
      <c r="DL166" s="202"/>
      <c r="DM166" s="202"/>
      <c r="DN166" s="202"/>
      <c r="DO166" s="203"/>
      <c r="DP166" s="204"/>
      <c r="DQ166" s="108" t="e">
        <f t="shared" ref="DQ166:DQ172" si="4497">(DP166*F166)/H166</f>
        <v>#VALUE!</v>
      </c>
      <c r="DR166" s="102">
        <f>IF(E166=0,0,SUMIF('Cocktail (December 2025)'!$F$6:$DB$1547,E166,'Cocktail (December 2025)'!$AD$6:$AD$1547))</f>
        <v>0</v>
      </c>
      <c r="DS166" s="108" t="e">
        <f t="shared" ref="DS166:DS172" si="4498">DR166/H166</f>
        <v>#VALUE!</v>
      </c>
      <c r="DT166" s="109" t="e">
        <f t="shared" ref="DT166:DT172" si="4499">DF166+DG166+DH166+DI166-DJ166-DK166-DL166-DM166-DN166-DO166-DQ166-DS166</f>
        <v>#VALUE!</v>
      </c>
      <c r="DU166" s="104" t="e">
        <f t="shared" ref="DU166:DU172" si="4500">DT166*H166</f>
        <v>#VALUE!</v>
      </c>
      <c r="DV166" s="105" t="e">
        <f t="shared" ref="DV166:DV172" si="4501">(DK166+DL166+DM166+DN166+(DO166+((DP166*$F166)/$H166)+DS166))*$L166</f>
        <v>#VALUE!</v>
      </c>
      <c r="DW166" s="191"/>
      <c r="DX166" s="192" t="e">
        <f t="shared" ref="DX166:DX172" si="4502">DW166-DT166</f>
        <v>#VALUE!</v>
      </c>
      <c r="DY166" s="106" t="e">
        <f t="shared" ref="DY166:DY172" si="4503">DT166</f>
        <v>#VALUE!</v>
      </c>
      <c r="DZ166" s="202"/>
      <c r="EA166" s="202"/>
      <c r="EB166" s="202"/>
      <c r="EC166" s="202"/>
      <c r="ED166" s="202"/>
      <c r="EE166" s="202"/>
      <c r="EF166" s="202"/>
      <c r="EG166" s="202"/>
      <c r="EH166" s="203"/>
      <c r="EI166" s="204"/>
      <c r="EJ166" s="108" t="e">
        <f t="shared" ref="EJ166:EJ172" si="4504">(EI166*F166)/H166</f>
        <v>#VALUE!</v>
      </c>
      <c r="EK166" s="102">
        <f>IF(E166=0,0,SUMIF('Cocktail (December 2025)'!$F$6:$DB$1547,E166,'Cocktail (December 2025)'!$AG$6:$AG$1547))</f>
        <v>0</v>
      </c>
      <c r="EL166" s="108" t="e">
        <f t="shared" ref="EL166:EL172" si="4505">EK166/H166</f>
        <v>#VALUE!</v>
      </c>
      <c r="EM166" s="109" t="e">
        <f t="shared" ref="EM166:EM172" si="4506">DY166+DZ166+EA166+EB166-EC166-ED166-EE166-EF166-EG166-EH166-EJ166-EL166</f>
        <v>#VALUE!</v>
      </c>
      <c r="EN166" s="104" t="e">
        <f t="shared" ref="EN166:EN172" si="4507">EM166*H166</f>
        <v>#VALUE!</v>
      </c>
      <c r="EO166" s="105" t="e">
        <f t="shared" ref="EO166:EO172" si="4508">(ED166+EE166+EF166+EG166+(EH166+((EI166*$F166)/$H166)+EL166))*$L166</f>
        <v>#VALUE!</v>
      </c>
      <c r="EP166" s="191"/>
      <c r="EQ166" s="199" t="e">
        <f t="shared" ref="EQ166:EQ172" si="4509">EP166-EM166</f>
        <v>#VALUE!</v>
      </c>
      <c r="ER166" s="185" t="e">
        <f t="shared" ref="ER166:ER172" si="4510">EM166</f>
        <v>#VALUE!</v>
      </c>
      <c r="ES166" s="202"/>
      <c r="ET166" s="202"/>
      <c r="EU166" s="202"/>
      <c r="EV166" s="202"/>
      <c r="EW166" s="202"/>
      <c r="EX166" s="202"/>
      <c r="EY166" s="202"/>
      <c r="EZ166" s="202"/>
      <c r="FA166" s="203"/>
      <c r="FB166" s="204"/>
      <c r="FC166" s="108" t="e">
        <f t="shared" ref="FC166:FC172" si="4511">(FB166*F166)/H166</f>
        <v>#VALUE!</v>
      </c>
      <c r="FD166" s="102">
        <f>IF(E166=0,0,SUMIF('Cocktail (December 2025)'!$F$6:$DB$1547,E166,'Cocktail (December 2025)'!$AJ$6:$AJ$1547))</f>
        <v>0</v>
      </c>
      <c r="FE166" s="108" t="e">
        <f t="shared" ref="FE166:FE172" si="4512">FD166/H166</f>
        <v>#VALUE!</v>
      </c>
      <c r="FF166" s="109" t="e">
        <f t="shared" ref="FF166:FF172" si="4513">ER166+ES166+ET166+EU166-EV166-EW166-EX166-EY166-EZ166-FA166-FC166-FE166</f>
        <v>#VALUE!</v>
      </c>
      <c r="FG166" s="104" t="e">
        <f t="shared" ref="FG166:FG172" si="4514">FF166*H166</f>
        <v>#VALUE!</v>
      </c>
      <c r="FH166" s="105" t="e">
        <f t="shared" ref="FH166:FH172" si="4515">(EW166+EX166+EY166+EZ166+(FA166+((FB166*$F166)/$H166)+FE166))*$L166</f>
        <v>#VALUE!</v>
      </c>
      <c r="FI166" s="191"/>
      <c r="FJ166" s="192" t="e">
        <f t="shared" ref="FJ166:FJ172" si="4516">FI166-FF166</f>
        <v>#VALUE!</v>
      </c>
      <c r="FK166" s="110" t="e">
        <f t="shared" ref="FK166:FK172" si="4517">FF166</f>
        <v>#VALUE!</v>
      </c>
      <c r="FL166" s="202"/>
      <c r="FM166" s="202"/>
      <c r="FN166" s="202"/>
      <c r="FO166" s="202"/>
      <c r="FP166" s="202"/>
      <c r="FQ166" s="202"/>
      <c r="FR166" s="202"/>
      <c r="FS166" s="202"/>
      <c r="FT166" s="203"/>
      <c r="FU166" s="204"/>
      <c r="FV166" s="108" t="e">
        <f t="shared" ref="FV166:FV172" si="4518">(FU166*F166)/H166</f>
        <v>#VALUE!</v>
      </c>
      <c r="FW166" s="102">
        <f>IF(E166=0,0,SUMIF('Cocktail (December 2025)'!$F$6:$DB$1547,E166,'Cocktail (December 2025)'!$AM$6:$AM$1547))</f>
        <v>0</v>
      </c>
      <c r="FX166" s="108" t="e">
        <f t="shared" ref="FX166:FX172" si="4519">FW166/H166</f>
        <v>#VALUE!</v>
      </c>
      <c r="FY166" s="109" t="e">
        <f t="shared" ref="FY166:FY172" si="4520">FK166+FL166+FM166+FN166-FO166-FP166-FQ166-FR166-FS166-FT166-FV166-FX166</f>
        <v>#VALUE!</v>
      </c>
      <c r="FZ166" s="104" t="e">
        <f t="shared" ref="FZ166:FZ172" si="4521">FY166*H166</f>
        <v>#VALUE!</v>
      </c>
      <c r="GA166" s="105" t="e">
        <f t="shared" ref="GA166:GA172" si="4522">(FP166+FQ166+FR166+FS166+(FT166+((FU166*$F166)/$H166)+FX166))*$L166</f>
        <v>#VALUE!</v>
      </c>
      <c r="GB166" s="191"/>
      <c r="GC166" s="192" t="e">
        <f t="shared" ref="GC166:GC172" si="4523">GB166-FY166</f>
        <v>#VALUE!</v>
      </c>
      <c r="GD166" s="106" t="e">
        <f t="shared" ref="GD166:GD172" si="4524">FY166</f>
        <v>#VALUE!</v>
      </c>
      <c r="GE166" s="202"/>
      <c r="GF166" s="202"/>
      <c r="GG166" s="202"/>
      <c r="GH166" s="202"/>
      <c r="GI166" s="202"/>
      <c r="GJ166" s="202"/>
      <c r="GK166" s="202"/>
      <c r="GL166" s="202"/>
      <c r="GM166" s="203"/>
      <c r="GN166" s="204"/>
      <c r="GO166" s="108" t="e">
        <f t="shared" ref="GO166:GO172" si="4525">(GN166*F166)/H166</f>
        <v>#VALUE!</v>
      </c>
      <c r="GP166" s="102">
        <f>IF(E166=0,0,SUMIF('Cocktail (December 2025)'!$F$6:$DB$1547,E166,'Cocktail (December 2025)'!$AP$6:$AP$1547))</f>
        <v>0</v>
      </c>
      <c r="GQ166" s="108" t="e">
        <f t="shared" ref="GQ166:GQ172" si="4526">GP166/H166</f>
        <v>#VALUE!</v>
      </c>
      <c r="GR166" s="109" t="e">
        <f t="shared" ref="GR166:GR172" si="4527">GD166+GE166+GF166+GG166-GH166-GI166-GJ166-GK166-GL166-GM166-GO166-GQ166</f>
        <v>#VALUE!</v>
      </c>
      <c r="GS166" s="104" t="e">
        <f t="shared" ref="GS166:GS172" si="4528">GR166*H166</f>
        <v>#VALUE!</v>
      </c>
      <c r="GT166" s="105" t="e">
        <f t="shared" ref="GT166:GT172" si="4529">(GI166+GJ166+GK166+GL166+(GM166+((GN166*$F166)/$H166)+GQ166))*$L166</f>
        <v>#VALUE!</v>
      </c>
      <c r="GU166" s="191"/>
      <c r="GV166" s="192" t="e">
        <f t="shared" ref="GV166:GV172" si="4530">GU166-GR166</f>
        <v>#VALUE!</v>
      </c>
      <c r="GW166" s="106" t="e">
        <f t="shared" ref="GW166:GW172" si="4531">GR166</f>
        <v>#VALUE!</v>
      </c>
      <c r="GX166" s="202"/>
      <c r="GY166" s="202"/>
      <c r="GZ166" s="202"/>
      <c r="HA166" s="202"/>
      <c r="HB166" s="202"/>
      <c r="HC166" s="202"/>
      <c r="HD166" s="202"/>
      <c r="HE166" s="202"/>
      <c r="HF166" s="203"/>
      <c r="HG166" s="204"/>
      <c r="HH166" s="108" t="e">
        <f t="shared" ref="HH166:HH172" si="4532">(HG166*F166)/H166</f>
        <v>#VALUE!</v>
      </c>
      <c r="HI166" s="102">
        <f>IF(E166=0,0,SUMIF('Cocktail (December 2025)'!$F$6:$DB$1547,E166,'Cocktail (December 2025)'!$AS$6:$AS$1547))</f>
        <v>0</v>
      </c>
      <c r="HJ166" s="108" t="e">
        <f t="shared" ref="HJ166:HJ172" si="4533">HI166/H166</f>
        <v>#VALUE!</v>
      </c>
      <c r="HK166" s="109" t="e">
        <f t="shared" ref="HK166:HK172" si="4534">GW166+GX166+GY166+GZ166-HA166-HB166-HC166-HD166-HE166-HF166-HH166-HJ166</f>
        <v>#VALUE!</v>
      </c>
      <c r="HL166" s="104" t="e">
        <f t="shared" ref="HL166:HL172" si="4535">HK166*H166</f>
        <v>#VALUE!</v>
      </c>
      <c r="HM166" s="105" t="e">
        <f t="shared" ref="HM166:HM172" si="4536">(HB166+HC166+HD166+HE166+(HF166+((HG166*$F166)/$H166)+HJ166))*$L166</f>
        <v>#VALUE!</v>
      </c>
      <c r="HN166" s="191"/>
      <c r="HO166" s="192" t="e">
        <f t="shared" ref="HO166:HO172" si="4537">HN166-HK166</f>
        <v>#VALUE!</v>
      </c>
      <c r="HP166" s="106" t="e">
        <f t="shared" ref="HP166:HP172" si="4538">HK166</f>
        <v>#VALUE!</v>
      </c>
      <c r="HQ166" s="202"/>
      <c r="HR166" s="202"/>
      <c r="HS166" s="202"/>
      <c r="HT166" s="202"/>
      <c r="HU166" s="202"/>
      <c r="HV166" s="202"/>
      <c r="HW166" s="202"/>
      <c r="HX166" s="202"/>
      <c r="HY166" s="203"/>
      <c r="HZ166" s="204"/>
      <c r="IA166" s="108" t="e">
        <f t="shared" ref="IA166:IA172" si="4539">(HZ166*F166)/H166</f>
        <v>#VALUE!</v>
      </c>
      <c r="IB166" s="102">
        <f>IF(E166=0,0,SUMIF('Cocktail (December 2025)'!$F$6:$DB$1547,E166,'Cocktail (December 2025)'!$AV$6:$AV$1547))</f>
        <v>0</v>
      </c>
      <c r="IC166" s="108" t="e">
        <f t="shared" ref="IC166:IC172" si="4540">IB166/H166</f>
        <v>#VALUE!</v>
      </c>
      <c r="ID166" s="109" t="e">
        <f t="shared" ref="ID166:ID172" si="4541">HP166+HQ166+HR166+HS166-HT166-HU166-HV166-HW166-HX166-HY166-IA166-IC166</f>
        <v>#VALUE!</v>
      </c>
      <c r="IE166" s="104" t="e">
        <f t="shared" ref="IE166:IE172" si="4542">ID166*H166</f>
        <v>#VALUE!</v>
      </c>
      <c r="IF166" s="105" t="e">
        <f t="shared" ref="IF166:IF172" si="4543">(HU166+HV166+HW166+HX166+(HY166+((HZ166*$F166)/$H166)+IC166))*$L166</f>
        <v>#VALUE!</v>
      </c>
      <c r="IG166" s="191"/>
      <c r="IH166" s="192" t="e">
        <f t="shared" ref="IH166:IH172" si="4544">IG166-ID166</f>
        <v>#VALUE!</v>
      </c>
      <c r="II166" s="106" t="e">
        <f t="shared" ref="II166:II172" si="4545">ID166</f>
        <v>#VALUE!</v>
      </c>
      <c r="IJ166" s="202"/>
      <c r="IK166" s="202"/>
      <c r="IL166" s="202"/>
      <c r="IM166" s="202"/>
      <c r="IN166" s="202"/>
      <c r="IO166" s="202"/>
      <c r="IP166" s="202"/>
      <c r="IQ166" s="202"/>
      <c r="IR166" s="203"/>
      <c r="IS166" s="204"/>
      <c r="IT166" s="108" t="e">
        <f t="shared" ref="IT166:IT172" si="4546">(IS166*F166)/H166</f>
        <v>#VALUE!</v>
      </c>
      <c r="IU166" s="102">
        <f>IF(E166=0,0,SUMIF('Cocktail (December 2025)'!$F$6:$DB$1547,E166,'Cocktail (December 2025)'!$AY$6:$AY$1547))</f>
        <v>0</v>
      </c>
      <c r="IV166" s="108" t="e">
        <f t="shared" ref="IV166:IV172" si="4547">IU166/H166</f>
        <v>#VALUE!</v>
      </c>
      <c r="IW166" s="109" t="e">
        <f t="shared" ref="IW166:IW172" si="4548">II166+IJ166+IK166+IL166-IM166-IN166-IO166-IP166-IQ166-IR166-IT166-IV166</f>
        <v>#VALUE!</v>
      </c>
      <c r="IX166" s="104" t="e">
        <f t="shared" ref="IX166:IX172" si="4549">IW166*H166</f>
        <v>#VALUE!</v>
      </c>
      <c r="IY166" s="105" t="e">
        <f t="shared" ref="IY166:IY172" si="4550">(IN166+IO166+IP166+IQ166+(IR166+((IS166*$F166)/$H166)+IV166))*$L166</f>
        <v>#VALUE!</v>
      </c>
      <c r="IZ166" s="191"/>
      <c r="JA166" s="192" t="e">
        <f t="shared" ref="JA166:JA172" si="4551">IZ166-IW166</f>
        <v>#VALUE!</v>
      </c>
      <c r="JB166" s="106" t="e">
        <f t="shared" ref="JB166:JB172" si="4552">IW166</f>
        <v>#VALUE!</v>
      </c>
      <c r="JC166" s="202"/>
      <c r="JD166" s="202"/>
      <c r="JE166" s="202"/>
      <c r="JF166" s="202"/>
      <c r="JG166" s="202"/>
      <c r="JH166" s="202"/>
      <c r="JI166" s="202"/>
      <c r="JJ166" s="202"/>
      <c r="JK166" s="203"/>
      <c r="JL166" s="204"/>
      <c r="JM166" s="108" t="e">
        <f t="shared" ref="JM166:JM172" si="4553">(JL166*F166)/H166</f>
        <v>#VALUE!</v>
      </c>
      <c r="JN166" s="102">
        <f>IF(E166=0,0,SUMIF('Cocktail (December 2025)'!$F$6:$DB$1547,E166,'Cocktail (December 2025)'!$BB$6:$BB$1547))</f>
        <v>0</v>
      </c>
      <c r="JO166" s="108" t="e">
        <f t="shared" ref="JO166:JO172" si="4554">JN166/H166</f>
        <v>#VALUE!</v>
      </c>
      <c r="JP166" s="109" t="e">
        <f t="shared" ref="JP166:JP172" si="4555">JB166+JC166+JD166+JE166-JF166-JG166-JH166-JI166-JJ166-JK166-JM166-JO166</f>
        <v>#VALUE!</v>
      </c>
      <c r="JQ166" s="104" t="e">
        <f t="shared" ref="JQ166:JQ172" si="4556">JP166*H166</f>
        <v>#VALUE!</v>
      </c>
      <c r="JR166" s="105" t="e">
        <f t="shared" ref="JR166:JR172" si="4557">(JG166+JH166+JI166+JJ166+(JK166+((JL166*$F166)/$H166)+JO166))*$L166</f>
        <v>#VALUE!</v>
      </c>
      <c r="JS166" s="191"/>
      <c r="JT166" s="192" t="e">
        <f t="shared" ref="JT166:JT172" si="4558">JS166-JP166</f>
        <v>#VALUE!</v>
      </c>
      <c r="JU166" s="106" t="e">
        <f t="shared" ref="JU166:JU172" si="4559">JP166</f>
        <v>#VALUE!</v>
      </c>
      <c r="JV166" s="202"/>
      <c r="JW166" s="202"/>
      <c r="JX166" s="202"/>
      <c r="JY166" s="202"/>
      <c r="JZ166" s="202"/>
      <c r="KA166" s="202"/>
      <c r="KB166" s="202"/>
      <c r="KC166" s="202"/>
      <c r="KD166" s="203"/>
      <c r="KE166" s="204"/>
      <c r="KF166" s="108" t="e">
        <f t="shared" ref="KF166:KF172" si="4560">(KE166*F166)/H166</f>
        <v>#VALUE!</v>
      </c>
      <c r="KG166" s="102">
        <f>IF(E166=0,0,SUMIF('Cocktail (December 2025)'!$F$6:$DB$1547,E166,'Cocktail (December 2025)'!$BE$6:$BE$1547))</f>
        <v>0</v>
      </c>
      <c r="KH166" s="108" t="e">
        <f t="shared" ref="KH166:KH172" si="4561">KG166/H166</f>
        <v>#VALUE!</v>
      </c>
      <c r="KI166" s="109" t="e">
        <f t="shared" ref="KI166:KI172" si="4562">JU166+JV166+JW166+JX166-JY166-JZ166-KA166-KB166-KC166-KD166-KF166-KH166</f>
        <v>#VALUE!</v>
      </c>
      <c r="KJ166" s="104" t="e">
        <f t="shared" ref="KJ166:KJ172" si="4563">KI166*H166</f>
        <v>#VALUE!</v>
      </c>
      <c r="KK166" s="105" t="e">
        <f t="shared" ref="KK166:KK172" si="4564">(JZ166+KA166+KB166+KC166+(KD166+((KE166*$F166)/$H166)+KH166))*$L166</f>
        <v>#VALUE!</v>
      </c>
      <c r="KL166" s="191"/>
      <c r="KM166" s="192" t="e">
        <f t="shared" ref="KM166:KM172" si="4565">KL166-KI166</f>
        <v>#VALUE!</v>
      </c>
      <c r="KN166" s="106" t="e">
        <f t="shared" ref="KN166:KN172" si="4566">KI166</f>
        <v>#VALUE!</v>
      </c>
      <c r="KO166" s="202"/>
      <c r="KP166" s="202"/>
      <c r="KQ166" s="202"/>
      <c r="KR166" s="202"/>
      <c r="KS166" s="202"/>
      <c r="KT166" s="202"/>
      <c r="KU166" s="202"/>
      <c r="KV166" s="202"/>
      <c r="KW166" s="203"/>
      <c r="KX166" s="204"/>
      <c r="KY166" s="108" t="e">
        <f t="shared" ref="KY166:KY172" si="4567">(KX166*F166)/H166</f>
        <v>#VALUE!</v>
      </c>
      <c r="KZ166" s="102">
        <f>IF(E166=0,0,SUMIF('Cocktail (December 2025)'!$F$6:$DB$1547,E166,'Cocktail (December 2025)'!$BH$6:$BH$1547))</f>
        <v>0</v>
      </c>
      <c r="LA166" s="108" t="e">
        <f t="shared" ref="LA166:LA172" si="4568">KZ166/H166</f>
        <v>#VALUE!</v>
      </c>
      <c r="LB166" s="109" t="e">
        <f t="shared" ref="LB166:LB172" si="4569">KN166+KO166+KP166+KQ166-KR166-KS166-KT166-KU166-KV166-KW166-KY166-LA166</f>
        <v>#VALUE!</v>
      </c>
      <c r="LC166" s="104" t="e">
        <f t="shared" ref="LC166:LC172" si="4570">LB166*H166</f>
        <v>#VALUE!</v>
      </c>
      <c r="LD166" s="105" t="e">
        <f t="shared" ref="LD166:LD172" si="4571">(KS166+KT166+KU166+KV166+(KW166+((KX166*$F166)/$H166)+LA166))*$L166</f>
        <v>#VALUE!</v>
      </c>
      <c r="LE166" s="191"/>
      <c r="LF166" s="192" t="e">
        <f t="shared" ref="LF166:LF172" si="4572">LE166-LB166</f>
        <v>#VALUE!</v>
      </c>
      <c r="LG166" s="106" t="e">
        <f t="shared" ref="LG166:LG172" si="4573">LB166</f>
        <v>#VALUE!</v>
      </c>
      <c r="LH166" s="202"/>
      <c r="LI166" s="202"/>
      <c r="LJ166" s="202"/>
      <c r="LK166" s="202"/>
      <c r="LL166" s="202"/>
      <c r="LM166" s="202"/>
      <c r="LN166" s="202"/>
      <c r="LO166" s="202"/>
      <c r="LP166" s="203"/>
      <c r="LQ166" s="204"/>
      <c r="LR166" s="108" t="e">
        <f t="shared" ref="LR166:LR172" si="4574">(LQ166*F166)/H166</f>
        <v>#VALUE!</v>
      </c>
      <c r="LS166" s="102">
        <f>IF(E166=0,0,SUMIF('Cocktail (December 2025)'!$F$6:$DB$1547,E166,'Cocktail (December 2025)'!$BK$6:$BK$1547))</f>
        <v>0</v>
      </c>
      <c r="LT166" s="108" t="e">
        <f t="shared" ref="LT166:LT172" si="4575">LS166/H166</f>
        <v>#VALUE!</v>
      </c>
      <c r="LU166" s="109" t="e">
        <f t="shared" ref="LU166:LU172" si="4576">LG166+LH166+LI166+LJ166-LK166-LL166-LM166-LN166-LO166-LP166-LR166-LT166</f>
        <v>#VALUE!</v>
      </c>
      <c r="LV166" s="104" t="e">
        <f t="shared" ref="LV166:LV172" si="4577">LU166*H166</f>
        <v>#VALUE!</v>
      </c>
      <c r="LW166" s="105" t="e">
        <f t="shared" ref="LW166:LW172" si="4578">(LL166+LM166+LN166+LO166+(LP166+((LQ166*$F166)/$H166)+LT166))*$L166</f>
        <v>#VALUE!</v>
      </c>
      <c r="LX166" s="191"/>
      <c r="LY166" s="192" t="e">
        <f t="shared" ref="LY166:LY172" si="4579">LX166-LU166</f>
        <v>#VALUE!</v>
      </c>
      <c r="LZ166" s="106" t="e">
        <f t="shared" ref="LZ166:LZ172" si="4580">LU166</f>
        <v>#VALUE!</v>
      </c>
      <c r="MA166" s="202"/>
      <c r="MB166" s="202"/>
      <c r="MC166" s="202"/>
      <c r="MD166" s="202"/>
      <c r="ME166" s="202"/>
      <c r="MF166" s="202"/>
      <c r="MG166" s="202"/>
      <c r="MH166" s="202"/>
      <c r="MI166" s="203"/>
      <c r="MJ166" s="204"/>
      <c r="MK166" s="108" t="e">
        <f t="shared" ref="MK166:MK172" si="4581">(MJ166*F166)/H166</f>
        <v>#VALUE!</v>
      </c>
      <c r="ML166" s="102">
        <f>IF(E166=0,0,SUMIF('Cocktail (December 2025)'!$F$6:$DB$1547,E166,'Cocktail (December 2025)'!$BN$6:$BN$1547))</f>
        <v>0</v>
      </c>
      <c r="MM166" s="108" t="e">
        <f t="shared" ref="MM166:MM172" si="4582">ML166/H166</f>
        <v>#VALUE!</v>
      </c>
      <c r="MN166" s="109" t="e">
        <f t="shared" ref="MN166:MN172" si="4583">LZ166+MA166+MB166+MC166-MD166-ME166-MF166-MG166-MH166-MI166-MK166-MM166</f>
        <v>#VALUE!</v>
      </c>
      <c r="MO166" s="104" t="e">
        <f t="shared" ref="MO166:MO172" si="4584">MN166*H166</f>
        <v>#VALUE!</v>
      </c>
      <c r="MP166" s="105" t="e">
        <f t="shared" ref="MP166:MP172" si="4585">(ME166+MF166+MG166+MH166+(MI166+((MJ166*$F166)/$H166)+MM166))*$L166</f>
        <v>#VALUE!</v>
      </c>
      <c r="MQ166" s="191"/>
      <c r="MR166" s="192" t="e">
        <f t="shared" ref="MR166:MR172" si="4586">MQ166-MN166</f>
        <v>#VALUE!</v>
      </c>
      <c r="MS166" s="106" t="e">
        <f t="shared" ref="MS166:MS172" si="4587">MN166</f>
        <v>#VALUE!</v>
      </c>
      <c r="MT166" s="202"/>
      <c r="MU166" s="202"/>
      <c r="MV166" s="202"/>
      <c r="MW166" s="202"/>
      <c r="MX166" s="202"/>
      <c r="MY166" s="202"/>
      <c r="MZ166" s="202"/>
      <c r="NA166" s="202"/>
      <c r="NB166" s="203"/>
      <c r="NC166" s="204"/>
      <c r="ND166" s="108" t="e">
        <f t="shared" ref="ND166:ND172" si="4588">(NC166*F166)/H166</f>
        <v>#VALUE!</v>
      </c>
      <c r="NE166" s="102">
        <f>IF(E166=0,0,SUMIF('Cocktail (December 2025)'!$F$6:$DB$1547,E166,'Cocktail (December 2025)'!$BQ$6:$BQ$1547))</f>
        <v>0</v>
      </c>
      <c r="NF166" s="108" t="e">
        <f t="shared" ref="NF166:NF172" si="4589">NE166/H166</f>
        <v>#VALUE!</v>
      </c>
      <c r="NG166" s="109" t="e">
        <f t="shared" ref="NG166:NG172" si="4590">MS166+MT166+MU166+MV166-MW166-MX166-MY166-MZ166-NA166-NB166-ND166-NF166</f>
        <v>#VALUE!</v>
      </c>
      <c r="NH166" s="104" t="e">
        <f t="shared" ref="NH166:NH172" si="4591">NG166*H166</f>
        <v>#VALUE!</v>
      </c>
      <c r="NI166" s="105" t="e">
        <f t="shared" ref="NI166:NI172" si="4592">(MX166+MY166+MZ166+NA166+(NB166+((NC166*$F166)/$H166)+NF166))*$L166</f>
        <v>#VALUE!</v>
      </c>
      <c r="NJ166" s="191"/>
      <c r="NK166" s="192" t="e">
        <f t="shared" ref="NK166:NK172" si="4593">NJ166-NG166</f>
        <v>#VALUE!</v>
      </c>
      <c r="NL166" s="106" t="e">
        <f t="shared" ref="NL166:NL172" si="4594">NG166</f>
        <v>#VALUE!</v>
      </c>
      <c r="NM166" s="202"/>
      <c r="NN166" s="202"/>
      <c r="NO166" s="202"/>
      <c r="NP166" s="202"/>
      <c r="NQ166" s="202"/>
      <c r="NR166" s="202"/>
      <c r="NS166" s="202"/>
      <c r="NT166" s="202"/>
      <c r="NU166" s="203"/>
      <c r="NV166" s="204"/>
      <c r="NW166" s="108" t="e">
        <f t="shared" ref="NW166:NW172" si="4595">(NV166*F166)/H166</f>
        <v>#VALUE!</v>
      </c>
      <c r="NX166" s="102">
        <f>IF(E166=0,0,SUMIF('Cocktail (December 2025)'!$F$6:$DB$1547,E166,'Cocktail (December 2025)'!$BT$6:$BT$1547))</f>
        <v>0</v>
      </c>
      <c r="NY166" s="108" t="e">
        <f t="shared" ref="NY166:NY172" si="4596">NX166/H166</f>
        <v>#VALUE!</v>
      </c>
      <c r="NZ166" s="109" t="e">
        <f t="shared" ref="NZ166:NZ172" si="4597">NL166+NM166+NN166+NO166-NP166-NQ166-NR166-NS166-NT166-NU166-NW166-NY166</f>
        <v>#VALUE!</v>
      </c>
      <c r="OA166" s="104" t="e">
        <f t="shared" ref="OA166:OA172" si="4598">NZ166*H166</f>
        <v>#VALUE!</v>
      </c>
      <c r="OB166" s="105" t="e">
        <f t="shared" ref="OB166:OB172" si="4599">(NQ166+NR166+NS166+NT166+(NU166+((NV166*$F166)/$H166)+NY166))*$L166</f>
        <v>#VALUE!</v>
      </c>
      <c r="OC166" s="191"/>
      <c r="OD166" s="192" t="e">
        <f t="shared" ref="OD166:OD172" si="4600">OC166-NZ166</f>
        <v>#VALUE!</v>
      </c>
      <c r="OE166" s="106" t="e">
        <f t="shared" ref="OE166:OE172" si="4601">NZ166</f>
        <v>#VALUE!</v>
      </c>
      <c r="OF166" s="202"/>
      <c r="OG166" s="202"/>
      <c r="OH166" s="202"/>
      <c r="OI166" s="202"/>
      <c r="OJ166" s="202"/>
      <c r="OK166" s="202"/>
      <c r="OL166" s="202"/>
      <c r="OM166" s="202"/>
      <c r="ON166" s="203"/>
      <c r="OO166" s="204"/>
      <c r="OP166" s="108" t="e">
        <f t="shared" ref="OP166:OP172" si="4602">(OO166*F166)/H166</f>
        <v>#VALUE!</v>
      </c>
      <c r="OQ166" s="102">
        <f>IF(E166=0,0,SUMIF('Cocktail (December 2025)'!$F$6:$DB$1547,E166,'Cocktail (December 2025)'!$BW$6:$BW$1547))</f>
        <v>0</v>
      </c>
      <c r="OR166" s="108" t="e">
        <f t="shared" ref="OR166:OR172" si="4603">OQ166/H166</f>
        <v>#VALUE!</v>
      </c>
      <c r="OS166" s="109" t="e">
        <f t="shared" ref="OS166:OS172" si="4604">OE166+OF166+OG166+OH166-OI166-OJ166-OK166-OL166-OM166-ON166-OP166-OR166</f>
        <v>#VALUE!</v>
      </c>
      <c r="OT166" s="104" t="e">
        <f t="shared" ref="OT166:OT172" si="4605">OS166*H166</f>
        <v>#VALUE!</v>
      </c>
      <c r="OU166" s="105" t="e">
        <f t="shared" ref="OU166:OU172" si="4606">(OJ166+OK166+OL166+OM166+(ON166+((OO166*$F166)/$H166)+OR166))*$L166</f>
        <v>#VALUE!</v>
      </c>
      <c r="OV166" s="191"/>
      <c r="OW166" s="192" t="e">
        <f t="shared" ref="OW166:OW172" si="4607">OV166-OS166</f>
        <v>#VALUE!</v>
      </c>
      <c r="OX166" s="106" t="e">
        <f t="shared" ref="OX166:OX172" si="4608">OS166</f>
        <v>#VALUE!</v>
      </c>
      <c r="OY166" s="202"/>
      <c r="OZ166" s="202"/>
      <c r="PA166" s="202"/>
      <c r="PB166" s="202"/>
      <c r="PC166" s="202"/>
      <c r="PD166" s="202"/>
      <c r="PE166" s="202"/>
      <c r="PF166" s="202"/>
      <c r="PG166" s="203"/>
      <c r="PH166" s="204"/>
      <c r="PI166" s="108" t="e">
        <f t="shared" ref="PI166:PI172" si="4609">(PH166*F166)/H166</f>
        <v>#VALUE!</v>
      </c>
      <c r="PJ166" s="102">
        <f>IF(E166=0,0,SUMIF('Cocktail (December 2025)'!$F$6:$DB$1547,E166,'Cocktail (December 2025)'!$BZ$6:$BZ$1547))</f>
        <v>0</v>
      </c>
      <c r="PK166" s="108" t="e">
        <f t="shared" ref="PK166:PK172" si="4610">PJ166/H166</f>
        <v>#VALUE!</v>
      </c>
      <c r="PL166" s="109" t="e">
        <f t="shared" ref="PL166:PL172" si="4611">OX166+OY166+OZ166+PA166-PB166-PC166-PD166-PE166-PF166-PG166-PI166-PK166</f>
        <v>#VALUE!</v>
      </c>
      <c r="PM166" s="104" t="e">
        <f t="shared" ref="PM166:PM172" si="4612">PL166*H166</f>
        <v>#VALUE!</v>
      </c>
      <c r="PN166" s="105" t="e">
        <f t="shared" ref="PN166:PN172" si="4613">(PC166+PD166+PE166+PF166+(PG166+((PH166*$F166)/$H166)+PK166))*$L166</f>
        <v>#VALUE!</v>
      </c>
      <c r="PO166" s="191"/>
      <c r="PP166" s="192" t="e">
        <f t="shared" ref="PP166:PP172" si="4614">PO166-PL166</f>
        <v>#VALUE!</v>
      </c>
      <c r="PQ166" s="106" t="e">
        <f t="shared" ref="PQ166:PQ172" si="4615">PL166</f>
        <v>#VALUE!</v>
      </c>
      <c r="PR166" s="202"/>
      <c r="PS166" s="202"/>
      <c r="PT166" s="202"/>
      <c r="PU166" s="202"/>
      <c r="PV166" s="202"/>
      <c r="PW166" s="202"/>
      <c r="PX166" s="202"/>
      <c r="PY166" s="202"/>
      <c r="PZ166" s="203"/>
      <c r="QA166" s="204"/>
      <c r="QB166" s="108" t="e">
        <f t="shared" ref="QB166:QB172" si="4616">(QA166*F166)/H166</f>
        <v>#VALUE!</v>
      </c>
      <c r="QC166" s="102">
        <f>IF(E166=0,0,SUMIF('Cocktail (December 2025)'!$F$6:$DB$1547,E166,'Cocktail (December 2025)'!$CC$6:$CC$1547))</f>
        <v>0</v>
      </c>
      <c r="QD166" s="108" t="e">
        <f t="shared" ref="QD166:QD172" si="4617">QC166/H166</f>
        <v>#VALUE!</v>
      </c>
      <c r="QE166" s="109" t="e">
        <f t="shared" ref="QE166:QE172" si="4618">PQ166+PR166+PS166+PT166-PU166-PV166-PW166-PX166-PY166-PZ166-QB166-QD166</f>
        <v>#VALUE!</v>
      </c>
      <c r="QF166" s="104" t="e">
        <f t="shared" ref="QF166:QF172" si="4619">QE166*H166</f>
        <v>#VALUE!</v>
      </c>
      <c r="QG166" s="105" t="e">
        <f t="shared" ref="QG166:QG172" si="4620">(PV166+PW166+PX166+PY166+(PZ166+((QA166*$F166)/$H166)+QD166))*$L166</f>
        <v>#VALUE!</v>
      </c>
      <c r="QH166" s="191"/>
      <c r="QI166" s="192" t="e">
        <f t="shared" ref="QI166:QI172" si="4621">QH166-QE166</f>
        <v>#VALUE!</v>
      </c>
      <c r="QJ166" s="106" t="e">
        <f t="shared" ref="QJ166:QJ172" si="4622">QE166</f>
        <v>#VALUE!</v>
      </c>
      <c r="QK166" s="202"/>
      <c r="QL166" s="202"/>
      <c r="QM166" s="202"/>
      <c r="QN166" s="202"/>
      <c r="QO166" s="202"/>
      <c r="QP166" s="202"/>
      <c r="QQ166" s="202"/>
      <c r="QR166" s="202"/>
      <c r="QS166" s="203"/>
      <c r="QT166" s="204"/>
      <c r="QU166" s="108" t="e">
        <f t="shared" ref="QU166:QU172" si="4623">(QT166*F166)/H166</f>
        <v>#VALUE!</v>
      </c>
      <c r="QV166" s="102">
        <f>IF(E166=0,0,SUMIF('Cocktail (December 2025)'!$F$6:$DB$1547,E166,'Cocktail (December 2025)'!$CF$6:$CF$1547))</f>
        <v>0</v>
      </c>
      <c r="QW166" s="108" t="e">
        <f t="shared" ref="QW166:QW172" si="4624">QV166/H166</f>
        <v>#VALUE!</v>
      </c>
      <c r="QX166" s="109" t="e">
        <f t="shared" ref="QX166:QX172" si="4625">QJ166+QK166+QL166+QM166-QN166-QO166-QP166-QQ166-QR166-QS166-QU166-QW166</f>
        <v>#VALUE!</v>
      </c>
      <c r="QY166" s="104" t="e">
        <f t="shared" ref="QY166:QY172" si="4626">QX166*H166</f>
        <v>#VALUE!</v>
      </c>
      <c r="QZ166" s="105" t="e">
        <f t="shared" ref="QZ166:QZ172" si="4627">(QO166+QP166+QQ166+QR166+(QS166+((QT166*$F166)/$H166)+QW166))*$L166</f>
        <v>#VALUE!</v>
      </c>
      <c r="RA166" s="191"/>
      <c r="RB166" s="192" t="e">
        <f t="shared" ref="RB166:RB172" si="4628">RA166-QX166</f>
        <v>#VALUE!</v>
      </c>
      <c r="RC166" s="106" t="e">
        <f t="shared" ref="RC166:RC172" si="4629">QX166</f>
        <v>#VALUE!</v>
      </c>
      <c r="RD166" s="202"/>
      <c r="RE166" s="202"/>
      <c r="RF166" s="202"/>
      <c r="RG166" s="202"/>
      <c r="RH166" s="202"/>
      <c r="RI166" s="202"/>
      <c r="RJ166" s="202"/>
      <c r="RK166" s="202"/>
      <c r="RL166" s="203"/>
      <c r="RM166" s="204"/>
      <c r="RN166" s="108" t="e">
        <f t="shared" ref="RN166:RN172" si="4630">(RM166*F166)/H166</f>
        <v>#VALUE!</v>
      </c>
      <c r="RO166" s="102">
        <f>IF(E166=0,0,SUMIF('Cocktail (December 2025)'!$F$6:$DB$1547,E166,'Cocktail (December 2025)'!$CI$6:$CI$1547))</f>
        <v>0</v>
      </c>
      <c r="RP166" s="108" t="e">
        <f t="shared" ref="RP166:RP172" si="4631">RO166/H166</f>
        <v>#VALUE!</v>
      </c>
      <c r="RQ166" s="109" t="e">
        <f t="shared" ref="RQ166:RQ172" si="4632">RC166+RD166+RE166+RF166-RG166-RH166-RI166-RJ166-RK166-RL166-RN166-RP166</f>
        <v>#VALUE!</v>
      </c>
      <c r="RR166" s="104" t="e">
        <f t="shared" ref="RR166:RR172" si="4633">RQ166*H166</f>
        <v>#VALUE!</v>
      </c>
      <c r="RS166" s="105" t="e">
        <f t="shared" ref="RS166:RS172" si="4634">(RH166+RI166+RJ166+RK166+(RL166+((RM166*$F166)/$H166)+RP166))*$L166</f>
        <v>#VALUE!</v>
      </c>
      <c r="RT166" s="191"/>
      <c r="RU166" s="192" t="e">
        <f t="shared" ref="RU166:RU172" si="4635">RT166-RQ166</f>
        <v>#VALUE!</v>
      </c>
      <c r="RV166" s="106" t="e">
        <f t="shared" ref="RV166:RV172" si="4636">RQ166</f>
        <v>#VALUE!</v>
      </c>
      <c r="RW166" s="202"/>
      <c r="RX166" s="202"/>
      <c r="RY166" s="202"/>
      <c r="RZ166" s="202"/>
      <c r="SA166" s="202"/>
      <c r="SB166" s="202"/>
      <c r="SC166" s="202"/>
      <c r="SD166" s="202"/>
      <c r="SE166" s="203"/>
      <c r="SF166" s="204"/>
      <c r="SG166" s="108" t="e">
        <f t="shared" ref="SG166:SG172" si="4637">(SF166*F166)/H166</f>
        <v>#VALUE!</v>
      </c>
      <c r="SH166" s="102">
        <f>IF(E166=0,0,SUMIF('Cocktail (December 2025)'!$F$6:$DB$1547,E166,'Cocktail (December 2025)'!$CL$6:$CL$1547))</f>
        <v>0</v>
      </c>
      <c r="SI166" s="108" t="e">
        <f t="shared" ref="SI166:SI172" si="4638">SH166/H166</f>
        <v>#VALUE!</v>
      </c>
      <c r="SJ166" s="109" t="e">
        <f t="shared" ref="SJ166:SJ172" si="4639">RV166+RW166+RX166+RY166-RZ166-SA166-SB166-SC166-SD166-SE166-SG166-SI166</f>
        <v>#VALUE!</v>
      </c>
      <c r="SK166" s="104" t="e">
        <f t="shared" ref="SK166:SK172" si="4640">SJ166*H166</f>
        <v>#VALUE!</v>
      </c>
      <c r="SL166" s="105" t="e">
        <f t="shared" ref="SL166:SL172" si="4641">(SA166+SB166+SC166+SD166+(SE166+((SF166*$F166)/$H166)+SI166))*$L166</f>
        <v>#VALUE!</v>
      </c>
      <c r="SM166" s="191"/>
      <c r="SN166" s="192" t="e">
        <f t="shared" ref="SN166:SN172" si="4642">SM166-SJ166</f>
        <v>#VALUE!</v>
      </c>
      <c r="SO166" s="106" t="e">
        <f t="shared" ref="SO166:SO172" si="4643">SJ166</f>
        <v>#VALUE!</v>
      </c>
      <c r="SP166" s="202"/>
      <c r="SQ166" s="202"/>
      <c r="SR166" s="202"/>
      <c r="SS166" s="202"/>
      <c r="ST166" s="202"/>
      <c r="SU166" s="202"/>
      <c r="SV166" s="202"/>
      <c r="SW166" s="202"/>
      <c r="SX166" s="203"/>
      <c r="SY166" s="204"/>
      <c r="SZ166" s="108" t="e">
        <f t="shared" ref="SZ166:SZ172" si="4644">(SY166*F166)/H166</f>
        <v>#VALUE!</v>
      </c>
      <c r="TA166" s="102">
        <f>IF(E166=0,0,SUMIF('Cocktail (December 2025)'!$F$6:$DB$1547,E166,'Cocktail (December 2025)'!$CO$6:$CO$1547))</f>
        <v>0</v>
      </c>
      <c r="TB166" s="108" t="e">
        <f t="shared" ref="TB166:TB172" si="4645">TA166/H166</f>
        <v>#VALUE!</v>
      </c>
      <c r="TC166" s="109" t="e">
        <f t="shared" ref="TC166:TC172" si="4646">SO166+SP166+SQ166+SR166-SS166-ST166-SU166-SV166-SW166-SX166-SZ166-TB166</f>
        <v>#VALUE!</v>
      </c>
      <c r="TD166" s="104" t="e">
        <f t="shared" ref="TD166:TD172" si="4647">TC166*H166</f>
        <v>#VALUE!</v>
      </c>
      <c r="TE166" s="105" t="e">
        <f t="shared" ref="TE166:TE172" si="4648">(ST166+SU166+SV166+SW166+(SX166+((SY166*$F166)/$H166)+TB166))*$L166</f>
        <v>#VALUE!</v>
      </c>
      <c r="TF166" s="191"/>
      <c r="TG166" s="192" t="e">
        <f t="shared" ref="TG166:TG172" si="4649">TF166-TC166</f>
        <v>#VALUE!</v>
      </c>
      <c r="TH166" s="106" t="e">
        <f t="shared" ref="TH166:TH172" si="4650">TC166</f>
        <v>#VALUE!</v>
      </c>
      <c r="TI166" s="202"/>
      <c r="TJ166" s="202"/>
      <c r="TK166" s="202"/>
      <c r="TL166" s="202"/>
      <c r="TM166" s="202"/>
      <c r="TN166" s="202"/>
      <c r="TO166" s="202"/>
      <c r="TP166" s="202"/>
      <c r="TQ166" s="203"/>
      <c r="TR166" s="204"/>
      <c r="TS166" s="108" t="e">
        <f t="shared" ref="TS166:TS172" si="4651">(TR166*F166)/H166</f>
        <v>#VALUE!</v>
      </c>
      <c r="TT166" s="102">
        <f>IF(E166=0,0,SUMIF('Cocktail (December 2025)'!$F$6:$DB$1547,E166,'Cocktail (December 2025)'!$CR$6:$CR$1547))</f>
        <v>0</v>
      </c>
      <c r="TU166" s="108" t="e">
        <f t="shared" ref="TU166:TU172" si="4652">TT166/H166</f>
        <v>#VALUE!</v>
      </c>
      <c r="TV166" s="109" t="e">
        <f t="shared" ref="TV166:TV172" si="4653">TH166+TI166+TJ166+TK166-TL166-TM166-TN166-TO166-TP166-TQ166-TS166-TU166</f>
        <v>#VALUE!</v>
      </c>
      <c r="TW166" s="104" t="e">
        <f t="shared" ref="TW166:TW172" si="4654">TV166*H166</f>
        <v>#VALUE!</v>
      </c>
      <c r="TX166" s="105" t="e">
        <f t="shared" ref="TX166:TX172" si="4655">(TM166+TN166+TO166+TP166+(TQ166+((TR166*$F166)/$H166)+TU166))*$L166</f>
        <v>#VALUE!</v>
      </c>
      <c r="TY166" s="191"/>
      <c r="TZ166" s="192" t="e">
        <f t="shared" ref="TZ166:TZ172" si="4656">TY166-TV166</f>
        <v>#VALUE!</v>
      </c>
      <c r="UA166" s="106" t="e">
        <f t="shared" ref="UA166:UA172" si="4657">TV166</f>
        <v>#VALUE!</v>
      </c>
      <c r="UB166" s="202"/>
      <c r="UC166" s="202"/>
      <c r="UD166" s="202"/>
      <c r="UE166" s="202"/>
      <c r="UF166" s="202"/>
      <c r="UG166" s="202"/>
      <c r="UH166" s="202"/>
      <c r="UI166" s="202"/>
      <c r="UJ166" s="203"/>
      <c r="UK166" s="204"/>
      <c r="UL166" s="108" t="e">
        <f t="shared" ref="UL166:UL172" si="4658">(UK166*F166)/H166</f>
        <v>#VALUE!</v>
      </c>
      <c r="UM166" s="102">
        <f>IF(E166=0,0,SUMIF('Cocktail (December 2025)'!$F$6:$DB$1547,E166,'Cocktail (December 2025)'!$CU$6:$CU$1547))</f>
        <v>0</v>
      </c>
      <c r="UN166" s="108" t="e">
        <f t="shared" ref="UN166:UN172" si="4659">UM166/H166</f>
        <v>#VALUE!</v>
      </c>
      <c r="UO166" s="109" t="e">
        <f t="shared" ref="UO166:UO172" si="4660">UA166+UB166+UC166+UD166-UE166-UF166-UG166-UH166-UI166-UJ166-UL166-UN166</f>
        <v>#VALUE!</v>
      </c>
      <c r="UP166" s="104" t="e">
        <f t="shared" ref="UP166:UP172" si="4661">UO166*H166</f>
        <v>#VALUE!</v>
      </c>
      <c r="UQ166" s="105" t="e">
        <f t="shared" ref="UQ166:UQ172" si="4662">(UF166+UG166+UH166+UI166+(UJ166+((UK166*$F166)/$H166)+UN166))*$L166</f>
        <v>#VALUE!</v>
      </c>
      <c r="UR166" s="191"/>
      <c r="US166" s="192" t="e">
        <f t="shared" ref="US166:US172" si="4663">UR166-UO166</f>
        <v>#VALUE!</v>
      </c>
      <c r="UT166" s="106" t="e">
        <f t="shared" ref="UT166:UT172" si="4664">UO166</f>
        <v>#VALUE!</v>
      </c>
      <c r="UU166" s="202"/>
      <c r="UV166" s="202"/>
      <c r="UW166" s="202"/>
      <c r="UX166" s="202"/>
      <c r="UY166" s="202"/>
      <c r="UZ166" s="202"/>
      <c r="VA166" s="202"/>
      <c r="VB166" s="202"/>
      <c r="VC166" s="203"/>
      <c r="VD166" s="204"/>
      <c r="VE166" s="108" t="e">
        <f t="shared" ref="VE166:VE172" si="4665">(VD166*F166)/H166</f>
        <v>#VALUE!</v>
      </c>
      <c r="VF166" s="102">
        <f>IF(E166=0,0,SUMIF('Cocktail (December 2025)'!$F$6:$DB$1547,E166,'Cocktail (December 2025)'!$CX$6:$CX$1547))</f>
        <v>0</v>
      </c>
      <c r="VG166" s="108" t="e">
        <f t="shared" ref="VG166:VG172" si="4666">VF166/H166</f>
        <v>#VALUE!</v>
      </c>
      <c r="VH166" s="109" t="e">
        <f t="shared" ref="VH166:VH172" si="4667">UT166+UU166+UV166+UW166-UX166-UY166-UZ166-VA166-VB166-VC166-VE166-VG166</f>
        <v>#VALUE!</v>
      </c>
      <c r="VI166" s="104" t="e">
        <f t="shared" ref="VI166:VI172" si="4668">VH166*H166</f>
        <v>#VALUE!</v>
      </c>
      <c r="VJ166" s="105" t="e">
        <f t="shared" ref="VJ166:VJ172" si="4669">(UY166+UZ166+VA166+VB166+(VC166+((VD166*$F166)/$H166)+VG166))*$L166</f>
        <v>#VALUE!</v>
      </c>
      <c r="VK166" s="191"/>
      <c r="VL166" s="192" t="e">
        <f t="shared" ref="VL166:VL172" si="4670">VK166-VH166</f>
        <v>#VALUE!</v>
      </c>
      <c r="VM166" s="106" t="e">
        <f t="shared" ref="VM166:VM172" si="4671">VH166</f>
        <v>#VALUE!</v>
      </c>
      <c r="VN166" s="202"/>
      <c r="VO166" s="202"/>
      <c r="VP166" s="202"/>
      <c r="VQ166" s="202"/>
      <c r="VR166" s="202"/>
      <c r="VS166" s="202"/>
      <c r="VT166" s="202"/>
      <c r="VU166" s="202"/>
      <c r="VV166" s="203"/>
      <c r="VW166" s="204"/>
      <c r="VX166" s="108" t="e">
        <f t="shared" ref="VX166:VX172" si="4672">(VW166*F166)/H166</f>
        <v>#VALUE!</v>
      </c>
      <c r="VY166" s="102">
        <f>IF(E166=0,0,SUMIF('Cocktail (December 2025)'!$F$6:$DB$1547,E166,'Cocktail (December 2025)'!$DA$6:$DA$1547))</f>
        <v>0</v>
      </c>
      <c r="VZ166" s="108" t="e">
        <f t="shared" ref="VZ166:VZ172" si="4673">VY166/H166</f>
        <v>#VALUE!</v>
      </c>
      <c r="WA166" s="109" t="e">
        <f t="shared" ref="WA166:WA172" si="4674">VM166+VN166+VO166+VP166-VQ166-VR166-VS166-VT166-VU166-VV166-VX166-VZ166</f>
        <v>#VALUE!</v>
      </c>
      <c r="WB166" s="104" t="e">
        <f t="shared" ref="WB166:WB172" si="4675">WA166*H166</f>
        <v>#VALUE!</v>
      </c>
      <c r="WC166" s="105" t="e">
        <f t="shared" ref="WC166:WC172" si="4676">(VR166+VS166+VT166+VU166+(VV166+((VW166*$F166)/$H166)+VZ166))*$L166</f>
        <v>#VALUE!</v>
      </c>
      <c r="WD166" s="191"/>
      <c r="WE166" s="192" t="e">
        <f t="shared" ref="WE166:WE172" si="4677">WD166-WA166</f>
        <v>#VALUE!</v>
      </c>
      <c r="WF166" s="14" t="s">
        <v>81</v>
      </c>
      <c r="WG166" s="62">
        <f t="shared" ref="WG166:WG172" si="4678">O166</f>
        <v>0</v>
      </c>
      <c r="WH166" s="13">
        <f t="shared" ref="WH166:WH172" si="4679">P166+AI166+BB166+BU166+CN166+DG166+DZ166+ES166+FL166+GE166+GX166+HQ166+IJ166+JC166+JV166+KO166+LH166+MA166+MT166+NM166+OF166+OY166+PR166+QK166+RD166+RW166+SP166+TI166+UB166+UU166+VN166</f>
        <v>0</v>
      </c>
      <c r="WI166" s="13">
        <f t="shared" ref="WI166:WI172" si="4680">Q166+AJ166+BC166+BV166+CO166+DH166+EA166+ET166+FM166+GF166+GY166+HR166+IK166+JD166+JW166+KP166+LI166+MB166+MU166+NN166+OG166+OZ166+PS166+QL166+RE166+RX166+SQ166+TJ166+UC166+UV166+VO166</f>
        <v>0</v>
      </c>
      <c r="WJ166" s="13">
        <f t="shared" ref="WJ166:WJ172" si="4681">R166+AK166+BD166+BW166+CP166+DI166+EB166+EU166+FN166+GG166+GZ166+HS166+IL166+JE166+JX166+KQ166+LJ166+MC166+MV166+NO166+OH166+PA166+PT166+QM166+RF166+RY166+SR166+TK166+UD166+UW166+VP166</f>
        <v>0</v>
      </c>
      <c r="WK166" s="13">
        <f t="shared" ref="WK166:WK172" si="4682">S166+AL166+BE166+BX166+CQ166+DJ166+EC166+EV166+FO166+GH166+HA166+HT166+IM166+JF166+JY166+KR166+LK166+MD166+MW166+NP166+OI166+PB166+PU166+QN166+RG166+RZ166+SS166+TL166+UE166+UX166+VQ166</f>
        <v>0</v>
      </c>
      <c r="WL166" s="13">
        <f t="shared" ref="WL166:WL172" si="4683">T166+AM166+BF166+BY166+CR166+DK166+ED166+EW166+FP166+GI166+HB166+HU166+IN166+JG166+JZ166+KS166+LL166+ME166+MX166+NQ166+OJ166+PC166+PV166+QO166+RH166+SA166+ST166+TM166+UF166+UY166+VR166</f>
        <v>0</v>
      </c>
      <c r="WM166" s="13">
        <f t="shared" ref="WM166:WM172" si="4684">U166+AN166+BG166+BZ166+CS166+DL166+EE166++EX166+FQ166+GJ166+HC166+HV166+IO166+JH166+KA166+KT166+LM166+MF166+MY166+NR166+OK166+PD166+PW166+QP166+RI166+SB166+SU166+TN166+UG166+UZ166+VS166</f>
        <v>0</v>
      </c>
      <c r="WN166" s="13">
        <f t="shared" ref="WN166:WN172" si="4685">V166+AO166+BH166+CA166+CT166+DM166+EF166+EY166+FR166+GK166+HD166+HW166+IP166+JI166+KB166+KU166+LN166+MG166+MZ166+NS166+OL166+PE166+PX166+QQ166+RJ166+SC166+SV166+TO166+UH166+VA166+VT166</f>
        <v>0</v>
      </c>
      <c r="WO166" s="13">
        <f t="shared" ref="WO166:WO172" si="4686">W166+AP166+BI166+CB166+CU166+DN166+EG166+EZ166+FS166+GL166+HE166+HX166+IQ166+JJ166+KC166+KV166+LO166+MH166+NA166+NT166+OM166+PF166+PY166+QR166+RK166+SD166+SW166+TP166+UI166+VB166+VU166</f>
        <v>0</v>
      </c>
      <c r="WP166" s="63">
        <f t="shared" ref="WP166:WP172" si="4687">X166+AQ166+BJ166+CC166+CV166+DO166+EH166+FA166+FT166+GM166+HF166+HY166+IR166+JK166+KD166+KW166+LP166+MI166+NB166+NU166+ON166+PG166+PZ166+QS166+RL166+SE166+SX166+TQ166+UJ166+VC166+VV166</f>
        <v>0</v>
      </c>
      <c r="WQ166" s="63">
        <f t="shared" ref="WQ166:WQ172" si="4688">Y166+AR166+BK166+CD166+CW166+DP166+EI166+FB166+FU166+GN166+HG166+HZ166+IS166+JL166+KE166+KX166+LQ166+MJ166+NC166+NV166+OO166+PH166+QA166+QT166+RM166+SF166+SY166+TR166+UK166+VD166+VW166</f>
        <v>0</v>
      </c>
      <c r="WR166" s="63" t="e">
        <f t="shared" ref="WR166:WR172" si="4689">Z166+AS166+BL166+CE166+CX166+DQ166+EJ166+FC166+FV166+GO166+HH166+IA166+IT166+JM166+KF166+KY166+LR166+MK166+ND166+NW166+OP166+PI166+QB166+QU166+RN166+SG166+SZ166+TS166+UL166+VE166+VX166</f>
        <v>#VALUE!</v>
      </c>
      <c r="WS166" s="63" t="e">
        <f t="shared" ref="WS166:WS172" si="4690">AB166+AU166+BN166+CG166+CZ166+DS166+EL166+FE166+FX166+GQ166+HJ166+IC166+IV166+JO166+KH166+LA166+LT166+MM166+NF166+NY166+OR166+PK166+QD166+QW166+RP166+SI166+TB166+TU166+UN166+VG166+VZ166</f>
        <v>#VALUE!</v>
      </c>
      <c r="WT166" s="54" t="e">
        <f t="shared" ref="WT166:WT172" si="4691">WA166</f>
        <v>#VALUE!</v>
      </c>
      <c r="WU166" s="64" t="e">
        <f t="shared" ref="WU166:WU172" si="4692">WB166</f>
        <v>#VALUE!</v>
      </c>
      <c r="WV166" s="196"/>
      <c r="WW166" s="197" t="e">
        <f t="shared" ref="WW166:WW172" si="4693">WV166-WT166</f>
        <v>#VALUE!</v>
      </c>
      <c r="WX166" s="12" t="e">
        <f t="shared" ref="WX166:WX172" si="4694">WV166/F166</f>
        <v>#VALUE!</v>
      </c>
      <c r="WY166" s="61"/>
    </row>
    <row r="167" spans="1:623" ht="13.9" hidden="1" customHeight="1" x14ac:dyDescent="0.3">
      <c r="A167" s="114" t="str">
        <f t="shared" si="3994"/>
        <v>-</v>
      </c>
      <c r="B167" s="175"/>
      <c r="C167" s="173">
        <v>969</v>
      </c>
      <c r="D167" s="174">
        <v>468</v>
      </c>
      <c r="E167" s="184"/>
      <c r="F167" s="98" t="str">
        <f>IF(E167="","",IF(VLOOKUP(E167,'Master Data (December 2025)'!$B$10:$N$857,1)=E167,VLOOKUP(E167,'Master Data (December 2025)'!$B$10:$N$857,6),"XX"))</f>
        <v/>
      </c>
      <c r="G167" s="98"/>
      <c r="H167" s="90" t="str">
        <f>IF(E167="","",IF(VLOOKUP(E167,'Master Data (December 2025)'!$B$10:$N$857,1)=E167,VLOOKUP(E167,'Master Data (December 2025)'!$B$10:$N$857,8),"XX"))</f>
        <v/>
      </c>
      <c r="I167" s="98"/>
      <c r="J167" s="90" t="str">
        <f>IF(E167="","",IF(VLOOKUP(E167,'Master Data (December 2025)'!$B$10:$N$857,1)=E167,VLOOKUP(E167,'Master Data (December 2025)'!$B$10:$N$857,3),"XX"))</f>
        <v/>
      </c>
      <c r="K167" s="99" t="str">
        <f>IF(E167="","",IF(VLOOKUP(E167,'Master Data (December 2025)'!$B$10:$N$857,1)=E167,VLOOKUP(E167,'Master Data (December 2025)'!$B$10:$N$857,5),"XX"))</f>
        <v/>
      </c>
      <c r="L167" s="215" t="str">
        <f>IF(E167="","",IF(VLOOKUP(E167,'Master Data (December 2025)'!$B$10:$N$857,1)=E167,VLOOKUP(E167,'Master Data (December 2025)'!$B$10:$N$857,11),"XX"))</f>
        <v/>
      </c>
      <c r="M167" s="215" t="str">
        <f>IF(E167="","",IF(VLOOKUP(E167,'Master Data (December 2025)'!$B$10:$N$857,1)=E167,VLOOKUP(E167,'Master Data (December 2025)'!$B$10:$N$857,13),"XX"))</f>
        <v/>
      </c>
      <c r="N167" s="208"/>
      <c r="O167" s="100">
        <f t="shared" si="4462"/>
        <v>0</v>
      </c>
      <c r="P167" s="202"/>
      <c r="Q167" s="202"/>
      <c r="R167" s="202"/>
      <c r="S167" s="202"/>
      <c r="T167" s="202"/>
      <c r="U167" s="202"/>
      <c r="V167" s="202"/>
      <c r="W167" s="202"/>
      <c r="X167" s="203"/>
      <c r="Y167" s="204"/>
      <c r="Z167" s="101" t="e">
        <f t="shared" si="4463"/>
        <v>#VALUE!</v>
      </c>
      <c r="AA167" s="102">
        <f>IF(E167=0,0,SUMIF('Cocktail (December 2025)'!$F$6:$DB$1547,E167,'Cocktail (December 2025)'!$O$6:$O$1547))</f>
        <v>0</v>
      </c>
      <c r="AB167" s="103" t="e">
        <f t="shared" si="4464"/>
        <v>#VALUE!</v>
      </c>
      <c r="AC167" s="104" t="e">
        <f t="shared" si="4465"/>
        <v>#VALUE!</v>
      </c>
      <c r="AD167" s="104" t="e">
        <f t="shared" si="4466"/>
        <v>#VALUE!</v>
      </c>
      <c r="AE167" s="105" t="e">
        <f t="shared" si="4467"/>
        <v>#VALUE!</v>
      </c>
      <c r="AF167" s="191"/>
      <c r="AG167" s="192" t="e">
        <f t="shared" si="4468"/>
        <v>#VALUE!</v>
      </c>
      <c r="AH167" s="106" t="e">
        <f t="shared" si="3995"/>
        <v>#VALUE!</v>
      </c>
      <c r="AI167" s="202"/>
      <c r="AJ167" s="202"/>
      <c r="AK167" s="202"/>
      <c r="AL167" s="202"/>
      <c r="AM167" s="202"/>
      <c r="AN167" s="202"/>
      <c r="AO167" s="202"/>
      <c r="AP167" s="202"/>
      <c r="AQ167" s="203"/>
      <c r="AR167" s="204"/>
      <c r="AS167" s="107" t="e">
        <f t="shared" si="4469"/>
        <v>#VALUE!</v>
      </c>
      <c r="AT167" s="102">
        <f>IF(E167=0,0,SUMIF('Cocktail (December 2025)'!$F$6:$DB$1547,E167,'Cocktail (December 2025)'!$R$6:$R$1547))</f>
        <v>0</v>
      </c>
      <c r="AU167" s="108" t="e">
        <f t="shared" si="4470"/>
        <v>#VALUE!</v>
      </c>
      <c r="AV167" s="104" t="e">
        <f t="shared" si="4471"/>
        <v>#VALUE!</v>
      </c>
      <c r="AW167" s="104" t="e">
        <f t="shared" si="4472"/>
        <v>#VALUE!</v>
      </c>
      <c r="AX167" s="105" t="e">
        <f t="shared" si="4473"/>
        <v>#VALUE!</v>
      </c>
      <c r="AY167" s="191"/>
      <c r="AZ167" s="192" t="e">
        <f t="shared" si="4474"/>
        <v>#VALUE!</v>
      </c>
      <c r="BA167" s="106" t="e">
        <f t="shared" si="4475"/>
        <v>#VALUE!</v>
      </c>
      <c r="BB167" s="202"/>
      <c r="BC167" s="202"/>
      <c r="BD167" s="202"/>
      <c r="BE167" s="202"/>
      <c r="BF167" s="202"/>
      <c r="BG167" s="202"/>
      <c r="BH167" s="202"/>
      <c r="BI167" s="202"/>
      <c r="BJ167" s="203"/>
      <c r="BK167" s="204"/>
      <c r="BL167" s="108" t="e">
        <f t="shared" si="4476"/>
        <v>#VALUE!</v>
      </c>
      <c r="BM167" s="102">
        <f>IF(E167=0,0,SUMIF('Cocktail (December 2025)'!$F$6:$DB$1547,E167,'Cocktail (December 2025)'!$U$6:$U$1547))</f>
        <v>0</v>
      </c>
      <c r="BN167" s="108" t="e">
        <f t="shared" si="4477"/>
        <v>#VALUE!</v>
      </c>
      <c r="BO167" s="109" t="e">
        <f t="shared" si="4478"/>
        <v>#VALUE!</v>
      </c>
      <c r="BP167" s="104" t="e">
        <f t="shared" si="4479"/>
        <v>#VALUE!</v>
      </c>
      <c r="BQ167" s="105" t="e">
        <f t="shared" si="4480"/>
        <v>#VALUE!</v>
      </c>
      <c r="BR167" s="191"/>
      <c r="BS167" s="192" t="e">
        <f t="shared" si="4481"/>
        <v>#VALUE!</v>
      </c>
      <c r="BT167" s="106" t="e">
        <f t="shared" si="4482"/>
        <v>#VALUE!</v>
      </c>
      <c r="BU167" s="202"/>
      <c r="BV167" s="202"/>
      <c r="BW167" s="202"/>
      <c r="BX167" s="202"/>
      <c r="BY167" s="202"/>
      <c r="BZ167" s="202"/>
      <c r="CA167" s="202"/>
      <c r="CB167" s="202"/>
      <c r="CC167" s="203"/>
      <c r="CD167" s="204"/>
      <c r="CE167" s="108" t="e">
        <f t="shared" si="4483"/>
        <v>#VALUE!</v>
      </c>
      <c r="CF167" s="102">
        <f>IF(E167=0,0,SUMIF('Cocktail (December 2025)'!$F$6:$DB$1547,E167,'Cocktail (December 2025)'!$X$6:$X$1547))</f>
        <v>0</v>
      </c>
      <c r="CG167" s="108" t="e">
        <f t="shared" si="4484"/>
        <v>#VALUE!</v>
      </c>
      <c r="CH167" s="109" t="e">
        <f t="shared" si="4485"/>
        <v>#VALUE!</v>
      </c>
      <c r="CI167" s="104" t="e">
        <f t="shared" si="4486"/>
        <v>#VALUE!</v>
      </c>
      <c r="CJ167" s="105" t="e">
        <f t="shared" si="4487"/>
        <v>#VALUE!</v>
      </c>
      <c r="CK167" s="191"/>
      <c r="CL167" s="192" t="e">
        <f t="shared" si="4488"/>
        <v>#VALUE!</v>
      </c>
      <c r="CM167" s="106" t="e">
        <f t="shared" si="4489"/>
        <v>#VALUE!</v>
      </c>
      <c r="CN167" s="202"/>
      <c r="CO167" s="202"/>
      <c r="CP167" s="202"/>
      <c r="CQ167" s="202"/>
      <c r="CR167" s="202"/>
      <c r="CS167" s="202"/>
      <c r="CT167" s="202"/>
      <c r="CU167" s="202"/>
      <c r="CV167" s="203"/>
      <c r="CW167" s="204"/>
      <c r="CX167" s="108" t="e">
        <f t="shared" si="4490"/>
        <v>#VALUE!</v>
      </c>
      <c r="CY167" s="102">
        <f>IF(E167=0,0,SUMIF('Cocktail (December 2025)'!$F$6:$DB$1547,E167,'Cocktail (December 2025)'!$AA$6:$AA$1547))</f>
        <v>0</v>
      </c>
      <c r="CZ167" s="108" t="e">
        <f t="shared" si="4491"/>
        <v>#VALUE!</v>
      </c>
      <c r="DA167" s="109" t="e">
        <f t="shared" si="4492"/>
        <v>#VALUE!</v>
      </c>
      <c r="DB167" s="104" t="e">
        <f t="shared" si="4493"/>
        <v>#VALUE!</v>
      </c>
      <c r="DC167" s="105" t="e">
        <f t="shared" si="4494"/>
        <v>#VALUE!</v>
      </c>
      <c r="DD167" s="191"/>
      <c r="DE167" s="192" t="e">
        <f t="shared" si="4495"/>
        <v>#VALUE!</v>
      </c>
      <c r="DF167" s="106" t="e">
        <f t="shared" si="4496"/>
        <v>#VALUE!</v>
      </c>
      <c r="DG167" s="202"/>
      <c r="DH167" s="202"/>
      <c r="DI167" s="202"/>
      <c r="DJ167" s="202"/>
      <c r="DK167" s="202"/>
      <c r="DL167" s="202"/>
      <c r="DM167" s="202"/>
      <c r="DN167" s="202"/>
      <c r="DO167" s="203"/>
      <c r="DP167" s="204"/>
      <c r="DQ167" s="108" t="e">
        <f t="shared" si="4497"/>
        <v>#VALUE!</v>
      </c>
      <c r="DR167" s="102">
        <f>IF(E167=0,0,SUMIF('Cocktail (December 2025)'!$F$6:$DB$1547,E167,'Cocktail (December 2025)'!$AD$6:$AD$1547))</f>
        <v>0</v>
      </c>
      <c r="DS167" s="108" t="e">
        <f t="shared" si="4498"/>
        <v>#VALUE!</v>
      </c>
      <c r="DT167" s="109" t="e">
        <f t="shared" si="4499"/>
        <v>#VALUE!</v>
      </c>
      <c r="DU167" s="104" t="e">
        <f t="shared" si="4500"/>
        <v>#VALUE!</v>
      </c>
      <c r="DV167" s="105" t="e">
        <f t="shared" si="4501"/>
        <v>#VALUE!</v>
      </c>
      <c r="DW167" s="191"/>
      <c r="DX167" s="192" t="e">
        <f t="shared" si="4502"/>
        <v>#VALUE!</v>
      </c>
      <c r="DY167" s="106" t="e">
        <f t="shared" si="4503"/>
        <v>#VALUE!</v>
      </c>
      <c r="DZ167" s="202"/>
      <c r="EA167" s="202"/>
      <c r="EB167" s="202"/>
      <c r="EC167" s="202"/>
      <c r="ED167" s="202"/>
      <c r="EE167" s="202"/>
      <c r="EF167" s="202"/>
      <c r="EG167" s="202"/>
      <c r="EH167" s="203"/>
      <c r="EI167" s="204"/>
      <c r="EJ167" s="108" t="e">
        <f t="shared" si="4504"/>
        <v>#VALUE!</v>
      </c>
      <c r="EK167" s="102">
        <f>IF(E167=0,0,SUMIF('Cocktail (December 2025)'!$F$6:$DB$1547,E167,'Cocktail (December 2025)'!$AG$6:$AG$1547))</f>
        <v>0</v>
      </c>
      <c r="EL167" s="108" t="e">
        <f t="shared" si="4505"/>
        <v>#VALUE!</v>
      </c>
      <c r="EM167" s="109" t="e">
        <f t="shared" si="4506"/>
        <v>#VALUE!</v>
      </c>
      <c r="EN167" s="104" t="e">
        <f t="shared" si="4507"/>
        <v>#VALUE!</v>
      </c>
      <c r="EO167" s="105" t="e">
        <f t="shared" si="4508"/>
        <v>#VALUE!</v>
      </c>
      <c r="EP167" s="191"/>
      <c r="EQ167" s="199" t="e">
        <f t="shared" si="4509"/>
        <v>#VALUE!</v>
      </c>
      <c r="ER167" s="185" t="e">
        <f t="shared" si="4510"/>
        <v>#VALUE!</v>
      </c>
      <c r="ES167" s="202"/>
      <c r="ET167" s="202"/>
      <c r="EU167" s="202"/>
      <c r="EV167" s="202"/>
      <c r="EW167" s="202"/>
      <c r="EX167" s="202"/>
      <c r="EY167" s="202"/>
      <c r="EZ167" s="202"/>
      <c r="FA167" s="203"/>
      <c r="FB167" s="204"/>
      <c r="FC167" s="108" t="e">
        <f t="shared" si="4511"/>
        <v>#VALUE!</v>
      </c>
      <c r="FD167" s="102">
        <f>IF(E167=0,0,SUMIF('Cocktail (December 2025)'!$F$6:$DB$1547,E167,'Cocktail (December 2025)'!$AJ$6:$AJ$1547))</f>
        <v>0</v>
      </c>
      <c r="FE167" s="108" t="e">
        <f t="shared" si="4512"/>
        <v>#VALUE!</v>
      </c>
      <c r="FF167" s="109" t="e">
        <f t="shared" si="4513"/>
        <v>#VALUE!</v>
      </c>
      <c r="FG167" s="104" t="e">
        <f t="shared" si="4514"/>
        <v>#VALUE!</v>
      </c>
      <c r="FH167" s="105" t="e">
        <f t="shared" si="4515"/>
        <v>#VALUE!</v>
      </c>
      <c r="FI167" s="191"/>
      <c r="FJ167" s="192" t="e">
        <f t="shared" si="4516"/>
        <v>#VALUE!</v>
      </c>
      <c r="FK167" s="110" t="e">
        <f t="shared" si="4517"/>
        <v>#VALUE!</v>
      </c>
      <c r="FL167" s="202"/>
      <c r="FM167" s="202"/>
      <c r="FN167" s="202"/>
      <c r="FO167" s="202"/>
      <c r="FP167" s="202"/>
      <c r="FQ167" s="202"/>
      <c r="FR167" s="202"/>
      <c r="FS167" s="202"/>
      <c r="FT167" s="203"/>
      <c r="FU167" s="204"/>
      <c r="FV167" s="108" t="e">
        <f t="shared" si="4518"/>
        <v>#VALUE!</v>
      </c>
      <c r="FW167" s="102">
        <f>IF(E167=0,0,SUMIF('Cocktail (December 2025)'!$F$6:$DB$1547,E167,'Cocktail (December 2025)'!$AM$6:$AM$1547))</f>
        <v>0</v>
      </c>
      <c r="FX167" s="108" t="e">
        <f t="shared" si="4519"/>
        <v>#VALUE!</v>
      </c>
      <c r="FY167" s="109" t="e">
        <f t="shared" si="4520"/>
        <v>#VALUE!</v>
      </c>
      <c r="FZ167" s="104" t="e">
        <f t="shared" si="4521"/>
        <v>#VALUE!</v>
      </c>
      <c r="GA167" s="105" t="e">
        <f t="shared" si="4522"/>
        <v>#VALUE!</v>
      </c>
      <c r="GB167" s="191"/>
      <c r="GC167" s="192" t="e">
        <f t="shared" si="4523"/>
        <v>#VALUE!</v>
      </c>
      <c r="GD167" s="106" t="e">
        <f t="shared" si="4524"/>
        <v>#VALUE!</v>
      </c>
      <c r="GE167" s="202"/>
      <c r="GF167" s="202"/>
      <c r="GG167" s="202"/>
      <c r="GH167" s="202"/>
      <c r="GI167" s="202"/>
      <c r="GJ167" s="202"/>
      <c r="GK167" s="202"/>
      <c r="GL167" s="202"/>
      <c r="GM167" s="203"/>
      <c r="GN167" s="204"/>
      <c r="GO167" s="108" t="e">
        <f t="shared" si="4525"/>
        <v>#VALUE!</v>
      </c>
      <c r="GP167" s="102">
        <f>IF(E167=0,0,SUMIF('Cocktail (December 2025)'!$F$6:$DB$1547,E167,'Cocktail (December 2025)'!$AP$6:$AP$1547))</f>
        <v>0</v>
      </c>
      <c r="GQ167" s="108" t="e">
        <f t="shared" si="4526"/>
        <v>#VALUE!</v>
      </c>
      <c r="GR167" s="109" t="e">
        <f t="shared" si="4527"/>
        <v>#VALUE!</v>
      </c>
      <c r="GS167" s="104" t="e">
        <f t="shared" si="4528"/>
        <v>#VALUE!</v>
      </c>
      <c r="GT167" s="105" t="e">
        <f t="shared" si="4529"/>
        <v>#VALUE!</v>
      </c>
      <c r="GU167" s="191"/>
      <c r="GV167" s="192" t="e">
        <f t="shared" si="4530"/>
        <v>#VALUE!</v>
      </c>
      <c r="GW167" s="106" t="e">
        <f t="shared" si="4531"/>
        <v>#VALUE!</v>
      </c>
      <c r="GX167" s="202"/>
      <c r="GY167" s="202"/>
      <c r="GZ167" s="202"/>
      <c r="HA167" s="202"/>
      <c r="HB167" s="202"/>
      <c r="HC167" s="202"/>
      <c r="HD167" s="202"/>
      <c r="HE167" s="202"/>
      <c r="HF167" s="203"/>
      <c r="HG167" s="204"/>
      <c r="HH167" s="108" t="e">
        <f t="shared" si="4532"/>
        <v>#VALUE!</v>
      </c>
      <c r="HI167" s="102">
        <f>IF(E167=0,0,SUMIF('Cocktail (December 2025)'!$F$6:$DB$1547,E167,'Cocktail (December 2025)'!$AS$6:$AS$1547))</f>
        <v>0</v>
      </c>
      <c r="HJ167" s="108" t="e">
        <f t="shared" si="4533"/>
        <v>#VALUE!</v>
      </c>
      <c r="HK167" s="109" t="e">
        <f t="shared" si="4534"/>
        <v>#VALUE!</v>
      </c>
      <c r="HL167" s="104" t="e">
        <f t="shared" si="4535"/>
        <v>#VALUE!</v>
      </c>
      <c r="HM167" s="105" t="e">
        <f t="shared" si="4536"/>
        <v>#VALUE!</v>
      </c>
      <c r="HN167" s="191"/>
      <c r="HO167" s="192" t="e">
        <f t="shared" si="4537"/>
        <v>#VALUE!</v>
      </c>
      <c r="HP167" s="106" t="e">
        <f t="shared" si="4538"/>
        <v>#VALUE!</v>
      </c>
      <c r="HQ167" s="202"/>
      <c r="HR167" s="202"/>
      <c r="HS167" s="202"/>
      <c r="HT167" s="202"/>
      <c r="HU167" s="202"/>
      <c r="HV167" s="202"/>
      <c r="HW167" s="202"/>
      <c r="HX167" s="202"/>
      <c r="HY167" s="203"/>
      <c r="HZ167" s="204"/>
      <c r="IA167" s="108" t="e">
        <f t="shared" si="4539"/>
        <v>#VALUE!</v>
      </c>
      <c r="IB167" s="102">
        <f>IF(E167=0,0,SUMIF('Cocktail (December 2025)'!$F$6:$DB$1547,E167,'Cocktail (December 2025)'!$AV$6:$AV$1547))</f>
        <v>0</v>
      </c>
      <c r="IC167" s="108" t="e">
        <f t="shared" si="4540"/>
        <v>#VALUE!</v>
      </c>
      <c r="ID167" s="109" t="e">
        <f t="shared" si="4541"/>
        <v>#VALUE!</v>
      </c>
      <c r="IE167" s="104" t="e">
        <f t="shared" si="4542"/>
        <v>#VALUE!</v>
      </c>
      <c r="IF167" s="105" t="e">
        <f t="shared" si="4543"/>
        <v>#VALUE!</v>
      </c>
      <c r="IG167" s="191"/>
      <c r="IH167" s="192" t="e">
        <f t="shared" si="4544"/>
        <v>#VALUE!</v>
      </c>
      <c r="II167" s="106" t="e">
        <f t="shared" si="4545"/>
        <v>#VALUE!</v>
      </c>
      <c r="IJ167" s="202"/>
      <c r="IK167" s="202"/>
      <c r="IL167" s="202"/>
      <c r="IM167" s="202"/>
      <c r="IN167" s="202"/>
      <c r="IO167" s="202"/>
      <c r="IP167" s="202"/>
      <c r="IQ167" s="202"/>
      <c r="IR167" s="203"/>
      <c r="IS167" s="204"/>
      <c r="IT167" s="108" t="e">
        <f t="shared" si="4546"/>
        <v>#VALUE!</v>
      </c>
      <c r="IU167" s="102">
        <f>IF(E167=0,0,SUMIF('Cocktail (December 2025)'!$F$6:$DB$1547,E167,'Cocktail (December 2025)'!$AY$6:$AY$1547))</f>
        <v>0</v>
      </c>
      <c r="IV167" s="108" t="e">
        <f t="shared" si="4547"/>
        <v>#VALUE!</v>
      </c>
      <c r="IW167" s="109" t="e">
        <f t="shared" si="4548"/>
        <v>#VALUE!</v>
      </c>
      <c r="IX167" s="104" t="e">
        <f t="shared" si="4549"/>
        <v>#VALUE!</v>
      </c>
      <c r="IY167" s="105" t="e">
        <f t="shared" si="4550"/>
        <v>#VALUE!</v>
      </c>
      <c r="IZ167" s="191"/>
      <c r="JA167" s="192" t="e">
        <f t="shared" si="4551"/>
        <v>#VALUE!</v>
      </c>
      <c r="JB167" s="106" t="e">
        <f t="shared" si="4552"/>
        <v>#VALUE!</v>
      </c>
      <c r="JC167" s="202"/>
      <c r="JD167" s="202"/>
      <c r="JE167" s="202"/>
      <c r="JF167" s="202"/>
      <c r="JG167" s="202"/>
      <c r="JH167" s="202"/>
      <c r="JI167" s="202"/>
      <c r="JJ167" s="202"/>
      <c r="JK167" s="203"/>
      <c r="JL167" s="204"/>
      <c r="JM167" s="108" t="e">
        <f t="shared" si="4553"/>
        <v>#VALUE!</v>
      </c>
      <c r="JN167" s="102">
        <f>IF(E167=0,0,SUMIF('Cocktail (December 2025)'!$F$6:$DB$1547,E167,'Cocktail (December 2025)'!$BB$6:$BB$1547))</f>
        <v>0</v>
      </c>
      <c r="JO167" s="108" t="e">
        <f t="shared" si="4554"/>
        <v>#VALUE!</v>
      </c>
      <c r="JP167" s="109" t="e">
        <f t="shared" si="4555"/>
        <v>#VALUE!</v>
      </c>
      <c r="JQ167" s="104" t="e">
        <f t="shared" si="4556"/>
        <v>#VALUE!</v>
      </c>
      <c r="JR167" s="105" t="e">
        <f t="shared" si="4557"/>
        <v>#VALUE!</v>
      </c>
      <c r="JS167" s="191"/>
      <c r="JT167" s="192" t="e">
        <f t="shared" si="4558"/>
        <v>#VALUE!</v>
      </c>
      <c r="JU167" s="106" t="e">
        <f t="shared" si="4559"/>
        <v>#VALUE!</v>
      </c>
      <c r="JV167" s="202"/>
      <c r="JW167" s="202"/>
      <c r="JX167" s="202"/>
      <c r="JY167" s="202"/>
      <c r="JZ167" s="202"/>
      <c r="KA167" s="202"/>
      <c r="KB167" s="202"/>
      <c r="KC167" s="202"/>
      <c r="KD167" s="203"/>
      <c r="KE167" s="204"/>
      <c r="KF167" s="108" t="e">
        <f t="shared" si="4560"/>
        <v>#VALUE!</v>
      </c>
      <c r="KG167" s="102">
        <f>IF(E167=0,0,SUMIF('Cocktail (December 2025)'!$F$6:$DB$1547,E167,'Cocktail (December 2025)'!$BE$6:$BE$1547))</f>
        <v>0</v>
      </c>
      <c r="KH167" s="108" t="e">
        <f t="shared" si="4561"/>
        <v>#VALUE!</v>
      </c>
      <c r="KI167" s="109" t="e">
        <f t="shared" si="4562"/>
        <v>#VALUE!</v>
      </c>
      <c r="KJ167" s="104" t="e">
        <f t="shared" si="4563"/>
        <v>#VALUE!</v>
      </c>
      <c r="KK167" s="105" t="e">
        <f t="shared" si="4564"/>
        <v>#VALUE!</v>
      </c>
      <c r="KL167" s="191"/>
      <c r="KM167" s="192" t="e">
        <f t="shared" si="4565"/>
        <v>#VALUE!</v>
      </c>
      <c r="KN167" s="106" t="e">
        <f t="shared" si="4566"/>
        <v>#VALUE!</v>
      </c>
      <c r="KO167" s="202"/>
      <c r="KP167" s="202"/>
      <c r="KQ167" s="202"/>
      <c r="KR167" s="202"/>
      <c r="KS167" s="202"/>
      <c r="KT167" s="202"/>
      <c r="KU167" s="202"/>
      <c r="KV167" s="202"/>
      <c r="KW167" s="203"/>
      <c r="KX167" s="204"/>
      <c r="KY167" s="108" t="e">
        <f t="shared" si="4567"/>
        <v>#VALUE!</v>
      </c>
      <c r="KZ167" s="102">
        <f>IF(E167=0,0,SUMIF('Cocktail (December 2025)'!$F$6:$DB$1547,E167,'Cocktail (December 2025)'!$BH$6:$BH$1547))</f>
        <v>0</v>
      </c>
      <c r="LA167" s="108" t="e">
        <f t="shared" si="4568"/>
        <v>#VALUE!</v>
      </c>
      <c r="LB167" s="109" t="e">
        <f t="shared" si="4569"/>
        <v>#VALUE!</v>
      </c>
      <c r="LC167" s="104" t="e">
        <f t="shared" si="4570"/>
        <v>#VALUE!</v>
      </c>
      <c r="LD167" s="105" t="e">
        <f t="shared" si="4571"/>
        <v>#VALUE!</v>
      </c>
      <c r="LE167" s="191"/>
      <c r="LF167" s="192" t="e">
        <f t="shared" si="4572"/>
        <v>#VALUE!</v>
      </c>
      <c r="LG167" s="106" t="e">
        <f t="shared" si="4573"/>
        <v>#VALUE!</v>
      </c>
      <c r="LH167" s="202"/>
      <c r="LI167" s="202"/>
      <c r="LJ167" s="202"/>
      <c r="LK167" s="202"/>
      <c r="LL167" s="202"/>
      <c r="LM167" s="202"/>
      <c r="LN167" s="202"/>
      <c r="LO167" s="202"/>
      <c r="LP167" s="203"/>
      <c r="LQ167" s="204"/>
      <c r="LR167" s="108" t="e">
        <f t="shared" si="4574"/>
        <v>#VALUE!</v>
      </c>
      <c r="LS167" s="102">
        <f>IF(E167=0,0,SUMIF('Cocktail (December 2025)'!$F$6:$DB$1547,E167,'Cocktail (December 2025)'!$BK$6:$BK$1547))</f>
        <v>0</v>
      </c>
      <c r="LT167" s="108" t="e">
        <f t="shared" si="4575"/>
        <v>#VALUE!</v>
      </c>
      <c r="LU167" s="109" t="e">
        <f t="shared" si="4576"/>
        <v>#VALUE!</v>
      </c>
      <c r="LV167" s="104" t="e">
        <f t="shared" si="4577"/>
        <v>#VALUE!</v>
      </c>
      <c r="LW167" s="105" t="e">
        <f t="shared" si="4578"/>
        <v>#VALUE!</v>
      </c>
      <c r="LX167" s="191"/>
      <c r="LY167" s="192" t="e">
        <f t="shared" si="4579"/>
        <v>#VALUE!</v>
      </c>
      <c r="LZ167" s="106" t="e">
        <f t="shared" si="4580"/>
        <v>#VALUE!</v>
      </c>
      <c r="MA167" s="202"/>
      <c r="MB167" s="202"/>
      <c r="MC167" s="202"/>
      <c r="MD167" s="202"/>
      <c r="ME167" s="202"/>
      <c r="MF167" s="202"/>
      <c r="MG167" s="202"/>
      <c r="MH167" s="202"/>
      <c r="MI167" s="203"/>
      <c r="MJ167" s="204"/>
      <c r="MK167" s="108" t="e">
        <f t="shared" si="4581"/>
        <v>#VALUE!</v>
      </c>
      <c r="ML167" s="102">
        <f>IF(E167=0,0,SUMIF('Cocktail (December 2025)'!$F$6:$DB$1547,E167,'Cocktail (December 2025)'!$BN$6:$BN$1547))</f>
        <v>0</v>
      </c>
      <c r="MM167" s="108" t="e">
        <f t="shared" si="4582"/>
        <v>#VALUE!</v>
      </c>
      <c r="MN167" s="109" t="e">
        <f t="shared" si="4583"/>
        <v>#VALUE!</v>
      </c>
      <c r="MO167" s="104" t="e">
        <f t="shared" si="4584"/>
        <v>#VALUE!</v>
      </c>
      <c r="MP167" s="105" t="e">
        <f t="shared" si="4585"/>
        <v>#VALUE!</v>
      </c>
      <c r="MQ167" s="191"/>
      <c r="MR167" s="192" t="e">
        <f t="shared" si="4586"/>
        <v>#VALUE!</v>
      </c>
      <c r="MS167" s="106" t="e">
        <f t="shared" si="4587"/>
        <v>#VALUE!</v>
      </c>
      <c r="MT167" s="202"/>
      <c r="MU167" s="202"/>
      <c r="MV167" s="202"/>
      <c r="MW167" s="202"/>
      <c r="MX167" s="202"/>
      <c r="MY167" s="202"/>
      <c r="MZ167" s="202"/>
      <c r="NA167" s="202"/>
      <c r="NB167" s="203"/>
      <c r="NC167" s="204"/>
      <c r="ND167" s="108" t="e">
        <f t="shared" si="4588"/>
        <v>#VALUE!</v>
      </c>
      <c r="NE167" s="102">
        <f>IF(E167=0,0,SUMIF('Cocktail (December 2025)'!$F$6:$DB$1547,E167,'Cocktail (December 2025)'!$BQ$6:$BQ$1547))</f>
        <v>0</v>
      </c>
      <c r="NF167" s="108" t="e">
        <f t="shared" si="4589"/>
        <v>#VALUE!</v>
      </c>
      <c r="NG167" s="109" t="e">
        <f t="shared" si="4590"/>
        <v>#VALUE!</v>
      </c>
      <c r="NH167" s="104" t="e">
        <f t="shared" si="4591"/>
        <v>#VALUE!</v>
      </c>
      <c r="NI167" s="105" t="e">
        <f t="shared" si="4592"/>
        <v>#VALUE!</v>
      </c>
      <c r="NJ167" s="191"/>
      <c r="NK167" s="192" t="e">
        <f t="shared" si="4593"/>
        <v>#VALUE!</v>
      </c>
      <c r="NL167" s="106" t="e">
        <f t="shared" si="4594"/>
        <v>#VALUE!</v>
      </c>
      <c r="NM167" s="202"/>
      <c r="NN167" s="202"/>
      <c r="NO167" s="202"/>
      <c r="NP167" s="202"/>
      <c r="NQ167" s="202"/>
      <c r="NR167" s="202"/>
      <c r="NS167" s="202"/>
      <c r="NT167" s="202"/>
      <c r="NU167" s="203"/>
      <c r="NV167" s="204"/>
      <c r="NW167" s="108" t="e">
        <f t="shared" si="4595"/>
        <v>#VALUE!</v>
      </c>
      <c r="NX167" s="102">
        <f>IF(E167=0,0,SUMIF('Cocktail (December 2025)'!$F$6:$DB$1547,E167,'Cocktail (December 2025)'!$BT$6:$BT$1547))</f>
        <v>0</v>
      </c>
      <c r="NY167" s="108" t="e">
        <f t="shared" si="4596"/>
        <v>#VALUE!</v>
      </c>
      <c r="NZ167" s="109" t="e">
        <f t="shared" si="4597"/>
        <v>#VALUE!</v>
      </c>
      <c r="OA167" s="104" t="e">
        <f t="shared" si="4598"/>
        <v>#VALUE!</v>
      </c>
      <c r="OB167" s="105" t="e">
        <f t="shared" si="4599"/>
        <v>#VALUE!</v>
      </c>
      <c r="OC167" s="191"/>
      <c r="OD167" s="192" t="e">
        <f t="shared" si="4600"/>
        <v>#VALUE!</v>
      </c>
      <c r="OE167" s="106" t="e">
        <f t="shared" si="4601"/>
        <v>#VALUE!</v>
      </c>
      <c r="OF167" s="202"/>
      <c r="OG167" s="202"/>
      <c r="OH167" s="202"/>
      <c r="OI167" s="202"/>
      <c r="OJ167" s="202"/>
      <c r="OK167" s="202"/>
      <c r="OL167" s="202"/>
      <c r="OM167" s="202"/>
      <c r="ON167" s="203"/>
      <c r="OO167" s="204"/>
      <c r="OP167" s="108" t="e">
        <f t="shared" si="4602"/>
        <v>#VALUE!</v>
      </c>
      <c r="OQ167" s="102">
        <f>IF(E167=0,0,SUMIF('Cocktail (December 2025)'!$F$6:$DB$1547,E167,'Cocktail (December 2025)'!$BW$6:$BW$1547))</f>
        <v>0</v>
      </c>
      <c r="OR167" s="108" t="e">
        <f t="shared" si="4603"/>
        <v>#VALUE!</v>
      </c>
      <c r="OS167" s="109" t="e">
        <f t="shared" si="4604"/>
        <v>#VALUE!</v>
      </c>
      <c r="OT167" s="104" t="e">
        <f t="shared" si="4605"/>
        <v>#VALUE!</v>
      </c>
      <c r="OU167" s="105" t="e">
        <f t="shared" si="4606"/>
        <v>#VALUE!</v>
      </c>
      <c r="OV167" s="191"/>
      <c r="OW167" s="192" t="e">
        <f t="shared" si="4607"/>
        <v>#VALUE!</v>
      </c>
      <c r="OX167" s="106" t="e">
        <f t="shared" si="4608"/>
        <v>#VALUE!</v>
      </c>
      <c r="OY167" s="202"/>
      <c r="OZ167" s="202"/>
      <c r="PA167" s="202"/>
      <c r="PB167" s="202"/>
      <c r="PC167" s="202"/>
      <c r="PD167" s="202"/>
      <c r="PE167" s="202"/>
      <c r="PF167" s="202"/>
      <c r="PG167" s="203"/>
      <c r="PH167" s="204"/>
      <c r="PI167" s="108" t="e">
        <f t="shared" si="4609"/>
        <v>#VALUE!</v>
      </c>
      <c r="PJ167" s="102">
        <f>IF(E167=0,0,SUMIF('Cocktail (December 2025)'!$F$6:$DB$1547,E167,'Cocktail (December 2025)'!$BZ$6:$BZ$1547))</f>
        <v>0</v>
      </c>
      <c r="PK167" s="108" t="e">
        <f t="shared" si="4610"/>
        <v>#VALUE!</v>
      </c>
      <c r="PL167" s="109" t="e">
        <f t="shared" si="4611"/>
        <v>#VALUE!</v>
      </c>
      <c r="PM167" s="104" t="e">
        <f t="shared" si="4612"/>
        <v>#VALUE!</v>
      </c>
      <c r="PN167" s="105" t="e">
        <f t="shared" si="4613"/>
        <v>#VALUE!</v>
      </c>
      <c r="PO167" s="191"/>
      <c r="PP167" s="192" t="e">
        <f t="shared" si="4614"/>
        <v>#VALUE!</v>
      </c>
      <c r="PQ167" s="106" t="e">
        <f t="shared" si="4615"/>
        <v>#VALUE!</v>
      </c>
      <c r="PR167" s="202"/>
      <c r="PS167" s="202"/>
      <c r="PT167" s="202"/>
      <c r="PU167" s="202"/>
      <c r="PV167" s="202"/>
      <c r="PW167" s="202"/>
      <c r="PX167" s="202"/>
      <c r="PY167" s="202"/>
      <c r="PZ167" s="203"/>
      <c r="QA167" s="204"/>
      <c r="QB167" s="108" t="e">
        <f t="shared" si="4616"/>
        <v>#VALUE!</v>
      </c>
      <c r="QC167" s="102">
        <f>IF(E167=0,0,SUMIF('Cocktail (December 2025)'!$F$6:$DB$1547,E167,'Cocktail (December 2025)'!$CC$6:$CC$1547))</f>
        <v>0</v>
      </c>
      <c r="QD167" s="108" t="e">
        <f t="shared" si="4617"/>
        <v>#VALUE!</v>
      </c>
      <c r="QE167" s="109" t="e">
        <f t="shared" si="4618"/>
        <v>#VALUE!</v>
      </c>
      <c r="QF167" s="104" t="e">
        <f t="shared" si="4619"/>
        <v>#VALUE!</v>
      </c>
      <c r="QG167" s="105" t="e">
        <f t="shared" si="4620"/>
        <v>#VALUE!</v>
      </c>
      <c r="QH167" s="191"/>
      <c r="QI167" s="192" t="e">
        <f t="shared" si="4621"/>
        <v>#VALUE!</v>
      </c>
      <c r="QJ167" s="106" t="e">
        <f t="shared" si="4622"/>
        <v>#VALUE!</v>
      </c>
      <c r="QK167" s="202"/>
      <c r="QL167" s="202"/>
      <c r="QM167" s="202"/>
      <c r="QN167" s="202"/>
      <c r="QO167" s="202"/>
      <c r="QP167" s="202"/>
      <c r="QQ167" s="202"/>
      <c r="QR167" s="202"/>
      <c r="QS167" s="203"/>
      <c r="QT167" s="204"/>
      <c r="QU167" s="108" t="e">
        <f t="shared" si="4623"/>
        <v>#VALUE!</v>
      </c>
      <c r="QV167" s="102">
        <f>IF(E167=0,0,SUMIF('Cocktail (December 2025)'!$F$6:$DB$1547,E167,'Cocktail (December 2025)'!$CF$6:$CF$1547))</f>
        <v>0</v>
      </c>
      <c r="QW167" s="108" t="e">
        <f t="shared" si="4624"/>
        <v>#VALUE!</v>
      </c>
      <c r="QX167" s="109" t="e">
        <f t="shared" si="4625"/>
        <v>#VALUE!</v>
      </c>
      <c r="QY167" s="104" t="e">
        <f t="shared" si="4626"/>
        <v>#VALUE!</v>
      </c>
      <c r="QZ167" s="105" t="e">
        <f t="shared" si="4627"/>
        <v>#VALUE!</v>
      </c>
      <c r="RA167" s="191"/>
      <c r="RB167" s="192" t="e">
        <f t="shared" si="4628"/>
        <v>#VALUE!</v>
      </c>
      <c r="RC167" s="106" t="e">
        <f t="shared" si="4629"/>
        <v>#VALUE!</v>
      </c>
      <c r="RD167" s="202"/>
      <c r="RE167" s="202"/>
      <c r="RF167" s="202"/>
      <c r="RG167" s="202"/>
      <c r="RH167" s="202"/>
      <c r="RI167" s="202"/>
      <c r="RJ167" s="202"/>
      <c r="RK167" s="202"/>
      <c r="RL167" s="203"/>
      <c r="RM167" s="204"/>
      <c r="RN167" s="108" t="e">
        <f t="shared" si="4630"/>
        <v>#VALUE!</v>
      </c>
      <c r="RO167" s="102">
        <f>IF(E167=0,0,SUMIF('Cocktail (December 2025)'!$F$6:$DB$1547,E167,'Cocktail (December 2025)'!$CI$6:$CI$1547))</f>
        <v>0</v>
      </c>
      <c r="RP167" s="108" t="e">
        <f t="shared" si="4631"/>
        <v>#VALUE!</v>
      </c>
      <c r="RQ167" s="109" t="e">
        <f t="shared" si="4632"/>
        <v>#VALUE!</v>
      </c>
      <c r="RR167" s="104" t="e">
        <f t="shared" si="4633"/>
        <v>#VALUE!</v>
      </c>
      <c r="RS167" s="105" t="e">
        <f t="shared" si="4634"/>
        <v>#VALUE!</v>
      </c>
      <c r="RT167" s="191"/>
      <c r="RU167" s="192" t="e">
        <f t="shared" si="4635"/>
        <v>#VALUE!</v>
      </c>
      <c r="RV167" s="106" t="e">
        <f t="shared" si="4636"/>
        <v>#VALUE!</v>
      </c>
      <c r="RW167" s="202"/>
      <c r="RX167" s="202"/>
      <c r="RY167" s="202"/>
      <c r="RZ167" s="202"/>
      <c r="SA167" s="202"/>
      <c r="SB167" s="202"/>
      <c r="SC167" s="202"/>
      <c r="SD167" s="202"/>
      <c r="SE167" s="203"/>
      <c r="SF167" s="204"/>
      <c r="SG167" s="108" t="e">
        <f t="shared" si="4637"/>
        <v>#VALUE!</v>
      </c>
      <c r="SH167" s="102">
        <f>IF(E167=0,0,SUMIF('Cocktail (December 2025)'!$F$6:$DB$1547,E167,'Cocktail (December 2025)'!$CL$6:$CL$1547))</f>
        <v>0</v>
      </c>
      <c r="SI167" s="108" t="e">
        <f t="shared" si="4638"/>
        <v>#VALUE!</v>
      </c>
      <c r="SJ167" s="109" t="e">
        <f t="shared" si="4639"/>
        <v>#VALUE!</v>
      </c>
      <c r="SK167" s="104" t="e">
        <f t="shared" si="4640"/>
        <v>#VALUE!</v>
      </c>
      <c r="SL167" s="105" t="e">
        <f t="shared" si="4641"/>
        <v>#VALUE!</v>
      </c>
      <c r="SM167" s="191"/>
      <c r="SN167" s="192" t="e">
        <f t="shared" si="4642"/>
        <v>#VALUE!</v>
      </c>
      <c r="SO167" s="106" t="e">
        <f t="shared" si="4643"/>
        <v>#VALUE!</v>
      </c>
      <c r="SP167" s="202"/>
      <c r="SQ167" s="202"/>
      <c r="SR167" s="202"/>
      <c r="SS167" s="202"/>
      <c r="ST167" s="202"/>
      <c r="SU167" s="202"/>
      <c r="SV167" s="202"/>
      <c r="SW167" s="202"/>
      <c r="SX167" s="203"/>
      <c r="SY167" s="204"/>
      <c r="SZ167" s="108" t="e">
        <f t="shared" si="4644"/>
        <v>#VALUE!</v>
      </c>
      <c r="TA167" s="102">
        <f>IF(E167=0,0,SUMIF('Cocktail (December 2025)'!$F$6:$DB$1547,E167,'Cocktail (December 2025)'!$CO$6:$CO$1547))</f>
        <v>0</v>
      </c>
      <c r="TB167" s="108" t="e">
        <f t="shared" si="4645"/>
        <v>#VALUE!</v>
      </c>
      <c r="TC167" s="109" t="e">
        <f t="shared" si="4646"/>
        <v>#VALUE!</v>
      </c>
      <c r="TD167" s="104" t="e">
        <f t="shared" si="4647"/>
        <v>#VALUE!</v>
      </c>
      <c r="TE167" s="105" t="e">
        <f t="shared" si="4648"/>
        <v>#VALUE!</v>
      </c>
      <c r="TF167" s="191"/>
      <c r="TG167" s="192" t="e">
        <f t="shared" si="4649"/>
        <v>#VALUE!</v>
      </c>
      <c r="TH167" s="106" t="e">
        <f t="shared" si="4650"/>
        <v>#VALUE!</v>
      </c>
      <c r="TI167" s="202"/>
      <c r="TJ167" s="202"/>
      <c r="TK167" s="202"/>
      <c r="TL167" s="202"/>
      <c r="TM167" s="202"/>
      <c r="TN167" s="202"/>
      <c r="TO167" s="202"/>
      <c r="TP167" s="202"/>
      <c r="TQ167" s="203"/>
      <c r="TR167" s="204"/>
      <c r="TS167" s="108" t="e">
        <f t="shared" si="4651"/>
        <v>#VALUE!</v>
      </c>
      <c r="TT167" s="102">
        <f>IF(E167=0,0,SUMIF('Cocktail (December 2025)'!$F$6:$DB$1547,E167,'Cocktail (December 2025)'!$CR$6:$CR$1547))</f>
        <v>0</v>
      </c>
      <c r="TU167" s="108" t="e">
        <f t="shared" si="4652"/>
        <v>#VALUE!</v>
      </c>
      <c r="TV167" s="109" t="e">
        <f t="shared" si="4653"/>
        <v>#VALUE!</v>
      </c>
      <c r="TW167" s="104" t="e">
        <f t="shared" si="4654"/>
        <v>#VALUE!</v>
      </c>
      <c r="TX167" s="105" t="e">
        <f t="shared" si="4655"/>
        <v>#VALUE!</v>
      </c>
      <c r="TY167" s="191"/>
      <c r="TZ167" s="192" t="e">
        <f t="shared" si="4656"/>
        <v>#VALUE!</v>
      </c>
      <c r="UA167" s="106" t="e">
        <f t="shared" si="4657"/>
        <v>#VALUE!</v>
      </c>
      <c r="UB167" s="202"/>
      <c r="UC167" s="202"/>
      <c r="UD167" s="202"/>
      <c r="UE167" s="202"/>
      <c r="UF167" s="202"/>
      <c r="UG167" s="202"/>
      <c r="UH167" s="202"/>
      <c r="UI167" s="202"/>
      <c r="UJ167" s="203"/>
      <c r="UK167" s="204"/>
      <c r="UL167" s="108" t="e">
        <f t="shared" si="4658"/>
        <v>#VALUE!</v>
      </c>
      <c r="UM167" s="102">
        <f>IF(E167=0,0,SUMIF('Cocktail (December 2025)'!$F$6:$DB$1547,E167,'Cocktail (December 2025)'!$CU$6:$CU$1547))</f>
        <v>0</v>
      </c>
      <c r="UN167" s="108" t="e">
        <f t="shared" si="4659"/>
        <v>#VALUE!</v>
      </c>
      <c r="UO167" s="109" t="e">
        <f t="shared" si="4660"/>
        <v>#VALUE!</v>
      </c>
      <c r="UP167" s="104" t="e">
        <f t="shared" si="4661"/>
        <v>#VALUE!</v>
      </c>
      <c r="UQ167" s="105" t="e">
        <f t="shared" si="4662"/>
        <v>#VALUE!</v>
      </c>
      <c r="UR167" s="191"/>
      <c r="US167" s="192" t="e">
        <f t="shared" si="4663"/>
        <v>#VALUE!</v>
      </c>
      <c r="UT167" s="106" t="e">
        <f t="shared" si="4664"/>
        <v>#VALUE!</v>
      </c>
      <c r="UU167" s="202"/>
      <c r="UV167" s="202"/>
      <c r="UW167" s="202"/>
      <c r="UX167" s="202"/>
      <c r="UY167" s="202"/>
      <c r="UZ167" s="202"/>
      <c r="VA167" s="202"/>
      <c r="VB167" s="202"/>
      <c r="VC167" s="203"/>
      <c r="VD167" s="204"/>
      <c r="VE167" s="108" t="e">
        <f t="shared" si="4665"/>
        <v>#VALUE!</v>
      </c>
      <c r="VF167" s="102">
        <f>IF(E167=0,0,SUMIF('Cocktail (December 2025)'!$F$6:$DB$1547,E167,'Cocktail (December 2025)'!$CX$6:$CX$1547))</f>
        <v>0</v>
      </c>
      <c r="VG167" s="108" t="e">
        <f t="shared" si="4666"/>
        <v>#VALUE!</v>
      </c>
      <c r="VH167" s="109" t="e">
        <f t="shared" si="4667"/>
        <v>#VALUE!</v>
      </c>
      <c r="VI167" s="104" t="e">
        <f t="shared" si="4668"/>
        <v>#VALUE!</v>
      </c>
      <c r="VJ167" s="105" t="e">
        <f t="shared" si="4669"/>
        <v>#VALUE!</v>
      </c>
      <c r="VK167" s="191"/>
      <c r="VL167" s="192" t="e">
        <f t="shared" si="4670"/>
        <v>#VALUE!</v>
      </c>
      <c r="VM167" s="106" t="e">
        <f t="shared" si="4671"/>
        <v>#VALUE!</v>
      </c>
      <c r="VN167" s="202"/>
      <c r="VO167" s="202"/>
      <c r="VP167" s="202"/>
      <c r="VQ167" s="202"/>
      <c r="VR167" s="202"/>
      <c r="VS167" s="202"/>
      <c r="VT167" s="202"/>
      <c r="VU167" s="202"/>
      <c r="VV167" s="203"/>
      <c r="VW167" s="204"/>
      <c r="VX167" s="108" t="e">
        <f t="shared" si="4672"/>
        <v>#VALUE!</v>
      </c>
      <c r="VY167" s="102">
        <f>IF(E167=0,0,SUMIF('Cocktail (December 2025)'!$F$6:$DB$1547,E167,'Cocktail (December 2025)'!$DA$6:$DA$1547))</f>
        <v>0</v>
      </c>
      <c r="VZ167" s="108" t="e">
        <f t="shared" si="4673"/>
        <v>#VALUE!</v>
      </c>
      <c r="WA167" s="109" t="e">
        <f t="shared" si="4674"/>
        <v>#VALUE!</v>
      </c>
      <c r="WB167" s="104" t="e">
        <f t="shared" si="4675"/>
        <v>#VALUE!</v>
      </c>
      <c r="WC167" s="105" t="e">
        <f t="shared" si="4676"/>
        <v>#VALUE!</v>
      </c>
      <c r="WD167" s="191"/>
      <c r="WE167" s="192" t="e">
        <f t="shared" si="4677"/>
        <v>#VALUE!</v>
      </c>
      <c r="WF167" s="14" t="s">
        <v>81</v>
      </c>
      <c r="WG167" s="62">
        <f t="shared" si="4678"/>
        <v>0</v>
      </c>
      <c r="WH167" s="13">
        <f t="shared" si="4679"/>
        <v>0</v>
      </c>
      <c r="WI167" s="13">
        <f t="shared" si="4680"/>
        <v>0</v>
      </c>
      <c r="WJ167" s="13">
        <f t="shared" si="4681"/>
        <v>0</v>
      </c>
      <c r="WK167" s="13">
        <f t="shared" si="4682"/>
        <v>0</v>
      </c>
      <c r="WL167" s="13">
        <f t="shared" si="4683"/>
        <v>0</v>
      </c>
      <c r="WM167" s="13">
        <f t="shared" si="4684"/>
        <v>0</v>
      </c>
      <c r="WN167" s="13">
        <f t="shared" si="4685"/>
        <v>0</v>
      </c>
      <c r="WO167" s="13">
        <f t="shared" si="4686"/>
        <v>0</v>
      </c>
      <c r="WP167" s="63">
        <f t="shared" si="4687"/>
        <v>0</v>
      </c>
      <c r="WQ167" s="63">
        <f t="shared" si="4688"/>
        <v>0</v>
      </c>
      <c r="WR167" s="63" t="e">
        <f t="shared" si="4689"/>
        <v>#VALUE!</v>
      </c>
      <c r="WS167" s="63" t="e">
        <f t="shared" si="4690"/>
        <v>#VALUE!</v>
      </c>
      <c r="WT167" s="54" t="e">
        <f t="shared" si="4691"/>
        <v>#VALUE!</v>
      </c>
      <c r="WU167" s="64" t="e">
        <f t="shared" si="4692"/>
        <v>#VALUE!</v>
      </c>
      <c r="WV167" s="196"/>
      <c r="WW167" s="197" t="e">
        <f t="shared" si="4693"/>
        <v>#VALUE!</v>
      </c>
      <c r="WX167" s="12" t="e">
        <f t="shared" si="4694"/>
        <v>#VALUE!</v>
      </c>
      <c r="WY167" s="61"/>
    </row>
    <row r="168" spans="1:623" ht="15" hidden="1" x14ac:dyDescent="0.3">
      <c r="A168" s="114" t="str">
        <f t="shared" si="3994"/>
        <v>-</v>
      </c>
      <c r="B168" s="175"/>
      <c r="C168" s="173">
        <v>977</v>
      </c>
      <c r="D168" s="174">
        <v>469</v>
      </c>
      <c r="E168" s="184"/>
      <c r="F168" s="98" t="str">
        <f>IF(E168="","",IF(VLOOKUP(E168,'Master Data (December 2025)'!$B$10:$N$857,1)=E168,VLOOKUP(E168,'Master Data (December 2025)'!$B$10:$N$857,6),"XX"))</f>
        <v/>
      </c>
      <c r="G168" s="98"/>
      <c r="H168" s="90" t="str">
        <f>IF(E168="","",IF(VLOOKUP(E168,'Master Data (December 2025)'!$B$10:$N$857,1)=E168,VLOOKUP(E168,'Master Data (December 2025)'!$B$10:$N$857,8),"XX"))</f>
        <v/>
      </c>
      <c r="I168" s="98"/>
      <c r="J168" s="90" t="str">
        <f>IF(E168="","",IF(VLOOKUP(E168,'Master Data (December 2025)'!$B$10:$N$857,1)=E168,VLOOKUP(E168,'Master Data (December 2025)'!$B$10:$N$857,3),"XX"))</f>
        <v/>
      </c>
      <c r="K168" s="99" t="str">
        <f>IF(E168="","",IF(VLOOKUP(E168,'Master Data (December 2025)'!$B$10:$N$857,1)=E168,VLOOKUP(E168,'Master Data (December 2025)'!$B$10:$N$857,5),"XX"))</f>
        <v/>
      </c>
      <c r="L168" s="215" t="str">
        <f>IF(E168="","",IF(VLOOKUP(E168,'Master Data (December 2025)'!$B$10:$N$857,1)=E168,VLOOKUP(E168,'Master Data (December 2025)'!$B$10:$N$857,11),"XX"))</f>
        <v/>
      </c>
      <c r="M168" s="215" t="str">
        <f>IF(E168="","",IF(VLOOKUP(E168,'Master Data (December 2025)'!$B$10:$N$857,1)=E168,VLOOKUP(E168,'Master Data (December 2025)'!$B$10:$N$857,13),"XX"))</f>
        <v/>
      </c>
      <c r="N168" s="208"/>
      <c r="O168" s="100">
        <f t="shared" si="4462"/>
        <v>0</v>
      </c>
      <c r="P168" s="202"/>
      <c r="Q168" s="202"/>
      <c r="R168" s="202"/>
      <c r="S168" s="202"/>
      <c r="T168" s="202"/>
      <c r="U168" s="202"/>
      <c r="V168" s="202"/>
      <c r="W168" s="202"/>
      <c r="X168" s="203"/>
      <c r="Y168" s="204"/>
      <c r="Z168" s="101" t="e">
        <f t="shared" si="4463"/>
        <v>#VALUE!</v>
      </c>
      <c r="AA168" s="102">
        <f>IF(E168=0,0,SUMIF('Cocktail (December 2025)'!$F$6:$DB$1547,E168,'Cocktail (December 2025)'!$O$6:$O$1547))</f>
        <v>0</v>
      </c>
      <c r="AB168" s="103" t="e">
        <f t="shared" si="4464"/>
        <v>#VALUE!</v>
      </c>
      <c r="AC168" s="104" t="e">
        <f t="shared" si="4465"/>
        <v>#VALUE!</v>
      </c>
      <c r="AD168" s="104" t="e">
        <f t="shared" si="4466"/>
        <v>#VALUE!</v>
      </c>
      <c r="AE168" s="105" t="e">
        <f t="shared" si="4467"/>
        <v>#VALUE!</v>
      </c>
      <c r="AF168" s="191"/>
      <c r="AG168" s="192" t="e">
        <f t="shared" si="4468"/>
        <v>#VALUE!</v>
      </c>
      <c r="AH168" s="106" t="e">
        <f t="shared" si="3995"/>
        <v>#VALUE!</v>
      </c>
      <c r="AI168" s="202"/>
      <c r="AJ168" s="202"/>
      <c r="AK168" s="202"/>
      <c r="AL168" s="202"/>
      <c r="AM168" s="202"/>
      <c r="AN168" s="202"/>
      <c r="AO168" s="202"/>
      <c r="AP168" s="202"/>
      <c r="AQ168" s="203"/>
      <c r="AR168" s="204"/>
      <c r="AS168" s="107" t="e">
        <f t="shared" si="4469"/>
        <v>#VALUE!</v>
      </c>
      <c r="AT168" s="102">
        <f>IF(E168=0,0,SUMIF('Cocktail (December 2025)'!$F$6:$DB$1547,E168,'Cocktail (December 2025)'!$R$6:$R$1547))</f>
        <v>0</v>
      </c>
      <c r="AU168" s="108" t="e">
        <f t="shared" si="4470"/>
        <v>#VALUE!</v>
      </c>
      <c r="AV168" s="104" t="e">
        <f t="shared" si="4471"/>
        <v>#VALUE!</v>
      </c>
      <c r="AW168" s="104" t="e">
        <f t="shared" si="4472"/>
        <v>#VALUE!</v>
      </c>
      <c r="AX168" s="105" t="e">
        <f t="shared" si="4473"/>
        <v>#VALUE!</v>
      </c>
      <c r="AY168" s="191"/>
      <c r="AZ168" s="192" t="e">
        <f t="shared" si="4474"/>
        <v>#VALUE!</v>
      </c>
      <c r="BA168" s="106" t="e">
        <f t="shared" si="4475"/>
        <v>#VALUE!</v>
      </c>
      <c r="BB168" s="202"/>
      <c r="BC168" s="202"/>
      <c r="BD168" s="202"/>
      <c r="BE168" s="202"/>
      <c r="BF168" s="202"/>
      <c r="BG168" s="202"/>
      <c r="BH168" s="202"/>
      <c r="BI168" s="202"/>
      <c r="BJ168" s="203"/>
      <c r="BK168" s="204"/>
      <c r="BL168" s="108" t="e">
        <f t="shared" si="4476"/>
        <v>#VALUE!</v>
      </c>
      <c r="BM168" s="102">
        <f>IF(E168=0,0,SUMIF('Cocktail (December 2025)'!$F$6:$DB$1547,E168,'Cocktail (December 2025)'!$U$6:$U$1547))</f>
        <v>0</v>
      </c>
      <c r="BN168" s="108" t="e">
        <f t="shared" si="4477"/>
        <v>#VALUE!</v>
      </c>
      <c r="BO168" s="109" t="e">
        <f t="shared" si="4478"/>
        <v>#VALUE!</v>
      </c>
      <c r="BP168" s="104" t="e">
        <f t="shared" si="4479"/>
        <v>#VALUE!</v>
      </c>
      <c r="BQ168" s="105" t="e">
        <f t="shared" si="4480"/>
        <v>#VALUE!</v>
      </c>
      <c r="BR168" s="191"/>
      <c r="BS168" s="192" t="e">
        <f t="shared" si="4481"/>
        <v>#VALUE!</v>
      </c>
      <c r="BT168" s="106" t="e">
        <f t="shared" si="4482"/>
        <v>#VALUE!</v>
      </c>
      <c r="BU168" s="202"/>
      <c r="BV168" s="202"/>
      <c r="BW168" s="202"/>
      <c r="BX168" s="202"/>
      <c r="BY168" s="202"/>
      <c r="BZ168" s="202"/>
      <c r="CA168" s="202"/>
      <c r="CB168" s="202"/>
      <c r="CC168" s="203"/>
      <c r="CD168" s="204"/>
      <c r="CE168" s="108" t="e">
        <f t="shared" si="4483"/>
        <v>#VALUE!</v>
      </c>
      <c r="CF168" s="102">
        <f>IF(E168=0,0,SUMIF('Cocktail (December 2025)'!$F$6:$DB$1547,E168,'Cocktail (December 2025)'!$X$6:$X$1547))</f>
        <v>0</v>
      </c>
      <c r="CG168" s="108" t="e">
        <f t="shared" si="4484"/>
        <v>#VALUE!</v>
      </c>
      <c r="CH168" s="109" t="e">
        <f t="shared" si="4485"/>
        <v>#VALUE!</v>
      </c>
      <c r="CI168" s="104" t="e">
        <f t="shared" si="4486"/>
        <v>#VALUE!</v>
      </c>
      <c r="CJ168" s="105" t="e">
        <f t="shared" si="4487"/>
        <v>#VALUE!</v>
      </c>
      <c r="CK168" s="191"/>
      <c r="CL168" s="192" t="e">
        <f t="shared" si="4488"/>
        <v>#VALUE!</v>
      </c>
      <c r="CM168" s="106" t="e">
        <f t="shared" si="4489"/>
        <v>#VALUE!</v>
      </c>
      <c r="CN168" s="202"/>
      <c r="CO168" s="202"/>
      <c r="CP168" s="202"/>
      <c r="CQ168" s="202"/>
      <c r="CR168" s="202"/>
      <c r="CS168" s="202"/>
      <c r="CT168" s="202"/>
      <c r="CU168" s="202"/>
      <c r="CV168" s="203"/>
      <c r="CW168" s="204"/>
      <c r="CX168" s="108" t="e">
        <f t="shared" si="4490"/>
        <v>#VALUE!</v>
      </c>
      <c r="CY168" s="102">
        <f>IF(E168=0,0,SUMIF('Cocktail (December 2025)'!$F$6:$DB$1547,E168,'Cocktail (December 2025)'!$AA$6:$AA$1547))</f>
        <v>0</v>
      </c>
      <c r="CZ168" s="108" t="e">
        <f t="shared" si="4491"/>
        <v>#VALUE!</v>
      </c>
      <c r="DA168" s="109" t="e">
        <f t="shared" si="4492"/>
        <v>#VALUE!</v>
      </c>
      <c r="DB168" s="104" t="e">
        <f t="shared" si="4493"/>
        <v>#VALUE!</v>
      </c>
      <c r="DC168" s="105" t="e">
        <f t="shared" si="4494"/>
        <v>#VALUE!</v>
      </c>
      <c r="DD168" s="191"/>
      <c r="DE168" s="192" t="e">
        <f t="shared" si="4495"/>
        <v>#VALUE!</v>
      </c>
      <c r="DF168" s="106" t="e">
        <f t="shared" si="4496"/>
        <v>#VALUE!</v>
      </c>
      <c r="DG168" s="202"/>
      <c r="DH168" s="202"/>
      <c r="DI168" s="202"/>
      <c r="DJ168" s="202"/>
      <c r="DK168" s="202"/>
      <c r="DL168" s="202"/>
      <c r="DM168" s="202"/>
      <c r="DN168" s="202"/>
      <c r="DO168" s="203"/>
      <c r="DP168" s="204"/>
      <c r="DQ168" s="108" t="e">
        <f t="shared" si="4497"/>
        <v>#VALUE!</v>
      </c>
      <c r="DR168" s="102">
        <f>IF(E168=0,0,SUMIF('Cocktail (December 2025)'!$F$6:$DB$1547,E168,'Cocktail (December 2025)'!$AD$6:$AD$1547))</f>
        <v>0</v>
      </c>
      <c r="DS168" s="108" t="e">
        <f t="shared" si="4498"/>
        <v>#VALUE!</v>
      </c>
      <c r="DT168" s="109" t="e">
        <f t="shared" si="4499"/>
        <v>#VALUE!</v>
      </c>
      <c r="DU168" s="104" t="e">
        <f t="shared" si="4500"/>
        <v>#VALUE!</v>
      </c>
      <c r="DV168" s="105" t="e">
        <f t="shared" si="4501"/>
        <v>#VALUE!</v>
      </c>
      <c r="DW168" s="191"/>
      <c r="DX168" s="192" t="e">
        <f t="shared" si="4502"/>
        <v>#VALUE!</v>
      </c>
      <c r="DY168" s="106" t="e">
        <f t="shared" si="4503"/>
        <v>#VALUE!</v>
      </c>
      <c r="DZ168" s="202"/>
      <c r="EA168" s="202"/>
      <c r="EB168" s="202"/>
      <c r="EC168" s="202"/>
      <c r="ED168" s="202"/>
      <c r="EE168" s="202"/>
      <c r="EF168" s="202"/>
      <c r="EG168" s="202"/>
      <c r="EH168" s="203"/>
      <c r="EI168" s="204"/>
      <c r="EJ168" s="108" t="e">
        <f t="shared" si="4504"/>
        <v>#VALUE!</v>
      </c>
      <c r="EK168" s="102">
        <f>IF(E168=0,0,SUMIF('Cocktail (December 2025)'!$F$6:$DB$1547,E168,'Cocktail (December 2025)'!$AG$6:$AG$1547))</f>
        <v>0</v>
      </c>
      <c r="EL168" s="108" t="e">
        <f t="shared" si="4505"/>
        <v>#VALUE!</v>
      </c>
      <c r="EM168" s="109" t="e">
        <f t="shared" si="4506"/>
        <v>#VALUE!</v>
      </c>
      <c r="EN168" s="104" t="e">
        <f t="shared" si="4507"/>
        <v>#VALUE!</v>
      </c>
      <c r="EO168" s="105" t="e">
        <f t="shared" si="4508"/>
        <v>#VALUE!</v>
      </c>
      <c r="EP168" s="191"/>
      <c r="EQ168" s="199" t="e">
        <f t="shared" si="4509"/>
        <v>#VALUE!</v>
      </c>
      <c r="ER168" s="185" t="e">
        <f t="shared" si="4510"/>
        <v>#VALUE!</v>
      </c>
      <c r="ES168" s="202"/>
      <c r="ET168" s="202"/>
      <c r="EU168" s="202"/>
      <c r="EV168" s="202"/>
      <c r="EW168" s="202"/>
      <c r="EX168" s="202"/>
      <c r="EY168" s="202"/>
      <c r="EZ168" s="202"/>
      <c r="FA168" s="203"/>
      <c r="FB168" s="204"/>
      <c r="FC168" s="108" t="e">
        <f t="shared" si="4511"/>
        <v>#VALUE!</v>
      </c>
      <c r="FD168" s="102">
        <f>IF(E168=0,0,SUMIF('Cocktail (December 2025)'!$F$6:$DB$1547,E168,'Cocktail (December 2025)'!$AJ$6:$AJ$1547))</f>
        <v>0</v>
      </c>
      <c r="FE168" s="108" t="e">
        <f t="shared" si="4512"/>
        <v>#VALUE!</v>
      </c>
      <c r="FF168" s="109" t="e">
        <f t="shared" si="4513"/>
        <v>#VALUE!</v>
      </c>
      <c r="FG168" s="104" t="e">
        <f t="shared" si="4514"/>
        <v>#VALUE!</v>
      </c>
      <c r="FH168" s="105" t="e">
        <f t="shared" si="4515"/>
        <v>#VALUE!</v>
      </c>
      <c r="FI168" s="191"/>
      <c r="FJ168" s="192" t="e">
        <f t="shared" si="4516"/>
        <v>#VALUE!</v>
      </c>
      <c r="FK168" s="110" t="e">
        <f t="shared" si="4517"/>
        <v>#VALUE!</v>
      </c>
      <c r="FL168" s="202"/>
      <c r="FM168" s="202"/>
      <c r="FN168" s="202"/>
      <c r="FO168" s="202"/>
      <c r="FP168" s="202"/>
      <c r="FQ168" s="202"/>
      <c r="FR168" s="202"/>
      <c r="FS168" s="202"/>
      <c r="FT168" s="203"/>
      <c r="FU168" s="204"/>
      <c r="FV168" s="108" t="e">
        <f t="shared" si="4518"/>
        <v>#VALUE!</v>
      </c>
      <c r="FW168" s="102">
        <f>IF(E168=0,0,SUMIF('Cocktail (December 2025)'!$F$6:$DB$1547,E168,'Cocktail (December 2025)'!$AM$6:$AM$1547))</f>
        <v>0</v>
      </c>
      <c r="FX168" s="108" t="e">
        <f t="shared" si="4519"/>
        <v>#VALUE!</v>
      </c>
      <c r="FY168" s="109" t="e">
        <f t="shared" si="4520"/>
        <v>#VALUE!</v>
      </c>
      <c r="FZ168" s="104" t="e">
        <f t="shared" si="4521"/>
        <v>#VALUE!</v>
      </c>
      <c r="GA168" s="105" t="e">
        <f t="shared" si="4522"/>
        <v>#VALUE!</v>
      </c>
      <c r="GB168" s="191"/>
      <c r="GC168" s="192" t="e">
        <f t="shared" si="4523"/>
        <v>#VALUE!</v>
      </c>
      <c r="GD168" s="106" t="e">
        <f t="shared" si="4524"/>
        <v>#VALUE!</v>
      </c>
      <c r="GE168" s="202"/>
      <c r="GF168" s="202"/>
      <c r="GG168" s="202"/>
      <c r="GH168" s="202"/>
      <c r="GI168" s="202"/>
      <c r="GJ168" s="202"/>
      <c r="GK168" s="202"/>
      <c r="GL168" s="202"/>
      <c r="GM168" s="203"/>
      <c r="GN168" s="204"/>
      <c r="GO168" s="108" t="e">
        <f t="shared" si="4525"/>
        <v>#VALUE!</v>
      </c>
      <c r="GP168" s="102">
        <f>IF(E168=0,0,SUMIF('Cocktail (December 2025)'!$F$6:$DB$1547,E168,'Cocktail (December 2025)'!$AP$6:$AP$1547))</f>
        <v>0</v>
      </c>
      <c r="GQ168" s="108" t="e">
        <f t="shared" si="4526"/>
        <v>#VALUE!</v>
      </c>
      <c r="GR168" s="109" t="e">
        <f t="shared" si="4527"/>
        <v>#VALUE!</v>
      </c>
      <c r="GS168" s="104" t="e">
        <f t="shared" si="4528"/>
        <v>#VALUE!</v>
      </c>
      <c r="GT168" s="105" t="e">
        <f t="shared" si="4529"/>
        <v>#VALUE!</v>
      </c>
      <c r="GU168" s="191"/>
      <c r="GV168" s="192" t="e">
        <f t="shared" si="4530"/>
        <v>#VALUE!</v>
      </c>
      <c r="GW168" s="106" t="e">
        <f t="shared" si="4531"/>
        <v>#VALUE!</v>
      </c>
      <c r="GX168" s="202"/>
      <c r="GY168" s="202"/>
      <c r="GZ168" s="202"/>
      <c r="HA168" s="202"/>
      <c r="HB168" s="202"/>
      <c r="HC168" s="202"/>
      <c r="HD168" s="202"/>
      <c r="HE168" s="202"/>
      <c r="HF168" s="203"/>
      <c r="HG168" s="204"/>
      <c r="HH168" s="108" t="e">
        <f t="shared" si="4532"/>
        <v>#VALUE!</v>
      </c>
      <c r="HI168" s="102">
        <f>IF(E168=0,0,SUMIF('Cocktail (December 2025)'!$F$6:$DB$1547,E168,'Cocktail (December 2025)'!$AS$6:$AS$1547))</f>
        <v>0</v>
      </c>
      <c r="HJ168" s="108" t="e">
        <f t="shared" si="4533"/>
        <v>#VALUE!</v>
      </c>
      <c r="HK168" s="109" t="e">
        <f t="shared" si="4534"/>
        <v>#VALUE!</v>
      </c>
      <c r="HL168" s="104" t="e">
        <f t="shared" si="4535"/>
        <v>#VALUE!</v>
      </c>
      <c r="HM168" s="105" t="e">
        <f t="shared" si="4536"/>
        <v>#VALUE!</v>
      </c>
      <c r="HN168" s="191"/>
      <c r="HO168" s="192" t="e">
        <f t="shared" si="4537"/>
        <v>#VALUE!</v>
      </c>
      <c r="HP168" s="106" t="e">
        <f t="shared" si="4538"/>
        <v>#VALUE!</v>
      </c>
      <c r="HQ168" s="202"/>
      <c r="HR168" s="202"/>
      <c r="HS168" s="202"/>
      <c r="HT168" s="202"/>
      <c r="HU168" s="202"/>
      <c r="HV168" s="202"/>
      <c r="HW168" s="202"/>
      <c r="HX168" s="202"/>
      <c r="HY168" s="203"/>
      <c r="HZ168" s="204"/>
      <c r="IA168" s="108" t="e">
        <f t="shared" si="4539"/>
        <v>#VALUE!</v>
      </c>
      <c r="IB168" s="102">
        <f>IF(E168=0,0,SUMIF('Cocktail (December 2025)'!$F$6:$DB$1547,E168,'Cocktail (December 2025)'!$AV$6:$AV$1547))</f>
        <v>0</v>
      </c>
      <c r="IC168" s="108" t="e">
        <f t="shared" si="4540"/>
        <v>#VALUE!</v>
      </c>
      <c r="ID168" s="109" t="e">
        <f t="shared" si="4541"/>
        <v>#VALUE!</v>
      </c>
      <c r="IE168" s="104" t="e">
        <f t="shared" si="4542"/>
        <v>#VALUE!</v>
      </c>
      <c r="IF168" s="105" t="e">
        <f t="shared" si="4543"/>
        <v>#VALUE!</v>
      </c>
      <c r="IG168" s="191"/>
      <c r="IH168" s="192" t="e">
        <f t="shared" si="4544"/>
        <v>#VALUE!</v>
      </c>
      <c r="II168" s="106" t="e">
        <f t="shared" si="4545"/>
        <v>#VALUE!</v>
      </c>
      <c r="IJ168" s="202"/>
      <c r="IK168" s="202"/>
      <c r="IL168" s="202"/>
      <c r="IM168" s="202"/>
      <c r="IN168" s="202"/>
      <c r="IO168" s="202"/>
      <c r="IP168" s="202"/>
      <c r="IQ168" s="202"/>
      <c r="IR168" s="203"/>
      <c r="IS168" s="204"/>
      <c r="IT168" s="108" t="e">
        <f t="shared" si="4546"/>
        <v>#VALUE!</v>
      </c>
      <c r="IU168" s="102">
        <f>IF(E168=0,0,SUMIF('Cocktail (December 2025)'!$F$6:$DB$1547,E168,'Cocktail (December 2025)'!$AY$6:$AY$1547))</f>
        <v>0</v>
      </c>
      <c r="IV168" s="108" t="e">
        <f t="shared" si="4547"/>
        <v>#VALUE!</v>
      </c>
      <c r="IW168" s="109" t="e">
        <f t="shared" si="4548"/>
        <v>#VALUE!</v>
      </c>
      <c r="IX168" s="104" t="e">
        <f t="shared" si="4549"/>
        <v>#VALUE!</v>
      </c>
      <c r="IY168" s="105" t="e">
        <f t="shared" si="4550"/>
        <v>#VALUE!</v>
      </c>
      <c r="IZ168" s="191"/>
      <c r="JA168" s="192" t="e">
        <f t="shared" si="4551"/>
        <v>#VALUE!</v>
      </c>
      <c r="JB168" s="106" t="e">
        <f t="shared" si="4552"/>
        <v>#VALUE!</v>
      </c>
      <c r="JC168" s="202"/>
      <c r="JD168" s="202"/>
      <c r="JE168" s="202"/>
      <c r="JF168" s="202"/>
      <c r="JG168" s="202"/>
      <c r="JH168" s="202"/>
      <c r="JI168" s="202"/>
      <c r="JJ168" s="202"/>
      <c r="JK168" s="203"/>
      <c r="JL168" s="204"/>
      <c r="JM168" s="108" t="e">
        <f t="shared" si="4553"/>
        <v>#VALUE!</v>
      </c>
      <c r="JN168" s="102">
        <f>IF(E168=0,0,SUMIF('Cocktail (December 2025)'!$F$6:$DB$1547,E168,'Cocktail (December 2025)'!$BB$6:$BB$1547))</f>
        <v>0</v>
      </c>
      <c r="JO168" s="108" t="e">
        <f t="shared" si="4554"/>
        <v>#VALUE!</v>
      </c>
      <c r="JP168" s="109" t="e">
        <f t="shared" si="4555"/>
        <v>#VALUE!</v>
      </c>
      <c r="JQ168" s="104" t="e">
        <f t="shared" si="4556"/>
        <v>#VALUE!</v>
      </c>
      <c r="JR168" s="105" t="e">
        <f t="shared" si="4557"/>
        <v>#VALUE!</v>
      </c>
      <c r="JS168" s="191"/>
      <c r="JT168" s="192" t="e">
        <f t="shared" si="4558"/>
        <v>#VALUE!</v>
      </c>
      <c r="JU168" s="106" t="e">
        <f t="shared" si="4559"/>
        <v>#VALUE!</v>
      </c>
      <c r="JV168" s="202"/>
      <c r="JW168" s="202"/>
      <c r="JX168" s="202"/>
      <c r="JY168" s="202"/>
      <c r="JZ168" s="202"/>
      <c r="KA168" s="202"/>
      <c r="KB168" s="202"/>
      <c r="KC168" s="202"/>
      <c r="KD168" s="203"/>
      <c r="KE168" s="204"/>
      <c r="KF168" s="108" t="e">
        <f t="shared" si="4560"/>
        <v>#VALUE!</v>
      </c>
      <c r="KG168" s="102">
        <f>IF(E168=0,0,SUMIF('Cocktail (December 2025)'!$F$6:$DB$1547,E168,'Cocktail (December 2025)'!$BE$6:$BE$1547))</f>
        <v>0</v>
      </c>
      <c r="KH168" s="108" t="e">
        <f t="shared" si="4561"/>
        <v>#VALUE!</v>
      </c>
      <c r="KI168" s="109" t="e">
        <f t="shared" si="4562"/>
        <v>#VALUE!</v>
      </c>
      <c r="KJ168" s="104" t="e">
        <f t="shared" si="4563"/>
        <v>#VALUE!</v>
      </c>
      <c r="KK168" s="105" t="e">
        <f t="shared" si="4564"/>
        <v>#VALUE!</v>
      </c>
      <c r="KL168" s="191"/>
      <c r="KM168" s="192" t="e">
        <f t="shared" si="4565"/>
        <v>#VALUE!</v>
      </c>
      <c r="KN168" s="106" t="e">
        <f t="shared" si="4566"/>
        <v>#VALUE!</v>
      </c>
      <c r="KO168" s="202"/>
      <c r="KP168" s="202"/>
      <c r="KQ168" s="202"/>
      <c r="KR168" s="202"/>
      <c r="KS168" s="202"/>
      <c r="KT168" s="202"/>
      <c r="KU168" s="202"/>
      <c r="KV168" s="202"/>
      <c r="KW168" s="203"/>
      <c r="KX168" s="204"/>
      <c r="KY168" s="108" t="e">
        <f t="shared" si="4567"/>
        <v>#VALUE!</v>
      </c>
      <c r="KZ168" s="102">
        <f>IF(E168=0,0,SUMIF('Cocktail (December 2025)'!$F$6:$DB$1547,E168,'Cocktail (December 2025)'!$BH$6:$BH$1547))</f>
        <v>0</v>
      </c>
      <c r="LA168" s="108" t="e">
        <f t="shared" si="4568"/>
        <v>#VALUE!</v>
      </c>
      <c r="LB168" s="109" t="e">
        <f t="shared" si="4569"/>
        <v>#VALUE!</v>
      </c>
      <c r="LC168" s="104" t="e">
        <f t="shared" si="4570"/>
        <v>#VALUE!</v>
      </c>
      <c r="LD168" s="105" t="e">
        <f t="shared" si="4571"/>
        <v>#VALUE!</v>
      </c>
      <c r="LE168" s="191"/>
      <c r="LF168" s="192" t="e">
        <f t="shared" si="4572"/>
        <v>#VALUE!</v>
      </c>
      <c r="LG168" s="106" t="e">
        <f t="shared" si="4573"/>
        <v>#VALUE!</v>
      </c>
      <c r="LH168" s="202"/>
      <c r="LI168" s="202"/>
      <c r="LJ168" s="202"/>
      <c r="LK168" s="202"/>
      <c r="LL168" s="202"/>
      <c r="LM168" s="202"/>
      <c r="LN168" s="202"/>
      <c r="LO168" s="202"/>
      <c r="LP168" s="203"/>
      <c r="LQ168" s="204"/>
      <c r="LR168" s="108" t="e">
        <f t="shared" si="4574"/>
        <v>#VALUE!</v>
      </c>
      <c r="LS168" s="102">
        <f>IF(E168=0,0,SUMIF('Cocktail (December 2025)'!$F$6:$DB$1547,E168,'Cocktail (December 2025)'!$BK$6:$BK$1547))</f>
        <v>0</v>
      </c>
      <c r="LT168" s="108" t="e">
        <f t="shared" si="4575"/>
        <v>#VALUE!</v>
      </c>
      <c r="LU168" s="109" t="e">
        <f t="shared" si="4576"/>
        <v>#VALUE!</v>
      </c>
      <c r="LV168" s="104" t="e">
        <f t="shared" si="4577"/>
        <v>#VALUE!</v>
      </c>
      <c r="LW168" s="105" t="e">
        <f t="shared" si="4578"/>
        <v>#VALUE!</v>
      </c>
      <c r="LX168" s="191"/>
      <c r="LY168" s="192" t="e">
        <f t="shared" si="4579"/>
        <v>#VALUE!</v>
      </c>
      <c r="LZ168" s="106" t="e">
        <f t="shared" si="4580"/>
        <v>#VALUE!</v>
      </c>
      <c r="MA168" s="202"/>
      <c r="MB168" s="202"/>
      <c r="MC168" s="202"/>
      <c r="MD168" s="202"/>
      <c r="ME168" s="202"/>
      <c r="MF168" s="202"/>
      <c r="MG168" s="202"/>
      <c r="MH168" s="202"/>
      <c r="MI168" s="203"/>
      <c r="MJ168" s="204"/>
      <c r="MK168" s="108" t="e">
        <f t="shared" si="4581"/>
        <v>#VALUE!</v>
      </c>
      <c r="ML168" s="102">
        <f>IF(E168=0,0,SUMIF('Cocktail (December 2025)'!$F$6:$DB$1547,E168,'Cocktail (December 2025)'!$BN$6:$BN$1547))</f>
        <v>0</v>
      </c>
      <c r="MM168" s="108" t="e">
        <f t="shared" si="4582"/>
        <v>#VALUE!</v>
      </c>
      <c r="MN168" s="109" t="e">
        <f t="shared" si="4583"/>
        <v>#VALUE!</v>
      </c>
      <c r="MO168" s="104" t="e">
        <f t="shared" si="4584"/>
        <v>#VALUE!</v>
      </c>
      <c r="MP168" s="105" t="e">
        <f t="shared" si="4585"/>
        <v>#VALUE!</v>
      </c>
      <c r="MQ168" s="191"/>
      <c r="MR168" s="192" t="e">
        <f t="shared" si="4586"/>
        <v>#VALUE!</v>
      </c>
      <c r="MS168" s="106" t="e">
        <f t="shared" si="4587"/>
        <v>#VALUE!</v>
      </c>
      <c r="MT168" s="202"/>
      <c r="MU168" s="202"/>
      <c r="MV168" s="202"/>
      <c r="MW168" s="202"/>
      <c r="MX168" s="202"/>
      <c r="MY168" s="202"/>
      <c r="MZ168" s="202"/>
      <c r="NA168" s="202"/>
      <c r="NB168" s="203"/>
      <c r="NC168" s="204"/>
      <c r="ND168" s="108" t="e">
        <f t="shared" si="4588"/>
        <v>#VALUE!</v>
      </c>
      <c r="NE168" s="102">
        <f>IF(E168=0,0,SUMIF('Cocktail (December 2025)'!$F$6:$DB$1547,E168,'Cocktail (December 2025)'!$BQ$6:$BQ$1547))</f>
        <v>0</v>
      </c>
      <c r="NF168" s="108" t="e">
        <f t="shared" si="4589"/>
        <v>#VALUE!</v>
      </c>
      <c r="NG168" s="109" t="e">
        <f t="shared" si="4590"/>
        <v>#VALUE!</v>
      </c>
      <c r="NH168" s="104" t="e">
        <f t="shared" si="4591"/>
        <v>#VALUE!</v>
      </c>
      <c r="NI168" s="105" t="e">
        <f t="shared" si="4592"/>
        <v>#VALUE!</v>
      </c>
      <c r="NJ168" s="191"/>
      <c r="NK168" s="192" t="e">
        <f t="shared" si="4593"/>
        <v>#VALUE!</v>
      </c>
      <c r="NL168" s="106" t="e">
        <f t="shared" si="4594"/>
        <v>#VALUE!</v>
      </c>
      <c r="NM168" s="202"/>
      <c r="NN168" s="202"/>
      <c r="NO168" s="202"/>
      <c r="NP168" s="202"/>
      <c r="NQ168" s="202"/>
      <c r="NR168" s="202"/>
      <c r="NS168" s="202"/>
      <c r="NT168" s="202"/>
      <c r="NU168" s="203"/>
      <c r="NV168" s="204"/>
      <c r="NW168" s="108" t="e">
        <f t="shared" si="4595"/>
        <v>#VALUE!</v>
      </c>
      <c r="NX168" s="102">
        <f>IF(E168=0,0,SUMIF('Cocktail (December 2025)'!$F$6:$DB$1547,E168,'Cocktail (December 2025)'!$BT$6:$BT$1547))</f>
        <v>0</v>
      </c>
      <c r="NY168" s="108" t="e">
        <f t="shared" si="4596"/>
        <v>#VALUE!</v>
      </c>
      <c r="NZ168" s="109" t="e">
        <f t="shared" si="4597"/>
        <v>#VALUE!</v>
      </c>
      <c r="OA168" s="104" t="e">
        <f t="shared" si="4598"/>
        <v>#VALUE!</v>
      </c>
      <c r="OB168" s="105" t="e">
        <f t="shared" si="4599"/>
        <v>#VALUE!</v>
      </c>
      <c r="OC168" s="191"/>
      <c r="OD168" s="192" t="e">
        <f t="shared" si="4600"/>
        <v>#VALUE!</v>
      </c>
      <c r="OE168" s="106" t="e">
        <f t="shared" si="4601"/>
        <v>#VALUE!</v>
      </c>
      <c r="OF168" s="202"/>
      <c r="OG168" s="202"/>
      <c r="OH168" s="202"/>
      <c r="OI168" s="202"/>
      <c r="OJ168" s="202"/>
      <c r="OK168" s="202"/>
      <c r="OL168" s="202"/>
      <c r="OM168" s="202"/>
      <c r="ON168" s="203"/>
      <c r="OO168" s="204"/>
      <c r="OP168" s="108" t="e">
        <f t="shared" si="4602"/>
        <v>#VALUE!</v>
      </c>
      <c r="OQ168" s="102">
        <f>IF(E168=0,0,SUMIF('Cocktail (December 2025)'!$F$6:$DB$1547,E168,'Cocktail (December 2025)'!$BW$6:$BW$1547))</f>
        <v>0</v>
      </c>
      <c r="OR168" s="108" t="e">
        <f t="shared" si="4603"/>
        <v>#VALUE!</v>
      </c>
      <c r="OS168" s="109" t="e">
        <f t="shared" si="4604"/>
        <v>#VALUE!</v>
      </c>
      <c r="OT168" s="104" t="e">
        <f t="shared" si="4605"/>
        <v>#VALUE!</v>
      </c>
      <c r="OU168" s="105" t="e">
        <f t="shared" si="4606"/>
        <v>#VALUE!</v>
      </c>
      <c r="OV168" s="191"/>
      <c r="OW168" s="192" t="e">
        <f t="shared" si="4607"/>
        <v>#VALUE!</v>
      </c>
      <c r="OX168" s="106" t="e">
        <f t="shared" si="4608"/>
        <v>#VALUE!</v>
      </c>
      <c r="OY168" s="202"/>
      <c r="OZ168" s="202"/>
      <c r="PA168" s="202"/>
      <c r="PB168" s="202"/>
      <c r="PC168" s="202"/>
      <c r="PD168" s="202"/>
      <c r="PE168" s="202"/>
      <c r="PF168" s="202"/>
      <c r="PG168" s="203"/>
      <c r="PH168" s="204"/>
      <c r="PI168" s="108" t="e">
        <f t="shared" si="4609"/>
        <v>#VALUE!</v>
      </c>
      <c r="PJ168" s="102">
        <f>IF(E168=0,0,SUMIF('Cocktail (December 2025)'!$F$6:$DB$1547,E168,'Cocktail (December 2025)'!$BZ$6:$BZ$1547))</f>
        <v>0</v>
      </c>
      <c r="PK168" s="108" t="e">
        <f t="shared" si="4610"/>
        <v>#VALUE!</v>
      </c>
      <c r="PL168" s="109" t="e">
        <f t="shared" si="4611"/>
        <v>#VALUE!</v>
      </c>
      <c r="PM168" s="104" t="e">
        <f t="shared" si="4612"/>
        <v>#VALUE!</v>
      </c>
      <c r="PN168" s="105" t="e">
        <f t="shared" si="4613"/>
        <v>#VALUE!</v>
      </c>
      <c r="PO168" s="191"/>
      <c r="PP168" s="192" t="e">
        <f t="shared" si="4614"/>
        <v>#VALUE!</v>
      </c>
      <c r="PQ168" s="106" t="e">
        <f t="shared" si="4615"/>
        <v>#VALUE!</v>
      </c>
      <c r="PR168" s="202"/>
      <c r="PS168" s="202"/>
      <c r="PT168" s="202"/>
      <c r="PU168" s="202"/>
      <c r="PV168" s="202"/>
      <c r="PW168" s="202"/>
      <c r="PX168" s="202"/>
      <c r="PY168" s="202"/>
      <c r="PZ168" s="203"/>
      <c r="QA168" s="204"/>
      <c r="QB168" s="108" t="e">
        <f t="shared" si="4616"/>
        <v>#VALUE!</v>
      </c>
      <c r="QC168" s="102">
        <f>IF(E168=0,0,SUMIF('Cocktail (December 2025)'!$F$6:$DB$1547,E168,'Cocktail (December 2025)'!$CC$6:$CC$1547))</f>
        <v>0</v>
      </c>
      <c r="QD168" s="108" t="e">
        <f t="shared" si="4617"/>
        <v>#VALUE!</v>
      </c>
      <c r="QE168" s="109" t="e">
        <f t="shared" si="4618"/>
        <v>#VALUE!</v>
      </c>
      <c r="QF168" s="104" t="e">
        <f t="shared" si="4619"/>
        <v>#VALUE!</v>
      </c>
      <c r="QG168" s="105" t="e">
        <f t="shared" si="4620"/>
        <v>#VALUE!</v>
      </c>
      <c r="QH168" s="191"/>
      <c r="QI168" s="192" t="e">
        <f t="shared" si="4621"/>
        <v>#VALUE!</v>
      </c>
      <c r="QJ168" s="106" t="e">
        <f t="shared" si="4622"/>
        <v>#VALUE!</v>
      </c>
      <c r="QK168" s="202"/>
      <c r="QL168" s="202"/>
      <c r="QM168" s="202"/>
      <c r="QN168" s="202"/>
      <c r="QO168" s="202"/>
      <c r="QP168" s="202"/>
      <c r="QQ168" s="202"/>
      <c r="QR168" s="202"/>
      <c r="QS168" s="203"/>
      <c r="QT168" s="204"/>
      <c r="QU168" s="108" t="e">
        <f t="shared" si="4623"/>
        <v>#VALUE!</v>
      </c>
      <c r="QV168" s="102">
        <f>IF(E168=0,0,SUMIF('Cocktail (December 2025)'!$F$6:$DB$1547,E168,'Cocktail (December 2025)'!$CF$6:$CF$1547))</f>
        <v>0</v>
      </c>
      <c r="QW168" s="108" t="e">
        <f t="shared" si="4624"/>
        <v>#VALUE!</v>
      </c>
      <c r="QX168" s="109" t="e">
        <f t="shared" si="4625"/>
        <v>#VALUE!</v>
      </c>
      <c r="QY168" s="104" t="e">
        <f t="shared" si="4626"/>
        <v>#VALUE!</v>
      </c>
      <c r="QZ168" s="105" t="e">
        <f t="shared" si="4627"/>
        <v>#VALUE!</v>
      </c>
      <c r="RA168" s="191"/>
      <c r="RB168" s="192" t="e">
        <f t="shared" si="4628"/>
        <v>#VALUE!</v>
      </c>
      <c r="RC168" s="106" t="e">
        <f t="shared" si="4629"/>
        <v>#VALUE!</v>
      </c>
      <c r="RD168" s="202"/>
      <c r="RE168" s="202"/>
      <c r="RF168" s="202"/>
      <c r="RG168" s="202"/>
      <c r="RH168" s="202"/>
      <c r="RI168" s="202"/>
      <c r="RJ168" s="202"/>
      <c r="RK168" s="202"/>
      <c r="RL168" s="203"/>
      <c r="RM168" s="204"/>
      <c r="RN168" s="108" t="e">
        <f t="shared" si="4630"/>
        <v>#VALUE!</v>
      </c>
      <c r="RO168" s="102">
        <f>IF(E168=0,0,SUMIF('Cocktail (December 2025)'!$F$6:$DB$1547,E168,'Cocktail (December 2025)'!$CI$6:$CI$1547))</f>
        <v>0</v>
      </c>
      <c r="RP168" s="108" t="e">
        <f t="shared" si="4631"/>
        <v>#VALUE!</v>
      </c>
      <c r="RQ168" s="109" t="e">
        <f t="shared" si="4632"/>
        <v>#VALUE!</v>
      </c>
      <c r="RR168" s="104" t="e">
        <f t="shared" si="4633"/>
        <v>#VALUE!</v>
      </c>
      <c r="RS168" s="105" t="e">
        <f t="shared" si="4634"/>
        <v>#VALUE!</v>
      </c>
      <c r="RT168" s="191"/>
      <c r="RU168" s="192" t="e">
        <f t="shared" si="4635"/>
        <v>#VALUE!</v>
      </c>
      <c r="RV168" s="106" t="e">
        <f t="shared" si="4636"/>
        <v>#VALUE!</v>
      </c>
      <c r="RW168" s="202"/>
      <c r="RX168" s="202"/>
      <c r="RY168" s="202"/>
      <c r="RZ168" s="202"/>
      <c r="SA168" s="202"/>
      <c r="SB168" s="202"/>
      <c r="SC168" s="202"/>
      <c r="SD168" s="202"/>
      <c r="SE168" s="203"/>
      <c r="SF168" s="204"/>
      <c r="SG168" s="108" t="e">
        <f t="shared" si="4637"/>
        <v>#VALUE!</v>
      </c>
      <c r="SH168" s="102">
        <f>IF(E168=0,0,SUMIF('Cocktail (December 2025)'!$F$6:$DB$1547,E168,'Cocktail (December 2025)'!$CL$6:$CL$1547))</f>
        <v>0</v>
      </c>
      <c r="SI168" s="108" t="e">
        <f t="shared" si="4638"/>
        <v>#VALUE!</v>
      </c>
      <c r="SJ168" s="109" t="e">
        <f t="shared" si="4639"/>
        <v>#VALUE!</v>
      </c>
      <c r="SK168" s="104" t="e">
        <f t="shared" si="4640"/>
        <v>#VALUE!</v>
      </c>
      <c r="SL168" s="105" t="e">
        <f t="shared" si="4641"/>
        <v>#VALUE!</v>
      </c>
      <c r="SM168" s="191"/>
      <c r="SN168" s="192" t="e">
        <f t="shared" si="4642"/>
        <v>#VALUE!</v>
      </c>
      <c r="SO168" s="106" t="e">
        <f t="shared" si="4643"/>
        <v>#VALUE!</v>
      </c>
      <c r="SP168" s="202"/>
      <c r="SQ168" s="202"/>
      <c r="SR168" s="202"/>
      <c r="SS168" s="202"/>
      <c r="ST168" s="202"/>
      <c r="SU168" s="202"/>
      <c r="SV168" s="202"/>
      <c r="SW168" s="202"/>
      <c r="SX168" s="203"/>
      <c r="SY168" s="204"/>
      <c r="SZ168" s="108" t="e">
        <f t="shared" si="4644"/>
        <v>#VALUE!</v>
      </c>
      <c r="TA168" s="102">
        <f>IF(E168=0,0,SUMIF('Cocktail (December 2025)'!$F$6:$DB$1547,E168,'Cocktail (December 2025)'!$CO$6:$CO$1547))</f>
        <v>0</v>
      </c>
      <c r="TB168" s="108" t="e">
        <f t="shared" si="4645"/>
        <v>#VALUE!</v>
      </c>
      <c r="TC168" s="109" t="e">
        <f t="shared" si="4646"/>
        <v>#VALUE!</v>
      </c>
      <c r="TD168" s="104" t="e">
        <f t="shared" si="4647"/>
        <v>#VALUE!</v>
      </c>
      <c r="TE168" s="105" t="e">
        <f t="shared" si="4648"/>
        <v>#VALUE!</v>
      </c>
      <c r="TF168" s="191"/>
      <c r="TG168" s="192" t="e">
        <f t="shared" si="4649"/>
        <v>#VALUE!</v>
      </c>
      <c r="TH168" s="106" t="e">
        <f t="shared" si="4650"/>
        <v>#VALUE!</v>
      </c>
      <c r="TI168" s="202"/>
      <c r="TJ168" s="202"/>
      <c r="TK168" s="202"/>
      <c r="TL168" s="202"/>
      <c r="TM168" s="202"/>
      <c r="TN168" s="202"/>
      <c r="TO168" s="202"/>
      <c r="TP168" s="202"/>
      <c r="TQ168" s="203"/>
      <c r="TR168" s="204"/>
      <c r="TS168" s="108" t="e">
        <f t="shared" si="4651"/>
        <v>#VALUE!</v>
      </c>
      <c r="TT168" s="102">
        <f>IF(E168=0,0,SUMIF('Cocktail (December 2025)'!$F$6:$DB$1547,E168,'Cocktail (December 2025)'!$CR$6:$CR$1547))</f>
        <v>0</v>
      </c>
      <c r="TU168" s="108" t="e">
        <f t="shared" si="4652"/>
        <v>#VALUE!</v>
      </c>
      <c r="TV168" s="109" t="e">
        <f t="shared" si="4653"/>
        <v>#VALUE!</v>
      </c>
      <c r="TW168" s="104" t="e">
        <f t="shared" si="4654"/>
        <v>#VALUE!</v>
      </c>
      <c r="TX168" s="105" t="e">
        <f t="shared" si="4655"/>
        <v>#VALUE!</v>
      </c>
      <c r="TY168" s="191"/>
      <c r="TZ168" s="192" t="e">
        <f t="shared" si="4656"/>
        <v>#VALUE!</v>
      </c>
      <c r="UA168" s="106" t="e">
        <f t="shared" si="4657"/>
        <v>#VALUE!</v>
      </c>
      <c r="UB168" s="202"/>
      <c r="UC168" s="202"/>
      <c r="UD168" s="202"/>
      <c r="UE168" s="202"/>
      <c r="UF168" s="202"/>
      <c r="UG168" s="202"/>
      <c r="UH168" s="202"/>
      <c r="UI168" s="202"/>
      <c r="UJ168" s="203"/>
      <c r="UK168" s="204"/>
      <c r="UL168" s="108" t="e">
        <f t="shared" si="4658"/>
        <v>#VALUE!</v>
      </c>
      <c r="UM168" s="102">
        <f>IF(E168=0,0,SUMIF('Cocktail (December 2025)'!$F$6:$DB$1547,E168,'Cocktail (December 2025)'!$CU$6:$CU$1547))</f>
        <v>0</v>
      </c>
      <c r="UN168" s="108" t="e">
        <f t="shared" si="4659"/>
        <v>#VALUE!</v>
      </c>
      <c r="UO168" s="109" t="e">
        <f t="shared" si="4660"/>
        <v>#VALUE!</v>
      </c>
      <c r="UP168" s="104" t="e">
        <f t="shared" si="4661"/>
        <v>#VALUE!</v>
      </c>
      <c r="UQ168" s="105" t="e">
        <f t="shared" si="4662"/>
        <v>#VALUE!</v>
      </c>
      <c r="UR168" s="191"/>
      <c r="US168" s="192" t="e">
        <f t="shared" si="4663"/>
        <v>#VALUE!</v>
      </c>
      <c r="UT168" s="106" t="e">
        <f t="shared" si="4664"/>
        <v>#VALUE!</v>
      </c>
      <c r="UU168" s="202"/>
      <c r="UV168" s="202"/>
      <c r="UW168" s="202"/>
      <c r="UX168" s="202"/>
      <c r="UY168" s="202"/>
      <c r="UZ168" s="202"/>
      <c r="VA168" s="202"/>
      <c r="VB168" s="202"/>
      <c r="VC168" s="203"/>
      <c r="VD168" s="204"/>
      <c r="VE168" s="108" t="e">
        <f t="shared" si="4665"/>
        <v>#VALUE!</v>
      </c>
      <c r="VF168" s="102">
        <f>IF(E168=0,0,SUMIF('Cocktail (December 2025)'!$F$6:$DB$1547,E168,'Cocktail (December 2025)'!$CX$6:$CX$1547))</f>
        <v>0</v>
      </c>
      <c r="VG168" s="108" t="e">
        <f t="shared" si="4666"/>
        <v>#VALUE!</v>
      </c>
      <c r="VH168" s="109" t="e">
        <f t="shared" si="4667"/>
        <v>#VALUE!</v>
      </c>
      <c r="VI168" s="104" t="e">
        <f t="shared" si="4668"/>
        <v>#VALUE!</v>
      </c>
      <c r="VJ168" s="105" t="e">
        <f t="shared" si="4669"/>
        <v>#VALUE!</v>
      </c>
      <c r="VK168" s="191"/>
      <c r="VL168" s="192" t="e">
        <f t="shared" si="4670"/>
        <v>#VALUE!</v>
      </c>
      <c r="VM168" s="106" t="e">
        <f t="shared" si="4671"/>
        <v>#VALUE!</v>
      </c>
      <c r="VN168" s="202"/>
      <c r="VO168" s="202"/>
      <c r="VP168" s="202"/>
      <c r="VQ168" s="202"/>
      <c r="VR168" s="202"/>
      <c r="VS168" s="202"/>
      <c r="VT168" s="202"/>
      <c r="VU168" s="202"/>
      <c r="VV168" s="203"/>
      <c r="VW168" s="204"/>
      <c r="VX168" s="108" t="e">
        <f t="shared" si="4672"/>
        <v>#VALUE!</v>
      </c>
      <c r="VY168" s="102">
        <f>IF(E168=0,0,SUMIF('Cocktail (December 2025)'!$F$6:$DB$1547,E168,'Cocktail (December 2025)'!$DA$6:$DA$1547))</f>
        <v>0</v>
      </c>
      <c r="VZ168" s="108" t="e">
        <f t="shared" si="4673"/>
        <v>#VALUE!</v>
      </c>
      <c r="WA168" s="109" t="e">
        <f t="shared" si="4674"/>
        <v>#VALUE!</v>
      </c>
      <c r="WB168" s="104" t="e">
        <f t="shared" si="4675"/>
        <v>#VALUE!</v>
      </c>
      <c r="WC168" s="105" t="e">
        <f t="shared" si="4676"/>
        <v>#VALUE!</v>
      </c>
      <c r="WD168" s="191"/>
      <c r="WE168" s="192" t="e">
        <f t="shared" si="4677"/>
        <v>#VALUE!</v>
      </c>
      <c r="WF168" s="14" t="s">
        <v>81</v>
      </c>
      <c r="WG168" s="62">
        <f t="shared" si="4678"/>
        <v>0</v>
      </c>
      <c r="WH168" s="13">
        <f t="shared" si="4679"/>
        <v>0</v>
      </c>
      <c r="WI168" s="13">
        <f t="shared" si="4680"/>
        <v>0</v>
      </c>
      <c r="WJ168" s="13">
        <f t="shared" si="4681"/>
        <v>0</v>
      </c>
      <c r="WK168" s="13">
        <f t="shared" si="4682"/>
        <v>0</v>
      </c>
      <c r="WL168" s="13">
        <f t="shared" si="4683"/>
        <v>0</v>
      </c>
      <c r="WM168" s="13">
        <f t="shared" si="4684"/>
        <v>0</v>
      </c>
      <c r="WN168" s="13">
        <f t="shared" si="4685"/>
        <v>0</v>
      </c>
      <c r="WO168" s="13">
        <f t="shared" si="4686"/>
        <v>0</v>
      </c>
      <c r="WP168" s="63">
        <f t="shared" si="4687"/>
        <v>0</v>
      </c>
      <c r="WQ168" s="63">
        <f t="shared" si="4688"/>
        <v>0</v>
      </c>
      <c r="WR168" s="63" t="e">
        <f t="shared" si="4689"/>
        <v>#VALUE!</v>
      </c>
      <c r="WS168" s="63" t="e">
        <f t="shared" si="4690"/>
        <v>#VALUE!</v>
      </c>
      <c r="WT168" s="54" t="e">
        <f t="shared" si="4691"/>
        <v>#VALUE!</v>
      </c>
      <c r="WU168" s="64" t="e">
        <f t="shared" si="4692"/>
        <v>#VALUE!</v>
      </c>
      <c r="WV168" s="196"/>
      <c r="WW168" s="197" t="e">
        <f t="shared" si="4693"/>
        <v>#VALUE!</v>
      </c>
      <c r="WX168" s="12" t="e">
        <f t="shared" si="4694"/>
        <v>#VALUE!</v>
      </c>
      <c r="WY168" s="61"/>
    </row>
    <row r="169" spans="1:623" ht="15" hidden="1" x14ac:dyDescent="0.3">
      <c r="A169" s="114" t="str">
        <f t="shared" si="3994"/>
        <v>-</v>
      </c>
      <c r="B169" s="175"/>
      <c r="C169" s="173">
        <v>972</v>
      </c>
      <c r="D169" s="174">
        <v>470</v>
      </c>
      <c r="E169" s="138"/>
      <c r="F169" s="98" t="str">
        <f>IF(E169="","",IF(VLOOKUP(E169,'Master Data (December 2025)'!$B$10:$N$857,1)=E169,VLOOKUP(E169,'Master Data (December 2025)'!$B$10:$N$857,6),"XX"))</f>
        <v/>
      </c>
      <c r="G169" s="98"/>
      <c r="H169" s="90" t="str">
        <f>IF(E169="","",IF(VLOOKUP(E169,'Master Data (December 2025)'!$B$10:$N$857,1)=E169,VLOOKUP(E169,'Master Data (December 2025)'!$B$10:$N$857,8),"XX"))</f>
        <v/>
      </c>
      <c r="I169" s="98"/>
      <c r="J169" s="90" t="str">
        <f>IF(E169="","",IF(VLOOKUP(E169,'Master Data (December 2025)'!$B$10:$N$857,1)=E169,VLOOKUP(E169,'Master Data (December 2025)'!$B$10:$N$857,3),"XX"))</f>
        <v/>
      </c>
      <c r="K169" s="99" t="str">
        <f>IF(E169="","",IF(VLOOKUP(E169,'Master Data (December 2025)'!$B$10:$N$857,1)=E169,VLOOKUP(E169,'Master Data (December 2025)'!$B$10:$N$857,5),"XX"))</f>
        <v/>
      </c>
      <c r="L169" s="215" t="str">
        <f>IF(E169="","",IF(VLOOKUP(E169,'Master Data (December 2025)'!$B$10:$N$857,1)=E169,VLOOKUP(E169,'Master Data (December 2025)'!$B$10:$N$857,11),"XX"))</f>
        <v/>
      </c>
      <c r="M169" s="215" t="str">
        <f>IF(E169="","",IF(VLOOKUP(E169,'Master Data (December 2025)'!$B$10:$N$857,1)=E169,VLOOKUP(E169,'Master Data (December 2025)'!$B$10:$N$857,13),"XX"))</f>
        <v/>
      </c>
      <c r="N169" s="208"/>
      <c r="O169" s="100">
        <f t="shared" si="4462"/>
        <v>0</v>
      </c>
      <c r="P169" s="202"/>
      <c r="Q169" s="202"/>
      <c r="R169" s="202"/>
      <c r="S169" s="202"/>
      <c r="T169" s="202"/>
      <c r="U169" s="202"/>
      <c r="V169" s="202"/>
      <c r="W169" s="202"/>
      <c r="X169" s="203"/>
      <c r="Y169" s="204"/>
      <c r="Z169" s="101" t="e">
        <f t="shared" si="4463"/>
        <v>#VALUE!</v>
      </c>
      <c r="AA169" s="102">
        <f>IF(E169=0,0,SUMIF('Cocktail (December 2025)'!$F$6:$DB$1547,E169,'Cocktail (December 2025)'!$O$6:$O$1547))</f>
        <v>0</v>
      </c>
      <c r="AB169" s="103" t="e">
        <f t="shared" si="4464"/>
        <v>#VALUE!</v>
      </c>
      <c r="AC169" s="104" t="e">
        <f t="shared" si="4465"/>
        <v>#VALUE!</v>
      </c>
      <c r="AD169" s="104" t="e">
        <f t="shared" si="4466"/>
        <v>#VALUE!</v>
      </c>
      <c r="AE169" s="105" t="e">
        <f t="shared" si="4467"/>
        <v>#VALUE!</v>
      </c>
      <c r="AF169" s="191"/>
      <c r="AG169" s="192" t="e">
        <f t="shared" si="4468"/>
        <v>#VALUE!</v>
      </c>
      <c r="AH169" s="106" t="e">
        <f t="shared" si="3995"/>
        <v>#VALUE!</v>
      </c>
      <c r="AI169" s="202"/>
      <c r="AJ169" s="202"/>
      <c r="AK169" s="202"/>
      <c r="AL169" s="202"/>
      <c r="AM169" s="202"/>
      <c r="AN169" s="202"/>
      <c r="AO169" s="202"/>
      <c r="AP169" s="202"/>
      <c r="AQ169" s="203"/>
      <c r="AR169" s="204"/>
      <c r="AS169" s="107" t="e">
        <f t="shared" si="4469"/>
        <v>#VALUE!</v>
      </c>
      <c r="AT169" s="102">
        <f>IF(E169=0,0,SUMIF('Cocktail (December 2025)'!$F$6:$DB$1547,E169,'Cocktail (December 2025)'!$R$6:$R$1547))</f>
        <v>0</v>
      </c>
      <c r="AU169" s="108" t="e">
        <f t="shared" si="4470"/>
        <v>#VALUE!</v>
      </c>
      <c r="AV169" s="104" t="e">
        <f t="shared" si="4471"/>
        <v>#VALUE!</v>
      </c>
      <c r="AW169" s="104" t="e">
        <f t="shared" si="4472"/>
        <v>#VALUE!</v>
      </c>
      <c r="AX169" s="105" t="e">
        <f t="shared" si="4473"/>
        <v>#VALUE!</v>
      </c>
      <c r="AY169" s="191"/>
      <c r="AZ169" s="192" t="e">
        <f t="shared" si="4474"/>
        <v>#VALUE!</v>
      </c>
      <c r="BA169" s="106" t="e">
        <f t="shared" si="4475"/>
        <v>#VALUE!</v>
      </c>
      <c r="BB169" s="202"/>
      <c r="BC169" s="202"/>
      <c r="BD169" s="202"/>
      <c r="BE169" s="202"/>
      <c r="BF169" s="202"/>
      <c r="BG169" s="202"/>
      <c r="BH169" s="202"/>
      <c r="BI169" s="202"/>
      <c r="BJ169" s="203"/>
      <c r="BK169" s="204"/>
      <c r="BL169" s="108" t="e">
        <f t="shared" si="4476"/>
        <v>#VALUE!</v>
      </c>
      <c r="BM169" s="102">
        <f>IF(E169=0,0,SUMIF('Cocktail (December 2025)'!$F$6:$DB$1547,E169,'Cocktail (December 2025)'!$U$6:$U$1547))</f>
        <v>0</v>
      </c>
      <c r="BN169" s="108" t="e">
        <f t="shared" si="4477"/>
        <v>#VALUE!</v>
      </c>
      <c r="BO169" s="109" t="e">
        <f t="shared" si="4478"/>
        <v>#VALUE!</v>
      </c>
      <c r="BP169" s="104" t="e">
        <f t="shared" si="4479"/>
        <v>#VALUE!</v>
      </c>
      <c r="BQ169" s="105" t="e">
        <f t="shared" si="4480"/>
        <v>#VALUE!</v>
      </c>
      <c r="BR169" s="191"/>
      <c r="BS169" s="192" t="e">
        <f t="shared" si="4481"/>
        <v>#VALUE!</v>
      </c>
      <c r="BT169" s="106" t="e">
        <f t="shared" si="4482"/>
        <v>#VALUE!</v>
      </c>
      <c r="BU169" s="202"/>
      <c r="BV169" s="202"/>
      <c r="BW169" s="202"/>
      <c r="BX169" s="202"/>
      <c r="BY169" s="202"/>
      <c r="BZ169" s="202"/>
      <c r="CA169" s="202"/>
      <c r="CB169" s="202"/>
      <c r="CC169" s="203"/>
      <c r="CD169" s="204"/>
      <c r="CE169" s="108" t="e">
        <f t="shared" si="4483"/>
        <v>#VALUE!</v>
      </c>
      <c r="CF169" s="102">
        <f>IF(E169=0,0,SUMIF('Cocktail (December 2025)'!$F$6:$DB$1547,E169,'Cocktail (December 2025)'!$X$6:$X$1547))</f>
        <v>0</v>
      </c>
      <c r="CG169" s="108" t="e">
        <f t="shared" si="4484"/>
        <v>#VALUE!</v>
      </c>
      <c r="CH169" s="109" t="e">
        <f t="shared" si="4485"/>
        <v>#VALUE!</v>
      </c>
      <c r="CI169" s="104" t="e">
        <f t="shared" si="4486"/>
        <v>#VALUE!</v>
      </c>
      <c r="CJ169" s="105" t="e">
        <f t="shared" si="4487"/>
        <v>#VALUE!</v>
      </c>
      <c r="CK169" s="191"/>
      <c r="CL169" s="192" t="e">
        <f t="shared" si="4488"/>
        <v>#VALUE!</v>
      </c>
      <c r="CM169" s="106" t="e">
        <f t="shared" si="4489"/>
        <v>#VALUE!</v>
      </c>
      <c r="CN169" s="202"/>
      <c r="CO169" s="202"/>
      <c r="CP169" s="202"/>
      <c r="CQ169" s="202"/>
      <c r="CR169" s="202"/>
      <c r="CS169" s="202"/>
      <c r="CT169" s="202"/>
      <c r="CU169" s="202"/>
      <c r="CV169" s="203"/>
      <c r="CW169" s="204"/>
      <c r="CX169" s="108" t="e">
        <f t="shared" si="4490"/>
        <v>#VALUE!</v>
      </c>
      <c r="CY169" s="102">
        <f>IF(E169=0,0,SUMIF('Cocktail (December 2025)'!$F$6:$DB$1547,E169,'Cocktail (December 2025)'!$AA$6:$AA$1547))</f>
        <v>0</v>
      </c>
      <c r="CZ169" s="108" t="e">
        <f t="shared" si="4491"/>
        <v>#VALUE!</v>
      </c>
      <c r="DA169" s="109" t="e">
        <f t="shared" si="4492"/>
        <v>#VALUE!</v>
      </c>
      <c r="DB169" s="104" t="e">
        <f t="shared" si="4493"/>
        <v>#VALUE!</v>
      </c>
      <c r="DC169" s="105" t="e">
        <f t="shared" si="4494"/>
        <v>#VALUE!</v>
      </c>
      <c r="DD169" s="191"/>
      <c r="DE169" s="192" t="e">
        <f t="shared" si="4495"/>
        <v>#VALUE!</v>
      </c>
      <c r="DF169" s="106" t="e">
        <f t="shared" si="4496"/>
        <v>#VALUE!</v>
      </c>
      <c r="DG169" s="202"/>
      <c r="DH169" s="202"/>
      <c r="DI169" s="202"/>
      <c r="DJ169" s="202"/>
      <c r="DK169" s="202"/>
      <c r="DL169" s="202"/>
      <c r="DM169" s="202"/>
      <c r="DN169" s="202"/>
      <c r="DO169" s="203"/>
      <c r="DP169" s="204"/>
      <c r="DQ169" s="108" t="e">
        <f t="shared" si="4497"/>
        <v>#VALUE!</v>
      </c>
      <c r="DR169" s="102">
        <f>IF(E169=0,0,SUMIF('Cocktail (December 2025)'!$F$6:$DB$1547,E169,'Cocktail (December 2025)'!$AD$6:$AD$1547))</f>
        <v>0</v>
      </c>
      <c r="DS169" s="108" t="e">
        <f t="shared" si="4498"/>
        <v>#VALUE!</v>
      </c>
      <c r="DT169" s="109" t="e">
        <f t="shared" si="4499"/>
        <v>#VALUE!</v>
      </c>
      <c r="DU169" s="104" t="e">
        <f t="shared" si="4500"/>
        <v>#VALUE!</v>
      </c>
      <c r="DV169" s="105" t="e">
        <f t="shared" si="4501"/>
        <v>#VALUE!</v>
      </c>
      <c r="DW169" s="191"/>
      <c r="DX169" s="192" t="e">
        <f t="shared" si="4502"/>
        <v>#VALUE!</v>
      </c>
      <c r="DY169" s="106" t="e">
        <f t="shared" si="4503"/>
        <v>#VALUE!</v>
      </c>
      <c r="DZ169" s="202"/>
      <c r="EA169" s="202"/>
      <c r="EB169" s="202"/>
      <c r="EC169" s="202"/>
      <c r="ED169" s="202"/>
      <c r="EE169" s="202"/>
      <c r="EF169" s="202"/>
      <c r="EG169" s="202"/>
      <c r="EH169" s="203"/>
      <c r="EI169" s="204"/>
      <c r="EJ169" s="108" t="e">
        <f t="shared" si="4504"/>
        <v>#VALUE!</v>
      </c>
      <c r="EK169" s="102">
        <f>IF(E169=0,0,SUMIF('Cocktail (December 2025)'!$F$6:$DB$1547,E169,'Cocktail (December 2025)'!$AG$6:$AG$1547))</f>
        <v>0</v>
      </c>
      <c r="EL169" s="108" t="e">
        <f t="shared" si="4505"/>
        <v>#VALUE!</v>
      </c>
      <c r="EM169" s="109" t="e">
        <f t="shared" si="4506"/>
        <v>#VALUE!</v>
      </c>
      <c r="EN169" s="104" t="e">
        <f t="shared" si="4507"/>
        <v>#VALUE!</v>
      </c>
      <c r="EO169" s="105" t="e">
        <f t="shared" si="4508"/>
        <v>#VALUE!</v>
      </c>
      <c r="EP169" s="191"/>
      <c r="EQ169" s="199" t="e">
        <f t="shared" si="4509"/>
        <v>#VALUE!</v>
      </c>
      <c r="ER169" s="185" t="e">
        <f t="shared" si="4510"/>
        <v>#VALUE!</v>
      </c>
      <c r="ES169" s="202"/>
      <c r="ET169" s="202"/>
      <c r="EU169" s="202"/>
      <c r="EV169" s="202"/>
      <c r="EW169" s="202"/>
      <c r="EX169" s="202"/>
      <c r="EY169" s="202"/>
      <c r="EZ169" s="202"/>
      <c r="FA169" s="203"/>
      <c r="FB169" s="204"/>
      <c r="FC169" s="108" t="e">
        <f t="shared" si="4511"/>
        <v>#VALUE!</v>
      </c>
      <c r="FD169" s="102">
        <f>IF(E169=0,0,SUMIF('Cocktail (December 2025)'!$F$6:$DB$1547,E169,'Cocktail (December 2025)'!$AJ$6:$AJ$1547))</f>
        <v>0</v>
      </c>
      <c r="FE169" s="108" t="e">
        <f t="shared" si="4512"/>
        <v>#VALUE!</v>
      </c>
      <c r="FF169" s="109" t="e">
        <f t="shared" si="4513"/>
        <v>#VALUE!</v>
      </c>
      <c r="FG169" s="104" t="e">
        <f t="shared" si="4514"/>
        <v>#VALUE!</v>
      </c>
      <c r="FH169" s="105" t="e">
        <f t="shared" si="4515"/>
        <v>#VALUE!</v>
      </c>
      <c r="FI169" s="191"/>
      <c r="FJ169" s="192" t="e">
        <f t="shared" si="4516"/>
        <v>#VALUE!</v>
      </c>
      <c r="FK169" s="110" t="e">
        <f t="shared" si="4517"/>
        <v>#VALUE!</v>
      </c>
      <c r="FL169" s="202"/>
      <c r="FM169" s="202"/>
      <c r="FN169" s="202"/>
      <c r="FO169" s="202"/>
      <c r="FP169" s="202"/>
      <c r="FQ169" s="202"/>
      <c r="FR169" s="202"/>
      <c r="FS169" s="202"/>
      <c r="FT169" s="203"/>
      <c r="FU169" s="204"/>
      <c r="FV169" s="108" t="e">
        <f t="shared" si="4518"/>
        <v>#VALUE!</v>
      </c>
      <c r="FW169" s="102">
        <f>IF(E169=0,0,SUMIF('Cocktail (December 2025)'!$F$6:$DB$1547,E169,'Cocktail (December 2025)'!$AM$6:$AM$1547))</f>
        <v>0</v>
      </c>
      <c r="FX169" s="108" t="e">
        <f t="shared" si="4519"/>
        <v>#VALUE!</v>
      </c>
      <c r="FY169" s="109" t="e">
        <f t="shared" si="4520"/>
        <v>#VALUE!</v>
      </c>
      <c r="FZ169" s="104" t="e">
        <f t="shared" si="4521"/>
        <v>#VALUE!</v>
      </c>
      <c r="GA169" s="105" t="e">
        <f t="shared" si="4522"/>
        <v>#VALUE!</v>
      </c>
      <c r="GB169" s="191"/>
      <c r="GC169" s="192" t="e">
        <f t="shared" si="4523"/>
        <v>#VALUE!</v>
      </c>
      <c r="GD169" s="106" t="e">
        <f t="shared" si="4524"/>
        <v>#VALUE!</v>
      </c>
      <c r="GE169" s="202"/>
      <c r="GF169" s="202"/>
      <c r="GG169" s="202"/>
      <c r="GH169" s="202"/>
      <c r="GI169" s="202"/>
      <c r="GJ169" s="202"/>
      <c r="GK169" s="202"/>
      <c r="GL169" s="202"/>
      <c r="GM169" s="203"/>
      <c r="GN169" s="204"/>
      <c r="GO169" s="108" t="e">
        <f t="shared" si="4525"/>
        <v>#VALUE!</v>
      </c>
      <c r="GP169" s="102">
        <f>IF(E169=0,0,SUMIF('Cocktail (December 2025)'!$F$6:$DB$1547,E169,'Cocktail (December 2025)'!$AP$6:$AP$1547))</f>
        <v>0</v>
      </c>
      <c r="GQ169" s="108" t="e">
        <f t="shared" si="4526"/>
        <v>#VALUE!</v>
      </c>
      <c r="GR169" s="109" t="e">
        <f t="shared" si="4527"/>
        <v>#VALUE!</v>
      </c>
      <c r="GS169" s="104" t="e">
        <f t="shared" si="4528"/>
        <v>#VALUE!</v>
      </c>
      <c r="GT169" s="105" t="e">
        <f t="shared" si="4529"/>
        <v>#VALUE!</v>
      </c>
      <c r="GU169" s="191"/>
      <c r="GV169" s="192" t="e">
        <f t="shared" si="4530"/>
        <v>#VALUE!</v>
      </c>
      <c r="GW169" s="106" t="e">
        <f t="shared" si="4531"/>
        <v>#VALUE!</v>
      </c>
      <c r="GX169" s="202"/>
      <c r="GY169" s="202"/>
      <c r="GZ169" s="202"/>
      <c r="HA169" s="202"/>
      <c r="HB169" s="202"/>
      <c r="HC169" s="202"/>
      <c r="HD169" s="202"/>
      <c r="HE169" s="202"/>
      <c r="HF169" s="203"/>
      <c r="HG169" s="204"/>
      <c r="HH169" s="108" t="e">
        <f t="shared" si="4532"/>
        <v>#VALUE!</v>
      </c>
      <c r="HI169" s="102">
        <f>IF(E169=0,0,SUMIF('Cocktail (December 2025)'!$F$6:$DB$1547,E169,'Cocktail (December 2025)'!$AS$6:$AS$1547))</f>
        <v>0</v>
      </c>
      <c r="HJ169" s="108" t="e">
        <f t="shared" si="4533"/>
        <v>#VALUE!</v>
      </c>
      <c r="HK169" s="109" t="e">
        <f t="shared" si="4534"/>
        <v>#VALUE!</v>
      </c>
      <c r="HL169" s="104" t="e">
        <f t="shared" si="4535"/>
        <v>#VALUE!</v>
      </c>
      <c r="HM169" s="105" t="e">
        <f t="shared" si="4536"/>
        <v>#VALUE!</v>
      </c>
      <c r="HN169" s="191"/>
      <c r="HO169" s="192" t="e">
        <f t="shared" si="4537"/>
        <v>#VALUE!</v>
      </c>
      <c r="HP169" s="106" t="e">
        <f t="shared" si="4538"/>
        <v>#VALUE!</v>
      </c>
      <c r="HQ169" s="202"/>
      <c r="HR169" s="202"/>
      <c r="HS169" s="202"/>
      <c r="HT169" s="202"/>
      <c r="HU169" s="202"/>
      <c r="HV169" s="202"/>
      <c r="HW169" s="202"/>
      <c r="HX169" s="202"/>
      <c r="HY169" s="203"/>
      <c r="HZ169" s="204"/>
      <c r="IA169" s="108" t="e">
        <f t="shared" si="4539"/>
        <v>#VALUE!</v>
      </c>
      <c r="IB169" s="102">
        <f>IF(E169=0,0,SUMIF('Cocktail (December 2025)'!$F$6:$DB$1547,E169,'Cocktail (December 2025)'!$AV$6:$AV$1547))</f>
        <v>0</v>
      </c>
      <c r="IC169" s="108" t="e">
        <f t="shared" si="4540"/>
        <v>#VALUE!</v>
      </c>
      <c r="ID169" s="109" t="e">
        <f t="shared" si="4541"/>
        <v>#VALUE!</v>
      </c>
      <c r="IE169" s="104" t="e">
        <f t="shared" si="4542"/>
        <v>#VALUE!</v>
      </c>
      <c r="IF169" s="105" t="e">
        <f t="shared" si="4543"/>
        <v>#VALUE!</v>
      </c>
      <c r="IG169" s="191"/>
      <c r="IH169" s="192" t="e">
        <f t="shared" si="4544"/>
        <v>#VALUE!</v>
      </c>
      <c r="II169" s="106" t="e">
        <f t="shared" si="4545"/>
        <v>#VALUE!</v>
      </c>
      <c r="IJ169" s="202"/>
      <c r="IK169" s="202"/>
      <c r="IL169" s="202"/>
      <c r="IM169" s="202"/>
      <c r="IN169" s="202"/>
      <c r="IO169" s="202"/>
      <c r="IP169" s="202"/>
      <c r="IQ169" s="202"/>
      <c r="IR169" s="203"/>
      <c r="IS169" s="204"/>
      <c r="IT169" s="108" t="e">
        <f t="shared" si="4546"/>
        <v>#VALUE!</v>
      </c>
      <c r="IU169" s="102">
        <f>IF(E169=0,0,SUMIF('Cocktail (December 2025)'!$F$6:$DB$1547,E169,'Cocktail (December 2025)'!$AY$6:$AY$1547))</f>
        <v>0</v>
      </c>
      <c r="IV169" s="108" t="e">
        <f t="shared" si="4547"/>
        <v>#VALUE!</v>
      </c>
      <c r="IW169" s="109" t="e">
        <f t="shared" si="4548"/>
        <v>#VALUE!</v>
      </c>
      <c r="IX169" s="104" t="e">
        <f t="shared" si="4549"/>
        <v>#VALUE!</v>
      </c>
      <c r="IY169" s="105" t="e">
        <f t="shared" si="4550"/>
        <v>#VALUE!</v>
      </c>
      <c r="IZ169" s="191"/>
      <c r="JA169" s="192" t="e">
        <f t="shared" si="4551"/>
        <v>#VALUE!</v>
      </c>
      <c r="JB169" s="106" t="e">
        <f t="shared" si="4552"/>
        <v>#VALUE!</v>
      </c>
      <c r="JC169" s="202"/>
      <c r="JD169" s="202"/>
      <c r="JE169" s="202"/>
      <c r="JF169" s="202"/>
      <c r="JG169" s="202"/>
      <c r="JH169" s="202"/>
      <c r="JI169" s="202"/>
      <c r="JJ169" s="202"/>
      <c r="JK169" s="203"/>
      <c r="JL169" s="204"/>
      <c r="JM169" s="108" t="e">
        <f t="shared" si="4553"/>
        <v>#VALUE!</v>
      </c>
      <c r="JN169" s="102">
        <f>IF(E169=0,0,SUMIF('Cocktail (December 2025)'!$F$6:$DB$1547,E169,'Cocktail (December 2025)'!$BB$6:$BB$1547))</f>
        <v>0</v>
      </c>
      <c r="JO169" s="108" t="e">
        <f t="shared" si="4554"/>
        <v>#VALUE!</v>
      </c>
      <c r="JP169" s="109" t="e">
        <f t="shared" si="4555"/>
        <v>#VALUE!</v>
      </c>
      <c r="JQ169" s="104" t="e">
        <f t="shared" si="4556"/>
        <v>#VALUE!</v>
      </c>
      <c r="JR169" s="105" t="e">
        <f t="shared" si="4557"/>
        <v>#VALUE!</v>
      </c>
      <c r="JS169" s="191"/>
      <c r="JT169" s="192" t="e">
        <f t="shared" si="4558"/>
        <v>#VALUE!</v>
      </c>
      <c r="JU169" s="106" t="e">
        <f t="shared" si="4559"/>
        <v>#VALUE!</v>
      </c>
      <c r="JV169" s="202"/>
      <c r="JW169" s="202"/>
      <c r="JX169" s="202"/>
      <c r="JY169" s="202"/>
      <c r="JZ169" s="202"/>
      <c r="KA169" s="202"/>
      <c r="KB169" s="202"/>
      <c r="KC169" s="202"/>
      <c r="KD169" s="203"/>
      <c r="KE169" s="204"/>
      <c r="KF169" s="108" t="e">
        <f t="shared" si="4560"/>
        <v>#VALUE!</v>
      </c>
      <c r="KG169" s="102">
        <f>IF(E169=0,0,SUMIF('Cocktail (December 2025)'!$F$6:$DB$1547,E169,'Cocktail (December 2025)'!$BE$6:$BE$1547))</f>
        <v>0</v>
      </c>
      <c r="KH169" s="108" t="e">
        <f t="shared" si="4561"/>
        <v>#VALUE!</v>
      </c>
      <c r="KI169" s="109" t="e">
        <f t="shared" si="4562"/>
        <v>#VALUE!</v>
      </c>
      <c r="KJ169" s="104" t="e">
        <f t="shared" si="4563"/>
        <v>#VALUE!</v>
      </c>
      <c r="KK169" s="105" t="e">
        <f t="shared" si="4564"/>
        <v>#VALUE!</v>
      </c>
      <c r="KL169" s="191"/>
      <c r="KM169" s="192" t="e">
        <f t="shared" si="4565"/>
        <v>#VALUE!</v>
      </c>
      <c r="KN169" s="106" t="e">
        <f t="shared" si="4566"/>
        <v>#VALUE!</v>
      </c>
      <c r="KO169" s="202"/>
      <c r="KP169" s="202"/>
      <c r="KQ169" s="202"/>
      <c r="KR169" s="202"/>
      <c r="KS169" s="202"/>
      <c r="KT169" s="202"/>
      <c r="KU169" s="202"/>
      <c r="KV169" s="202"/>
      <c r="KW169" s="203"/>
      <c r="KX169" s="204"/>
      <c r="KY169" s="108" t="e">
        <f t="shared" si="4567"/>
        <v>#VALUE!</v>
      </c>
      <c r="KZ169" s="102">
        <f>IF(E169=0,0,SUMIF('Cocktail (December 2025)'!$F$6:$DB$1547,E169,'Cocktail (December 2025)'!$BH$6:$BH$1547))</f>
        <v>0</v>
      </c>
      <c r="LA169" s="108" t="e">
        <f t="shared" si="4568"/>
        <v>#VALUE!</v>
      </c>
      <c r="LB169" s="109" t="e">
        <f t="shared" si="4569"/>
        <v>#VALUE!</v>
      </c>
      <c r="LC169" s="104" t="e">
        <f t="shared" si="4570"/>
        <v>#VALUE!</v>
      </c>
      <c r="LD169" s="105" t="e">
        <f t="shared" si="4571"/>
        <v>#VALUE!</v>
      </c>
      <c r="LE169" s="191"/>
      <c r="LF169" s="192" t="e">
        <f t="shared" si="4572"/>
        <v>#VALUE!</v>
      </c>
      <c r="LG169" s="106" t="e">
        <f t="shared" si="4573"/>
        <v>#VALUE!</v>
      </c>
      <c r="LH169" s="202"/>
      <c r="LI169" s="202"/>
      <c r="LJ169" s="202"/>
      <c r="LK169" s="202"/>
      <c r="LL169" s="202"/>
      <c r="LM169" s="202"/>
      <c r="LN169" s="202"/>
      <c r="LO169" s="202"/>
      <c r="LP169" s="203"/>
      <c r="LQ169" s="204"/>
      <c r="LR169" s="108" t="e">
        <f t="shared" si="4574"/>
        <v>#VALUE!</v>
      </c>
      <c r="LS169" s="102">
        <f>IF(E169=0,0,SUMIF('Cocktail (December 2025)'!$F$6:$DB$1547,E169,'Cocktail (December 2025)'!$BK$6:$BK$1547))</f>
        <v>0</v>
      </c>
      <c r="LT169" s="108" t="e">
        <f t="shared" si="4575"/>
        <v>#VALUE!</v>
      </c>
      <c r="LU169" s="109" t="e">
        <f t="shared" si="4576"/>
        <v>#VALUE!</v>
      </c>
      <c r="LV169" s="104" t="e">
        <f t="shared" si="4577"/>
        <v>#VALUE!</v>
      </c>
      <c r="LW169" s="105" t="e">
        <f t="shared" si="4578"/>
        <v>#VALUE!</v>
      </c>
      <c r="LX169" s="191"/>
      <c r="LY169" s="192" t="e">
        <f t="shared" si="4579"/>
        <v>#VALUE!</v>
      </c>
      <c r="LZ169" s="106" t="e">
        <f t="shared" si="4580"/>
        <v>#VALUE!</v>
      </c>
      <c r="MA169" s="202"/>
      <c r="MB169" s="202"/>
      <c r="MC169" s="202"/>
      <c r="MD169" s="202"/>
      <c r="ME169" s="202"/>
      <c r="MF169" s="202"/>
      <c r="MG169" s="202"/>
      <c r="MH169" s="202"/>
      <c r="MI169" s="203"/>
      <c r="MJ169" s="204"/>
      <c r="MK169" s="108" t="e">
        <f t="shared" si="4581"/>
        <v>#VALUE!</v>
      </c>
      <c r="ML169" s="102">
        <f>IF(E169=0,0,SUMIF('Cocktail (December 2025)'!$F$6:$DB$1547,E169,'Cocktail (December 2025)'!$BN$6:$BN$1547))</f>
        <v>0</v>
      </c>
      <c r="MM169" s="108" t="e">
        <f t="shared" si="4582"/>
        <v>#VALUE!</v>
      </c>
      <c r="MN169" s="109" t="e">
        <f t="shared" si="4583"/>
        <v>#VALUE!</v>
      </c>
      <c r="MO169" s="104" t="e">
        <f t="shared" si="4584"/>
        <v>#VALUE!</v>
      </c>
      <c r="MP169" s="105" t="e">
        <f t="shared" si="4585"/>
        <v>#VALUE!</v>
      </c>
      <c r="MQ169" s="191"/>
      <c r="MR169" s="192" t="e">
        <f t="shared" si="4586"/>
        <v>#VALUE!</v>
      </c>
      <c r="MS169" s="106" t="e">
        <f t="shared" si="4587"/>
        <v>#VALUE!</v>
      </c>
      <c r="MT169" s="202"/>
      <c r="MU169" s="202"/>
      <c r="MV169" s="202"/>
      <c r="MW169" s="202"/>
      <c r="MX169" s="202"/>
      <c r="MY169" s="202"/>
      <c r="MZ169" s="202"/>
      <c r="NA169" s="202"/>
      <c r="NB169" s="203"/>
      <c r="NC169" s="204"/>
      <c r="ND169" s="108" t="e">
        <f t="shared" si="4588"/>
        <v>#VALUE!</v>
      </c>
      <c r="NE169" s="102">
        <f>IF(E169=0,0,SUMIF('Cocktail (December 2025)'!$F$6:$DB$1547,E169,'Cocktail (December 2025)'!$BQ$6:$BQ$1547))</f>
        <v>0</v>
      </c>
      <c r="NF169" s="108" t="e">
        <f t="shared" si="4589"/>
        <v>#VALUE!</v>
      </c>
      <c r="NG169" s="109" t="e">
        <f t="shared" si="4590"/>
        <v>#VALUE!</v>
      </c>
      <c r="NH169" s="104" t="e">
        <f t="shared" si="4591"/>
        <v>#VALUE!</v>
      </c>
      <c r="NI169" s="105" t="e">
        <f t="shared" si="4592"/>
        <v>#VALUE!</v>
      </c>
      <c r="NJ169" s="191"/>
      <c r="NK169" s="192" t="e">
        <f t="shared" si="4593"/>
        <v>#VALUE!</v>
      </c>
      <c r="NL169" s="106" t="e">
        <f t="shared" si="4594"/>
        <v>#VALUE!</v>
      </c>
      <c r="NM169" s="202"/>
      <c r="NN169" s="202"/>
      <c r="NO169" s="202"/>
      <c r="NP169" s="202"/>
      <c r="NQ169" s="202"/>
      <c r="NR169" s="202"/>
      <c r="NS169" s="202"/>
      <c r="NT169" s="202"/>
      <c r="NU169" s="203"/>
      <c r="NV169" s="204"/>
      <c r="NW169" s="108" t="e">
        <f t="shared" si="4595"/>
        <v>#VALUE!</v>
      </c>
      <c r="NX169" s="102">
        <f>IF(E169=0,0,SUMIF('Cocktail (December 2025)'!$F$6:$DB$1547,E169,'Cocktail (December 2025)'!$BT$6:$BT$1547))</f>
        <v>0</v>
      </c>
      <c r="NY169" s="108" t="e">
        <f t="shared" si="4596"/>
        <v>#VALUE!</v>
      </c>
      <c r="NZ169" s="109" t="e">
        <f t="shared" si="4597"/>
        <v>#VALUE!</v>
      </c>
      <c r="OA169" s="104" t="e">
        <f t="shared" si="4598"/>
        <v>#VALUE!</v>
      </c>
      <c r="OB169" s="105" t="e">
        <f t="shared" si="4599"/>
        <v>#VALUE!</v>
      </c>
      <c r="OC169" s="191"/>
      <c r="OD169" s="192" t="e">
        <f t="shared" si="4600"/>
        <v>#VALUE!</v>
      </c>
      <c r="OE169" s="106" t="e">
        <f t="shared" si="4601"/>
        <v>#VALUE!</v>
      </c>
      <c r="OF169" s="202"/>
      <c r="OG169" s="202"/>
      <c r="OH169" s="202"/>
      <c r="OI169" s="202"/>
      <c r="OJ169" s="202"/>
      <c r="OK169" s="202"/>
      <c r="OL169" s="202"/>
      <c r="OM169" s="202"/>
      <c r="ON169" s="203"/>
      <c r="OO169" s="204"/>
      <c r="OP169" s="108" t="e">
        <f t="shared" si="4602"/>
        <v>#VALUE!</v>
      </c>
      <c r="OQ169" s="102">
        <f>IF(E169=0,0,SUMIF('Cocktail (December 2025)'!$F$6:$DB$1547,E169,'Cocktail (December 2025)'!$BW$6:$BW$1547))</f>
        <v>0</v>
      </c>
      <c r="OR169" s="108" t="e">
        <f t="shared" si="4603"/>
        <v>#VALUE!</v>
      </c>
      <c r="OS169" s="109" t="e">
        <f t="shared" si="4604"/>
        <v>#VALUE!</v>
      </c>
      <c r="OT169" s="104" t="e">
        <f t="shared" si="4605"/>
        <v>#VALUE!</v>
      </c>
      <c r="OU169" s="105" t="e">
        <f t="shared" si="4606"/>
        <v>#VALUE!</v>
      </c>
      <c r="OV169" s="191"/>
      <c r="OW169" s="192" t="e">
        <f t="shared" si="4607"/>
        <v>#VALUE!</v>
      </c>
      <c r="OX169" s="106" t="e">
        <f t="shared" si="4608"/>
        <v>#VALUE!</v>
      </c>
      <c r="OY169" s="202"/>
      <c r="OZ169" s="202"/>
      <c r="PA169" s="202"/>
      <c r="PB169" s="202"/>
      <c r="PC169" s="202"/>
      <c r="PD169" s="202"/>
      <c r="PE169" s="202"/>
      <c r="PF169" s="202"/>
      <c r="PG169" s="203"/>
      <c r="PH169" s="204"/>
      <c r="PI169" s="108" t="e">
        <f t="shared" si="4609"/>
        <v>#VALUE!</v>
      </c>
      <c r="PJ169" s="102">
        <f>IF(E169=0,0,SUMIF('Cocktail (December 2025)'!$F$6:$DB$1547,E169,'Cocktail (December 2025)'!$BZ$6:$BZ$1547))</f>
        <v>0</v>
      </c>
      <c r="PK169" s="108" t="e">
        <f t="shared" si="4610"/>
        <v>#VALUE!</v>
      </c>
      <c r="PL169" s="109" t="e">
        <f t="shared" si="4611"/>
        <v>#VALUE!</v>
      </c>
      <c r="PM169" s="104" t="e">
        <f t="shared" si="4612"/>
        <v>#VALUE!</v>
      </c>
      <c r="PN169" s="105" t="e">
        <f t="shared" si="4613"/>
        <v>#VALUE!</v>
      </c>
      <c r="PO169" s="191"/>
      <c r="PP169" s="192" t="e">
        <f t="shared" si="4614"/>
        <v>#VALUE!</v>
      </c>
      <c r="PQ169" s="106" t="e">
        <f t="shared" si="4615"/>
        <v>#VALUE!</v>
      </c>
      <c r="PR169" s="202"/>
      <c r="PS169" s="202"/>
      <c r="PT169" s="202"/>
      <c r="PU169" s="202"/>
      <c r="PV169" s="202"/>
      <c r="PW169" s="202"/>
      <c r="PX169" s="202"/>
      <c r="PY169" s="202"/>
      <c r="PZ169" s="203"/>
      <c r="QA169" s="204"/>
      <c r="QB169" s="108" t="e">
        <f t="shared" si="4616"/>
        <v>#VALUE!</v>
      </c>
      <c r="QC169" s="102">
        <f>IF(E169=0,0,SUMIF('Cocktail (December 2025)'!$F$6:$DB$1547,E169,'Cocktail (December 2025)'!$CC$6:$CC$1547))</f>
        <v>0</v>
      </c>
      <c r="QD169" s="108" t="e">
        <f t="shared" si="4617"/>
        <v>#VALUE!</v>
      </c>
      <c r="QE169" s="109" t="e">
        <f t="shared" si="4618"/>
        <v>#VALUE!</v>
      </c>
      <c r="QF169" s="104" t="e">
        <f t="shared" si="4619"/>
        <v>#VALUE!</v>
      </c>
      <c r="QG169" s="105" t="e">
        <f t="shared" si="4620"/>
        <v>#VALUE!</v>
      </c>
      <c r="QH169" s="191"/>
      <c r="QI169" s="192" t="e">
        <f t="shared" si="4621"/>
        <v>#VALUE!</v>
      </c>
      <c r="QJ169" s="106" t="e">
        <f t="shared" si="4622"/>
        <v>#VALUE!</v>
      </c>
      <c r="QK169" s="202"/>
      <c r="QL169" s="202"/>
      <c r="QM169" s="202"/>
      <c r="QN169" s="202"/>
      <c r="QO169" s="202"/>
      <c r="QP169" s="202"/>
      <c r="QQ169" s="202"/>
      <c r="QR169" s="202"/>
      <c r="QS169" s="203"/>
      <c r="QT169" s="204"/>
      <c r="QU169" s="108" t="e">
        <f t="shared" si="4623"/>
        <v>#VALUE!</v>
      </c>
      <c r="QV169" s="102">
        <f>IF(E169=0,0,SUMIF('Cocktail (December 2025)'!$F$6:$DB$1547,E169,'Cocktail (December 2025)'!$CF$6:$CF$1547))</f>
        <v>0</v>
      </c>
      <c r="QW169" s="108" t="e">
        <f t="shared" si="4624"/>
        <v>#VALUE!</v>
      </c>
      <c r="QX169" s="109" t="e">
        <f t="shared" si="4625"/>
        <v>#VALUE!</v>
      </c>
      <c r="QY169" s="104" t="e">
        <f t="shared" si="4626"/>
        <v>#VALUE!</v>
      </c>
      <c r="QZ169" s="105" t="e">
        <f t="shared" si="4627"/>
        <v>#VALUE!</v>
      </c>
      <c r="RA169" s="191"/>
      <c r="RB169" s="192" t="e">
        <f t="shared" si="4628"/>
        <v>#VALUE!</v>
      </c>
      <c r="RC169" s="106" t="e">
        <f t="shared" si="4629"/>
        <v>#VALUE!</v>
      </c>
      <c r="RD169" s="202"/>
      <c r="RE169" s="202"/>
      <c r="RF169" s="202"/>
      <c r="RG169" s="202"/>
      <c r="RH169" s="202"/>
      <c r="RI169" s="202"/>
      <c r="RJ169" s="202"/>
      <c r="RK169" s="202"/>
      <c r="RL169" s="203"/>
      <c r="RM169" s="204"/>
      <c r="RN169" s="108" t="e">
        <f t="shared" si="4630"/>
        <v>#VALUE!</v>
      </c>
      <c r="RO169" s="102">
        <f>IF(E169=0,0,SUMIF('Cocktail (December 2025)'!$F$6:$DB$1547,E169,'Cocktail (December 2025)'!$CI$6:$CI$1547))</f>
        <v>0</v>
      </c>
      <c r="RP169" s="108" t="e">
        <f t="shared" si="4631"/>
        <v>#VALUE!</v>
      </c>
      <c r="RQ169" s="109" t="e">
        <f t="shared" si="4632"/>
        <v>#VALUE!</v>
      </c>
      <c r="RR169" s="104" t="e">
        <f t="shared" si="4633"/>
        <v>#VALUE!</v>
      </c>
      <c r="RS169" s="105" t="e">
        <f t="shared" si="4634"/>
        <v>#VALUE!</v>
      </c>
      <c r="RT169" s="191"/>
      <c r="RU169" s="192" t="e">
        <f t="shared" si="4635"/>
        <v>#VALUE!</v>
      </c>
      <c r="RV169" s="106" t="e">
        <f t="shared" si="4636"/>
        <v>#VALUE!</v>
      </c>
      <c r="RW169" s="202"/>
      <c r="RX169" s="202"/>
      <c r="RY169" s="202"/>
      <c r="RZ169" s="202"/>
      <c r="SA169" s="202"/>
      <c r="SB169" s="202"/>
      <c r="SC169" s="202"/>
      <c r="SD169" s="202"/>
      <c r="SE169" s="203"/>
      <c r="SF169" s="204"/>
      <c r="SG169" s="108" t="e">
        <f t="shared" si="4637"/>
        <v>#VALUE!</v>
      </c>
      <c r="SH169" s="102">
        <f>IF(E169=0,0,SUMIF('Cocktail (December 2025)'!$F$6:$DB$1547,E169,'Cocktail (December 2025)'!$CL$6:$CL$1547))</f>
        <v>0</v>
      </c>
      <c r="SI169" s="108" t="e">
        <f t="shared" si="4638"/>
        <v>#VALUE!</v>
      </c>
      <c r="SJ169" s="109" t="e">
        <f t="shared" si="4639"/>
        <v>#VALUE!</v>
      </c>
      <c r="SK169" s="104" t="e">
        <f t="shared" si="4640"/>
        <v>#VALUE!</v>
      </c>
      <c r="SL169" s="105" t="e">
        <f t="shared" si="4641"/>
        <v>#VALUE!</v>
      </c>
      <c r="SM169" s="191"/>
      <c r="SN169" s="192" t="e">
        <f t="shared" si="4642"/>
        <v>#VALUE!</v>
      </c>
      <c r="SO169" s="106" t="e">
        <f t="shared" si="4643"/>
        <v>#VALUE!</v>
      </c>
      <c r="SP169" s="202"/>
      <c r="SQ169" s="202"/>
      <c r="SR169" s="202"/>
      <c r="SS169" s="202"/>
      <c r="ST169" s="202"/>
      <c r="SU169" s="202"/>
      <c r="SV169" s="202"/>
      <c r="SW169" s="202"/>
      <c r="SX169" s="203"/>
      <c r="SY169" s="204"/>
      <c r="SZ169" s="108" t="e">
        <f t="shared" si="4644"/>
        <v>#VALUE!</v>
      </c>
      <c r="TA169" s="102">
        <f>IF(E169=0,0,SUMIF('Cocktail (December 2025)'!$F$6:$DB$1547,E169,'Cocktail (December 2025)'!$CO$6:$CO$1547))</f>
        <v>0</v>
      </c>
      <c r="TB169" s="108" t="e">
        <f t="shared" si="4645"/>
        <v>#VALUE!</v>
      </c>
      <c r="TC169" s="109" t="e">
        <f t="shared" si="4646"/>
        <v>#VALUE!</v>
      </c>
      <c r="TD169" s="104" t="e">
        <f t="shared" si="4647"/>
        <v>#VALUE!</v>
      </c>
      <c r="TE169" s="105" t="e">
        <f t="shared" si="4648"/>
        <v>#VALUE!</v>
      </c>
      <c r="TF169" s="191"/>
      <c r="TG169" s="192" t="e">
        <f t="shared" si="4649"/>
        <v>#VALUE!</v>
      </c>
      <c r="TH169" s="106" t="e">
        <f t="shared" si="4650"/>
        <v>#VALUE!</v>
      </c>
      <c r="TI169" s="202"/>
      <c r="TJ169" s="202"/>
      <c r="TK169" s="202"/>
      <c r="TL169" s="202"/>
      <c r="TM169" s="202"/>
      <c r="TN169" s="202"/>
      <c r="TO169" s="202"/>
      <c r="TP169" s="202"/>
      <c r="TQ169" s="203"/>
      <c r="TR169" s="204"/>
      <c r="TS169" s="108" t="e">
        <f t="shared" si="4651"/>
        <v>#VALUE!</v>
      </c>
      <c r="TT169" s="102">
        <f>IF(E169=0,0,SUMIF('Cocktail (December 2025)'!$F$6:$DB$1547,E169,'Cocktail (December 2025)'!$CR$6:$CR$1547))</f>
        <v>0</v>
      </c>
      <c r="TU169" s="108" t="e">
        <f t="shared" si="4652"/>
        <v>#VALUE!</v>
      </c>
      <c r="TV169" s="109" t="e">
        <f t="shared" si="4653"/>
        <v>#VALUE!</v>
      </c>
      <c r="TW169" s="104" t="e">
        <f t="shared" si="4654"/>
        <v>#VALUE!</v>
      </c>
      <c r="TX169" s="105" t="e">
        <f t="shared" si="4655"/>
        <v>#VALUE!</v>
      </c>
      <c r="TY169" s="191"/>
      <c r="TZ169" s="192" t="e">
        <f t="shared" si="4656"/>
        <v>#VALUE!</v>
      </c>
      <c r="UA169" s="106" t="e">
        <f t="shared" si="4657"/>
        <v>#VALUE!</v>
      </c>
      <c r="UB169" s="202"/>
      <c r="UC169" s="202"/>
      <c r="UD169" s="202"/>
      <c r="UE169" s="202"/>
      <c r="UF169" s="202"/>
      <c r="UG169" s="202"/>
      <c r="UH169" s="202"/>
      <c r="UI169" s="202"/>
      <c r="UJ169" s="203"/>
      <c r="UK169" s="204"/>
      <c r="UL169" s="108" t="e">
        <f t="shared" si="4658"/>
        <v>#VALUE!</v>
      </c>
      <c r="UM169" s="102">
        <f>IF(E169=0,0,SUMIF('Cocktail (December 2025)'!$F$6:$DB$1547,E169,'Cocktail (December 2025)'!$CU$6:$CU$1547))</f>
        <v>0</v>
      </c>
      <c r="UN169" s="108" t="e">
        <f t="shared" si="4659"/>
        <v>#VALUE!</v>
      </c>
      <c r="UO169" s="109" t="e">
        <f t="shared" si="4660"/>
        <v>#VALUE!</v>
      </c>
      <c r="UP169" s="104" t="e">
        <f t="shared" si="4661"/>
        <v>#VALUE!</v>
      </c>
      <c r="UQ169" s="105" t="e">
        <f t="shared" si="4662"/>
        <v>#VALUE!</v>
      </c>
      <c r="UR169" s="191"/>
      <c r="US169" s="192" t="e">
        <f t="shared" si="4663"/>
        <v>#VALUE!</v>
      </c>
      <c r="UT169" s="106" t="e">
        <f t="shared" si="4664"/>
        <v>#VALUE!</v>
      </c>
      <c r="UU169" s="202"/>
      <c r="UV169" s="202"/>
      <c r="UW169" s="202"/>
      <c r="UX169" s="202"/>
      <c r="UY169" s="202"/>
      <c r="UZ169" s="202"/>
      <c r="VA169" s="202"/>
      <c r="VB169" s="202"/>
      <c r="VC169" s="203"/>
      <c r="VD169" s="204"/>
      <c r="VE169" s="108" t="e">
        <f t="shared" si="4665"/>
        <v>#VALUE!</v>
      </c>
      <c r="VF169" s="102">
        <f>IF(E169=0,0,SUMIF('Cocktail (December 2025)'!$F$6:$DB$1547,E169,'Cocktail (December 2025)'!$CX$6:$CX$1547))</f>
        <v>0</v>
      </c>
      <c r="VG169" s="108" t="e">
        <f t="shared" si="4666"/>
        <v>#VALUE!</v>
      </c>
      <c r="VH169" s="109" t="e">
        <f t="shared" si="4667"/>
        <v>#VALUE!</v>
      </c>
      <c r="VI169" s="104" t="e">
        <f t="shared" si="4668"/>
        <v>#VALUE!</v>
      </c>
      <c r="VJ169" s="105" t="e">
        <f t="shared" si="4669"/>
        <v>#VALUE!</v>
      </c>
      <c r="VK169" s="191"/>
      <c r="VL169" s="192" t="e">
        <f t="shared" si="4670"/>
        <v>#VALUE!</v>
      </c>
      <c r="VM169" s="106" t="e">
        <f t="shared" si="4671"/>
        <v>#VALUE!</v>
      </c>
      <c r="VN169" s="202"/>
      <c r="VO169" s="202"/>
      <c r="VP169" s="202"/>
      <c r="VQ169" s="202"/>
      <c r="VR169" s="202"/>
      <c r="VS169" s="202"/>
      <c r="VT169" s="202"/>
      <c r="VU169" s="202"/>
      <c r="VV169" s="203"/>
      <c r="VW169" s="204"/>
      <c r="VX169" s="108" t="e">
        <f t="shared" si="4672"/>
        <v>#VALUE!</v>
      </c>
      <c r="VY169" s="102">
        <f>IF(E169=0,0,SUMIF('Cocktail (December 2025)'!$F$6:$DB$1547,E169,'Cocktail (December 2025)'!$DA$6:$DA$1547))</f>
        <v>0</v>
      </c>
      <c r="VZ169" s="108" t="e">
        <f t="shared" si="4673"/>
        <v>#VALUE!</v>
      </c>
      <c r="WA169" s="109" t="e">
        <f t="shared" si="4674"/>
        <v>#VALUE!</v>
      </c>
      <c r="WB169" s="104" t="e">
        <f t="shared" si="4675"/>
        <v>#VALUE!</v>
      </c>
      <c r="WC169" s="105" t="e">
        <f t="shared" si="4676"/>
        <v>#VALUE!</v>
      </c>
      <c r="WD169" s="191"/>
      <c r="WE169" s="192" t="e">
        <f t="shared" si="4677"/>
        <v>#VALUE!</v>
      </c>
      <c r="WF169" s="14" t="s">
        <v>81</v>
      </c>
      <c r="WG169" s="62">
        <f t="shared" si="4678"/>
        <v>0</v>
      </c>
      <c r="WH169" s="13">
        <f t="shared" si="4679"/>
        <v>0</v>
      </c>
      <c r="WI169" s="13">
        <f t="shared" si="4680"/>
        <v>0</v>
      </c>
      <c r="WJ169" s="13">
        <f t="shared" si="4681"/>
        <v>0</v>
      </c>
      <c r="WK169" s="13">
        <f t="shared" si="4682"/>
        <v>0</v>
      </c>
      <c r="WL169" s="13">
        <f t="shared" si="4683"/>
        <v>0</v>
      </c>
      <c r="WM169" s="13">
        <f t="shared" si="4684"/>
        <v>0</v>
      </c>
      <c r="WN169" s="13">
        <f t="shared" si="4685"/>
        <v>0</v>
      </c>
      <c r="WO169" s="13">
        <f t="shared" si="4686"/>
        <v>0</v>
      </c>
      <c r="WP169" s="63">
        <f t="shared" si="4687"/>
        <v>0</v>
      </c>
      <c r="WQ169" s="63">
        <f t="shared" si="4688"/>
        <v>0</v>
      </c>
      <c r="WR169" s="63" t="e">
        <f t="shared" si="4689"/>
        <v>#VALUE!</v>
      </c>
      <c r="WS169" s="63" t="e">
        <f t="shared" si="4690"/>
        <v>#VALUE!</v>
      </c>
      <c r="WT169" s="54" t="e">
        <f t="shared" si="4691"/>
        <v>#VALUE!</v>
      </c>
      <c r="WU169" s="64" t="e">
        <f t="shared" si="4692"/>
        <v>#VALUE!</v>
      </c>
      <c r="WV169" s="196"/>
      <c r="WW169" s="197" t="e">
        <f t="shared" si="4693"/>
        <v>#VALUE!</v>
      </c>
      <c r="WX169" s="12" t="e">
        <f t="shared" si="4694"/>
        <v>#VALUE!</v>
      </c>
      <c r="WY169" s="61"/>
    </row>
    <row r="170" spans="1:623" ht="15" hidden="1" x14ac:dyDescent="0.3">
      <c r="A170" s="114" t="str">
        <f t="shared" si="3994"/>
        <v>-</v>
      </c>
      <c r="B170" s="175"/>
      <c r="C170" s="173">
        <v>976</v>
      </c>
      <c r="D170" s="174">
        <v>471</v>
      </c>
      <c r="E170" s="138"/>
      <c r="F170" s="98" t="str">
        <f>IF(E170="","",IF(VLOOKUP(E170,'Master Data (December 2025)'!$B$10:$N$857,1)=E170,VLOOKUP(E170,'Master Data (December 2025)'!$B$10:$N$857,6),"XX"))</f>
        <v/>
      </c>
      <c r="G170" s="98"/>
      <c r="H170" s="90" t="str">
        <f>IF(E170="","",IF(VLOOKUP(E170,'Master Data (December 2025)'!$B$10:$N$857,1)=E170,VLOOKUP(E170,'Master Data (December 2025)'!$B$10:$N$857,8),"XX"))</f>
        <v/>
      </c>
      <c r="I170" s="98"/>
      <c r="J170" s="90" t="str">
        <f>IF(E170="","",IF(VLOOKUP(E170,'Master Data (December 2025)'!$B$10:$N$857,1)=E170,VLOOKUP(E170,'Master Data (December 2025)'!$B$10:$N$857,3),"XX"))</f>
        <v/>
      </c>
      <c r="K170" s="99" t="str">
        <f>IF(E170="","",IF(VLOOKUP(E170,'Master Data (December 2025)'!$B$10:$N$857,1)=E170,VLOOKUP(E170,'Master Data (December 2025)'!$B$10:$N$857,5),"XX"))</f>
        <v/>
      </c>
      <c r="L170" s="215" t="str">
        <f>IF(E170="","",IF(VLOOKUP(E170,'Master Data (December 2025)'!$B$10:$N$857,1)=E170,VLOOKUP(E170,'Master Data (December 2025)'!$B$10:$N$857,11),"XX"))</f>
        <v/>
      </c>
      <c r="M170" s="215" t="str">
        <f>IF(E170="","",IF(VLOOKUP(E170,'Master Data (December 2025)'!$B$10:$N$857,1)=E170,VLOOKUP(E170,'Master Data (December 2025)'!$B$10:$N$857,13),"XX"))</f>
        <v/>
      </c>
      <c r="N170" s="208"/>
      <c r="O170" s="100">
        <f t="shared" si="4462"/>
        <v>0</v>
      </c>
      <c r="P170" s="202"/>
      <c r="Q170" s="202"/>
      <c r="R170" s="202"/>
      <c r="S170" s="202"/>
      <c r="T170" s="202"/>
      <c r="U170" s="202"/>
      <c r="V170" s="202"/>
      <c r="W170" s="202"/>
      <c r="X170" s="203"/>
      <c r="Y170" s="204"/>
      <c r="Z170" s="101" t="e">
        <f t="shared" si="4463"/>
        <v>#VALUE!</v>
      </c>
      <c r="AA170" s="102">
        <f>IF(E170=0,0,SUMIF('Cocktail (December 2025)'!$F$6:$DB$1547,E170,'Cocktail (December 2025)'!$O$6:$O$1547))</f>
        <v>0</v>
      </c>
      <c r="AB170" s="103" t="e">
        <f t="shared" si="4464"/>
        <v>#VALUE!</v>
      </c>
      <c r="AC170" s="104" t="e">
        <f t="shared" si="4465"/>
        <v>#VALUE!</v>
      </c>
      <c r="AD170" s="104" t="e">
        <f t="shared" si="4466"/>
        <v>#VALUE!</v>
      </c>
      <c r="AE170" s="105" t="e">
        <f t="shared" si="4467"/>
        <v>#VALUE!</v>
      </c>
      <c r="AF170" s="191"/>
      <c r="AG170" s="192" t="e">
        <f t="shared" si="4468"/>
        <v>#VALUE!</v>
      </c>
      <c r="AH170" s="106" t="e">
        <f t="shared" si="3995"/>
        <v>#VALUE!</v>
      </c>
      <c r="AI170" s="202"/>
      <c r="AJ170" s="202"/>
      <c r="AK170" s="202"/>
      <c r="AL170" s="202"/>
      <c r="AM170" s="202"/>
      <c r="AN170" s="202"/>
      <c r="AO170" s="202"/>
      <c r="AP170" s="202"/>
      <c r="AQ170" s="203"/>
      <c r="AR170" s="204"/>
      <c r="AS170" s="107" t="e">
        <f t="shared" si="4469"/>
        <v>#VALUE!</v>
      </c>
      <c r="AT170" s="102">
        <f>IF(E170=0,0,SUMIF('Cocktail (December 2025)'!$F$6:$DB$1547,E170,'Cocktail (December 2025)'!$R$6:$R$1547))</f>
        <v>0</v>
      </c>
      <c r="AU170" s="108" t="e">
        <f t="shared" si="4470"/>
        <v>#VALUE!</v>
      </c>
      <c r="AV170" s="104" t="e">
        <f t="shared" si="4471"/>
        <v>#VALUE!</v>
      </c>
      <c r="AW170" s="104" t="e">
        <f t="shared" si="4472"/>
        <v>#VALUE!</v>
      </c>
      <c r="AX170" s="105" t="e">
        <f t="shared" si="4473"/>
        <v>#VALUE!</v>
      </c>
      <c r="AY170" s="191"/>
      <c r="AZ170" s="192" t="e">
        <f t="shared" si="4474"/>
        <v>#VALUE!</v>
      </c>
      <c r="BA170" s="106" t="e">
        <f t="shared" si="4475"/>
        <v>#VALUE!</v>
      </c>
      <c r="BB170" s="202"/>
      <c r="BC170" s="202"/>
      <c r="BD170" s="202"/>
      <c r="BE170" s="202"/>
      <c r="BF170" s="202"/>
      <c r="BG170" s="202"/>
      <c r="BH170" s="202"/>
      <c r="BI170" s="202"/>
      <c r="BJ170" s="203"/>
      <c r="BK170" s="204"/>
      <c r="BL170" s="108" t="e">
        <f t="shared" si="4476"/>
        <v>#VALUE!</v>
      </c>
      <c r="BM170" s="102">
        <f>IF(E170=0,0,SUMIF('Cocktail (December 2025)'!$F$6:$DB$1547,E170,'Cocktail (December 2025)'!$U$6:$U$1547))</f>
        <v>0</v>
      </c>
      <c r="BN170" s="108" t="e">
        <f t="shared" si="4477"/>
        <v>#VALUE!</v>
      </c>
      <c r="BO170" s="109" t="e">
        <f t="shared" si="4478"/>
        <v>#VALUE!</v>
      </c>
      <c r="BP170" s="104" t="e">
        <f t="shared" si="4479"/>
        <v>#VALUE!</v>
      </c>
      <c r="BQ170" s="105" t="e">
        <f t="shared" si="4480"/>
        <v>#VALUE!</v>
      </c>
      <c r="BR170" s="191"/>
      <c r="BS170" s="192" t="e">
        <f t="shared" si="4481"/>
        <v>#VALUE!</v>
      </c>
      <c r="BT170" s="106" t="e">
        <f t="shared" si="4482"/>
        <v>#VALUE!</v>
      </c>
      <c r="BU170" s="202"/>
      <c r="BV170" s="202"/>
      <c r="BW170" s="202"/>
      <c r="BX170" s="202"/>
      <c r="BY170" s="202"/>
      <c r="BZ170" s="202"/>
      <c r="CA170" s="202"/>
      <c r="CB170" s="202"/>
      <c r="CC170" s="203"/>
      <c r="CD170" s="204"/>
      <c r="CE170" s="108" t="e">
        <f t="shared" si="4483"/>
        <v>#VALUE!</v>
      </c>
      <c r="CF170" s="102">
        <f>IF(E170=0,0,SUMIF('Cocktail (December 2025)'!$F$6:$DB$1547,E170,'Cocktail (December 2025)'!$X$6:$X$1547))</f>
        <v>0</v>
      </c>
      <c r="CG170" s="108" t="e">
        <f t="shared" si="4484"/>
        <v>#VALUE!</v>
      </c>
      <c r="CH170" s="109" t="e">
        <f t="shared" si="4485"/>
        <v>#VALUE!</v>
      </c>
      <c r="CI170" s="104" t="e">
        <f t="shared" si="4486"/>
        <v>#VALUE!</v>
      </c>
      <c r="CJ170" s="105" t="e">
        <f t="shared" si="4487"/>
        <v>#VALUE!</v>
      </c>
      <c r="CK170" s="191"/>
      <c r="CL170" s="192" t="e">
        <f t="shared" si="4488"/>
        <v>#VALUE!</v>
      </c>
      <c r="CM170" s="106" t="e">
        <f t="shared" si="4489"/>
        <v>#VALUE!</v>
      </c>
      <c r="CN170" s="202"/>
      <c r="CO170" s="202"/>
      <c r="CP170" s="202"/>
      <c r="CQ170" s="202"/>
      <c r="CR170" s="202"/>
      <c r="CS170" s="202"/>
      <c r="CT170" s="202"/>
      <c r="CU170" s="202"/>
      <c r="CV170" s="203"/>
      <c r="CW170" s="204"/>
      <c r="CX170" s="108" t="e">
        <f t="shared" si="4490"/>
        <v>#VALUE!</v>
      </c>
      <c r="CY170" s="102">
        <f>IF(E170=0,0,SUMIF('Cocktail (December 2025)'!$F$6:$DB$1547,E170,'Cocktail (December 2025)'!$AA$6:$AA$1547))</f>
        <v>0</v>
      </c>
      <c r="CZ170" s="108" t="e">
        <f t="shared" si="4491"/>
        <v>#VALUE!</v>
      </c>
      <c r="DA170" s="109" t="e">
        <f t="shared" si="4492"/>
        <v>#VALUE!</v>
      </c>
      <c r="DB170" s="104" t="e">
        <f t="shared" si="4493"/>
        <v>#VALUE!</v>
      </c>
      <c r="DC170" s="105" t="e">
        <f t="shared" si="4494"/>
        <v>#VALUE!</v>
      </c>
      <c r="DD170" s="191"/>
      <c r="DE170" s="192" t="e">
        <f t="shared" si="4495"/>
        <v>#VALUE!</v>
      </c>
      <c r="DF170" s="106" t="e">
        <f t="shared" si="4496"/>
        <v>#VALUE!</v>
      </c>
      <c r="DG170" s="202"/>
      <c r="DH170" s="202"/>
      <c r="DI170" s="202"/>
      <c r="DJ170" s="202"/>
      <c r="DK170" s="202"/>
      <c r="DL170" s="202"/>
      <c r="DM170" s="202"/>
      <c r="DN170" s="202"/>
      <c r="DO170" s="203"/>
      <c r="DP170" s="204"/>
      <c r="DQ170" s="108" t="e">
        <f t="shared" si="4497"/>
        <v>#VALUE!</v>
      </c>
      <c r="DR170" s="102">
        <f>IF(E170=0,0,SUMIF('Cocktail (December 2025)'!$F$6:$DB$1547,E170,'Cocktail (December 2025)'!$AD$6:$AD$1547))</f>
        <v>0</v>
      </c>
      <c r="DS170" s="108" t="e">
        <f t="shared" si="4498"/>
        <v>#VALUE!</v>
      </c>
      <c r="DT170" s="109" t="e">
        <f t="shared" si="4499"/>
        <v>#VALUE!</v>
      </c>
      <c r="DU170" s="104" t="e">
        <f t="shared" si="4500"/>
        <v>#VALUE!</v>
      </c>
      <c r="DV170" s="105" t="e">
        <f t="shared" si="4501"/>
        <v>#VALUE!</v>
      </c>
      <c r="DW170" s="191"/>
      <c r="DX170" s="192" t="e">
        <f t="shared" si="4502"/>
        <v>#VALUE!</v>
      </c>
      <c r="DY170" s="106" t="e">
        <f t="shared" si="4503"/>
        <v>#VALUE!</v>
      </c>
      <c r="DZ170" s="202"/>
      <c r="EA170" s="202"/>
      <c r="EB170" s="202"/>
      <c r="EC170" s="202"/>
      <c r="ED170" s="202"/>
      <c r="EE170" s="202"/>
      <c r="EF170" s="202"/>
      <c r="EG170" s="202"/>
      <c r="EH170" s="203"/>
      <c r="EI170" s="204"/>
      <c r="EJ170" s="108" t="e">
        <f t="shared" si="4504"/>
        <v>#VALUE!</v>
      </c>
      <c r="EK170" s="102">
        <f>IF(E170=0,0,SUMIF('Cocktail (December 2025)'!$F$6:$DB$1547,E170,'Cocktail (December 2025)'!$AG$6:$AG$1547))</f>
        <v>0</v>
      </c>
      <c r="EL170" s="108" t="e">
        <f t="shared" si="4505"/>
        <v>#VALUE!</v>
      </c>
      <c r="EM170" s="109" t="e">
        <f t="shared" si="4506"/>
        <v>#VALUE!</v>
      </c>
      <c r="EN170" s="104" t="e">
        <f t="shared" si="4507"/>
        <v>#VALUE!</v>
      </c>
      <c r="EO170" s="105" t="e">
        <f t="shared" si="4508"/>
        <v>#VALUE!</v>
      </c>
      <c r="EP170" s="191"/>
      <c r="EQ170" s="199" t="e">
        <f t="shared" si="4509"/>
        <v>#VALUE!</v>
      </c>
      <c r="ER170" s="185" t="e">
        <f t="shared" si="4510"/>
        <v>#VALUE!</v>
      </c>
      <c r="ES170" s="202"/>
      <c r="ET170" s="202"/>
      <c r="EU170" s="202"/>
      <c r="EV170" s="202"/>
      <c r="EW170" s="202"/>
      <c r="EX170" s="202"/>
      <c r="EY170" s="202"/>
      <c r="EZ170" s="202"/>
      <c r="FA170" s="203"/>
      <c r="FB170" s="204"/>
      <c r="FC170" s="108" t="e">
        <f t="shared" si="4511"/>
        <v>#VALUE!</v>
      </c>
      <c r="FD170" s="102">
        <f>IF(E170=0,0,SUMIF('Cocktail (December 2025)'!$F$6:$DB$1547,E170,'Cocktail (December 2025)'!$AJ$6:$AJ$1547))</f>
        <v>0</v>
      </c>
      <c r="FE170" s="108" t="e">
        <f t="shared" si="4512"/>
        <v>#VALUE!</v>
      </c>
      <c r="FF170" s="109" t="e">
        <f t="shared" si="4513"/>
        <v>#VALUE!</v>
      </c>
      <c r="FG170" s="104" t="e">
        <f t="shared" si="4514"/>
        <v>#VALUE!</v>
      </c>
      <c r="FH170" s="105" t="e">
        <f t="shared" si="4515"/>
        <v>#VALUE!</v>
      </c>
      <c r="FI170" s="191"/>
      <c r="FJ170" s="192" t="e">
        <f t="shared" si="4516"/>
        <v>#VALUE!</v>
      </c>
      <c r="FK170" s="110" t="e">
        <f t="shared" si="4517"/>
        <v>#VALUE!</v>
      </c>
      <c r="FL170" s="202"/>
      <c r="FM170" s="202"/>
      <c r="FN170" s="202"/>
      <c r="FO170" s="202"/>
      <c r="FP170" s="202"/>
      <c r="FQ170" s="202"/>
      <c r="FR170" s="202"/>
      <c r="FS170" s="202"/>
      <c r="FT170" s="203"/>
      <c r="FU170" s="204"/>
      <c r="FV170" s="108" t="e">
        <f t="shared" si="4518"/>
        <v>#VALUE!</v>
      </c>
      <c r="FW170" s="102">
        <f>IF(E170=0,0,SUMIF('Cocktail (December 2025)'!$F$6:$DB$1547,E170,'Cocktail (December 2025)'!$AM$6:$AM$1547))</f>
        <v>0</v>
      </c>
      <c r="FX170" s="108" t="e">
        <f t="shared" si="4519"/>
        <v>#VALUE!</v>
      </c>
      <c r="FY170" s="109" t="e">
        <f t="shared" si="4520"/>
        <v>#VALUE!</v>
      </c>
      <c r="FZ170" s="104" t="e">
        <f t="shared" si="4521"/>
        <v>#VALUE!</v>
      </c>
      <c r="GA170" s="105" t="e">
        <f t="shared" si="4522"/>
        <v>#VALUE!</v>
      </c>
      <c r="GB170" s="191"/>
      <c r="GC170" s="192" t="e">
        <f t="shared" si="4523"/>
        <v>#VALUE!</v>
      </c>
      <c r="GD170" s="106" t="e">
        <f t="shared" si="4524"/>
        <v>#VALUE!</v>
      </c>
      <c r="GE170" s="202"/>
      <c r="GF170" s="202"/>
      <c r="GG170" s="202"/>
      <c r="GH170" s="202"/>
      <c r="GI170" s="202"/>
      <c r="GJ170" s="202"/>
      <c r="GK170" s="202"/>
      <c r="GL170" s="202"/>
      <c r="GM170" s="203"/>
      <c r="GN170" s="204"/>
      <c r="GO170" s="108" t="e">
        <f t="shared" si="4525"/>
        <v>#VALUE!</v>
      </c>
      <c r="GP170" s="102">
        <f>IF(E170=0,0,SUMIF('Cocktail (December 2025)'!$F$6:$DB$1547,E170,'Cocktail (December 2025)'!$AP$6:$AP$1547))</f>
        <v>0</v>
      </c>
      <c r="GQ170" s="108" t="e">
        <f t="shared" si="4526"/>
        <v>#VALUE!</v>
      </c>
      <c r="GR170" s="109" t="e">
        <f t="shared" si="4527"/>
        <v>#VALUE!</v>
      </c>
      <c r="GS170" s="104" t="e">
        <f t="shared" si="4528"/>
        <v>#VALUE!</v>
      </c>
      <c r="GT170" s="105" t="e">
        <f t="shared" si="4529"/>
        <v>#VALUE!</v>
      </c>
      <c r="GU170" s="191"/>
      <c r="GV170" s="192" t="e">
        <f t="shared" si="4530"/>
        <v>#VALUE!</v>
      </c>
      <c r="GW170" s="106" t="e">
        <f t="shared" si="4531"/>
        <v>#VALUE!</v>
      </c>
      <c r="GX170" s="202"/>
      <c r="GY170" s="202"/>
      <c r="GZ170" s="202"/>
      <c r="HA170" s="202"/>
      <c r="HB170" s="202"/>
      <c r="HC170" s="202"/>
      <c r="HD170" s="202"/>
      <c r="HE170" s="202"/>
      <c r="HF170" s="203"/>
      <c r="HG170" s="204"/>
      <c r="HH170" s="108" t="e">
        <f t="shared" si="4532"/>
        <v>#VALUE!</v>
      </c>
      <c r="HI170" s="102">
        <f>IF(E170=0,0,SUMIF('Cocktail (December 2025)'!$F$6:$DB$1547,E170,'Cocktail (December 2025)'!$AS$6:$AS$1547))</f>
        <v>0</v>
      </c>
      <c r="HJ170" s="108" t="e">
        <f t="shared" si="4533"/>
        <v>#VALUE!</v>
      </c>
      <c r="HK170" s="109" t="e">
        <f t="shared" si="4534"/>
        <v>#VALUE!</v>
      </c>
      <c r="HL170" s="104" t="e">
        <f t="shared" si="4535"/>
        <v>#VALUE!</v>
      </c>
      <c r="HM170" s="105" t="e">
        <f t="shared" si="4536"/>
        <v>#VALUE!</v>
      </c>
      <c r="HN170" s="191"/>
      <c r="HO170" s="192" t="e">
        <f t="shared" si="4537"/>
        <v>#VALUE!</v>
      </c>
      <c r="HP170" s="106" t="e">
        <f t="shared" si="4538"/>
        <v>#VALUE!</v>
      </c>
      <c r="HQ170" s="202"/>
      <c r="HR170" s="202"/>
      <c r="HS170" s="202"/>
      <c r="HT170" s="202"/>
      <c r="HU170" s="202"/>
      <c r="HV170" s="202"/>
      <c r="HW170" s="202"/>
      <c r="HX170" s="202"/>
      <c r="HY170" s="203"/>
      <c r="HZ170" s="204"/>
      <c r="IA170" s="108" t="e">
        <f t="shared" si="4539"/>
        <v>#VALUE!</v>
      </c>
      <c r="IB170" s="102">
        <f>IF(E170=0,0,SUMIF('Cocktail (December 2025)'!$F$6:$DB$1547,E170,'Cocktail (December 2025)'!$AV$6:$AV$1547))</f>
        <v>0</v>
      </c>
      <c r="IC170" s="108" t="e">
        <f t="shared" si="4540"/>
        <v>#VALUE!</v>
      </c>
      <c r="ID170" s="109" t="e">
        <f t="shared" si="4541"/>
        <v>#VALUE!</v>
      </c>
      <c r="IE170" s="104" t="e">
        <f t="shared" si="4542"/>
        <v>#VALUE!</v>
      </c>
      <c r="IF170" s="105" t="e">
        <f t="shared" si="4543"/>
        <v>#VALUE!</v>
      </c>
      <c r="IG170" s="191"/>
      <c r="IH170" s="192" t="e">
        <f t="shared" si="4544"/>
        <v>#VALUE!</v>
      </c>
      <c r="II170" s="106" t="e">
        <f t="shared" si="4545"/>
        <v>#VALUE!</v>
      </c>
      <c r="IJ170" s="202"/>
      <c r="IK170" s="202"/>
      <c r="IL170" s="202"/>
      <c r="IM170" s="202"/>
      <c r="IN170" s="202"/>
      <c r="IO170" s="202"/>
      <c r="IP170" s="202"/>
      <c r="IQ170" s="202"/>
      <c r="IR170" s="203"/>
      <c r="IS170" s="204"/>
      <c r="IT170" s="108" t="e">
        <f t="shared" si="4546"/>
        <v>#VALUE!</v>
      </c>
      <c r="IU170" s="102">
        <f>IF(E170=0,0,SUMIF('Cocktail (December 2025)'!$F$6:$DB$1547,E170,'Cocktail (December 2025)'!$AY$6:$AY$1547))</f>
        <v>0</v>
      </c>
      <c r="IV170" s="108" t="e">
        <f t="shared" si="4547"/>
        <v>#VALUE!</v>
      </c>
      <c r="IW170" s="109" t="e">
        <f t="shared" si="4548"/>
        <v>#VALUE!</v>
      </c>
      <c r="IX170" s="104" t="e">
        <f t="shared" si="4549"/>
        <v>#VALUE!</v>
      </c>
      <c r="IY170" s="105" t="e">
        <f t="shared" si="4550"/>
        <v>#VALUE!</v>
      </c>
      <c r="IZ170" s="191"/>
      <c r="JA170" s="192" t="e">
        <f t="shared" si="4551"/>
        <v>#VALUE!</v>
      </c>
      <c r="JB170" s="106" t="e">
        <f t="shared" si="4552"/>
        <v>#VALUE!</v>
      </c>
      <c r="JC170" s="202"/>
      <c r="JD170" s="202"/>
      <c r="JE170" s="202"/>
      <c r="JF170" s="202"/>
      <c r="JG170" s="202"/>
      <c r="JH170" s="202"/>
      <c r="JI170" s="202"/>
      <c r="JJ170" s="202"/>
      <c r="JK170" s="203"/>
      <c r="JL170" s="204"/>
      <c r="JM170" s="108" t="e">
        <f t="shared" si="4553"/>
        <v>#VALUE!</v>
      </c>
      <c r="JN170" s="102">
        <f>IF(E170=0,0,SUMIF('Cocktail (December 2025)'!$F$6:$DB$1547,E170,'Cocktail (December 2025)'!$BB$6:$BB$1547))</f>
        <v>0</v>
      </c>
      <c r="JO170" s="108" t="e">
        <f t="shared" si="4554"/>
        <v>#VALUE!</v>
      </c>
      <c r="JP170" s="109" t="e">
        <f t="shared" si="4555"/>
        <v>#VALUE!</v>
      </c>
      <c r="JQ170" s="104" t="e">
        <f t="shared" si="4556"/>
        <v>#VALUE!</v>
      </c>
      <c r="JR170" s="105" t="e">
        <f t="shared" si="4557"/>
        <v>#VALUE!</v>
      </c>
      <c r="JS170" s="191"/>
      <c r="JT170" s="192" t="e">
        <f t="shared" si="4558"/>
        <v>#VALUE!</v>
      </c>
      <c r="JU170" s="106" t="e">
        <f t="shared" si="4559"/>
        <v>#VALUE!</v>
      </c>
      <c r="JV170" s="202"/>
      <c r="JW170" s="202"/>
      <c r="JX170" s="202"/>
      <c r="JY170" s="202"/>
      <c r="JZ170" s="202"/>
      <c r="KA170" s="202"/>
      <c r="KB170" s="202"/>
      <c r="KC170" s="202"/>
      <c r="KD170" s="203"/>
      <c r="KE170" s="204"/>
      <c r="KF170" s="108" t="e">
        <f t="shared" si="4560"/>
        <v>#VALUE!</v>
      </c>
      <c r="KG170" s="102">
        <f>IF(E170=0,0,SUMIF('Cocktail (December 2025)'!$F$6:$DB$1547,E170,'Cocktail (December 2025)'!$BE$6:$BE$1547))</f>
        <v>0</v>
      </c>
      <c r="KH170" s="108" t="e">
        <f t="shared" si="4561"/>
        <v>#VALUE!</v>
      </c>
      <c r="KI170" s="109" t="e">
        <f t="shared" si="4562"/>
        <v>#VALUE!</v>
      </c>
      <c r="KJ170" s="104" t="e">
        <f t="shared" si="4563"/>
        <v>#VALUE!</v>
      </c>
      <c r="KK170" s="105" t="e">
        <f t="shared" si="4564"/>
        <v>#VALUE!</v>
      </c>
      <c r="KL170" s="191"/>
      <c r="KM170" s="192" t="e">
        <f t="shared" si="4565"/>
        <v>#VALUE!</v>
      </c>
      <c r="KN170" s="106" t="e">
        <f t="shared" si="4566"/>
        <v>#VALUE!</v>
      </c>
      <c r="KO170" s="202"/>
      <c r="KP170" s="202"/>
      <c r="KQ170" s="202"/>
      <c r="KR170" s="202"/>
      <c r="KS170" s="202"/>
      <c r="KT170" s="202"/>
      <c r="KU170" s="202"/>
      <c r="KV170" s="202"/>
      <c r="KW170" s="203"/>
      <c r="KX170" s="204"/>
      <c r="KY170" s="108" t="e">
        <f t="shared" si="4567"/>
        <v>#VALUE!</v>
      </c>
      <c r="KZ170" s="102">
        <f>IF(E170=0,0,SUMIF('Cocktail (December 2025)'!$F$6:$DB$1547,E170,'Cocktail (December 2025)'!$BH$6:$BH$1547))</f>
        <v>0</v>
      </c>
      <c r="LA170" s="108" t="e">
        <f t="shared" si="4568"/>
        <v>#VALUE!</v>
      </c>
      <c r="LB170" s="109" t="e">
        <f t="shared" si="4569"/>
        <v>#VALUE!</v>
      </c>
      <c r="LC170" s="104" t="e">
        <f t="shared" si="4570"/>
        <v>#VALUE!</v>
      </c>
      <c r="LD170" s="105" t="e">
        <f t="shared" si="4571"/>
        <v>#VALUE!</v>
      </c>
      <c r="LE170" s="191"/>
      <c r="LF170" s="192" t="e">
        <f t="shared" si="4572"/>
        <v>#VALUE!</v>
      </c>
      <c r="LG170" s="106" t="e">
        <f t="shared" si="4573"/>
        <v>#VALUE!</v>
      </c>
      <c r="LH170" s="202"/>
      <c r="LI170" s="202"/>
      <c r="LJ170" s="202"/>
      <c r="LK170" s="202"/>
      <c r="LL170" s="202"/>
      <c r="LM170" s="202"/>
      <c r="LN170" s="202"/>
      <c r="LO170" s="202"/>
      <c r="LP170" s="203"/>
      <c r="LQ170" s="204"/>
      <c r="LR170" s="108" t="e">
        <f t="shared" si="4574"/>
        <v>#VALUE!</v>
      </c>
      <c r="LS170" s="102">
        <f>IF(E170=0,0,SUMIF('Cocktail (December 2025)'!$F$6:$DB$1547,E170,'Cocktail (December 2025)'!$BK$6:$BK$1547))</f>
        <v>0</v>
      </c>
      <c r="LT170" s="108" t="e">
        <f t="shared" si="4575"/>
        <v>#VALUE!</v>
      </c>
      <c r="LU170" s="109" t="e">
        <f t="shared" si="4576"/>
        <v>#VALUE!</v>
      </c>
      <c r="LV170" s="104" t="e">
        <f t="shared" si="4577"/>
        <v>#VALUE!</v>
      </c>
      <c r="LW170" s="105" t="e">
        <f t="shared" si="4578"/>
        <v>#VALUE!</v>
      </c>
      <c r="LX170" s="191"/>
      <c r="LY170" s="192" t="e">
        <f t="shared" si="4579"/>
        <v>#VALUE!</v>
      </c>
      <c r="LZ170" s="106" t="e">
        <f t="shared" si="4580"/>
        <v>#VALUE!</v>
      </c>
      <c r="MA170" s="202"/>
      <c r="MB170" s="202"/>
      <c r="MC170" s="202"/>
      <c r="MD170" s="202"/>
      <c r="ME170" s="202"/>
      <c r="MF170" s="202"/>
      <c r="MG170" s="202"/>
      <c r="MH170" s="202"/>
      <c r="MI170" s="203"/>
      <c r="MJ170" s="204"/>
      <c r="MK170" s="108" t="e">
        <f t="shared" si="4581"/>
        <v>#VALUE!</v>
      </c>
      <c r="ML170" s="102">
        <f>IF(E170=0,0,SUMIF('Cocktail (December 2025)'!$F$6:$DB$1547,E170,'Cocktail (December 2025)'!$BN$6:$BN$1547))</f>
        <v>0</v>
      </c>
      <c r="MM170" s="108" t="e">
        <f t="shared" si="4582"/>
        <v>#VALUE!</v>
      </c>
      <c r="MN170" s="109" t="e">
        <f t="shared" si="4583"/>
        <v>#VALUE!</v>
      </c>
      <c r="MO170" s="104" t="e">
        <f t="shared" si="4584"/>
        <v>#VALUE!</v>
      </c>
      <c r="MP170" s="105" t="e">
        <f t="shared" si="4585"/>
        <v>#VALUE!</v>
      </c>
      <c r="MQ170" s="191"/>
      <c r="MR170" s="192" t="e">
        <f t="shared" si="4586"/>
        <v>#VALUE!</v>
      </c>
      <c r="MS170" s="106" t="e">
        <f t="shared" si="4587"/>
        <v>#VALUE!</v>
      </c>
      <c r="MT170" s="202"/>
      <c r="MU170" s="202"/>
      <c r="MV170" s="202"/>
      <c r="MW170" s="202"/>
      <c r="MX170" s="202"/>
      <c r="MY170" s="202"/>
      <c r="MZ170" s="202"/>
      <c r="NA170" s="202"/>
      <c r="NB170" s="203"/>
      <c r="NC170" s="204"/>
      <c r="ND170" s="108" t="e">
        <f t="shared" si="4588"/>
        <v>#VALUE!</v>
      </c>
      <c r="NE170" s="102">
        <f>IF(E170=0,0,SUMIF('Cocktail (December 2025)'!$F$6:$DB$1547,E170,'Cocktail (December 2025)'!$BQ$6:$BQ$1547))</f>
        <v>0</v>
      </c>
      <c r="NF170" s="108" t="e">
        <f t="shared" si="4589"/>
        <v>#VALUE!</v>
      </c>
      <c r="NG170" s="109" t="e">
        <f t="shared" si="4590"/>
        <v>#VALUE!</v>
      </c>
      <c r="NH170" s="104" t="e">
        <f t="shared" si="4591"/>
        <v>#VALUE!</v>
      </c>
      <c r="NI170" s="105" t="e">
        <f t="shared" si="4592"/>
        <v>#VALUE!</v>
      </c>
      <c r="NJ170" s="191"/>
      <c r="NK170" s="192" t="e">
        <f t="shared" si="4593"/>
        <v>#VALUE!</v>
      </c>
      <c r="NL170" s="106" t="e">
        <f t="shared" si="4594"/>
        <v>#VALUE!</v>
      </c>
      <c r="NM170" s="202"/>
      <c r="NN170" s="202"/>
      <c r="NO170" s="202"/>
      <c r="NP170" s="202"/>
      <c r="NQ170" s="202"/>
      <c r="NR170" s="202"/>
      <c r="NS170" s="202"/>
      <c r="NT170" s="202"/>
      <c r="NU170" s="203"/>
      <c r="NV170" s="204"/>
      <c r="NW170" s="108" t="e">
        <f t="shared" si="4595"/>
        <v>#VALUE!</v>
      </c>
      <c r="NX170" s="102">
        <f>IF(E170=0,0,SUMIF('Cocktail (December 2025)'!$F$6:$DB$1547,E170,'Cocktail (December 2025)'!$BT$6:$BT$1547))</f>
        <v>0</v>
      </c>
      <c r="NY170" s="108" t="e">
        <f t="shared" si="4596"/>
        <v>#VALUE!</v>
      </c>
      <c r="NZ170" s="109" t="e">
        <f t="shared" si="4597"/>
        <v>#VALUE!</v>
      </c>
      <c r="OA170" s="104" t="e">
        <f t="shared" si="4598"/>
        <v>#VALUE!</v>
      </c>
      <c r="OB170" s="105" t="e">
        <f t="shared" si="4599"/>
        <v>#VALUE!</v>
      </c>
      <c r="OC170" s="191"/>
      <c r="OD170" s="192" t="e">
        <f t="shared" si="4600"/>
        <v>#VALUE!</v>
      </c>
      <c r="OE170" s="106" t="e">
        <f t="shared" si="4601"/>
        <v>#VALUE!</v>
      </c>
      <c r="OF170" s="202"/>
      <c r="OG170" s="202"/>
      <c r="OH170" s="202"/>
      <c r="OI170" s="202"/>
      <c r="OJ170" s="202"/>
      <c r="OK170" s="202"/>
      <c r="OL170" s="202"/>
      <c r="OM170" s="202"/>
      <c r="ON170" s="203"/>
      <c r="OO170" s="204"/>
      <c r="OP170" s="108" t="e">
        <f t="shared" si="4602"/>
        <v>#VALUE!</v>
      </c>
      <c r="OQ170" s="102">
        <f>IF(E170=0,0,SUMIF('Cocktail (December 2025)'!$F$6:$DB$1547,E170,'Cocktail (December 2025)'!$BW$6:$BW$1547))</f>
        <v>0</v>
      </c>
      <c r="OR170" s="108" t="e">
        <f t="shared" si="4603"/>
        <v>#VALUE!</v>
      </c>
      <c r="OS170" s="109" t="e">
        <f t="shared" si="4604"/>
        <v>#VALUE!</v>
      </c>
      <c r="OT170" s="104" t="e">
        <f t="shared" si="4605"/>
        <v>#VALUE!</v>
      </c>
      <c r="OU170" s="105" t="e">
        <f t="shared" si="4606"/>
        <v>#VALUE!</v>
      </c>
      <c r="OV170" s="191"/>
      <c r="OW170" s="192" t="e">
        <f t="shared" si="4607"/>
        <v>#VALUE!</v>
      </c>
      <c r="OX170" s="106" t="e">
        <f t="shared" si="4608"/>
        <v>#VALUE!</v>
      </c>
      <c r="OY170" s="202"/>
      <c r="OZ170" s="202"/>
      <c r="PA170" s="202"/>
      <c r="PB170" s="202"/>
      <c r="PC170" s="202"/>
      <c r="PD170" s="202"/>
      <c r="PE170" s="202"/>
      <c r="PF170" s="202"/>
      <c r="PG170" s="203"/>
      <c r="PH170" s="204"/>
      <c r="PI170" s="108" t="e">
        <f t="shared" si="4609"/>
        <v>#VALUE!</v>
      </c>
      <c r="PJ170" s="102">
        <f>IF(E170=0,0,SUMIF('Cocktail (December 2025)'!$F$6:$DB$1547,E170,'Cocktail (December 2025)'!$BZ$6:$BZ$1547))</f>
        <v>0</v>
      </c>
      <c r="PK170" s="108" t="e">
        <f t="shared" si="4610"/>
        <v>#VALUE!</v>
      </c>
      <c r="PL170" s="109" t="e">
        <f t="shared" si="4611"/>
        <v>#VALUE!</v>
      </c>
      <c r="PM170" s="104" t="e">
        <f t="shared" si="4612"/>
        <v>#VALUE!</v>
      </c>
      <c r="PN170" s="105" t="e">
        <f t="shared" si="4613"/>
        <v>#VALUE!</v>
      </c>
      <c r="PO170" s="191"/>
      <c r="PP170" s="192" t="e">
        <f t="shared" si="4614"/>
        <v>#VALUE!</v>
      </c>
      <c r="PQ170" s="106" t="e">
        <f t="shared" si="4615"/>
        <v>#VALUE!</v>
      </c>
      <c r="PR170" s="202"/>
      <c r="PS170" s="202"/>
      <c r="PT170" s="202"/>
      <c r="PU170" s="202"/>
      <c r="PV170" s="202"/>
      <c r="PW170" s="202"/>
      <c r="PX170" s="202"/>
      <c r="PY170" s="202"/>
      <c r="PZ170" s="203"/>
      <c r="QA170" s="204"/>
      <c r="QB170" s="108" t="e">
        <f t="shared" si="4616"/>
        <v>#VALUE!</v>
      </c>
      <c r="QC170" s="102">
        <f>IF(E170=0,0,SUMIF('Cocktail (December 2025)'!$F$6:$DB$1547,E170,'Cocktail (December 2025)'!$CC$6:$CC$1547))</f>
        <v>0</v>
      </c>
      <c r="QD170" s="108" t="e">
        <f t="shared" si="4617"/>
        <v>#VALUE!</v>
      </c>
      <c r="QE170" s="109" t="e">
        <f t="shared" si="4618"/>
        <v>#VALUE!</v>
      </c>
      <c r="QF170" s="104" t="e">
        <f t="shared" si="4619"/>
        <v>#VALUE!</v>
      </c>
      <c r="QG170" s="105" t="e">
        <f t="shared" si="4620"/>
        <v>#VALUE!</v>
      </c>
      <c r="QH170" s="191"/>
      <c r="QI170" s="192" t="e">
        <f t="shared" si="4621"/>
        <v>#VALUE!</v>
      </c>
      <c r="QJ170" s="106" t="e">
        <f t="shared" si="4622"/>
        <v>#VALUE!</v>
      </c>
      <c r="QK170" s="202"/>
      <c r="QL170" s="202"/>
      <c r="QM170" s="202"/>
      <c r="QN170" s="202"/>
      <c r="QO170" s="202"/>
      <c r="QP170" s="202"/>
      <c r="QQ170" s="202"/>
      <c r="QR170" s="202"/>
      <c r="QS170" s="203"/>
      <c r="QT170" s="204"/>
      <c r="QU170" s="108" t="e">
        <f t="shared" si="4623"/>
        <v>#VALUE!</v>
      </c>
      <c r="QV170" s="102">
        <f>IF(E170=0,0,SUMIF('Cocktail (December 2025)'!$F$6:$DB$1547,E170,'Cocktail (December 2025)'!$CF$6:$CF$1547))</f>
        <v>0</v>
      </c>
      <c r="QW170" s="108" t="e">
        <f t="shared" si="4624"/>
        <v>#VALUE!</v>
      </c>
      <c r="QX170" s="109" t="e">
        <f t="shared" si="4625"/>
        <v>#VALUE!</v>
      </c>
      <c r="QY170" s="104" t="e">
        <f t="shared" si="4626"/>
        <v>#VALUE!</v>
      </c>
      <c r="QZ170" s="105" t="e">
        <f t="shared" si="4627"/>
        <v>#VALUE!</v>
      </c>
      <c r="RA170" s="191"/>
      <c r="RB170" s="192" t="e">
        <f t="shared" si="4628"/>
        <v>#VALUE!</v>
      </c>
      <c r="RC170" s="106" t="e">
        <f t="shared" si="4629"/>
        <v>#VALUE!</v>
      </c>
      <c r="RD170" s="202"/>
      <c r="RE170" s="202"/>
      <c r="RF170" s="202"/>
      <c r="RG170" s="202"/>
      <c r="RH170" s="202"/>
      <c r="RI170" s="202"/>
      <c r="RJ170" s="202"/>
      <c r="RK170" s="202"/>
      <c r="RL170" s="203"/>
      <c r="RM170" s="204"/>
      <c r="RN170" s="108" t="e">
        <f t="shared" si="4630"/>
        <v>#VALUE!</v>
      </c>
      <c r="RO170" s="102">
        <f>IF(E170=0,0,SUMIF('Cocktail (December 2025)'!$F$6:$DB$1547,E170,'Cocktail (December 2025)'!$CI$6:$CI$1547))</f>
        <v>0</v>
      </c>
      <c r="RP170" s="108" t="e">
        <f t="shared" si="4631"/>
        <v>#VALUE!</v>
      </c>
      <c r="RQ170" s="109" t="e">
        <f t="shared" si="4632"/>
        <v>#VALUE!</v>
      </c>
      <c r="RR170" s="104" t="e">
        <f t="shared" si="4633"/>
        <v>#VALUE!</v>
      </c>
      <c r="RS170" s="105" t="e">
        <f t="shared" si="4634"/>
        <v>#VALUE!</v>
      </c>
      <c r="RT170" s="191"/>
      <c r="RU170" s="192" t="e">
        <f t="shared" si="4635"/>
        <v>#VALUE!</v>
      </c>
      <c r="RV170" s="106" t="e">
        <f t="shared" si="4636"/>
        <v>#VALUE!</v>
      </c>
      <c r="RW170" s="202"/>
      <c r="RX170" s="202"/>
      <c r="RY170" s="202"/>
      <c r="RZ170" s="202"/>
      <c r="SA170" s="202"/>
      <c r="SB170" s="202"/>
      <c r="SC170" s="202"/>
      <c r="SD170" s="202"/>
      <c r="SE170" s="203"/>
      <c r="SF170" s="204"/>
      <c r="SG170" s="108" t="e">
        <f t="shared" si="4637"/>
        <v>#VALUE!</v>
      </c>
      <c r="SH170" s="102">
        <f>IF(E170=0,0,SUMIF('Cocktail (December 2025)'!$F$6:$DB$1547,E170,'Cocktail (December 2025)'!$CL$6:$CL$1547))</f>
        <v>0</v>
      </c>
      <c r="SI170" s="108" t="e">
        <f t="shared" si="4638"/>
        <v>#VALUE!</v>
      </c>
      <c r="SJ170" s="109" t="e">
        <f t="shared" si="4639"/>
        <v>#VALUE!</v>
      </c>
      <c r="SK170" s="104" t="e">
        <f t="shared" si="4640"/>
        <v>#VALUE!</v>
      </c>
      <c r="SL170" s="105" t="e">
        <f t="shared" si="4641"/>
        <v>#VALUE!</v>
      </c>
      <c r="SM170" s="191"/>
      <c r="SN170" s="192" t="e">
        <f t="shared" si="4642"/>
        <v>#VALUE!</v>
      </c>
      <c r="SO170" s="106" t="e">
        <f t="shared" si="4643"/>
        <v>#VALUE!</v>
      </c>
      <c r="SP170" s="202"/>
      <c r="SQ170" s="202"/>
      <c r="SR170" s="202"/>
      <c r="SS170" s="202"/>
      <c r="ST170" s="202"/>
      <c r="SU170" s="202"/>
      <c r="SV170" s="202"/>
      <c r="SW170" s="202"/>
      <c r="SX170" s="203"/>
      <c r="SY170" s="204"/>
      <c r="SZ170" s="108" t="e">
        <f t="shared" si="4644"/>
        <v>#VALUE!</v>
      </c>
      <c r="TA170" s="102">
        <f>IF(E170=0,0,SUMIF('Cocktail (December 2025)'!$F$6:$DB$1547,E170,'Cocktail (December 2025)'!$CO$6:$CO$1547))</f>
        <v>0</v>
      </c>
      <c r="TB170" s="108" t="e">
        <f t="shared" si="4645"/>
        <v>#VALUE!</v>
      </c>
      <c r="TC170" s="109" t="e">
        <f t="shared" si="4646"/>
        <v>#VALUE!</v>
      </c>
      <c r="TD170" s="104" t="e">
        <f t="shared" si="4647"/>
        <v>#VALUE!</v>
      </c>
      <c r="TE170" s="105" t="e">
        <f t="shared" si="4648"/>
        <v>#VALUE!</v>
      </c>
      <c r="TF170" s="191"/>
      <c r="TG170" s="192" t="e">
        <f t="shared" si="4649"/>
        <v>#VALUE!</v>
      </c>
      <c r="TH170" s="106" t="e">
        <f t="shared" si="4650"/>
        <v>#VALUE!</v>
      </c>
      <c r="TI170" s="202"/>
      <c r="TJ170" s="202"/>
      <c r="TK170" s="202"/>
      <c r="TL170" s="202"/>
      <c r="TM170" s="202"/>
      <c r="TN170" s="202"/>
      <c r="TO170" s="202"/>
      <c r="TP170" s="202"/>
      <c r="TQ170" s="203"/>
      <c r="TR170" s="204"/>
      <c r="TS170" s="108" t="e">
        <f t="shared" si="4651"/>
        <v>#VALUE!</v>
      </c>
      <c r="TT170" s="102">
        <f>IF(E170=0,0,SUMIF('Cocktail (December 2025)'!$F$6:$DB$1547,E170,'Cocktail (December 2025)'!$CR$6:$CR$1547))</f>
        <v>0</v>
      </c>
      <c r="TU170" s="108" t="e">
        <f t="shared" si="4652"/>
        <v>#VALUE!</v>
      </c>
      <c r="TV170" s="109" t="e">
        <f t="shared" si="4653"/>
        <v>#VALUE!</v>
      </c>
      <c r="TW170" s="104" t="e">
        <f t="shared" si="4654"/>
        <v>#VALUE!</v>
      </c>
      <c r="TX170" s="105" t="e">
        <f t="shared" si="4655"/>
        <v>#VALUE!</v>
      </c>
      <c r="TY170" s="191"/>
      <c r="TZ170" s="192" t="e">
        <f t="shared" si="4656"/>
        <v>#VALUE!</v>
      </c>
      <c r="UA170" s="106" t="e">
        <f t="shared" si="4657"/>
        <v>#VALUE!</v>
      </c>
      <c r="UB170" s="202"/>
      <c r="UC170" s="202"/>
      <c r="UD170" s="202"/>
      <c r="UE170" s="202"/>
      <c r="UF170" s="202"/>
      <c r="UG170" s="202"/>
      <c r="UH170" s="202"/>
      <c r="UI170" s="202"/>
      <c r="UJ170" s="203"/>
      <c r="UK170" s="204"/>
      <c r="UL170" s="108" t="e">
        <f t="shared" si="4658"/>
        <v>#VALUE!</v>
      </c>
      <c r="UM170" s="102">
        <f>IF(E170=0,0,SUMIF('Cocktail (December 2025)'!$F$6:$DB$1547,E170,'Cocktail (December 2025)'!$CU$6:$CU$1547))</f>
        <v>0</v>
      </c>
      <c r="UN170" s="108" t="e">
        <f t="shared" si="4659"/>
        <v>#VALUE!</v>
      </c>
      <c r="UO170" s="109" t="e">
        <f t="shared" si="4660"/>
        <v>#VALUE!</v>
      </c>
      <c r="UP170" s="104" t="e">
        <f t="shared" si="4661"/>
        <v>#VALUE!</v>
      </c>
      <c r="UQ170" s="105" t="e">
        <f t="shared" si="4662"/>
        <v>#VALUE!</v>
      </c>
      <c r="UR170" s="191"/>
      <c r="US170" s="192" t="e">
        <f t="shared" si="4663"/>
        <v>#VALUE!</v>
      </c>
      <c r="UT170" s="106" t="e">
        <f t="shared" si="4664"/>
        <v>#VALUE!</v>
      </c>
      <c r="UU170" s="202"/>
      <c r="UV170" s="202"/>
      <c r="UW170" s="202"/>
      <c r="UX170" s="202"/>
      <c r="UY170" s="202"/>
      <c r="UZ170" s="202"/>
      <c r="VA170" s="202"/>
      <c r="VB170" s="202"/>
      <c r="VC170" s="203"/>
      <c r="VD170" s="204"/>
      <c r="VE170" s="108" t="e">
        <f t="shared" si="4665"/>
        <v>#VALUE!</v>
      </c>
      <c r="VF170" s="102">
        <f>IF(E170=0,0,SUMIF('Cocktail (December 2025)'!$F$6:$DB$1547,E170,'Cocktail (December 2025)'!$CX$6:$CX$1547))</f>
        <v>0</v>
      </c>
      <c r="VG170" s="108" t="e">
        <f t="shared" si="4666"/>
        <v>#VALUE!</v>
      </c>
      <c r="VH170" s="109" t="e">
        <f t="shared" si="4667"/>
        <v>#VALUE!</v>
      </c>
      <c r="VI170" s="104" t="e">
        <f t="shared" si="4668"/>
        <v>#VALUE!</v>
      </c>
      <c r="VJ170" s="105" t="e">
        <f t="shared" si="4669"/>
        <v>#VALUE!</v>
      </c>
      <c r="VK170" s="191"/>
      <c r="VL170" s="192" t="e">
        <f t="shared" si="4670"/>
        <v>#VALUE!</v>
      </c>
      <c r="VM170" s="106" t="e">
        <f t="shared" si="4671"/>
        <v>#VALUE!</v>
      </c>
      <c r="VN170" s="202"/>
      <c r="VO170" s="202"/>
      <c r="VP170" s="202"/>
      <c r="VQ170" s="202"/>
      <c r="VR170" s="202"/>
      <c r="VS170" s="202"/>
      <c r="VT170" s="202"/>
      <c r="VU170" s="202"/>
      <c r="VV170" s="203"/>
      <c r="VW170" s="204"/>
      <c r="VX170" s="108" t="e">
        <f t="shared" si="4672"/>
        <v>#VALUE!</v>
      </c>
      <c r="VY170" s="102">
        <f>IF(E170=0,0,SUMIF('Cocktail (December 2025)'!$F$6:$DB$1547,E170,'Cocktail (December 2025)'!$DA$6:$DA$1547))</f>
        <v>0</v>
      </c>
      <c r="VZ170" s="108" t="e">
        <f t="shared" si="4673"/>
        <v>#VALUE!</v>
      </c>
      <c r="WA170" s="109" t="e">
        <f t="shared" si="4674"/>
        <v>#VALUE!</v>
      </c>
      <c r="WB170" s="104" t="e">
        <f t="shared" si="4675"/>
        <v>#VALUE!</v>
      </c>
      <c r="WC170" s="105" t="e">
        <f t="shared" si="4676"/>
        <v>#VALUE!</v>
      </c>
      <c r="WD170" s="191"/>
      <c r="WE170" s="192" t="e">
        <f t="shared" si="4677"/>
        <v>#VALUE!</v>
      </c>
      <c r="WF170" s="14" t="s">
        <v>81</v>
      </c>
      <c r="WG170" s="62">
        <f t="shared" si="4678"/>
        <v>0</v>
      </c>
      <c r="WH170" s="13">
        <f t="shared" si="4679"/>
        <v>0</v>
      </c>
      <c r="WI170" s="13">
        <f t="shared" si="4680"/>
        <v>0</v>
      </c>
      <c r="WJ170" s="13">
        <f t="shared" si="4681"/>
        <v>0</v>
      </c>
      <c r="WK170" s="13">
        <f t="shared" si="4682"/>
        <v>0</v>
      </c>
      <c r="WL170" s="13">
        <f t="shared" si="4683"/>
        <v>0</v>
      </c>
      <c r="WM170" s="13">
        <f t="shared" si="4684"/>
        <v>0</v>
      </c>
      <c r="WN170" s="13">
        <f t="shared" si="4685"/>
        <v>0</v>
      </c>
      <c r="WO170" s="13">
        <f t="shared" si="4686"/>
        <v>0</v>
      </c>
      <c r="WP170" s="63">
        <f t="shared" si="4687"/>
        <v>0</v>
      </c>
      <c r="WQ170" s="63">
        <f t="shared" si="4688"/>
        <v>0</v>
      </c>
      <c r="WR170" s="63" t="e">
        <f t="shared" si="4689"/>
        <v>#VALUE!</v>
      </c>
      <c r="WS170" s="63" t="e">
        <f t="shared" si="4690"/>
        <v>#VALUE!</v>
      </c>
      <c r="WT170" s="54" t="e">
        <f t="shared" si="4691"/>
        <v>#VALUE!</v>
      </c>
      <c r="WU170" s="64" t="e">
        <f t="shared" si="4692"/>
        <v>#VALUE!</v>
      </c>
      <c r="WV170" s="196"/>
      <c r="WW170" s="197" t="e">
        <f t="shared" si="4693"/>
        <v>#VALUE!</v>
      </c>
      <c r="WX170" s="12" t="e">
        <f t="shared" si="4694"/>
        <v>#VALUE!</v>
      </c>
      <c r="WY170" s="61"/>
    </row>
    <row r="171" spans="1:623" ht="15" hidden="1" x14ac:dyDescent="0.3">
      <c r="A171" s="114" t="str">
        <f t="shared" si="3994"/>
        <v>-</v>
      </c>
      <c r="B171" s="175"/>
      <c r="C171" s="173">
        <v>967</v>
      </c>
      <c r="D171" s="174">
        <v>472</v>
      </c>
      <c r="E171" s="138"/>
      <c r="F171" s="98" t="str">
        <f>IF(E171="","",IF(VLOOKUP(E171,'Master Data (December 2025)'!$B$10:$N$857,1)=E171,VLOOKUP(E171,'Master Data (December 2025)'!$B$10:$N$857,6),"XX"))</f>
        <v/>
      </c>
      <c r="G171" s="98"/>
      <c r="H171" s="90" t="str">
        <f>IF(E171="","",IF(VLOOKUP(E171,'Master Data (December 2025)'!$B$10:$N$857,1)=E171,VLOOKUP(E171,'Master Data (December 2025)'!$B$10:$N$857,8),"XX"))</f>
        <v/>
      </c>
      <c r="I171" s="98"/>
      <c r="J171" s="90" t="str">
        <f>IF(E171="","",IF(VLOOKUP(E171,'Master Data (December 2025)'!$B$10:$N$857,1)=E171,VLOOKUP(E171,'Master Data (December 2025)'!$B$10:$N$857,3),"XX"))</f>
        <v/>
      </c>
      <c r="K171" s="99" t="str">
        <f>IF(E171="","",IF(VLOOKUP(E171,'Master Data (December 2025)'!$B$10:$N$857,1)=E171,VLOOKUP(E171,'Master Data (December 2025)'!$B$10:$N$857,5),"XX"))</f>
        <v/>
      </c>
      <c r="L171" s="215" t="str">
        <f>IF(E171="","",IF(VLOOKUP(E171,'Master Data (December 2025)'!$B$10:$N$857,1)=E171,VLOOKUP(E171,'Master Data (December 2025)'!$B$10:$N$857,11),"XX"))</f>
        <v/>
      </c>
      <c r="M171" s="215" t="str">
        <f>IF(E171="","",IF(VLOOKUP(E171,'Master Data (December 2025)'!$B$10:$N$857,1)=E171,VLOOKUP(E171,'Master Data (December 2025)'!$B$10:$N$857,13),"XX"))</f>
        <v/>
      </c>
      <c r="N171" s="208"/>
      <c r="O171" s="100">
        <f t="shared" si="4462"/>
        <v>0</v>
      </c>
      <c r="P171" s="202"/>
      <c r="Q171" s="202"/>
      <c r="R171" s="202"/>
      <c r="S171" s="202"/>
      <c r="T171" s="202"/>
      <c r="U171" s="202"/>
      <c r="V171" s="202"/>
      <c r="W171" s="202"/>
      <c r="X171" s="203"/>
      <c r="Y171" s="204"/>
      <c r="Z171" s="101" t="e">
        <f t="shared" si="4463"/>
        <v>#VALUE!</v>
      </c>
      <c r="AA171" s="102">
        <f>IF(E171=0,0,SUMIF('Cocktail (December 2025)'!$F$6:$DB$1547,E171,'Cocktail (December 2025)'!$O$6:$O$1547))</f>
        <v>0</v>
      </c>
      <c r="AB171" s="103" t="e">
        <f t="shared" si="4464"/>
        <v>#VALUE!</v>
      </c>
      <c r="AC171" s="104" t="e">
        <f t="shared" si="4465"/>
        <v>#VALUE!</v>
      </c>
      <c r="AD171" s="104" t="e">
        <f t="shared" si="4466"/>
        <v>#VALUE!</v>
      </c>
      <c r="AE171" s="105" t="e">
        <f t="shared" si="4467"/>
        <v>#VALUE!</v>
      </c>
      <c r="AF171" s="191"/>
      <c r="AG171" s="192" t="e">
        <f t="shared" si="4468"/>
        <v>#VALUE!</v>
      </c>
      <c r="AH171" s="106" t="e">
        <f t="shared" si="3995"/>
        <v>#VALUE!</v>
      </c>
      <c r="AI171" s="202"/>
      <c r="AJ171" s="202"/>
      <c r="AK171" s="202"/>
      <c r="AL171" s="202"/>
      <c r="AM171" s="202"/>
      <c r="AN171" s="202"/>
      <c r="AO171" s="202"/>
      <c r="AP171" s="202"/>
      <c r="AQ171" s="203"/>
      <c r="AR171" s="204"/>
      <c r="AS171" s="107" t="e">
        <f t="shared" si="4469"/>
        <v>#VALUE!</v>
      </c>
      <c r="AT171" s="102">
        <f>IF(E171=0,0,SUMIF('Cocktail (December 2025)'!$F$6:$DB$1547,E171,'Cocktail (December 2025)'!$R$6:$R$1547))</f>
        <v>0</v>
      </c>
      <c r="AU171" s="108" t="e">
        <f t="shared" si="4470"/>
        <v>#VALUE!</v>
      </c>
      <c r="AV171" s="104" t="e">
        <f t="shared" si="4471"/>
        <v>#VALUE!</v>
      </c>
      <c r="AW171" s="104" t="e">
        <f t="shared" si="4472"/>
        <v>#VALUE!</v>
      </c>
      <c r="AX171" s="105" t="e">
        <f t="shared" si="4473"/>
        <v>#VALUE!</v>
      </c>
      <c r="AY171" s="191"/>
      <c r="AZ171" s="192" t="e">
        <f t="shared" si="4474"/>
        <v>#VALUE!</v>
      </c>
      <c r="BA171" s="106" t="e">
        <f t="shared" si="4475"/>
        <v>#VALUE!</v>
      </c>
      <c r="BB171" s="202"/>
      <c r="BC171" s="202"/>
      <c r="BD171" s="202"/>
      <c r="BE171" s="202"/>
      <c r="BF171" s="202"/>
      <c r="BG171" s="202"/>
      <c r="BH171" s="202"/>
      <c r="BI171" s="202"/>
      <c r="BJ171" s="203"/>
      <c r="BK171" s="204"/>
      <c r="BL171" s="108" t="e">
        <f t="shared" si="4476"/>
        <v>#VALUE!</v>
      </c>
      <c r="BM171" s="102">
        <f>IF(E171=0,0,SUMIF('Cocktail (December 2025)'!$F$6:$DB$1547,E171,'Cocktail (December 2025)'!$U$6:$U$1547))</f>
        <v>0</v>
      </c>
      <c r="BN171" s="108" t="e">
        <f t="shared" si="4477"/>
        <v>#VALUE!</v>
      </c>
      <c r="BO171" s="109" t="e">
        <f t="shared" si="4478"/>
        <v>#VALUE!</v>
      </c>
      <c r="BP171" s="104" t="e">
        <f t="shared" si="4479"/>
        <v>#VALUE!</v>
      </c>
      <c r="BQ171" s="105" t="e">
        <f t="shared" si="4480"/>
        <v>#VALUE!</v>
      </c>
      <c r="BR171" s="191"/>
      <c r="BS171" s="192" t="e">
        <f t="shared" si="4481"/>
        <v>#VALUE!</v>
      </c>
      <c r="BT171" s="106" t="e">
        <f t="shared" si="4482"/>
        <v>#VALUE!</v>
      </c>
      <c r="BU171" s="202"/>
      <c r="BV171" s="202"/>
      <c r="BW171" s="202"/>
      <c r="BX171" s="202"/>
      <c r="BY171" s="202"/>
      <c r="BZ171" s="202"/>
      <c r="CA171" s="202"/>
      <c r="CB171" s="202"/>
      <c r="CC171" s="203"/>
      <c r="CD171" s="204"/>
      <c r="CE171" s="108" t="e">
        <f t="shared" si="4483"/>
        <v>#VALUE!</v>
      </c>
      <c r="CF171" s="102">
        <f>IF(E171=0,0,SUMIF('Cocktail (December 2025)'!$F$6:$DB$1547,E171,'Cocktail (December 2025)'!$X$6:$X$1547))</f>
        <v>0</v>
      </c>
      <c r="CG171" s="108" t="e">
        <f t="shared" si="4484"/>
        <v>#VALUE!</v>
      </c>
      <c r="CH171" s="109" t="e">
        <f t="shared" si="4485"/>
        <v>#VALUE!</v>
      </c>
      <c r="CI171" s="104" t="e">
        <f t="shared" si="4486"/>
        <v>#VALUE!</v>
      </c>
      <c r="CJ171" s="105" t="e">
        <f t="shared" si="4487"/>
        <v>#VALUE!</v>
      </c>
      <c r="CK171" s="191"/>
      <c r="CL171" s="192" t="e">
        <f t="shared" si="4488"/>
        <v>#VALUE!</v>
      </c>
      <c r="CM171" s="106" t="e">
        <f t="shared" si="4489"/>
        <v>#VALUE!</v>
      </c>
      <c r="CN171" s="202"/>
      <c r="CO171" s="202"/>
      <c r="CP171" s="202"/>
      <c r="CQ171" s="202"/>
      <c r="CR171" s="202"/>
      <c r="CS171" s="202"/>
      <c r="CT171" s="202"/>
      <c r="CU171" s="202"/>
      <c r="CV171" s="203"/>
      <c r="CW171" s="204"/>
      <c r="CX171" s="108" t="e">
        <f t="shared" si="4490"/>
        <v>#VALUE!</v>
      </c>
      <c r="CY171" s="102">
        <f>IF(E171=0,0,SUMIF('Cocktail (December 2025)'!$F$6:$DB$1547,E171,'Cocktail (December 2025)'!$AA$6:$AA$1547))</f>
        <v>0</v>
      </c>
      <c r="CZ171" s="108" t="e">
        <f t="shared" si="4491"/>
        <v>#VALUE!</v>
      </c>
      <c r="DA171" s="109" t="e">
        <f t="shared" si="4492"/>
        <v>#VALUE!</v>
      </c>
      <c r="DB171" s="104" t="e">
        <f t="shared" si="4493"/>
        <v>#VALUE!</v>
      </c>
      <c r="DC171" s="105" t="e">
        <f t="shared" si="4494"/>
        <v>#VALUE!</v>
      </c>
      <c r="DD171" s="191"/>
      <c r="DE171" s="192" t="e">
        <f t="shared" si="4495"/>
        <v>#VALUE!</v>
      </c>
      <c r="DF171" s="106" t="e">
        <f t="shared" si="4496"/>
        <v>#VALUE!</v>
      </c>
      <c r="DG171" s="202"/>
      <c r="DH171" s="202"/>
      <c r="DI171" s="202"/>
      <c r="DJ171" s="202"/>
      <c r="DK171" s="202"/>
      <c r="DL171" s="202"/>
      <c r="DM171" s="202"/>
      <c r="DN171" s="202"/>
      <c r="DO171" s="203"/>
      <c r="DP171" s="204"/>
      <c r="DQ171" s="108" t="e">
        <f t="shared" si="4497"/>
        <v>#VALUE!</v>
      </c>
      <c r="DR171" s="102">
        <f>IF(E171=0,0,SUMIF('Cocktail (December 2025)'!$F$6:$DB$1547,E171,'Cocktail (December 2025)'!$AD$6:$AD$1547))</f>
        <v>0</v>
      </c>
      <c r="DS171" s="108" t="e">
        <f t="shared" si="4498"/>
        <v>#VALUE!</v>
      </c>
      <c r="DT171" s="109" t="e">
        <f t="shared" si="4499"/>
        <v>#VALUE!</v>
      </c>
      <c r="DU171" s="104" t="e">
        <f t="shared" si="4500"/>
        <v>#VALUE!</v>
      </c>
      <c r="DV171" s="105" t="e">
        <f t="shared" si="4501"/>
        <v>#VALUE!</v>
      </c>
      <c r="DW171" s="191"/>
      <c r="DX171" s="192" t="e">
        <f t="shared" si="4502"/>
        <v>#VALUE!</v>
      </c>
      <c r="DY171" s="106" t="e">
        <f t="shared" si="4503"/>
        <v>#VALUE!</v>
      </c>
      <c r="DZ171" s="202"/>
      <c r="EA171" s="202"/>
      <c r="EB171" s="202"/>
      <c r="EC171" s="202"/>
      <c r="ED171" s="202"/>
      <c r="EE171" s="202"/>
      <c r="EF171" s="202"/>
      <c r="EG171" s="202"/>
      <c r="EH171" s="203"/>
      <c r="EI171" s="204"/>
      <c r="EJ171" s="108" t="e">
        <f t="shared" si="4504"/>
        <v>#VALUE!</v>
      </c>
      <c r="EK171" s="102">
        <f>IF(E171=0,0,SUMIF('Cocktail (December 2025)'!$F$6:$DB$1547,E171,'Cocktail (December 2025)'!$AG$6:$AG$1547))</f>
        <v>0</v>
      </c>
      <c r="EL171" s="108" t="e">
        <f t="shared" si="4505"/>
        <v>#VALUE!</v>
      </c>
      <c r="EM171" s="109" t="e">
        <f t="shared" si="4506"/>
        <v>#VALUE!</v>
      </c>
      <c r="EN171" s="104" t="e">
        <f t="shared" si="4507"/>
        <v>#VALUE!</v>
      </c>
      <c r="EO171" s="105" t="e">
        <f t="shared" si="4508"/>
        <v>#VALUE!</v>
      </c>
      <c r="EP171" s="191"/>
      <c r="EQ171" s="199" t="e">
        <f t="shared" si="4509"/>
        <v>#VALUE!</v>
      </c>
      <c r="ER171" s="185" t="e">
        <f t="shared" si="4510"/>
        <v>#VALUE!</v>
      </c>
      <c r="ES171" s="202"/>
      <c r="ET171" s="202"/>
      <c r="EU171" s="202"/>
      <c r="EV171" s="202"/>
      <c r="EW171" s="202"/>
      <c r="EX171" s="202"/>
      <c r="EY171" s="202"/>
      <c r="EZ171" s="202"/>
      <c r="FA171" s="203"/>
      <c r="FB171" s="204"/>
      <c r="FC171" s="108" t="e">
        <f t="shared" si="4511"/>
        <v>#VALUE!</v>
      </c>
      <c r="FD171" s="102">
        <f>IF(E171=0,0,SUMIF('Cocktail (December 2025)'!$F$6:$DB$1547,E171,'Cocktail (December 2025)'!$AJ$6:$AJ$1547))</f>
        <v>0</v>
      </c>
      <c r="FE171" s="108" t="e">
        <f t="shared" si="4512"/>
        <v>#VALUE!</v>
      </c>
      <c r="FF171" s="109" t="e">
        <f t="shared" si="4513"/>
        <v>#VALUE!</v>
      </c>
      <c r="FG171" s="104" t="e">
        <f t="shared" si="4514"/>
        <v>#VALUE!</v>
      </c>
      <c r="FH171" s="105" t="e">
        <f t="shared" si="4515"/>
        <v>#VALUE!</v>
      </c>
      <c r="FI171" s="191"/>
      <c r="FJ171" s="192" t="e">
        <f t="shared" si="4516"/>
        <v>#VALUE!</v>
      </c>
      <c r="FK171" s="110" t="e">
        <f t="shared" si="4517"/>
        <v>#VALUE!</v>
      </c>
      <c r="FL171" s="202"/>
      <c r="FM171" s="202"/>
      <c r="FN171" s="202"/>
      <c r="FO171" s="202"/>
      <c r="FP171" s="202"/>
      <c r="FQ171" s="202"/>
      <c r="FR171" s="202"/>
      <c r="FS171" s="202"/>
      <c r="FT171" s="203"/>
      <c r="FU171" s="204"/>
      <c r="FV171" s="108" t="e">
        <f t="shared" si="4518"/>
        <v>#VALUE!</v>
      </c>
      <c r="FW171" s="102">
        <f>IF(E171=0,0,SUMIF('Cocktail (December 2025)'!$F$6:$DB$1547,E171,'Cocktail (December 2025)'!$AM$6:$AM$1547))</f>
        <v>0</v>
      </c>
      <c r="FX171" s="108" t="e">
        <f t="shared" si="4519"/>
        <v>#VALUE!</v>
      </c>
      <c r="FY171" s="109" t="e">
        <f t="shared" si="4520"/>
        <v>#VALUE!</v>
      </c>
      <c r="FZ171" s="104" t="e">
        <f t="shared" si="4521"/>
        <v>#VALUE!</v>
      </c>
      <c r="GA171" s="105" t="e">
        <f t="shared" si="4522"/>
        <v>#VALUE!</v>
      </c>
      <c r="GB171" s="191"/>
      <c r="GC171" s="192" t="e">
        <f t="shared" si="4523"/>
        <v>#VALUE!</v>
      </c>
      <c r="GD171" s="106" t="e">
        <f t="shared" si="4524"/>
        <v>#VALUE!</v>
      </c>
      <c r="GE171" s="202"/>
      <c r="GF171" s="202"/>
      <c r="GG171" s="202"/>
      <c r="GH171" s="202"/>
      <c r="GI171" s="202"/>
      <c r="GJ171" s="202"/>
      <c r="GK171" s="202"/>
      <c r="GL171" s="202"/>
      <c r="GM171" s="203"/>
      <c r="GN171" s="204"/>
      <c r="GO171" s="108" t="e">
        <f t="shared" si="4525"/>
        <v>#VALUE!</v>
      </c>
      <c r="GP171" s="102">
        <f>IF(E171=0,0,SUMIF('Cocktail (December 2025)'!$F$6:$DB$1547,E171,'Cocktail (December 2025)'!$AP$6:$AP$1547))</f>
        <v>0</v>
      </c>
      <c r="GQ171" s="108" t="e">
        <f t="shared" si="4526"/>
        <v>#VALUE!</v>
      </c>
      <c r="GR171" s="109" t="e">
        <f t="shared" si="4527"/>
        <v>#VALUE!</v>
      </c>
      <c r="GS171" s="104" t="e">
        <f t="shared" si="4528"/>
        <v>#VALUE!</v>
      </c>
      <c r="GT171" s="105" t="e">
        <f t="shared" si="4529"/>
        <v>#VALUE!</v>
      </c>
      <c r="GU171" s="191"/>
      <c r="GV171" s="192" t="e">
        <f t="shared" si="4530"/>
        <v>#VALUE!</v>
      </c>
      <c r="GW171" s="106" t="e">
        <f t="shared" si="4531"/>
        <v>#VALUE!</v>
      </c>
      <c r="GX171" s="202"/>
      <c r="GY171" s="202"/>
      <c r="GZ171" s="202"/>
      <c r="HA171" s="202"/>
      <c r="HB171" s="202"/>
      <c r="HC171" s="202"/>
      <c r="HD171" s="202"/>
      <c r="HE171" s="202"/>
      <c r="HF171" s="203"/>
      <c r="HG171" s="204"/>
      <c r="HH171" s="108" t="e">
        <f t="shared" si="4532"/>
        <v>#VALUE!</v>
      </c>
      <c r="HI171" s="102">
        <f>IF(E171=0,0,SUMIF('Cocktail (December 2025)'!$F$6:$DB$1547,E171,'Cocktail (December 2025)'!$AS$6:$AS$1547))</f>
        <v>0</v>
      </c>
      <c r="HJ171" s="108" t="e">
        <f t="shared" si="4533"/>
        <v>#VALUE!</v>
      </c>
      <c r="HK171" s="109" t="e">
        <f t="shared" si="4534"/>
        <v>#VALUE!</v>
      </c>
      <c r="HL171" s="104" t="e">
        <f t="shared" si="4535"/>
        <v>#VALUE!</v>
      </c>
      <c r="HM171" s="105" t="e">
        <f t="shared" si="4536"/>
        <v>#VALUE!</v>
      </c>
      <c r="HN171" s="191"/>
      <c r="HO171" s="192" t="e">
        <f t="shared" si="4537"/>
        <v>#VALUE!</v>
      </c>
      <c r="HP171" s="106" t="e">
        <f t="shared" si="4538"/>
        <v>#VALUE!</v>
      </c>
      <c r="HQ171" s="202"/>
      <c r="HR171" s="202"/>
      <c r="HS171" s="202"/>
      <c r="HT171" s="202"/>
      <c r="HU171" s="202"/>
      <c r="HV171" s="202"/>
      <c r="HW171" s="202"/>
      <c r="HX171" s="202"/>
      <c r="HY171" s="203"/>
      <c r="HZ171" s="204"/>
      <c r="IA171" s="108" t="e">
        <f t="shared" si="4539"/>
        <v>#VALUE!</v>
      </c>
      <c r="IB171" s="102">
        <f>IF(E171=0,0,SUMIF('Cocktail (December 2025)'!$F$6:$DB$1547,E171,'Cocktail (December 2025)'!$AV$6:$AV$1547))</f>
        <v>0</v>
      </c>
      <c r="IC171" s="108" t="e">
        <f t="shared" si="4540"/>
        <v>#VALUE!</v>
      </c>
      <c r="ID171" s="109" t="e">
        <f t="shared" si="4541"/>
        <v>#VALUE!</v>
      </c>
      <c r="IE171" s="104" t="e">
        <f t="shared" si="4542"/>
        <v>#VALUE!</v>
      </c>
      <c r="IF171" s="105" t="e">
        <f t="shared" si="4543"/>
        <v>#VALUE!</v>
      </c>
      <c r="IG171" s="191"/>
      <c r="IH171" s="192" t="e">
        <f t="shared" si="4544"/>
        <v>#VALUE!</v>
      </c>
      <c r="II171" s="106" t="e">
        <f t="shared" si="4545"/>
        <v>#VALUE!</v>
      </c>
      <c r="IJ171" s="202"/>
      <c r="IK171" s="202"/>
      <c r="IL171" s="202"/>
      <c r="IM171" s="202"/>
      <c r="IN171" s="202"/>
      <c r="IO171" s="202"/>
      <c r="IP171" s="202"/>
      <c r="IQ171" s="202"/>
      <c r="IR171" s="203"/>
      <c r="IS171" s="204"/>
      <c r="IT171" s="108" t="e">
        <f t="shared" si="4546"/>
        <v>#VALUE!</v>
      </c>
      <c r="IU171" s="102">
        <f>IF(E171=0,0,SUMIF('Cocktail (December 2025)'!$F$6:$DB$1547,E171,'Cocktail (December 2025)'!$AY$6:$AY$1547))</f>
        <v>0</v>
      </c>
      <c r="IV171" s="108" t="e">
        <f t="shared" si="4547"/>
        <v>#VALUE!</v>
      </c>
      <c r="IW171" s="109" t="e">
        <f t="shared" si="4548"/>
        <v>#VALUE!</v>
      </c>
      <c r="IX171" s="104" t="e">
        <f t="shared" si="4549"/>
        <v>#VALUE!</v>
      </c>
      <c r="IY171" s="105" t="e">
        <f t="shared" si="4550"/>
        <v>#VALUE!</v>
      </c>
      <c r="IZ171" s="191"/>
      <c r="JA171" s="192" t="e">
        <f t="shared" si="4551"/>
        <v>#VALUE!</v>
      </c>
      <c r="JB171" s="106" t="e">
        <f t="shared" si="4552"/>
        <v>#VALUE!</v>
      </c>
      <c r="JC171" s="202"/>
      <c r="JD171" s="202"/>
      <c r="JE171" s="202"/>
      <c r="JF171" s="202"/>
      <c r="JG171" s="202"/>
      <c r="JH171" s="202"/>
      <c r="JI171" s="202"/>
      <c r="JJ171" s="202"/>
      <c r="JK171" s="203"/>
      <c r="JL171" s="204"/>
      <c r="JM171" s="108" t="e">
        <f t="shared" si="4553"/>
        <v>#VALUE!</v>
      </c>
      <c r="JN171" s="102">
        <f>IF(E171=0,0,SUMIF('Cocktail (December 2025)'!$F$6:$DB$1547,E171,'Cocktail (December 2025)'!$BB$6:$BB$1547))</f>
        <v>0</v>
      </c>
      <c r="JO171" s="108" t="e">
        <f t="shared" si="4554"/>
        <v>#VALUE!</v>
      </c>
      <c r="JP171" s="109" t="e">
        <f t="shared" si="4555"/>
        <v>#VALUE!</v>
      </c>
      <c r="JQ171" s="104" t="e">
        <f t="shared" si="4556"/>
        <v>#VALUE!</v>
      </c>
      <c r="JR171" s="105" t="e">
        <f t="shared" si="4557"/>
        <v>#VALUE!</v>
      </c>
      <c r="JS171" s="191"/>
      <c r="JT171" s="192" t="e">
        <f t="shared" si="4558"/>
        <v>#VALUE!</v>
      </c>
      <c r="JU171" s="106" t="e">
        <f t="shared" si="4559"/>
        <v>#VALUE!</v>
      </c>
      <c r="JV171" s="202"/>
      <c r="JW171" s="202"/>
      <c r="JX171" s="202"/>
      <c r="JY171" s="202"/>
      <c r="JZ171" s="202"/>
      <c r="KA171" s="202"/>
      <c r="KB171" s="202"/>
      <c r="KC171" s="202"/>
      <c r="KD171" s="203"/>
      <c r="KE171" s="204"/>
      <c r="KF171" s="108" t="e">
        <f t="shared" si="4560"/>
        <v>#VALUE!</v>
      </c>
      <c r="KG171" s="102">
        <f>IF(E171=0,0,SUMIF('Cocktail (December 2025)'!$F$6:$DB$1547,E171,'Cocktail (December 2025)'!$BE$6:$BE$1547))</f>
        <v>0</v>
      </c>
      <c r="KH171" s="108" t="e">
        <f t="shared" si="4561"/>
        <v>#VALUE!</v>
      </c>
      <c r="KI171" s="109" t="e">
        <f t="shared" si="4562"/>
        <v>#VALUE!</v>
      </c>
      <c r="KJ171" s="104" t="e">
        <f t="shared" si="4563"/>
        <v>#VALUE!</v>
      </c>
      <c r="KK171" s="105" t="e">
        <f t="shared" si="4564"/>
        <v>#VALUE!</v>
      </c>
      <c r="KL171" s="191"/>
      <c r="KM171" s="192" t="e">
        <f t="shared" si="4565"/>
        <v>#VALUE!</v>
      </c>
      <c r="KN171" s="106" t="e">
        <f t="shared" si="4566"/>
        <v>#VALUE!</v>
      </c>
      <c r="KO171" s="202"/>
      <c r="KP171" s="202"/>
      <c r="KQ171" s="202"/>
      <c r="KR171" s="202"/>
      <c r="KS171" s="202"/>
      <c r="KT171" s="202"/>
      <c r="KU171" s="202"/>
      <c r="KV171" s="202"/>
      <c r="KW171" s="203"/>
      <c r="KX171" s="204"/>
      <c r="KY171" s="108" t="e">
        <f t="shared" si="4567"/>
        <v>#VALUE!</v>
      </c>
      <c r="KZ171" s="102">
        <f>IF(E171=0,0,SUMIF('Cocktail (December 2025)'!$F$6:$DB$1547,E171,'Cocktail (December 2025)'!$BH$6:$BH$1547))</f>
        <v>0</v>
      </c>
      <c r="LA171" s="108" t="e">
        <f t="shared" si="4568"/>
        <v>#VALUE!</v>
      </c>
      <c r="LB171" s="109" t="e">
        <f t="shared" si="4569"/>
        <v>#VALUE!</v>
      </c>
      <c r="LC171" s="104" t="e">
        <f t="shared" si="4570"/>
        <v>#VALUE!</v>
      </c>
      <c r="LD171" s="105" t="e">
        <f t="shared" si="4571"/>
        <v>#VALUE!</v>
      </c>
      <c r="LE171" s="191"/>
      <c r="LF171" s="192" t="e">
        <f t="shared" si="4572"/>
        <v>#VALUE!</v>
      </c>
      <c r="LG171" s="106" t="e">
        <f t="shared" si="4573"/>
        <v>#VALUE!</v>
      </c>
      <c r="LH171" s="202"/>
      <c r="LI171" s="202"/>
      <c r="LJ171" s="202"/>
      <c r="LK171" s="202"/>
      <c r="LL171" s="202"/>
      <c r="LM171" s="202"/>
      <c r="LN171" s="202"/>
      <c r="LO171" s="202"/>
      <c r="LP171" s="203"/>
      <c r="LQ171" s="204"/>
      <c r="LR171" s="108" t="e">
        <f t="shared" si="4574"/>
        <v>#VALUE!</v>
      </c>
      <c r="LS171" s="102">
        <f>IF(E171=0,0,SUMIF('Cocktail (December 2025)'!$F$6:$DB$1547,E171,'Cocktail (December 2025)'!$BK$6:$BK$1547))</f>
        <v>0</v>
      </c>
      <c r="LT171" s="108" t="e">
        <f t="shared" si="4575"/>
        <v>#VALUE!</v>
      </c>
      <c r="LU171" s="109" t="e">
        <f t="shared" si="4576"/>
        <v>#VALUE!</v>
      </c>
      <c r="LV171" s="104" t="e">
        <f t="shared" si="4577"/>
        <v>#VALUE!</v>
      </c>
      <c r="LW171" s="105" t="e">
        <f t="shared" si="4578"/>
        <v>#VALUE!</v>
      </c>
      <c r="LX171" s="191"/>
      <c r="LY171" s="192" t="e">
        <f t="shared" si="4579"/>
        <v>#VALUE!</v>
      </c>
      <c r="LZ171" s="106" t="e">
        <f t="shared" si="4580"/>
        <v>#VALUE!</v>
      </c>
      <c r="MA171" s="202"/>
      <c r="MB171" s="202"/>
      <c r="MC171" s="202"/>
      <c r="MD171" s="202"/>
      <c r="ME171" s="202"/>
      <c r="MF171" s="202"/>
      <c r="MG171" s="202"/>
      <c r="MH171" s="202"/>
      <c r="MI171" s="203"/>
      <c r="MJ171" s="204"/>
      <c r="MK171" s="108" t="e">
        <f t="shared" si="4581"/>
        <v>#VALUE!</v>
      </c>
      <c r="ML171" s="102">
        <f>IF(E171=0,0,SUMIF('Cocktail (December 2025)'!$F$6:$DB$1547,E171,'Cocktail (December 2025)'!$BN$6:$BN$1547))</f>
        <v>0</v>
      </c>
      <c r="MM171" s="108" t="e">
        <f t="shared" si="4582"/>
        <v>#VALUE!</v>
      </c>
      <c r="MN171" s="109" t="e">
        <f t="shared" si="4583"/>
        <v>#VALUE!</v>
      </c>
      <c r="MO171" s="104" t="e">
        <f t="shared" si="4584"/>
        <v>#VALUE!</v>
      </c>
      <c r="MP171" s="105" t="e">
        <f t="shared" si="4585"/>
        <v>#VALUE!</v>
      </c>
      <c r="MQ171" s="191"/>
      <c r="MR171" s="192" t="e">
        <f t="shared" si="4586"/>
        <v>#VALUE!</v>
      </c>
      <c r="MS171" s="106" t="e">
        <f t="shared" si="4587"/>
        <v>#VALUE!</v>
      </c>
      <c r="MT171" s="202"/>
      <c r="MU171" s="202"/>
      <c r="MV171" s="202"/>
      <c r="MW171" s="202"/>
      <c r="MX171" s="202"/>
      <c r="MY171" s="202"/>
      <c r="MZ171" s="202"/>
      <c r="NA171" s="202"/>
      <c r="NB171" s="203"/>
      <c r="NC171" s="204"/>
      <c r="ND171" s="108" t="e">
        <f t="shared" si="4588"/>
        <v>#VALUE!</v>
      </c>
      <c r="NE171" s="102">
        <f>IF(E171=0,0,SUMIF('Cocktail (December 2025)'!$F$6:$DB$1547,E171,'Cocktail (December 2025)'!$BQ$6:$BQ$1547))</f>
        <v>0</v>
      </c>
      <c r="NF171" s="108" t="e">
        <f t="shared" si="4589"/>
        <v>#VALUE!</v>
      </c>
      <c r="NG171" s="109" t="e">
        <f t="shared" si="4590"/>
        <v>#VALUE!</v>
      </c>
      <c r="NH171" s="104" t="e">
        <f t="shared" si="4591"/>
        <v>#VALUE!</v>
      </c>
      <c r="NI171" s="105" t="e">
        <f t="shared" si="4592"/>
        <v>#VALUE!</v>
      </c>
      <c r="NJ171" s="191"/>
      <c r="NK171" s="192" t="e">
        <f t="shared" si="4593"/>
        <v>#VALUE!</v>
      </c>
      <c r="NL171" s="106" t="e">
        <f t="shared" si="4594"/>
        <v>#VALUE!</v>
      </c>
      <c r="NM171" s="202"/>
      <c r="NN171" s="202"/>
      <c r="NO171" s="202"/>
      <c r="NP171" s="202"/>
      <c r="NQ171" s="202"/>
      <c r="NR171" s="202"/>
      <c r="NS171" s="202"/>
      <c r="NT171" s="202"/>
      <c r="NU171" s="203"/>
      <c r="NV171" s="204"/>
      <c r="NW171" s="108" t="e">
        <f t="shared" si="4595"/>
        <v>#VALUE!</v>
      </c>
      <c r="NX171" s="102">
        <f>IF(E171=0,0,SUMIF('Cocktail (December 2025)'!$F$6:$DB$1547,E171,'Cocktail (December 2025)'!$BT$6:$BT$1547))</f>
        <v>0</v>
      </c>
      <c r="NY171" s="108" t="e">
        <f t="shared" si="4596"/>
        <v>#VALUE!</v>
      </c>
      <c r="NZ171" s="109" t="e">
        <f t="shared" si="4597"/>
        <v>#VALUE!</v>
      </c>
      <c r="OA171" s="104" t="e">
        <f t="shared" si="4598"/>
        <v>#VALUE!</v>
      </c>
      <c r="OB171" s="105" t="e">
        <f t="shared" si="4599"/>
        <v>#VALUE!</v>
      </c>
      <c r="OC171" s="191"/>
      <c r="OD171" s="192" t="e">
        <f t="shared" si="4600"/>
        <v>#VALUE!</v>
      </c>
      <c r="OE171" s="106" t="e">
        <f t="shared" si="4601"/>
        <v>#VALUE!</v>
      </c>
      <c r="OF171" s="202"/>
      <c r="OG171" s="202"/>
      <c r="OH171" s="202"/>
      <c r="OI171" s="202"/>
      <c r="OJ171" s="202"/>
      <c r="OK171" s="202"/>
      <c r="OL171" s="202"/>
      <c r="OM171" s="202"/>
      <c r="ON171" s="203"/>
      <c r="OO171" s="204"/>
      <c r="OP171" s="108" t="e">
        <f t="shared" si="4602"/>
        <v>#VALUE!</v>
      </c>
      <c r="OQ171" s="102">
        <f>IF(E171=0,0,SUMIF('Cocktail (December 2025)'!$F$6:$DB$1547,E171,'Cocktail (December 2025)'!$BW$6:$BW$1547))</f>
        <v>0</v>
      </c>
      <c r="OR171" s="108" t="e">
        <f t="shared" si="4603"/>
        <v>#VALUE!</v>
      </c>
      <c r="OS171" s="109" t="e">
        <f t="shared" si="4604"/>
        <v>#VALUE!</v>
      </c>
      <c r="OT171" s="104" t="e">
        <f t="shared" si="4605"/>
        <v>#VALUE!</v>
      </c>
      <c r="OU171" s="105" t="e">
        <f t="shared" si="4606"/>
        <v>#VALUE!</v>
      </c>
      <c r="OV171" s="191"/>
      <c r="OW171" s="192" t="e">
        <f t="shared" si="4607"/>
        <v>#VALUE!</v>
      </c>
      <c r="OX171" s="106" t="e">
        <f t="shared" si="4608"/>
        <v>#VALUE!</v>
      </c>
      <c r="OY171" s="202"/>
      <c r="OZ171" s="202"/>
      <c r="PA171" s="202"/>
      <c r="PB171" s="202"/>
      <c r="PC171" s="202"/>
      <c r="PD171" s="202"/>
      <c r="PE171" s="202"/>
      <c r="PF171" s="202"/>
      <c r="PG171" s="203"/>
      <c r="PH171" s="204"/>
      <c r="PI171" s="108" t="e">
        <f t="shared" si="4609"/>
        <v>#VALUE!</v>
      </c>
      <c r="PJ171" s="102">
        <f>IF(E171=0,0,SUMIF('Cocktail (December 2025)'!$F$6:$DB$1547,E171,'Cocktail (December 2025)'!$BZ$6:$BZ$1547))</f>
        <v>0</v>
      </c>
      <c r="PK171" s="108" t="e">
        <f t="shared" si="4610"/>
        <v>#VALUE!</v>
      </c>
      <c r="PL171" s="109" t="e">
        <f t="shared" si="4611"/>
        <v>#VALUE!</v>
      </c>
      <c r="PM171" s="104" t="e">
        <f t="shared" si="4612"/>
        <v>#VALUE!</v>
      </c>
      <c r="PN171" s="105" t="e">
        <f t="shared" si="4613"/>
        <v>#VALUE!</v>
      </c>
      <c r="PO171" s="191"/>
      <c r="PP171" s="192" t="e">
        <f t="shared" si="4614"/>
        <v>#VALUE!</v>
      </c>
      <c r="PQ171" s="106" t="e">
        <f t="shared" si="4615"/>
        <v>#VALUE!</v>
      </c>
      <c r="PR171" s="202"/>
      <c r="PS171" s="202"/>
      <c r="PT171" s="202"/>
      <c r="PU171" s="202"/>
      <c r="PV171" s="202"/>
      <c r="PW171" s="202"/>
      <c r="PX171" s="202"/>
      <c r="PY171" s="202"/>
      <c r="PZ171" s="203"/>
      <c r="QA171" s="204"/>
      <c r="QB171" s="108" t="e">
        <f t="shared" si="4616"/>
        <v>#VALUE!</v>
      </c>
      <c r="QC171" s="102">
        <f>IF(E171=0,0,SUMIF('Cocktail (December 2025)'!$F$6:$DB$1547,E171,'Cocktail (December 2025)'!$CC$6:$CC$1547))</f>
        <v>0</v>
      </c>
      <c r="QD171" s="108" t="e">
        <f t="shared" si="4617"/>
        <v>#VALUE!</v>
      </c>
      <c r="QE171" s="109" t="e">
        <f t="shared" si="4618"/>
        <v>#VALUE!</v>
      </c>
      <c r="QF171" s="104" t="e">
        <f t="shared" si="4619"/>
        <v>#VALUE!</v>
      </c>
      <c r="QG171" s="105" t="e">
        <f t="shared" si="4620"/>
        <v>#VALUE!</v>
      </c>
      <c r="QH171" s="191"/>
      <c r="QI171" s="192" t="e">
        <f t="shared" si="4621"/>
        <v>#VALUE!</v>
      </c>
      <c r="QJ171" s="106" t="e">
        <f t="shared" si="4622"/>
        <v>#VALUE!</v>
      </c>
      <c r="QK171" s="202"/>
      <c r="QL171" s="202"/>
      <c r="QM171" s="202"/>
      <c r="QN171" s="202"/>
      <c r="QO171" s="202"/>
      <c r="QP171" s="202"/>
      <c r="QQ171" s="202"/>
      <c r="QR171" s="202"/>
      <c r="QS171" s="203"/>
      <c r="QT171" s="204"/>
      <c r="QU171" s="108" t="e">
        <f t="shared" si="4623"/>
        <v>#VALUE!</v>
      </c>
      <c r="QV171" s="102">
        <f>IF(E171=0,0,SUMIF('Cocktail (December 2025)'!$F$6:$DB$1547,E171,'Cocktail (December 2025)'!$CF$6:$CF$1547))</f>
        <v>0</v>
      </c>
      <c r="QW171" s="108" t="e">
        <f t="shared" si="4624"/>
        <v>#VALUE!</v>
      </c>
      <c r="QX171" s="109" t="e">
        <f t="shared" si="4625"/>
        <v>#VALUE!</v>
      </c>
      <c r="QY171" s="104" t="e">
        <f t="shared" si="4626"/>
        <v>#VALUE!</v>
      </c>
      <c r="QZ171" s="105" t="e">
        <f t="shared" si="4627"/>
        <v>#VALUE!</v>
      </c>
      <c r="RA171" s="191"/>
      <c r="RB171" s="192" t="e">
        <f t="shared" si="4628"/>
        <v>#VALUE!</v>
      </c>
      <c r="RC171" s="106" t="e">
        <f t="shared" si="4629"/>
        <v>#VALUE!</v>
      </c>
      <c r="RD171" s="202"/>
      <c r="RE171" s="202"/>
      <c r="RF171" s="202"/>
      <c r="RG171" s="202"/>
      <c r="RH171" s="202"/>
      <c r="RI171" s="202"/>
      <c r="RJ171" s="202"/>
      <c r="RK171" s="202"/>
      <c r="RL171" s="203"/>
      <c r="RM171" s="204"/>
      <c r="RN171" s="108" t="e">
        <f t="shared" si="4630"/>
        <v>#VALUE!</v>
      </c>
      <c r="RO171" s="102">
        <f>IF(E171=0,0,SUMIF('Cocktail (December 2025)'!$F$6:$DB$1547,E171,'Cocktail (December 2025)'!$CI$6:$CI$1547))</f>
        <v>0</v>
      </c>
      <c r="RP171" s="108" t="e">
        <f t="shared" si="4631"/>
        <v>#VALUE!</v>
      </c>
      <c r="RQ171" s="109" t="e">
        <f t="shared" si="4632"/>
        <v>#VALUE!</v>
      </c>
      <c r="RR171" s="104" t="e">
        <f t="shared" si="4633"/>
        <v>#VALUE!</v>
      </c>
      <c r="RS171" s="105" t="e">
        <f t="shared" si="4634"/>
        <v>#VALUE!</v>
      </c>
      <c r="RT171" s="191"/>
      <c r="RU171" s="192" t="e">
        <f t="shared" si="4635"/>
        <v>#VALUE!</v>
      </c>
      <c r="RV171" s="106" t="e">
        <f t="shared" si="4636"/>
        <v>#VALUE!</v>
      </c>
      <c r="RW171" s="202"/>
      <c r="RX171" s="202"/>
      <c r="RY171" s="202"/>
      <c r="RZ171" s="202"/>
      <c r="SA171" s="202"/>
      <c r="SB171" s="202"/>
      <c r="SC171" s="202"/>
      <c r="SD171" s="202"/>
      <c r="SE171" s="203"/>
      <c r="SF171" s="204"/>
      <c r="SG171" s="108" t="e">
        <f t="shared" si="4637"/>
        <v>#VALUE!</v>
      </c>
      <c r="SH171" s="102">
        <f>IF(E171=0,0,SUMIF('Cocktail (December 2025)'!$F$6:$DB$1547,E171,'Cocktail (December 2025)'!$CL$6:$CL$1547))</f>
        <v>0</v>
      </c>
      <c r="SI171" s="108" t="e">
        <f t="shared" si="4638"/>
        <v>#VALUE!</v>
      </c>
      <c r="SJ171" s="109" t="e">
        <f t="shared" si="4639"/>
        <v>#VALUE!</v>
      </c>
      <c r="SK171" s="104" t="e">
        <f t="shared" si="4640"/>
        <v>#VALUE!</v>
      </c>
      <c r="SL171" s="105" t="e">
        <f t="shared" si="4641"/>
        <v>#VALUE!</v>
      </c>
      <c r="SM171" s="191"/>
      <c r="SN171" s="192" t="e">
        <f t="shared" si="4642"/>
        <v>#VALUE!</v>
      </c>
      <c r="SO171" s="106" t="e">
        <f t="shared" si="4643"/>
        <v>#VALUE!</v>
      </c>
      <c r="SP171" s="202"/>
      <c r="SQ171" s="202"/>
      <c r="SR171" s="202"/>
      <c r="SS171" s="202"/>
      <c r="ST171" s="202"/>
      <c r="SU171" s="202"/>
      <c r="SV171" s="202"/>
      <c r="SW171" s="202"/>
      <c r="SX171" s="203"/>
      <c r="SY171" s="204"/>
      <c r="SZ171" s="108" t="e">
        <f t="shared" si="4644"/>
        <v>#VALUE!</v>
      </c>
      <c r="TA171" s="102">
        <f>IF(E171=0,0,SUMIF('Cocktail (December 2025)'!$F$6:$DB$1547,E171,'Cocktail (December 2025)'!$CO$6:$CO$1547))</f>
        <v>0</v>
      </c>
      <c r="TB171" s="108" t="e">
        <f t="shared" si="4645"/>
        <v>#VALUE!</v>
      </c>
      <c r="TC171" s="109" t="e">
        <f t="shared" si="4646"/>
        <v>#VALUE!</v>
      </c>
      <c r="TD171" s="104" t="e">
        <f t="shared" si="4647"/>
        <v>#VALUE!</v>
      </c>
      <c r="TE171" s="105" t="e">
        <f t="shared" si="4648"/>
        <v>#VALUE!</v>
      </c>
      <c r="TF171" s="191"/>
      <c r="TG171" s="192" t="e">
        <f t="shared" si="4649"/>
        <v>#VALUE!</v>
      </c>
      <c r="TH171" s="106" t="e">
        <f t="shared" si="4650"/>
        <v>#VALUE!</v>
      </c>
      <c r="TI171" s="202"/>
      <c r="TJ171" s="202"/>
      <c r="TK171" s="202"/>
      <c r="TL171" s="202"/>
      <c r="TM171" s="202"/>
      <c r="TN171" s="202"/>
      <c r="TO171" s="202"/>
      <c r="TP171" s="202"/>
      <c r="TQ171" s="203"/>
      <c r="TR171" s="204"/>
      <c r="TS171" s="108" t="e">
        <f t="shared" si="4651"/>
        <v>#VALUE!</v>
      </c>
      <c r="TT171" s="102">
        <f>IF(E171=0,0,SUMIF('Cocktail (December 2025)'!$F$6:$DB$1547,E171,'Cocktail (December 2025)'!$CR$6:$CR$1547))</f>
        <v>0</v>
      </c>
      <c r="TU171" s="108" t="e">
        <f t="shared" si="4652"/>
        <v>#VALUE!</v>
      </c>
      <c r="TV171" s="109" t="e">
        <f t="shared" si="4653"/>
        <v>#VALUE!</v>
      </c>
      <c r="TW171" s="104" t="e">
        <f t="shared" si="4654"/>
        <v>#VALUE!</v>
      </c>
      <c r="TX171" s="105" t="e">
        <f t="shared" si="4655"/>
        <v>#VALUE!</v>
      </c>
      <c r="TY171" s="191"/>
      <c r="TZ171" s="192" t="e">
        <f t="shared" si="4656"/>
        <v>#VALUE!</v>
      </c>
      <c r="UA171" s="106" t="e">
        <f t="shared" si="4657"/>
        <v>#VALUE!</v>
      </c>
      <c r="UB171" s="202"/>
      <c r="UC171" s="202"/>
      <c r="UD171" s="202"/>
      <c r="UE171" s="202"/>
      <c r="UF171" s="202"/>
      <c r="UG171" s="202"/>
      <c r="UH171" s="202"/>
      <c r="UI171" s="202"/>
      <c r="UJ171" s="203"/>
      <c r="UK171" s="204"/>
      <c r="UL171" s="108" t="e">
        <f t="shared" si="4658"/>
        <v>#VALUE!</v>
      </c>
      <c r="UM171" s="102">
        <f>IF(E171=0,0,SUMIF('Cocktail (December 2025)'!$F$6:$DB$1547,E171,'Cocktail (December 2025)'!$CU$6:$CU$1547))</f>
        <v>0</v>
      </c>
      <c r="UN171" s="108" t="e">
        <f t="shared" si="4659"/>
        <v>#VALUE!</v>
      </c>
      <c r="UO171" s="109" t="e">
        <f t="shared" si="4660"/>
        <v>#VALUE!</v>
      </c>
      <c r="UP171" s="104" t="e">
        <f t="shared" si="4661"/>
        <v>#VALUE!</v>
      </c>
      <c r="UQ171" s="105" t="e">
        <f t="shared" si="4662"/>
        <v>#VALUE!</v>
      </c>
      <c r="UR171" s="191"/>
      <c r="US171" s="192" t="e">
        <f t="shared" si="4663"/>
        <v>#VALUE!</v>
      </c>
      <c r="UT171" s="106" t="e">
        <f t="shared" si="4664"/>
        <v>#VALUE!</v>
      </c>
      <c r="UU171" s="202"/>
      <c r="UV171" s="202"/>
      <c r="UW171" s="202"/>
      <c r="UX171" s="202"/>
      <c r="UY171" s="202"/>
      <c r="UZ171" s="202"/>
      <c r="VA171" s="202"/>
      <c r="VB171" s="202"/>
      <c r="VC171" s="203"/>
      <c r="VD171" s="204"/>
      <c r="VE171" s="108" t="e">
        <f t="shared" si="4665"/>
        <v>#VALUE!</v>
      </c>
      <c r="VF171" s="102">
        <f>IF(E171=0,0,SUMIF('Cocktail (December 2025)'!$F$6:$DB$1547,E171,'Cocktail (December 2025)'!$CX$6:$CX$1547))</f>
        <v>0</v>
      </c>
      <c r="VG171" s="108" t="e">
        <f t="shared" si="4666"/>
        <v>#VALUE!</v>
      </c>
      <c r="VH171" s="109" t="e">
        <f t="shared" si="4667"/>
        <v>#VALUE!</v>
      </c>
      <c r="VI171" s="104" t="e">
        <f t="shared" si="4668"/>
        <v>#VALUE!</v>
      </c>
      <c r="VJ171" s="105" t="e">
        <f t="shared" si="4669"/>
        <v>#VALUE!</v>
      </c>
      <c r="VK171" s="191"/>
      <c r="VL171" s="192" t="e">
        <f t="shared" si="4670"/>
        <v>#VALUE!</v>
      </c>
      <c r="VM171" s="106" t="e">
        <f t="shared" si="4671"/>
        <v>#VALUE!</v>
      </c>
      <c r="VN171" s="202"/>
      <c r="VO171" s="202"/>
      <c r="VP171" s="202"/>
      <c r="VQ171" s="202"/>
      <c r="VR171" s="202"/>
      <c r="VS171" s="202"/>
      <c r="VT171" s="202"/>
      <c r="VU171" s="202"/>
      <c r="VV171" s="203"/>
      <c r="VW171" s="204"/>
      <c r="VX171" s="108" t="e">
        <f t="shared" si="4672"/>
        <v>#VALUE!</v>
      </c>
      <c r="VY171" s="102">
        <f>IF(E171=0,0,SUMIF('Cocktail (December 2025)'!$F$6:$DB$1547,E171,'Cocktail (December 2025)'!$DA$6:$DA$1547))</f>
        <v>0</v>
      </c>
      <c r="VZ171" s="108" t="e">
        <f t="shared" si="4673"/>
        <v>#VALUE!</v>
      </c>
      <c r="WA171" s="109" t="e">
        <f t="shared" si="4674"/>
        <v>#VALUE!</v>
      </c>
      <c r="WB171" s="104" t="e">
        <f t="shared" si="4675"/>
        <v>#VALUE!</v>
      </c>
      <c r="WC171" s="105" t="e">
        <f t="shared" si="4676"/>
        <v>#VALUE!</v>
      </c>
      <c r="WD171" s="191"/>
      <c r="WE171" s="192" t="e">
        <f t="shared" si="4677"/>
        <v>#VALUE!</v>
      </c>
      <c r="WF171" s="14" t="s">
        <v>81</v>
      </c>
      <c r="WG171" s="62">
        <f t="shared" si="4678"/>
        <v>0</v>
      </c>
      <c r="WH171" s="13">
        <f t="shared" si="4679"/>
        <v>0</v>
      </c>
      <c r="WI171" s="13">
        <f t="shared" si="4680"/>
        <v>0</v>
      </c>
      <c r="WJ171" s="13">
        <f t="shared" si="4681"/>
        <v>0</v>
      </c>
      <c r="WK171" s="13">
        <f t="shared" si="4682"/>
        <v>0</v>
      </c>
      <c r="WL171" s="13">
        <f t="shared" si="4683"/>
        <v>0</v>
      </c>
      <c r="WM171" s="13">
        <f t="shared" si="4684"/>
        <v>0</v>
      </c>
      <c r="WN171" s="13">
        <f t="shared" si="4685"/>
        <v>0</v>
      </c>
      <c r="WO171" s="13">
        <f t="shared" si="4686"/>
        <v>0</v>
      </c>
      <c r="WP171" s="63">
        <f t="shared" si="4687"/>
        <v>0</v>
      </c>
      <c r="WQ171" s="63">
        <f t="shared" si="4688"/>
        <v>0</v>
      </c>
      <c r="WR171" s="63" t="e">
        <f t="shared" si="4689"/>
        <v>#VALUE!</v>
      </c>
      <c r="WS171" s="63" t="e">
        <f t="shared" si="4690"/>
        <v>#VALUE!</v>
      </c>
      <c r="WT171" s="54" t="e">
        <f t="shared" si="4691"/>
        <v>#VALUE!</v>
      </c>
      <c r="WU171" s="64" t="e">
        <f t="shared" si="4692"/>
        <v>#VALUE!</v>
      </c>
      <c r="WV171" s="196"/>
      <c r="WW171" s="197" t="e">
        <f t="shared" si="4693"/>
        <v>#VALUE!</v>
      </c>
      <c r="WX171" s="12" t="e">
        <f t="shared" si="4694"/>
        <v>#VALUE!</v>
      </c>
      <c r="WY171" s="61"/>
    </row>
    <row r="172" spans="1:623" ht="15" hidden="1" x14ac:dyDescent="0.3">
      <c r="A172" s="114" t="str">
        <f t="shared" si="3994"/>
        <v>-</v>
      </c>
      <c r="B172" s="175"/>
      <c r="C172" s="173">
        <v>974</v>
      </c>
      <c r="D172" s="174">
        <v>473</v>
      </c>
      <c r="E172" s="138"/>
      <c r="F172" s="98" t="str">
        <f>IF(E172="","",IF(VLOOKUP(E172,'Master Data (December 2025)'!$B$10:$N$857,1)=E172,VLOOKUP(E172,'Master Data (December 2025)'!$B$10:$N$857,6),"XX"))</f>
        <v/>
      </c>
      <c r="G172" s="98"/>
      <c r="H172" s="90" t="str">
        <f>IF(E172="","",IF(VLOOKUP(E172,'Master Data (December 2025)'!$B$10:$N$857,1)=E172,VLOOKUP(E172,'Master Data (December 2025)'!$B$10:$N$857,8),"XX"))</f>
        <v/>
      </c>
      <c r="I172" s="98"/>
      <c r="J172" s="90" t="str">
        <f>IF(E172="","",IF(VLOOKUP(E172,'Master Data (December 2025)'!$B$10:$N$857,1)=E172,VLOOKUP(E172,'Master Data (December 2025)'!$B$10:$N$857,3),"XX"))</f>
        <v/>
      </c>
      <c r="K172" s="99" t="str">
        <f>IF(E172="","",IF(VLOOKUP(E172,'Master Data (December 2025)'!$B$10:$N$857,1)=E172,VLOOKUP(E172,'Master Data (December 2025)'!$B$10:$N$857,5),"XX"))</f>
        <v/>
      </c>
      <c r="L172" s="215" t="str">
        <f>IF(E172="","",IF(VLOOKUP(E172,'Master Data (December 2025)'!$B$10:$N$857,1)=E172,VLOOKUP(E172,'Master Data (December 2025)'!$B$10:$N$857,11),"XX"))</f>
        <v/>
      </c>
      <c r="M172" s="215" t="str">
        <f>IF(E172="","",IF(VLOOKUP(E172,'Master Data (December 2025)'!$B$10:$N$857,1)=E172,VLOOKUP(E172,'Master Data (December 2025)'!$B$10:$N$857,13),"XX"))</f>
        <v/>
      </c>
      <c r="N172" s="208"/>
      <c r="O172" s="100">
        <f t="shared" si="4462"/>
        <v>0</v>
      </c>
      <c r="P172" s="202"/>
      <c r="Q172" s="202"/>
      <c r="R172" s="202"/>
      <c r="S172" s="202"/>
      <c r="T172" s="202"/>
      <c r="U172" s="202"/>
      <c r="V172" s="202"/>
      <c r="W172" s="202"/>
      <c r="X172" s="203"/>
      <c r="Y172" s="204"/>
      <c r="Z172" s="101" t="e">
        <f t="shared" si="4463"/>
        <v>#VALUE!</v>
      </c>
      <c r="AA172" s="102">
        <f>IF(E172=0,0,SUMIF('Cocktail (December 2025)'!$F$6:$DB$1547,E172,'Cocktail (December 2025)'!$O$6:$O$1547))</f>
        <v>0</v>
      </c>
      <c r="AB172" s="103" t="e">
        <f t="shared" si="4464"/>
        <v>#VALUE!</v>
      </c>
      <c r="AC172" s="104" t="e">
        <f t="shared" si="4465"/>
        <v>#VALUE!</v>
      </c>
      <c r="AD172" s="104" t="e">
        <f t="shared" si="4466"/>
        <v>#VALUE!</v>
      </c>
      <c r="AE172" s="105" t="e">
        <f t="shared" si="4467"/>
        <v>#VALUE!</v>
      </c>
      <c r="AF172" s="191"/>
      <c r="AG172" s="192" t="e">
        <f t="shared" si="4468"/>
        <v>#VALUE!</v>
      </c>
      <c r="AH172" s="106" t="e">
        <f t="shared" si="3995"/>
        <v>#VALUE!</v>
      </c>
      <c r="AI172" s="202"/>
      <c r="AJ172" s="202"/>
      <c r="AK172" s="202"/>
      <c r="AL172" s="202"/>
      <c r="AM172" s="202"/>
      <c r="AN172" s="202"/>
      <c r="AO172" s="202"/>
      <c r="AP172" s="202"/>
      <c r="AQ172" s="203"/>
      <c r="AR172" s="204"/>
      <c r="AS172" s="107" t="e">
        <f t="shared" si="4469"/>
        <v>#VALUE!</v>
      </c>
      <c r="AT172" s="102">
        <f>IF(E172=0,0,SUMIF('Cocktail (December 2025)'!$F$6:$DB$1547,E172,'Cocktail (December 2025)'!$R$6:$R$1547))</f>
        <v>0</v>
      </c>
      <c r="AU172" s="108" t="e">
        <f t="shared" si="4470"/>
        <v>#VALUE!</v>
      </c>
      <c r="AV172" s="104" t="e">
        <f t="shared" si="4471"/>
        <v>#VALUE!</v>
      </c>
      <c r="AW172" s="104" t="e">
        <f t="shared" si="4472"/>
        <v>#VALUE!</v>
      </c>
      <c r="AX172" s="105" t="e">
        <f t="shared" si="4473"/>
        <v>#VALUE!</v>
      </c>
      <c r="AY172" s="191"/>
      <c r="AZ172" s="192" t="e">
        <f t="shared" si="4474"/>
        <v>#VALUE!</v>
      </c>
      <c r="BA172" s="106" t="e">
        <f t="shared" si="4475"/>
        <v>#VALUE!</v>
      </c>
      <c r="BB172" s="202"/>
      <c r="BC172" s="202"/>
      <c r="BD172" s="202"/>
      <c r="BE172" s="202"/>
      <c r="BF172" s="202"/>
      <c r="BG172" s="202"/>
      <c r="BH172" s="202"/>
      <c r="BI172" s="202"/>
      <c r="BJ172" s="203"/>
      <c r="BK172" s="204"/>
      <c r="BL172" s="108" t="e">
        <f t="shared" si="4476"/>
        <v>#VALUE!</v>
      </c>
      <c r="BM172" s="102">
        <f>IF(E172=0,0,SUMIF('Cocktail (December 2025)'!$F$6:$DB$1547,E172,'Cocktail (December 2025)'!$U$6:$U$1547))</f>
        <v>0</v>
      </c>
      <c r="BN172" s="108" t="e">
        <f t="shared" si="4477"/>
        <v>#VALUE!</v>
      </c>
      <c r="BO172" s="109" t="e">
        <f t="shared" si="4478"/>
        <v>#VALUE!</v>
      </c>
      <c r="BP172" s="104" t="e">
        <f t="shared" si="4479"/>
        <v>#VALUE!</v>
      </c>
      <c r="BQ172" s="105" t="e">
        <f t="shared" si="4480"/>
        <v>#VALUE!</v>
      </c>
      <c r="BR172" s="191"/>
      <c r="BS172" s="192" t="e">
        <f t="shared" si="4481"/>
        <v>#VALUE!</v>
      </c>
      <c r="BT172" s="106" t="e">
        <f t="shared" si="4482"/>
        <v>#VALUE!</v>
      </c>
      <c r="BU172" s="202"/>
      <c r="BV172" s="202"/>
      <c r="BW172" s="202"/>
      <c r="BX172" s="202"/>
      <c r="BY172" s="202"/>
      <c r="BZ172" s="202"/>
      <c r="CA172" s="202"/>
      <c r="CB172" s="202"/>
      <c r="CC172" s="203"/>
      <c r="CD172" s="204"/>
      <c r="CE172" s="108" t="e">
        <f t="shared" si="4483"/>
        <v>#VALUE!</v>
      </c>
      <c r="CF172" s="102">
        <f>IF(E172=0,0,SUMIF('Cocktail (December 2025)'!$F$6:$DB$1547,E172,'Cocktail (December 2025)'!$X$6:$X$1547))</f>
        <v>0</v>
      </c>
      <c r="CG172" s="108" t="e">
        <f t="shared" si="4484"/>
        <v>#VALUE!</v>
      </c>
      <c r="CH172" s="109" t="e">
        <f t="shared" si="4485"/>
        <v>#VALUE!</v>
      </c>
      <c r="CI172" s="104" t="e">
        <f t="shared" si="4486"/>
        <v>#VALUE!</v>
      </c>
      <c r="CJ172" s="105" t="e">
        <f t="shared" si="4487"/>
        <v>#VALUE!</v>
      </c>
      <c r="CK172" s="191"/>
      <c r="CL172" s="192" t="e">
        <f t="shared" si="4488"/>
        <v>#VALUE!</v>
      </c>
      <c r="CM172" s="106" t="e">
        <f t="shared" si="4489"/>
        <v>#VALUE!</v>
      </c>
      <c r="CN172" s="202"/>
      <c r="CO172" s="202"/>
      <c r="CP172" s="202"/>
      <c r="CQ172" s="202"/>
      <c r="CR172" s="202"/>
      <c r="CS172" s="202"/>
      <c r="CT172" s="202"/>
      <c r="CU172" s="202"/>
      <c r="CV172" s="203"/>
      <c r="CW172" s="204"/>
      <c r="CX172" s="108" t="e">
        <f t="shared" si="4490"/>
        <v>#VALUE!</v>
      </c>
      <c r="CY172" s="102">
        <f>IF(E172=0,0,SUMIF('Cocktail (December 2025)'!$F$6:$DB$1547,E172,'Cocktail (December 2025)'!$AA$6:$AA$1547))</f>
        <v>0</v>
      </c>
      <c r="CZ172" s="108" t="e">
        <f t="shared" si="4491"/>
        <v>#VALUE!</v>
      </c>
      <c r="DA172" s="109" t="e">
        <f t="shared" si="4492"/>
        <v>#VALUE!</v>
      </c>
      <c r="DB172" s="104" t="e">
        <f t="shared" si="4493"/>
        <v>#VALUE!</v>
      </c>
      <c r="DC172" s="105" t="e">
        <f t="shared" si="4494"/>
        <v>#VALUE!</v>
      </c>
      <c r="DD172" s="191"/>
      <c r="DE172" s="192" t="e">
        <f t="shared" si="4495"/>
        <v>#VALUE!</v>
      </c>
      <c r="DF172" s="106" t="e">
        <f t="shared" si="4496"/>
        <v>#VALUE!</v>
      </c>
      <c r="DG172" s="202"/>
      <c r="DH172" s="202"/>
      <c r="DI172" s="202"/>
      <c r="DJ172" s="202"/>
      <c r="DK172" s="202"/>
      <c r="DL172" s="202"/>
      <c r="DM172" s="202"/>
      <c r="DN172" s="202"/>
      <c r="DO172" s="203"/>
      <c r="DP172" s="204"/>
      <c r="DQ172" s="108" t="e">
        <f t="shared" si="4497"/>
        <v>#VALUE!</v>
      </c>
      <c r="DR172" s="102">
        <f>IF(E172=0,0,SUMIF('Cocktail (December 2025)'!$F$6:$DB$1547,E172,'Cocktail (December 2025)'!$AD$6:$AD$1547))</f>
        <v>0</v>
      </c>
      <c r="DS172" s="108" t="e">
        <f t="shared" si="4498"/>
        <v>#VALUE!</v>
      </c>
      <c r="DT172" s="109" t="e">
        <f t="shared" si="4499"/>
        <v>#VALUE!</v>
      </c>
      <c r="DU172" s="104" t="e">
        <f t="shared" si="4500"/>
        <v>#VALUE!</v>
      </c>
      <c r="DV172" s="105" t="e">
        <f t="shared" si="4501"/>
        <v>#VALUE!</v>
      </c>
      <c r="DW172" s="191"/>
      <c r="DX172" s="192" t="e">
        <f t="shared" si="4502"/>
        <v>#VALUE!</v>
      </c>
      <c r="DY172" s="106" t="e">
        <f t="shared" si="4503"/>
        <v>#VALUE!</v>
      </c>
      <c r="DZ172" s="202"/>
      <c r="EA172" s="202"/>
      <c r="EB172" s="202"/>
      <c r="EC172" s="202"/>
      <c r="ED172" s="202"/>
      <c r="EE172" s="202"/>
      <c r="EF172" s="202"/>
      <c r="EG172" s="202"/>
      <c r="EH172" s="203"/>
      <c r="EI172" s="204"/>
      <c r="EJ172" s="108" t="e">
        <f t="shared" si="4504"/>
        <v>#VALUE!</v>
      </c>
      <c r="EK172" s="102">
        <f>IF(E172=0,0,SUMIF('Cocktail (December 2025)'!$F$6:$DB$1547,E172,'Cocktail (December 2025)'!$AG$6:$AG$1547))</f>
        <v>0</v>
      </c>
      <c r="EL172" s="108" t="e">
        <f t="shared" si="4505"/>
        <v>#VALUE!</v>
      </c>
      <c r="EM172" s="109" t="e">
        <f t="shared" si="4506"/>
        <v>#VALUE!</v>
      </c>
      <c r="EN172" s="104" t="e">
        <f t="shared" si="4507"/>
        <v>#VALUE!</v>
      </c>
      <c r="EO172" s="105" t="e">
        <f t="shared" si="4508"/>
        <v>#VALUE!</v>
      </c>
      <c r="EP172" s="191"/>
      <c r="EQ172" s="199" t="e">
        <f t="shared" si="4509"/>
        <v>#VALUE!</v>
      </c>
      <c r="ER172" s="185" t="e">
        <f t="shared" si="4510"/>
        <v>#VALUE!</v>
      </c>
      <c r="ES172" s="202"/>
      <c r="ET172" s="202"/>
      <c r="EU172" s="202"/>
      <c r="EV172" s="202"/>
      <c r="EW172" s="202"/>
      <c r="EX172" s="202"/>
      <c r="EY172" s="202"/>
      <c r="EZ172" s="202"/>
      <c r="FA172" s="203"/>
      <c r="FB172" s="204"/>
      <c r="FC172" s="108" t="e">
        <f t="shared" si="4511"/>
        <v>#VALUE!</v>
      </c>
      <c r="FD172" s="102">
        <f>IF(E172=0,0,SUMIF('Cocktail (December 2025)'!$F$6:$DB$1547,E172,'Cocktail (December 2025)'!$AJ$6:$AJ$1547))</f>
        <v>0</v>
      </c>
      <c r="FE172" s="108" t="e">
        <f t="shared" si="4512"/>
        <v>#VALUE!</v>
      </c>
      <c r="FF172" s="109" t="e">
        <f t="shared" si="4513"/>
        <v>#VALUE!</v>
      </c>
      <c r="FG172" s="104" t="e">
        <f t="shared" si="4514"/>
        <v>#VALUE!</v>
      </c>
      <c r="FH172" s="105" t="e">
        <f t="shared" si="4515"/>
        <v>#VALUE!</v>
      </c>
      <c r="FI172" s="191"/>
      <c r="FJ172" s="192" t="e">
        <f t="shared" si="4516"/>
        <v>#VALUE!</v>
      </c>
      <c r="FK172" s="110" t="e">
        <f t="shared" si="4517"/>
        <v>#VALUE!</v>
      </c>
      <c r="FL172" s="202"/>
      <c r="FM172" s="202"/>
      <c r="FN172" s="202"/>
      <c r="FO172" s="202"/>
      <c r="FP172" s="202"/>
      <c r="FQ172" s="202"/>
      <c r="FR172" s="202"/>
      <c r="FS172" s="202"/>
      <c r="FT172" s="203"/>
      <c r="FU172" s="204"/>
      <c r="FV172" s="108" t="e">
        <f t="shared" si="4518"/>
        <v>#VALUE!</v>
      </c>
      <c r="FW172" s="102">
        <f>IF(E172=0,0,SUMIF('Cocktail (December 2025)'!$F$6:$DB$1547,E172,'Cocktail (December 2025)'!$AM$6:$AM$1547))</f>
        <v>0</v>
      </c>
      <c r="FX172" s="108" t="e">
        <f t="shared" si="4519"/>
        <v>#VALUE!</v>
      </c>
      <c r="FY172" s="109" t="e">
        <f t="shared" si="4520"/>
        <v>#VALUE!</v>
      </c>
      <c r="FZ172" s="104" t="e">
        <f t="shared" si="4521"/>
        <v>#VALUE!</v>
      </c>
      <c r="GA172" s="105" t="e">
        <f t="shared" si="4522"/>
        <v>#VALUE!</v>
      </c>
      <c r="GB172" s="191"/>
      <c r="GC172" s="192" t="e">
        <f t="shared" si="4523"/>
        <v>#VALUE!</v>
      </c>
      <c r="GD172" s="106" t="e">
        <f t="shared" si="4524"/>
        <v>#VALUE!</v>
      </c>
      <c r="GE172" s="202"/>
      <c r="GF172" s="202"/>
      <c r="GG172" s="202"/>
      <c r="GH172" s="202"/>
      <c r="GI172" s="202"/>
      <c r="GJ172" s="202"/>
      <c r="GK172" s="202"/>
      <c r="GL172" s="202"/>
      <c r="GM172" s="203"/>
      <c r="GN172" s="204"/>
      <c r="GO172" s="108" t="e">
        <f t="shared" si="4525"/>
        <v>#VALUE!</v>
      </c>
      <c r="GP172" s="102">
        <f>IF(E172=0,0,SUMIF('Cocktail (December 2025)'!$F$6:$DB$1547,E172,'Cocktail (December 2025)'!$AP$6:$AP$1547))</f>
        <v>0</v>
      </c>
      <c r="GQ172" s="108" t="e">
        <f t="shared" si="4526"/>
        <v>#VALUE!</v>
      </c>
      <c r="GR172" s="109" t="e">
        <f t="shared" si="4527"/>
        <v>#VALUE!</v>
      </c>
      <c r="GS172" s="104" t="e">
        <f t="shared" si="4528"/>
        <v>#VALUE!</v>
      </c>
      <c r="GT172" s="105" t="e">
        <f t="shared" si="4529"/>
        <v>#VALUE!</v>
      </c>
      <c r="GU172" s="191"/>
      <c r="GV172" s="192" t="e">
        <f t="shared" si="4530"/>
        <v>#VALUE!</v>
      </c>
      <c r="GW172" s="106" t="e">
        <f t="shared" si="4531"/>
        <v>#VALUE!</v>
      </c>
      <c r="GX172" s="202"/>
      <c r="GY172" s="202"/>
      <c r="GZ172" s="202"/>
      <c r="HA172" s="202"/>
      <c r="HB172" s="202"/>
      <c r="HC172" s="202"/>
      <c r="HD172" s="202"/>
      <c r="HE172" s="202"/>
      <c r="HF172" s="203"/>
      <c r="HG172" s="204"/>
      <c r="HH172" s="108" t="e">
        <f t="shared" si="4532"/>
        <v>#VALUE!</v>
      </c>
      <c r="HI172" s="102">
        <f>IF(E172=0,0,SUMIF('Cocktail (December 2025)'!$F$6:$DB$1547,E172,'Cocktail (December 2025)'!$AS$6:$AS$1547))</f>
        <v>0</v>
      </c>
      <c r="HJ172" s="108" t="e">
        <f t="shared" si="4533"/>
        <v>#VALUE!</v>
      </c>
      <c r="HK172" s="109" t="e">
        <f t="shared" si="4534"/>
        <v>#VALUE!</v>
      </c>
      <c r="HL172" s="104" t="e">
        <f t="shared" si="4535"/>
        <v>#VALUE!</v>
      </c>
      <c r="HM172" s="105" t="e">
        <f t="shared" si="4536"/>
        <v>#VALUE!</v>
      </c>
      <c r="HN172" s="191"/>
      <c r="HO172" s="192" t="e">
        <f t="shared" si="4537"/>
        <v>#VALUE!</v>
      </c>
      <c r="HP172" s="106" t="e">
        <f t="shared" si="4538"/>
        <v>#VALUE!</v>
      </c>
      <c r="HQ172" s="202"/>
      <c r="HR172" s="202"/>
      <c r="HS172" s="202"/>
      <c r="HT172" s="202"/>
      <c r="HU172" s="202"/>
      <c r="HV172" s="202"/>
      <c r="HW172" s="202"/>
      <c r="HX172" s="202"/>
      <c r="HY172" s="203"/>
      <c r="HZ172" s="204"/>
      <c r="IA172" s="108" t="e">
        <f t="shared" si="4539"/>
        <v>#VALUE!</v>
      </c>
      <c r="IB172" s="102">
        <f>IF(E172=0,0,SUMIF('Cocktail (December 2025)'!$F$6:$DB$1547,E172,'Cocktail (December 2025)'!$AV$6:$AV$1547))</f>
        <v>0</v>
      </c>
      <c r="IC172" s="108" t="e">
        <f t="shared" si="4540"/>
        <v>#VALUE!</v>
      </c>
      <c r="ID172" s="109" t="e">
        <f t="shared" si="4541"/>
        <v>#VALUE!</v>
      </c>
      <c r="IE172" s="104" t="e">
        <f t="shared" si="4542"/>
        <v>#VALUE!</v>
      </c>
      <c r="IF172" s="105" t="e">
        <f t="shared" si="4543"/>
        <v>#VALUE!</v>
      </c>
      <c r="IG172" s="191"/>
      <c r="IH172" s="192" t="e">
        <f t="shared" si="4544"/>
        <v>#VALUE!</v>
      </c>
      <c r="II172" s="106" t="e">
        <f t="shared" si="4545"/>
        <v>#VALUE!</v>
      </c>
      <c r="IJ172" s="202"/>
      <c r="IK172" s="202"/>
      <c r="IL172" s="202"/>
      <c r="IM172" s="202"/>
      <c r="IN172" s="202"/>
      <c r="IO172" s="202"/>
      <c r="IP172" s="202"/>
      <c r="IQ172" s="202"/>
      <c r="IR172" s="203"/>
      <c r="IS172" s="204"/>
      <c r="IT172" s="108" t="e">
        <f t="shared" si="4546"/>
        <v>#VALUE!</v>
      </c>
      <c r="IU172" s="102">
        <f>IF(E172=0,0,SUMIF('Cocktail (December 2025)'!$F$6:$DB$1547,E172,'Cocktail (December 2025)'!$AY$6:$AY$1547))</f>
        <v>0</v>
      </c>
      <c r="IV172" s="108" t="e">
        <f t="shared" si="4547"/>
        <v>#VALUE!</v>
      </c>
      <c r="IW172" s="109" t="e">
        <f t="shared" si="4548"/>
        <v>#VALUE!</v>
      </c>
      <c r="IX172" s="104" t="e">
        <f t="shared" si="4549"/>
        <v>#VALUE!</v>
      </c>
      <c r="IY172" s="105" t="e">
        <f t="shared" si="4550"/>
        <v>#VALUE!</v>
      </c>
      <c r="IZ172" s="191"/>
      <c r="JA172" s="192" t="e">
        <f t="shared" si="4551"/>
        <v>#VALUE!</v>
      </c>
      <c r="JB172" s="106" t="e">
        <f t="shared" si="4552"/>
        <v>#VALUE!</v>
      </c>
      <c r="JC172" s="202"/>
      <c r="JD172" s="202"/>
      <c r="JE172" s="202"/>
      <c r="JF172" s="202"/>
      <c r="JG172" s="202"/>
      <c r="JH172" s="202"/>
      <c r="JI172" s="202"/>
      <c r="JJ172" s="202"/>
      <c r="JK172" s="203"/>
      <c r="JL172" s="204"/>
      <c r="JM172" s="108" t="e">
        <f t="shared" si="4553"/>
        <v>#VALUE!</v>
      </c>
      <c r="JN172" s="102">
        <f>IF(E172=0,0,SUMIF('Cocktail (December 2025)'!$F$6:$DB$1547,E172,'Cocktail (December 2025)'!$BB$6:$BB$1547))</f>
        <v>0</v>
      </c>
      <c r="JO172" s="108" t="e">
        <f t="shared" si="4554"/>
        <v>#VALUE!</v>
      </c>
      <c r="JP172" s="109" t="e">
        <f t="shared" si="4555"/>
        <v>#VALUE!</v>
      </c>
      <c r="JQ172" s="104" t="e">
        <f t="shared" si="4556"/>
        <v>#VALUE!</v>
      </c>
      <c r="JR172" s="105" t="e">
        <f t="shared" si="4557"/>
        <v>#VALUE!</v>
      </c>
      <c r="JS172" s="191"/>
      <c r="JT172" s="192" t="e">
        <f t="shared" si="4558"/>
        <v>#VALUE!</v>
      </c>
      <c r="JU172" s="106" t="e">
        <f t="shared" si="4559"/>
        <v>#VALUE!</v>
      </c>
      <c r="JV172" s="202"/>
      <c r="JW172" s="202"/>
      <c r="JX172" s="202"/>
      <c r="JY172" s="202"/>
      <c r="JZ172" s="202"/>
      <c r="KA172" s="202"/>
      <c r="KB172" s="202"/>
      <c r="KC172" s="202"/>
      <c r="KD172" s="203"/>
      <c r="KE172" s="204"/>
      <c r="KF172" s="108" t="e">
        <f t="shared" si="4560"/>
        <v>#VALUE!</v>
      </c>
      <c r="KG172" s="102">
        <f>IF(E172=0,0,SUMIF('Cocktail (December 2025)'!$F$6:$DB$1547,E172,'Cocktail (December 2025)'!$BE$6:$BE$1547))</f>
        <v>0</v>
      </c>
      <c r="KH172" s="108" t="e">
        <f t="shared" si="4561"/>
        <v>#VALUE!</v>
      </c>
      <c r="KI172" s="109" t="e">
        <f t="shared" si="4562"/>
        <v>#VALUE!</v>
      </c>
      <c r="KJ172" s="104" t="e">
        <f t="shared" si="4563"/>
        <v>#VALUE!</v>
      </c>
      <c r="KK172" s="105" t="e">
        <f t="shared" si="4564"/>
        <v>#VALUE!</v>
      </c>
      <c r="KL172" s="191"/>
      <c r="KM172" s="192" t="e">
        <f t="shared" si="4565"/>
        <v>#VALUE!</v>
      </c>
      <c r="KN172" s="106" t="e">
        <f t="shared" si="4566"/>
        <v>#VALUE!</v>
      </c>
      <c r="KO172" s="202"/>
      <c r="KP172" s="202"/>
      <c r="KQ172" s="202"/>
      <c r="KR172" s="202"/>
      <c r="KS172" s="202"/>
      <c r="KT172" s="202"/>
      <c r="KU172" s="202"/>
      <c r="KV172" s="202"/>
      <c r="KW172" s="203"/>
      <c r="KX172" s="204"/>
      <c r="KY172" s="108" t="e">
        <f t="shared" si="4567"/>
        <v>#VALUE!</v>
      </c>
      <c r="KZ172" s="102">
        <f>IF(E172=0,0,SUMIF('Cocktail (December 2025)'!$F$6:$DB$1547,E172,'Cocktail (December 2025)'!$BH$6:$BH$1547))</f>
        <v>0</v>
      </c>
      <c r="LA172" s="108" t="e">
        <f t="shared" si="4568"/>
        <v>#VALUE!</v>
      </c>
      <c r="LB172" s="109" t="e">
        <f t="shared" si="4569"/>
        <v>#VALUE!</v>
      </c>
      <c r="LC172" s="104" t="e">
        <f t="shared" si="4570"/>
        <v>#VALUE!</v>
      </c>
      <c r="LD172" s="105" t="e">
        <f t="shared" si="4571"/>
        <v>#VALUE!</v>
      </c>
      <c r="LE172" s="191"/>
      <c r="LF172" s="192" t="e">
        <f t="shared" si="4572"/>
        <v>#VALUE!</v>
      </c>
      <c r="LG172" s="106" t="e">
        <f t="shared" si="4573"/>
        <v>#VALUE!</v>
      </c>
      <c r="LH172" s="202"/>
      <c r="LI172" s="202"/>
      <c r="LJ172" s="202"/>
      <c r="LK172" s="202"/>
      <c r="LL172" s="202"/>
      <c r="LM172" s="202"/>
      <c r="LN172" s="202"/>
      <c r="LO172" s="202"/>
      <c r="LP172" s="203"/>
      <c r="LQ172" s="204"/>
      <c r="LR172" s="108" t="e">
        <f t="shared" si="4574"/>
        <v>#VALUE!</v>
      </c>
      <c r="LS172" s="102">
        <f>IF(E172=0,0,SUMIF('Cocktail (December 2025)'!$F$6:$DB$1547,E172,'Cocktail (December 2025)'!$BK$6:$BK$1547))</f>
        <v>0</v>
      </c>
      <c r="LT172" s="108" t="e">
        <f t="shared" si="4575"/>
        <v>#VALUE!</v>
      </c>
      <c r="LU172" s="109" t="e">
        <f t="shared" si="4576"/>
        <v>#VALUE!</v>
      </c>
      <c r="LV172" s="104" t="e">
        <f t="shared" si="4577"/>
        <v>#VALUE!</v>
      </c>
      <c r="LW172" s="105" t="e">
        <f t="shared" si="4578"/>
        <v>#VALUE!</v>
      </c>
      <c r="LX172" s="191"/>
      <c r="LY172" s="192" t="e">
        <f t="shared" si="4579"/>
        <v>#VALUE!</v>
      </c>
      <c r="LZ172" s="106" t="e">
        <f t="shared" si="4580"/>
        <v>#VALUE!</v>
      </c>
      <c r="MA172" s="202"/>
      <c r="MB172" s="202"/>
      <c r="MC172" s="202"/>
      <c r="MD172" s="202"/>
      <c r="ME172" s="202"/>
      <c r="MF172" s="202"/>
      <c r="MG172" s="202"/>
      <c r="MH172" s="202"/>
      <c r="MI172" s="203"/>
      <c r="MJ172" s="204"/>
      <c r="MK172" s="108" t="e">
        <f t="shared" si="4581"/>
        <v>#VALUE!</v>
      </c>
      <c r="ML172" s="102">
        <f>IF(E172=0,0,SUMIF('Cocktail (December 2025)'!$F$6:$DB$1547,E172,'Cocktail (December 2025)'!$BN$6:$BN$1547))</f>
        <v>0</v>
      </c>
      <c r="MM172" s="108" t="e">
        <f t="shared" si="4582"/>
        <v>#VALUE!</v>
      </c>
      <c r="MN172" s="109" t="e">
        <f t="shared" si="4583"/>
        <v>#VALUE!</v>
      </c>
      <c r="MO172" s="104" t="e">
        <f t="shared" si="4584"/>
        <v>#VALUE!</v>
      </c>
      <c r="MP172" s="105" t="e">
        <f t="shared" si="4585"/>
        <v>#VALUE!</v>
      </c>
      <c r="MQ172" s="191"/>
      <c r="MR172" s="192" t="e">
        <f t="shared" si="4586"/>
        <v>#VALUE!</v>
      </c>
      <c r="MS172" s="106" t="e">
        <f t="shared" si="4587"/>
        <v>#VALUE!</v>
      </c>
      <c r="MT172" s="202"/>
      <c r="MU172" s="202"/>
      <c r="MV172" s="202"/>
      <c r="MW172" s="202"/>
      <c r="MX172" s="202"/>
      <c r="MY172" s="202"/>
      <c r="MZ172" s="202"/>
      <c r="NA172" s="202"/>
      <c r="NB172" s="203"/>
      <c r="NC172" s="204"/>
      <c r="ND172" s="108" t="e">
        <f t="shared" si="4588"/>
        <v>#VALUE!</v>
      </c>
      <c r="NE172" s="102">
        <f>IF(E172=0,0,SUMIF('Cocktail (December 2025)'!$F$6:$DB$1547,E172,'Cocktail (December 2025)'!$BQ$6:$BQ$1547))</f>
        <v>0</v>
      </c>
      <c r="NF172" s="108" t="e">
        <f t="shared" si="4589"/>
        <v>#VALUE!</v>
      </c>
      <c r="NG172" s="109" t="e">
        <f t="shared" si="4590"/>
        <v>#VALUE!</v>
      </c>
      <c r="NH172" s="104" t="e">
        <f t="shared" si="4591"/>
        <v>#VALUE!</v>
      </c>
      <c r="NI172" s="105" t="e">
        <f t="shared" si="4592"/>
        <v>#VALUE!</v>
      </c>
      <c r="NJ172" s="191"/>
      <c r="NK172" s="192" t="e">
        <f t="shared" si="4593"/>
        <v>#VALUE!</v>
      </c>
      <c r="NL172" s="106" t="e">
        <f t="shared" si="4594"/>
        <v>#VALUE!</v>
      </c>
      <c r="NM172" s="202"/>
      <c r="NN172" s="202"/>
      <c r="NO172" s="202"/>
      <c r="NP172" s="202"/>
      <c r="NQ172" s="202"/>
      <c r="NR172" s="202"/>
      <c r="NS172" s="202"/>
      <c r="NT172" s="202"/>
      <c r="NU172" s="203"/>
      <c r="NV172" s="204"/>
      <c r="NW172" s="108" t="e">
        <f t="shared" si="4595"/>
        <v>#VALUE!</v>
      </c>
      <c r="NX172" s="102">
        <f>IF(E172=0,0,SUMIF('Cocktail (December 2025)'!$F$6:$DB$1547,E172,'Cocktail (December 2025)'!$BT$6:$BT$1547))</f>
        <v>0</v>
      </c>
      <c r="NY172" s="108" t="e">
        <f t="shared" si="4596"/>
        <v>#VALUE!</v>
      </c>
      <c r="NZ172" s="109" t="e">
        <f t="shared" si="4597"/>
        <v>#VALUE!</v>
      </c>
      <c r="OA172" s="104" t="e">
        <f t="shared" si="4598"/>
        <v>#VALUE!</v>
      </c>
      <c r="OB172" s="105" t="e">
        <f t="shared" si="4599"/>
        <v>#VALUE!</v>
      </c>
      <c r="OC172" s="191"/>
      <c r="OD172" s="192" t="e">
        <f t="shared" si="4600"/>
        <v>#VALUE!</v>
      </c>
      <c r="OE172" s="106" t="e">
        <f t="shared" si="4601"/>
        <v>#VALUE!</v>
      </c>
      <c r="OF172" s="202"/>
      <c r="OG172" s="202"/>
      <c r="OH172" s="202"/>
      <c r="OI172" s="202"/>
      <c r="OJ172" s="202"/>
      <c r="OK172" s="202"/>
      <c r="OL172" s="202"/>
      <c r="OM172" s="202"/>
      <c r="ON172" s="203"/>
      <c r="OO172" s="204"/>
      <c r="OP172" s="108" t="e">
        <f t="shared" si="4602"/>
        <v>#VALUE!</v>
      </c>
      <c r="OQ172" s="102">
        <f>IF(E172=0,0,SUMIF('Cocktail (December 2025)'!$F$6:$DB$1547,E172,'Cocktail (December 2025)'!$BW$6:$BW$1547))</f>
        <v>0</v>
      </c>
      <c r="OR172" s="108" t="e">
        <f t="shared" si="4603"/>
        <v>#VALUE!</v>
      </c>
      <c r="OS172" s="109" t="e">
        <f t="shared" si="4604"/>
        <v>#VALUE!</v>
      </c>
      <c r="OT172" s="104" t="e">
        <f t="shared" si="4605"/>
        <v>#VALUE!</v>
      </c>
      <c r="OU172" s="105" t="e">
        <f t="shared" si="4606"/>
        <v>#VALUE!</v>
      </c>
      <c r="OV172" s="191"/>
      <c r="OW172" s="192" t="e">
        <f t="shared" si="4607"/>
        <v>#VALUE!</v>
      </c>
      <c r="OX172" s="106" t="e">
        <f t="shared" si="4608"/>
        <v>#VALUE!</v>
      </c>
      <c r="OY172" s="202"/>
      <c r="OZ172" s="202"/>
      <c r="PA172" s="202"/>
      <c r="PB172" s="202"/>
      <c r="PC172" s="202"/>
      <c r="PD172" s="202"/>
      <c r="PE172" s="202"/>
      <c r="PF172" s="202"/>
      <c r="PG172" s="203"/>
      <c r="PH172" s="204"/>
      <c r="PI172" s="108" t="e">
        <f t="shared" si="4609"/>
        <v>#VALUE!</v>
      </c>
      <c r="PJ172" s="102">
        <f>IF(E172=0,0,SUMIF('Cocktail (December 2025)'!$F$6:$DB$1547,E172,'Cocktail (December 2025)'!$BZ$6:$BZ$1547))</f>
        <v>0</v>
      </c>
      <c r="PK172" s="108" t="e">
        <f t="shared" si="4610"/>
        <v>#VALUE!</v>
      </c>
      <c r="PL172" s="109" t="e">
        <f t="shared" si="4611"/>
        <v>#VALUE!</v>
      </c>
      <c r="PM172" s="104" t="e">
        <f t="shared" si="4612"/>
        <v>#VALUE!</v>
      </c>
      <c r="PN172" s="105" t="e">
        <f t="shared" si="4613"/>
        <v>#VALUE!</v>
      </c>
      <c r="PO172" s="191"/>
      <c r="PP172" s="192" t="e">
        <f t="shared" si="4614"/>
        <v>#VALUE!</v>
      </c>
      <c r="PQ172" s="106" t="e">
        <f t="shared" si="4615"/>
        <v>#VALUE!</v>
      </c>
      <c r="PR172" s="202"/>
      <c r="PS172" s="202"/>
      <c r="PT172" s="202"/>
      <c r="PU172" s="202"/>
      <c r="PV172" s="202"/>
      <c r="PW172" s="202"/>
      <c r="PX172" s="202"/>
      <c r="PY172" s="202"/>
      <c r="PZ172" s="203"/>
      <c r="QA172" s="204"/>
      <c r="QB172" s="108" t="e">
        <f t="shared" si="4616"/>
        <v>#VALUE!</v>
      </c>
      <c r="QC172" s="102">
        <f>IF(E172=0,0,SUMIF('Cocktail (December 2025)'!$F$6:$DB$1547,E172,'Cocktail (December 2025)'!$CC$6:$CC$1547))</f>
        <v>0</v>
      </c>
      <c r="QD172" s="108" t="e">
        <f t="shared" si="4617"/>
        <v>#VALUE!</v>
      </c>
      <c r="QE172" s="109" t="e">
        <f t="shared" si="4618"/>
        <v>#VALUE!</v>
      </c>
      <c r="QF172" s="104" t="e">
        <f t="shared" si="4619"/>
        <v>#VALUE!</v>
      </c>
      <c r="QG172" s="105" t="e">
        <f t="shared" si="4620"/>
        <v>#VALUE!</v>
      </c>
      <c r="QH172" s="191"/>
      <c r="QI172" s="192" t="e">
        <f t="shared" si="4621"/>
        <v>#VALUE!</v>
      </c>
      <c r="QJ172" s="106" t="e">
        <f t="shared" si="4622"/>
        <v>#VALUE!</v>
      </c>
      <c r="QK172" s="202"/>
      <c r="QL172" s="202"/>
      <c r="QM172" s="202"/>
      <c r="QN172" s="202"/>
      <c r="QO172" s="202"/>
      <c r="QP172" s="202"/>
      <c r="QQ172" s="202"/>
      <c r="QR172" s="202"/>
      <c r="QS172" s="203"/>
      <c r="QT172" s="204"/>
      <c r="QU172" s="108" t="e">
        <f t="shared" si="4623"/>
        <v>#VALUE!</v>
      </c>
      <c r="QV172" s="102">
        <f>IF(E172=0,0,SUMIF('Cocktail (December 2025)'!$F$6:$DB$1547,E172,'Cocktail (December 2025)'!$CF$6:$CF$1547))</f>
        <v>0</v>
      </c>
      <c r="QW172" s="108" t="e">
        <f t="shared" si="4624"/>
        <v>#VALUE!</v>
      </c>
      <c r="QX172" s="109" t="e">
        <f t="shared" si="4625"/>
        <v>#VALUE!</v>
      </c>
      <c r="QY172" s="104" t="e">
        <f t="shared" si="4626"/>
        <v>#VALUE!</v>
      </c>
      <c r="QZ172" s="105" t="e">
        <f t="shared" si="4627"/>
        <v>#VALUE!</v>
      </c>
      <c r="RA172" s="191"/>
      <c r="RB172" s="192" t="e">
        <f t="shared" si="4628"/>
        <v>#VALUE!</v>
      </c>
      <c r="RC172" s="106" t="e">
        <f t="shared" si="4629"/>
        <v>#VALUE!</v>
      </c>
      <c r="RD172" s="202"/>
      <c r="RE172" s="202"/>
      <c r="RF172" s="202"/>
      <c r="RG172" s="202"/>
      <c r="RH172" s="202"/>
      <c r="RI172" s="202"/>
      <c r="RJ172" s="202"/>
      <c r="RK172" s="202"/>
      <c r="RL172" s="203"/>
      <c r="RM172" s="204"/>
      <c r="RN172" s="108" t="e">
        <f t="shared" si="4630"/>
        <v>#VALUE!</v>
      </c>
      <c r="RO172" s="102">
        <f>IF(E172=0,0,SUMIF('Cocktail (December 2025)'!$F$6:$DB$1547,E172,'Cocktail (December 2025)'!$CI$6:$CI$1547))</f>
        <v>0</v>
      </c>
      <c r="RP172" s="108" t="e">
        <f t="shared" si="4631"/>
        <v>#VALUE!</v>
      </c>
      <c r="RQ172" s="109" t="e">
        <f t="shared" si="4632"/>
        <v>#VALUE!</v>
      </c>
      <c r="RR172" s="104" t="e">
        <f t="shared" si="4633"/>
        <v>#VALUE!</v>
      </c>
      <c r="RS172" s="105" t="e">
        <f t="shared" si="4634"/>
        <v>#VALUE!</v>
      </c>
      <c r="RT172" s="191"/>
      <c r="RU172" s="192" t="e">
        <f t="shared" si="4635"/>
        <v>#VALUE!</v>
      </c>
      <c r="RV172" s="106" t="e">
        <f t="shared" si="4636"/>
        <v>#VALUE!</v>
      </c>
      <c r="RW172" s="202"/>
      <c r="RX172" s="202"/>
      <c r="RY172" s="202"/>
      <c r="RZ172" s="202"/>
      <c r="SA172" s="202"/>
      <c r="SB172" s="202"/>
      <c r="SC172" s="202"/>
      <c r="SD172" s="202"/>
      <c r="SE172" s="203"/>
      <c r="SF172" s="204"/>
      <c r="SG172" s="108" t="e">
        <f t="shared" si="4637"/>
        <v>#VALUE!</v>
      </c>
      <c r="SH172" s="102">
        <f>IF(E172=0,0,SUMIF('Cocktail (December 2025)'!$F$6:$DB$1547,E172,'Cocktail (December 2025)'!$CL$6:$CL$1547))</f>
        <v>0</v>
      </c>
      <c r="SI172" s="108" t="e">
        <f t="shared" si="4638"/>
        <v>#VALUE!</v>
      </c>
      <c r="SJ172" s="109" t="e">
        <f t="shared" si="4639"/>
        <v>#VALUE!</v>
      </c>
      <c r="SK172" s="104" t="e">
        <f t="shared" si="4640"/>
        <v>#VALUE!</v>
      </c>
      <c r="SL172" s="105" t="e">
        <f t="shared" si="4641"/>
        <v>#VALUE!</v>
      </c>
      <c r="SM172" s="191"/>
      <c r="SN172" s="192" t="e">
        <f t="shared" si="4642"/>
        <v>#VALUE!</v>
      </c>
      <c r="SO172" s="106" t="e">
        <f t="shared" si="4643"/>
        <v>#VALUE!</v>
      </c>
      <c r="SP172" s="202"/>
      <c r="SQ172" s="202"/>
      <c r="SR172" s="202"/>
      <c r="SS172" s="202"/>
      <c r="ST172" s="202"/>
      <c r="SU172" s="202"/>
      <c r="SV172" s="202"/>
      <c r="SW172" s="202"/>
      <c r="SX172" s="203"/>
      <c r="SY172" s="204"/>
      <c r="SZ172" s="108" t="e">
        <f t="shared" si="4644"/>
        <v>#VALUE!</v>
      </c>
      <c r="TA172" s="102">
        <f>IF(E172=0,0,SUMIF('Cocktail (December 2025)'!$F$6:$DB$1547,E172,'Cocktail (December 2025)'!$CO$6:$CO$1547))</f>
        <v>0</v>
      </c>
      <c r="TB172" s="108" t="e">
        <f t="shared" si="4645"/>
        <v>#VALUE!</v>
      </c>
      <c r="TC172" s="109" t="e">
        <f t="shared" si="4646"/>
        <v>#VALUE!</v>
      </c>
      <c r="TD172" s="104" t="e">
        <f t="shared" si="4647"/>
        <v>#VALUE!</v>
      </c>
      <c r="TE172" s="105" t="e">
        <f t="shared" si="4648"/>
        <v>#VALUE!</v>
      </c>
      <c r="TF172" s="191"/>
      <c r="TG172" s="192" t="e">
        <f t="shared" si="4649"/>
        <v>#VALUE!</v>
      </c>
      <c r="TH172" s="106" t="e">
        <f t="shared" si="4650"/>
        <v>#VALUE!</v>
      </c>
      <c r="TI172" s="202"/>
      <c r="TJ172" s="202"/>
      <c r="TK172" s="202"/>
      <c r="TL172" s="202"/>
      <c r="TM172" s="202"/>
      <c r="TN172" s="202"/>
      <c r="TO172" s="202"/>
      <c r="TP172" s="202"/>
      <c r="TQ172" s="203"/>
      <c r="TR172" s="204"/>
      <c r="TS172" s="108" t="e">
        <f t="shared" si="4651"/>
        <v>#VALUE!</v>
      </c>
      <c r="TT172" s="102">
        <f>IF(E172=0,0,SUMIF('Cocktail (December 2025)'!$F$6:$DB$1547,E172,'Cocktail (December 2025)'!$CR$6:$CR$1547))</f>
        <v>0</v>
      </c>
      <c r="TU172" s="108" t="e">
        <f t="shared" si="4652"/>
        <v>#VALUE!</v>
      </c>
      <c r="TV172" s="109" t="e">
        <f t="shared" si="4653"/>
        <v>#VALUE!</v>
      </c>
      <c r="TW172" s="104" t="e">
        <f t="shared" si="4654"/>
        <v>#VALUE!</v>
      </c>
      <c r="TX172" s="105" t="e">
        <f t="shared" si="4655"/>
        <v>#VALUE!</v>
      </c>
      <c r="TY172" s="191"/>
      <c r="TZ172" s="192" t="e">
        <f t="shared" si="4656"/>
        <v>#VALUE!</v>
      </c>
      <c r="UA172" s="106" t="e">
        <f t="shared" si="4657"/>
        <v>#VALUE!</v>
      </c>
      <c r="UB172" s="202"/>
      <c r="UC172" s="202"/>
      <c r="UD172" s="202"/>
      <c r="UE172" s="202"/>
      <c r="UF172" s="202"/>
      <c r="UG172" s="202"/>
      <c r="UH172" s="202"/>
      <c r="UI172" s="202"/>
      <c r="UJ172" s="203"/>
      <c r="UK172" s="204"/>
      <c r="UL172" s="108" t="e">
        <f t="shared" si="4658"/>
        <v>#VALUE!</v>
      </c>
      <c r="UM172" s="102">
        <f>IF(E172=0,0,SUMIF('Cocktail (December 2025)'!$F$6:$DB$1547,E172,'Cocktail (December 2025)'!$CU$6:$CU$1547))</f>
        <v>0</v>
      </c>
      <c r="UN172" s="108" t="e">
        <f t="shared" si="4659"/>
        <v>#VALUE!</v>
      </c>
      <c r="UO172" s="109" t="e">
        <f t="shared" si="4660"/>
        <v>#VALUE!</v>
      </c>
      <c r="UP172" s="104" t="e">
        <f t="shared" si="4661"/>
        <v>#VALUE!</v>
      </c>
      <c r="UQ172" s="105" t="e">
        <f t="shared" si="4662"/>
        <v>#VALUE!</v>
      </c>
      <c r="UR172" s="191"/>
      <c r="US172" s="192" t="e">
        <f t="shared" si="4663"/>
        <v>#VALUE!</v>
      </c>
      <c r="UT172" s="106" t="e">
        <f t="shared" si="4664"/>
        <v>#VALUE!</v>
      </c>
      <c r="UU172" s="202"/>
      <c r="UV172" s="202"/>
      <c r="UW172" s="202"/>
      <c r="UX172" s="202"/>
      <c r="UY172" s="202"/>
      <c r="UZ172" s="202"/>
      <c r="VA172" s="202"/>
      <c r="VB172" s="202"/>
      <c r="VC172" s="203"/>
      <c r="VD172" s="204"/>
      <c r="VE172" s="108" t="e">
        <f t="shared" si="4665"/>
        <v>#VALUE!</v>
      </c>
      <c r="VF172" s="102">
        <f>IF(E172=0,0,SUMIF('Cocktail (December 2025)'!$F$6:$DB$1547,E172,'Cocktail (December 2025)'!$CX$6:$CX$1547))</f>
        <v>0</v>
      </c>
      <c r="VG172" s="108" t="e">
        <f t="shared" si="4666"/>
        <v>#VALUE!</v>
      </c>
      <c r="VH172" s="109" t="e">
        <f t="shared" si="4667"/>
        <v>#VALUE!</v>
      </c>
      <c r="VI172" s="104" t="e">
        <f t="shared" si="4668"/>
        <v>#VALUE!</v>
      </c>
      <c r="VJ172" s="105" t="e">
        <f t="shared" si="4669"/>
        <v>#VALUE!</v>
      </c>
      <c r="VK172" s="191"/>
      <c r="VL172" s="192" t="e">
        <f t="shared" si="4670"/>
        <v>#VALUE!</v>
      </c>
      <c r="VM172" s="106" t="e">
        <f t="shared" si="4671"/>
        <v>#VALUE!</v>
      </c>
      <c r="VN172" s="202"/>
      <c r="VO172" s="202"/>
      <c r="VP172" s="202"/>
      <c r="VQ172" s="202"/>
      <c r="VR172" s="202"/>
      <c r="VS172" s="202"/>
      <c r="VT172" s="202"/>
      <c r="VU172" s="202"/>
      <c r="VV172" s="203"/>
      <c r="VW172" s="204"/>
      <c r="VX172" s="108" t="e">
        <f t="shared" si="4672"/>
        <v>#VALUE!</v>
      </c>
      <c r="VY172" s="102">
        <f>IF(E172=0,0,SUMIF('Cocktail (December 2025)'!$F$6:$DB$1547,E172,'Cocktail (December 2025)'!$DA$6:$DA$1547))</f>
        <v>0</v>
      </c>
      <c r="VZ172" s="108" t="e">
        <f t="shared" si="4673"/>
        <v>#VALUE!</v>
      </c>
      <c r="WA172" s="109" t="e">
        <f t="shared" si="4674"/>
        <v>#VALUE!</v>
      </c>
      <c r="WB172" s="104" t="e">
        <f t="shared" si="4675"/>
        <v>#VALUE!</v>
      </c>
      <c r="WC172" s="105" t="e">
        <f t="shared" si="4676"/>
        <v>#VALUE!</v>
      </c>
      <c r="WD172" s="191"/>
      <c r="WE172" s="192" t="e">
        <f t="shared" si="4677"/>
        <v>#VALUE!</v>
      </c>
      <c r="WF172" s="14" t="s">
        <v>81</v>
      </c>
      <c r="WG172" s="62">
        <f t="shared" si="4678"/>
        <v>0</v>
      </c>
      <c r="WH172" s="13">
        <f t="shared" si="4679"/>
        <v>0</v>
      </c>
      <c r="WI172" s="13">
        <f t="shared" si="4680"/>
        <v>0</v>
      </c>
      <c r="WJ172" s="13">
        <f t="shared" si="4681"/>
        <v>0</v>
      </c>
      <c r="WK172" s="13">
        <f t="shared" si="4682"/>
        <v>0</v>
      </c>
      <c r="WL172" s="13">
        <f t="shared" si="4683"/>
        <v>0</v>
      </c>
      <c r="WM172" s="13">
        <f t="shared" si="4684"/>
        <v>0</v>
      </c>
      <c r="WN172" s="13">
        <f t="shared" si="4685"/>
        <v>0</v>
      </c>
      <c r="WO172" s="13">
        <f t="shared" si="4686"/>
        <v>0</v>
      </c>
      <c r="WP172" s="63">
        <f t="shared" si="4687"/>
        <v>0</v>
      </c>
      <c r="WQ172" s="63">
        <f t="shared" si="4688"/>
        <v>0</v>
      </c>
      <c r="WR172" s="63" t="e">
        <f t="shared" si="4689"/>
        <v>#VALUE!</v>
      </c>
      <c r="WS172" s="63" t="e">
        <f t="shared" si="4690"/>
        <v>#VALUE!</v>
      </c>
      <c r="WT172" s="54" t="e">
        <f t="shared" si="4691"/>
        <v>#VALUE!</v>
      </c>
      <c r="WU172" s="64" t="e">
        <f t="shared" si="4692"/>
        <v>#VALUE!</v>
      </c>
      <c r="WV172" s="196"/>
      <c r="WW172" s="197" t="e">
        <f t="shared" si="4693"/>
        <v>#VALUE!</v>
      </c>
      <c r="WX172" s="12" t="e">
        <f t="shared" si="4694"/>
        <v>#VALUE!</v>
      </c>
      <c r="WY172" s="61"/>
    </row>
    <row r="173" spans="1:623" ht="15" hidden="1" x14ac:dyDescent="0.3">
      <c r="A173" s="114" t="str">
        <f t="shared" si="3994"/>
        <v>-</v>
      </c>
      <c r="B173" s="175"/>
      <c r="C173" s="173">
        <v>961</v>
      </c>
      <c r="D173" s="174">
        <v>466</v>
      </c>
      <c r="E173" s="139"/>
      <c r="F173" s="98"/>
      <c r="G173" s="98"/>
      <c r="H173" s="90"/>
      <c r="I173" s="98"/>
      <c r="J173" s="90"/>
      <c r="K173" s="99"/>
      <c r="L173" s="215"/>
      <c r="M173" s="215"/>
      <c r="N173" s="208"/>
      <c r="O173" s="100"/>
      <c r="P173" s="202"/>
      <c r="Q173" s="202"/>
      <c r="R173" s="202"/>
      <c r="S173" s="202"/>
      <c r="T173" s="202"/>
      <c r="U173" s="202"/>
      <c r="V173" s="202"/>
      <c r="W173" s="202"/>
      <c r="X173" s="203"/>
      <c r="Y173" s="204"/>
      <c r="Z173" s="101"/>
      <c r="AA173" s="102"/>
      <c r="AB173" s="103"/>
      <c r="AC173" s="104"/>
      <c r="AD173" s="104"/>
      <c r="AE173" s="105"/>
      <c r="AF173" s="191"/>
      <c r="AG173" s="192"/>
      <c r="AH173" s="106">
        <f t="shared" si="3995"/>
        <v>0</v>
      </c>
      <c r="AI173" s="202"/>
      <c r="AJ173" s="202"/>
      <c r="AK173" s="202"/>
      <c r="AL173" s="202"/>
      <c r="AM173" s="202"/>
      <c r="AN173" s="202"/>
      <c r="AO173" s="202"/>
      <c r="AP173" s="202"/>
      <c r="AQ173" s="203"/>
      <c r="AR173" s="204"/>
      <c r="AS173" s="107"/>
      <c r="AT173" s="102"/>
      <c r="AU173" s="108"/>
      <c r="AV173" s="104"/>
      <c r="AW173" s="104"/>
      <c r="AX173" s="105"/>
      <c r="AY173" s="191"/>
      <c r="AZ173" s="192"/>
      <c r="BA173" s="106"/>
      <c r="BB173" s="202"/>
      <c r="BC173" s="202"/>
      <c r="BD173" s="202"/>
      <c r="BE173" s="202"/>
      <c r="BF173" s="202"/>
      <c r="BG173" s="202"/>
      <c r="BH173" s="202"/>
      <c r="BI173" s="202"/>
      <c r="BJ173" s="203"/>
      <c r="BK173" s="204"/>
      <c r="BL173" s="108"/>
      <c r="BM173" s="102"/>
      <c r="BN173" s="108"/>
      <c r="BO173" s="109"/>
      <c r="BP173" s="104"/>
      <c r="BQ173" s="105"/>
      <c r="BR173" s="191"/>
      <c r="BS173" s="192"/>
      <c r="BT173" s="106"/>
      <c r="BU173" s="202"/>
      <c r="BV173" s="202"/>
      <c r="BW173" s="202"/>
      <c r="BX173" s="202"/>
      <c r="BY173" s="202"/>
      <c r="BZ173" s="202"/>
      <c r="CA173" s="202"/>
      <c r="CB173" s="202"/>
      <c r="CC173" s="203"/>
      <c r="CD173" s="204"/>
      <c r="CE173" s="108"/>
      <c r="CF173" s="102"/>
      <c r="CG173" s="108"/>
      <c r="CH173" s="109"/>
      <c r="CI173" s="104"/>
      <c r="CJ173" s="105"/>
      <c r="CK173" s="191"/>
      <c r="CL173" s="192"/>
      <c r="CM173" s="106"/>
      <c r="CN173" s="202"/>
      <c r="CO173" s="202"/>
      <c r="CP173" s="202"/>
      <c r="CQ173" s="202"/>
      <c r="CR173" s="202"/>
      <c r="CS173" s="202"/>
      <c r="CT173" s="202"/>
      <c r="CU173" s="202"/>
      <c r="CV173" s="203"/>
      <c r="CW173" s="204"/>
      <c r="CX173" s="108"/>
      <c r="CY173" s="102"/>
      <c r="CZ173" s="108"/>
      <c r="DA173" s="109"/>
      <c r="DB173" s="104"/>
      <c r="DC173" s="105"/>
      <c r="DD173" s="191"/>
      <c r="DE173" s="192"/>
      <c r="DF173" s="106"/>
      <c r="DG173" s="202"/>
      <c r="DH173" s="202"/>
      <c r="DI173" s="202"/>
      <c r="DJ173" s="202"/>
      <c r="DK173" s="202"/>
      <c r="DL173" s="202"/>
      <c r="DM173" s="202"/>
      <c r="DN173" s="202"/>
      <c r="DO173" s="203"/>
      <c r="DP173" s="204"/>
      <c r="DQ173" s="108"/>
      <c r="DR173" s="102"/>
      <c r="DS173" s="108"/>
      <c r="DT173" s="109"/>
      <c r="DU173" s="104"/>
      <c r="DV173" s="105"/>
      <c r="DW173" s="191"/>
      <c r="DX173" s="192"/>
      <c r="DY173" s="106"/>
      <c r="DZ173" s="202"/>
      <c r="EA173" s="202"/>
      <c r="EB173" s="202"/>
      <c r="EC173" s="202"/>
      <c r="ED173" s="202"/>
      <c r="EE173" s="202"/>
      <c r="EF173" s="202"/>
      <c r="EG173" s="202"/>
      <c r="EH173" s="203"/>
      <c r="EI173" s="204"/>
      <c r="EJ173" s="108"/>
      <c r="EK173" s="102"/>
      <c r="EL173" s="108"/>
      <c r="EM173" s="109"/>
      <c r="EN173" s="104"/>
      <c r="EO173" s="105"/>
      <c r="EP173" s="191"/>
      <c r="EQ173" s="199"/>
      <c r="ER173" s="185"/>
      <c r="ES173" s="202"/>
      <c r="ET173" s="202"/>
      <c r="EU173" s="202"/>
      <c r="EV173" s="202"/>
      <c r="EW173" s="202"/>
      <c r="EX173" s="202"/>
      <c r="EY173" s="202"/>
      <c r="EZ173" s="202"/>
      <c r="FA173" s="203"/>
      <c r="FB173" s="204"/>
      <c r="FC173" s="108"/>
      <c r="FD173" s="102"/>
      <c r="FE173" s="108"/>
      <c r="FF173" s="109"/>
      <c r="FG173" s="104"/>
      <c r="FH173" s="105"/>
      <c r="FI173" s="191"/>
      <c r="FJ173" s="192"/>
      <c r="FK173" s="110"/>
      <c r="FL173" s="202"/>
      <c r="FM173" s="202"/>
      <c r="FN173" s="202"/>
      <c r="FO173" s="202"/>
      <c r="FP173" s="202"/>
      <c r="FQ173" s="202"/>
      <c r="FR173" s="202"/>
      <c r="FS173" s="202"/>
      <c r="FT173" s="203"/>
      <c r="FU173" s="204"/>
      <c r="FV173" s="108"/>
      <c r="FW173" s="102"/>
      <c r="FX173" s="108"/>
      <c r="FY173" s="109"/>
      <c r="FZ173" s="104"/>
      <c r="GA173" s="105"/>
      <c r="GB173" s="191"/>
      <c r="GC173" s="192"/>
      <c r="GD173" s="106"/>
      <c r="GE173" s="202"/>
      <c r="GF173" s="202"/>
      <c r="GG173" s="202"/>
      <c r="GH173" s="202"/>
      <c r="GI173" s="202"/>
      <c r="GJ173" s="202"/>
      <c r="GK173" s="202"/>
      <c r="GL173" s="202"/>
      <c r="GM173" s="203"/>
      <c r="GN173" s="204"/>
      <c r="GO173" s="108"/>
      <c r="GP173" s="102"/>
      <c r="GQ173" s="108"/>
      <c r="GR173" s="109"/>
      <c r="GS173" s="104"/>
      <c r="GT173" s="105"/>
      <c r="GU173" s="191"/>
      <c r="GV173" s="192"/>
      <c r="GW173" s="106"/>
      <c r="GX173" s="202"/>
      <c r="GY173" s="202"/>
      <c r="GZ173" s="202"/>
      <c r="HA173" s="202"/>
      <c r="HB173" s="202"/>
      <c r="HC173" s="202"/>
      <c r="HD173" s="202"/>
      <c r="HE173" s="202"/>
      <c r="HF173" s="203"/>
      <c r="HG173" s="204"/>
      <c r="HH173" s="108"/>
      <c r="HI173" s="102"/>
      <c r="HJ173" s="108"/>
      <c r="HK173" s="109"/>
      <c r="HL173" s="104"/>
      <c r="HM173" s="105"/>
      <c r="HN173" s="191"/>
      <c r="HO173" s="192"/>
      <c r="HP173" s="106"/>
      <c r="HQ173" s="202"/>
      <c r="HR173" s="202"/>
      <c r="HS173" s="202"/>
      <c r="HT173" s="202"/>
      <c r="HU173" s="202"/>
      <c r="HV173" s="202"/>
      <c r="HW173" s="202"/>
      <c r="HX173" s="202"/>
      <c r="HY173" s="203"/>
      <c r="HZ173" s="204"/>
      <c r="IA173" s="108"/>
      <c r="IB173" s="102"/>
      <c r="IC173" s="108"/>
      <c r="ID173" s="109"/>
      <c r="IE173" s="104"/>
      <c r="IF173" s="105"/>
      <c r="IG173" s="191"/>
      <c r="IH173" s="192"/>
      <c r="II173" s="106"/>
      <c r="IJ173" s="202"/>
      <c r="IK173" s="202"/>
      <c r="IL173" s="202"/>
      <c r="IM173" s="202"/>
      <c r="IN173" s="202"/>
      <c r="IO173" s="202"/>
      <c r="IP173" s="202"/>
      <c r="IQ173" s="202"/>
      <c r="IR173" s="203"/>
      <c r="IS173" s="204"/>
      <c r="IT173" s="108"/>
      <c r="IU173" s="102"/>
      <c r="IV173" s="108"/>
      <c r="IW173" s="109"/>
      <c r="IX173" s="104"/>
      <c r="IY173" s="105"/>
      <c r="IZ173" s="191"/>
      <c r="JA173" s="192"/>
      <c r="JB173" s="106"/>
      <c r="JC173" s="202"/>
      <c r="JD173" s="202"/>
      <c r="JE173" s="202"/>
      <c r="JF173" s="202"/>
      <c r="JG173" s="202"/>
      <c r="JH173" s="202"/>
      <c r="JI173" s="202"/>
      <c r="JJ173" s="202"/>
      <c r="JK173" s="203"/>
      <c r="JL173" s="204"/>
      <c r="JM173" s="108"/>
      <c r="JN173" s="102"/>
      <c r="JO173" s="108"/>
      <c r="JP173" s="109"/>
      <c r="JQ173" s="104"/>
      <c r="JR173" s="105"/>
      <c r="JS173" s="191"/>
      <c r="JT173" s="192"/>
      <c r="JU173" s="106"/>
      <c r="JV173" s="202"/>
      <c r="JW173" s="202"/>
      <c r="JX173" s="202"/>
      <c r="JY173" s="202"/>
      <c r="JZ173" s="202"/>
      <c r="KA173" s="202"/>
      <c r="KB173" s="202"/>
      <c r="KC173" s="202"/>
      <c r="KD173" s="203"/>
      <c r="KE173" s="204"/>
      <c r="KF173" s="108"/>
      <c r="KG173" s="102"/>
      <c r="KH173" s="108"/>
      <c r="KI173" s="109"/>
      <c r="KJ173" s="104"/>
      <c r="KK173" s="105"/>
      <c r="KL173" s="191"/>
      <c r="KM173" s="192"/>
      <c r="KN173" s="106"/>
      <c r="KO173" s="202"/>
      <c r="KP173" s="202"/>
      <c r="KQ173" s="202"/>
      <c r="KR173" s="202"/>
      <c r="KS173" s="202"/>
      <c r="KT173" s="202"/>
      <c r="KU173" s="202"/>
      <c r="KV173" s="202"/>
      <c r="KW173" s="203"/>
      <c r="KX173" s="204"/>
      <c r="KY173" s="108"/>
      <c r="KZ173" s="102"/>
      <c r="LA173" s="108"/>
      <c r="LB173" s="109"/>
      <c r="LC173" s="104"/>
      <c r="LD173" s="105"/>
      <c r="LE173" s="191"/>
      <c r="LF173" s="192"/>
      <c r="LG173" s="106"/>
      <c r="LH173" s="202"/>
      <c r="LI173" s="202"/>
      <c r="LJ173" s="202"/>
      <c r="LK173" s="202"/>
      <c r="LL173" s="202"/>
      <c r="LM173" s="202"/>
      <c r="LN173" s="202"/>
      <c r="LO173" s="202"/>
      <c r="LP173" s="203"/>
      <c r="LQ173" s="204"/>
      <c r="LR173" s="108"/>
      <c r="LS173" s="102"/>
      <c r="LT173" s="108"/>
      <c r="LU173" s="109"/>
      <c r="LV173" s="104"/>
      <c r="LW173" s="105"/>
      <c r="LX173" s="191"/>
      <c r="LY173" s="192"/>
      <c r="LZ173" s="106"/>
      <c r="MA173" s="202"/>
      <c r="MB173" s="202"/>
      <c r="MC173" s="202"/>
      <c r="MD173" s="202"/>
      <c r="ME173" s="202"/>
      <c r="MF173" s="202"/>
      <c r="MG173" s="202"/>
      <c r="MH173" s="202"/>
      <c r="MI173" s="203"/>
      <c r="MJ173" s="204"/>
      <c r="MK173" s="108"/>
      <c r="ML173" s="102"/>
      <c r="MM173" s="108"/>
      <c r="MN173" s="109"/>
      <c r="MO173" s="104"/>
      <c r="MP173" s="105"/>
      <c r="MQ173" s="191"/>
      <c r="MR173" s="192"/>
      <c r="MS173" s="106"/>
      <c r="MT173" s="202"/>
      <c r="MU173" s="202"/>
      <c r="MV173" s="202"/>
      <c r="MW173" s="202"/>
      <c r="MX173" s="202"/>
      <c r="MY173" s="202"/>
      <c r="MZ173" s="202"/>
      <c r="NA173" s="202"/>
      <c r="NB173" s="203"/>
      <c r="NC173" s="204"/>
      <c r="ND173" s="108"/>
      <c r="NE173" s="102"/>
      <c r="NF173" s="108"/>
      <c r="NG173" s="109"/>
      <c r="NH173" s="104"/>
      <c r="NI173" s="105"/>
      <c r="NJ173" s="191"/>
      <c r="NK173" s="192"/>
      <c r="NL173" s="106"/>
      <c r="NM173" s="202"/>
      <c r="NN173" s="202"/>
      <c r="NO173" s="202"/>
      <c r="NP173" s="202"/>
      <c r="NQ173" s="202"/>
      <c r="NR173" s="202"/>
      <c r="NS173" s="202"/>
      <c r="NT173" s="202"/>
      <c r="NU173" s="203"/>
      <c r="NV173" s="204"/>
      <c r="NW173" s="108"/>
      <c r="NX173" s="102"/>
      <c r="NY173" s="108"/>
      <c r="NZ173" s="109"/>
      <c r="OA173" s="104"/>
      <c r="OB173" s="105"/>
      <c r="OC173" s="191"/>
      <c r="OD173" s="192"/>
      <c r="OE173" s="106"/>
      <c r="OF173" s="202"/>
      <c r="OG173" s="202"/>
      <c r="OH173" s="202"/>
      <c r="OI173" s="202"/>
      <c r="OJ173" s="202"/>
      <c r="OK173" s="202"/>
      <c r="OL173" s="202"/>
      <c r="OM173" s="202"/>
      <c r="ON173" s="203"/>
      <c r="OO173" s="204"/>
      <c r="OP173" s="108"/>
      <c r="OQ173" s="102"/>
      <c r="OR173" s="108"/>
      <c r="OS173" s="109"/>
      <c r="OT173" s="104"/>
      <c r="OU173" s="105"/>
      <c r="OV173" s="191"/>
      <c r="OW173" s="192"/>
      <c r="OX173" s="106"/>
      <c r="OY173" s="202"/>
      <c r="OZ173" s="202"/>
      <c r="PA173" s="202"/>
      <c r="PB173" s="202"/>
      <c r="PC173" s="202"/>
      <c r="PD173" s="202"/>
      <c r="PE173" s="202"/>
      <c r="PF173" s="202"/>
      <c r="PG173" s="203"/>
      <c r="PH173" s="204"/>
      <c r="PI173" s="108"/>
      <c r="PJ173" s="102"/>
      <c r="PK173" s="108"/>
      <c r="PL173" s="109"/>
      <c r="PM173" s="104"/>
      <c r="PN173" s="105"/>
      <c r="PO173" s="191"/>
      <c r="PP173" s="192"/>
      <c r="PQ173" s="106"/>
      <c r="PR173" s="202"/>
      <c r="PS173" s="202"/>
      <c r="PT173" s="202"/>
      <c r="PU173" s="202"/>
      <c r="PV173" s="202"/>
      <c r="PW173" s="202"/>
      <c r="PX173" s="202"/>
      <c r="PY173" s="202"/>
      <c r="PZ173" s="203"/>
      <c r="QA173" s="204"/>
      <c r="QB173" s="108"/>
      <c r="QC173" s="102"/>
      <c r="QD173" s="108"/>
      <c r="QE173" s="109"/>
      <c r="QF173" s="104"/>
      <c r="QG173" s="105"/>
      <c r="QH173" s="191"/>
      <c r="QI173" s="192"/>
      <c r="QJ173" s="106"/>
      <c r="QK173" s="202"/>
      <c r="QL173" s="202"/>
      <c r="QM173" s="202"/>
      <c r="QN173" s="202"/>
      <c r="QO173" s="202"/>
      <c r="QP173" s="202"/>
      <c r="QQ173" s="202"/>
      <c r="QR173" s="202"/>
      <c r="QS173" s="203"/>
      <c r="QT173" s="204"/>
      <c r="QU173" s="108"/>
      <c r="QV173" s="102"/>
      <c r="QW173" s="108"/>
      <c r="QX173" s="109"/>
      <c r="QY173" s="104"/>
      <c r="QZ173" s="105"/>
      <c r="RA173" s="191"/>
      <c r="RB173" s="192"/>
      <c r="RC173" s="106"/>
      <c r="RD173" s="202"/>
      <c r="RE173" s="202"/>
      <c r="RF173" s="202"/>
      <c r="RG173" s="202"/>
      <c r="RH173" s="202"/>
      <c r="RI173" s="202"/>
      <c r="RJ173" s="202"/>
      <c r="RK173" s="202"/>
      <c r="RL173" s="203"/>
      <c r="RM173" s="204"/>
      <c r="RN173" s="108"/>
      <c r="RO173" s="102"/>
      <c r="RP173" s="108"/>
      <c r="RQ173" s="109"/>
      <c r="RR173" s="104"/>
      <c r="RS173" s="105"/>
      <c r="RT173" s="191"/>
      <c r="RU173" s="192"/>
      <c r="RV173" s="106"/>
      <c r="RW173" s="202"/>
      <c r="RX173" s="202"/>
      <c r="RY173" s="202"/>
      <c r="RZ173" s="202"/>
      <c r="SA173" s="202"/>
      <c r="SB173" s="202"/>
      <c r="SC173" s="202"/>
      <c r="SD173" s="202"/>
      <c r="SE173" s="203"/>
      <c r="SF173" s="204"/>
      <c r="SG173" s="108"/>
      <c r="SH173" s="102"/>
      <c r="SI173" s="108"/>
      <c r="SJ173" s="109"/>
      <c r="SK173" s="104"/>
      <c r="SL173" s="105"/>
      <c r="SM173" s="191"/>
      <c r="SN173" s="192"/>
      <c r="SO173" s="106"/>
      <c r="SP173" s="202"/>
      <c r="SQ173" s="202"/>
      <c r="SR173" s="202"/>
      <c r="SS173" s="202"/>
      <c r="ST173" s="202"/>
      <c r="SU173" s="202"/>
      <c r="SV173" s="202"/>
      <c r="SW173" s="202"/>
      <c r="SX173" s="203"/>
      <c r="SY173" s="204"/>
      <c r="SZ173" s="108"/>
      <c r="TA173" s="102"/>
      <c r="TB173" s="108"/>
      <c r="TC173" s="109"/>
      <c r="TD173" s="104"/>
      <c r="TE173" s="105"/>
      <c r="TF173" s="191"/>
      <c r="TG173" s="192"/>
      <c r="TH173" s="106"/>
      <c r="TI173" s="202"/>
      <c r="TJ173" s="202"/>
      <c r="TK173" s="202"/>
      <c r="TL173" s="202"/>
      <c r="TM173" s="202"/>
      <c r="TN173" s="202"/>
      <c r="TO173" s="202"/>
      <c r="TP173" s="202"/>
      <c r="TQ173" s="203"/>
      <c r="TR173" s="204"/>
      <c r="TS173" s="108"/>
      <c r="TT173" s="102"/>
      <c r="TU173" s="108"/>
      <c r="TV173" s="109"/>
      <c r="TW173" s="104"/>
      <c r="TX173" s="105"/>
      <c r="TY173" s="191"/>
      <c r="TZ173" s="192"/>
      <c r="UA173" s="106"/>
      <c r="UB173" s="202"/>
      <c r="UC173" s="202"/>
      <c r="UD173" s="202"/>
      <c r="UE173" s="202"/>
      <c r="UF173" s="202"/>
      <c r="UG173" s="202"/>
      <c r="UH173" s="202"/>
      <c r="UI173" s="202"/>
      <c r="UJ173" s="203"/>
      <c r="UK173" s="204"/>
      <c r="UL173" s="108"/>
      <c r="UM173" s="102"/>
      <c r="UN173" s="108"/>
      <c r="UO173" s="109"/>
      <c r="UP173" s="104"/>
      <c r="UQ173" s="105"/>
      <c r="UR173" s="191"/>
      <c r="US173" s="192"/>
      <c r="UT173" s="106"/>
      <c r="UU173" s="202"/>
      <c r="UV173" s="202"/>
      <c r="UW173" s="202"/>
      <c r="UX173" s="202"/>
      <c r="UY173" s="202"/>
      <c r="UZ173" s="202"/>
      <c r="VA173" s="202"/>
      <c r="VB173" s="202"/>
      <c r="VC173" s="203"/>
      <c r="VD173" s="204"/>
      <c r="VE173" s="108"/>
      <c r="VF173" s="102"/>
      <c r="VG173" s="108"/>
      <c r="VH173" s="109"/>
      <c r="VI173" s="104"/>
      <c r="VJ173" s="105"/>
      <c r="VK173" s="191"/>
      <c r="VL173" s="192"/>
      <c r="VM173" s="106"/>
      <c r="VN173" s="202"/>
      <c r="VO173" s="202"/>
      <c r="VP173" s="202"/>
      <c r="VQ173" s="202"/>
      <c r="VR173" s="202"/>
      <c r="VS173" s="202"/>
      <c r="VT173" s="202"/>
      <c r="VU173" s="202"/>
      <c r="VV173" s="203"/>
      <c r="VW173" s="204"/>
      <c r="VX173" s="108"/>
      <c r="VY173" s="102"/>
      <c r="VZ173" s="108"/>
      <c r="WA173" s="109"/>
      <c r="WB173" s="104"/>
      <c r="WC173" s="105"/>
      <c r="WD173" s="191"/>
      <c r="WE173" s="192"/>
      <c r="WF173" s="14"/>
      <c r="WG173" s="62"/>
      <c r="WH173" s="13"/>
      <c r="WI173" s="13"/>
      <c r="WJ173" s="13"/>
      <c r="WK173" s="13"/>
      <c r="WL173" s="13"/>
      <c r="WM173" s="13"/>
      <c r="WN173" s="13"/>
      <c r="WO173" s="13"/>
      <c r="WP173" s="63"/>
      <c r="WQ173" s="63"/>
      <c r="WR173" s="63"/>
      <c r="WS173" s="63"/>
      <c r="WT173" s="54"/>
      <c r="WU173" s="64"/>
      <c r="WV173" s="196"/>
      <c r="WW173" s="197"/>
      <c r="WX173" s="12"/>
      <c r="WY173" s="61"/>
    </row>
    <row r="174" spans="1:623" ht="13.9" hidden="1" customHeight="1" x14ac:dyDescent="0.3">
      <c r="A174" s="114" t="str">
        <f t="shared" si="3994"/>
        <v>-</v>
      </c>
      <c r="B174" s="175"/>
      <c r="C174" s="173">
        <v>963</v>
      </c>
      <c r="D174" s="174">
        <v>467</v>
      </c>
      <c r="E174" s="184"/>
      <c r="F174" s="98" t="str">
        <f>IF(E174="","",IF(VLOOKUP(E174,'Master Data (December 2025)'!$B$10:$N$857,1)=E174,VLOOKUP(E174,'Master Data (December 2025)'!$B$10:$N$857,6),"XX"))</f>
        <v/>
      </c>
      <c r="G174" s="98"/>
      <c r="H174" s="90" t="str">
        <f>IF(E174="","",IF(VLOOKUP(E174,'Master Data (December 2025)'!$B$10:$N$857,1)=E174,VLOOKUP(E174,'Master Data (December 2025)'!$B$10:$N$857,8),"XX"))</f>
        <v/>
      </c>
      <c r="I174" s="98"/>
      <c r="J174" s="90" t="str">
        <f>IF(E174="","",IF(VLOOKUP(E174,'Master Data (December 2025)'!$B$10:$N$857,1)=E174,VLOOKUP(E174,'Master Data (December 2025)'!$B$10:$N$857,3),"XX"))</f>
        <v/>
      </c>
      <c r="K174" s="99" t="str">
        <f>IF(E174="","",IF(VLOOKUP(E174,'Master Data (December 2025)'!$B$10:$N$857,1)=E174,VLOOKUP(E174,'Master Data (December 2025)'!$B$10:$N$857,5),"XX"))</f>
        <v/>
      </c>
      <c r="L174" s="215" t="str">
        <f>IF(E174="","",IF(VLOOKUP(E174,'Master Data (December 2025)'!$B$10:$N$857,1)=E174,VLOOKUP(E174,'Master Data (December 2025)'!$B$10:$N$857,11),"XX"))</f>
        <v/>
      </c>
      <c r="M174" s="215" t="str">
        <f>IF(E174="","",IF(VLOOKUP(E174,'Master Data (December 2025)'!$B$10:$N$857,1)=E174,VLOOKUP(E174,'Master Data (December 2025)'!$B$10:$N$857,13),"XX"))</f>
        <v/>
      </c>
      <c r="N174" s="208"/>
      <c r="O174" s="100">
        <f t="shared" ref="O174:O180" si="4695">N174</f>
        <v>0</v>
      </c>
      <c r="P174" s="202"/>
      <c r="Q174" s="202"/>
      <c r="R174" s="202"/>
      <c r="S174" s="202"/>
      <c r="T174" s="202"/>
      <c r="U174" s="202"/>
      <c r="V174" s="202"/>
      <c r="W174" s="202"/>
      <c r="X174" s="203"/>
      <c r="Y174" s="204"/>
      <c r="Z174" s="101" t="e">
        <f t="shared" ref="Z174:Z180" si="4696">(Y174*F174)/H174</f>
        <v>#VALUE!</v>
      </c>
      <c r="AA174" s="102">
        <f>IF(E174=0,0,SUMIF('Cocktail (December 2025)'!$F$6:$DB$1547,E174,'Cocktail (December 2025)'!$O$6:$O$1547))</f>
        <v>0</v>
      </c>
      <c r="AB174" s="103" t="e">
        <f t="shared" ref="AB174:AB180" si="4697">AA174/H174</f>
        <v>#VALUE!</v>
      </c>
      <c r="AC174" s="104" t="e">
        <f t="shared" ref="AC174:AC180" si="4698">O174+P174+Q174+R174-S174-T174-U174-V174-W174-X174-Z174-AB174</f>
        <v>#VALUE!</v>
      </c>
      <c r="AD174" s="104" t="e">
        <f t="shared" ref="AD174:AD180" si="4699">AC174*H174</f>
        <v>#VALUE!</v>
      </c>
      <c r="AE174" s="105" t="e">
        <f t="shared" ref="AE174:AE180" si="4700">(T174+U174+V174+W174+(X174+((Y174*$F174)/$H174)+AB174))*$L174</f>
        <v>#VALUE!</v>
      </c>
      <c r="AF174" s="191"/>
      <c r="AG174" s="192" t="e">
        <f t="shared" ref="AG174:AG180" si="4701">AF174-AC174</f>
        <v>#VALUE!</v>
      </c>
      <c r="AH174" s="106" t="e">
        <f t="shared" si="3995"/>
        <v>#VALUE!</v>
      </c>
      <c r="AI174" s="202"/>
      <c r="AJ174" s="202"/>
      <c r="AK174" s="202"/>
      <c r="AL174" s="202"/>
      <c r="AM174" s="202"/>
      <c r="AN174" s="202"/>
      <c r="AO174" s="202"/>
      <c r="AP174" s="202"/>
      <c r="AQ174" s="203"/>
      <c r="AR174" s="204"/>
      <c r="AS174" s="107" t="e">
        <f t="shared" ref="AS174:AS180" si="4702">(AR174*F174)/H174</f>
        <v>#VALUE!</v>
      </c>
      <c r="AT174" s="102">
        <f>IF(E174=0,0,SUMIF('Cocktail (December 2025)'!$F$6:$DB$1547,E174,'Cocktail (December 2025)'!$R$6:$R$1547))</f>
        <v>0</v>
      </c>
      <c r="AU174" s="108" t="e">
        <f t="shared" ref="AU174:AU180" si="4703">AT174/H174</f>
        <v>#VALUE!</v>
      </c>
      <c r="AV174" s="104" t="e">
        <f t="shared" ref="AV174:AV180" si="4704">AH174+AI174+AJ174+AK174-AL174-AM174-AN174-AO174-AP174-AQ174-AS174-AU174</f>
        <v>#VALUE!</v>
      </c>
      <c r="AW174" s="104" t="e">
        <f t="shared" ref="AW174:AW180" si="4705">AV174*H174</f>
        <v>#VALUE!</v>
      </c>
      <c r="AX174" s="105" t="e">
        <f t="shared" ref="AX174:AX180" si="4706">(AM174+AN174+AO174+AP174+(AQ174+((AR174*$F174)/$H174)+AU174))*$L174</f>
        <v>#VALUE!</v>
      </c>
      <c r="AY174" s="191"/>
      <c r="AZ174" s="192" t="e">
        <f t="shared" ref="AZ174:AZ180" si="4707">AY174-AV174</f>
        <v>#VALUE!</v>
      </c>
      <c r="BA174" s="106" t="e">
        <f t="shared" ref="BA174:BA180" si="4708">AV174</f>
        <v>#VALUE!</v>
      </c>
      <c r="BB174" s="202"/>
      <c r="BC174" s="202"/>
      <c r="BD174" s="202"/>
      <c r="BE174" s="202"/>
      <c r="BF174" s="202"/>
      <c r="BG174" s="202"/>
      <c r="BH174" s="202"/>
      <c r="BI174" s="202"/>
      <c r="BJ174" s="203"/>
      <c r="BK174" s="204"/>
      <c r="BL174" s="108" t="e">
        <f t="shared" ref="BL174:BL180" si="4709">(BK174*F174)/H174</f>
        <v>#VALUE!</v>
      </c>
      <c r="BM174" s="102">
        <f>IF(E174=0,0,SUMIF('Cocktail (December 2025)'!$F$6:$DB$1547,E174,'Cocktail (December 2025)'!$U$6:$U$1547))</f>
        <v>0</v>
      </c>
      <c r="BN174" s="108" t="e">
        <f t="shared" ref="BN174:BN180" si="4710">BM174/H174</f>
        <v>#VALUE!</v>
      </c>
      <c r="BO174" s="109" t="e">
        <f t="shared" ref="BO174:BO180" si="4711">BA174+BB174+BC174+BD174-BE174-BF174-BG174-BH174-BI174-BJ174-BL174-BN174</f>
        <v>#VALUE!</v>
      </c>
      <c r="BP174" s="104" t="e">
        <f t="shared" ref="BP174:BP180" si="4712">BO174*H174</f>
        <v>#VALUE!</v>
      </c>
      <c r="BQ174" s="105" t="e">
        <f t="shared" ref="BQ174:BQ180" si="4713">(BF174+BG174+BH174+BI174+(BJ174+((BK174*$F174)/$H174)+BN174))*$L174</f>
        <v>#VALUE!</v>
      </c>
      <c r="BR174" s="191"/>
      <c r="BS174" s="192" t="e">
        <f t="shared" ref="BS174:BS180" si="4714">BR174-BO174</f>
        <v>#VALUE!</v>
      </c>
      <c r="BT174" s="106" t="e">
        <f t="shared" ref="BT174:BT180" si="4715">BO174</f>
        <v>#VALUE!</v>
      </c>
      <c r="BU174" s="202"/>
      <c r="BV174" s="202"/>
      <c r="BW174" s="202"/>
      <c r="BX174" s="202"/>
      <c r="BY174" s="202"/>
      <c r="BZ174" s="202"/>
      <c r="CA174" s="202"/>
      <c r="CB174" s="202"/>
      <c r="CC174" s="203"/>
      <c r="CD174" s="204"/>
      <c r="CE174" s="108" t="e">
        <f t="shared" ref="CE174:CE180" si="4716">(CD174*F174)/H174</f>
        <v>#VALUE!</v>
      </c>
      <c r="CF174" s="102">
        <f>IF(E174=0,0,SUMIF('Cocktail (December 2025)'!$F$6:$DB$1547,E174,'Cocktail (December 2025)'!$X$6:$X$1547))</f>
        <v>0</v>
      </c>
      <c r="CG174" s="108" t="e">
        <f t="shared" ref="CG174:CG180" si="4717">CF174/H174</f>
        <v>#VALUE!</v>
      </c>
      <c r="CH174" s="109" t="e">
        <f t="shared" ref="CH174:CH180" si="4718">BT174+BU174+BV174+BW174-BX174-BY174-BZ174-CA174-CB174-CC174-CE174-CG174</f>
        <v>#VALUE!</v>
      </c>
      <c r="CI174" s="104" t="e">
        <f t="shared" ref="CI174:CI180" si="4719">CH174*H174</f>
        <v>#VALUE!</v>
      </c>
      <c r="CJ174" s="105" t="e">
        <f t="shared" ref="CJ174:CJ180" si="4720">(BY174+BZ174+CA174+CB174+(CC174+((CD174*$F174)/$H174)+CG174))*$L174</f>
        <v>#VALUE!</v>
      </c>
      <c r="CK174" s="191"/>
      <c r="CL174" s="192" t="e">
        <f t="shared" ref="CL174:CL180" si="4721">CK174-CH174</f>
        <v>#VALUE!</v>
      </c>
      <c r="CM174" s="106" t="e">
        <f t="shared" ref="CM174:CM180" si="4722">CH174</f>
        <v>#VALUE!</v>
      </c>
      <c r="CN174" s="202"/>
      <c r="CO174" s="202"/>
      <c r="CP174" s="202"/>
      <c r="CQ174" s="202"/>
      <c r="CR174" s="202"/>
      <c r="CS174" s="202"/>
      <c r="CT174" s="202"/>
      <c r="CU174" s="202"/>
      <c r="CV174" s="203"/>
      <c r="CW174" s="204"/>
      <c r="CX174" s="108" t="e">
        <f t="shared" ref="CX174:CX180" si="4723">(CW174*F174)/H174</f>
        <v>#VALUE!</v>
      </c>
      <c r="CY174" s="102">
        <f>IF(E174=0,0,SUMIF('Cocktail (December 2025)'!$F$6:$DB$1547,E174,'Cocktail (December 2025)'!$AA$6:$AA$1547))</f>
        <v>0</v>
      </c>
      <c r="CZ174" s="108" t="e">
        <f t="shared" ref="CZ174:CZ180" si="4724">CY174/H174</f>
        <v>#VALUE!</v>
      </c>
      <c r="DA174" s="109" t="e">
        <f t="shared" ref="DA174:DA180" si="4725">CM174+CN174+CO174+CP174-CQ174-CR174-CS174-CT174-CU174-CV174-CX174-CZ174</f>
        <v>#VALUE!</v>
      </c>
      <c r="DB174" s="104" t="e">
        <f t="shared" ref="DB174:DB180" si="4726">DA174*H174</f>
        <v>#VALUE!</v>
      </c>
      <c r="DC174" s="105" t="e">
        <f t="shared" ref="DC174:DC180" si="4727">(CR174+CS174+CT174+CU174+(CV174+((CW174*$F174)/$H174)+CZ174))*$L174</f>
        <v>#VALUE!</v>
      </c>
      <c r="DD174" s="191"/>
      <c r="DE174" s="192" t="e">
        <f t="shared" ref="DE174:DE180" si="4728">DD174-DA174</f>
        <v>#VALUE!</v>
      </c>
      <c r="DF174" s="106" t="e">
        <f t="shared" ref="DF174:DF180" si="4729">DA174</f>
        <v>#VALUE!</v>
      </c>
      <c r="DG174" s="202"/>
      <c r="DH174" s="202"/>
      <c r="DI174" s="202"/>
      <c r="DJ174" s="202"/>
      <c r="DK174" s="202"/>
      <c r="DL174" s="202"/>
      <c r="DM174" s="202"/>
      <c r="DN174" s="202"/>
      <c r="DO174" s="203"/>
      <c r="DP174" s="204"/>
      <c r="DQ174" s="108" t="e">
        <f t="shared" ref="DQ174:DQ180" si="4730">(DP174*F174)/H174</f>
        <v>#VALUE!</v>
      </c>
      <c r="DR174" s="102">
        <f>IF(E174=0,0,SUMIF('Cocktail (December 2025)'!$F$6:$DB$1547,E174,'Cocktail (December 2025)'!$AD$6:$AD$1547))</f>
        <v>0</v>
      </c>
      <c r="DS174" s="108" t="e">
        <f t="shared" ref="DS174:DS180" si="4731">DR174/H174</f>
        <v>#VALUE!</v>
      </c>
      <c r="DT174" s="109" t="e">
        <f t="shared" ref="DT174:DT180" si="4732">DF174+DG174+DH174+DI174-DJ174-DK174-DL174-DM174-DN174-DO174-DQ174-DS174</f>
        <v>#VALUE!</v>
      </c>
      <c r="DU174" s="104" t="e">
        <f t="shared" ref="DU174:DU180" si="4733">DT174*H174</f>
        <v>#VALUE!</v>
      </c>
      <c r="DV174" s="105" t="e">
        <f t="shared" ref="DV174:DV180" si="4734">(DK174+DL174+DM174+DN174+(DO174+((DP174*$F174)/$H174)+DS174))*$L174</f>
        <v>#VALUE!</v>
      </c>
      <c r="DW174" s="191"/>
      <c r="DX174" s="192" t="e">
        <f t="shared" ref="DX174:DX180" si="4735">DW174-DT174</f>
        <v>#VALUE!</v>
      </c>
      <c r="DY174" s="106" t="e">
        <f t="shared" ref="DY174:DY180" si="4736">DT174</f>
        <v>#VALUE!</v>
      </c>
      <c r="DZ174" s="202"/>
      <c r="EA174" s="202"/>
      <c r="EB174" s="202"/>
      <c r="EC174" s="202"/>
      <c r="ED174" s="202"/>
      <c r="EE174" s="202"/>
      <c r="EF174" s="202"/>
      <c r="EG174" s="202"/>
      <c r="EH174" s="203"/>
      <c r="EI174" s="204"/>
      <c r="EJ174" s="108" t="e">
        <f t="shared" ref="EJ174:EJ180" si="4737">(EI174*F174)/H174</f>
        <v>#VALUE!</v>
      </c>
      <c r="EK174" s="102">
        <f>IF(E174=0,0,SUMIF('Cocktail (December 2025)'!$F$6:$DB$1547,E174,'Cocktail (December 2025)'!$AG$6:$AG$1547))</f>
        <v>0</v>
      </c>
      <c r="EL174" s="108" t="e">
        <f t="shared" ref="EL174:EL180" si="4738">EK174/H174</f>
        <v>#VALUE!</v>
      </c>
      <c r="EM174" s="109" t="e">
        <f t="shared" ref="EM174:EM180" si="4739">DY174+DZ174+EA174+EB174-EC174-ED174-EE174-EF174-EG174-EH174-EJ174-EL174</f>
        <v>#VALUE!</v>
      </c>
      <c r="EN174" s="104" t="e">
        <f t="shared" ref="EN174:EN180" si="4740">EM174*H174</f>
        <v>#VALUE!</v>
      </c>
      <c r="EO174" s="105" t="e">
        <f t="shared" ref="EO174:EO180" si="4741">(ED174+EE174+EF174+EG174+(EH174+((EI174*$F174)/$H174)+EL174))*$L174</f>
        <v>#VALUE!</v>
      </c>
      <c r="EP174" s="191"/>
      <c r="EQ174" s="199" t="e">
        <f t="shared" ref="EQ174:EQ180" si="4742">EP174-EM174</f>
        <v>#VALUE!</v>
      </c>
      <c r="ER174" s="185" t="e">
        <f t="shared" ref="ER174:ER180" si="4743">EM174</f>
        <v>#VALUE!</v>
      </c>
      <c r="ES174" s="202"/>
      <c r="ET174" s="202"/>
      <c r="EU174" s="202"/>
      <c r="EV174" s="202"/>
      <c r="EW174" s="202"/>
      <c r="EX174" s="202"/>
      <c r="EY174" s="202"/>
      <c r="EZ174" s="202"/>
      <c r="FA174" s="203"/>
      <c r="FB174" s="204"/>
      <c r="FC174" s="108" t="e">
        <f t="shared" ref="FC174:FC180" si="4744">(FB174*F174)/H174</f>
        <v>#VALUE!</v>
      </c>
      <c r="FD174" s="102">
        <f>IF(E174=0,0,SUMIF('Cocktail (December 2025)'!$F$6:$DB$1547,E174,'Cocktail (December 2025)'!$AJ$6:$AJ$1547))</f>
        <v>0</v>
      </c>
      <c r="FE174" s="108" t="e">
        <f t="shared" ref="FE174:FE180" si="4745">FD174/H174</f>
        <v>#VALUE!</v>
      </c>
      <c r="FF174" s="109" t="e">
        <f t="shared" ref="FF174:FF180" si="4746">ER174+ES174+ET174+EU174-EV174-EW174-EX174-EY174-EZ174-FA174-FC174-FE174</f>
        <v>#VALUE!</v>
      </c>
      <c r="FG174" s="104" t="e">
        <f t="shared" ref="FG174:FG180" si="4747">FF174*H174</f>
        <v>#VALUE!</v>
      </c>
      <c r="FH174" s="105" t="e">
        <f t="shared" ref="FH174:FH180" si="4748">(EW174+EX174+EY174+EZ174+(FA174+((FB174*$F174)/$H174)+FE174))*$L174</f>
        <v>#VALUE!</v>
      </c>
      <c r="FI174" s="191"/>
      <c r="FJ174" s="192" t="e">
        <f t="shared" ref="FJ174:FJ180" si="4749">FI174-FF174</f>
        <v>#VALUE!</v>
      </c>
      <c r="FK174" s="110" t="e">
        <f t="shared" ref="FK174:FK180" si="4750">FF174</f>
        <v>#VALUE!</v>
      </c>
      <c r="FL174" s="202"/>
      <c r="FM174" s="202"/>
      <c r="FN174" s="202"/>
      <c r="FO174" s="202"/>
      <c r="FP174" s="202"/>
      <c r="FQ174" s="202"/>
      <c r="FR174" s="202"/>
      <c r="FS174" s="202"/>
      <c r="FT174" s="203"/>
      <c r="FU174" s="204"/>
      <c r="FV174" s="108" t="e">
        <f t="shared" ref="FV174:FV180" si="4751">(FU174*F174)/H174</f>
        <v>#VALUE!</v>
      </c>
      <c r="FW174" s="102">
        <f>IF(E174=0,0,SUMIF('Cocktail (December 2025)'!$F$6:$DB$1547,E174,'Cocktail (December 2025)'!$AM$6:$AM$1547))</f>
        <v>0</v>
      </c>
      <c r="FX174" s="108" t="e">
        <f t="shared" ref="FX174:FX180" si="4752">FW174/H174</f>
        <v>#VALUE!</v>
      </c>
      <c r="FY174" s="109" t="e">
        <f t="shared" ref="FY174:FY180" si="4753">FK174+FL174+FM174+FN174-FO174-FP174-FQ174-FR174-FS174-FT174-FV174-FX174</f>
        <v>#VALUE!</v>
      </c>
      <c r="FZ174" s="104" t="e">
        <f t="shared" ref="FZ174:FZ180" si="4754">FY174*H174</f>
        <v>#VALUE!</v>
      </c>
      <c r="GA174" s="105" t="e">
        <f t="shared" ref="GA174:GA180" si="4755">(FP174+FQ174+FR174+FS174+(FT174+((FU174*$F174)/$H174)+FX174))*$L174</f>
        <v>#VALUE!</v>
      </c>
      <c r="GB174" s="191"/>
      <c r="GC174" s="192" t="e">
        <f t="shared" ref="GC174:GC180" si="4756">GB174-FY174</f>
        <v>#VALUE!</v>
      </c>
      <c r="GD174" s="106" t="e">
        <f t="shared" ref="GD174:GD180" si="4757">FY174</f>
        <v>#VALUE!</v>
      </c>
      <c r="GE174" s="202"/>
      <c r="GF174" s="202"/>
      <c r="GG174" s="202"/>
      <c r="GH174" s="202"/>
      <c r="GI174" s="202"/>
      <c r="GJ174" s="202"/>
      <c r="GK174" s="202"/>
      <c r="GL174" s="202"/>
      <c r="GM174" s="203"/>
      <c r="GN174" s="204"/>
      <c r="GO174" s="108" t="e">
        <f t="shared" ref="GO174:GO180" si="4758">(GN174*F174)/H174</f>
        <v>#VALUE!</v>
      </c>
      <c r="GP174" s="102">
        <f>IF(E174=0,0,SUMIF('Cocktail (December 2025)'!$F$6:$DB$1547,E174,'Cocktail (December 2025)'!$AP$6:$AP$1547))</f>
        <v>0</v>
      </c>
      <c r="GQ174" s="108" t="e">
        <f t="shared" ref="GQ174:GQ180" si="4759">GP174/H174</f>
        <v>#VALUE!</v>
      </c>
      <c r="GR174" s="109" t="e">
        <f t="shared" ref="GR174:GR180" si="4760">GD174+GE174+GF174+GG174-GH174-GI174-GJ174-GK174-GL174-GM174-GO174-GQ174</f>
        <v>#VALUE!</v>
      </c>
      <c r="GS174" s="104" t="e">
        <f t="shared" ref="GS174:GS180" si="4761">GR174*H174</f>
        <v>#VALUE!</v>
      </c>
      <c r="GT174" s="105" t="e">
        <f t="shared" ref="GT174:GT180" si="4762">(GI174+GJ174+GK174+GL174+(GM174+((GN174*$F174)/$H174)+GQ174))*$L174</f>
        <v>#VALUE!</v>
      </c>
      <c r="GU174" s="191"/>
      <c r="GV174" s="192" t="e">
        <f t="shared" ref="GV174:GV180" si="4763">GU174-GR174</f>
        <v>#VALUE!</v>
      </c>
      <c r="GW174" s="106" t="e">
        <f t="shared" ref="GW174:GW180" si="4764">GR174</f>
        <v>#VALUE!</v>
      </c>
      <c r="GX174" s="202"/>
      <c r="GY174" s="202"/>
      <c r="GZ174" s="202"/>
      <c r="HA174" s="202"/>
      <c r="HB174" s="202"/>
      <c r="HC174" s="202"/>
      <c r="HD174" s="202"/>
      <c r="HE174" s="202"/>
      <c r="HF174" s="203"/>
      <c r="HG174" s="204"/>
      <c r="HH174" s="108" t="e">
        <f t="shared" ref="HH174:HH180" si="4765">(HG174*F174)/H174</f>
        <v>#VALUE!</v>
      </c>
      <c r="HI174" s="102">
        <f>IF(E174=0,0,SUMIF('Cocktail (December 2025)'!$F$6:$DB$1547,E174,'Cocktail (December 2025)'!$AS$6:$AS$1547))</f>
        <v>0</v>
      </c>
      <c r="HJ174" s="108" t="e">
        <f t="shared" ref="HJ174:HJ180" si="4766">HI174/H174</f>
        <v>#VALUE!</v>
      </c>
      <c r="HK174" s="109" t="e">
        <f t="shared" ref="HK174:HK180" si="4767">GW174+GX174+GY174+GZ174-HA174-HB174-HC174-HD174-HE174-HF174-HH174-HJ174</f>
        <v>#VALUE!</v>
      </c>
      <c r="HL174" s="104" t="e">
        <f t="shared" ref="HL174:HL180" si="4768">HK174*H174</f>
        <v>#VALUE!</v>
      </c>
      <c r="HM174" s="105" t="e">
        <f t="shared" ref="HM174:HM180" si="4769">(HB174+HC174+HD174+HE174+(HF174+((HG174*$F174)/$H174)+HJ174))*$L174</f>
        <v>#VALUE!</v>
      </c>
      <c r="HN174" s="191"/>
      <c r="HO174" s="192" t="e">
        <f t="shared" ref="HO174:HO180" si="4770">HN174-HK174</f>
        <v>#VALUE!</v>
      </c>
      <c r="HP174" s="106" t="e">
        <f t="shared" ref="HP174:HP180" si="4771">HK174</f>
        <v>#VALUE!</v>
      </c>
      <c r="HQ174" s="202"/>
      <c r="HR174" s="202"/>
      <c r="HS174" s="202"/>
      <c r="HT174" s="202"/>
      <c r="HU174" s="202"/>
      <c r="HV174" s="202"/>
      <c r="HW174" s="202"/>
      <c r="HX174" s="202"/>
      <c r="HY174" s="203"/>
      <c r="HZ174" s="204"/>
      <c r="IA174" s="108" t="e">
        <f t="shared" ref="IA174:IA180" si="4772">(HZ174*F174)/H174</f>
        <v>#VALUE!</v>
      </c>
      <c r="IB174" s="102">
        <f>IF(E174=0,0,SUMIF('Cocktail (December 2025)'!$F$6:$DB$1547,E174,'Cocktail (December 2025)'!$AV$6:$AV$1547))</f>
        <v>0</v>
      </c>
      <c r="IC174" s="108" t="e">
        <f t="shared" ref="IC174:IC180" si="4773">IB174/H174</f>
        <v>#VALUE!</v>
      </c>
      <c r="ID174" s="109" t="e">
        <f t="shared" ref="ID174:ID180" si="4774">HP174+HQ174+HR174+HS174-HT174-HU174-HV174-HW174-HX174-HY174-IA174-IC174</f>
        <v>#VALUE!</v>
      </c>
      <c r="IE174" s="104" t="e">
        <f t="shared" ref="IE174:IE180" si="4775">ID174*H174</f>
        <v>#VALUE!</v>
      </c>
      <c r="IF174" s="105" t="e">
        <f t="shared" ref="IF174:IF180" si="4776">(HU174+HV174+HW174+HX174+(HY174+((HZ174*$F174)/$H174)+IC174))*$L174</f>
        <v>#VALUE!</v>
      </c>
      <c r="IG174" s="191"/>
      <c r="IH174" s="192" t="e">
        <f t="shared" ref="IH174:IH180" si="4777">IG174-ID174</f>
        <v>#VALUE!</v>
      </c>
      <c r="II174" s="106" t="e">
        <f t="shared" ref="II174:II180" si="4778">ID174</f>
        <v>#VALUE!</v>
      </c>
      <c r="IJ174" s="202"/>
      <c r="IK174" s="202"/>
      <c r="IL174" s="202"/>
      <c r="IM174" s="202"/>
      <c r="IN174" s="202"/>
      <c r="IO174" s="202"/>
      <c r="IP174" s="202"/>
      <c r="IQ174" s="202"/>
      <c r="IR174" s="203"/>
      <c r="IS174" s="204"/>
      <c r="IT174" s="108" t="e">
        <f t="shared" ref="IT174:IT180" si="4779">(IS174*F174)/H174</f>
        <v>#VALUE!</v>
      </c>
      <c r="IU174" s="102">
        <f>IF(E174=0,0,SUMIF('Cocktail (December 2025)'!$F$6:$DB$1547,E174,'Cocktail (December 2025)'!$AY$6:$AY$1547))</f>
        <v>0</v>
      </c>
      <c r="IV174" s="108" t="e">
        <f t="shared" ref="IV174:IV180" si="4780">IU174/H174</f>
        <v>#VALUE!</v>
      </c>
      <c r="IW174" s="109" t="e">
        <f t="shared" ref="IW174:IW180" si="4781">II174+IJ174+IK174+IL174-IM174-IN174-IO174-IP174-IQ174-IR174-IT174-IV174</f>
        <v>#VALUE!</v>
      </c>
      <c r="IX174" s="104" t="e">
        <f t="shared" ref="IX174:IX180" si="4782">IW174*H174</f>
        <v>#VALUE!</v>
      </c>
      <c r="IY174" s="105" t="e">
        <f t="shared" ref="IY174:IY180" si="4783">(IN174+IO174+IP174+IQ174+(IR174+((IS174*$F174)/$H174)+IV174))*$L174</f>
        <v>#VALUE!</v>
      </c>
      <c r="IZ174" s="191"/>
      <c r="JA174" s="192" t="e">
        <f t="shared" ref="JA174:JA180" si="4784">IZ174-IW174</f>
        <v>#VALUE!</v>
      </c>
      <c r="JB174" s="106" t="e">
        <f t="shared" ref="JB174:JB180" si="4785">IW174</f>
        <v>#VALUE!</v>
      </c>
      <c r="JC174" s="202"/>
      <c r="JD174" s="202"/>
      <c r="JE174" s="202"/>
      <c r="JF174" s="202"/>
      <c r="JG174" s="202"/>
      <c r="JH174" s="202"/>
      <c r="JI174" s="202"/>
      <c r="JJ174" s="202"/>
      <c r="JK174" s="203"/>
      <c r="JL174" s="204"/>
      <c r="JM174" s="108" t="e">
        <f t="shared" ref="JM174:JM180" si="4786">(JL174*F174)/H174</f>
        <v>#VALUE!</v>
      </c>
      <c r="JN174" s="102">
        <f>IF(E174=0,0,SUMIF('Cocktail (December 2025)'!$F$6:$DB$1547,E174,'Cocktail (December 2025)'!$BB$6:$BB$1547))</f>
        <v>0</v>
      </c>
      <c r="JO174" s="108" t="e">
        <f t="shared" ref="JO174:JO180" si="4787">JN174/H174</f>
        <v>#VALUE!</v>
      </c>
      <c r="JP174" s="109" t="e">
        <f t="shared" ref="JP174:JP180" si="4788">JB174+JC174+JD174+JE174-JF174-JG174-JH174-JI174-JJ174-JK174-JM174-JO174</f>
        <v>#VALUE!</v>
      </c>
      <c r="JQ174" s="104" t="e">
        <f t="shared" ref="JQ174:JQ180" si="4789">JP174*H174</f>
        <v>#VALUE!</v>
      </c>
      <c r="JR174" s="105" t="e">
        <f t="shared" ref="JR174:JR180" si="4790">(JG174+JH174+JI174+JJ174+(JK174+((JL174*$F174)/$H174)+JO174))*$L174</f>
        <v>#VALUE!</v>
      </c>
      <c r="JS174" s="191"/>
      <c r="JT174" s="192" t="e">
        <f t="shared" ref="JT174:JT180" si="4791">JS174-JP174</f>
        <v>#VALUE!</v>
      </c>
      <c r="JU174" s="106" t="e">
        <f t="shared" ref="JU174:JU180" si="4792">JP174</f>
        <v>#VALUE!</v>
      </c>
      <c r="JV174" s="202"/>
      <c r="JW174" s="202"/>
      <c r="JX174" s="202"/>
      <c r="JY174" s="202"/>
      <c r="JZ174" s="202"/>
      <c r="KA174" s="202"/>
      <c r="KB174" s="202"/>
      <c r="KC174" s="202"/>
      <c r="KD174" s="203"/>
      <c r="KE174" s="204"/>
      <c r="KF174" s="108" t="e">
        <f t="shared" ref="KF174:KF180" si="4793">(KE174*F174)/H174</f>
        <v>#VALUE!</v>
      </c>
      <c r="KG174" s="102">
        <f>IF(E174=0,0,SUMIF('Cocktail (December 2025)'!$F$6:$DB$1547,E174,'Cocktail (December 2025)'!$BE$6:$BE$1547))</f>
        <v>0</v>
      </c>
      <c r="KH174" s="108" t="e">
        <f t="shared" ref="KH174:KH180" si="4794">KG174/H174</f>
        <v>#VALUE!</v>
      </c>
      <c r="KI174" s="109" t="e">
        <f t="shared" ref="KI174:KI180" si="4795">JU174+JV174+JW174+JX174-JY174-JZ174-KA174-KB174-KC174-KD174-KF174-KH174</f>
        <v>#VALUE!</v>
      </c>
      <c r="KJ174" s="104" t="e">
        <f t="shared" ref="KJ174:KJ180" si="4796">KI174*H174</f>
        <v>#VALUE!</v>
      </c>
      <c r="KK174" s="105" t="e">
        <f t="shared" ref="KK174:KK180" si="4797">(JZ174+KA174+KB174+KC174+(KD174+((KE174*$F174)/$H174)+KH174))*$L174</f>
        <v>#VALUE!</v>
      </c>
      <c r="KL174" s="191"/>
      <c r="KM174" s="192" t="e">
        <f t="shared" ref="KM174:KM180" si="4798">KL174-KI174</f>
        <v>#VALUE!</v>
      </c>
      <c r="KN174" s="106" t="e">
        <f t="shared" ref="KN174:KN180" si="4799">KI174</f>
        <v>#VALUE!</v>
      </c>
      <c r="KO174" s="202"/>
      <c r="KP174" s="202"/>
      <c r="KQ174" s="202"/>
      <c r="KR174" s="202"/>
      <c r="KS174" s="202"/>
      <c r="KT174" s="202"/>
      <c r="KU174" s="202"/>
      <c r="KV174" s="202"/>
      <c r="KW174" s="203"/>
      <c r="KX174" s="204"/>
      <c r="KY174" s="108" t="e">
        <f t="shared" ref="KY174:KY180" si="4800">(KX174*F174)/H174</f>
        <v>#VALUE!</v>
      </c>
      <c r="KZ174" s="102">
        <f>IF(E174=0,0,SUMIF('Cocktail (December 2025)'!$F$6:$DB$1547,E174,'Cocktail (December 2025)'!$BH$6:$BH$1547))</f>
        <v>0</v>
      </c>
      <c r="LA174" s="108" t="e">
        <f t="shared" ref="LA174:LA180" si="4801">KZ174/H174</f>
        <v>#VALUE!</v>
      </c>
      <c r="LB174" s="109" t="e">
        <f t="shared" ref="LB174:LB180" si="4802">KN174+KO174+KP174+KQ174-KR174-KS174-KT174-KU174-KV174-KW174-KY174-LA174</f>
        <v>#VALUE!</v>
      </c>
      <c r="LC174" s="104" t="e">
        <f t="shared" ref="LC174:LC180" si="4803">LB174*H174</f>
        <v>#VALUE!</v>
      </c>
      <c r="LD174" s="105" t="e">
        <f t="shared" ref="LD174:LD180" si="4804">(KS174+KT174+KU174+KV174+(KW174+((KX174*$F174)/$H174)+LA174))*$L174</f>
        <v>#VALUE!</v>
      </c>
      <c r="LE174" s="191"/>
      <c r="LF174" s="192" t="e">
        <f t="shared" ref="LF174:LF180" si="4805">LE174-LB174</f>
        <v>#VALUE!</v>
      </c>
      <c r="LG174" s="106" t="e">
        <f t="shared" ref="LG174:LG180" si="4806">LB174</f>
        <v>#VALUE!</v>
      </c>
      <c r="LH174" s="202"/>
      <c r="LI174" s="202"/>
      <c r="LJ174" s="202"/>
      <c r="LK174" s="202"/>
      <c r="LL174" s="202"/>
      <c r="LM174" s="202"/>
      <c r="LN174" s="202"/>
      <c r="LO174" s="202"/>
      <c r="LP174" s="203"/>
      <c r="LQ174" s="204"/>
      <c r="LR174" s="108" t="e">
        <f t="shared" ref="LR174:LR180" si="4807">(LQ174*F174)/H174</f>
        <v>#VALUE!</v>
      </c>
      <c r="LS174" s="102">
        <f>IF(E174=0,0,SUMIF('Cocktail (December 2025)'!$F$6:$DB$1547,E174,'Cocktail (December 2025)'!$BK$6:$BK$1547))</f>
        <v>0</v>
      </c>
      <c r="LT174" s="108" t="e">
        <f t="shared" ref="LT174:LT180" si="4808">LS174/H174</f>
        <v>#VALUE!</v>
      </c>
      <c r="LU174" s="109" t="e">
        <f t="shared" ref="LU174:LU180" si="4809">LG174+LH174+LI174+LJ174-LK174-LL174-LM174-LN174-LO174-LP174-LR174-LT174</f>
        <v>#VALUE!</v>
      </c>
      <c r="LV174" s="104" t="e">
        <f t="shared" ref="LV174:LV180" si="4810">LU174*H174</f>
        <v>#VALUE!</v>
      </c>
      <c r="LW174" s="105" t="e">
        <f t="shared" ref="LW174:LW180" si="4811">(LL174+LM174+LN174+LO174+(LP174+((LQ174*$F174)/$H174)+LT174))*$L174</f>
        <v>#VALUE!</v>
      </c>
      <c r="LX174" s="191"/>
      <c r="LY174" s="192" t="e">
        <f t="shared" ref="LY174:LY180" si="4812">LX174-LU174</f>
        <v>#VALUE!</v>
      </c>
      <c r="LZ174" s="106" t="e">
        <f t="shared" ref="LZ174:LZ180" si="4813">LU174</f>
        <v>#VALUE!</v>
      </c>
      <c r="MA174" s="202"/>
      <c r="MB174" s="202"/>
      <c r="MC174" s="202"/>
      <c r="MD174" s="202"/>
      <c r="ME174" s="202"/>
      <c r="MF174" s="202"/>
      <c r="MG174" s="202"/>
      <c r="MH174" s="202"/>
      <c r="MI174" s="203"/>
      <c r="MJ174" s="204"/>
      <c r="MK174" s="108" t="e">
        <f t="shared" ref="MK174:MK180" si="4814">(MJ174*F174)/H174</f>
        <v>#VALUE!</v>
      </c>
      <c r="ML174" s="102">
        <f>IF(E174=0,0,SUMIF('Cocktail (December 2025)'!$F$6:$DB$1547,E174,'Cocktail (December 2025)'!$BN$6:$BN$1547))</f>
        <v>0</v>
      </c>
      <c r="MM174" s="108" t="e">
        <f t="shared" ref="MM174:MM180" si="4815">ML174/H174</f>
        <v>#VALUE!</v>
      </c>
      <c r="MN174" s="109" t="e">
        <f t="shared" ref="MN174:MN180" si="4816">LZ174+MA174+MB174+MC174-MD174-ME174-MF174-MG174-MH174-MI174-MK174-MM174</f>
        <v>#VALUE!</v>
      </c>
      <c r="MO174" s="104" t="e">
        <f t="shared" ref="MO174:MO180" si="4817">MN174*H174</f>
        <v>#VALUE!</v>
      </c>
      <c r="MP174" s="105" t="e">
        <f t="shared" ref="MP174:MP180" si="4818">(ME174+MF174+MG174+MH174+(MI174+((MJ174*$F174)/$H174)+MM174))*$L174</f>
        <v>#VALUE!</v>
      </c>
      <c r="MQ174" s="191"/>
      <c r="MR174" s="192" t="e">
        <f t="shared" ref="MR174:MR180" si="4819">MQ174-MN174</f>
        <v>#VALUE!</v>
      </c>
      <c r="MS174" s="106" t="e">
        <f t="shared" ref="MS174:MS180" si="4820">MN174</f>
        <v>#VALUE!</v>
      </c>
      <c r="MT174" s="202"/>
      <c r="MU174" s="202"/>
      <c r="MV174" s="202"/>
      <c r="MW174" s="202"/>
      <c r="MX174" s="202"/>
      <c r="MY174" s="202"/>
      <c r="MZ174" s="202"/>
      <c r="NA174" s="202"/>
      <c r="NB174" s="203"/>
      <c r="NC174" s="204"/>
      <c r="ND174" s="108" t="e">
        <f t="shared" ref="ND174:ND180" si="4821">(NC174*F174)/H174</f>
        <v>#VALUE!</v>
      </c>
      <c r="NE174" s="102">
        <f>IF(E174=0,0,SUMIF('Cocktail (December 2025)'!$F$6:$DB$1547,E174,'Cocktail (December 2025)'!$BQ$6:$BQ$1547))</f>
        <v>0</v>
      </c>
      <c r="NF174" s="108" t="e">
        <f t="shared" ref="NF174:NF180" si="4822">NE174/H174</f>
        <v>#VALUE!</v>
      </c>
      <c r="NG174" s="109" t="e">
        <f t="shared" ref="NG174:NG180" si="4823">MS174+MT174+MU174+MV174-MW174-MX174-MY174-MZ174-NA174-NB174-ND174-NF174</f>
        <v>#VALUE!</v>
      </c>
      <c r="NH174" s="104" t="e">
        <f t="shared" ref="NH174:NH180" si="4824">NG174*H174</f>
        <v>#VALUE!</v>
      </c>
      <c r="NI174" s="105" t="e">
        <f t="shared" ref="NI174:NI180" si="4825">(MX174+MY174+MZ174+NA174+(NB174+((NC174*$F174)/$H174)+NF174))*$L174</f>
        <v>#VALUE!</v>
      </c>
      <c r="NJ174" s="191"/>
      <c r="NK174" s="192" t="e">
        <f t="shared" ref="NK174:NK180" si="4826">NJ174-NG174</f>
        <v>#VALUE!</v>
      </c>
      <c r="NL174" s="106" t="e">
        <f t="shared" ref="NL174:NL180" si="4827">NG174</f>
        <v>#VALUE!</v>
      </c>
      <c r="NM174" s="202"/>
      <c r="NN174" s="202"/>
      <c r="NO174" s="202"/>
      <c r="NP174" s="202"/>
      <c r="NQ174" s="202"/>
      <c r="NR174" s="202"/>
      <c r="NS174" s="202"/>
      <c r="NT174" s="202"/>
      <c r="NU174" s="203"/>
      <c r="NV174" s="204"/>
      <c r="NW174" s="108" t="e">
        <f t="shared" ref="NW174:NW180" si="4828">(NV174*F174)/H174</f>
        <v>#VALUE!</v>
      </c>
      <c r="NX174" s="102">
        <f>IF(E174=0,0,SUMIF('Cocktail (December 2025)'!$F$6:$DB$1547,E174,'Cocktail (December 2025)'!$BT$6:$BT$1547))</f>
        <v>0</v>
      </c>
      <c r="NY174" s="108" t="e">
        <f t="shared" ref="NY174:NY180" si="4829">NX174/H174</f>
        <v>#VALUE!</v>
      </c>
      <c r="NZ174" s="109" t="e">
        <f t="shared" ref="NZ174:NZ180" si="4830">NL174+NM174+NN174+NO174-NP174-NQ174-NR174-NS174-NT174-NU174-NW174-NY174</f>
        <v>#VALUE!</v>
      </c>
      <c r="OA174" s="104" t="e">
        <f t="shared" ref="OA174:OA180" si="4831">NZ174*H174</f>
        <v>#VALUE!</v>
      </c>
      <c r="OB174" s="105" t="e">
        <f t="shared" ref="OB174:OB180" si="4832">(NQ174+NR174+NS174+NT174+(NU174+((NV174*$F174)/$H174)+NY174))*$L174</f>
        <v>#VALUE!</v>
      </c>
      <c r="OC174" s="191"/>
      <c r="OD174" s="192" t="e">
        <f t="shared" ref="OD174:OD180" si="4833">OC174-NZ174</f>
        <v>#VALUE!</v>
      </c>
      <c r="OE174" s="106" t="e">
        <f t="shared" ref="OE174:OE180" si="4834">NZ174</f>
        <v>#VALUE!</v>
      </c>
      <c r="OF174" s="202"/>
      <c r="OG174" s="202"/>
      <c r="OH174" s="202"/>
      <c r="OI174" s="202"/>
      <c r="OJ174" s="202"/>
      <c r="OK174" s="202"/>
      <c r="OL174" s="202"/>
      <c r="OM174" s="202"/>
      <c r="ON174" s="203"/>
      <c r="OO174" s="204"/>
      <c r="OP174" s="108" t="e">
        <f t="shared" ref="OP174:OP180" si="4835">(OO174*F174)/H174</f>
        <v>#VALUE!</v>
      </c>
      <c r="OQ174" s="102">
        <f>IF(E174=0,0,SUMIF('Cocktail (December 2025)'!$F$6:$DB$1547,E174,'Cocktail (December 2025)'!$BW$6:$BW$1547))</f>
        <v>0</v>
      </c>
      <c r="OR174" s="108" t="e">
        <f t="shared" ref="OR174:OR180" si="4836">OQ174/H174</f>
        <v>#VALUE!</v>
      </c>
      <c r="OS174" s="109" t="e">
        <f t="shared" ref="OS174:OS180" si="4837">OE174+OF174+OG174+OH174-OI174-OJ174-OK174-OL174-OM174-ON174-OP174-OR174</f>
        <v>#VALUE!</v>
      </c>
      <c r="OT174" s="104" t="e">
        <f t="shared" ref="OT174:OT180" si="4838">OS174*H174</f>
        <v>#VALUE!</v>
      </c>
      <c r="OU174" s="105" t="e">
        <f t="shared" ref="OU174:OU180" si="4839">(OJ174+OK174+OL174+OM174+(ON174+((OO174*$F174)/$H174)+OR174))*$L174</f>
        <v>#VALUE!</v>
      </c>
      <c r="OV174" s="191"/>
      <c r="OW174" s="192" t="e">
        <f t="shared" ref="OW174:OW180" si="4840">OV174-OS174</f>
        <v>#VALUE!</v>
      </c>
      <c r="OX174" s="106" t="e">
        <f t="shared" ref="OX174:OX180" si="4841">OS174</f>
        <v>#VALUE!</v>
      </c>
      <c r="OY174" s="202"/>
      <c r="OZ174" s="202"/>
      <c r="PA174" s="202"/>
      <c r="PB174" s="202"/>
      <c r="PC174" s="202"/>
      <c r="PD174" s="202"/>
      <c r="PE174" s="202"/>
      <c r="PF174" s="202"/>
      <c r="PG174" s="203"/>
      <c r="PH174" s="204"/>
      <c r="PI174" s="108" t="e">
        <f t="shared" ref="PI174:PI180" si="4842">(PH174*F174)/H174</f>
        <v>#VALUE!</v>
      </c>
      <c r="PJ174" s="102">
        <f>IF(E174=0,0,SUMIF('Cocktail (December 2025)'!$F$6:$DB$1547,E174,'Cocktail (December 2025)'!$BZ$6:$BZ$1547))</f>
        <v>0</v>
      </c>
      <c r="PK174" s="108" t="e">
        <f t="shared" ref="PK174:PK180" si="4843">PJ174/H174</f>
        <v>#VALUE!</v>
      </c>
      <c r="PL174" s="109" t="e">
        <f t="shared" ref="PL174:PL180" si="4844">OX174+OY174+OZ174+PA174-PB174-PC174-PD174-PE174-PF174-PG174-PI174-PK174</f>
        <v>#VALUE!</v>
      </c>
      <c r="PM174" s="104" t="e">
        <f t="shared" ref="PM174:PM180" si="4845">PL174*H174</f>
        <v>#VALUE!</v>
      </c>
      <c r="PN174" s="105" t="e">
        <f t="shared" ref="PN174:PN180" si="4846">(PC174+PD174+PE174+PF174+(PG174+((PH174*$F174)/$H174)+PK174))*$L174</f>
        <v>#VALUE!</v>
      </c>
      <c r="PO174" s="191"/>
      <c r="PP174" s="192" t="e">
        <f t="shared" ref="PP174:PP180" si="4847">PO174-PL174</f>
        <v>#VALUE!</v>
      </c>
      <c r="PQ174" s="106" t="e">
        <f t="shared" ref="PQ174:PQ180" si="4848">PL174</f>
        <v>#VALUE!</v>
      </c>
      <c r="PR174" s="202"/>
      <c r="PS174" s="202"/>
      <c r="PT174" s="202"/>
      <c r="PU174" s="202"/>
      <c r="PV174" s="202"/>
      <c r="PW174" s="202"/>
      <c r="PX174" s="202"/>
      <c r="PY174" s="202"/>
      <c r="PZ174" s="203"/>
      <c r="QA174" s="204"/>
      <c r="QB174" s="108" t="e">
        <f t="shared" ref="QB174:QB180" si="4849">(QA174*F174)/H174</f>
        <v>#VALUE!</v>
      </c>
      <c r="QC174" s="102">
        <f>IF(E174=0,0,SUMIF('Cocktail (December 2025)'!$F$6:$DB$1547,E174,'Cocktail (December 2025)'!$CC$6:$CC$1547))</f>
        <v>0</v>
      </c>
      <c r="QD174" s="108" t="e">
        <f t="shared" ref="QD174:QD180" si="4850">QC174/H174</f>
        <v>#VALUE!</v>
      </c>
      <c r="QE174" s="109" t="e">
        <f t="shared" ref="QE174:QE180" si="4851">PQ174+PR174+PS174+PT174-PU174-PV174-PW174-PX174-PY174-PZ174-QB174-QD174</f>
        <v>#VALUE!</v>
      </c>
      <c r="QF174" s="104" t="e">
        <f t="shared" ref="QF174:QF180" si="4852">QE174*H174</f>
        <v>#VALUE!</v>
      </c>
      <c r="QG174" s="105" t="e">
        <f t="shared" ref="QG174:QG180" si="4853">(PV174+PW174+PX174+PY174+(PZ174+((QA174*$F174)/$H174)+QD174))*$L174</f>
        <v>#VALUE!</v>
      </c>
      <c r="QH174" s="191"/>
      <c r="QI174" s="192" t="e">
        <f t="shared" ref="QI174:QI180" si="4854">QH174-QE174</f>
        <v>#VALUE!</v>
      </c>
      <c r="QJ174" s="106" t="e">
        <f t="shared" ref="QJ174:QJ180" si="4855">QE174</f>
        <v>#VALUE!</v>
      </c>
      <c r="QK174" s="202"/>
      <c r="QL174" s="202"/>
      <c r="QM174" s="202"/>
      <c r="QN174" s="202"/>
      <c r="QO174" s="202"/>
      <c r="QP174" s="202"/>
      <c r="QQ174" s="202"/>
      <c r="QR174" s="202"/>
      <c r="QS174" s="203"/>
      <c r="QT174" s="204"/>
      <c r="QU174" s="108" t="e">
        <f t="shared" ref="QU174:QU180" si="4856">(QT174*F174)/H174</f>
        <v>#VALUE!</v>
      </c>
      <c r="QV174" s="102">
        <f>IF(E174=0,0,SUMIF('Cocktail (December 2025)'!$F$6:$DB$1547,E174,'Cocktail (December 2025)'!$CF$6:$CF$1547))</f>
        <v>0</v>
      </c>
      <c r="QW174" s="108" t="e">
        <f t="shared" ref="QW174:QW180" si="4857">QV174/H174</f>
        <v>#VALUE!</v>
      </c>
      <c r="QX174" s="109" t="e">
        <f t="shared" ref="QX174:QX180" si="4858">QJ174+QK174+QL174+QM174-QN174-QO174-QP174-QQ174-QR174-QS174-QU174-QW174</f>
        <v>#VALUE!</v>
      </c>
      <c r="QY174" s="104" t="e">
        <f t="shared" ref="QY174:QY180" si="4859">QX174*H174</f>
        <v>#VALUE!</v>
      </c>
      <c r="QZ174" s="105" t="e">
        <f t="shared" ref="QZ174:QZ180" si="4860">(QO174+QP174+QQ174+QR174+(QS174+((QT174*$F174)/$H174)+QW174))*$L174</f>
        <v>#VALUE!</v>
      </c>
      <c r="RA174" s="191"/>
      <c r="RB174" s="192" t="e">
        <f t="shared" ref="RB174:RB180" si="4861">RA174-QX174</f>
        <v>#VALUE!</v>
      </c>
      <c r="RC174" s="106" t="e">
        <f t="shared" ref="RC174:RC180" si="4862">QX174</f>
        <v>#VALUE!</v>
      </c>
      <c r="RD174" s="202"/>
      <c r="RE174" s="202"/>
      <c r="RF174" s="202"/>
      <c r="RG174" s="202"/>
      <c r="RH174" s="202"/>
      <c r="RI174" s="202"/>
      <c r="RJ174" s="202"/>
      <c r="RK174" s="202"/>
      <c r="RL174" s="203"/>
      <c r="RM174" s="204"/>
      <c r="RN174" s="108" t="e">
        <f t="shared" ref="RN174:RN180" si="4863">(RM174*F174)/H174</f>
        <v>#VALUE!</v>
      </c>
      <c r="RO174" s="102">
        <f>IF(E174=0,0,SUMIF('Cocktail (December 2025)'!$F$6:$DB$1547,E174,'Cocktail (December 2025)'!$CI$6:$CI$1547))</f>
        <v>0</v>
      </c>
      <c r="RP174" s="108" t="e">
        <f t="shared" ref="RP174:RP180" si="4864">RO174/H174</f>
        <v>#VALUE!</v>
      </c>
      <c r="RQ174" s="109" t="e">
        <f t="shared" ref="RQ174:RQ180" si="4865">RC174+RD174+RE174+RF174-RG174-RH174-RI174-RJ174-RK174-RL174-RN174-RP174</f>
        <v>#VALUE!</v>
      </c>
      <c r="RR174" s="104" t="e">
        <f t="shared" ref="RR174:RR180" si="4866">RQ174*H174</f>
        <v>#VALUE!</v>
      </c>
      <c r="RS174" s="105" t="e">
        <f t="shared" ref="RS174:RS180" si="4867">(RH174+RI174+RJ174+RK174+(RL174+((RM174*$F174)/$H174)+RP174))*$L174</f>
        <v>#VALUE!</v>
      </c>
      <c r="RT174" s="191"/>
      <c r="RU174" s="192" t="e">
        <f t="shared" ref="RU174:RU180" si="4868">RT174-RQ174</f>
        <v>#VALUE!</v>
      </c>
      <c r="RV174" s="106" t="e">
        <f t="shared" ref="RV174:RV180" si="4869">RQ174</f>
        <v>#VALUE!</v>
      </c>
      <c r="RW174" s="202"/>
      <c r="RX174" s="202"/>
      <c r="RY174" s="202"/>
      <c r="RZ174" s="202"/>
      <c r="SA174" s="202"/>
      <c r="SB174" s="202"/>
      <c r="SC174" s="202"/>
      <c r="SD174" s="202"/>
      <c r="SE174" s="203"/>
      <c r="SF174" s="204"/>
      <c r="SG174" s="108" t="e">
        <f t="shared" ref="SG174:SG180" si="4870">(SF174*F174)/H174</f>
        <v>#VALUE!</v>
      </c>
      <c r="SH174" s="102">
        <f>IF(E174=0,0,SUMIF('Cocktail (December 2025)'!$F$6:$DB$1547,E174,'Cocktail (December 2025)'!$CL$6:$CL$1547))</f>
        <v>0</v>
      </c>
      <c r="SI174" s="108" t="e">
        <f t="shared" ref="SI174:SI180" si="4871">SH174/H174</f>
        <v>#VALUE!</v>
      </c>
      <c r="SJ174" s="109" t="e">
        <f t="shared" ref="SJ174:SJ180" si="4872">RV174+RW174+RX174+RY174-RZ174-SA174-SB174-SC174-SD174-SE174-SG174-SI174</f>
        <v>#VALUE!</v>
      </c>
      <c r="SK174" s="104" t="e">
        <f t="shared" ref="SK174:SK180" si="4873">SJ174*H174</f>
        <v>#VALUE!</v>
      </c>
      <c r="SL174" s="105" t="e">
        <f t="shared" ref="SL174:SL180" si="4874">(SA174+SB174+SC174+SD174+(SE174+((SF174*$F174)/$H174)+SI174))*$L174</f>
        <v>#VALUE!</v>
      </c>
      <c r="SM174" s="191"/>
      <c r="SN174" s="192" t="e">
        <f t="shared" ref="SN174:SN180" si="4875">SM174-SJ174</f>
        <v>#VALUE!</v>
      </c>
      <c r="SO174" s="106" t="e">
        <f t="shared" ref="SO174:SO180" si="4876">SJ174</f>
        <v>#VALUE!</v>
      </c>
      <c r="SP174" s="202"/>
      <c r="SQ174" s="202"/>
      <c r="SR174" s="202"/>
      <c r="SS174" s="202"/>
      <c r="ST174" s="202"/>
      <c r="SU174" s="202"/>
      <c r="SV174" s="202"/>
      <c r="SW174" s="202"/>
      <c r="SX174" s="203"/>
      <c r="SY174" s="204"/>
      <c r="SZ174" s="108" t="e">
        <f t="shared" ref="SZ174:SZ180" si="4877">(SY174*F174)/H174</f>
        <v>#VALUE!</v>
      </c>
      <c r="TA174" s="102">
        <f>IF(E174=0,0,SUMIF('Cocktail (December 2025)'!$F$6:$DB$1547,E174,'Cocktail (December 2025)'!$CO$6:$CO$1547))</f>
        <v>0</v>
      </c>
      <c r="TB174" s="108" t="e">
        <f t="shared" ref="TB174:TB180" si="4878">TA174/H174</f>
        <v>#VALUE!</v>
      </c>
      <c r="TC174" s="109" t="e">
        <f t="shared" ref="TC174:TC180" si="4879">SO174+SP174+SQ174+SR174-SS174-ST174-SU174-SV174-SW174-SX174-SZ174-TB174</f>
        <v>#VALUE!</v>
      </c>
      <c r="TD174" s="104" t="e">
        <f t="shared" ref="TD174:TD180" si="4880">TC174*H174</f>
        <v>#VALUE!</v>
      </c>
      <c r="TE174" s="105" t="e">
        <f t="shared" ref="TE174:TE180" si="4881">(ST174+SU174+SV174+SW174+(SX174+((SY174*$F174)/$H174)+TB174))*$L174</f>
        <v>#VALUE!</v>
      </c>
      <c r="TF174" s="191"/>
      <c r="TG174" s="192" t="e">
        <f t="shared" ref="TG174:TG180" si="4882">TF174-TC174</f>
        <v>#VALUE!</v>
      </c>
      <c r="TH174" s="106" t="e">
        <f t="shared" ref="TH174:TH180" si="4883">TC174</f>
        <v>#VALUE!</v>
      </c>
      <c r="TI174" s="202"/>
      <c r="TJ174" s="202"/>
      <c r="TK174" s="202"/>
      <c r="TL174" s="202"/>
      <c r="TM174" s="202"/>
      <c r="TN174" s="202"/>
      <c r="TO174" s="202"/>
      <c r="TP174" s="202"/>
      <c r="TQ174" s="203"/>
      <c r="TR174" s="204"/>
      <c r="TS174" s="108" t="e">
        <f t="shared" ref="TS174:TS180" si="4884">(TR174*F174)/H174</f>
        <v>#VALUE!</v>
      </c>
      <c r="TT174" s="102">
        <f>IF(E174=0,0,SUMIF('Cocktail (December 2025)'!$F$6:$DB$1547,E174,'Cocktail (December 2025)'!$CR$6:$CR$1547))</f>
        <v>0</v>
      </c>
      <c r="TU174" s="108" t="e">
        <f t="shared" ref="TU174:TU180" si="4885">TT174/H174</f>
        <v>#VALUE!</v>
      </c>
      <c r="TV174" s="109" t="e">
        <f t="shared" ref="TV174:TV180" si="4886">TH174+TI174+TJ174+TK174-TL174-TM174-TN174-TO174-TP174-TQ174-TS174-TU174</f>
        <v>#VALUE!</v>
      </c>
      <c r="TW174" s="104" t="e">
        <f t="shared" ref="TW174:TW180" si="4887">TV174*H174</f>
        <v>#VALUE!</v>
      </c>
      <c r="TX174" s="105" t="e">
        <f t="shared" ref="TX174:TX180" si="4888">(TM174+TN174+TO174+TP174+(TQ174+((TR174*$F174)/$H174)+TU174))*$L174</f>
        <v>#VALUE!</v>
      </c>
      <c r="TY174" s="191"/>
      <c r="TZ174" s="192" t="e">
        <f t="shared" ref="TZ174:TZ180" si="4889">TY174-TV174</f>
        <v>#VALUE!</v>
      </c>
      <c r="UA174" s="106" t="e">
        <f t="shared" ref="UA174:UA180" si="4890">TV174</f>
        <v>#VALUE!</v>
      </c>
      <c r="UB174" s="202"/>
      <c r="UC174" s="202"/>
      <c r="UD174" s="202"/>
      <c r="UE174" s="202"/>
      <c r="UF174" s="202"/>
      <c r="UG174" s="202"/>
      <c r="UH174" s="202"/>
      <c r="UI174" s="202"/>
      <c r="UJ174" s="203"/>
      <c r="UK174" s="204"/>
      <c r="UL174" s="108" t="e">
        <f t="shared" ref="UL174:UL180" si="4891">(UK174*F174)/H174</f>
        <v>#VALUE!</v>
      </c>
      <c r="UM174" s="102">
        <f>IF(E174=0,0,SUMIF('Cocktail (December 2025)'!$F$6:$DB$1547,E174,'Cocktail (December 2025)'!$CU$6:$CU$1547))</f>
        <v>0</v>
      </c>
      <c r="UN174" s="108" t="e">
        <f t="shared" ref="UN174:UN180" si="4892">UM174/H174</f>
        <v>#VALUE!</v>
      </c>
      <c r="UO174" s="109" t="e">
        <f t="shared" ref="UO174:UO180" si="4893">UA174+UB174+UC174+UD174-UE174-UF174-UG174-UH174-UI174-UJ174-UL174-UN174</f>
        <v>#VALUE!</v>
      </c>
      <c r="UP174" s="104" t="e">
        <f t="shared" ref="UP174:UP180" si="4894">UO174*H174</f>
        <v>#VALUE!</v>
      </c>
      <c r="UQ174" s="105" t="e">
        <f t="shared" ref="UQ174:UQ180" si="4895">(UF174+UG174+UH174+UI174+(UJ174+((UK174*$F174)/$H174)+UN174))*$L174</f>
        <v>#VALUE!</v>
      </c>
      <c r="UR174" s="191"/>
      <c r="US174" s="192" t="e">
        <f t="shared" ref="US174:US180" si="4896">UR174-UO174</f>
        <v>#VALUE!</v>
      </c>
      <c r="UT174" s="106" t="e">
        <f t="shared" ref="UT174:UT180" si="4897">UO174</f>
        <v>#VALUE!</v>
      </c>
      <c r="UU174" s="202"/>
      <c r="UV174" s="202"/>
      <c r="UW174" s="202"/>
      <c r="UX174" s="202"/>
      <c r="UY174" s="202"/>
      <c r="UZ174" s="202"/>
      <c r="VA174" s="202"/>
      <c r="VB174" s="202"/>
      <c r="VC174" s="203"/>
      <c r="VD174" s="204"/>
      <c r="VE174" s="108" t="e">
        <f t="shared" ref="VE174:VE180" si="4898">(VD174*F174)/H174</f>
        <v>#VALUE!</v>
      </c>
      <c r="VF174" s="102">
        <f>IF(E174=0,0,SUMIF('Cocktail (December 2025)'!$F$6:$DB$1547,E174,'Cocktail (December 2025)'!$CX$6:$CX$1547))</f>
        <v>0</v>
      </c>
      <c r="VG174" s="108" t="e">
        <f t="shared" ref="VG174:VG180" si="4899">VF174/H174</f>
        <v>#VALUE!</v>
      </c>
      <c r="VH174" s="109" t="e">
        <f t="shared" ref="VH174:VH180" si="4900">UT174+UU174+UV174+UW174-UX174-UY174-UZ174-VA174-VB174-VC174-VE174-VG174</f>
        <v>#VALUE!</v>
      </c>
      <c r="VI174" s="104" t="e">
        <f t="shared" ref="VI174:VI180" si="4901">VH174*H174</f>
        <v>#VALUE!</v>
      </c>
      <c r="VJ174" s="105" t="e">
        <f t="shared" ref="VJ174:VJ180" si="4902">(UY174+UZ174+VA174+VB174+(VC174+((VD174*$F174)/$H174)+VG174))*$L174</f>
        <v>#VALUE!</v>
      </c>
      <c r="VK174" s="191"/>
      <c r="VL174" s="192" t="e">
        <f t="shared" ref="VL174:VL180" si="4903">VK174-VH174</f>
        <v>#VALUE!</v>
      </c>
      <c r="VM174" s="106" t="e">
        <f t="shared" ref="VM174:VM180" si="4904">VH174</f>
        <v>#VALUE!</v>
      </c>
      <c r="VN174" s="202"/>
      <c r="VO174" s="202"/>
      <c r="VP174" s="202"/>
      <c r="VQ174" s="202"/>
      <c r="VR174" s="202"/>
      <c r="VS174" s="202"/>
      <c r="VT174" s="202"/>
      <c r="VU174" s="202"/>
      <c r="VV174" s="203"/>
      <c r="VW174" s="204"/>
      <c r="VX174" s="108" t="e">
        <f t="shared" ref="VX174:VX180" si="4905">(VW174*F174)/H174</f>
        <v>#VALUE!</v>
      </c>
      <c r="VY174" s="102">
        <f>IF(E174=0,0,SUMIF('Cocktail (December 2025)'!$F$6:$DB$1547,E174,'Cocktail (December 2025)'!$DA$6:$DA$1547))</f>
        <v>0</v>
      </c>
      <c r="VZ174" s="108" t="e">
        <f t="shared" ref="VZ174:VZ180" si="4906">VY174/H174</f>
        <v>#VALUE!</v>
      </c>
      <c r="WA174" s="109" t="e">
        <f t="shared" ref="WA174:WA180" si="4907">VM174+VN174+VO174+VP174-VQ174-VR174-VS174-VT174-VU174-VV174-VX174-VZ174</f>
        <v>#VALUE!</v>
      </c>
      <c r="WB174" s="104" t="e">
        <f t="shared" ref="WB174:WB180" si="4908">WA174*H174</f>
        <v>#VALUE!</v>
      </c>
      <c r="WC174" s="105" t="e">
        <f t="shared" ref="WC174:WC180" si="4909">(VR174+VS174+VT174+VU174+(VV174+((VW174*$F174)/$H174)+VZ174))*$L174</f>
        <v>#VALUE!</v>
      </c>
      <c r="WD174" s="191"/>
      <c r="WE174" s="192" t="e">
        <f t="shared" ref="WE174:WE180" si="4910">WD174-WA174</f>
        <v>#VALUE!</v>
      </c>
      <c r="WF174" s="14" t="s">
        <v>81</v>
      </c>
      <c r="WG174" s="62">
        <f t="shared" ref="WG174:WG180" si="4911">O174</f>
        <v>0</v>
      </c>
      <c r="WH174" s="13">
        <f t="shared" ref="WH174:WH180" si="4912">P174+AI174+BB174+BU174+CN174+DG174+DZ174+ES174+FL174+GE174+GX174+HQ174+IJ174+JC174+JV174+KO174+LH174+MA174+MT174+NM174+OF174+OY174+PR174+QK174+RD174+RW174+SP174+TI174+UB174+UU174+VN174</f>
        <v>0</v>
      </c>
      <c r="WI174" s="13">
        <f t="shared" ref="WI174:WI180" si="4913">Q174+AJ174+BC174+BV174+CO174+DH174+EA174+ET174+FM174+GF174+GY174+HR174+IK174+JD174+JW174+KP174+LI174+MB174+MU174+NN174+OG174+OZ174+PS174+QL174+RE174+RX174+SQ174+TJ174+UC174+UV174+VO174</f>
        <v>0</v>
      </c>
      <c r="WJ174" s="13">
        <f t="shared" ref="WJ174:WJ180" si="4914">R174+AK174+BD174+BW174+CP174+DI174+EB174+EU174+FN174+GG174+GZ174+HS174+IL174+JE174+JX174+KQ174+LJ174+MC174+MV174+NO174+OH174+PA174+PT174+QM174+RF174+RY174+SR174+TK174+UD174+UW174+VP174</f>
        <v>0</v>
      </c>
      <c r="WK174" s="13">
        <f t="shared" ref="WK174:WK180" si="4915">S174+AL174+BE174+BX174+CQ174+DJ174+EC174+EV174+FO174+GH174+HA174+HT174+IM174+JF174+JY174+KR174+LK174+MD174+MW174+NP174+OI174+PB174+PU174+QN174+RG174+RZ174+SS174+TL174+UE174+UX174+VQ174</f>
        <v>0</v>
      </c>
      <c r="WL174" s="13">
        <f t="shared" ref="WL174:WL180" si="4916">T174+AM174+BF174+BY174+CR174+DK174+ED174+EW174+FP174+GI174+HB174+HU174+IN174+JG174+JZ174+KS174+LL174+ME174+MX174+NQ174+OJ174+PC174+PV174+QO174+RH174+SA174+ST174+TM174+UF174+UY174+VR174</f>
        <v>0</v>
      </c>
      <c r="WM174" s="13">
        <f t="shared" ref="WM174:WM180" si="4917">U174+AN174+BG174+BZ174+CS174+DL174+EE174++EX174+FQ174+GJ174+HC174+HV174+IO174+JH174+KA174+KT174+LM174+MF174+MY174+NR174+OK174+PD174+PW174+QP174+RI174+SB174+SU174+TN174+UG174+UZ174+VS174</f>
        <v>0</v>
      </c>
      <c r="WN174" s="13">
        <f t="shared" ref="WN174:WN180" si="4918">V174+AO174+BH174+CA174+CT174+DM174+EF174+EY174+FR174+GK174+HD174+HW174+IP174+JI174+KB174+KU174+LN174+MG174+MZ174+NS174+OL174+PE174+PX174+QQ174+RJ174+SC174+SV174+TO174+UH174+VA174+VT174</f>
        <v>0</v>
      </c>
      <c r="WO174" s="13">
        <f t="shared" ref="WO174:WO180" si="4919">W174+AP174+BI174+CB174+CU174+DN174+EG174+EZ174+FS174+GL174+HE174+HX174+IQ174+JJ174+KC174+KV174+LO174+MH174+NA174+NT174+OM174+PF174+PY174+QR174+RK174+SD174+SW174+TP174+UI174+VB174+VU174</f>
        <v>0</v>
      </c>
      <c r="WP174" s="63">
        <f t="shared" ref="WP174:WP180" si="4920">X174+AQ174+BJ174+CC174+CV174+DO174+EH174+FA174+FT174+GM174+HF174+HY174+IR174+JK174+KD174+KW174+LP174+MI174+NB174+NU174+ON174+PG174+PZ174+QS174+RL174+SE174+SX174+TQ174+UJ174+VC174+VV174</f>
        <v>0</v>
      </c>
      <c r="WQ174" s="63">
        <f t="shared" ref="WQ174:WQ180" si="4921">Y174+AR174+BK174+CD174+CW174+DP174+EI174+FB174+FU174+GN174+HG174+HZ174+IS174+JL174+KE174+KX174+LQ174+MJ174+NC174+NV174+OO174+PH174+QA174+QT174+RM174+SF174+SY174+TR174+UK174+VD174+VW174</f>
        <v>0</v>
      </c>
      <c r="WR174" s="63" t="e">
        <f t="shared" ref="WR174:WR180" si="4922">Z174+AS174+BL174+CE174+CX174+DQ174+EJ174+FC174+FV174+GO174+HH174+IA174+IT174+JM174+KF174+KY174+LR174+MK174+ND174+NW174+OP174+PI174+QB174+QU174+RN174+SG174+SZ174+TS174+UL174+VE174+VX174</f>
        <v>#VALUE!</v>
      </c>
      <c r="WS174" s="63" t="e">
        <f t="shared" ref="WS174:WS180" si="4923">AB174+AU174+BN174+CG174+CZ174+DS174+EL174+FE174+FX174+GQ174+HJ174+IC174+IV174+JO174+KH174+LA174+LT174+MM174+NF174+NY174+OR174+PK174+QD174+QW174+RP174+SI174+TB174+TU174+UN174+VG174+VZ174</f>
        <v>#VALUE!</v>
      </c>
      <c r="WT174" s="54" t="e">
        <f t="shared" ref="WT174:WT180" si="4924">WA174</f>
        <v>#VALUE!</v>
      </c>
      <c r="WU174" s="64" t="e">
        <f t="shared" ref="WU174:WU180" si="4925">WB174</f>
        <v>#VALUE!</v>
      </c>
      <c r="WV174" s="196"/>
      <c r="WW174" s="197" t="e">
        <f t="shared" ref="WW174:WW180" si="4926">WV174-WT174</f>
        <v>#VALUE!</v>
      </c>
      <c r="WX174" s="12" t="e">
        <f t="shared" ref="WX174:WX180" si="4927">WV174/F174</f>
        <v>#VALUE!</v>
      </c>
      <c r="WY174" s="61"/>
    </row>
    <row r="175" spans="1:623" ht="13.9" hidden="1" customHeight="1" x14ac:dyDescent="0.3">
      <c r="A175" s="114" t="str">
        <f t="shared" si="3994"/>
        <v>-</v>
      </c>
      <c r="B175" s="175"/>
      <c r="C175" s="173">
        <v>969</v>
      </c>
      <c r="D175" s="174">
        <v>468</v>
      </c>
      <c r="E175" s="184"/>
      <c r="F175" s="98" t="str">
        <f>IF(E175="","",IF(VLOOKUP(E175,'Master Data (December 2025)'!$B$10:$N$857,1)=E175,VLOOKUP(E175,'Master Data (December 2025)'!$B$10:$N$857,6),"XX"))</f>
        <v/>
      </c>
      <c r="G175" s="98"/>
      <c r="H175" s="90" t="str">
        <f>IF(E175="","",IF(VLOOKUP(E175,'Master Data (December 2025)'!$B$10:$N$857,1)=E175,VLOOKUP(E175,'Master Data (December 2025)'!$B$10:$N$857,8),"XX"))</f>
        <v/>
      </c>
      <c r="I175" s="98"/>
      <c r="J175" s="90" t="str">
        <f>IF(E175="","",IF(VLOOKUP(E175,'Master Data (December 2025)'!$B$10:$N$857,1)=E175,VLOOKUP(E175,'Master Data (December 2025)'!$B$10:$N$857,3),"XX"))</f>
        <v/>
      </c>
      <c r="K175" s="99" t="str">
        <f>IF(E175="","",IF(VLOOKUP(E175,'Master Data (December 2025)'!$B$10:$N$857,1)=E175,VLOOKUP(E175,'Master Data (December 2025)'!$B$10:$N$857,5),"XX"))</f>
        <v/>
      </c>
      <c r="L175" s="215" t="str">
        <f>IF(E175="","",IF(VLOOKUP(E175,'Master Data (December 2025)'!$B$10:$N$857,1)=E175,VLOOKUP(E175,'Master Data (December 2025)'!$B$10:$N$857,11),"XX"))</f>
        <v/>
      </c>
      <c r="M175" s="215" t="str">
        <f>IF(E175="","",IF(VLOOKUP(E175,'Master Data (December 2025)'!$B$10:$N$857,1)=E175,VLOOKUP(E175,'Master Data (December 2025)'!$B$10:$N$857,13),"XX"))</f>
        <v/>
      </c>
      <c r="N175" s="208"/>
      <c r="O175" s="100">
        <f t="shared" si="4695"/>
        <v>0</v>
      </c>
      <c r="P175" s="202"/>
      <c r="Q175" s="202"/>
      <c r="R175" s="202"/>
      <c r="S175" s="202"/>
      <c r="T175" s="202"/>
      <c r="U175" s="202"/>
      <c r="V175" s="202"/>
      <c r="W175" s="202"/>
      <c r="X175" s="203"/>
      <c r="Y175" s="204"/>
      <c r="Z175" s="101" t="e">
        <f t="shared" si="4696"/>
        <v>#VALUE!</v>
      </c>
      <c r="AA175" s="102">
        <f>IF(E175=0,0,SUMIF('Cocktail (December 2025)'!$F$6:$DB$1547,E175,'Cocktail (December 2025)'!$O$6:$O$1547))</f>
        <v>0</v>
      </c>
      <c r="AB175" s="103" t="e">
        <f t="shared" si="4697"/>
        <v>#VALUE!</v>
      </c>
      <c r="AC175" s="104" t="e">
        <f t="shared" si="4698"/>
        <v>#VALUE!</v>
      </c>
      <c r="AD175" s="104" t="e">
        <f t="shared" si="4699"/>
        <v>#VALUE!</v>
      </c>
      <c r="AE175" s="105" t="e">
        <f t="shared" si="4700"/>
        <v>#VALUE!</v>
      </c>
      <c r="AF175" s="191"/>
      <c r="AG175" s="192" t="e">
        <f t="shared" si="4701"/>
        <v>#VALUE!</v>
      </c>
      <c r="AH175" s="106" t="e">
        <f t="shared" si="3995"/>
        <v>#VALUE!</v>
      </c>
      <c r="AI175" s="202"/>
      <c r="AJ175" s="202"/>
      <c r="AK175" s="202"/>
      <c r="AL175" s="202"/>
      <c r="AM175" s="202"/>
      <c r="AN175" s="202"/>
      <c r="AO175" s="202"/>
      <c r="AP175" s="202"/>
      <c r="AQ175" s="203"/>
      <c r="AR175" s="204"/>
      <c r="AS175" s="107" t="e">
        <f t="shared" si="4702"/>
        <v>#VALUE!</v>
      </c>
      <c r="AT175" s="102">
        <f>IF(E175=0,0,SUMIF('Cocktail (December 2025)'!$F$6:$DB$1547,E175,'Cocktail (December 2025)'!$R$6:$R$1547))</f>
        <v>0</v>
      </c>
      <c r="AU175" s="108" t="e">
        <f t="shared" si="4703"/>
        <v>#VALUE!</v>
      </c>
      <c r="AV175" s="104" t="e">
        <f t="shared" si="4704"/>
        <v>#VALUE!</v>
      </c>
      <c r="AW175" s="104" t="e">
        <f t="shared" si="4705"/>
        <v>#VALUE!</v>
      </c>
      <c r="AX175" s="105" t="e">
        <f t="shared" si="4706"/>
        <v>#VALUE!</v>
      </c>
      <c r="AY175" s="191"/>
      <c r="AZ175" s="192" t="e">
        <f t="shared" si="4707"/>
        <v>#VALUE!</v>
      </c>
      <c r="BA175" s="106" t="e">
        <f t="shared" si="4708"/>
        <v>#VALUE!</v>
      </c>
      <c r="BB175" s="202"/>
      <c r="BC175" s="202"/>
      <c r="BD175" s="202"/>
      <c r="BE175" s="202"/>
      <c r="BF175" s="202"/>
      <c r="BG175" s="202"/>
      <c r="BH175" s="202"/>
      <c r="BI175" s="202"/>
      <c r="BJ175" s="203"/>
      <c r="BK175" s="204"/>
      <c r="BL175" s="108" t="e">
        <f t="shared" si="4709"/>
        <v>#VALUE!</v>
      </c>
      <c r="BM175" s="102">
        <f>IF(E175=0,0,SUMIF('Cocktail (December 2025)'!$F$6:$DB$1547,E175,'Cocktail (December 2025)'!$U$6:$U$1547))</f>
        <v>0</v>
      </c>
      <c r="BN175" s="108" t="e">
        <f t="shared" si="4710"/>
        <v>#VALUE!</v>
      </c>
      <c r="BO175" s="109" t="e">
        <f t="shared" si="4711"/>
        <v>#VALUE!</v>
      </c>
      <c r="BP175" s="104" t="e">
        <f t="shared" si="4712"/>
        <v>#VALUE!</v>
      </c>
      <c r="BQ175" s="105" t="e">
        <f t="shared" si="4713"/>
        <v>#VALUE!</v>
      </c>
      <c r="BR175" s="191"/>
      <c r="BS175" s="192" t="e">
        <f t="shared" si="4714"/>
        <v>#VALUE!</v>
      </c>
      <c r="BT175" s="106" t="e">
        <f t="shared" si="4715"/>
        <v>#VALUE!</v>
      </c>
      <c r="BU175" s="202"/>
      <c r="BV175" s="202"/>
      <c r="BW175" s="202"/>
      <c r="BX175" s="202"/>
      <c r="BY175" s="202"/>
      <c r="BZ175" s="202"/>
      <c r="CA175" s="202"/>
      <c r="CB175" s="202"/>
      <c r="CC175" s="203"/>
      <c r="CD175" s="204"/>
      <c r="CE175" s="108" t="e">
        <f t="shared" si="4716"/>
        <v>#VALUE!</v>
      </c>
      <c r="CF175" s="102">
        <f>IF(E175=0,0,SUMIF('Cocktail (December 2025)'!$F$6:$DB$1547,E175,'Cocktail (December 2025)'!$X$6:$X$1547))</f>
        <v>0</v>
      </c>
      <c r="CG175" s="108" t="e">
        <f t="shared" si="4717"/>
        <v>#VALUE!</v>
      </c>
      <c r="CH175" s="109" t="e">
        <f t="shared" si="4718"/>
        <v>#VALUE!</v>
      </c>
      <c r="CI175" s="104" t="e">
        <f t="shared" si="4719"/>
        <v>#VALUE!</v>
      </c>
      <c r="CJ175" s="105" t="e">
        <f t="shared" si="4720"/>
        <v>#VALUE!</v>
      </c>
      <c r="CK175" s="191"/>
      <c r="CL175" s="192" t="e">
        <f t="shared" si="4721"/>
        <v>#VALUE!</v>
      </c>
      <c r="CM175" s="106" t="e">
        <f t="shared" si="4722"/>
        <v>#VALUE!</v>
      </c>
      <c r="CN175" s="202"/>
      <c r="CO175" s="202"/>
      <c r="CP175" s="202"/>
      <c r="CQ175" s="202"/>
      <c r="CR175" s="202"/>
      <c r="CS175" s="202"/>
      <c r="CT175" s="202"/>
      <c r="CU175" s="202"/>
      <c r="CV175" s="203"/>
      <c r="CW175" s="204"/>
      <c r="CX175" s="108" t="e">
        <f t="shared" si="4723"/>
        <v>#VALUE!</v>
      </c>
      <c r="CY175" s="102">
        <f>IF(E175=0,0,SUMIF('Cocktail (December 2025)'!$F$6:$DB$1547,E175,'Cocktail (December 2025)'!$AA$6:$AA$1547))</f>
        <v>0</v>
      </c>
      <c r="CZ175" s="108" t="e">
        <f t="shared" si="4724"/>
        <v>#VALUE!</v>
      </c>
      <c r="DA175" s="109" t="e">
        <f t="shared" si="4725"/>
        <v>#VALUE!</v>
      </c>
      <c r="DB175" s="104" t="e">
        <f t="shared" si="4726"/>
        <v>#VALUE!</v>
      </c>
      <c r="DC175" s="105" t="e">
        <f t="shared" si="4727"/>
        <v>#VALUE!</v>
      </c>
      <c r="DD175" s="191"/>
      <c r="DE175" s="192" t="e">
        <f t="shared" si="4728"/>
        <v>#VALUE!</v>
      </c>
      <c r="DF175" s="106" t="e">
        <f t="shared" si="4729"/>
        <v>#VALUE!</v>
      </c>
      <c r="DG175" s="202"/>
      <c r="DH175" s="202"/>
      <c r="DI175" s="202"/>
      <c r="DJ175" s="202"/>
      <c r="DK175" s="202"/>
      <c r="DL175" s="202"/>
      <c r="DM175" s="202"/>
      <c r="DN175" s="202"/>
      <c r="DO175" s="203"/>
      <c r="DP175" s="204"/>
      <c r="DQ175" s="108" t="e">
        <f t="shared" si="4730"/>
        <v>#VALUE!</v>
      </c>
      <c r="DR175" s="102">
        <f>IF(E175=0,0,SUMIF('Cocktail (December 2025)'!$F$6:$DB$1547,E175,'Cocktail (December 2025)'!$AD$6:$AD$1547))</f>
        <v>0</v>
      </c>
      <c r="DS175" s="108" t="e">
        <f t="shared" si="4731"/>
        <v>#VALUE!</v>
      </c>
      <c r="DT175" s="109" t="e">
        <f t="shared" si="4732"/>
        <v>#VALUE!</v>
      </c>
      <c r="DU175" s="104" t="e">
        <f t="shared" si="4733"/>
        <v>#VALUE!</v>
      </c>
      <c r="DV175" s="105" t="e">
        <f t="shared" si="4734"/>
        <v>#VALUE!</v>
      </c>
      <c r="DW175" s="191"/>
      <c r="DX175" s="192" t="e">
        <f t="shared" si="4735"/>
        <v>#VALUE!</v>
      </c>
      <c r="DY175" s="106" t="e">
        <f t="shared" si="4736"/>
        <v>#VALUE!</v>
      </c>
      <c r="DZ175" s="202"/>
      <c r="EA175" s="202"/>
      <c r="EB175" s="202"/>
      <c r="EC175" s="202"/>
      <c r="ED175" s="202"/>
      <c r="EE175" s="202"/>
      <c r="EF175" s="202"/>
      <c r="EG175" s="202"/>
      <c r="EH175" s="203"/>
      <c r="EI175" s="204"/>
      <c r="EJ175" s="108" t="e">
        <f t="shared" si="4737"/>
        <v>#VALUE!</v>
      </c>
      <c r="EK175" s="102">
        <f>IF(E175=0,0,SUMIF('Cocktail (December 2025)'!$F$6:$DB$1547,E175,'Cocktail (December 2025)'!$AG$6:$AG$1547))</f>
        <v>0</v>
      </c>
      <c r="EL175" s="108" t="e">
        <f t="shared" si="4738"/>
        <v>#VALUE!</v>
      </c>
      <c r="EM175" s="109" t="e">
        <f t="shared" si="4739"/>
        <v>#VALUE!</v>
      </c>
      <c r="EN175" s="104" t="e">
        <f t="shared" si="4740"/>
        <v>#VALUE!</v>
      </c>
      <c r="EO175" s="105" t="e">
        <f t="shared" si="4741"/>
        <v>#VALUE!</v>
      </c>
      <c r="EP175" s="191"/>
      <c r="EQ175" s="199" t="e">
        <f t="shared" si="4742"/>
        <v>#VALUE!</v>
      </c>
      <c r="ER175" s="185" t="e">
        <f t="shared" si="4743"/>
        <v>#VALUE!</v>
      </c>
      <c r="ES175" s="202"/>
      <c r="ET175" s="202"/>
      <c r="EU175" s="202"/>
      <c r="EV175" s="202"/>
      <c r="EW175" s="202"/>
      <c r="EX175" s="202"/>
      <c r="EY175" s="202"/>
      <c r="EZ175" s="202"/>
      <c r="FA175" s="203"/>
      <c r="FB175" s="204"/>
      <c r="FC175" s="108" t="e">
        <f t="shared" si="4744"/>
        <v>#VALUE!</v>
      </c>
      <c r="FD175" s="102">
        <f>IF(E175=0,0,SUMIF('Cocktail (December 2025)'!$F$6:$DB$1547,E175,'Cocktail (December 2025)'!$AJ$6:$AJ$1547))</f>
        <v>0</v>
      </c>
      <c r="FE175" s="108" t="e">
        <f t="shared" si="4745"/>
        <v>#VALUE!</v>
      </c>
      <c r="FF175" s="109" t="e">
        <f t="shared" si="4746"/>
        <v>#VALUE!</v>
      </c>
      <c r="FG175" s="104" t="e">
        <f t="shared" si="4747"/>
        <v>#VALUE!</v>
      </c>
      <c r="FH175" s="105" t="e">
        <f t="shared" si="4748"/>
        <v>#VALUE!</v>
      </c>
      <c r="FI175" s="191"/>
      <c r="FJ175" s="192" t="e">
        <f t="shared" si="4749"/>
        <v>#VALUE!</v>
      </c>
      <c r="FK175" s="110" t="e">
        <f t="shared" si="4750"/>
        <v>#VALUE!</v>
      </c>
      <c r="FL175" s="202"/>
      <c r="FM175" s="202"/>
      <c r="FN175" s="202"/>
      <c r="FO175" s="202"/>
      <c r="FP175" s="202"/>
      <c r="FQ175" s="202"/>
      <c r="FR175" s="202"/>
      <c r="FS175" s="202"/>
      <c r="FT175" s="203"/>
      <c r="FU175" s="204"/>
      <c r="FV175" s="108" t="e">
        <f t="shared" si="4751"/>
        <v>#VALUE!</v>
      </c>
      <c r="FW175" s="102">
        <f>IF(E175=0,0,SUMIF('Cocktail (December 2025)'!$F$6:$DB$1547,E175,'Cocktail (December 2025)'!$AM$6:$AM$1547))</f>
        <v>0</v>
      </c>
      <c r="FX175" s="108" t="e">
        <f t="shared" si="4752"/>
        <v>#VALUE!</v>
      </c>
      <c r="FY175" s="109" t="e">
        <f t="shared" si="4753"/>
        <v>#VALUE!</v>
      </c>
      <c r="FZ175" s="104" t="e">
        <f t="shared" si="4754"/>
        <v>#VALUE!</v>
      </c>
      <c r="GA175" s="105" t="e">
        <f t="shared" si="4755"/>
        <v>#VALUE!</v>
      </c>
      <c r="GB175" s="191"/>
      <c r="GC175" s="192" t="e">
        <f t="shared" si="4756"/>
        <v>#VALUE!</v>
      </c>
      <c r="GD175" s="106" t="e">
        <f t="shared" si="4757"/>
        <v>#VALUE!</v>
      </c>
      <c r="GE175" s="202"/>
      <c r="GF175" s="202"/>
      <c r="GG175" s="202"/>
      <c r="GH175" s="202"/>
      <c r="GI175" s="202"/>
      <c r="GJ175" s="202"/>
      <c r="GK175" s="202"/>
      <c r="GL175" s="202"/>
      <c r="GM175" s="203"/>
      <c r="GN175" s="204"/>
      <c r="GO175" s="108" t="e">
        <f t="shared" si="4758"/>
        <v>#VALUE!</v>
      </c>
      <c r="GP175" s="102">
        <f>IF(E175=0,0,SUMIF('Cocktail (December 2025)'!$F$6:$DB$1547,E175,'Cocktail (December 2025)'!$AP$6:$AP$1547))</f>
        <v>0</v>
      </c>
      <c r="GQ175" s="108" t="e">
        <f t="shared" si="4759"/>
        <v>#VALUE!</v>
      </c>
      <c r="GR175" s="109" t="e">
        <f t="shared" si="4760"/>
        <v>#VALUE!</v>
      </c>
      <c r="GS175" s="104" t="e">
        <f t="shared" si="4761"/>
        <v>#VALUE!</v>
      </c>
      <c r="GT175" s="105" t="e">
        <f t="shared" si="4762"/>
        <v>#VALUE!</v>
      </c>
      <c r="GU175" s="191"/>
      <c r="GV175" s="192" t="e">
        <f t="shared" si="4763"/>
        <v>#VALUE!</v>
      </c>
      <c r="GW175" s="106" t="e">
        <f t="shared" si="4764"/>
        <v>#VALUE!</v>
      </c>
      <c r="GX175" s="202"/>
      <c r="GY175" s="202"/>
      <c r="GZ175" s="202"/>
      <c r="HA175" s="202"/>
      <c r="HB175" s="202"/>
      <c r="HC175" s="202"/>
      <c r="HD175" s="202"/>
      <c r="HE175" s="202"/>
      <c r="HF175" s="203"/>
      <c r="HG175" s="204"/>
      <c r="HH175" s="108" t="e">
        <f t="shared" si="4765"/>
        <v>#VALUE!</v>
      </c>
      <c r="HI175" s="102">
        <f>IF(E175=0,0,SUMIF('Cocktail (December 2025)'!$F$6:$DB$1547,E175,'Cocktail (December 2025)'!$AS$6:$AS$1547))</f>
        <v>0</v>
      </c>
      <c r="HJ175" s="108" t="e">
        <f t="shared" si="4766"/>
        <v>#VALUE!</v>
      </c>
      <c r="HK175" s="109" t="e">
        <f t="shared" si="4767"/>
        <v>#VALUE!</v>
      </c>
      <c r="HL175" s="104" t="e">
        <f t="shared" si="4768"/>
        <v>#VALUE!</v>
      </c>
      <c r="HM175" s="105" t="e">
        <f t="shared" si="4769"/>
        <v>#VALUE!</v>
      </c>
      <c r="HN175" s="191"/>
      <c r="HO175" s="192" t="e">
        <f t="shared" si="4770"/>
        <v>#VALUE!</v>
      </c>
      <c r="HP175" s="106" t="e">
        <f t="shared" si="4771"/>
        <v>#VALUE!</v>
      </c>
      <c r="HQ175" s="202"/>
      <c r="HR175" s="202"/>
      <c r="HS175" s="202"/>
      <c r="HT175" s="202"/>
      <c r="HU175" s="202"/>
      <c r="HV175" s="202"/>
      <c r="HW175" s="202"/>
      <c r="HX175" s="202"/>
      <c r="HY175" s="203"/>
      <c r="HZ175" s="204"/>
      <c r="IA175" s="108" t="e">
        <f t="shared" si="4772"/>
        <v>#VALUE!</v>
      </c>
      <c r="IB175" s="102">
        <f>IF(E175=0,0,SUMIF('Cocktail (December 2025)'!$F$6:$DB$1547,E175,'Cocktail (December 2025)'!$AV$6:$AV$1547))</f>
        <v>0</v>
      </c>
      <c r="IC175" s="108" t="e">
        <f t="shared" si="4773"/>
        <v>#VALUE!</v>
      </c>
      <c r="ID175" s="109" t="e">
        <f t="shared" si="4774"/>
        <v>#VALUE!</v>
      </c>
      <c r="IE175" s="104" t="e">
        <f t="shared" si="4775"/>
        <v>#VALUE!</v>
      </c>
      <c r="IF175" s="105" t="e">
        <f t="shared" si="4776"/>
        <v>#VALUE!</v>
      </c>
      <c r="IG175" s="191"/>
      <c r="IH175" s="192" t="e">
        <f t="shared" si="4777"/>
        <v>#VALUE!</v>
      </c>
      <c r="II175" s="106" t="e">
        <f t="shared" si="4778"/>
        <v>#VALUE!</v>
      </c>
      <c r="IJ175" s="202"/>
      <c r="IK175" s="202"/>
      <c r="IL175" s="202"/>
      <c r="IM175" s="202"/>
      <c r="IN175" s="202"/>
      <c r="IO175" s="202"/>
      <c r="IP175" s="202"/>
      <c r="IQ175" s="202"/>
      <c r="IR175" s="203"/>
      <c r="IS175" s="204"/>
      <c r="IT175" s="108" t="e">
        <f t="shared" si="4779"/>
        <v>#VALUE!</v>
      </c>
      <c r="IU175" s="102">
        <f>IF(E175=0,0,SUMIF('Cocktail (December 2025)'!$F$6:$DB$1547,E175,'Cocktail (December 2025)'!$AY$6:$AY$1547))</f>
        <v>0</v>
      </c>
      <c r="IV175" s="108" t="e">
        <f t="shared" si="4780"/>
        <v>#VALUE!</v>
      </c>
      <c r="IW175" s="109" t="e">
        <f t="shared" si="4781"/>
        <v>#VALUE!</v>
      </c>
      <c r="IX175" s="104" t="e">
        <f t="shared" si="4782"/>
        <v>#VALUE!</v>
      </c>
      <c r="IY175" s="105" t="e">
        <f t="shared" si="4783"/>
        <v>#VALUE!</v>
      </c>
      <c r="IZ175" s="191"/>
      <c r="JA175" s="192" t="e">
        <f t="shared" si="4784"/>
        <v>#VALUE!</v>
      </c>
      <c r="JB175" s="106" t="e">
        <f t="shared" si="4785"/>
        <v>#VALUE!</v>
      </c>
      <c r="JC175" s="202"/>
      <c r="JD175" s="202"/>
      <c r="JE175" s="202"/>
      <c r="JF175" s="202"/>
      <c r="JG175" s="202"/>
      <c r="JH175" s="202"/>
      <c r="JI175" s="202"/>
      <c r="JJ175" s="202"/>
      <c r="JK175" s="203"/>
      <c r="JL175" s="204"/>
      <c r="JM175" s="108" t="e">
        <f t="shared" si="4786"/>
        <v>#VALUE!</v>
      </c>
      <c r="JN175" s="102">
        <f>IF(E175=0,0,SUMIF('Cocktail (December 2025)'!$F$6:$DB$1547,E175,'Cocktail (December 2025)'!$BB$6:$BB$1547))</f>
        <v>0</v>
      </c>
      <c r="JO175" s="108" t="e">
        <f t="shared" si="4787"/>
        <v>#VALUE!</v>
      </c>
      <c r="JP175" s="109" t="e">
        <f t="shared" si="4788"/>
        <v>#VALUE!</v>
      </c>
      <c r="JQ175" s="104" t="e">
        <f t="shared" si="4789"/>
        <v>#VALUE!</v>
      </c>
      <c r="JR175" s="105" t="e">
        <f t="shared" si="4790"/>
        <v>#VALUE!</v>
      </c>
      <c r="JS175" s="191"/>
      <c r="JT175" s="192" t="e">
        <f t="shared" si="4791"/>
        <v>#VALUE!</v>
      </c>
      <c r="JU175" s="106" t="e">
        <f t="shared" si="4792"/>
        <v>#VALUE!</v>
      </c>
      <c r="JV175" s="202"/>
      <c r="JW175" s="202"/>
      <c r="JX175" s="202"/>
      <c r="JY175" s="202"/>
      <c r="JZ175" s="202"/>
      <c r="KA175" s="202"/>
      <c r="KB175" s="202"/>
      <c r="KC175" s="202"/>
      <c r="KD175" s="203"/>
      <c r="KE175" s="204"/>
      <c r="KF175" s="108" t="e">
        <f t="shared" si="4793"/>
        <v>#VALUE!</v>
      </c>
      <c r="KG175" s="102">
        <f>IF(E175=0,0,SUMIF('Cocktail (December 2025)'!$F$6:$DB$1547,E175,'Cocktail (December 2025)'!$BE$6:$BE$1547))</f>
        <v>0</v>
      </c>
      <c r="KH175" s="108" t="e">
        <f t="shared" si="4794"/>
        <v>#VALUE!</v>
      </c>
      <c r="KI175" s="109" t="e">
        <f t="shared" si="4795"/>
        <v>#VALUE!</v>
      </c>
      <c r="KJ175" s="104" t="e">
        <f t="shared" si="4796"/>
        <v>#VALUE!</v>
      </c>
      <c r="KK175" s="105" t="e">
        <f t="shared" si="4797"/>
        <v>#VALUE!</v>
      </c>
      <c r="KL175" s="191"/>
      <c r="KM175" s="192" t="e">
        <f t="shared" si="4798"/>
        <v>#VALUE!</v>
      </c>
      <c r="KN175" s="106" t="e">
        <f t="shared" si="4799"/>
        <v>#VALUE!</v>
      </c>
      <c r="KO175" s="202"/>
      <c r="KP175" s="202"/>
      <c r="KQ175" s="202"/>
      <c r="KR175" s="202"/>
      <c r="KS175" s="202"/>
      <c r="KT175" s="202"/>
      <c r="KU175" s="202"/>
      <c r="KV175" s="202"/>
      <c r="KW175" s="203"/>
      <c r="KX175" s="204"/>
      <c r="KY175" s="108" t="e">
        <f t="shared" si="4800"/>
        <v>#VALUE!</v>
      </c>
      <c r="KZ175" s="102">
        <f>IF(E175=0,0,SUMIF('Cocktail (December 2025)'!$F$6:$DB$1547,E175,'Cocktail (December 2025)'!$BH$6:$BH$1547))</f>
        <v>0</v>
      </c>
      <c r="LA175" s="108" t="e">
        <f t="shared" si="4801"/>
        <v>#VALUE!</v>
      </c>
      <c r="LB175" s="109" t="e">
        <f t="shared" si="4802"/>
        <v>#VALUE!</v>
      </c>
      <c r="LC175" s="104" t="e">
        <f t="shared" si="4803"/>
        <v>#VALUE!</v>
      </c>
      <c r="LD175" s="105" t="e">
        <f t="shared" si="4804"/>
        <v>#VALUE!</v>
      </c>
      <c r="LE175" s="191"/>
      <c r="LF175" s="192" t="e">
        <f t="shared" si="4805"/>
        <v>#VALUE!</v>
      </c>
      <c r="LG175" s="106" t="e">
        <f t="shared" si="4806"/>
        <v>#VALUE!</v>
      </c>
      <c r="LH175" s="202"/>
      <c r="LI175" s="202"/>
      <c r="LJ175" s="202"/>
      <c r="LK175" s="202"/>
      <c r="LL175" s="202"/>
      <c r="LM175" s="202"/>
      <c r="LN175" s="202"/>
      <c r="LO175" s="202"/>
      <c r="LP175" s="203"/>
      <c r="LQ175" s="204"/>
      <c r="LR175" s="108" t="e">
        <f t="shared" si="4807"/>
        <v>#VALUE!</v>
      </c>
      <c r="LS175" s="102">
        <f>IF(E175=0,0,SUMIF('Cocktail (December 2025)'!$F$6:$DB$1547,E175,'Cocktail (December 2025)'!$BK$6:$BK$1547))</f>
        <v>0</v>
      </c>
      <c r="LT175" s="108" t="e">
        <f t="shared" si="4808"/>
        <v>#VALUE!</v>
      </c>
      <c r="LU175" s="109" t="e">
        <f t="shared" si="4809"/>
        <v>#VALUE!</v>
      </c>
      <c r="LV175" s="104" t="e">
        <f t="shared" si="4810"/>
        <v>#VALUE!</v>
      </c>
      <c r="LW175" s="105" t="e">
        <f t="shared" si="4811"/>
        <v>#VALUE!</v>
      </c>
      <c r="LX175" s="191"/>
      <c r="LY175" s="192" t="e">
        <f t="shared" si="4812"/>
        <v>#VALUE!</v>
      </c>
      <c r="LZ175" s="106" t="e">
        <f t="shared" si="4813"/>
        <v>#VALUE!</v>
      </c>
      <c r="MA175" s="202"/>
      <c r="MB175" s="202"/>
      <c r="MC175" s="202"/>
      <c r="MD175" s="202"/>
      <c r="ME175" s="202"/>
      <c r="MF175" s="202"/>
      <c r="MG175" s="202"/>
      <c r="MH175" s="202"/>
      <c r="MI175" s="203"/>
      <c r="MJ175" s="204"/>
      <c r="MK175" s="108" t="e">
        <f t="shared" si="4814"/>
        <v>#VALUE!</v>
      </c>
      <c r="ML175" s="102">
        <f>IF(E175=0,0,SUMIF('Cocktail (December 2025)'!$F$6:$DB$1547,E175,'Cocktail (December 2025)'!$BN$6:$BN$1547))</f>
        <v>0</v>
      </c>
      <c r="MM175" s="108" t="e">
        <f t="shared" si="4815"/>
        <v>#VALUE!</v>
      </c>
      <c r="MN175" s="109" t="e">
        <f t="shared" si="4816"/>
        <v>#VALUE!</v>
      </c>
      <c r="MO175" s="104" t="e">
        <f t="shared" si="4817"/>
        <v>#VALUE!</v>
      </c>
      <c r="MP175" s="105" t="e">
        <f t="shared" si="4818"/>
        <v>#VALUE!</v>
      </c>
      <c r="MQ175" s="191"/>
      <c r="MR175" s="192" t="e">
        <f t="shared" si="4819"/>
        <v>#VALUE!</v>
      </c>
      <c r="MS175" s="106" t="e">
        <f t="shared" si="4820"/>
        <v>#VALUE!</v>
      </c>
      <c r="MT175" s="202"/>
      <c r="MU175" s="202"/>
      <c r="MV175" s="202"/>
      <c r="MW175" s="202"/>
      <c r="MX175" s="202"/>
      <c r="MY175" s="202"/>
      <c r="MZ175" s="202"/>
      <c r="NA175" s="202"/>
      <c r="NB175" s="203"/>
      <c r="NC175" s="204"/>
      <c r="ND175" s="108" t="e">
        <f t="shared" si="4821"/>
        <v>#VALUE!</v>
      </c>
      <c r="NE175" s="102">
        <f>IF(E175=0,0,SUMIF('Cocktail (December 2025)'!$F$6:$DB$1547,E175,'Cocktail (December 2025)'!$BQ$6:$BQ$1547))</f>
        <v>0</v>
      </c>
      <c r="NF175" s="108" t="e">
        <f t="shared" si="4822"/>
        <v>#VALUE!</v>
      </c>
      <c r="NG175" s="109" t="e">
        <f t="shared" si="4823"/>
        <v>#VALUE!</v>
      </c>
      <c r="NH175" s="104" t="e">
        <f t="shared" si="4824"/>
        <v>#VALUE!</v>
      </c>
      <c r="NI175" s="105" t="e">
        <f t="shared" si="4825"/>
        <v>#VALUE!</v>
      </c>
      <c r="NJ175" s="191"/>
      <c r="NK175" s="192" t="e">
        <f t="shared" si="4826"/>
        <v>#VALUE!</v>
      </c>
      <c r="NL175" s="106" t="e">
        <f t="shared" si="4827"/>
        <v>#VALUE!</v>
      </c>
      <c r="NM175" s="202"/>
      <c r="NN175" s="202"/>
      <c r="NO175" s="202"/>
      <c r="NP175" s="202"/>
      <c r="NQ175" s="202"/>
      <c r="NR175" s="202"/>
      <c r="NS175" s="202"/>
      <c r="NT175" s="202"/>
      <c r="NU175" s="203"/>
      <c r="NV175" s="204"/>
      <c r="NW175" s="108" t="e">
        <f t="shared" si="4828"/>
        <v>#VALUE!</v>
      </c>
      <c r="NX175" s="102">
        <f>IF(E175=0,0,SUMIF('Cocktail (December 2025)'!$F$6:$DB$1547,E175,'Cocktail (December 2025)'!$BT$6:$BT$1547))</f>
        <v>0</v>
      </c>
      <c r="NY175" s="108" t="e">
        <f t="shared" si="4829"/>
        <v>#VALUE!</v>
      </c>
      <c r="NZ175" s="109" t="e">
        <f t="shared" si="4830"/>
        <v>#VALUE!</v>
      </c>
      <c r="OA175" s="104" t="e">
        <f t="shared" si="4831"/>
        <v>#VALUE!</v>
      </c>
      <c r="OB175" s="105" t="e">
        <f t="shared" si="4832"/>
        <v>#VALUE!</v>
      </c>
      <c r="OC175" s="191"/>
      <c r="OD175" s="192" t="e">
        <f t="shared" si="4833"/>
        <v>#VALUE!</v>
      </c>
      <c r="OE175" s="106" t="e">
        <f t="shared" si="4834"/>
        <v>#VALUE!</v>
      </c>
      <c r="OF175" s="202"/>
      <c r="OG175" s="202"/>
      <c r="OH175" s="202"/>
      <c r="OI175" s="202"/>
      <c r="OJ175" s="202"/>
      <c r="OK175" s="202"/>
      <c r="OL175" s="202"/>
      <c r="OM175" s="202"/>
      <c r="ON175" s="203"/>
      <c r="OO175" s="204"/>
      <c r="OP175" s="108" t="e">
        <f t="shared" si="4835"/>
        <v>#VALUE!</v>
      </c>
      <c r="OQ175" s="102">
        <f>IF(E175=0,0,SUMIF('Cocktail (December 2025)'!$F$6:$DB$1547,E175,'Cocktail (December 2025)'!$BW$6:$BW$1547))</f>
        <v>0</v>
      </c>
      <c r="OR175" s="108" t="e">
        <f t="shared" si="4836"/>
        <v>#VALUE!</v>
      </c>
      <c r="OS175" s="109" t="e">
        <f t="shared" si="4837"/>
        <v>#VALUE!</v>
      </c>
      <c r="OT175" s="104" t="e">
        <f t="shared" si="4838"/>
        <v>#VALUE!</v>
      </c>
      <c r="OU175" s="105" t="e">
        <f t="shared" si="4839"/>
        <v>#VALUE!</v>
      </c>
      <c r="OV175" s="191"/>
      <c r="OW175" s="192" t="e">
        <f t="shared" si="4840"/>
        <v>#VALUE!</v>
      </c>
      <c r="OX175" s="106" t="e">
        <f t="shared" si="4841"/>
        <v>#VALUE!</v>
      </c>
      <c r="OY175" s="202"/>
      <c r="OZ175" s="202"/>
      <c r="PA175" s="202"/>
      <c r="PB175" s="202"/>
      <c r="PC175" s="202"/>
      <c r="PD175" s="202"/>
      <c r="PE175" s="202"/>
      <c r="PF175" s="202"/>
      <c r="PG175" s="203"/>
      <c r="PH175" s="204"/>
      <c r="PI175" s="108" t="e">
        <f t="shared" si="4842"/>
        <v>#VALUE!</v>
      </c>
      <c r="PJ175" s="102">
        <f>IF(E175=0,0,SUMIF('Cocktail (December 2025)'!$F$6:$DB$1547,E175,'Cocktail (December 2025)'!$BZ$6:$BZ$1547))</f>
        <v>0</v>
      </c>
      <c r="PK175" s="108" t="e">
        <f t="shared" si="4843"/>
        <v>#VALUE!</v>
      </c>
      <c r="PL175" s="109" t="e">
        <f t="shared" si="4844"/>
        <v>#VALUE!</v>
      </c>
      <c r="PM175" s="104" t="e">
        <f t="shared" si="4845"/>
        <v>#VALUE!</v>
      </c>
      <c r="PN175" s="105" t="e">
        <f t="shared" si="4846"/>
        <v>#VALUE!</v>
      </c>
      <c r="PO175" s="191"/>
      <c r="PP175" s="192" t="e">
        <f t="shared" si="4847"/>
        <v>#VALUE!</v>
      </c>
      <c r="PQ175" s="106" t="e">
        <f t="shared" si="4848"/>
        <v>#VALUE!</v>
      </c>
      <c r="PR175" s="202"/>
      <c r="PS175" s="202"/>
      <c r="PT175" s="202"/>
      <c r="PU175" s="202"/>
      <c r="PV175" s="202"/>
      <c r="PW175" s="202"/>
      <c r="PX175" s="202"/>
      <c r="PY175" s="202"/>
      <c r="PZ175" s="203"/>
      <c r="QA175" s="204"/>
      <c r="QB175" s="108" t="e">
        <f t="shared" si="4849"/>
        <v>#VALUE!</v>
      </c>
      <c r="QC175" s="102">
        <f>IF(E175=0,0,SUMIF('Cocktail (December 2025)'!$F$6:$DB$1547,E175,'Cocktail (December 2025)'!$CC$6:$CC$1547))</f>
        <v>0</v>
      </c>
      <c r="QD175" s="108" t="e">
        <f t="shared" si="4850"/>
        <v>#VALUE!</v>
      </c>
      <c r="QE175" s="109" t="e">
        <f t="shared" si="4851"/>
        <v>#VALUE!</v>
      </c>
      <c r="QF175" s="104" t="e">
        <f t="shared" si="4852"/>
        <v>#VALUE!</v>
      </c>
      <c r="QG175" s="105" t="e">
        <f t="shared" si="4853"/>
        <v>#VALUE!</v>
      </c>
      <c r="QH175" s="191"/>
      <c r="QI175" s="192" t="e">
        <f t="shared" si="4854"/>
        <v>#VALUE!</v>
      </c>
      <c r="QJ175" s="106" t="e">
        <f t="shared" si="4855"/>
        <v>#VALUE!</v>
      </c>
      <c r="QK175" s="202"/>
      <c r="QL175" s="202"/>
      <c r="QM175" s="202"/>
      <c r="QN175" s="202"/>
      <c r="QO175" s="202"/>
      <c r="QP175" s="202"/>
      <c r="QQ175" s="202"/>
      <c r="QR175" s="202"/>
      <c r="QS175" s="203"/>
      <c r="QT175" s="204"/>
      <c r="QU175" s="108" t="e">
        <f t="shared" si="4856"/>
        <v>#VALUE!</v>
      </c>
      <c r="QV175" s="102">
        <f>IF(E175=0,0,SUMIF('Cocktail (December 2025)'!$F$6:$DB$1547,E175,'Cocktail (December 2025)'!$CF$6:$CF$1547))</f>
        <v>0</v>
      </c>
      <c r="QW175" s="108" t="e">
        <f t="shared" si="4857"/>
        <v>#VALUE!</v>
      </c>
      <c r="QX175" s="109" t="e">
        <f t="shared" si="4858"/>
        <v>#VALUE!</v>
      </c>
      <c r="QY175" s="104" t="e">
        <f t="shared" si="4859"/>
        <v>#VALUE!</v>
      </c>
      <c r="QZ175" s="105" t="e">
        <f t="shared" si="4860"/>
        <v>#VALUE!</v>
      </c>
      <c r="RA175" s="191"/>
      <c r="RB175" s="192" t="e">
        <f t="shared" si="4861"/>
        <v>#VALUE!</v>
      </c>
      <c r="RC175" s="106" t="e">
        <f t="shared" si="4862"/>
        <v>#VALUE!</v>
      </c>
      <c r="RD175" s="202"/>
      <c r="RE175" s="202"/>
      <c r="RF175" s="202"/>
      <c r="RG175" s="202"/>
      <c r="RH175" s="202"/>
      <c r="RI175" s="202"/>
      <c r="RJ175" s="202"/>
      <c r="RK175" s="202"/>
      <c r="RL175" s="203"/>
      <c r="RM175" s="204"/>
      <c r="RN175" s="108" t="e">
        <f t="shared" si="4863"/>
        <v>#VALUE!</v>
      </c>
      <c r="RO175" s="102">
        <f>IF(E175=0,0,SUMIF('Cocktail (December 2025)'!$F$6:$DB$1547,E175,'Cocktail (December 2025)'!$CI$6:$CI$1547))</f>
        <v>0</v>
      </c>
      <c r="RP175" s="108" t="e">
        <f t="shared" si="4864"/>
        <v>#VALUE!</v>
      </c>
      <c r="RQ175" s="109" t="e">
        <f t="shared" si="4865"/>
        <v>#VALUE!</v>
      </c>
      <c r="RR175" s="104" t="e">
        <f t="shared" si="4866"/>
        <v>#VALUE!</v>
      </c>
      <c r="RS175" s="105" t="e">
        <f t="shared" si="4867"/>
        <v>#VALUE!</v>
      </c>
      <c r="RT175" s="191"/>
      <c r="RU175" s="192" t="e">
        <f t="shared" si="4868"/>
        <v>#VALUE!</v>
      </c>
      <c r="RV175" s="106" t="e">
        <f t="shared" si="4869"/>
        <v>#VALUE!</v>
      </c>
      <c r="RW175" s="202"/>
      <c r="RX175" s="202"/>
      <c r="RY175" s="202"/>
      <c r="RZ175" s="202"/>
      <c r="SA175" s="202"/>
      <c r="SB175" s="202"/>
      <c r="SC175" s="202"/>
      <c r="SD175" s="202"/>
      <c r="SE175" s="203"/>
      <c r="SF175" s="204"/>
      <c r="SG175" s="108" t="e">
        <f t="shared" si="4870"/>
        <v>#VALUE!</v>
      </c>
      <c r="SH175" s="102">
        <f>IF(E175=0,0,SUMIF('Cocktail (December 2025)'!$F$6:$DB$1547,E175,'Cocktail (December 2025)'!$CL$6:$CL$1547))</f>
        <v>0</v>
      </c>
      <c r="SI175" s="108" t="e">
        <f t="shared" si="4871"/>
        <v>#VALUE!</v>
      </c>
      <c r="SJ175" s="109" t="e">
        <f t="shared" si="4872"/>
        <v>#VALUE!</v>
      </c>
      <c r="SK175" s="104" t="e">
        <f t="shared" si="4873"/>
        <v>#VALUE!</v>
      </c>
      <c r="SL175" s="105" t="e">
        <f t="shared" si="4874"/>
        <v>#VALUE!</v>
      </c>
      <c r="SM175" s="191"/>
      <c r="SN175" s="192" t="e">
        <f t="shared" si="4875"/>
        <v>#VALUE!</v>
      </c>
      <c r="SO175" s="106" t="e">
        <f t="shared" si="4876"/>
        <v>#VALUE!</v>
      </c>
      <c r="SP175" s="202"/>
      <c r="SQ175" s="202"/>
      <c r="SR175" s="202"/>
      <c r="SS175" s="202"/>
      <c r="ST175" s="202"/>
      <c r="SU175" s="202"/>
      <c r="SV175" s="202"/>
      <c r="SW175" s="202"/>
      <c r="SX175" s="203"/>
      <c r="SY175" s="204"/>
      <c r="SZ175" s="108" t="e">
        <f t="shared" si="4877"/>
        <v>#VALUE!</v>
      </c>
      <c r="TA175" s="102">
        <f>IF(E175=0,0,SUMIF('Cocktail (December 2025)'!$F$6:$DB$1547,E175,'Cocktail (December 2025)'!$CO$6:$CO$1547))</f>
        <v>0</v>
      </c>
      <c r="TB175" s="108" t="e">
        <f t="shared" si="4878"/>
        <v>#VALUE!</v>
      </c>
      <c r="TC175" s="109" t="e">
        <f t="shared" si="4879"/>
        <v>#VALUE!</v>
      </c>
      <c r="TD175" s="104" t="e">
        <f t="shared" si="4880"/>
        <v>#VALUE!</v>
      </c>
      <c r="TE175" s="105" t="e">
        <f t="shared" si="4881"/>
        <v>#VALUE!</v>
      </c>
      <c r="TF175" s="191"/>
      <c r="TG175" s="192" t="e">
        <f t="shared" si="4882"/>
        <v>#VALUE!</v>
      </c>
      <c r="TH175" s="106" t="e">
        <f t="shared" si="4883"/>
        <v>#VALUE!</v>
      </c>
      <c r="TI175" s="202"/>
      <c r="TJ175" s="202"/>
      <c r="TK175" s="202"/>
      <c r="TL175" s="202"/>
      <c r="TM175" s="202"/>
      <c r="TN175" s="202"/>
      <c r="TO175" s="202"/>
      <c r="TP175" s="202"/>
      <c r="TQ175" s="203"/>
      <c r="TR175" s="204"/>
      <c r="TS175" s="108" t="e">
        <f t="shared" si="4884"/>
        <v>#VALUE!</v>
      </c>
      <c r="TT175" s="102">
        <f>IF(E175=0,0,SUMIF('Cocktail (December 2025)'!$F$6:$DB$1547,E175,'Cocktail (December 2025)'!$CR$6:$CR$1547))</f>
        <v>0</v>
      </c>
      <c r="TU175" s="108" t="e">
        <f t="shared" si="4885"/>
        <v>#VALUE!</v>
      </c>
      <c r="TV175" s="109" t="e">
        <f t="shared" si="4886"/>
        <v>#VALUE!</v>
      </c>
      <c r="TW175" s="104" t="e">
        <f t="shared" si="4887"/>
        <v>#VALUE!</v>
      </c>
      <c r="TX175" s="105" t="e">
        <f t="shared" si="4888"/>
        <v>#VALUE!</v>
      </c>
      <c r="TY175" s="191"/>
      <c r="TZ175" s="192" t="e">
        <f t="shared" si="4889"/>
        <v>#VALUE!</v>
      </c>
      <c r="UA175" s="106" t="e">
        <f t="shared" si="4890"/>
        <v>#VALUE!</v>
      </c>
      <c r="UB175" s="202"/>
      <c r="UC175" s="202"/>
      <c r="UD175" s="202"/>
      <c r="UE175" s="202"/>
      <c r="UF175" s="202"/>
      <c r="UG175" s="202"/>
      <c r="UH175" s="202"/>
      <c r="UI175" s="202"/>
      <c r="UJ175" s="203"/>
      <c r="UK175" s="204"/>
      <c r="UL175" s="108" t="e">
        <f t="shared" si="4891"/>
        <v>#VALUE!</v>
      </c>
      <c r="UM175" s="102">
        <f>IF(E175=0,0,SUMIF('Cocktail (December 2025)'!$F$6:$DB$1547,E175,'Cocktail (December 2025)'!$CU$6:$CU$1547))</f>
        <v>0</v>
      </c>
      <c r="UN175" s="108" t="e">
        <f t="shared" si="4892"/>
        <v>#VALUE!</v>
      </c>
      <c r="UO175" s="109" t="e">
        <f t="shared" si="4893"/>
        <v>#VALUE!</v>
      </c>
      <c r="UP175" s="104" t="e">
        <f t="shared" si="4894"/>
        <v>#VALUE!</v>
      </c>
      <c r="UQ175" s="105" t="e">
        <f t="shared" si="4895"/>
        <v>#VALUE!</v>
      </c>
      <c r="UR175" s="191"/>
      <c r="US175" s="192" t="e">
        <f t="shared" si="4896"/>
        <v>#VALUE!</v>
      </c>
      <c r="UT175" s="106" t="e">
        <f t="shared" si="4897"/>
        <v>#VALUE!</v>
      </c>
      <c r="UU175" s="202"/>
      <c r="UV175" s="202"/>
      <c r="UW175" s="202"/>
      <c r="UX175" s="202"/>
      <c r="UY175" s="202"/>
      <c r="UZ175" s="202"/>
      <c r="VA175" s="202"/>
      <c r="VB175" s="202"/>
      <c r="VC175" s="203"/>
      <c r="VD175" s="204"/>
      <c r="VE175" s="108" t="e">
        <f t="shared" si="4898"/>
        <v>#VALUE!</v>
      </c>
      <c r="VF175" s="102">
        <f>IF(E175=0,0,SUMIF('Cocktail (December 2025)'!$F$6:$DB$1547,E175,'Cocktail (December 2025)'!$CX$6:$CX$1547))</f>
        <v>0</v>
      </c>
      <c r="VG175" s="108" t="e">
        <f t="shared" si="4899"/>
        <v>#VALUE!</v>
      </c>
      <c r="VH175" s="109" t="e">
        <f t="shared" si="4900"/>
        <v>#VALUE!</v>
      </c>
      <c r="VI175" s="104" t="e">
        <f t="shared" si="4901"/>
        <v>#VALUE!</v>
      </c>
      <c r="VJ175" s="105" t="e">
        <f t="shared" si="4902"/>
        <v>#VALUE!</v>
      </c>
      <c r="VK175" s="191"/>
      <c r="VL175" s="192" t="e">
        <f t="shared" si="4903"/>
        <v>#VALUE!</v>
      </c>
      <c r="VM175" s="106" t="e">
        <f t="shared" si="4904"/>
        <v>#VALUE!</v>
      </c>
      <c r="VN175" s="202"/>
      <c r="VO175" s="202"/>
      <c r="VP175" s="202"/>
      <c r="VQ175" s="202"/>
      <c r="VR175" s="202"/>
      <c r="VS175" s="202"/>
      <c r="VT175" s="202"/>
      <c r="VU175" s="202"/>
      <c r="VV175" s="203"/>
      <c r="VW175" s="204"/>
      <c r="VX175" s="108" t="e">
        <f t="shared" si="4905"/>
        <v>#VALUE!</v>
      </c>
      <c r="VY175" s="102">
        <f>IF(E175=0,0,SUMIF('Cocktail (December 2025)'!$F$6:$DB$1547,E175,'Cocktail (December 2025)'!$DA$6:$DA$1547))</f>
        <v>0</v>
      </c>
      <c r="VZ175" s="108" t="e">
        <f t="shared" si="4906"/>
        <v>#VALUE!</v>
      </c>
      <c r="WA175" s="109" t="e">
        <f t="shared" si="4907"/>
        <v>#VALUE!</v>
      </c>
      <c r="WB175" s="104" t="e">
        <f t="shared" si="4908"/>
        <v>#VALUE!</v>
      </c>
      <c r="WC175" s="105" t="e">
        <f t="shared" si="4909"/>
        <v>#VALUE!</v>
      </c>
      <c r="WD175" s="191"/>
      <c r="WE175" s="192" t="e">
        <f t="shared" si="4910"/>
        <v>#VALUE!</v>
      </c>
      <c r="WF175" s="14" t="s">
        <v>81</v>
      </c>
      <c r="WG175" s="62">
        <f t="shared" si="4911"/>
        <v>0</v>
      </c>
      <c r="WH175" s="13">
        <f t="shared" si="4912"/>
        <v>0</v>
      </c>
      <c r="WI175" s="13">
        <f t="shared" si="4913"/>
        <v>0</v>
      </c>
      <c r="WJ175" s="13">
        <f t="shared" si="4914"/>
        <v>0</v>
      </c>
      <c r="WK175" s="13">
        <f t="shared" si="4915"/>
        <v>0</v>
      </c>
      <c r="WL175" s="13">
        <f t="shared" si="4916"/>
        <v>0</v>
      </c>
      <c r="WM175" s="13">
        <f t="shared" si="4917"/>
        <v>0</v>
      </c>
      <c r="WN175" s="13">
        <f t="shared" si="4918"/>
        <v>0</v>
      </c>
      <c r="WO175" s="13">
        <f t="shared" si="4919"/>
        <v>0</v>
      </c>
      <c r="WP175" s="63">
        <f t="shared" si="4920"/>
        <v>0</v>
      </c>
      <c r="WQ175" s="63">
        <f t="shared" si="4921"/>
        <v>0</v>
      </c>
      <c r="WR175" s="63" t="e">
        <f t="shared" si="4922"/>
        <v>#VALUE!</v>
      </c>
      <c r="WS175" s="63" t="e">
        <f t="shared" si="4923"/>
        <v>#VALUE!</v>
      </c>
      <c r="WT175" s="54" t="e">
        <f t="shared" si="4924"/>
        <v>#VALUE!</v>
      </c>
      <c r="WU175" s="64" t="e">
        <f t="shared" si="4925"/>
        <v>#VALUE!</v>
      </c>
      <c r="WV175" s="196"/>
      <c r="WW175" s="197" t="e">
        <f t="shared" si="4926"/>
        <v>#VALUE!</v>
      </c>
      <c r="WX175" s="12" t="e">
        <f t="shared" si="4927"/>
        <v>#VALUE!</v>
      </c>
      <c r="WY175" s="61"/>
    </row>
    <row r="176" spans="1:623" ht="15" hidden="1" x14ac:dyDescent="0.3">
      <c r="A176" s="114" t="str">
        <f t="shared" si="3994"/>
        <v>-</v>
      </c>
      <c r="B176" s="175"/>
      <c r="C176" s="173">
        <v>977</v>
      </c>
      <c r="D176" s="174">
        <v>469</v>
      </c>
      <c r="E176" s="184"/>
      <c r="F176" s="98" t="str">
        <f>IF(E176="","",IF(VLOOKUP(E176,'Master Data (December 2025)'!$B$10:$N$857,1)=E176,VLOOKUP(E176,'Master Data (December 2025)'!$B$10:$N$857,6),"XX"))</f>
        <v/>
      </c>
      <c r="G176" s="98"/>
      <c r="H176" s="90" t="str">
        <f>IF(E176="","",IF(VLOOKUP(E176,'Master Data (December 2025)'!$B$10:$N$857,1)=E176,VLOOKUP(E176,'Master Data (December 2025)'!$B$10:$N$857,8),"XX"))</f>
        <v/>
      </c>
      <c r="I176" s="98"/>
      <c r="J176" s="90" t="str">
        <f>IF(E176="","",IF(VLOOKUP(E176,'Master Data (December 2025)'!$B$10:$N$857,1)=E176,VLOOKUP(E176,'Master Data (December 2025)'!$B$10:$N$857,3),"XX"))</f>
        <v/>
      </c>
      <c r="K176" s="99" t="str">
        <f>IF(E176="","",IF(VLOOKUP(E176,'Master Data (December 2025)'!$B$10:$N$857,1)=E176,VLOOKUP(E176,'Master Data (December 2025)'!$B$10:$N$857,5),"XX"))</f>
        <v/>
      </c>
      <c r="L176" s="215" t="str">
        <f>IF(E176="","",IF(VLOOKUP(E176,'Master Data (December 2025)'!$B$10:$N$857,1)=E176,VLOOKUP(E176,'Master Data (December 2025)'!$B$10:$N$857,11),"XX"))</f>
        <v/>
      </c>
      <c r="M176" s="215" t="str">
        <f>IF(E176="","",IF(VLOOKUP(E176,'Master Data (December 2025)'!$B$10:$N$857,1)=E176,VLOOKUP(E176,'Master Data (December 2025)'!$B$10:$N$857,13),"XX"))</f>
        <v/>
      </c>
      <c r="N176" s="208"/>
      <c r="O176" s="100">
        <f t="shared" si="4695"/>
        <v>0</v>
      </c>
      <c r="P176" s="202"/>
      <c r="Q176" s="202"/>
      <c r="R176" s="202"/>
      <c r="S176" s="202"/>
      <c r="T176" s="202"/>
      <c r="U176" s="202"/>
      <c r="V176" s="202"/>
      <c r="W176" s="202"/>
      <c r="X176" s="203"/>
      <c r="Y176" s="204"/>
      <c r="Z176" s="101" t="e">
        <f t="shared" si="4696"/>
        <v>#VALUE!</v>
      </c>
      <c r="AA176" s="102">
        <f>IF(E176=0,0,SUMIF('Cocktail (December 2025)'!$F$6:$DB$1547,E176,'Cocktail (December 2025)'!$O$6:$O$1547))</f>
        <v>0</v>
      </c>
      <c r="AB176" s="103" t="e">
        <f t="shared" si="4697"/>
        <v>#VALUE!</v>
      </c>
      <c r="AC176" s="104" t="e">
        <f t="shared" si="4698"/>
        <v>#VALUE!</v>
      </c>
      <c r="AD176" s="104" t="e">
        <f t="shared" si="4699"/>
        <v>#VALUE!</v>
      </c>
      <c r="AE176" s="105" t="e">
        <f t="shared" si="4700"/>
        <v>#VALUE!</v>
      </c>
      <c r="AF176" s="191"/>
      <c r="AG176" s="192" t="e">
        <f t="shared" si="4701"/>
        <v>#VALUE!</v>
      </c>
      <c r="AH176" s="106" t="e">
        <f t="shared" si="3995"/>
        <v>#VALUE!</v>
      </c>
      <c r="AI176" s="202"/>
      <c r="AJ176" s="202"/>
      <c r="AK176" s="202"/>
      <c r="AL176" s="202"/>
      <c r="AM176" s="202"/>
      <c r="AN176" s="202"/>
      <c r="AO176" s="202"/>
      <c r="AP176" s="202"/>
      <c r="AQ176" s="203"/>
      <c r="AR176" s="204"/>
      <c r="AS176" s="107" t="e">
        <f t="shared" si="4702"/>
        <v>#VALUE!</v>
      </c>
      <c r="AT176" s="102">
        <f>IF(E176=0,0,SUMIF('Cocktail (December 2025)'!$F$6:$DB$1547,E176,'Cocktail (December 2025)'!$R$6:$R$1547))</f>
        <v>0</v>
      </c>
      <c r="AU176" s="108" t="e">
        <f t="shared" si="4703"/>
        <v>#VALUE!</v>
      </c>
      <c r="AV176" s="104" t="e">
        <f t="shared" si="4704"/>
        <v>#VALUE!</v>
      </c>
      <c r="AW176" s="104" t="e">
        <f t="shared" si="4705"/>
        <v>#VALUE!</v>
      </c>
      <c r="AX176" s="105" t="e">
        <f t="shared" si="4706"/>
        <v>#VALUE!</v>
      </c>
      <c r="AY176" s="191"/>
      <c r="AZ176" s="192" t="e">
        <f t="shared" si="4707"/>
        <v>#VALUE!</v>
      </c>
      <c r="BA176" s="106" t="e">
        <f t="shared" si="4708"/>
        <v>#VALUE!</v>
      </c>
      <c r="BB176" s="202"/>
      <c r="BC176" s="202"/>
      <c r="BD176" s="202"/>
      <c r="BE176" s="202"/>
      <c r="BF176" s="202"/>
      <c r="BG176" s="202"/>
      <c r="BH176" s="202"/>
      <c r="BI176" s="202"/>
      <c r="BJ176" s="203"/>
      <c r="BK176" s="204"/>
      <c r="BL176" s="108" t="e">
        <f t="shared" si="4709"/>
        <v>#VALUE!</v>
      </c>
      <c r="BM176" s="102">
        <f>IF(E176=0,0,SUMIF('Cocktail (December 2025)'!$F$6:$DB$1547,E176,'Cocktail (December 2025)'!$U$6:$U$1547))</f>
        <v>0</v>
      </c>
      <c r="BN176" s="108" t="e">
        <f t="shared" si="4710"/>
        <v>#VALUE!</v>
      </c>
      <c r="BO176" s="109" t="e">
        <f t="shared" si="4711"/>
        <v>#VALUE!</v>
      </c>
      <c r="BP176" s="104" t="e">
        <f t="shared" si="4712"/>
        <v>#VALUE!</v>
      </c>
      <c r="BQ176" s="105" t="e">
        <f t="shared" si="4713"/>
        <v>#VALUE!</v>
      </c>
      <c r="BR176" s="191"/>
      <c r="BS176" s="192" t="e">
        <f t="shared" si="4714"/>
        <v>#VALUE!</v>
      </c>
      <c r="BT176" s="106" t="e">
        <f t="shared" si="4715"/>
        <v>#VALUE!</v>
      </c>
      <c r="BU176" s="202"/>
      <c r="BV176" s="202"/>
      <c r="BW176" s="202"/>
      <c r="BX176" s="202"/>
      <c r="BY176" s="202"/>
      <c r="BZ176" s="202"/>
      <c r="CA176" s="202"/>
      <c r="CB176" s="202"/>
      <c r="CC176" s="203"/>
      <c r="CD176" s="204"/>
      <c r="CE176" s="108" t="e">
        <f t="shared" si="4716"/>
        <v>#VALUE!</v>
      </c>
      <c r="CF176" s="102">
        <f>IF(E176=0,0,SUMIF('Cocktail (December 2025)'!$F$6:$DB$1547,E176,'Cocktail (December 2025)'!$X$6:$X$1547))</f>
        <v>0</v>
      </c>
      <c r="CG176" s="108" t="e">
        <f t="shared" si="4717"/>
        <v>#VALUE!</v>
      </c>
      <c r="CH176" s="109" t="e">
        <f t="shared" si="4718"/>
        <v>#VALUE!</v>
      </c>
      <c r="CI176" s="104" t="e">
        <f t="shared" si="4719"/>
        <v>#VALUE!</v>
      </c>
      <c r="CJ176" s="105" t="e">
        <f t="shared" si="4720"/>
        <v>#VALUE!</v>
      </c>
      <c r="CK176" s="191"/>
      <c r="CL176" s="192" t="e">
        <f t="shared" si="4721"/>
        <v>#VALUE!</v>
      </c>
      <c r="CM176" s="106" t="e">
        <f t="shared" si="4722"/>
        <v>#VALUE!</v>
      </c>
      <c r="CN176" s="202"/>
      <c r="CO176" s="202"/>
      <c r="CP176" s="202"/>
      <c r="CQ176" s="202"/>
      <c r="CR176" s="202"/>
      <c r="CS176" s="202"/>
      <c r="CT176" s="202"/>
      <c r="CU176" s="202"/>
      <c r="CV176" s="203"/>
      <c r="CW176" s="204"/>
      <c r="CX176" s="108" t="e">
        <f t="shared" si="4723"/>
        <v>#VALUE!</v>
      </c>
      <c r="CY176" s="102">
        <f>IF(E176=0,0,SUMIF('Cocktail (December 2025)'!$F$6:$DB$1547,E176,'Cocktail (December 2025)'!$AA$6:$AA$1547))</f>
        <v>0</v>
      </c>
      <c r="CZ176" s="108" t="e">
        <f t="shared" si="4724"/>
        <v>#VALUE!</v>
      </c>
      <c r="DA176" s="109" t="e">
        <f t="shared" si="4725"/>
        <v>#VALUE!</v>
      </c>
      <c r="DB176" s="104" t="e">
        <f t="shared" si="4726"/>
        <v>#VALUE!</v>
      </c>
      <c r="DC176" s="105" t="e">
        <f t="shared" si="4727"/>
        <v>#VALUE!</v>
      </c>
      <c r="DD176" s="191"/>
      <c r="DE176" s="192" t="e">
        <f t="shared" si="4728"/>
        <v>#VALUE!</v>
      </c>
      <c r="DF176" s="106" t="e">
        <f t="shared" si="4729"/>
        <v>#VALUE!</v>
      </c>
      <c r="DG176" s="202"/>
      <c r="DH176" s="202"/>
      <c r="DI176" s="202"/>
      <c r="DJ176" s="202"/>
      <c r="DK176" s="202"/>
      <c r="DL176" s="202"/>
      <c r="DM176" s="202"/>
      <c r="DN176" s="202"/>
      <c r="DO176" s="203"/>
      <c r="DP176" s="204"/>
      <c r="DQ176" s="108" t="e">
        <f t="shared" si="4730"/>
        <v>#VALUE!</v>
      </c>
      <c r="DR176" s="102">
        <f>IF(E176=0,0,SUMIF('Cocktail (December 2025)'!$F$6:$DB$1547,E176,'Cocktail (December 2025)'!$AD$6:$AD$1547))</f>
        <v>0</v>
      </c>
      <c r="DS176" s="108" t="e">
        <f t="shared" si="4731"/>
        <v>#VALUE!</v>
      </c>
      <c r="DT176" s="109" t="e">
        <f t="shared" si="4732"/>
        <v>#VALUE!</v>
      </c>
      <c r="DU176" s="104" t="e">
        <f t="shared" si="4733"/>
        <v>#VALUE!</v>
      </c>
      <c r="DV176" s="105" t="e">
        <f t="shared" si="4734"/>
        <v>#VALUE!</v>
      </c>
      <c r="DW176" s="191"/>
      <c r="DX176" s="192" t="e">
        <f t="shared" si="4735"/>
        <v>#VALUE!</v>
      </c>
      <c r="DY176" s="106" t="e">
        <f t="shared" si="4736"/>
        <v>#VALUE!</v>
      </c>
      <c r="DZ176" s="202"/>
      <c r="EA176" s="202"/>
      <c r="EB176" s="202"/>
      <c r="EC176" s="202"/>
      <c r="ED176" s="202"/>
      <c r="EE176" s="202"/>
      <c r="EF176" s="202"/>
      <c r="EG176" s="202"/>
      <c r="EH176" s="203"/>
      <c r="EI176" s="204"/>
      <c r="EJ176" s="108" t="e">
        <f t="shared" si="4737"/>
        <v>#VALUE!</v>
      </c>
      <c r="EK176" s="102">
        <f>IF(E176=0,0,SUMIF('Cocktail (December 2025)'!$F$6:$DB$1547,E176,'Cocktail (December 2025)'!$AG$6:$AG$1547))</f>
        <v>0</v>
      </c>
      <c r="EL176" s="108" t="e">
        <f t="shared" si="4738"/>
        <v>#VALUE!</v>
      </c>
      <c r="EM176" s="109" t="e">
        <f t="shared" si="4739"/>
        <v>#VALUE!</v>
      </c>
      <c r="EN176" s="104" t="e">
        <f t="shared" si="4740"/>
        <v>#VALUE!</v>
      </c>
      <c r="EO176" s="105" t="e">
        <f t="shared" si="4741"/>
        <v>#VALUE!</v>
      </c>
      <c r="EP176" s="191"/>
      <c r="EQ176" s="199" t="e">
        <f t="shared" si="4742"/>
        <v>#VALUE!</v>
      </c>
      <c r="ER176" s="185" t="e">
        <f t="shared" si="4743"/>
        <v>#VALUE!</v>
      </c>
      <c r="ES176" s="202"/>
      <c r="ET176" s="202"/>
      <c r="EU176" s="202"/>
      <c r="EV176" s="202"/>
      <c r="EW176" s="202"/>
      <c r="EX176" s="202"/>
      <c r="EY176" s="202"/>
      <c r="EZ176" s="202"/>
      <c r="FA176" s="203"/>
      <c r="FB176" s="204"/>
      <c r="FC176" s="108" t="e">
        <f t="shared" si="4744"/>
        <v>#VALUE!</v>
      </c>
      <c r="FD176" s="102">
        <f>IF(E176=0,0,SUMIF('Cocktail (December 2025)'!$F$6:$DB$1547,E176,'Cocktail (December 2025)'!$AJ$6:$AJ$1547))</f>
        <v>0</v>
      </c>
      <c r="FE176" s="108" t="e">
        <f t="shared" si="4745"/>
        <v>#VALUE!</v>
      </c>
      <c r="FF176" s="109" t="e">
        <f t="shared" si="4746"/>
        <v>#VALUE!</v>
      </c>
      <c r="FG176" s="104" t="e">
        <f t="shared" si="4747"/>
        <v>#VALUE!</v>
      </c>
      <c r="FH176" s="105" t="e">
        <f t="shared" si="4748"/>
        <v>#VALUE!</v>
      </c>
      <c r="FI176" s="191"/>
      <c r="FJ176" s="192" t="e">
        <f t="shared" si="4749"/>
        <v>#VALUE!</v>
      </c>
      <c r="FK176" s="110" t="e">
        <f t="shared" si="4750"/>
        <v>#VALUE!</v>
      </c>
      <c r="FL176" s="202"/>
      <c r="FM176" s="202"/>
      <c r="FN176" s="202"/>
      <c r="FO176" s="202"/>
      <c r="FP176" s="202"/>
      <c r="FQ176" s="202"/>
      <c r="FR176" s="202"/>
      <c r="FS176" s="202"/>
      <c r="FT176" s="203"/>
      <c r="FU176" s="204"/>
      <c r="FV176" s="108" t="e">
        <f t="shared" si="4751"/>
        <v>#VALUE!</v>
      </c>
      <c r="FW176" s="102">
        <f>IF(E176=0,0,SUMIF('Cocktail (December 2025)'!$F$6:$DB$1547,E176,'Cocktail (December 2025)'!$AM$6:$AM$1547))</f>
        <v>0</v>
      </c>
      <c r="FX176" s="108" t="e">
        <f t="shared" si="4752"/>
        <v>#VALUE!</v>
      </c>
      <c r="FY176" s="109" t="e">
        <f t="shared" si="4753"/>
        <v>#VALUE!</v>
      </c>
      <c r="FZ176" s="104" t="e">
        <f t="shared" si="4754"/>
        <v>#VALUE!</v>
      </c>
      <c r="GA176" s="105" t="e">
        <f t="shared" si="4755"/>
        <v>#VALUE!</v>
      </c>
      <c r="GB176" s="191"/>
      <c r="GC176" s="192" t="e">
        <f t="shared" si="4756"/>
        <v>#VALUE!</v>
      </c>
      <c r="GD176" s="106" t="e">
        <f t="shared" si="4757"/>
        <v>#VALUE!</v>
      </c>
      <c r="GE176" s="202"/>
      <c r="GF176" s="202"/>
      <c r="GG176" s="202"/>
      <c r="GH176" s="202"/>
      <c r="GI176" s="202"/>
      <c r="GJ176" s="202"/>
      <c r="GK176" s="202"/>
      <c r="GL176" s="202"/>
      <c r="GM176" s="203"/>
      <c r="GN176" s="204"/>
      <c r="GO176" s="108" t="e">
        <f t="shared" si="4758"/>
        <v>#VALUE!</v>
      </c>
      <c r="GP176" s="102">
        <f>IF(E176=0,0,SUMIF('Cocktail (December 2025)'!$F$6:$DB$1547,E176,'Cocktail (December 2025)'!$AP$6:$AP$1547))</f>
        <v>0</v>
      </c>
      <c r="GQ176" s="108" t="e">
        <f t="shared" si="4759"/>
        <v>#VALUE!</v>
      </c>
      <c r="GR176" s="109" t="e">
        <f t="shared" si="4760"/>
        <v>#VALUE!</v>
      </c>
      <c r="GS176" s="104" t="e">
        <f t="shared" si="4761"/>
        <v>#VALUE!</v>
      </c>
      <c r="GT176" s="105" t="e">
        <f t="shared" si="4762"/>
        <v>#VALUE!</v>
      </c>
      <c r="GU176" s="191"/>
      <c r="GV176" s="192" t="e">
        <f t="shared" si="4763"/>
        <v>#VALUE!</v>
      </c>
      <c r="GW176" s="106" t="e">
        <f t="shared" si="4764"/>
        <v>#VALUE!</v>
      </c>
      <c r="GX176" s="202"/>
      <c r="GY176" s="202"/>
      <c r="GZ176" s="202"/>
      <c r="HA176" s="202"/>
      <c r="HB176" s="202"/>
      <c r="HC176" s="202"/>
      <c r="HD176" s="202"/>
      <c r="HE176" s="202"/>
      <c r="HF176" s="203"/>
      <c r="HG176" s="204"/>
      <c r="HH176" s="108" t="e">
        <f t="shared" si="4765"/>
        <v>#VALUE!</v>
      </c>
      <c r="HI176" s="102">
        <f>IF(E176=0,0,SUMIF('Cocktail (December 2025)'!$F$6:$DB$1547,E176,'Cocktail (December 2025)'!$AS$6:$AS$1547))</f>
        <v>0</v>
      </c>
      <c r="HJ176" s="108" t="e">
        <f t="shared" si="4766"/>
        <v>#VALUE!</v>
      </c>
      <c r="HK176" s="109" t="e">
        <f t="shared" si="4767"/>
        <v>#VALUE!</v>
      </c>
      <c r="HL176" s="104" t="e">
        <f t="shared" si="4768"/>
        <v>#VALUE!</v>
      </c>
      <c r="HM176" s="105" t="e">
        <f t="shared" si="4769"/>
        <v>#VALUE!</v>
      </c>
      <c r="HN176" s="191"/>
      <c r="HO176" s="192" t="e">
        <f t="shared" si="4770"/>
        <v>#VALUE!</v>
      </c>
      <c r="HP176" s="106" t="e">
        <f t="shared" si="4771"/>
        <v>#VALUE!</v>
      </c>
      <c r="HQ176" s="202"/>
      <c r="HR176" s="202"/>
      <c r="HS176" s="202"/>
      <c r="HT176" s="202"/>
      <c r="HU176" s="202"/>
      <c r="HV176" s="202"/>
      <c r="HW176" s="202"/>
      <c r="HX176" s="202"/>
      <c r="HY176" s="203"/>
      <c r="HZ176" s="204"/>
      <c r="IA176" s="108" t="e">
        <f t="shared" si="4772"/>
        <v>#VALUE!</v>
      </c>
      <c r="IB176" s="102">
        <f>IF(E176=0,0,SUMIF('Cocktail (December 2025)'!$F$6:$DB$1547,E176,'Cocktail (December 2025)'!$AV$6:$AV$1547))</f>
        <v>0</v>
      </c>
      <c r="IC176" s="108" t="e">
        <f t="shared" si="4773"/>
        <v>#VALUE!</v>
      </c>
      <c r="ID176" s="109" t="e">
        <f t="shared" si="4774"/>
        <v>#VALUE!</v>
      </c>
      <c r="IE176" s="104" t="e">
        <f t="shared" si="4775"/>
        <v>#VALUE!</v>
      </c>
      <c r="IF176" s="105" t="e">
        <f t="shared" si="4776"/>
        <v>#VALUE!</v>
      </c>
      <c r="IG176" s="191"/>
      <c r="IH176" s="192" t="e">
        <f t="shared" si="4777"/>
        <v>#VALUE!</v>
      </c>
      <c r="II176" s="106" t="e">
        <f t="shared" si="4778"/>
        <v>#VALUE!</v>
      </c>
      <c r="IJ176" s="202"/>
      <c r="IK176" s="202"/>
      <c r="IL176" s="202"/>
      <c r="IM176" s="202"/>
      <c r="IN176" s="202"/>
      <c r="IO176" s="202"/>
      <c r="IP176" s="202"/>
      <c r="IQ176" s="202"/>
      <c r="IR176" s="203"/>
      <c r="IS176" s="204"/>
      <c r="IT176" s="108" t="e">
        <f t="shared" si="4779"/>
        <v>#VALUE!</v>
      </c>
      <c r="IU176" s="102">
        <f>IF(E176=0,0,SUMIF('Cocktail (December 2025)'!$F$6:$DB$1547,E176,'Cocktail (December 2025)'!$AY$6:$AY$1547))</f>
        <v>0</v>
      </c>
      <c r="IV176" s="108" t="e">
        <f t="shared" si="4780"/>
        <v>#VALUE!</v>
      </c>
      <c r="IW176" s="109" t="e">
        <f t="shared" si="4781"/>
        <v>#VALUE!</v>
      </c>
      <c r="IX176" s="104" t="e">
        <f t="shared" si="4782"/>
        <v>#VALUE!</v>
      </c>
      <c r="IY176" s="105" t="e">
        <f t="shared" si="4783"/>
        <v>#VALUE!</v>
      </c>
      <c r="IZ176" s="191"/>
      <c r="JA176" s="192" t="e">
        <f t="shared" si="4784"/>
        <v>#VALUE!</v>
      </c>
      <c r="JB176" s="106" t="e">
        <f t="shared" si="4785"/>
        <v>#VALUE!</v>
      </c>
      <c r="JC176" s="202"/>
      <c r="JD176" s="202"/>
      <c r="JE176" s="202"/>
      <c r="JF176" s="202"/>
      <c r="JG176" s="202"/>
      <c r="JH176" s="202"/>
      <c r="JI176" s="202"/>
      <c r="JJ176" s="202"/>
      <c r="JK176" s="203"/>
      <c r="JL176" s="204"/>
      <c r="JM176" s="108" t="e">
        <f t="shared" si="4786"/>
        <v>#VALUE!</v>
      </c>
      <c r="JN176" s="102">
        <f>IF(E176=0,0,SUMIF('Cocktail (December 2025)'!$F$6:$DB$1547,E176,'Cocktail (December 2025)'!$BB$6:$BB$1547))</f>
        <v>0</v>
      </c>
      <c r="JO176" s="108" t="e">
        <f t="shared" si="4787"/>
        <v>#VALUE!</v>
      </c>
      <c r="JP176" s="109" t="e">
        <f t="shared" si="4788"/>
        <v>#VALUE!</v>
      </c>
      <c r="JQ176" s="104" t="e">
        <f t="shared" si="4789"/>
        <v>#VALUE!</v>
      </c>
      <c r="JR176" s="105" t="e">
        <f t="shared" si="4790"/>
        <v>#VALUE!</v>
      </c>
      <c r="JS176" s="191"/>
      <c r="JT176" s="192" t="e">
        <f t="shared" si="4791"/>
        <v>#VALUE!</v>
      </c>
      <c r="JU176" s="106" t="e">
        <f t="shared" si="4792"/>
        <v>#VALUE!</v>
      </c>
      <c r="JV176" s="202"/>
      <c r="JW176" s="202"/>
      <c r="JX176" s="202"/>
      <c r="JY176" s="202"/>
      <c r="JZ176" s="202"/>
      <c r="KA176" s="202"/>
      <c r="KB176" s="202"/>
      <c r="KC176" s="202"/>
      <c r="KD176" s="203"/>
      <c r="KE176" s="204"/>
      <c r="KF176" s="108" t="e">
        <f t="shared" si="4793"/>
        <v>#VALUE!</v>
      </c>
      <c r="KG176" s="102">
        <f>IF(E176=0,0,SUMIF('Cocktail (December 2025)'!$F$6:$DB$1547,E176,'Cocktail (December 2025)'!$BE$6:$BE$1547))</f>
        <v>0</v>
      </c>
      <c r="KH176" s="108" t="e">
        <f t="shared" si="4794"/>
        <v>#VALUE!</v>
      </c>
      <c r="KI176" s="109" t="e">
        <f t="shared" si="4795"/>
        <v>#VALUE!</v>
      </c>
      <c r="KJ176" s="104" t="e">
        <f t="shared" si="4796"/>
        <v>#VALUE!</v>
      </c>
      <c r="KK176" s="105" t="e">
        <f t="shared" si="4797"/>
        <v>#VALUE!</v>
      </c>
      <c r="KL176" s="191"/>
      <c r="KM176" s="192" t="e">
        <f t="shared" si="4798"/>
        <v>#VALUE!</v>
      </c>
      <c r="KN176" s="106" t="e">
        <f t="shared" si="4799"/>
        <v>#VALUE!</v>
      </c>
      <c r="KO176" s="202"/>
      <c r="KP176" s="202"/>
      <c r="KQ176" s="202"/>
      <c r="KR176" s="202"/>
      <c r="KS176" s="202"/>
      <c r="KT176" s="202"/>
      <c r="KU176" s="202"/>
      <c r="KV176" s="202"/>
      <c r="KW176" s="203"/>
      <c r="KX176" s="204"/>
      <c r="KY176" s="108" t="e">
        <f t="shared" si="4800"/>
        <v>#VALUE!</v>
      </c>
      <c r="KZ176" s="102">
        <f>IF(E176=0,0,SUMIF('Cocktail (December 2025)'!$F$6:$DB$1547,E176,'Cocktail (December 2025)'!$BH$6:$BH$1547))</f>
        <v>0</v>
      </c>
      <c r="LA176" s="108" t="e">
        <f t="shared" si="4801"/>
        <v>#VALUE!</v>
      </c>
      <c r="LB176" s="109" t="e">
        <f t="shared" si="4802"/>
        <v>#VALUE!</v>
      </c>
      <c r="LC176" s="104" t="e">
        <f t="shared" si="4803"/>
        <v>#VALUE!</v>
      </c>
      <c r="LD176" s="105" t="e">
        <f t="shared" si="4804"/>
        <v>#VALUE!</v>
      </c>
      <c r="LE176" s="191"/>
      <c r="LF176" s="192" t="e">
        <f t="shared" si="4805"/>
        <v>#VALUE!</v>
      </c>
      <c r="LG176" s="106" t="e">
        <f t="shared" si="4806"/>
        <v>#VALUE!</v>
      </c>
      <c r="LH176" s="202"/>
      <c r="LI176" s="202"/>
      <c r="LJ176" s="202"/>
      <c r="LK176" s="202"/>
      <c r="LL176" s="202"/>
      <c r="LM176" s="202"/>
      <c r="LN176" s="202"/>
      <c r="LO176" s="202"/>
      <c r="LP176" s="203"/>
      <c r="LQ176" s="204"/>
      <c r="LR176" s="108" t="e">
        <f t="shared" si="4807"/>
        <v>#VALUE!</v>
      </c>
      <c r="LS176" s="102">
        <f>IF(E176=0,0,SUMIF('Cocktail (December 2025)'!$F$6:$DB$1547,E176,'Cocktail (December 2025)'!$BK$6:$BK$1547))</f>
        <v>0</v>
      </c>
      <c r="LT176" s="108" t="e">
        <f t="shared" si="4808"/>
        <v>#VALUE!</v>
      </c>
      <c r="LU176" s="109" t="e">
        <f t="shared" si="4809"/>
        <v>#VALUE!</v>
      </c>
      <c r="LV176" s="104" t="e">
        <f t="shared" si="4810"/>
        <v>#VALUE!</v>
      </c>
      <c r="LW176" s="105" t="e">
        <f t="shared" si="4811"/>
        <v>#VALUE!</v>
      </c>
      <c r="LX176" s="191"/>
      <c r="LY176" s="192" t="e">
        <f t="shared" si="4812"/>
        <v>#VALUE!</v>
      </c>
      <c r="LZ176" s="106" t="e">
        <f t="shared" si="4813"/>
        <v>#VALUE!</v>
      </c>
      <c r="MA176" s="202"/>
      <c r="MB176" s="202"/>
      <c r="MC176" s="202"/>
      <c r="MD176" s="202"/>
      <c r="ME176" s="202"/>
      <c r="MF176" s="202"/>
      <c r="MG176" s="202"/>
      <c r="MH176" s="202"/>
      <c r="MI176" s="203"/>
      <c r="MJ176" s="204"/>
      <c r="MK176" s="108" t="e">
        <f t="shared" si="4814"/>
        <v>#VALUE!</v>
      </c>
      <c r="ML176" s="102">
        <f>IF(E176=0,0,SUMIF('Cocktail (December 2025)'!$F$6:$DB$1547,E176,'Cocktail (December 2025)'!$BN$6:$BN$1547))</f>
        <v>0</v>
      </c>
      <c r="MM176" s="108" t="e">
        <f t="shared" si="4815"/>
        <v>#VALUE!</v>
      </c>
      <c r="MN176" s="109" t="e">
        <f t="shared" si="4816"/>
        <v>#VALUE!</v>
      </c>
      <c r="MO176" s="104" t="e">
        <f t="shared" si="4817"/>
        <v>#VALUE!</v>
      </c>
      <c r="MP176" s="105" t="e">
        <f t="shared" si="4818"/>
        <v>#VALUE!</v>
      </c>
      <c r="MQ176" s="191"/>
      <c r="MR176" s="192" t="e">
        <f t="shared" si="4819"/>
        <v>#VALUE!</v>
      </c>
      <c r="MS176" s="106" t="e">
        <f t="shared" si="4820"/>
        <v>#VALUE!</v>
      </c>
      <c r="MT176" s="202"/>
      <c r="MU176" s="202"/>
      <c r="MV176" s="202"/>
      <c r="MW176" s="202"/>
      <c r="MX176" s="202"/>
      <c r="MY176" s="202"/>
      <c r="MZ176" s="202"/>
      <c r="NA176" s="202"/>
      <c r="NB176" s="203"/>
      <c r="NC176" s="204"/>
      <c r="ND176" s="108" t="e">
        <f t="shared" si="4821"/>
        <v>#VALUE!</v>
      </c>
      <c r="NE176" s="102">
        <f>IF(E176=0,0,SUMIF('Cocktail (December 2025)'!$F$6:$DB$1547,E176,'Cocktail (December 2025)'!$BQ$6:$BQ$1547))</f>
        <v>0</v>
      </c>
      <c r="NF176" s="108" t="e">
        <f t="shared" si="4822"/>
        <v>#VALUE!</v>
      </c>
      <c r="NG176" s="109" t="e">
        <f t="shared" si="4823"/>
        <v>#VALUE!</v>
      </c>
      <c r="NH176" s="104" t="e">
        <f t="shared" si="4824"/>
        <v>#VALUE!</v>
      </c>
      <c r="NI176" s="105" t="e">
        <f t="shared" si="4825"/>
        <v>#VALUE!</v>
      </c>
      <c r="NJ176" s="191"/>
      <c r="NK176" s="192" t="e">
        <f t="shared" si="4826"/>
        <v>#VALUE!</v>
      </c>
      <c r="NL176" s="106" t="e">
        <f t="shared" si="4827"/>
        <v>#VALUE!</v>
      </c>
      <c r="NM176" s="202"/>
      <c r="NN176" s="202"/>
      <c r="NO176" s="202"/>
      <c r="NP176" s="202"/>
      <c r="NQ176" s="202"/>
      <c r="NR176" s="202"/>
      <c r="NS176" s="202"/>
      <c r="NT176" s="202"/>
      <c r="NU176" s="203"/>
      <c r="NV176" s="204"/>
      <c r="NW176" s="108" t="e">
        <f t="shared" si="4828"/>
        <v>#VALUE!</v>
      </c>
      <c r="NX176" s="102">
        <f>IF(E176=0,0,SUMIF('Cocktail (December 2025)'!$F$6:$DB$1547,E176,'Cocktail (December 2025)'!$BT$6:$BT$1547))</f>
        <v>0</v>
      </c>
      <c r="NY176" s="108" t="e">
        <f t="shared" si="4829"/>
        <v>#VALUE!</v>
      </c>
      <c r="NZ176" s="109" t="e">
        <f t="shared" si="4830"/>
        <v>#VALUE!</v>
      </c>
      <c r="OA176" s="104" t="e">
        <f t="shared" si="4831"/>
        <v>#VALUE!</v>
      </c>
      <c r="OB176" s="105" t="e">
        <f t="shared" si="4832"/>
        <v>#VALUE!</v>
      </c>
      <c r="OC176" s="191"/>
      <c r="OD176" s="192" t="e">
        <f t="shared" si="4833"/>
        <v>#VALUE!</v>
      </c>
      <c r="OE176" s="106" t="e">
        <f t="shared" si="4834"/>
        <v>#VALUE!</v>
      </c>
      <c r="OF176" s="202"/>
      <c r="OG176" s="202"/>
      <c r="OH176" s="202"/>
      <c r="OI176" s="202"/>
      <c r="OJ176" s="202"/>
      <c r="OK176" s="202"/>
      <c r="OL176" s="202"/>
      <c r="OM176" s="202"/>
      <c r="ON176" s="203"/>
      <c r="OO176" s="204"/>
      <c r="OP176" s="108" t="e">
        <f t="shared" si="4835"/>
        <v>#VALUE!</v>
      </c>
      <c r="OQ176" s="102">
        <f>IF(E176=0,0,SUMIF('Cocktail (December 2025)'!$F$6:$DB$1547,E176,'Cocktail (December 2025)'!$BW$6:$BW$1547))</f>
        <v>0</v>
      </c>
      <c r="OR176" s="108" t="e">
        <f t="shared" si="4836"/>
        <v>#VALUE!</v>
      </c>
      <c r="OS176" s="109" t="e">
        <f t="shared" si="4837"/>
        <v>#VALUE!</v>
      </c>
      <c r="OT176" s="104" t="e">
        <f t="shared" si="4838"/>
        <v>#VALUE!</v>
      </c>
      <c r="OU176" s="105" t="e">
        <f t="shared" si="4839"/>
        <v>#VALUE!</v>
      </c>
      <c r="OV176" s="191"/>
      <c r="OW176" s="192" t="e">
        <f t="shared" si="4840"/>
        <v>#VALUE!</v>
      </c>
      <c r="OX176" s="106" t="e">
        <f t="shared" si="4841"/>
        <v>#VALUE!</v>
      </c>
      <c r="OY176" s="202"/>
      <c r="OZ176" s="202"/>
      <c r="PA176" s="202"/>
      <c r="PB176" s="202"/>
      <c r="PC176" s="202"/>
      <c r="PD176" s="202"/>
      <c r="PE176" s="202"/>
      <c r="PF176" s="202"/>
      <c r="PG176" s="203"/>
      <c r="PH176" s="204"/>
      <c r="PI176" s="108" t="e">
        <f t="shared" si="4842"/>
        <v>#VALUE!</v>
      </c>
      <c r="PJ176" s="102">
        <f>IF(E176=0,0,SUMIF('Cocktail (December 2025)'!$F$6:$DB$1547,E176,'Cocktail (December 2025)'!$BZ$6:$BZ$1547))</f>
        <v>0</v>
      </c>
      <c r="PK176" s="108" t="e">
        <f t="shared" si="4843"/>
        <v>#VALUE!</v>
      </c>
      <c r="PL176" s="109" t="e">
        <f t="shared" si="4844"/>
        <v>#VALUE!</v>
      </c>
      <c r="PM176" s="104" t="e">
        <f t="shared" si="4845"/>
        <v>#VALUE!</v>
      </c>
      <c r="PN176" s="105" t="e">
        <f t="shared" si="4846"/>
        <v>#VALUE!</v>
      </c>
      <c r="PO176" s="191"/>
      <c r="PP176" s="192" t="e">
        <f t="shared" si="4847"/>
        <v>#VALUE!</v>
      </c>
      <c r="PQ176" s="106" t="e">
        <f t="shared" si="4848"/>
        <v>#VALUE!</v>
      </c>
      <c r="PR176" s="202"/>
      <c r="PS176" s="202"/>
      <c r="PT176" s="202"/>
      <c r="PU176" s="202"/>
      <c r="PV176" s="202"/>
      <c r="PW176" s="202"/>
      <c r="PX176" s="202"/>
      <c r="PY176" s="202"/>
      <c r="PZ176" s="203"/>
      <c r="QA176" s="204"/>
      <c r="QB176" s="108" t="e">
        <f t="shared" si="4849"/>
        <v>#VALUE!</v>
      </c>
      <c r="QC176" s="102">
        <f>IF(E176=0,0,SUMIF('Cocktail (December 2025)'!$F$6:$DB$1547,E176,'Cocktail (December 2025)'!$CC$6:$CC$1547))</f>
        <v>0</v>
      </c>
      <c r="QD176" s="108" t="e">
        <f t="shared" si="4850"/>
        <v>#VALUE!</v>
      </c>
      <c r="QE176" s="109" t="e">
        <f t="shared" si="4851"/>
        <v>#VALUE!</v>
      </c>
      <c r="QF176" s="104" t="e">
        <f t="shared" si="4852"/>
        <v>#VALUE!</v>
      </c>
      <c r="QG176" s="105" t="e">
        <f t="shared" si="4853"/>
        <v>#VALUE!</v>
      </c>
      <c r="QH176" s="191"/>
      <c r="QI176" s="192" t="e">
        <f t="shared" si="4854"/>
        <v>#VALUE!</v>
      </c>
      <c r="QJ176" s="106" t="e">
        <f t="shared" si="4855"/>
        <v>#VALUE!</v>
      </c>
      <c r="QK176" s="202"/>
      <c r="QL176" s="202"/>
      <c r="QM176" s="202"/>
      <c r="QN176" s="202"/>
      <c r="QO176" s="202"/>
      <c r="QP176" s="202"/>
      <c r="QQ176" s="202"/>
      <c r="QR176" s="202"/>
      <c r="QS176" s="203"/>
      <c r="QT176" s="204"/>
      <c r="QU176" s="108" t="e">
        <f t="shared" si="4856"/>
        <v>#VALUE!</v>
      </c>
      <c r="QV176" s="102">
        <f>IF(E176=0,0,SUMIF('Cocktail (December 2025)'!$F$6:$DB$1547,E176,'Cocktail (December 2025)'!$CF$6:$CF$1547))</f>
        <v>0</v>
      </c>
      <c r="QW176" s="108" t="e">
        <f t="shared" si="4857"/>
        <v>#VALUE!</v>
      </c>
      <c r="QX176" s="109" t="e">
        <f t="shared" si="4858"/>
        <v>#VALUE!</v>
      </c>
      <c r="QY176" s="104" t="e">
        <f t="shared" si="4859"/>
        <v>#VALUE!</v>
      </c>
      <c r="QZ176" s="105" t="e">
        <f t="shared" si="4860"/>
        <v>#VALUE!</v>
      </c>
      <c r="RA176" s="191"/>
      <c r="RB176" s="192" t="e">
        <f t="shared" si="4861"/>
        <v>#VALUE!</v>
      </c>
      <c r="RC176" s="106" t="e">
        <f t="shared" si="4862"/>
        <v>#VALUE!</v>
      </c>
      <c r="RD176" s="202"/>
      <c r="RE176" s="202"/>
      <c r="RF176" s="202"/>
      <c r="RG176" s="202"/>
      <c r="RH176" s="202"/>
      <c r="RI176" s="202"/>
      <c r="RJ176" s="202"/>
      <c r="RK176" s="202"/>
      <c r="RL176" s="203"/>
      <c r="RM176" s="204"/>
      <c r="RN176" s="108" t="e">
        <f t="shared" si="4863"/>
        <v>#VALUE!</v>
      </c>
      <c r="RO176" s="102">
        <f>IF(E176=0,0,SUMIF('Cocktail (December 2025)'!$F$6:$DB$1547,E176,'Cocktail (December 2025)'!$CI$6:$CI$1547))</f>
        <v>0</v>
      </c>
      <c r="RP176" s="108" t="e">
        <f t="shared" si="4864"/>
        <v>#VALUE!</v>
      </c>
      <c r="RQ176" s="109" t="e">
        <f t="shared" si="4865"/>
        <v>#VALUE!</v>
      </c>
      <c r="RR176" s="104" t="e">
        <f t="shared" si="4866"/>
        <v>#VALUE!</v>
      </c>
      <c r="RS176" s="105" t="e">
        <f t="shared" si="4867"/>
        <v>#VALUE!</v>
      </c>
      <c r="RT176" s="191"/>
      <c r="RU176" s="192" t="e">
        <f t="shared" si="4868"/>
        <v>#VALUE!</v>
      </c>
      <c r="RV176" s="106" t="e">
        <f t="shared" si="4869"/>
        <v>#VALUE!</v>
      </c>
      <c r="RW176" s="202"/>
      <c r="RX176" s="202"/>
      <c r="RY176" s="202"/>
      <c r="RZ176" s="202"/>
      <c r="SA176" s="202"/>
      <c r="SB176" s="202"/>
      <c r="SC176" s="202"/>
      <c r="SD176" s="202"/>
      <c r="SE176" s="203"/>
      <c r="SF176" s="204"/>
      <c r="SG176" s="108" t="e">
        <f t="shared" si="4870"/>
        <v>#VALUE!</v>
      </c>
      <c r="SH176" s="102">
        <f>IF(E176=0,0,SUMIF('Cocktail (December 2025)'!$F$6:$DB$1547,E176,'Cocktail (December 2025)'!$CL$6:$CL$1547))</f>
        <v>0</v>
      </c>
      <c r="SI176" s="108" t="e">
        <f t="shared" si="4871"/>
        <v>#VALUE!</v>
      </c>
      <c r="SJ176" s="109" t="e">
        <f t="shared" si="4872"/>
        <v>#VALUE!</v>
      </c>
      <c r="SK176" s="104" t="e">
        <f t="shared" si="4873"/>
        <v>#VALUE!</v>
      </c>
      <c r="SL176" s="105" t="e">
        <f t="shared" si="4874"/>
        <v>#VALUE!</v>
      </c>
      <c r="SM176" s="191"/>
      <c r="SN176" s="192" t="e">
        <f t="shared" si="4875"/>
        <v>#VALUE!</v>
      </c>
      <c r="SO176" s="106" t="e">
        <f t="shared" si="4876"/>
        <v>#VALUE!</v>
      </c>
      <c r="SP176" s="202"/>
      <c r="SQ176" s="202"/>
      <c r="SR176" s="202"/>
      <c r="SS176" s="202"/>
      <c r="ST176" s="202"/>
      <c r="SU176" s="202"/>
      <c r="SV176" s="202"/>
      <c r="SW176" s="202"/>
      <c r="SX176" s="203"/>
      <c r="SY176" s="204"/>
      <c r="SZ176" s="108" t="e">
        <f t="shared" si="4877"/>
        <v>#VALUE!</v>
      </c>
      <c r="TA176" s="102">
        <f>IF(E176=0,0,SUMIF('Cocktail (December 2025)'!$F$6:$DB$1547,E176,'Cocktail (December 2025)'!$CO$6:$CO$1547))</f>
        <v>0</v>
      </c>
      <c r="TB176" s="108" t="e">
        <f t="shared" si="4878"/>
        <v>#VALUE!</v>
      </c>
      <c r="TC176" s="109" t="e">
        <f t="shared" si="4879"/>
        <v>#VALUE!</v>
      </c>
      <c r="TD176" s="104" t="e">
        <f t="shared" si="4880"/>
        <v>#VALUE!</v>
      </c>
      <c r="TE176" s="105" t="e">
        <f t="shared" si="4881"/>
        <v>#VALUE!</v>
      </c>
      <c r="TF176" s="191"/>
      <c r="TG176" s="192" t="e">
        <f t="shared" si="4882"/>
        <v>#VALUE!</v>
      </c>
      <c r="TH176" s="106" t="e">
        <f t="shared" si="4883"/>
        <v>#VALUE!</v>
      </c>
      <c r="TI176" s="202"/>
      <c r="TJ176" s="202"/>
      <c r="TK176" s="202"/>
      <c r="TL176" s="202"/>
      <c r="TM176" s="202"/>
      <c r="TN176" s="202"/>
      <c r="TO176" s="202"/>
      <c r="TP176" s="202"/>
      <c r="TQ176" s="203"/>
      <c r="TR176" s="204"/>
      <c r="TS176" s="108" t="e">
        <f t="shared" si="4884"/>
        <v>#VALUE!</v>
      </c>
      <c r="TT176" s="102">
        <f>IF(E176=0,0,SUMIF('Cocktail (December 2025)'!$F$6:$DB$1547,E176,'Cocktail (December 2025)'!$CR$6:$CR$1547))</f>
        <v>0</v>
      </c>
      <c r="TU176" s="108" t="e">
        <f t="shared" si="4885"/>
        <v>#VALUE!</v>
      </c>
      <c r="TV176" s="109" t="e">
        <f t="shared" si="4886"/>
        <v>#VALUE!</v>
      </c>
      <c r="TW176" s="104" t="e">
        <f t="shared" si="4887"/>
        <v>#VALUE!</v>
      </c>
      <c r="TX176" s="105" t="e">
        <f t="shared" si="4888"/>
        <v>#VALUE!</v>
      </c>
      <c r="TY176" s="191"/>
      <c r="TZ176" s="192" t="e">
        <f t="shared" si="4889"/>
        <v>#VALUE!</v>
      </c>
      <c r="UA176" s="106" t="e">
        <f t="shared" si="4890"/>
        <v>#VALUE!</v>
      </c>
      <c r="UB176" s="202"/>
      <c r="UC176" s="202"/>
      <c r="UD176" s="202"/>
      <c r="UE176" s="202"/>
      <c r="UF176" s="202"/>
      <c r="UG176" s="202"/>
      <c r="UH176" s="202"/>
      <c r="UI176" s="202"/>
      <c r="UJ176" s="203"/>
      <c r="UK176" s="204"/>
      <c r="UL176" s="108" t="e">
        <f t="shared" si="4891"/>
        <v>#VALUE!</v>
      </c>
      <c r="UM176" s="102">
        <f>IF(E176=0,0,SUMIF('Cocktail (December 2025)'!$F$6:$DB$1547,E176,'Cocktail (December 2025)'!$CU$6:$CU$1547))</f>
        <v>0</v>
      </c>
      <c r="UN176" s="108" t="e">
        <f t="shared" si="4892"/>
        <v>#VALUE!</v>
      </c>
      <c r="UO176" s="109" t="e">
        <f t="shared" si="4893"/>
        <v>#VALUE!</v>
      </c>
      <c r="UP176" s="104" t="e">
        <f t="shared" si="4894"/>
        <v>#VALUE!</v>
      </c>
      <c r="UQ176" s="105" t="e">
        <f t="shared" si="4895"/>
        <v>#VALUE!</v>
      </c>
      <c r="UR176" s="191"/>
      <c r="US176" s="192" t="e">
        <f t="shared" si="4896"/>
        <v>#VALUE!</v>
      </c>
      <c r="UT176" s="106" t="e">
        <f t="shared" si="4897"/>
        <v>#VALUE!</v>
      </c>
      <c r="UU176" s="202"/>
      <c r="UV176" s="202"/>
      <c r="UW176" s="202"/>
      <c r="UX176" s="202"/>
      <c r="UY176" s="202"/>
      <c r="UZ176" s="202"/>
      <c r="VA176" s="202"/>
      <c r="VB176" s="202"/>
      <c r="VC176" s="203"/>
      <c r="VD176" s="204"/>
      <c r="VE176" s="108" t="e">
        <f t="shared" si="4898"/>
        <v>#VALUE!</v>
      </c>
      <c r="VF176" s="102">
        <f>IF(E176=0,0,SUMIF('Cocktail (December 2025)'!$F$6:$DB$1547,E176,'Cocktail (December 2025)'!$CX$6:$CX$1547))</f>
        <v>0</v>
      </c>
      <c r="VG176" s="108" t="e">
        <f t="shared" si="4899"/>
        <v>#VALUE!</v>
      </c>
      <c r="VH176" s="109" t="e">
        <f t="shared" si="4900"/>
        <v>#VALUE!</v>
      </c>
      <c r="VI176" s="104" t="e">
        <f t="shared" si="4901"/>
        <v>#VALUE!</v>
      </c>
      <c r="VJ176" s="105" t="e">
        <f t="shared" si="4902"/>
        <v>#VALUE!</v>
      </c>
      <c r="VK176" s="191"/>
      <c r="VL176" s="192" t="e">
        <f t="shared" si="4903"/>
        <v>#VALUE!</v>
      </c>
      <c r="VM176" s="106" t="e">
        <f t="shared" si="4904"/>
        <v>#VALUE!</v>
      </c>
      <c r="VN176" s="202"/>
      <c r="VO176" s="202"/>
      <c r="VP176" s="202"/>
      <c r="VQ176" s="202"/>
      <c r="VR176" s="202"/>
      <c r="VS176" s="202"/>
      <c r="VT176" s="202"/>
      <c r="VU176" s="202"/>
      <c r="VV176" s="203"/>
      <c r="VW176" s="204"/>
      <c r="VX176" s="108" t="e">
        <f t="shared" si="4905"/>
        <v>#VALUE!</v>
      </c>
      <c r="VY176" s="102">
        <f>IF(E176=0,0,SUMIF('Cocktail (December 2025)'!$F$6:$DB$1547,E176,'Cocktail (December 2025)'!$DA$6:$DA$1547))</f>
        <v>0</v>
      </c>
      <c r="VZ176" s="108" t="e">
        <f t="shared" si="4906"/>
        <v>#VALUE!</v>
      </c>
      <c r="WA176" s="109" t="e">
        <f t="shared" si="4907"/>
        <v>#VALUE!</v>
      </c>
      <c r="WB176" s="104" t="e">
        <f t="shared" si="4908"/>
        <v>#VALUE!</v>
      </c>
      <c r="WC176" s="105" t="e">
        <f t="shared" si="4909"/>
        <v>#VALUE!</v>
      </c>
      <c r="WD176" s="191"/>
      <c r="WE176" s="192" t="e">
        <f t="shared" si="4910"/>
        <v>#VALUE!</v>
      </c>
      <c r="WF176" s="14" t="s">
        <v>81</v>
      </c>
      <c r="WG176" s="62">
        <f t="shared" si="4911"/>
        <v>0</v>
      </c>
      <c r="WH176" s="13">
        <f t="shared" si="4912"/>
        <v>0</v>
      </c>
      <c r="WI176" s="13">
        <f t="shared" si="4913"/>
        <v>0</v>
      </c>
      <c r="WJ176" s="13">
        <f t="shared" si="4914"/>
        <v>0</v>
      </c>
      <c r="WK176" s="13">
        <f t="shared" si="4915"/>
        <v>0</v>
      </c>
      <c r="WL176" s="13">
        <f t="shared" si="4916"/>
        <v>0</v>
      </c>
      <c r="WM176" s="13">
        <f t="shared" si="4917"/>
        <v>0</v>
      </c>
      <c r="WN176" s="13">
        <f t="shared" si="4918"/>
        <v>0</v>
      </c>
      <c r="WO176" s="13">
        <f t="shared" si="4919"/>
        <v>0</v>
      </c>
      <c r="WP176" s="63">
        <f t="shared" si="4920"/>
        <v>0</v>
      </c>
      <c r="WQ176" s="63">
        <f t="shared" si="4921"/>
        <v>0</v>
      </c>
      <c r="WR176" s="63" t="e">
        <f t="shared" si="4922"/>
        <v>#VALUE!</v>
      </c>
      <c r="WS176" s="63" t="e">
        <f t="shared" si="4923"/>
        <v>#VALUE!</v>
      </c>
      <c r="WT176" s="54" t="e">
        <f t="shared" si="4924"/>
        <v>#VALUE!</v>
      </c>
      <c r="WU176" s="64" t="e">
        <f t="shared" si="4925"/>
        <v>#VALUE!</v>
      </c>
      <c r="WV176" s="196"/>
      <c r="WW176" s="197" t="e">
        <f t="shared" si="4926"/>
        <v>#VALUE!</v>
      </c>
      <c r="WX176" s="12" t="e">
        <f t="shared" si="4927"/>
        <v>#VALUE!</v>
      </c>
      <c r="WY176" s="61"/>
    </row>
    <row r="177" spans="1:623" ht="15" hidden="1" x14ac:dyDescent="0.3">
      <c r="A177" s="114" t="str">
        <f t="shared" si="3994"/>
        <v>-</v>
      </c>
      <c r="B177" s="175"/>
      <c r="C177" s="173">
        <v>972</v>
      </c>
      <c r="D177" s="174">
        <v>470</v>
      </c>
      <c r="E177" s="138"/>
      <c r="F177" s="98" t="str">
        <f>IF(E177="","",IF(VLOOKUP(E177,'Master Data (December 2025)'!$B$10:$N$857,1)=E177,VLOOKUP(E177,'Master Data (December 2025)'!$B$10:$N$857,6),"XX"))</f>
        <v/>
      </c>
      <c r="G177" s="98"/>
      <c r="H177" s="90" t="str">
        <f>IF(E177="","",IF(VLOOKUP(E177,'Master Data (December 2025)'!$B$10:$N$857,1)=E177,VLOOKUP(E177,'Master Data (December 2025)'!$B$10:$N$857,8),"XX"))</f>
        <v/>
      </c>
      <c r="I177" s="98"/>
      <c r="J177" s="90" t="str">
        <f>IF(E177="","",IF(VLOOKUP(E177,'Master Data (December 2025)'!$B$10:$N$857,1)=E177,VLOOKUP(E177,'Master Data (December 2025)'!$B$10:$N$857,3),"XX"))</f>
        <v/>
      </c>
      <c r="K177" s="99" t="str">
        <f>IF(E177="","",IF(VLOOKUP(E177,'Master Data (December 2025)'!$B$10:$N$857,1)=E177,VLOOKUP(E177,'Master Data (December 2025)'!$B$10:$N$857,5),"XX"))</f>
        <v/>
      </c>
      <c r="L177" s="215" t="str">
        <f>IF(E177="","",IF(VLOOKUP(E177,'Master Data (December 2025)'!$B$10:$N$857,1)=E177,VLOOKUP(E177,'Master Data (December 2025)'!$B$10:$N$857,11),"XX"))</f>
        <v/>
      </c>
      <c r="M177" s="215" t="str">
        <f>IF(E177="","",IF(VLOOKUP(E177,'Master Data (December 2025)'!$B$10:$N$857,1)=E177,VLOOKUP(E177,'Master Data (December 2025)'!$B$10:$N$857,13),"XX"))</f>
        <v/>
      </c>
      <c r="N177" s="208"/>
      <c r="O177" s="100">
        <f t="shared" si="4695"/>
        <v>0</v>
      </c>
      <c r="P177" s="202"/>
      <c r="Q177" s="202"/>
      <c r="R177" s="202"/>
      <c r="S177" s="202"/>
      <c r="T177" s="202"/>
      <c r="U177" s="202"/>
      <c r="V177" s="202"/>
      <c r="W177" s="202"/>
      <c r="X177" s="203"/>
      <c r="Y177" s="204"/>
      <c r="Z177" s="101" t="e">
        <f t="shared" si="4696"/>
        <v>#VALUE!</v>
      </c>
      <c r="AA177" s="102">
        <f>IF(E177=0,0,SUMIF('Cocktail (December 2025)'!$F$6:$DB$1547,E177,'Cocktail (December 2025)'!$O$6:$O$1547))</f>
        <v>0</v>
      </c>
      <c r="AB177" s="103" t="e">
        <f t="shared" si="4697"/>
        <v>#VALUE!</v>
      </c>
      <c r="AC177" s="104" t="e">
        <f t="shared" si="4698"/>
        <v>#VALUE!</v>
      </c>
      <c r="AD177" s="104" t="e">
        <f t="shared" si="4699"/>
        <v>#VALUE!</v>
      </c>
      <c r="AE177" s="105" t="e">
        <f t="shared" si="4700"/>
        <v>#VALUE!</v>
      </c>
      <c r="AF177" s="191"/>
      <c r="AG177" s="192" t="e">
        <f t="shared" si="4701"/>
        <v>#VALUE!</v>
      </c>
      <c r="AH177" s="106" t="e">
        <f t="shared" si="3995"/>
        <v>#VALUE!</v>
      </c>
      <c r="AI177" s="202"/>
      <c r="AJ177" s="202"/>
      <c r="AK177" s="202"/>
      <c r="AL177" s="202"/>
      <c r="AM177" s="202"/>
      <c r="AN177" s="202"/>
      <c r="AO177" s="202"/>
      <c r="AP177" s="202"/>
      <c r="AQ177" s="203"/>
      <c r="AR177" s="204"/>
      <c r="AS177" s="107" t="e">
        <f t="shared" si="4702"/>
        <v>#VALUE!</v>
      </c>
      <c r="AT177" s="102">
        <f>IF(E177=0,0,SUMIF('Cocktail (December 2025)'!$F$6:$DB$1547,E177,'Cocktail (December 2025)'!$R$6:$R$1547))</f>
        <v>0</v>
      </c>
      <c r="AU177" s="108" t="e">
        <f t="shared" si="4703"/>
        <v>#VALUE!</v>
      </c>
      <c r="AV177" s="104" t="e">
        <f t="shared" si="4704"/>
        <v>#VALUE!</v>
      </c>
      <c r="AW177" s="104" t="e">
        <f t="shared" si="4705"/>
        <v>#VALUE!</v>
      </c>
      <c r="AX177" s="105" t="e">
        <f t="shared" si="4706"/>
        <v>#VALUE!</v>
      </c>
      <c r="AY177" s="191"/>
      <c r="AZ177" s="192" t="e">
        <f t="shared" si="4707"/>
        <v>#VALUE!</v>
      </c>
      <c r="BA177" s="106" t="e">
        <f t="shared" si="4708"/>
        <v>#VALUE!</v>
      </c>
      <c r="BB177" s="202"/>
      <c r="BC177" s="202"/>
      <c r="BD177" s="202"/>
      <c r="BE177" s="202"/>
      <c r="BF177" s="202"/>
      <c r="BG177" s="202"/>
      <c r="BH177" s="202"/>
      <c r="BI177" s="202"/>
      <c r="BJ177" s="203"/>
      <c r="BK177" s="204"/>
      <c r="BL177" s="108" t="e">
        <f t="shared" si="4709"/>
        <v>#VALUE!</v>
      </c>
      <c r="BM177" s="102">
        <f>IF(E177=0,0,SUMIF('Cocktail (December 2025)'!$F$6:$DB$1547,E177,'Cocktail (December 2025)'!$U$6:$U$1547))</f>
        <v>0</v>
      </c>
      <c r="BN177" s="108" t="e">
        <f t="shared" si="4710"/>
        <v>#VALUE!</v>
      </c>
      <c r="BO177" s="109" t="e">
        <f t="shared" si="4711"/>
        <v>#VALUE!</v>
      </c>
      <c r="BP177" s="104" t="e">
        <f t="shared" si="4712"/>
        <v>#VALUE!</v>
      </c>
      <c r="BQ177" s="105" t="e">
        <f t="shared" si="4713"/>
        <v>#VALUE!</v>
      </c>
      <c r="BR177" s="191"/>
      <c r="BS177" s="192" t="e">
        <f t="shared" si="4714"/>
        <v>#VALUE!</v>
      </c>
      <c r="BT177" s="106" t="e">
        <f t="shared" si="4715"/>
        <v>#VALUE!</v>
      </c>
      <c r="BU177" s="202"/>
      <c r="BV177" s="202"/>
      <c r="BW177" s="202"/>
      <c r="BX177" s="202"/>
      <c r="BY177" s="202"/>
      <c r="BZ177" s="202"/>
      <c r="CA177" s="202"/>
      <c r="CB177" s="202"/>
      <c r="CC177" s="203"/>
      <c r="CD177" s="204"/>
      <c r="CE177" s="108" t="e">
        <f t="shared" si="4716"/>
        <v>#VALUE!</v>
      </c>
      <c r="CF177" s="102">
        <f>IF(E177=0,0,SUMIF('Cocktail (December 2025)'!$F$6:$DB$1547,E177,'Cocktail (December 2025)'!$X$6:$X$1547))</f>
        <v>0</v>
      </c>
      <c r="CG177" s="108" t="e">
        <f t="shared" si="4717"/>
        <v>#VALUE!</v>
      </c>
      <c r="CH177" s="109" t="e">
        <f t="shared" si="4718"/>
        <v>#VALUE!</v>
      </c>
      <c r="CI177" s="104" t="e">
        <f t="shared" si="4719"/>
        <v>#VALUE!</v>
      </c>
      <c r="CJ177" s="105" t="e">
        <f t="shared" si="4720"/>
        <v>#VALUE!</v>
      </c>
      <c r="CK177" s="191"/>
      <c r="CL177" s="192" t="e">
        <f t="shared" si="4721"/>
        <v>#VALUE!</v>
      </c>
      <c r="CM177" s="106" t="e">
        <f t="shared" si="4722"/>
        <v>#VALUE!</v>
      </c>
      <c r="CN177" s="202"/>
      <c r="CO177" s="202"/>
      <c r="CP177" s="202"/>
      <c r="CQ177" s="202"/>
      <c r="CR177" s="202"/>
      <c r="CS177" s="202"/>
      <c r="CT177" s="202"/>
      <c r="CU177" s="202"/>
      <c r="CV177" s="203"/>
      <c r="CW177" s="204"/>
      <c r="CX177" s="108" t="e">
        <f t="shared" si="4723"/>
        <v>#VALUE!</v>
      </c>
      <c r="CY177" s="102">
        <f>IF(E177=0,0,SUMIF('Cocktail (December 2025)'!$F$6:$DB$1547,E177,'Cocktail (December 2025)'!$AA$6:$AA$1547))</f>
        <v>0</v>
      </c>
      <c r="CZ177" s="108" t="e">
        <f t="shared" si="4724"/>
        <v>#VALUE!</v>
      </c>
      <c r="DA177" s="109" t="e">
        <f t="shared" si="4725"/>
        <v>#VALUE!</v>
      </c>
      <c r="DB177" s="104" t="e">
        <f t="shared" si="4726"/>
        <v>#VALUE!</v>
      </c>
      <c r="DC177" s="105" t="e">
        <f t="shared" si="4727"/>
        <v>#VALUE!</v>
      </c>
      <c r="DD177" s="191"/>
      <c r="DE177" s="192" t="e">
        <f t="shared" si="4728"/>
        <v>#VALUE!</v>
      </c>
      <c r="DF177" s="106" t="e">
        <f t="shared" si="4729"/>
        <v>#VALUE!</v>
      </c>
      <c r="DG177" s="202"/>
      <c r="DH177" s="202"/>
      <c r="DI177" s="202"/>
      <c r="DJ177" s="202"/>
      <c r="DK177" s="202"/>
      <c r="DL177" s="202"/>
      <c r="DM177" s="202"/>
      <c r="DN177" s="202"/>
      <c r="DO177" s="203"/>
      <c r="DP177" s="204"/>
      <c r="DQ177" s="108" t="e">
        <f t="shared" si="4730"/>
        <v>#VALUE!</v>
      </c>
      <c r="DR177" s="102">
        <f>IF(E177=0,0,SUMIF('Cocktail (December 2025)'!$F$6:$DB$1547,E177,'Cocktail (December 2025)'!$AD$6:$AD$1547))</f>
        <v>0</v>
      </c>
      <c r="DS177" s="108" t="e">
        <f t="shared" si="4731"/>
        <v>#VALUE!</v>
      </c>
      <c r="DT177" s="109" t="e">
        <f t="shared" si="4732"/>
        <v>#VALUE!</v>
      </c>
      <c r="DU177" s="104" t="e">
        <f t="shared" si="4733"/>
        <v>#VALUE!</v>
      </c>
      <c r="DV177" s="105" t="e">
        <f t="shared" si="4734"/>
        <v>#VALUE!</v>
      </c>
      <c r="DW177" s="191"/>
      <c r="DX177" s="192" t="e">
        <f t="shared" si="4735"/>
        <v>#VALUE!</v>
      </c>
      <c r="DY177" s="106" t="e">
        <f t="shared" si="4736"/>
        <v>#VALUE!</v>
      </c>
      <c r="DZ177" s="202"/>
      <c r="EA177" s="202"/>
      <c r="EB177" s="202"/>
      <c r="EC177" s="202"/>
      <c r="ED177" s="202"/>
      <c r="EE177" s="202"/>
      <c r="EF177" s="202"/>
      <c r="EG177" s="202"/>
      <c r="EH177" s="203"/>
      <c r="EI177" s="204"/>
      <c r="EJ177" s="108" t="e">
        <f t="shared" si="4737"/>
        <v>#VALUE!</v>
      </c>
      <c r="EK177" s="102">
        <f>IF(E177=0,0,SUMIF('Cocktail (December 2025)'!$F$6:$DB$1547,E177,'Cocktail (December 2025)'!$AG$6:$AG$1547))</f>
        <v>0</v>
      </c>
      <c r="EL177" s="108" t="e">
        <f t="shared" si="4738"/>
        <v>#VALUE!</v>
      </c>
      <c r="EM177" s="109" t="e">
        <f t="shared" si="4739"/>
        <v>#VALUE!</v>
      </c>
      <c r="EN177" s="104" t="e">
        <f t="shared" si="4740"/>
        <v>#VALUE!</v>
      </c>
      <c r="EO177" s="105" t="e">
        <f t="shared" si="4741"/>
        <v>#VALUE!</v>
      </c>
      <c r="EP177" s="191"/>
      <c r="EQ177" s="199" t="e">
        <f t="shared" si="4742"/>
        <v>#VALUE!</v>
      </c>
      <c r="ER177" s="185" t="e">
        <f t="shared" si="4743"/>
        <v>#VALUE!</v>
      </c>
      <c r="ES177" s="202"/>
      <c r="ET177" s="202"/>
      <c r="EU177" s="202"/>
      <c r="EV177" s="202"/>
      <c r="EW177" s="202"/>
      <c r="EX177" s="202"/>
      <c r="EY177" s="202"/>
      <c r="EZ177" s="202"/>
      <c r="FA177" s="203"/>
      <c r="FB177" s="204"/>
      <c r="FC177" s="108" t="e">
        <f t="shared" si="4744"/>
        <v>#VALUE!</v>
      </c>
      <c r="FD177" s="102">
        <f>IF(E177=0,0,SUMIF('Cocktail (December 2025)'!$F$6:$DB$1547,E177,'Cocktail (December 2025)'!$AJ$6:$AJ$1547))</f>
        <v>0</v>
      </c>
      <c r="FE177" s="108" t="e">
        <f t="shared" si="4745"/>
        <v>#VALUE!</v>
      </c>
      <c r="FF177" s="109" t="e">
        <f t="shared" si="4746"/>
        <v>#VALUE!</v>
      </c>
      <c r="FG177" s="104" t="e">
        <f t="shared" si="4747"/>
        <v>#VALUE!</v>
      </c>
      <c r="FH177" s="105" t="e">
        <f t="shared" si="4748"/>
        <v>#VALUE!</v>
      </c>
      <c r="FI177" s="191"/>
      <c r="FJ177" s="192" t="e">
        <f t="shared" si="4749"/>
        <v>#VALUE!</v>
      </c>
      <c r="FK177" s="110" t="e">
        <f t="shared" si="4750"/>
        <v>#VALUE!</v>
      </c>
      <c r="FL177" s="202"/>
      <c r="FM177" s="202"/>
      <c r="FN177" s="202"/>
      <c r="FO177" s="202"/>
      <c r="FP177" s="202"/>
      <c r="FQ177" s="202"/>
      <c r="FR177" s="202"/>
      <c r="FS177" s="202"/>
      <c r="FT177" s="203"/>
      <c r="FU177" s="204"/>
      <c r="FV177" s="108" t="e">
        <f t="shared" si="4751"/>
        <v>#VALUE!</v>
      </c>
      <c r="FW177" s="102">
        <f>IF(E177=0,0,SUMIF('Cocktail (December 2025)'!$F$6:$DB$1547,E177,'Cocktail (December 2025)'!$AM$6:$AM$1547))</f>
        <v>0</v>
      </c>
      <c r="FX177" s="108" t="e">
        <f t="shared" si="4752"/>
        <v>#VALUE!</v>
      </c>
      <c r="FY177" s="109" t="e">
        <f t="shared" si="4753"/>
        <v>#VALUE!</v>
      </c>
      <c r="FZ177" s="104" t="e">
        <f t="shared" si="4754"/>
        <v>#VALUE!</v>
      </c>
      <c r="GA177" s="105" t="e">
        <f t="shared" si="4755"/>
        <v>#VALUE!</v>
      </c>
      <c r="GB177" s="191"/>
      <c r="GC177" s="192" t="e">
        <f t="shared" si="4756"/>
        <v>#VALUE!</v>
      </c>
      <c r="GD177" s="106" t="e">
        <f t="shared" si="4757"/>
        <v>#VALUE!</v>
      </c>
      <c r="GE177" s="202"/>
      <c r="GF177" s="202"/>
      <c r="GG177" s="202"/>
      <c r="GH177" s="202"/>
      <c r="GI177" s="202"/>
      <c r="GJ177" s="202"/>
      <c r="GK177" s="202"/>
      <c r="GL177" s="202"/>
      <c r="GM177" s="203"/>
      <c r="GN177" s="204"/>
      <c r="GO177" s="108" t="e">
        <f t="shared" si="4758"/>
        <v>#VALUE!</v>
      </c>
      <c r="GP177" s="102">
        <f>IF(E177=0,0,SUMIF('Cocktail (December 2025)'!$F$6:$DB$1547,E177,'Cocktail (December 2025)'!$AP$6:$AP$1547))</f>
        <v>0</v>
      </c>
      <c r="GQ177" s="108" t="e">
        <f t="shared" si="4759"/>
        <v>#VALUE!</v>
      </c>
      <c r="GR177" s="109" t="e">
        <f t="shared" si="4760"/>
        <v>#VALUE!</v>
      </c>
      <c r="GS177" s="104" t="e">
        <f t="shared" si="4761"/>
        <v>#VALUE!</v>
      </c>
      <c r="GT177" s="105" t="e">
        <f t="shared" si="4762"/>
        <v>#VALUE!</v>
      </c>
      <c r="GU177" s="191"/>
      <c r="GV177" s="192" t="e">
        <f t="shared" si="4763"/>
        <v>#VALUE!</v>
      </c>
      <c r="GW177" s="106" t="e">
        <f t="shared" si="4764"/>
        <v>#VALUE!</v>
      </c>
      <c r="GX177" s="202"/>
      <c r="GY177" s="202"/>
      <c r="GZ177" s="202"/>
      <c r="HA177" s="202"/>
      <c r="HB177" s="202"/>
      <c r="HC177" s="202"/>
      <c r="HD177" s="202"/>
      <c r="HE177" s="202"/>
      <c r="HF177" s="203"/>
      <c r="HG177" s="204"/>
      <c r="HH177" s="108" t="e">
        <f t="shared" si="4765"/>
        <v>#VALUE!</v>
      </c>
      <c r="HI177" s="102">
        <f>IF(E177=0,0,SUMIF('Cocktail (December 2025)'!$F$6:$DB$1547,E177,'Cocktail (December 2025)'!$AS$6:$AS$1547))</f>
        <v>0</v>
      </c>
      <c r="HJ177" s="108" t="e">
        <f t="shared" si="4766"/>
        <v>#VALUE!</v>
      </c>
      <c r="HK177" s="109" t="e">
        <f t="shared" si="4767"/>
        <v>#VALUE!</v>
      </c>
      <c r="HL177" s="104" t="e">
        <f t="shared" si="4768"/>
        <v>#VALUE!</v>
      </c>
      <c r="HM177" s="105" t="e">
        <f t="shared" si="4769"/>
        <v>#VALUE!</v>
      </c>
      <c r="HN177" s="191"/>
      <c r="HO177" s="192" t="e">
        <f t="shared" si="4770"/>
        <v>#VALUE!</v>
      </c>
      <c r="HP177" s="106" t="e">
        <f t="shared" si="4771"/>
        <v>#VALUE!</v>
      </c>
      <c r="HQ177" s="202"/>
      <c r="HR177" s="202"/>
      <c r="HS177" s="202"/>
      <c r="HT177" s="202"/>
      <c r="HU177" s="202"/>
      <c r="HV177" s="202"/>
      <c r="HW177" s="202"/>
      <c r="HX177" s="202"/>
      <c r="HY177" s="203"/>
      <c r="HZ177" s="204"/>
      <c r="IA177" s="108" t="e">
        <f t="shared" si="4772"/>
        <v>#VALUE!</v>
      </c>
      <c r="IB177" s="102">
        <f>IF(E177=0,0,SUMIF('Cocktail (December 2025)'!$F$6:$DB$1547,E177,'Cocktail (December 2025)'!$AV$6:$AV$1547))</f>
        <v>0</v>
      </c>
      <c r="IC177" s="108" t="e">
        <f t="shared" si="4773"/>
        <v>#VALUE!</v>
      </c>
      <c r="ID177" s="109" t="e">
        <f t="shared" si="4774"/>
        <v>#VALUE!</v>
      </c>
      <c r="IE177" s="104" t="e">
        <f t="shared" si="4775"/>
        <v>#VALUE!</v>
      </c>
      <c r="IF177" s="105" t="e">
        <f t="shared" si="4776"/>
        <v>#VALUE!</v>
      </c>
      <c r="IG177" s="191"/>
      <c r="IH177" s="192" t="e">
        <f t="shared" si="4777"/>
        <v>#VALUE!</v>
      </c>
      <c r="II177" s="106" t="e">
        <f t="shared" si="4778"/>
        <v>#VALUE!</v>
      </c>
      <c r="IJ177" s="202"/>
      <c r="IK177" s="202"/>
      <c r="IL177" s="202"/>
      <c r="IM177" s="202"/>
      <c r="IN177" s="202"/>
      <c r="IO177" s="202"/>
      <c r="IP177" s="202"/>
      <c r="IQ177" s="202"/>
      <c r="IR177" s="203"/>
      <c r="IS177" s="204"/>
      <c r="IT177" s="108" t="e">
        <f t="shared" si="4779"/>
        <v>#VALUE!</v>
      </c>
      <c r="IU177" s="102">
        <f>IF(E177=0,0,SUMIF('Cocktail (December 2025)'!$F$6:$DB$1547,E177,'Cocktail (December 2025)'!$AY$6:$AY$1547))</f>
        <v>0</v>
      </c>
      <c r="IV177" s="108" t="e">
        <f t="shared" si="4780"/>
        <v>#VALUE!</v>
      </c>
      <c r="IW177" s="109" t="e">
        <f t="shared" si="4781"/>
        <v>#VALUE!</v>
      </c>
      <c r="IX177" s="104" t="e">
        <f t="shared" si="4782"/>
        <v>#VALUE!</v>
      </c>
      <c r="IY177" s="105" t="e">
        <f t="shared" si="4783"/>
        <v>#VALUE!</v>
      </c>
      <c r="IZ177" s="191"/>
      <c r="JA177" s="192" t="e">
        <f t="shared" si="4784"/>
        <v>#VALUE!</v>
      </c>
      <c r="JB177" s="106" t="e">
        <f t="shared" si="4785"/>
        <v>#VALUE!</v>
      </c>
      <c r="JC177" s="202"/>
      <c r="JD177" s="202"/>
      <c r="JE177" s="202"/>
      <c r="JF177" s="202"/>
      <c r="JG177" s="202"/>
      <c r="JH177" s="202"/>
      <c r="JI177" s="202"/>
      <c r="JJ177" s="202"/>
      <c r="JK177" s="203"/>
      <c r="JL177" s="204"/>
      <c r="JM177" s="108" t="e">
        <f t="shared" si="4786"/>
        <v>#VALUE!</v>
      </c>
      <c r="JN177" s="102">
        <f>IF(E177=0,0,SUMIF('Cocktail (December 2025)'!$F$6:$DB$1547,E177,'Cocktail (December 2025)'!$BB$6:$BB$1547))</f>
        <v>0</v>
      </c>
      <c r="JO177" s="108" t="e">
        <f t="shared" si="4787"/>
        <v>#VALUE!</v>
      </c>
      <c r="JP177" s="109" t="e">
        <f t="shared" si="4788"/>
        <v>#VALUE!</v>
      </c>
      <c r="JQ177" s="104" t="e">
        <f t="shared" si="4789"/>
        <v>#VALUE!</v>
      </c>
      <c r="JR177" s="105" t="e">
        <f t="shared" si="4790"/>
        <v>#VALUE!</v>
      </c>
      <c r="JS177" s="191"/>
      <c r="JT177" s="192" t="e">
        <f t="shared" si="4791"/>
        <v>#VALUE!</v>
      </c>
      <c r="JU177" s="106" t="e">
        <f t="shared" si="4792"/>
        <v>#VALUE!</v>
      </c>
      <c r="JV177" s="202"/>
      <c r="JW177" s="202"/>
      <c r="JX177" s="202"/>
      <c r="JY177" s="202"/>
      <c r="JZ177" s="202"/>
      <c r="KA177" s="202"/>
      <c r="KB177" s="202"/>
      <c r="KC177" s="202"/>
      <c r="KD177" s="203"/>
      <c r="KE177" s="204"/>
      <c r="KF177" s="108" t="e">
        <f t="shared" si="4793"/>
        <v>#VALUE!</v>
      </c>
      <c r="KG177" s="102">
        <f>IF(E177=0,0,SUMIF('Cocktail (December 2025)'!$F$6:$DB$1547,E177,'Cocktail (December 2025)'!$BE$6:$BE$1547))</f>
        <v>0</v>
      </c>
      <c r="KH177" s="108" t="e">
        <f t="shared" si="4794"/>
        <v>#VALUE!</v>
      </c>
      <c r="KI177" s="109" t="e">
        <f t="shared" si="4795"/>
        <v>#VALUE!</v>
      </c>
      <c r="KJ177" s="104" t="e">
        <f t="shared" si="4796"/>
        <v>#VALUE!</v>
      </c>
      <c r="KK177" s="105" t="e">
        <f t="shared" si="4797"/>
        <v>#VALUE!</v>
      </c>
      <c r="KL177" s="191"/>
      <c r="KM177" s="192" t="e">
        <f t="shared" si="4798"/>
        <v>#VALUE!</v>
      </c>
      <c r="KN177" s="106" t="e">
        <f t="shared" si="4799"/>
        <v>#VALUE!</v>
      </c>
      <c r="KO177" s="202"/>
      <c r="KP177" s="202"/>
      <c r="KQ177" s="202"/>
      <c r="KR177" s="202"/>
      <c r="KS177" s="202"/>
      <c r="KT177" s="202"/>
      <c r="KU177" s="202"/>
      <c r="KV177" s="202"/>
      <c r="KW177" s="203"/>
      <c r="KX177" s="204"/>
      <c r="KY177" s="108" t="e">
        <f t="shared" si="4800"/>
        <v>#VALUE!</v>
      </c>
      <c r="KZ177" s="102">
        <f>IF(E177=0,0,SUMIF('Cocktail (December 2025)'!$F$6:$DB$1547,E177,'Cocktail (December 2025)'!$BH$6:$BH$1547))</f>
        <v>0</v>
      </c>
      <c r="LA177" s="108" t="e">
        <f t="shared" si="4801"/>
        <v>#VALUE!</v>
      </c>
      <c r="LB177" s="109" t="e">
        <f t="shared" si="4802"/>
        <v>#VALUE!</v>
      </c>
      <c r="LC177" s="104" t="e">
        <f t="shared" si="4803"/>
        <v>#VALUE!</v>
      </c>
      <c r="LD177" s="105" t="e">
        <f t="shared" si="4804"/>
        <v>#VALUE!</v>
      </c>
      <c r="LE177" s="191"/>
      <c r="LF177" s="192" t="e">
        <f t="shared" si="4805"/>
        <v>#VALUE!</v>
      </c>
      <c r="LG177" s="106" t="e">
        <f t="shared" si="4806"/>
        <v>#VALUE!</v>
      </c>
      <c r="LH177" s="202"/>
      <c r="LI177" s="202"/>
      <c r="LJ177" s="202"/>
      <c r="LK177" s="202"/>
      <c r="LL177" s="202"/>
      <c r="LM177" s="202"/>
      <c r="LN177" s="202"/>
      <c r="LO177" s="202"/>
      <c r="LP177" s="203"/>
      <c r="LQ177" s="204"/>
      <c r="LR177" s="108" t="e">
        <f t="shared" si="4807"/>
        <v>#VALUE!</v>
      </c>
      <c r="LS177" s="102">
        <f>IF(E177=0,0,SUMIF('Cocktail (December 2025)'!$F$6:$DB$1547,E177,'Cocktail (December 2025)'!$BK$6:$BK$1547))</f>
        <v>0</v>
      </c>
      <c r="LT177" s="108" t="e">
        <f t="shared" si="4808"/>
        <v>#VALUE!</v>
      </c>
      <c r="LU177" s="109" t="e">
        <f t="shared" si="4809"/>
        <v>#VALUE!</v>
      </c>
      <c r="LV177" s="104" t="e">
        <f t="shared" si="4810"/>
        <v>#VALUE!</v>
      </c>
      <c r="LW177" s="105" t="e">
        <f t="shared" si="4811"/>
        <v>#VALUE!</v>
      </c>
      <c r="LX177" s="191"/>
      <c r="LY177" s="192" t="e">
        <f t="shared" si="4812"/>
        <v>#VALUE!</v>
      </c>
      <c r="LZ177" s="106" t="e">
        <f t="shared" si="4813"/>
        <v>#VALUE!</v>
      </c>
      <c r="MA177" s="202"/>
      <c r="MB177" s="202"/>
      <c r="MC177" s="202"/>
      <c r="MD177" s="202"/>
      <c r="ME177" s="202"/>
      <c r="MF177" s="202"/>
      <c r="MG177" s="202"/>
      <c r="MH177" s="202"/>
      <c r="MI177" s="203"/>
      <c r="MJ177" s="204"/>
      <c r="MK177" s="108" t="e">
        <f t="shared" si="4814"/>
        <v>#VALUE!</v>
      </c>
      <c r="ML177" s="102">
        <f>IF(E177=0,0,SUMIF('Cocktail (December 2025)'!$F$6:$DB$1547,E177,'Cocktail (December 2025)'!$BN$6:$BN$1547))</f>
        <v>0</v>
      </c>
      <c r="MM177" s="108" t="e">
        <f t="shared" si="4815"/>
        <v>#VALUE!</v>
      </c>
      <c r="MN177" s="109" t="e">
        <f t="shared" si="4816"/>
        <v>#VALUE!</v>
      </c>
      <c r="MO177" s="104" t="e">
        <f t="shared" si="4817"/>
        <v>#VALUE!</v>
      </c>
      <c r="MP177" s="105" t="e">
        <f t="shared" si="4818"/>
        <v>#VALUE!</v>
      </c>
      <c r="MQ177" s="191"/>
      <c r="MR177" s="192" t="e">
        <f t="shared" si="4819"/>
        <v>#VALUE!</v>
      </c>
      <c r="MS177" s="106" t="e">
        <f t="shared" si="4820"/>
        <v>#VALUE!</v>
      </c>
      <c r="MT177" s="202"/>
      <c r="MU177" s="202"/>
      <c r="MV177" s="202"/>
      <c r="MW177" s="202"/>
      <c r="MX177" s="202"/>
      <c r="MY177" s="202"/>
      <c r="MZ177" s="202"/>
      <c r="NA177" s="202"/>
      <c r="NB177" s="203"/>
      <c r="NC177" s="204"/>
      <c r="ND177" s="108" t="e">
        <f t="shared" si="4821"/>
        <v>#VALUE!</v>
      </c>
      <c r="NE177" s="102">
        <f>IF(E177=0,0,SUMIF('Cocktail (December 2025)'!$F$6:$DB$1547,E177,'Cocktail (December 2025)'!$BQ$6:$BQ$1547))</f>
        <v>0</v>
      </c>
      <c r="NF177" s="108" t="e">
        <f t="shared" si="4822"/>
        <v>#VALUE!</v>
      </c>
      <c r="NG177" s="109" t="e">
        <f t="shared" si="4823"/>
        <v>#VALUE!</v>
      </c>
      <c r="NH177" s="104" t="e">
        <f t="shared" si="4824"/>
        <v>#VALUE!</v>
      </c>
      <c r="NI177" s="105" t="e">
        <f t="shared" si="4825"/>
        <v>#VALUE!</v>
      </c>
      <c r="NJ177" s="191"/>
      <c r="NK177" s="192" t="e">
        <f t="shared" si="4826"/>
        <v>#VALUE!</v>
      </c>
      <c r="NL177" s="106" t="e">
        <f t="shared" si="4827"/>
        <v>#VALUE!</v>
      </c>
      <c r="NM177" s="202"/>
      <c r="NN177" s="202"/>
      <c r="NO177" s="202"/>
      <c r="NP177" s="202"/>
      <c r="NQ177" s="202"/>
      <c r="NR177" s="202"/>
      <c r="NS177" s="202"/>
      <c r="NT177" s="202"/>
      <c r="NU177" s="203"/>
      <c r="NV177" s="204"/>
      <c r="NW177" s="108" t="e">
        <f t="shared" si="4828"/>
        <v>#VALUE!</v>
      </c>
      <c r="NX177" s="102">
        <f>IF(E177=0,0,SUMIF('Cocktail (December 2025)'!$F$6:$DB$1547,E177,'Cocktail (December 2025)'!$BT$6:$BT$1547))</f>
        <v>0</v>
      </c>
      <c r="NY177" s="108" t="e">
        <f t="shared" si="4829"/>
        <v>#VALUE!</v>
      </c>
      <c r="NZ177" s="109" t="e">
        <f t="shared" si="4830"/>
        <v>#VALUE!</v>
      </c>
      <c r="OA177" s="104" t="e">
        <f t="shared" si="4831"/>
        <v>#VALUE!</v>
      </c>
      <c r="OB177" s="105" t="e">
        <f t="shared" si="4832"/>
        <v>#VALUE!</v>
      </c>
      <c r="OC177" s="191"/>
      <c r="OD177" s="192" t="e">
        <f t="shared" si="4833"/>
        <v>#VALUE!</v>
      </c>
      <c r="OE177" s="106" t="e">
        <f t="shared" si="4834"/>
        <v>#VALUE!</v>
      </c>
      <c r="OF177" s="202"/>
      <c r="OG177" s="202"/>
      <c r="OH177" s="202"/>
      <c r="OI177" s="202"/>
      <c r="OJ177" s="202"/>
      <c r="OK177" s="202"/>
      <c r="OL177" s="202"/>
      <c r="OM177" s="202"/>
      <c r="ON177" s="203"/>
      <c r="OO177" s="204"/>
      <c r="OP177" s="108" t="e">
        <f t="shared" si="4835"/>
        <v>#VALUE!</v>
      </c>
      <c r="OQ177" s="102">
        <f>IF(E177=0,0,SUMIF('Cocktail (December 2025)'!$F$6:$DB$1547,E177,'Cocktail (December 2025)'!$BW$6:$BW$1547))</f>
        <v>0</v>
      </c>
      <c r="OR177" s="108" t="e">
        <f t="shared" si="4836"/>
        <v>#VALUE!</v>
      </c>
      <c r="OS177" s="109" t="e">
        <f t="shared" si="4837"/>
        <v>#VALUE!</v>
      </c>
      <c r="OT177" s="104" t="e">
        <f t="shared" si="4838"/>
        <v>#VALUE!</v>
      </c>
      <c r="OU177" s="105" t="e">
        <f t="shared" si="4839"/>
        <v>#VALUE!</v>
      </c>
      <c r="OV177" s="191"/>
      <c r="OW177" s="192" t="e">
        <f t="shared" si="4840"/>
        <v>#VALUE!</v>
      </c>
      <c r="OX177" s="106" t="e">
        <f t="shared" si="4841"/>
        <v>#VALUE!</v>
      </c>
      <c r="OY177" s="202"/>
      <c r="OZ177" s="202"/>
      <c r="PA177" s="202"/>
      <c r="PB177" s="202"/>
      <c r="PC177" s="202"/>
      <c r="PD177" s="202"/>
      <c r="PE177" s="202"/>
      <c r="PF177" s="202"/>
      <c r="PG177" s="203"/>
      <c r="PH177" s="204"/>
      <c r="PI177" s="108" t="e">
        <f t="shared" si="4842"/>
        <v>#VALUE!</v>
      </c>
      <c r="PJ177" s="102">
        <f>IF(E177=0,0,SUMIF('Cocktail (December 2025)'!$F$6:$DB$1547,E177,'Cocktail (December 2025)'!$BZ$6:$BZ$1547))</f>
        <v>0</v>
      </c>
      <c r="PK177" s="108" t="e">
        <f t="shared" si="4843"/>
        <v>#VALUE!</v>
      </c>
      <c r="PL177" s="109" t="e">
        <f t="shared" si="4844"/>
        <v>#VALUE!</v>
      </c>
      <c r="PM177" s="104" t="e">
        <f t="shared" si="4845"/>
        <v>#VALUE!</v>
      </c>
      <c r="PN177" s="105" t="e">
        <f t="shared" si="4846"/>
        <v>#VALUE!</v>
      </c>
      <c r="PO177" s="191"/>
      <c r="PP177" s="192" t="e">
        <f t="shared" si="4847"/>
        <v>#VALUE!</v>
      </c>
      <c r="PQ177" s="106" t="e">
        <f t="shared" si="4848"/>
        <v>#VALUE!</v>
      </c>
      <c r="PR177" s="202"/>
      <c r="PS177" s="202"/>
      <c r="PT177" s="202"/>
      <c r="PU177" s="202"/>
      <c r="PV177" s="202"/>
      <c r="PW177" s="202"/>
      <c r="PX177" s="202"/>
      <c r="PY177" s="202"/>
      <c r="PZ177" s="203"/>
      <c r="QA177" s="204"/>
      <c r="QB177" s="108" t="e">
        <f t="shared" si="4849"/>
        <v>#VALUE!</v>
      </c>
      <c r="QC177" s="102">
        <f>IF(E177=0,0,SUMIF('Cocktail (December 2025)'!$F$6:$DB$1547,E177,'Cocktail (December 2025)'!$CC$6:$CC$1547))</f>
        <v>0</v>
      </c>
      <c r="QD177" s="108" t="e">
        <f t="shared" si="4850"/>
        <v>#VALUE!</v>
      </c>
      <c r="QE177" s="109" t="e">
        <f t="shared" si="4851"/>
        <v>#VALUE!</v>
      </c>
      <c r="QF177" s="104" t="e">
        <f t="shared" si="4852"/>
        <v>#VALUE!</v>
      </c>
      <c r="QG177" s="105" t="e">
        <f t="shared" si="4853"/>
        <v>#VALUE!</v>
      </c>
      <c r="QH177" s="191"/>
      <c r="QI177" s="192" t="e">
        <f t="shared" si="4854"/>
        <v>#VALUE!</v>
      </c>
      <c r="QJ177" s="106" t="e">
        <f t="shared" si="4855"/>
        <v>#VALUE!</v>
      </c>
      <c r="QK177" s="202"/>
      <c r="QL177" s="202"/>
      <c r="QM177" s="202"/>
      <c r="QN177" s="202"/>
      <c r="QO177" s="202"/>
      <c r="QP177" s="202"/>
      <c r="QQ177" s="202"/>
      <c r="QR177" s="202"/>
      <c r="QS177" s="203"/>
      <c r="QT177" s="204"/>
      <c r="QU177" s="108" t="e">
        <f t="shared" si="4856"/>
        <v>#VALUE!</v>
      </c>
      <c r="QV177" s="102">
        <f>IF(E177=0,0,SUMIF('Cocktail (December 2025)'!$F$6:$DB$1547,E177,'Cocktail (December 2025)'!$CF$6:$CF$1547))</f>
        <v>0</v>
      </c>
      <c r="QW177" s="108" t="e">
        <f t="shared" si="4857"/>
        <v>#VALUE!</v>
      </c>
      <c r="QX177" s="109" t="e">
        <f t="shared" si="4858"/>
        <v>#VALUE!</v>
      </c>
      <c r="QY177" s="104" t="e">
        <f t="shared" si="4859"/>
        <v>#VALUE!</v>
      </c>
      <c r="QZ177" s="105" t="e">
        <f t="shared" si="4860"/>
        <v>#VALUE!</v>
      </c>
      <c r="RA177" s="191"/>
      <c r="RB177" s="192" t="e">
        <f t="shared" si="4861"/>
        <v>#VALUE!</v>
      </c>
      <c r="RC177" s="106" t="e">
        <f t="shared" si="4862"/>
        <v>#VALUE!</v>
      </c>
      <c r="RD177" s="202"/>
      <c r="RE177" s="202"/>
      <c r="RF177" s="202"/>
      <c r="RG177" s="202"/>
      <c r="RH177" s="202"/>
      <c r="RI177" s="202"/>
      <c r="RJ177" s="202"/>
      <c r="RK177" s="202"/>
      <c r="RL177" s="203"/>
      <c r="RM177" s="204"/>
      <c r="RN177" s="108" t="e">
        <f t="shared" si="4863"/>
        <v>#VALUE!</v>
      </c>
      <c r="RO177" s="102">
        <f>IF(E177=0,0,SUMIF('Cocktail (December 2025)'!$F$6:$DB$1547,E177,'Cocktail (December 2025)'!$CI$6:$CI$1547))</f>
        <v>0</v>
      </c>
      <c r="RP177" s="108" t="e">
        <f t="shared" si="4864"/>
        <v>#VALUE!</v>
      </c>
      <c r="RQ177" s="109" t="e">
        <f t="shared" si="4865"/>
        <v>#VALUE!</v>
      </c>
      <c r="RR177" s="104" t="e">
        <f t="shared" si="4866"/>
        <v>#VALUE!</v>
      </c>
      <c r="RS177" s="105" t="e">
        <f t="shared" si="4867"/>
        <v>#VALUE!</v>
      </c>
      <c r="RT177" s="191"/>
      <c r="RU177" s="192" t="e">
        <f t="shared" si="4868"/>
        <v>#VALUE!</v>
      </c>
      <c r="RV177" s="106" t="e">
        <f t="shared" si="4869"/>
        <v>#VALUE!</v>
      </c>
      <c r="RW177" s="202"/>
      <c r="RX177" s="202"/>
      <c r="RY177" s="202"/>
      <c r="RZ177" s="202"/>
      <c r="SA177" s="202"/>
      <c r="SB177" s="202"/>
      <c r="SC177" s="202"/>
      <c r="SD177" s="202"/>
      <c r="SE177" s="203"/>
      <c r="SF177" s="204"/>
      <c r="SG177" s="108" t="e">
        <f t="shared" si="4870"/>
        <v>#VALUE!</v>
      </c>
      <c r="SH177" s="102">
        <f>IF(E177=0,0,SUMIF('Cocktail (December 2025)'!$F$6:$DB$1547,E177,'Cocktail (December 2025)'!$CL$6:$CL$1547))</f>
        <v>0</v>
      </c>
      <c r="SI177" s="108" t="e">
        <f t="shared" si="4871"/>
        <v>#VALUE!</v>
      </c>
      <c r="SJ177" s="109" t="e">
        <f t="shared" si="4872"/>
        <v>#VALUE!</v>
      </c>
      <c r="SK177" s="104" t="e">
        <f t="shared" si="4873"/>
        <v>#VALUE!</v>
      </c>
      <c r="SL177" s="105" t="e">
        <f t="shared" si="4874"/>
        <v>#VALUE!</v>
      </c>
      <c r="SM177" s="191"/>
      <c r="SN177" s="192" t="e">
        <f t="shared" si="4875"/>
        <v>#VALUE!</v>
      </c>
      <c r="SO177" s="106" t="e">
        <f t="shared" si="4876"/>
        <v>#VALUE!</v>
      </c>
      <c r="SP177" s="202"/>
      <c r="SQ177" s="202"/>
      <c r="SR177" s="202"/>
      <c r="SS177" s="202"/>
      <c r="ST177" s="202"/>
      <c r="SU177" s="202"/>
      <c r="SV177" s="202"/>
      <c r="SW177" s="202"/>
      <c r="SX177" s="203"/>
      <c r="SY177" s="204"/>
      <c r="SZ177" s="108" t="e">
        <f t="shared" si="4877"/>
        <v>#VALUE!</v>
      </c>
      <c r="TA177" s="102">
        <f>IF(E177=0,0,SUMIF('Cocktail (December 2025)'!$F$6:$DB$1547,E177,'Cocktail (December 2025)'!$CO$6:$CO$1547))</f>
        <v>0</v>
      </c>
      <c r="TB177" s="108" t="e">
        <f t="shared" si="4878"/>
        <v>#VALUE!</v>
      </c>
      <c r="TC177" s="109" t="e">
        <f t="shared" si="4879"/>
        <v>#VALUE!</v>
      </c>
      <c r="TD177" s="104" t="e">
        <f t="shared" si="4880"/>
        <v>#VALUE!</v>
      </c>
      <c r="TE177" s="105" t="e">
        <f t="shared" si="4881"/>
        <v>#VALUE!</v>
      </c>
      <c r="TF177" s="191"/>
      <c r="TG177" s="192" t="e">
        <f t="shared" si="4882"/>
        <v>#VALUE!</v>
      </c>
      <c r="TH177" s="106" t="e">
        <f t="shared" si="4883"/>
        <v>#VALUE!</v>
      </c>
      <c r="TI177" s="202"/>
      <c r="TJ177" s="202"/>
      <c r="TK177" s="202"/>
      <c r="TL177" s="202"/>
      <c r="TM177" s="202"/>
      <c r="TN177" s="202"/>
      <c r="TO177" s="202"/>
      <c r="TP177" s="202"/>
      <c r="TQ177" s="203"/>
      <c r="TR177" s="204"/>
      <c r="TS177" s="108" t="e">
        <f t="shared" si="4884"/>
        <v>#VALUE!</v>
      </c>
      <c r="TT177" s="102">
        <f>IF(E177=0,0,SUMIF('Cocktail (December 2025)'!$F$6:$DB$1547,E177,'Cocktail (December 2025)'!$CR$6:$CR$1547))</f>
        <v>0</v>
      </c>
      <c r="TU177" s="108" t="e">
        <f t="shared" si="4885"/>
        <v>#VALUE!</v>
      </c>
      <c r="TV177" s="109" t="e">
        <f t="shared" si="4886"/>
        <v>#VALUE!</v>
      </c>
      <c r="TW177" s="104" t="e">
        <f t="shared" si="4887"/>
        <v>#VALUE!</v>
      </c>
      <c r="TX177" s="105" t="e">
        <f t="shared" si="4888"/>
        <v>#VALUE!</v>
      </c>
      <c r="TY177" s="191"/>
      <c r="TZ177" s="192" t="e">
        <f t="shared" si="4889"/>
        <v>#VALUE!</v>
      </c>
      <c r="UA177" s="106" t="e">
        <f t="shared" si="4890"/>
        <v>#VALUE!</v>
      </c>
      <c r="UB177" s="202"/>
      <c r="UC177" s="202"/>
      <c r="UD177" s="202"/>
      <c r="UE177" s="202"/>
      <c r="UF177" s="202"/>
      <c r="UG177" s="202"/>
      <c r="UH177" s="202"/>
      <c r="UI177" s="202"/>
      <c r="UJ177" s="203"/>
      <c r="UK177" s="204"/>
      <c r="UL177" s="108" t="e">
        <f t="shared" si="4891"/>
        <v>#VALUE!</v>
      </c>
      <c r="UM177" s="102">
        <f>IF(E177=0,0,SUMIF('Cocktail (December 2025)'!$F$6:$DB$1547,E177,'Cocktail (December 2025)'!$CU$6:$CU$1547))</f>
        <v>0</v>
      </c>
      <c r="UN177" s="108" t="e">
        <f t="shared" si="4892"/>
        <v>#VALUE!</v>
      </c>
      <c r="UO177" s="109" t="e">
        <f t="shared" si="4893"/>
        <v>#VALUE!</v>
      </c>
      <c r="UP177" s="104" t="e">
        <f t="shared" si="4894"/>
        <v>#VALUE!</v>
      </c>
      <c r="UQ177" s="105" t="e">
        <f t="shared" si="4895"/>
        <v>#VALUE!</v>
      </c>
      <c r="UR177" s="191"/>
      <c r="US177" s="192" t="e">
        <f t="shared" si="4896"/>
        <v>#VALUE!</v>
      </c>
      <c r="UT177" s="106" t="e">
        <f t="shared" si="4897"/>
        <v>#VALUE!</v>
      </c>
      <c r="UU177" s="202"/>
      <c r="UV177" s="202"/>
      <c r="UW177" s="202"/>
      <c r="UX177" s="202"/>
      <c r="UY177" s="202"/>
      <c r="UZ177" s="202"/>
      <c r="VA177" s="202"/>
      <c r="VB177" s="202"/>
      <c r="VC177" s="203"/>
      <c r="VD177" s="204"/>
      <c r="VE177" s="108" t="e">
        <f t="shared" si="4898"/>
        <v>#VALUE!</v>
      </c>
      <c r="VF177" s="102">
        <f>IF(E177=0,0,SUMIF('Cocktail (December 2025)'!$F$6:$DB$1547,E177,'Cocktail (December 2025)'!$CX$6:$CX$1547))</f>
        <v>0</v>
      </c>
      <c r="VG177" s="108" t="e">
        <f t="shared" si="4899"/>
        <v>#VALUE!</v>
      </c>
      <c r="VH177" s="109" t="e">
        <f t="shared" si="4900"/>
        <v>#VALUE!</v>
      </c>
      <c r="VI177" s="104" t="e">
        <f t="shared" si="4901"/>
        <v>#VALUE!</v>
      </c>
      <c r="VJ177" s="105" t="e">
        <f t="shared" si="4902"/>
        <v>#VALUE!</v>
      </c>
      <c r="VK177" s="191"/>
      <c r="VL177" s="192" t="e">
        <f t="shared" si="4903"/>
        <v>#VALUE!</v>
      </c>
      <c r="VM177" s="106" t="e">
        <f t="shared" si="4904"/>
        <v>#VALUE!</v>
      </c>
      <c r="VN177" s="202"/>
      <c r="VO177" s="202"/>
      <c r="VP177" s="202"/>
      <c r="VQ177" s="202"/>
      <c r="VR177" s="202"/>
      <c r="VS177" s="202"/>
      <c r="VT177" s="202"/>
      <c r="VU177" s="202"/>
      <c r="VV177" s="203"/>
      <c r="VW177" s="204"/>
      <c r="VX177" s="108" t="e">
        <f t="shared" si="4905"/>
        <v>#VALUE!</v>
      </c>
      <c r="VY177" s="102">
        <f>IF(E177=0,0,SUMIF('Cocktail (December 2025)'!$F$6:$DB$1547,E177,'Cocktail (December 2025)'!$DA$6:$DA$1547))</f>
        <v>0</v>
      </c>
      <c r="VZ177" s="108" t="e">
        <f t="shared" si="4906"/>
        <v>#VALUE!</v>
      </c>
      <c r="WA177" s="109" t="e">
        <f t="shared" si="4907"/>
        <v>#VALUE!</v>
      </c>
      <c r="WB177" s="104" t="e">
        <f t="shared" si="4908"/>
        <v>#VALUE!</v>
      </c>
      <c r="WC177" s="105" t="e">
        <f t="shared" si="4909"/>
        <v>#VALUE!</v>
      </c>
      <c r="WD177" s="191"/>
      <c r="WE177" s="192" t="e">
        <f t="shared" si="4910"/>
        <v>#VALUE!</v>
      </c>
      <c r="WF177" s="14" t="s">
        <v>81</v>
      </c>
      <c r="WG177" s="62">
        <f t="shared" si="4911"/>
        <v>0</v>
      </c>
      <c r="WH177" s="13">
        <f t="shared" si="4912"/>
        <v>0</v>
      </c>
      <c r="WI177" s="13">
        <f t="shared" si="4913"/>
        <v>0</v>
      </c>
      <c r="WJ177" s="13">
        <f t="shared" si="4914"/>
        <v>0</v>
      </c>
      <c r="WK177" s="13">
        <f t="shared" si="4915"/>
        <v>0</v>
      </c>
      <c r="WL177" s="13">
        <f t="shared" si="4916"/>
        <v>0</v>
      </c>
      <c r="WM177" s="13">
        <f t="shared" si="4917"/>
        <v>0</v>
      </c>
      <c r="WN177" s="13">
        <f t="shared" si="4918"/>
        <v>0</v>
      </c>
      <c r="WO177" s="13">
        <f t="shared" si="4919"/>
        <v>0</v>
      </c>
      <c r="WP177" s="63">
        <f t="shared" si="4920"/>
        <v>0</v>
      </c>
      <c r="WQ177" s="63">
        <f t="shared" si="4921"/>
        <v>0</v>
      </c>
      <c r="WR177" s="63" t="e">
        <f t="shared" si="4922"/>
        <v>#VALUE!</v>
      </c>
      <c r="WS177" s="63" t="e">
        <f t="shared" si="4923"/>
        <v>#VALUE!</v>
      </c>
      <c r="WT177" s="54" t="e">
        <f t="shared" si="4924"/>
        <v>#VALUE!</v>
      </c>
      <c r="WU177" s="64" t="e">
        <f t="shared" si="4925"/>
        <v>#VALUE!</v>
      </c>
      <c r="WV177" s="196"/>
      <c r="WW177" s="197" t="e">
        <f t="shared" si="4926"/>
        <v>#VALUE!</v>
      </c>
      <c r="WX177" s="12" t="e">
        <f t="shared" si="4927"/>
        <v>#VALUE!</v>
      </c>
      <c r="WY177" s="61"/>
    </row>
    <row r="178" spans="1:623" ht="15" hidden="1" x14ac:dyDescent="0.3">
      <c r="A178" s="114" t="str">
        <f t="shared" si="3994"/>
        <v>-</v>
      </c>
      <c r="B178" s="175"/>
      <c r="C178" s="173">
        <v>976</v>
      </c>
      <c r="D178" s="174">
        <v>471</v>
      </c>
      <c r="E178" s="138"/>
      <c r="F178" s="98" t="str">
        <f>IF(E178="","",IF(VLOOKUP(E178,'Master Data (December 2025)'!$B$10:$N$857,1)=E178,VLOOKUP(E178,'Master Data (December 2025)'!$B$10:$N$857,6),"XX"))</f>
        <v/>
      </c>
      <c r="G178" s="98"/>
      <c r="H178" s="90" t="str">
        <f>IF(E178="","",IF(VLOOKUP(E178,'Master Data (December 2025)'!$B$10:$N$857,1)=E178,VLOOKUP(E178,'Master Data (December 2025)'!$B$10:$N$857,8),"XX"))</f>
        <v/>
      </c>
      <c r="I178" s="98"/>
      <c r="J178" s="90" t="str">
        <f>IF(E178="","",IF(VLOOKUP(E178,'Master Data (December 2025)'!$B$10:$N$857,1)=E178,VLOOKUP(E178,'Master Data (December 2025)'!$B$10:$N$857,3),"XX"))</f>
        <v/>
      </c>
      <c r="K178" s="99" t="str">
        <f>IF(E178="","",IF(VLOOKUP(E178,'Master Data (December 2025)'!$B$10:$N$857,1)=E178,VLOOKUP(E178,'Master Data (December 2025)'!$B$10:$N$857,5),"XX"))</f>
        <v/>
      </c>
      <c r="L178" s="215" t="str">
        <f>IF(E178="","",IF(VLOOKUP(E178,'Master Data (December 2025)'!$B$10:$N$857,1)=E178,VLOOKUP(E178,'Master Data (December 2025)'!$B$10:$N$857,11),"XX"))</f>
        <v/>
      </c>
      <c r="M178" s="215" t="str">
        <f>IF(E178="","",IF(VLOOKUP(E178,'Master Data (December 2025)'!$B$10:$N$857,1)=E178,VLOOKUP(E178,'Master Data (December 2025)'!$B$10:$N$857,13),"XX"))</f>
        <v/>
      </c>
      <c r="N178" s="208"/>
      <c r="O178" s="100">
        <f t="shared" si="4695"/>
        <v>0</v>
      </c>
      <c r="P178" s="202"/>
      <c r="Q178" s="202"/>
      <c r="R178" s="202"/>
      <c r="S178" s="202"/>
      <c r="T178" s="202"/>
      <c r="U178" s="202"/>
      <c r="V178" s="202"/>
      <c r="W178" s="202"/>
      <c r="X178" s="203"/>
      <c r="Y178" s="204"/>
      <c r="Z178" s="101" t="e">
        <f t="shared" si="4696"/>
        <v>#VALUE!</v>
      </c>
      <c r="AA178" s="102">
        <f>IF(E178=0,0,SUMIF('Cocktail (December 2025)'!$F$6:$DB$1547,E178,'Cocktail (December 2025)'!$O$6:$O$1547))</f>
        <v>0</v>
      </c>
      <c r="AB178" s="103" t="e">
        <f t="shared" si="4697"/>
        <v>#VALUE!</v>
      </c>
      <c r="AC178" s="104" t="e">
        <f t="shared" si="4698"/>
        <v>#VALUE!</v>
      </c>
      <c r="AD178" s="104" t="e">
        <f t="shared" si="4699"/>
        <v>#VALUE!</v>
      </c>
      <c r="AE178" s="105" t="e">
        <f t="shared" si="4700"/>
        <v>#VALUE!</v>
      </c>
      <c r="AF178" s="191"/>
      <c r="AG178" s="192" t="e">
        <f t="shared" si="4701"/>
        <v>#VALUE!</v>
      </c>
      <c r="AH178" s="106" t="e">
        <f t="shared" si="3995"/>
        <v>#VALUE!</v>
      </c>
      <c r="AI178" s="202"/>
      <c r="AJ178" s="202"/>
      <c r="AK178" s="202"/>
      <c r="AL178" s="202"/>
      <c r="AM178" s="202"/>
      <c r="AN178" s="202"/>
      <c r="AO178" s="202"/>
      <c r="AP178" s="202"/>
      <c r="AQ178" s="203"/>
      <c r="AR178" s="204"/>
      <c r="AS178" s="107" t="e">
        <f t="shared" si="4702"/>
        <v>#VALUE!</v>
      </c>
      <c r="AT178" s="102">
        <f>IF(E178=0,0,SUMIF('Cocktail (December 2025)'!$F$6:$DB$1547,E178,'Cocktail (December 2025)'!$R$6:$R$1547))</f>
        <v>0</v>
      </c>
      <c r="AU178" s="108" t="e">
        <f t="shared" si="4703"/>
        <v>#VALUE!</v>
      </c>
      <c r="AV178" s="104" t="e">
        <f t="shared" si="4704"/>
        <v>#VALUE!</v>
      </c>
      <c r="AW178" s="104" t="e">
        <f t="shared" si="4705"/>
        <v>#VALUE!</v>
      </c>
      <c r="AX178" s="105" t="e">
        <f t="shared" si="4706"/>
        <v>#VALUE!</v>
      </c>
      <c r="AY178" s="191"/>
      <c r="AZ178" s="192" t="e">
        <f t="shared" si="4707"/>
        <v>#VALUE!</v>
      </c>
      <c r="BA178" s="106" t="e">
        <f t="shared" si="4708"/>
        <v>#VALUE!</v>
      </c>
      <c r="BB178" s="202"/>
      <c r="BC178" s="202"/>
      <c r="BD178" s="202"/>
      <c r="BE178" s="202"/>
      <c r="BF178" s="202"/>
      <c r="BG178" s="202"/>
      <c r="BH178" s="202"/>
      <c r="BI178" s="202"/>
      <c r="BJ178" s="203"/>
      <c r="BK178" s="204"/>
      <c r="BL178" s="108" t="e">
        <f t="shared" si="4709"/>
        <v>#VALUE!</v>
      </c>
      <c r="BM178" s="102">
        <f>IF(E178=0,0,SUMIF('Cocktail (December 2025)'!$F$6:$DB$1547,E178,'Cocktail (December 2025)'!$U$6:$U$1547))</f>
        <v>0</v>
      </c>
      <c r="BN178" s="108" t="e">
        <f t="shared" si="4710"/>
        <v>#VALUE!</v>
      </c>
      <c r="BO178" s="109" t="e">
        <f t="shared" si="4711"/>
        <v>#VALUE!</v>
      </c>
      <c r="BP178" s="104" t="e">
        <f t="shared" si="4712"/>
        <v>#VALUE!</v>
      </c>
      <c r="BQ178" s="105" t="e">
        <f t="shared" si="4713"/>
        <v>#VALUE!</v>
      </c>
      <c r="BR178" s="191"/>
      <c r="BS178" s="192" t="e">
        <f t="shared" si="4714"/>
        <v>#VALUE!</v>
      </c>
      <c r="BT178" s="106" t="e">
        <f t="shared" si="4715"/>
        <v>#VALUE!</v>
      </c>
      <c r="BU178" s="202"/>
      <c r="BV178" s="202"/>
      <c r="BW178" s="202"/>
      <c r="BX178" s="202"/>
      <c r="BY178" s="202"/>
      <c r="BZ178" s="202"/>
      <c r="CA178" s="202"/>
      <c r="CB178" s="202"/>
      <c r="CC178" s="203"/>
      <c r="CD178" s="204"/>
      <c r="CE178" s="108" t="e">
        <f t="shared" si="4716"/>
        <v>#VALUE!</v>
      </c>
      <c r="CF178" s="102">
        <f>IF(E178=0,0,SUMIF('Cocktail (December 2025)'!$F$6:$DB$1547,E178,'Cocktail (December 2025)'!$X$6:$X$1547))</f>
        <v>0</v>
      </c>
      <c r="CG178" s="108" t="e">
        <f t="shared" si="4717"/>
        <v>#VALUE!</v>
      </c>
      <c r="CH178" s="109" t="e">
        <f t="shared" si="4718"/>
        <v>#VALUE!</v>
      </c>
      <c r="CI178" s="104" t="e">
        <f t="shared" si="4719"/>
        <v>#VALUE!</v>
      </c>
      <c r="CJ178" s="105" t="e">
        <f t="shared" si="4720"/>
        <v>#VALUE!</v>
      </c>
      <c r="CK178" s="191"/>
      <c r="CL178" s="192" t="e">
        <f t="shared" si="4721"/>
        <v>#VALUE!</v>
      </c>
      <c r="CM178" s="106" t="e">
        <f t="shared" si="4722"/>
        <v>#VALUE!</v>
      </c>
      <c r="CN178" s="202"/>
      <c r="CO178" s="202"/>
      <c r="CP178" s="202"/>
      <c r="CQ178" s="202"/>
      <c r="CR178" s="202"/>
      <c r="CS178" s="202"/>
      <c r="CT178" s="202"/>
      <c r="CU178" s="202"/>
      <c r="CV178" s="203"/>
      <c r="CW178" s="204"/>
      <c r="CX178" s="108" t="e">
        <f t="shared" si="4723"/>
        <v>#VALUE!</v>
      </c>
      <c r="CY178" s="102">
        <f>IF(E178=0,0,SUMIF('Cocktail (December 2025)'!$F$6:$DB$1547,E178,'Cocktail (December 2025)'!$AA$6:$AA$1547))</f>
        <v>0</v>
      </c>
      <c r="CZ178" s="108" t="e">
        <f t="shared" si="4724"/>
        <v>#VALUE!</v>
      </c>
      <c r="DA178" s="109" t="e">
        <f t="shared" si="4725"/>
        <v>#VALUE!</v>
      </c>
      <c r="DB178" s="104" t="e">
        <f t="shared" si="4726"/>
        <v>#VALUE!</v>
      </c>
      <c r="DC178" s="105" t="e">
        <f t="shared" si="4727"/>
        <v>#VALUE!</v>
      </c>
      <c r="DD178" s="191"/>
      <c r="DE178" s="192" t="e">
        <f t="shared" si="4728"/>
        <v>#VALUE!</v>
      </c>
      <c r="DF178" s="106" t="e">
        <f t="shared" si="4729"/>
        <v>#VALUE!</v>
      </c>
      <c r="DG178" s="202"/>
      <c r="DH178" s="202"/>
      <c r="DI178" s="202"/>
      <c r="DJ178" s="202"/>
      <c r="DK178" s="202"/>
      <c r="DL178" s="202"/>
      <c r="DM178" s="202"/>
      <c r="DN178" s="202"/>
      <c r="DO178" s="203"/>
      <c r="DP178" s="204"/>
      <c r="DQ178" s="108" t="e">
        <f t="shared" si="4730"/>
        <v>#VALUE!</v>
      </c>
      <c r="DR178" s="102">
        <f>IF(E178=0,0,SUMIF('Cocktail (December 2025)'!$F$6:$DB$1547,E178,'Cocktail (December 2025)'!$AD$6:$AD$1547))</f>
        <v>0</v>
      </c>
      <c r="DS178" s="108" t="e">
        <f t="shared" si="4731"/>
        <v>#VALUE!</v>
      </c>
      <c r="DT178" s="109" t="e">
        <f t="shared" si="4732"/>
        <v>#VALUE!</v>
      </c>
      <c r="DU178" s="104" t="e">
        <f t="shared" si="4733"/>
        <v>#VALUE!</v>
      </c>
      <c r="DV178" s="105" t="e">
        <f t="shared" si="4734"/>
        <v>#VALUE!</v>
      </c>
      <c r="DW178" s="191"/>
      <c r="DX178" s="192" t="e">
        <f t="shared" si="4735"/>
        <v>#VALUE!</v>
      </c>
      <c r="DY178" s="106" t="e">
        <f t="shared" si="4736"/>
        <v>#VALUE!</v>
      </c>
      <c r="DZ178" s="202"/>
      <c r="EA178" s="202"/>
      <c r="EB178" s="202"/>
      <c r="EC178" s="202"/>
      <c r="ED178" s="202"/>
      <c r="EE178" s="202"/>
      <c r="EF178" s="202"/>
      <c r="EG178" s="202"/>
      <c r="EH178" s="203"/>
      <c r="EI178" s="204"/>
      <c r="EJ178" s="108" t="e">
        <f t="shared" si="4737"/>
        <v>#VALUE!</v>
      </c>
      <c r="EK178" s="102">
        <f>IF(E178=0,0,SUMIF('Cocktail (December 2025)'!$F$6:$DB$1547,E178,'Cocktail (December 2025)'!$AG$6:$AG$1547))</f>
        <v>0</v>
      </c>
      <c r="EL178" s="108" t="e">
        <f t="shared" si="4738"/>
        <v>#VALUE!</v>
      </c>
      <c r="EM178" s="109" t="e">
        <f t="shared" si="4739"/>
        <v>#VALUE!</v>
      </c>
      <c r="EN178" s="104" t="e">
        <f t="shared" si="4740"/>
        <v>#VALUE!</v>
      </c>
      <c r="EO178" s="105" t="e">
        <f t="shared" si="4741"/>
        <v>#VALUE!</v>
      </c>
      <c r="EP178" s="191"/>
      <c r="EQ178" s="199" t="e">
        <f t="shared" si="4742"/>
        <v>#VALUE!</v>
      </c>
      <c r="ER178" s="185" t="e">
        <f t="shared" si="4743"/>
        <v>#VALUE!</v>
      </c>
      <c r="ES178" s="202"/>
      <c r="ET178" s="202"/>
      <c r="EU178" s="202"/>
      <c r="EV178" s="202"/>
      <c r="EW178" s="202"/>
      <c r="EX178" s="202"/>
      <c r="EY178" s="202"/>
      <c r="EZ178" s="202"/>
      <c r="FA178" s="203"/>
      <c r="FB178" s="204"/>
      <c r="FC178" s="108" t="e">
        <f t="shared" si="4744"/>
        <v>#VALUE!</v>
      </c>
      <c r="FD178" s="102">
        <f>IF(E178=0,0,SUMIF('Cocktail (December 2025)'!$F$6:$DB$1547,E178,'Cocktail (December 2025)'!$AJ$6:$AJ$1547))</f>
        <v>0</v>
      </c>
      <c r="FE178" s="108" t="e">
        <f t="shared" si="4745"/>
        <v>#VALUE!</v>
      </c>
      <c r="FF178" s="109" t="e">
        <f t="shared" si="4746"/>
        <v>#VALUE!</v>
      </c>
      <c r="FG178" s="104" t="e">
        <f t="shared" si="4747"/>
        <v>#VALUE!</v>
      </c>
      <c r="FH178" s="105" t="e">
        <f t="shared" si="4748"/>
        <v>#VALUE!</v>
      </c>
      <c r="FI178" s="191"/>
      <c r="FJ178" s="192" t="e">
        <f t="shared" si="4749"/>
        <v>#VALUE!</v>
      </c>
      <c r="FK178" s="110" t="e">
        <f t="shared" si="4750"/>
        <v>#VALUE!</v>
      </c>
      <c r="FL178" s="202"/>
      <c r="FM178" s="202"/>
      <c r="FN178" s="202"/>
      <c r="FO178" s="202"/>
      <c r="FP178" s="202"/>
      <c r="FQ178" s="202"/>
      <c r="FR178" s="202"/>
      <c r="FS178" s="202"/>
      <c r="FT178" s="203"/>
      <c r="FU178" s="204"/>
      <c r="FV178" s="108" t="e">
        <f t="shared" si="4751"/>
        <v>#VALUE!</v>
      </c>
      <c r="FW178" s="102">
        <f>IF(E178=0,0,SUMIF('Cocktail (December 2025)'!$F$6:$DB$1547,E178,'Cocktail (December 2025)'!$AM$6:$AM$1547))</f>
        <v>0</v>
      </c>
      <c r="FX178" s="108" t="e">
        <f t="shared" si="4752"/>
        <v>#VALUE!</v>
      </c>
      <c r="FY178" s="109" t="e">
        <f t="shared" si="4753"/>
        <v>#VALUE!</v>
      </c>
      <c r="FZ178" s="104" t="e">
        <f t="shared" si="4754"/>
        <v>#VALUE!</v>
      </c>
      <c r="GA178" s="105" t="e">
        <f t="shared" si="4755"/>
        <v>#VALUE!</v>
      </c>
      <c r="GB178" s="191"/>
      <c r="GC178" s="192" t="e">
        <f t="shared" si="4756"/>
        <v>#VALUE!</v>
      </c>
      <c r="GD178" s="106" t="e">
        <f t="shared" si="4757"/>
        <v>#VALUE!</v>
      </c>
      <c r="GE178" s="202"/>
      <c r="GF178" s="202"/>
      <c r="GG178" s="202"/>
      <c r="GH178" s="202"/>
      <c r="GI178" s="202"/>
      <c r="GJ178" s="202"/>
      <c r="GK178" s="202"/>
      <c r="GL178" s="202"/>
      <c r="GM178" s="203"/>
      <c r="GN178" s="204"/>
      <c r="GO178" s="108" t="e">
        <f t="shared" si="4758"/>
        <v>#VALUE!</v>
      </c>
      <c r="GP178" s="102">
        <f>IF(E178=0,0,SUMIF('Cocktail (December 2025)'!$F$6:$DB$1547,E178,'Cocktail (December 2025)'!$AP$6:$AP$1547))</f>
        <v>0</v>
      </c>
      <c r="GQ178" s="108" t="e">
        <f t="shared" si="4759"/>
        <v>#VALUE!</v>
      </c>
      <c r="GR178" s="109" t="e">
        <f t="shared" si="4760"/>
        <v>#VALUE!</v>
      </c>
      <c r="GS178" s="104" t="e">
        <f t="shared" si="4761"/>
        <v>#VALUE!</v>
      </c>
      <c r="GT178" s="105" t="e">
        <f t="shared" si="4762"/>
        <v>#VALUE!</v>
      </c>
      <c r="GU178" s="191"/>
      <c r="GV178" s="192" t="e">
        <f t="shared" si="4763"/>
        <v>#VALUE!</v>
      </c>
      <c r="GW178" s="106" t="e">
        <f t="shared" si="4764"/>
        <v>#VALUE!</v>
      </c>
      <c r="GX178" s="202"/>
      <c r="GY178" s="202"/>
      <c r="GZ178" s="202"/>
      <c r="HA178" s="202"/>
      <c r="HB178" s="202"/>
      <c r="HC178" s="202"/>
      <c r="HD178" s="202"/>
      <c r="HE178" s="202"/>
      <c r="HF178" s="203"/>
      <c r="HG178" s="204"/>
      <c r="HH178" s="108" t="e">
        <f t="shared" si="4765"/>
        <v>#VALUE!</v>
      </c>
      <c r="HI178" s="102">
        <f>IF(E178=0,0,SUMIF('Cocktail (December 2025)'!$F$6:$DB$1547,E178,'Cocktail (December 2025)'!$AS$6:$AS$1547))</f>
        <v>0</v>
      </c>
      <c r="HJ178" s="108" t="e">
        <f t="shared" si="4766"/>
        <v>#VALUE!</v>
      </c>
      <c r="HK178" s="109" t="e">
        <f t="shared" si="4767"/>
        <v>#VALUE!</v>
      </c>
      <c r="HL178" s="104" t="e">
        <f t="shared" si="4768"/>
        <v>#VALUE!</v>
      </c>
      <c r="HM178" s="105" t="e">
        <f t="shared" si="4769"/>
        <v>#VALUE!</v>
      </c>
      <c r="HN178" s="191"/>
      <c r="HO178" s="192" t="e">
        <f t="shared" si="4770"/>
        <v>#VALUE!</v>
      </c>
      <c r="HP178" s="106" t="e">
        <f t="shared" si="4771"/>
        <v>#VALUE!</v>
      </c>
      <c r="HQ178" s="202"/>
      <c r="HR178" s="202"/>
      <c r="HS178" s="202"/>
      <c r="HT178" s="202"/>
      <c r="HU178" s="202"/>
      <c r="HV178" s="202"/>
      <c r="HW178" s="202"/>
      <c r="HX178" s="202"/>
      <c r="HY178" s="203"/>
      <c r="HZ178" s="204"/>
      <c r="IA178" s="108" t="e">
        <f t="shared" si="4772"/>
        <v>#VALUE!</v>
      </c>
      <c r="IB178" s="102">
        <f>IF(E178=0,0,SUMIF('Cocktail (December 2025)'!$F$6:$DB$1547,E178,'Cocktail (December 2025)'!$AV$6:$AV$1547))</f>
        <v>0</v>
      </c>
      <c r="IC178" s="108" t="e">
        <f t="shared" si="4773"/>
        <v>#VALUE!</v>
      </c>
      <c r="ID178" s="109" t="e">
        <f t="shared" si="4774"/>
        <v>#VALUE!</v>
      </c>
      <c r="IE178" s="104" t="e">
        <f t="shared" si="4775"/>
        <v>#VALUE!</v>
      </c>
      <c r="IF178" s="105" t="e">
        <f t="shared" si="4776"/>
        <v>#VALUE!</v>
      </c>
      <c r="IG178" s="191"/>
      <c r="IH178" s="192" t="e">
        <f t="shared" si="4777"/>
        <v>#VALUE!</v>
      </c>
      <c r="II178" s="106" t="e">
        <f t="shared" si="4778"/>
        <v>#VALUE!</v>
      </c>
      <c r="IJ178" s="202"/>
      <c r="IK178" s="202"/>
      <c r="IL178" s="202"/>
      <c r="IM178" s="202"/>
      <c r="IN178" s="202"/>
      <c r="IO178" s="202"/>
      <c r="IP178" s="202"/>
      <c r="IQ178" s="202"/>
      <c r="IR178" s="203"/>
      <c r="IS178" s="204"/>
      <c r="IT178" s="108" t="e">
        <f t="shared" si="4779"/>
        <v>#VALUE!</v>
      </c>
      <c r="IU178" s="102">
        <f>IF(E178=0,0,SUMIF('Cocktail (December 2025)'!$F$6:$DB$1547,E178,'Cocktail (December 2025)'!$AY$6:$AY$1547))</f>
        <v>0</v>
      </c>
      <c r="IV178" s="108" t="e">
        <f t="shared" si="4780"/>
        <v>#VALUE!</v>
      </c>
      <c r="IW178" s="109" t="e">
        <f t="shared" si="4781"/>
        <v>#VALUE!</v>
      </c>
      <c r="IX178" s="104" t="e">
        <f t="shared" si="4782"/>
        <v>#VALUE!</v>
      </c>
      <c r="IY178" s="105" t="e">
        <f t="shared" si="4783"/>
        <v>#VALUE!</v>
      </c>
      <c r="IZ178" s="191"/>
      <c r="JA178" s="192" t="e">
        <f t="shared" si="4784"/>
        <v>#VALUE!</v>
      </c>
      <c r="JB178" s="106" t="e">
        <f t="shared" si="4785"/>
        <v>#VALUE!</v>
      </c>
      <c r="JC178" s="202"/>
      <c r="JD178" s="202"/>
      <c r="JE178" s="202"/>
      <c r="JF178" s="202"/>
      <c r="JG178" s="202"/>
      <c r="JH178" s="202"/>
      <c r="JI178" s="202"/>
      <c r="JJ178" s="202"/>
      <c r="JK178" s="203"/>
      <c r="JL178" s="204"/>
      <c r="JM178" s="108" t="e">
        <f t="shared" si="4786"/>
        <v>#VALUE!</v>
      </c>
      <c r="JN178" s="102">
        <f>IF(E178=0,0,SUMIF('Cocktail (December 2025)'!$F$6:$DB$1547,E178,'Cocktail (December 2025)'!$BB$6:$BB$1547))</f>
        <v>0</v>
      </c>
      <c r="JO178" s="108" t="e">
        <f t="shared" si="4787"/>
        <v>#VALUE!</v>
      </c>
      <c r="JP178" s="109" t="e">
        <f t="shared" si="4788"/>
        <v>#VALUE!</v>
      </c>
      <c r="JQ178" s="104" t="e">
        <f t="shared" si="4789"/>
        <v>#VALUE!</v>
      </c>
      <c r="JR178" s="105" t="e">
        <f t="shared" si="4790"/>
        <v>#VALUE!</v>
      </c>
      <c r="JS178" s="191"/>
      <c r="JT178" s="192" t="e">
        <f t="shared" si="4791"/>
        <v>#VALUE!</v>
      </c>
      <c r="JU178" s="106" t="e">
        <f t="shared" si="4792"/>
        <v>#VALUE!</v>
      </c>
      <c r="JV178" s="202"/>
      <c r="JW178" s="202"/>
      <c r="JX178" s="202"/>
      <c r="JY178" s="202"/>
      <c r="JZ178" s="202"/>
      <c r="KA178" s="202"/>
      <c r="KB178" s="202"/>
      <c r="KC178" s="202"/>
      <c r="KD178" s="203"/>
      <c r="KE178" s="204"/>
      <c r="KF178" s="108" t="e">
        <f t="shared" si="4793"/>
        <v>#VALUE!</v>
      </c>
      <c r="KG178" s="102">
        <f>IF(E178=0,0,SUMIF('Cocktail (December 2025)'!$F$6:$DB$1547,E178,'Cocktail (December 2025)'!$BE$6:$BE$1547))</f>
        <v>0</v>
      </c>
      <c r="KH178" s="108" t="e">
        <f t="shared" si="4794"/>
        <v>#VALUE!</v>
      </c>
      <c r="KI178" s="109" t="e">
        <f t="shared" si="4795"/>
        <v>#VALUE!</v>
      </c>
      <c r="KJ178" s="104" t="e">
        <f t="shared" si="4796"/>
        <v>#VALUE!</v>
      </c>
      <c r="KK178" s="105" t="e">
        <f t="shared" si="4797"/>
        <v>#VALUE!</v>
      </c>
      <c r="KL178" s="191"/>
      <c r="KM178" s="192" t="e">
        <f t="shared" si="4798"/>
        <v>#VALUE!</v>
      </c>
      <c r="KN178" s="106" t="e">
        <f t="shared" si="4799"/>
        <v>#VALUE!</v>
      </c>
      <c r="KO178" s="202"/>
      <c r="KP178" s="202"/>
      <c r="KQ178" s="202"/>
      <c r="KR178" s="202"/>
      <c r="KS178" s="202"/>
      <c r="KT178" s="202"/>
      <c r="KU178" s="202"/>
      <c r="KV178" s="202"/>
      <c r="KW178" s="203"/>
      <c r="KX178" s="204"/>
      <c r="KY178" s="108" t="e">
        <f t="shared" si="4800"/>
        <v>#VALUE!</v>
      </c>
      <c r="KZ178" s="102">
        <f>IF(E178=0,0,SUMIF('Cocktail (December 2025)'!$F$6:$DB$1547,E178,'Cocktail (December 2025)'!$BH$6:$BH$1547))</f>
        <v>0</v>
      </c>
      <c r="LA178" s="108" t="e">
        <f t="shared" si="4801"/>
        <v>#VALUE!</v>
      </c>
      <c r="LB178" s="109" t="e">
        <f t="shared" si="4802"/>
        <v>#VALUE!</v>
      </c>
      <c r="LC178" s="104" t="e">
        <f t="shared" si="4803"/>
        <v>#VALUE!</v>
      </c>
      <c r="LD178" s="105" t="e">
        <f t="shared" si="4804"/>
        <v>#VALUE!</v>
      </c>
      <c r="LE178" s="191"/>
      <c r="LF178" s="192" t="e">
        <f t="shared" si="4805"/>
        <v>#VALUE!</v>
      </c>
      <c r="LG178" s="106" t="e">
        <f t="shared" si="4806"/>
        <v>#VALUE!</v>
      </c>
      <c r="LH178" s="202"/>
      <c r="LI178" s="202"/>
      <c r="LJ178" s="202"/>
      <c r="LK178" s="202"/>
      <c r="LL178" s="202"/>
      <c r="LM178" s="202"/>
      <c r="LN178" s="202"/>
      <c r="LO178" s="202"/>
      <c r="LP178" s="203"/>
      <c r="LQ178" s="204"/>
      <c r="LR178" s="108" t="e">
        <f t="shared" si="4807"/>
        <v>#VALUE!</v>
      </c>
      <c r="LS178" s="102">
        <f>IF(E178=0,0,SUMIF('Cocktail (December 2025)'!$F$6:$DB$1547,E178,'Cocktail (December 2025)'!$BK$6:$BK$1547))</f>
        <v>0</v>
      </c>
      <c r="LT178" s="108" t="e">
        <f t="shared" si="4808"/>
        <v>#VALUE!</v>
      </c>
      <c r="LU178" s="109" t="e">
        <f t="shared" si="4809"/>
        <v>#VALUE!</v>
      </c>
      <c r="LV178" s="104" t="e">
        <f t="shared" si="4810"/>
        <v>#VALUE!</v>
      </c>
      <c r="LW178" s="105" t="e">
        <f t="shared" si="4811"/>
        <v>#VALUE!</v>
      </c>
      <c r="LX178" s="191"/>
      <c r="LY178" s="192" t="e">
        <f t="shared" si="4812"/>
        <v>#VALUE!</v>
      </c>
      <c r="LZ178" s="106" t="e">
        <f t="shared" si="4813"/>
        <v>#VALUE!</v>
      </c>
      <c r="MA178" s="202"/>
      <c r="MB178" s="202"/>
      <c r="MC178" s="202"/>
      <c r="MD178" s="202"/>
      <c r="ME178" s="202"/>
      <c r="MF178" s="202"/>
      <c r="MG178" s="202"/>
      <c r="MH178" s="202"/>
      <c r="MI178" s="203"/>
      <c r="MJ178" s="204"/>
      <c r="MK178" s="108" t="e">
        <f t="shared" si="4814"/>
        <v>#VALUE!</v>
      </c>
      <c r="ML178" s="102">
        <f>IF(E178=0,0,SUMIF('Cocktail (December 2025)'!$F$6:$DB$1547,E178,'Cocktail (December 2025)'!$BN$6:$BN$1547))</f>
        <v>0</v>
      </c>
      <c r="MM178" s="108" t="e">
        <f t="shared" si="4815"/>
        <v>#VALUE!</v>
      </c>
      <c r="MN178" s="109" t="e">
        <f t="shared" si="4816"/>
        <v>#VALUE!</v>
      </c>
      <c r="MO178" s="104" t="e">
        <f t="shared" si="4817"/>
        <v>#VALUE!</v>
      </c>
      <c r="MP178" s="105" t="e">
        <f t="shared" si="4818"/>
        <v>#VALUE!</v>
      </c>
      <c r="MQ178" s="191"/>
      <c r="MR178" s="192" t="e">
        <f t="shared" si="4819"/>
        <v>#VALUE!</v>
      </c>
      <c r="MS178" s="106" t="e">
        <f t="shared" si="4820"/>
        <v>#VALUE!</v>
      </c>
      <c r="MT178" s="202"/>
      <c r="MU178" s="202"/>
      <c r="MV178" s="202"/>
      <c r="MW178" s="202"/>
      <c r="MX178" s="202"/>
      <c r="MY178" s="202"/>
      <c r="MZ178" s="202"/>
      <c r="NA178" s="202"/>
      <c r="NB178" s="203"/>
      <c r="NC178" s="204"/>
      <c r="ND178" s="108" t="e">
        <f t="shared" si="4821"/>
        <v>#VALUE!</v>
      </c>
      <c r="NE178" s="102">
        <f>IF(E178=0,0,SUMIF('Cocktail (December 2025)'!$F$6:$DB$1547,E178,'Cocktail (December 2025)'!$BQ$6:$BQ$1547))</f>
        <v>0</v>
      </c>
      <c r="NF178" s="108" t="e">
        <f t="shared" si="4822"/>
        <v>#VALUE!</v>
      </c>
      <c r="NG178" s="109" t="e">
        <f t="shared" si="4823"/>
        <v>#VALUE!</v>
      </c>
      <c r="NH178" s="104" t="e">
        <f t="shared" si="4824"/>
        <v>#VALUE!</v>
      </c>
      <c r="NI178" s="105" t="e">
        <f t="shared" si="4825"/>
        <v>#VALUE!</v>
      </c>
      <c r="NJ178" s="191"/>
      <c r="NK178" s="192" t="e">
        <f t="shared" si="4826"/>
        <v>#VALUE!</v>
      </c>
      <c r="NL178" s="106" t="e">
        <f t="shared" si="4827"/>
        <v>#VALUE!</v>
      </c>
      <c r="NM178" s="202"/>
      <c r="NN178" s="202"/>
      <c r="NO178" s="202"/>
      <c r="NP178" s="202"/>
      <c r="NQ178" s="202"/>
      <c r="NR178" s="202"/>
      <c r="NS178" s="202"/>
      <c r="NT178" s="202"/>
      <c r="NU178" s="203"/>
      <c r="NV178" s="204"/>
      <c r="NW178" s="108" t="e">
        <f t="shared" si="4828"/>
        <v>#VALUE!</v>
      </c>
      <c r="NX178" s="102">
        <f>IF(E178=0,0,SUMIF('Cocktail (December 2025)'!$F$6:$DB$1547,E178,'Cocktail (December 2025)'!$BT$6:$BT$1547))</f>
        <v>0</v>
      </c>
      <c r="NY178" s="108" t="e">
        <f t="shared" si="4829"/>
        <v>#VALUE!</v>
      </c>
      <c r="NZ178" s="109" t="e">
        <f t="shared" si="4830"/>
        <v>#VALUE!</v>
      </c>
      <c r="OA178" s="104" t="e">
        <f t="shared" si="4831"/>
        <v>#VALUE!</v>
      </c>
      <c r="OB178" s="105" t="e">
        <f t="shared" si="4832"/>
        <v>#VALUE!</v>
      </c>
      <c r="OC178" s="191"/>
      <c r="OD178" s="192" t="e">
        <f t="shared" si="4833"/>
        <v>#VALUE!</v>
      </c>
      <c r="OE178" s="106" t="e">
        <f t="shared" si="4834"/>
        <v>#VALUE!</v>
      </c>
      <c r="OF178" s="202"/>
      <c r="OG178" s="202"/>
      <c r="OH178" s="202"/>
      <c r="OI178" s="202"/>
      <c r="OJ178" s="202"/>
      <c r="OK178" s="202"/>
      <c r="OL178" s="202"/>
      <c r="OM178" s="202"/>
      <c r="ON178" s="203"/>
      <c r="OO178" s="204"/>
      <c r="OP178" s="108" t="e">
        <f t="shared" si="4835"/>
        <v>#VALUE!</v>
      </c>
      <c r="OQ178" s="102">
        <f>IF(E178=0,0,SUMIF('Cocktail (December 2025)'!$F$6:$DB$1547,E178,'Cocktail (December 2025)'!$BW$6:$BW$1547))</f>
        <v>0</v>
      </c>
      <c r="OR178" s="108" t="e">
        <f t="shared" si="4836"/>
        <v>#VALUE!</v>
      </c>
      <c r="OS178" s="109" t="e">
        <f t="shared" si="4837"/>
        <v>#VALUE!</v>
      </c>
      <c r="OT178" s="104" t="e">
        <f t="shared" si="4838"/>
        <v>#VALUE!</v>
      </c>
      <c r="OU178" s="105" t="e">
        <f t="shared" si="4839"/>
        <v>#VALUE!</v>
      </c>
      <c r="OV178" s="191"/>
      <c r="OW178" s="192" t="e">
        <f t="shared" si="4840"/>
        <v>#VALUE!</v>
      </c>
      <c r="OX178" s="106" t="e">
        <f t="shared" si="4841"/>
        <v>#VALUE!</v>
      </c>
      <c r="OY178" s="202"/>
      <c r="OZ178" s="202"/>
      <c r="PA178" s="202"/>
      <c r="PB178" s="202"/>
      <c r="PC178" s="202"/>
      <c r="PD178" s="202"/>
      <c r="PE178" s="202"/>
      <c r="PF178" s="202"/>
      <c r="PG178" s="203"/>
      <c r="PH178" s="204"/>
      <c r="PI178" s="108" t="e">
        <f t="shared" si="4842"/>
        <v>#VALUE!</v>
      </c>
      <c r="PJ178" s="102">
        <f>IF(E178=0,0,SUMIF('Cocktail (December 2025)'!$F$6:$DB$1547,E178,'Cocktail (December 2025)'!$BZ$6:$BZ$1547))</f>
        <v>0</v>
      </c>
      <c r="PK178" s="108" t="e">
        <f t="shared" si="4843"/>
        <v>#VALUE!</v>
      </c>
      <c r="PL178" s="109" t="e">
        <f t="shared" si="4844"/>
        <v>#VALUE!</v>
      </c>
      <c r="PM178" s="104" t="e">
        <f t="shared" si="4845"/>
        <v>#VALUE!</v>
      </c>
      <c r="PN178" s="105" t="e">
        <f t="shared" si="4846"/>
        <v>#VALUE!</v>
      </c>
      <c r="PO178" s="191"/>
      <c r="PP178" s="192" t="e">
        <f t="shared" si="4847"/>
        <v>#VALUE!</v>
      </c>
      <c r="PQ178" s="106" t="e">
        <f t="shared" si="4848"/>
        <v>#VALUE!</v>
      </c>
      <c r="PR178" s="202"/>
      <c r="PS178" s="202"/>
      <c r="PT178" s="202"/>
      <c r="PU178" s="202"/>
      <c r="PV178" s="202"/>
      <c r="PW178" s="202"/>
      <c r="PX178" s="202"/>
      <c r="PY178" s="202"/>
      <c r="PZ178" s="203"/>
      <c r="QA178" s="204"/>
      <c r="QB178" s="108" t="e">
        <f t="shared" si="4849"/>
        <v>#VALUE!</v>
      </c>
      <c r="QC178" s="102">
        <f>IF(E178=0,0,SUMIF('Cocktail (December 2025)'!$F$6:$DB$1547,E178,'Cocktail (December 2025)'!$CC$6:$CC$1547))</f>
        <v>0</v>
      </c>
      <c r="QD178" s="108" t="e">
        <f t="shared" si="4850"/>
        <v>#VALUE!</v>
      </c>
      <c r="QE178" s="109" t="e">
        <f t="shared" si="4851"/>
        <v>#VALUE!</v>
      </c>
      <c r="QF178" s="104" t="e">
        <f t="shared" si="4852"/>
        <v>#VALUE!</v>
      </c>
      <c r="QG178" s="105" t="e">
        <f t="shared" si="4853"/>
        <v>#VALUE!</v>
      </c>
      <c r="QH178" s="191"/>
      <c r="QI178" s="192" t="e">
        <f t="shared" si="4854"/>
        <v>#VALUE!</v>
      </c>
      <c r="QJ178" s="106" t="e">
        <f t="shared" si="4855"/>
        <v>#VALUE!</v>
      </c>
      <c r="QK178" s="202"/>
      <c r="QL178" s="202"/>
      <c r="QM178" s="202"/>
      <c r="QN178" s="202"/>
      <c r="QO178" s="202"/>
      <c r="QP178" s="202"/>
      <c r="QQ178" s="202"/>
      <c r="QR178" s="202"/>
      <c r="QS178" s="203"/>
      <c r="QT178" s="204"/>
      <c r="QU178" s="108" t="e">
        <f t="shared" si="4856"/>
        <v>#VALUE!</v>
      </c>
      <c r="QV178" s="102">
        <f>IF(E178=0,0,SUMIF('Cocktail (December 2025)'!$F$6:$DB$1547,E178,'Cocktail (December 2025)'!$CF$6:$CF$1547))</f>
        <v>0</v>
      </c>
      <c r="QW178" s="108" t="e">
        <f t="shared" si="4857"/>
        <v>#VALUE!</v>
      </c>
      <c r="QX178" s="109" t="e">
        <f t="shared" si="4858"/>
        <v>#VALUE!</v>
      </c>
      <c r="QY178" s="104" t="e">
        <f t="shared" si="4859"/>
        <v>#VALUE!</v>
      </c>
      <c r="QZ178" s="105" t="e">
        <f t="shared" si="4860"/>
        <v>#VALUE!</v>
      </c>
      <c r="RA178" s="191"/>
      <c r="RB178" s="192" t="e">
        <f t="shared" si="4861"/>
        <v>#VALUE!</v>
      </c>
      <c r="RC178" s="106" t="e">
        <f t="shared" si="4862"/>
        <v>#VALUE!</v>
      </c>
      <c r="RD178" s="202"/>
      <c r="RE178" s="202"/>
      <c r="RF178" s="202"/>
      <c r="RG178" s="202"/>
      <c r="RH178" s="202"/>
      <c r="RI178" s="202"/>
      <c r="RJ178" s="202"/>
      <c r="RK178" s="202"/>
      <c r="RL178" s="203"/>
      <c r="RM178" s="204"/>
      <c r="RN178" s="108" t="e">
        <f t="shared" si="4863"/>
        <v>#VALUE!</v>
      </c>
      <c r="RO178" s="102">
        <f>IF(E178=0,0,SUMIF('Cocktail (December 2025)'!$F$6:$DB$1547,E178,'Cocktail (December 2025)'!$CI$6:$CI$1547))</f>
        <v>0</v>
      </c>
      <c r="RP178" s="108" t="e">
        <f t="shared" si="4864"/>
        <v>#VALUE!</v>
      </c>
      <c r="RQ178" s="109" t="e">
        <f t="shared" si="4865"/>
        <v>#VALUE!</v>
      </c>
      <c r="RR178" s="104" t="e">
        <f t="shared" si="4866"/>
        <v>#VALUE!</v>
      </c>
      <c r="RS178" s="105" t="e">
        <f t="shared" si="4867"/>
        <v>#VALUE!</v>
      </c>
      <c r="RT178" s="191"/>
      <c r="RU178" s="192" t="e">
        <f t="shared" si="4868"/>
        <v>#VALUE!</v>
      </c>
      <c r="RV178" s="106" t="e">
        <f t="shared" si="4869"/>
        <v>#VALUE!</v>
      </c>
      <c r="RW178" s="202"/>
      <c r="RX178" s="202"/>
      <c r="RY178" s="202"/>
      <c r="RZ178" s="202"/>
      <c r="SA178" s="202"/>
      <c r="SB178" s="202"/>
      <c r="SC178" s="202"/>
      <c r="SD178" s="202"/>
      <c r="SE178" s="203"/>
      <c r="SF178" s="204"/>
      <c r="SG178" s="108" t="e">
        <f t="shared" si="4870"/>
        <v>#VALUE!</v>
      </c>
      <c r="SH178" s="102">
        <f>IF(E178=0,0,SUMIF('Cocktail (December 2025)'!$F$6:$DB$1547,E178,'Cocktail (December 2025)'!$CL$6:$CL$1547))</f>
        <v>0</v>
      </c>
      <c r="SI178" s="108" t="e">
        <f t="shared" si="4871"/>
        <v>#VALUE!</v>
      </c>
      <c r="SJ178" s="109" t="e">
        <f t="shared" si="4872"/>
        <v>#VALUE!</v>
      </c>
      <c r="SK178" s="104" t="e">
        <f t="shared" si="4873"/>
        <v>#VALUE!</v>
      </c>
      <c r="SL178" s="105" t="e">
        <f t="shared" si="4874"/>
        <v>#VALUE!</v>
      </c>
      <c r="SM178" s="191"/>
      <c r="SN178" s="192" t="e">
        <f t="shared" si="4875"/>
        <v>#VALUE!</v>
      </c>
      <c r="SO178" s="106" t="e">
        <f t="shared" si="4876"/>
        <v>#VALUE!</v>
      </c>
      <c r="SP178" s="202"/>
      <c r="SQ178" s="202"/>
      <c r="SR178" s="202"/>
      <c r="SS178" s="202"/>
      <c r="ST178" s="202"/>
      <c r="SU178" s="202"/>
      <c r="SV178" s="202"/>
      <c r="SW178" s="202"/>
      <c r="SX178" s="203"/>
      <c r="SY178" s="204"/>
      <c r="SZ178" s="108" t="e">
        <f t="shared" si="4877"/>
        <v>#VALUE!</v>
      </c>
      <c r="TA178" s="102">
        <f>IF(E178=0,0,SUMIF('Cocktail (December 2025)'!$F$6:$DB$1547,E178,'Cocktail (December 2025)'!$CO$6:$CO$1547))</f>
        <v>0</v>
      </c>
      <c r="TB178" s="108" t="e">
        <f t="shared" si="4878"/>
        <v>#VALUE!</v>
      </c>
      <c r="TC178" s="109" t="e">
        <f t="shared" si="4879"/>
        <v>#VALUE!</v>
      </c>
      <c r="TD178" s="104" t="e">
        <f t="shared" si="4880"/>
        <v>#VALUE!</v>
      </c>
      <c r="TE178" s="105" t="e">
        <f t="shared" si="4881"/>
        <v>#VALUE!</v>
      </c>
      <c r="TF178" s="191"/>
      <c r="TG178" s="192" t="e">
        <f t="shared" si="4882"/>
        <v>#VALUE!</v>
      </c>
      <c r="TH178" s="106" t="e">
        <f t="shared" si="4883"/>
        <v>#VALUE!</v>
      </c>
      <c r="TI178" s="202"/>
      <c r="TJ178" s="202"/>
      <c r="TK178" s="202"/>
      <c r="TL178" s="202"/>
      <c r="TM178" s="202"/>
      <c r="TN178" s="202"/>
      <c r="TO178" s="202"/>
      <c r="TP178" s="202"/>
      <c r="TQ178" s="203"/>
      <c r="TR178" s="204"/>
      <c r="TS178" s="108" t="e">
        <f t="shared" si="4884"/>
        <v>#VALUE!</v>
      </c>
      <c r="TT178" s="102">
        <f>IF(E178=0,0,SUMIF('Cocktail (December 2025)'!$F$6:$DB$1547,E178,'Cocktail (December 2025)'!$CR$6:$CR$1547))</f>
        <v>0</v>
      </c>
      <c r="TU178" s="108" t="e">
        <f t="shared" si="4885"/>
        <v>#VALUE!</v>
      </c>
      <c r="TV178" s="109" t="e">
        <f t="shared" si="4886"/>
        <v>#VALUE!</v>
      </c>
      <c r="TW178" s="104" t="e">
        <f t="shared" si="4887"/>
        <v>#VALUE!</v>
      </c>
      <c r="TX178" s="105" t="e">
        <f t="shared" si="4888"/>
        <v>#VALUE!</v>
      </c>
      <c r="TY178" s="191"/>
      <c r="TZ178" s="192" t="e">
        <f t="shared" si="4889"/>
        <v>#VALUE!</v>
      </c>
      <c r="UA178" s="106" t="e">
        <f t="shared" si="4890"/>
        <v>#VALUE!</v>
      </c>
      <c r="UB178" s="202"/>
      <c r="UC178" s="202"/>
      <c r="UD178" s="202"/>
      <c r="UE178" s="202"/>
      <c r="UF178" s="202"/>
      <c r="UG178" s="202"/>
      <c r="UH178" s="202"/>
      <c r="UI178" s="202"/>
      <c r="UJ178" s="203"/>
      <c r="UK178" s="204"/>
      <c r="UL178" s="108" t="e">
        <f t="shared" si="4891"/>
        <v>#VALUE!</v>
      </c>
      <c r="UM178" s="102">
        <f>IF(E178=0,0,SUMIF('Cocktail (December 2025)'!$F$6:$DB$1547,E178,'Cocktail (December 2025)'!$CU$6:$CU$1547))</f>
        <v>0</v>
      </c>
      <c r="UN178" s="108" t="e">
        <f t="shared" si="4892"/>
        <v>#VALUE!</v>
      </c>
      <c r="UO178" s="109" t="e">
        <f t="shared" si="4893"/>
        <v>#VALUE!</v>
      </c>
      <c r="UP178" s="104" t="e">
        <f t="shared" si="4894"/>
        <v>#VALUE!</v>
      </c>
      <c r="UQ178" s="105" t="e">
        <f t="shared" si="4895"/>
        <v>#VALUE!</v>
      </c>
      <c r="UR178" s="191"/>
      <c r="US178" s="192" t="e">
        <f t="shared" si="4896"/>
        <v>#VALUE!</v>
      </c>
      <c r="UT178" s="106" t="e">
        <f t="shared" si="4897"/>
        <v>#VALUE!</v>
      </c>
      <c r="UU178" s="202"/>
      <c r="UV178" s="202"/>
      <c r="UW178" s="202"/>
      <c r="UX178" s="202"/>
      <c r="UY178" s="202"/>
      <c r="UZ178" s="202"/>
      <c r="VA178" s="202"/>
      <c r="VB178" s="202"/>
      <c r="VC178" s="203"/>
      <c r="VD178" s="204"/>
      <c r="VE178" s="108" t="e">
        <f t="shared" si="4898"/>
        <v>#VALUE!</v>
      </c>
      <c r="VF178" s="102">
        <f>IF(E178=0,0,SUMIF('Cocktail (December 2025)'!$F$6:$DB$1547,E178,'Cocktail (December 2025)'!$CX$6:$CX$1547))</f>
        <v>0</v>
      </c>
      <c r="VG178" s="108" t="e">
        <f t="shared" si="4899"/>
        <v>#VALUE!</v>
      </c>
      <c r="VH178" s="109" t="e">
        <f t="shared" si="4900"/>
        <v>#VALUE!</v>
      </c>
      <c r="VI178" s="104" t="e">
        <f t="shared" si="4901"/>
        <v>#VALUE!</v>
      </c>
      <c r="VJ178" s="105" t="e">
        <f t="shared" si="4902"/>
        <v>#VALUE!</v>
      </c>
      <c r="VK178" s="191"/>
      <c r="VL178" s="192" t="e">
        <f t="shared" si="4903"/>
        <v>#VALUE!</v>
      </c>
      <c r="VM178" s="106" t="e">
        <f t="shared" si="4904"/>
        <v>#VALUE!</v>
      </c>
      <c r="VN178" s="202"/>
      <c r="VO178" s="202"/>
      <c r="VP178" s="202"/>
      <c r="VQ178" s="202"/>
      <c r="VR178" s="202"/>
      <c r="VS178" s="202"/>
      <c r="VT178" s="202"/>
      <c r="VU178" s="202"/>
      <c r="VV178" s="203"/>
      <c r="VW178" s="204"/>
      <c r="VX178" s="108" t="e">
        <f t="shared" si="4905"/>
        <v>#VALUE!</v>
      </c>
      <c r="VY178" s="102">
        <f>IF(E178=0,0,SUMIF('Cocktail (December 2025)'!$F$6:$DB$1547,E178,'Cocktail (December 2025)'!$DA$6:$DA$1547))</f>
        <v>0</v>
      </c>
      <c r="VZ178" s="108" t="e">
        <f t="shared" si="4906"/>
        <v>#VALUE!</v>
      </c>
      <c r="WA178" s="109" t="e">
        <f t="shared" si="4907"/>
        <v>#VALUE!</v>
      </c>
      <c r="WB178" s="104" t="e">
        <f t="shared" si="4908"/>
        <v>#VALUE!</v>
      </c>
      <c r="WC178" s="105" t="e">
        <f t="shared" si="4909"/>
        <v>#VALUE!</v>
      </c>
      <c r="WD178" s="191"/>
      <c r="WE178" s="192" t="e">
        <f t="shared" si="4910"/>
        <v>#VALUE!</v>
      </c>
      <c r="WF178" s="14" t="s">
        <v>81</v>
      </c>
      <c r="WG178" s="62">
        <f t="shared" si="4911"/>
        <v>0</v>
      </c>
      <c r="WH178" s="13">
        <f t="shared" si="4912"/>
        <v>0</v>
      </c>
      <c r="WI178" s="13">
        <f t="shared" si="4913"/>
        <v>0</v>
      </c>
      <c r="WJ178" s="13">
        <f t="shared" si="4914"/>
        <v>0</v>
      </c>
      <c r="WK178" s="13">
        <f t="shared" si="4915"/>
        <v>0</v>
      </c>
      <c r="WL178" s="13">
        <f t="shared" si="4916"/>
        <v>0</v>
      </c>
      <c r="WM178" s="13">
        <f t="shared" si="4917"/>
        <v>0</v>
      </c>
      <c r="WN178" s="13">
        <f t="shared" si="4918"/>
        <v>0</v>
      </c>
      <c r="WO178" s="13">
        <f t="shared" si="4919"/>
        <v>0</v>
      </c>
      <c r="WP178" s="63">
        <f t="shared" si="4920"/>
        <v>0</v>
      </c>
      <c r="WQ178" s="63">
        <f t="shared" si="4921"/>
        <v>0</v>
      </c>
      <c r="WR178" s="63" t="e">
        <f t="shared" si="4922"/>
        <v>#VALUE!</v>
      </c>
      <c r="WS178" s="63" t="e">
        <f t="shared" si="4923"/>
        <v>#VALUE!</v>
      </c>
      <c r="WT178" s="54" t="e">
        <f t="shared" si="4924"/>
        <v>#VALUE!</v>
      </c>
      <c r="WU178" s="64" t="e">
        <f t="shared" si="4925"/>
        <v>#VALUE!</v>
      </c>
      <c r="WV178" s="196"/>
      <c r="WW178" s="197" t="e">
        <f t="shared" si="4926"/>
        <v>#VALUE!</v>
      </c>
      <c r="WX178" s="12" t="e">
        <f t="shared" si="4927"/>
        <v>#VALUE!</v>
      </c>
      <c r="WY178" s="61"/>
    </row>
    <row r="179" spans="1:623" ht="15" hidden="1" x14ac:dyDescent="0.3">
      <c r="A179" s="114" t="str">
        <f t="shared" si="3994"/>
        <v>-</v>
      </c>
      <c r="B179" s="175"/>
      <c r="C179" s="173">
        <v>967</v>
      </c>
      <c r="D179" s="174">
        <v>472</v>
      </c>
      <c r="E179" s="138"/>
      <c r="F179" s="98" t="str">
        <f>IF(E179="","",IF(VLOOKUP(E179,'Master Data (December 2025)'!$B$10:$N$857,1)=E179,VLOOKUP(E179,'Master Data (December 2025)'!$B$10:$N$857,6),"XX"))</f>
        <v/>
      </c>
      <c r="G179" s="98"/>
      <c r="H179" s="90" t="str">
        <f>IF(E179="","",IF(VLOOKUP(E179,'Master Data (December 2025)'!$B$10:$N$857,1)=E179,VLOOKUP(E179,'Master Data (December 2025)'!$B$10:$N$857,8),"XX"))</f>
        <v/>
      </c>
      <c r="I179" s="98"/>
      <c r="J179" s="90" t="str">
        <f>IF(E179="","",IF(VLOOKUP(E179,'Master Data (December 2025)'!$B$10:$N$857,1)=E179,VLOOKUP(E179,'Master Data (December 2025)'!$B$10:$N$857,3),"XX"))</f>
        <v/>
      </c>
      <c r="K179" s="99" t="str">
        <f>IF(E179="","",IF(VLOOKUP(E179,'Master Data (December 2025)'!$B$10:$N$857,1)=E179,VLOOKUP(E179,'Master Data (December 2025)'!$B$10:$N$857,5),"XX"))</f>
        <v/>
      </c>
      <c r="L179" s="215" t="str">
        <f>IF(E179="","",IF(VLOOKUP(E179,'Master Data (December 2025)'!$B$10:$N$857,1)=E179,VLOOKUP(E179,'Master Data (December 2025)'!$B$10:$N$857,11),"XX"))</f>
        <v/>
      </c>
      <c r="M179" s="215" t="str">
        <f>IF(E179="","",IF(VLOOKUP(E179,'Master Data (December 2025)'!$B$10:$N$857,1)=E179,VLOOKUP(E179,'Master Data (December 2025)'!$B$10:$N$857,13),"XX"))</f>
        <v/>
      </c>
      <c r="N179" s="208"/>
      <c r="O179" s="100">
        <f t="shared" si="4695"/>
        <v>0</v>
      </c>
      <c r="P179" s="202"/>
      <c r="Q179" s="202"/>
      <c r="R179" s="202"/>
      <c r="S179" s="202"/>
      <c r="T179" s="202"/>
      <c r="U179" s="202"/>
      <c r="V179" s="202"/>
      <c r="W179" s="202"/>
      <c r="X179" s="203"/>
      <c r="Y179" s="204"/>
      <c r="Z179" s="101" t="e">
        <f t="shared" si="4696"/>
        <v>#VALUE!</v>
      </c>
      <c r="AA179" s="102">
        <f>IF(E179=0,0,SUMIF('Cocktail (December 2025)'!$F$6:$DB$1547,E179,'Cocktail (December 2025)'!$O$6:$O$1547))</f>
        <v>0</v>
      </c>
      <c r="AB179" s="103" t="e">
        <f t="shared" si="4697"/>
        <v>#VALUE!</v>
      </c>
      <c r="AC179" s="104" t="e">
        <f t="shared" si="4698"/>
        <v>#VALUE!</v>
      </c>
      <c r="AD179" s="104" t="e">
        <f t="shared" si="4699"/>
        <v>#VALUE!</v>
      </c>
      <c r="AE179" s="105" t="e">
        <f t="shared" si="4700"/>
        <v>#VALUE!</v>
      </c>
      <c r="AF179" s="191"/>
      <c r="AG179" s="192" t="e">
        <f t="shared" si="4701"/>
        <v>#VALUE!</v>
      </c>
      <c r="AH179" s="106" t="e">
        <f t="shared" si="3995"/>
        <v>#VALUE!</v>
      </c>
      <c r="AI179" s="202"/>
      <c r="AJ179" s="202"/>
      <c r="AK179" s="202"/>
      <c r="AL179" s="202"/>
      <c r="AM179" s="202"/>
      <c r="AN179" s="202"/>
      <c r="AO179" s="202"/>
      <c r="AP179" s="202"/>
      <c r="AQ179" s="203"/>
      <c r="AR179" s="204"/>
      <c r="AS179" s="107" t="e">
        <f t="shared" si="4702"/>
        <v>#VALUE!</v>
      </c>
      <c r="AT179" s="102">
        <f>IF(E179=0,0,SUMIF('Cocktail (December 2025)'!$F$6:$DB$1547,E179,'Cocktail (December 2025)'!$R$6:$R$1547))</f>
        <v>0</v>
      </c>
      <c r="AU179" s="108" t="e">
        <f t="shared" si="4703"/>
        <v>#VALUE!</v>
      </c>
      <c r="AV179" s="104" t="e">
        <f t="shared" si="4704"/>
        <v>#VALUE!</v>
      </c>
      <c r="AW179" s="104" t="e">
        <f t="shared" si="4705"/>
        <v>#VALUE!</v>
      </c>
      <c r="AX179" s="105" t="e">
        <f t="shared" si="4706"/>
        <v>#VALUE!</v>
      </c>
      <c r="AY179" s="191"/>
      <c r="AZ179" s="192" t="e">
        <f t="shared" si="4707"/>
        <v>#VALUE!</v>
      </c>
      <c r="BA179" s="106" t="e">
        <f t="shared" si="4708"/>
        <v>#VALUE!</v>
      </c>
      <c r="BB179" s="202"/>
      <c r="BC179" s="202"/>
      <c r="BD179" s="202"/>
      <c r="BE179" s="202"/>
      <c r="BF179" s="202"/>
      <c r="BG179" s="202"/>
      <c r="BH179" s="202"/>
      <c r="BI179" s="202"/>
      <c r="BJ179" s="203"/>
      <c r="BK179" s="204"/>
      <c r="BL179" s="108" t="e">
        <f t="shared" si="4709"/>
        <v>#VALUE!</v>
      </c>
      <c r="BM179" s="102">
        <f>IF(E179=0,0,SUMIF('Cocktail (December 2025)'!$F$6:$DB$1547,E179,'Cocktail (December 2025)'!$U$6:$U$1547))</f>
        <v>0</v>
      </c>
      <c r="BN179" s="108" t="e">
        <f t="shared" si="4710"/>
        <v>#VALUE!</v>
      </c>
      <c r="BO179" s="109" t="e">
        <f t="shared" si="4711"/>
        <v>#VALUE!</v>
      </c>
      <c r="BP179" s="104" t="e">
        <f t="shared" si="4712"/>
        <v>#VALUE!</v>
      </c>
      <c r="BQ179" s="105" t="e">
        <f t="shared" si="4713"/>
        <v>#VALUE!</v>
      </c>
      <c r="BR179" s="191"/>
      <c r="BS179" s="192" t="e">
        <f t="shared" si="4714"/>
        <v>#VALUE!</v>
      </c>
      <c r="BT179" s="106" t="e">
        <f t="shared" si="4715"/>
        <v>#VALUE!</v>
      </c>
      <c r="BU179" s="202"/>
      <c r="BV179" s="202"/>
      <c r="BW179" s="202"/>
      <c r="BX179" s="202"/>
      <c r="BY179" s="202"/>
      <c r="BZ179" s="202"/>
      <c r="CA179" s="202"/>
      <c r="CB179" s="202"/>
      <c r="CC179" s="203"/>
      <c r="CD179" s="204"/>
      <c r="CE179" s="108" t="e">
        <f t="shared" si="4716"/>
        <v>#VALUE!</v>
      </c>
      <c r="CF179" s="102">
        <f>IF(E179=0,0,SUMIF('Cocktail (December 2025)'!$F$6:$DB$1547,E179,'Cocktail (December 2025)'!$X$6:$X$1547))</f>
        <v>0</v>
      </c>
      <c r="CG179" s="108" t="e">
        <f t="shared" si="4717"/>
        <v>#VALUE!</v>
      </c>
      <c r="CH179" s="109" t="e">
        <f t="shared" si="4718"/>
        <v>#VALUE!</v>
      </c>
      <c r="CI179" s="104" t="e">
        <f t="shared" si="4719"/>
        <v>#VALUE!</v>
      </c>
      <c r="CJ179" s="105" t="e">
        <f t="shared" si="4720"/>
        <v>#VALUE!</v>
      </c>
      <c r="CK179" s="191"/>
      <c r="CL179" s="192" t="e">
        <f t="shared" si="4721"/>
        <v>#VALUE!</v>
      </c>
      <c r="CM179" s="106" t="e">
        <f t="shared" si="4722"/>
        <v>#VALUE!</v>
      </c>
      <c r="CN179" s="202"/>
      <c r="CO179" s="202"/>
      <c r="CP179" s="202"/>
      <c r="CQ179" s="202"/>
      <c r="CR179" s="202"/>
      <c r="CS179" s="202"/>
      <c r="CT179" s="202"/>
      <c r="CU179" s="202"/>
      <c r="CV179" s="203"/>
      <c r="CW179" s="204"/>
      <c r="CX179" s="108" t="e">
        <f t="shared" si="4723"/>
        <v>#VALUE!</v>
      </c>
      <c r="CY179" s="102">
        <f>IF(E179=0,0,SUMIF('Cocktail (December 2025)'!$F$6:$DB$1547,E179,'Cocktail (December 2025)'!$AA$6:$AA$1547))</f>
        <v>0</v>
      </c>
      <c r="CZ179" s="108" t="e">
        <f t="shared" si="4724"/>
        <v>#VALUE!</v>
      </c>
      <c r="DA179" s="109" t="e">
        <f t="shared" si="4725"/>
        <v>#VALUE!</v>
      </c>
      <c r="DB179" s="104" t="e">
        <f t="shared" si="4726"/>
        <v>#VALUE!</v>
      </c>
      <c r="DC179" s="105" t="e">
        <f t="shared" si="4727"/>
        <v>#VALUE!</v>
      </c>
      <c r="DD179" s="191"/>
      <c r="DE179" s="192" t="e">
        <f t="shared" si="4728"/>
        <v>#VALUE!</v>
      </c>
      <c r="DF179" s="106" t="e">
        <f t="shared" si="4729"/>
        <v>#VALUE!</v>
      </c>
      <c r="DG179" s="202"/>
      <c r="DH179" s="202"/>
      <c r="DI179" s="202"/>
      <c r="DJ179" s="202"/>
      <c r="DK179" s="202"/>
      <c r="DL179" s="202"/>
      <c r="DM179" s="202"/>
      <c r="DN179" s="202"/>
      <c r="DO179" s="203"/>
      <c r="DP179" s="204"/>
      <c r="DQ179" s="108" t="e">
        <f t="shared" si="4730"/>
        <v>#VALUE!</v>
      </c>
      <c r="DR179" s="102">
        <f>IF(E179=0,0,SUMIF('Cocktail (December 2025)'!$F$6:$DB$1547,E179,'Cocktail (December 2025)'!$AD$6:$AD$1547))</f>
        <v>0</v>
      </c>
      <c r="DS179" s="108" t="e">
        <f t="shared" si="4731"/>
        <v>#VALUE!</v>
      </c>
      <c r="DT179" s="109" t="e">
        <f t="shared" si="4732"/>
        <v>#VALUE!</v>
      </c>
      <c r="DU179" s="104" t="e">
        <f t="shared" si="4733"/>
        <v>#VALUE!</v>
      </c>
      <c r="DV179" s="105" t="e">
        <f t="shared" si="4734"/>
        <v>#VALUE!</v>
      </c>
      <c r="DW179" s="191"/>
      <c r="DX179" s="192" t="e">
        <f t="shared" si="4735"/>
        <v>#VALUE!</v>
      </c>
      <c r="DY179" s="106" t="e">
        <f t="shared" si="4736"/>
        <v>#VALUE!</v>
      </c>
      <c r="DZ179" s="202"/>
      <c r="EA179" s="202"/>
      <c r="EB179" s="202"/>
      <c r="EC179" s="202"/>
      <c r="ED179" s="202"/>
      <c r="EE179" s="202"/>
      <c r="EF179" s="202"/>
      <c r="EG179" s="202"/>
      <c r="EH179" s="203"/>
      <c r="EI179" s="204"/>
      <c r="EJ179" s="108" t="e">
        <f t="shared" si="4737"/>
        <v>#VALUE!</v>
      </c>
      <c r="EK179" s="102">
        <f>IF(E179=0,0,SUMIF('Cocktail (December 2025)'!$F$6:$DB$1547,E179,'Cocktail (December 2025)'!$AG$6:$AG$1547))</f>
        <v>0</v>
      </c>
      <c r="EL179" s="108" t="e">
        <f t="shared" si="4738"/>
        <v>#VALUE!</v>
      </c>
      <c r="EM179" s="109" t="e">
        <f t="shared" si="4739"/>
        <v>#VALUE!</v>
      </c>
      <c r="EN179" s="104" t="e">
        <f t="shared" si="4740"/>
        <v>#VALUE!</v>
      </c>
      <c r="EO179" s="105" t="e">
        <f t="shared" si="4741"/>
        <v>#VALUE!</v>
      </c>
      <c r="EP179" s="191"/>
      <c r="EQ179" s="199" t="e">
        <f t="shared" si="4742"/>
        <v>#VALUE!</v>
      </c>
      <c r="ER179" s="185" t="e">
        <f t="shared" si="4743"/>
        <v>#VALUE!</v>
      </c>
      <c r="ES179" s="202"/>
      <c r="ET179" s="202"/>
      <c r="EU179" s="202"/>
      <c r="EV179" s="202"/>
      <c r="EW179" s="202"/>
      <c r="EX179" s="202"/>
      <c r="EY179" s="202"/>
      <c r="EZ179" s="202"/>
      <c r="FA179" s="203"/>
      <c r="FB179" s="204"/>
      <c r="FC179" s="108" t="e">
        <f t="shared" si="4744"/>
        <v>#VALUE!</v>
      </c>
      <c r="FD179" s="102">
        <f>IF(E179=0,0,SUMIF('Cocktail (December 2025)'!$F$6:$DB$1547,E179,'Cocktail (December 2025)'!$AJ$6:$AJ$1547))</f>
        <v>0</v>
      </c>
      <c r="FE179" s="108" t="e">
        <f t="shared" si="4745"/>
        <v>#VALUE!</v>
      </c>
      <c r="FF179" s="109" t="e">
        <f t="shared" si="4746"/>
        <v>#VALUE!</v>
      </c>
      <c r="FG179" s="104" t="e">
        <f t="shared" si="4747"/>
        <v>#VALUE!</v>
      </c>
      <c r="FH179" s="105" t="e">
        <f t="shared" si="4748"/>
        <v>#VALUE!</v>
      </c>
      <c r="FI179" s="191"/>
      <c r="FJ179" s="192" t="e">
        <f t="shared" si="4749"/>
        <v>#VALUE!</v>
      </c>
      <c r="FK179" s="110" t="e">
        <f t="shared" si="4750"/>
        <v>#VALUE!</v>
      </c>
      <c r="FL179" s="202"/>
      <c r="FM179" s="202"/>
      <c r="FN179" s="202"/>
      <c r="FO179" s="202"/>
      <c r="FP179" s="202"/>
      <c r="FQ179" s="202"/>
      <c r="FR179" s="202"/>
      <c r="FS179" s="202"/>
      <c r="FT179" s="203"/>
      <c r="FU179" s="204"/>
      <c r="FV179" s="108" t="e">
        <f t="shared" si="4751"/>
        <v>#VALUE!</v>
      </c>
      <c r="FW179" s="102">
        <f>IF(E179=0,0,SUMIF('Cocktail (December 2025)'!$F$6:$DB$1547,E179,'Cocktail (December 2025)'!$AM$6:$AM$1547))</f>
        <v>0</v>
      </c>
      <c r="FX179" s="108" t="e">
        <f t="shared" si="4752"/>
        <v>#VALUE!</v>
      </c>
      <c r="FY179" s="109" t="e">
        <f t="shared" si="4753"/>
        <v>#VALUE!</v>
      </c>
      <c r="FZ179" s="104" t="e">
        <f t="shared" si="4754"/>
        <v>#VALUE!</v>
      </c>
      <c r="GA179" s="105" t="e">
        <f t="shared" si="4755"/>
        <v>#VALUE!</v>
      </c>
      <c r="GB179" s="191"/>
      <c r="GC179" s="192" t="e">
        <f t="shared" si="4756"/>
        <v>#VALUE!</v>
      </c>
      <c r="GD179" s="106" t="e">
        <f t="shared" si="4757"/>
        <v>#VALUE!</v>
      </c>
      <c r="GE179" s="202"/>
      <c r="GF179" s="202"/>
      <c r="GG179" s="202"/>
      <c r="GH179" s="202"/>
      <c r="GI179" s="202"/>
      <c r="GJ179" s="202"/>
      <c r="GK179" s="202"/>
      <c r="GL179" s="202"/>
      <c r="GM179" s="203"/>
      <c r="GN179" s="204"/>
      <c r="GO179" s="108" t="e">
        <f t="shared" si="4758"/>
        <v>#VALUE!</v>
      </c>
      <c r="GP179" s="102">
        <f>IF(E179=0,0,SUMIF('Cocktail (December 2025)'!$F$6:$DB$1547,E179,'Cocktail (December 2025)'!$AP$6:$AP$1547))</f>
        <v>0</v>
      </c>
      <c r="GQ179" s="108" t="e">
        <f t="shared" si="4759"/>
        <v>#VALUE!</v>
      </c>
      <c r="GR179" s="109" t="e">
        <f t="shared" si="4760"/>
        <v>#VALUE!</v>
      </c>
      <c r="GS179" s="104" t="e">
        <f t="shared" si="4761"/>
        <v>#VALUE!</v>
      </c>
      <c r="GT179" s="105" t="e">
        <f t="shared" si="4762"/>
        <v>#VALUE!</v>
      </c>
      <c r="GU179" s="191"/>
      <c r="GV179" s="192" t="e">
        <f t="shared" si="4763"/>
        <v>#VALUE!</v>
      </c>
      <c r="GW179" s="106" t="e">
        <f t="shared" si="4764"/>
        <v>#VALUE!</v>
      </c>
      <c r="GX179" s="202"/>
      <c r="GY179" s="202"/>
      <c r="GZ179" s="202"/>
      <c r="HA179" s="202"/>
      <c r="HB179" s="202"/>
      <c r="HC179" s="202"/>
      <c r="HD179" s="202"/>
      <c r="HE179" s="202"/>
      <c r="HF179" s="203"/>
      <c r="HG179" s="204"/>
      <c r="HH179" s="108" t="e">
        <f t="shared" si="4765"/>
        <v>#VALUE!</v>
      </c>
      <c r="HI179" s="102">
        <f>IF(E179=0,0,SUMIF('Cocktail (December 2025)'!$F$6:$DB$1547,E179,'Cocktail (December 2025)'!$AS$6:$AS$1547))</f>
        <v>0</v>
      </c>
      <c r="HJ179" s="108" t="e">
        <f t="shared" si="4766"/>
        <v>#VALUE!</v>
      </c>
      <c r="HK179" s="109" t="e">
        <f t="shared" si="4767"/>
        <v>#VALUE!</v>
      </c>
      <c r="HL179" s="104" t="e">
        <f t="shared" si="4768"/>
        <v>#VALUE!</v>
      </c>
      <c r="HM179" s="105" t="e">
        <f t="shared" si="4769"/>
        <v>#VALUE!</v>
      </c>
      <c r="HN179" s="191"/>
      <c r="HO179" s="192" t="e">
        <f t="shared" si="4770"/>
        <v>#VALUE!</v>
      </c>
      <c r="HP179" s="106" t="e">
        <f t="shared" si="4771"/>
        <v>#VALUE!</v>
      </c>
      <c r="HQ179" s="202"/>
      <c r="HR179" s="202"/>
      <c r="HS179" s="202"/>
      <c r="HT179" s="202"/>
      <c r="HU179" s="202"/>
      <c r="HV179" s="202"/>
      <c r="HW179" s="202"/>
      <c r="HX179" s="202"/>
      <c r="HY179" s="203"/>
      <c r="HZ179" s="204"/>
      <c r="IA179" s="108" t="e">
        <f t="shared" si="4772"/>
        <v>#VALUE!</v>
      </c>
      <c r="IB179" s="102">
        <f>IF(E179=0,0,SUMIF('Cocktail (December 2025)'!$F$6:$DB$1547,E179,'Cocktail (December 2025)'!$AV$6:$AV$1547))</f>
        <v>0</v>
      </c>
      <c r="IC179" s="108" t="e">
        <f t="shared" si="4773"/>
        <v>#VALUE!</v>
      </c>
      <c r="ID179" s="109" t="e">
        <f t="shared" si="4774"/>
        <v>#VALUE!</v>
      </c>
      <c r="IE179" s="104" t="e">
        <f t="shared" si="4775"/>
        <v>#VALUE!</v>
      </c>
      <c r="IF179" s="105" t="e">
        <f t="shared" si="4776"/>
        <v>#VALUE!</v>
      </c>
      <c r="IG179" s="191"/>
      <c r="IH179" s="192" t="e">
        <f t="shared" si="4777"/>
        <v>#VALUE!</v>
      </c>
      <c r="II179" s="106" t="e">
        <f t="shared" si="4778"/>
        <v>#VALUE!</v>
      </c>
      <c r="IJ179" s="202"/>
      <c r="IK179" s="202"/>
      <c r="IL179" s="202"/>
      <c r="IM179" s="202"/>
      <c r="IN179" s="202"/>
      <c r="IO179" s="202"/>
      <c r="IP179" s="202"/>
      <c r="IQ179" s="202"/>
      <c r="IR179" s="203"/>
      <c r="IS179" s="204"/>
      <c r="IT179" s="108" t="e">
        <f t="shared" si="4779"/>
        <v>#VALUE!</v>
      </c>
      <c r="IU179" s="102">
        <f>IF(E179=0,0,SUMIF('Cocktail (December 2025)'!$F$6:$DB$1547,E179,'Cocktail (December 2025)'!$AY$6:$AY$1547))</f>
        <v>0</v>
      </c>
      <c r="IV179" s="108" t="e">
        <f t="shared" si="4780"/>
        <v>#VALUE!</v>
      </c>
      <c r="IW179" s="109" t="e">
        <f t="shared" si="4781"/>
        <v>#VALUE!</v>
      </c>
      <c r="IX179" s="104" t="e">
        <f t="shared" si="4782"/>
        <v>#VALUE!</v>
      </c>
      <c r="IY179" s="105" t="e">
        <f t="shared" si="4783"/>
        <v>#VALUE!</v>
      </c>
      <c r="IZ179" s="191"/>
      <c r="JA179" s="192" t="e">
        <f t="shared" si="4784"/>
        <v>#VALUE!</v>
      </c>
      <c r="JB179" s="106" t="e">
        <f t="shared" si="4785"/>
        <v>#VALUE!</v>
      </c>
      <c r="JC179" s="202"/>
      <c r="JD179" s="202"/>
      <c r="JE179" s="202"/>
      <c r="JF179" s="202"/>
      <c r="JG179" s="202"/>
      <c r="JH179" s="202"/>
      <c r="JI179" s="202"/>
      <c r="JJ179" s="202"/>
      <c r="JK179" s="203"/>
      <c r="JL179" s="204"/>
      <c r="JM179" s="108" t="e">
        <f t="shared" si="4786"/>
        <v>#VALUE!</v>
      </c>
      <c r="JN179" s="102">
        <f>IF(E179=0,0,SUMIF('Cocktail (December 2025)'!$F$6:$DB$1547,E179,'Cocktail (December 2025)'!$BB$6:$BB$1547))</f>
        <v>0</v>
      </c>
      <c r="JO179" s="108" t="e">
        <f t="shared" si="4787"/>
        <v>#VALUE!</v>
      </c>
      <c r="JP179" s="109" t="e">
        <f t="shared" si="4788"/>
        <v>#VALUE!</v>
      </c>
      <c r="JQ179" s="104" t="e">
        <f t="shared" si="4789"/>
        <v>#VALUE!</v>
      </c>
      <c r="JR179" s="105" t="e">
        <f t="shared" si="4790"/>
        <v>#VALUE!</v>
      </c>
      <c r="JS179" s="191"/>
      <c r="JT179" s="192" t="e">
        <f t="shared" si="4791"/>
        <v>#VALUE!</v>
      </c>
      <c r="JU179" s="106" t="e">
        <f t="shared" si="4792"/>
        <v>#VALUE!</v>
      </c>
      <c r="JV179" s="202"/>
      <c r="JW179" s="202"/>
      <c r="JX179" s="202"/>
      <c r="JY179" s="202"/>
      <c r="JZ179" s="202"/>
      <c r="KA179" s="202"/>
      <c r="KB179" s="202"/>
      <c r="KC179" s="202"/>
      <c r="KD179" s="203"/>
      <c r="KE179" s="204"/>
      <c r="KF179" s="108" t="e">
        <f t="shared" si="4793"/>
        <v>#VALUE!</v>
      </c>
      <c r="KG179" s="102">
        <f>IF(E179=0,0,SUMIF('Cocktail (December 2025)'!$F$6:$DB$1547,E179,'Cocktail (December 2025)'!$BE$6:$BE$1547))</f>
        <v>0</v>
      </c>
      <c r="KH179" s="108" t="e">
        <f t="shared" si="4794"/>
        <v>#VALUE!</v>
      </c>
      <c r="KI179" s="109" t="e">
        <f t="shared" si="4795"/>
        <v>#VALUE!</v>
      </c>
      <c r="KJ179" s="104" t="e">
        <f t="shared" si="4796"/>
        <v>#VALUE!</v>
      </c>
      <c r="KK179" s="105" t="e">
        <f t="shared" si="4797"/>
        <v>#VALUE!</v>
      </c>
      <c r="KL179" s="191"/>
      <c r="KM179" s="192" t="e">
        <f t="shared" si="4798"/>
        <v>#VALUE!</v>
      </c>
      <c r="KN179" s="106" t="e">
        <f t="shared" si="4799"/>
        <v>#VALUE!</v>
      </c>
      <c r="KO179" s="202"/>
      <c r="KP179" s="202"/>
      <c r="KQ179" s="202"/>
      <c r="KR179" s="202"/>
      <c r="KS179" s="202"/>
      <c r="KT179" s="202"/>
      <c r="KU179" s="202"/>
      <c r="KV179" s="202"/>
      <c r="KW179" s="203"/>
      <c r="KX179" s="204"/>
      <c r="KY179" s="108" t="e">
        <f t="shared" si="4800"/>
        <v>#VALUE!</v>
      </c>
      <c r="KZ179" s="102">
        <f>IF(E179=0,0,SUMIF('Cocktail (December 2025)'!$F$6:$DB$1547,E179,'Cocktail (December 2025)'!$BH$6:$BH$1547))</f>
        <v>0</v>
      </c>
      <c r="LA179" s="108" t="e">
        <f t="shared" si="4801"/>
        <v>#VALUE!</v>
      </c>
      <c r="LB179" s="109" t="e">
        <f t="shared" si="4802"/>
        <v>#VALUE!</v>
      </c>
      <c r="LC179" s="104" t="e">
        <f t="shared" si="4803"/>
        <v>#VALUE!</v>
      </c>
      <c r="LD179" s="105" t="e">
        <f t="shared" si="4804"/>
        <v>#VALUE!</v>
      </c>
      <c r="LE179" s="191"/>
      <c r="LF179" s="192" t="e">
        <f t="shared" si="4805"/>
        <v>#VALUE!</v>
      </c>
      <c r="LG179" s="106" t="e">
        <f t="shared" si="4806"/>
        <v>#VALUE!</v>
      </c>
      <c r="LH179" s="202"/>
      <c r="LI179" s="202"/>
      <c r="LJ179" s="202"/>
      <c r="LK179" s="202"/>
      <c r="LL179" s="202"/>
      <c r="LM179" s="202"/>
      <c r="LN179" s="202"/>
      <c r="LO179" s="202"/>
      <c r="LP179" s="203"/>
      <c r="LQ179" s="204"/>
      <c r="LR179" s="108" t="e">
        <f t="shared" si="4807"/>
        <v>#VALUE!</v>
      </c>
      <c r="LS179" s="102">
        <f>IF(E179=0,0,SUMIF('Cocktail (December 2025)'!$F$6:$DB$1547,E179,'Cocktail (December 2025)'!$BK$6:$BK$1547))</f>
        <v>0</v>
      </c>
      <c r="LT179" s="108" t="e">
        <f t="shared" si="4808"/>
        <v>#VALUE!</v>
      </c>
      <c r="LU179" s="109" t="e">
        <f t="shared" si="4809"/>
        <v>#VALUE!</v>
      </c>
      <c r="LV179" s="104" t="e">
        <f t="shared" si="4810"/>
        <v>#VALUE!</v>
      </c>
      <c r="LW179" s="105" t="e">
        <f t="shared" si="4811"/>
        <v>#VALUE!</v>
      </c>
      <c r="LX179" s="191"/>
      <c r="LY179" s="192" t="e">
        <f t="shared" si="4812"/>
        <v>#VALUE!</v>
      </c>
      <c r="LZ179" s="106" t="e">
        <f t="shared" si="4813"/>
        <v>#VALUE!</v>
      </c>
      <c r="MA179" s="202"/>
      <c r="MB179" s="202"/>
      <c r="MC179" s="202"/>
      <c r="MD179" s="202"/>
      <c r="ME179" s="202"/>
      <c r="MF179" s="202"/>
      <c r="MG179" s="202"/>
      <c r="MH179" s="202"/>
      <c r="MI179" s="203"/>
      <c r="MJ179" s="204"/>
      <c r="MK179" s="108" t="e">
        <f t="shared" si="4814"/>
        <v>#VALUE!</v>
      </c>
      <c r="ML179" s="102">
        <f>IF(E179=0,0,SUMIF('Cocktail (December 2025)'!$F$6:$DB$1547,E179,'Cocktail (December 2025)'!$BN$6:$BN$1547))</f>
        <v>0</v>
      </c>
      <c r="MM179" s="108" t="e">
        <f t="shared" si="4815"/>
        <v>#VALUE!</v>
      </c>
      <c r="MN179" s="109" t="e">
        <f t="shared" si="4816"/>
        <v>#VALUE!</v>
      </c>
      <c r="MO179" s="104" t="e">
        <f t="shared" si="4817"/>
        <v>#VALUE!</v>
      </c>
      <c r="MP179" s="105" t="e">
        <f t="shared" si="4818"/>
        <v>#VALUE!</v>
      </c>
      <c r="MQ179" s="191"/>
      <c r="MR179" s="192" t="e">
        <f t="shared" si="4819"/>
        <v>#VALUE!</v>
      </c>
      <c r="MS179" s="106" t="e">
        <f t="shared" si="4820"/>
        <v>#VALUE!</v>
      </c>
      <c r="MT179" s="202"/>
      <c r="MU179" s="202"/>
      <c r="MV179" s="202"/>
      <c r="MW179" s="202"/>
      <c r="MX179" s="202"/>
      <c r="MY179" s="202"/>
      <c r="MZ179" s="202"/>
      <c r="NA179" s="202"/>
      <c r="NB179" s="203"/>
      <c r="NC179" s="204"/>
      <c r="ND179" s="108" t="e">
        <f t="shared" si="4821"/>
        <v>#VALUE!</v>
      </c>
      <c r="NE179" s="102">
        <f>IF(E179=0,0,SUMIF('Cocktail (December 2025)'!$F$6:$DB$1547,E179,'Cocktail (December 2025)'!$BQ$6:$BQ$1547))</f>
        <v>0</v>
      </c>
      <c r="NF179" s="108" t="e">
        <f t="shared" si="4822"/>
        <v>#VALUE!</v>
      </c>
      <c r="NG179" s="109" t="e">
        <f t="shared" si="4823"/>
        <v>#VALUE!</v>
      </c>
      <c r="NH179" s="104" t="e">
        <f t="shared" si="4824"/>
        <v>#VALUE!</v>
      </c>
      <c r="NI179" s="105" t="e">
        <f t="shared" si="4825"/>
        <v>#VALUE!</v>
      </c>
      <c r="NJ179" s="191"/>
      <c r="NK179" s="192" t="e">
        <f t="shared" si="4826"/>
        <v>#VALUE!</v>
      </c>
      <c r="NL179" s="106" t="e">
        <f t="shared" si="4827"/>
        <v>#VALUE!</v>
      </c>
      <c r="NM179" s="202"/>
      <c r="NN179" s="202"/>
      <c r="NO179" s="202"/>
      <c r="NP179" s="202"/>
      <c r="NQ179" s="202"/>
      <c r="NR179" s="202"/>
      <c r="NS179" s="202"/>
      <c r="NT179" s="202"/>
      <c r="NU179" s="203"/>
      <c r="NV179" s="204"/>
      <c r="NW179" s="108" t="e">
        <f t="shared" si="4828"/>
        <v>#VALUE!</v>
      </c>
      <c r="NX179" s="102">
        <f>IF(E179=0,0,SUMIF('Cocktail (December 2025)'!$F$6:$DB$1547,E179,'Cocktail (December 2025)'!$BT$6:$BT$1547))</f>
        <v>0</v>
      </c>
      <c r="NY179" s="108" t="e">
        <f t="shared" si="4829"/>
        <v>#VALUE!</v>
      </c>
      <c r="NZ179" s="109" t="e">
        <f t="shared" si="4830"/>
        <v>#VALUE!</v>
      </c>
      <c r="OA179" s="104" t="e">
        <f t="shared" si="4831"/>
        <v>#VALUE!</v>
      </c>
      <c r="OB179" s="105" t="e">
        <f t="shared" si="4832"/>
        <v>#VALUE!</v>
      </c>
      <c r="OC179" s="191"/>
      <c r="OD179" s="192" t="e">
        <f t="shared" si="4833"/>
        <v>#VALUE!</v>
      </c>
      <c r="OE179" s="106" t="e">
        <f t="shared" si="4834"/>
        <v>#VALUE!</v>
      </c>
      <c r="OF179" s="202"/>
      <c r="OG179" s="202"/>
      <c r="OH179" s="202"/>
      <c r="OI179" s="202"/>
      <c r="OJ179" s="202"/>
      <c r="OK179" s="202"/>
      <c r="OL179" s="202"/>
      <c r="OM179" s="202"/>
      <c r="ON179" s="203"/>
      <c r="OO179" s="204"/>
      <c r="OP179" s="108" t="e">
        <f t="shared" si="4835"/>
        <v>#VALUE!</v>
      </c>
      <c r="OQ179" s="102">
        <f>IF(E179=0,0,SUMIF('Cocktail (December 2025)'!$F$6:$DB$1547,E179,'Cocktail (December 2025)'!$BW$6:$BW$1547))</f>
        <v>0</v>
      </c>
      <c r="OR179" s="108" t="e">
        <f t="shared" si="4836"/>
        <v>#VALUE!</v>
      </c>
      <c r="OS179" s="109" t="e">
        <f t="shared" si="4837"/>
        <v>#VALUE!</v>
      </c>
      <c r="OT179" s="104" t="e">
        <f t="shared" si="4838"/>
        <v>#VALUE!</v>
      </c>
      <c r="OU179" s="105" t="e">
        <f t="shared" si="4839"/>
        <v>#VALUE!</v>
      </c>
      <c r="OV179" s="191"/>
      <c r="OW179" s="192" t="e">
        <f t="shared" si="4840"/>
        <v>#VALUE!</v>
      </c>
      <c r="OX179" s="106" t="e">
        <f t="shared" si="4841"/>
        <v>#VALUE!</v>
      </c>
      <c r="OY179" s="202"/>
      <c r="OZ179" s="202"/>
      <c r="PA179" s="202"/>
      <c r="PB179" s="202"/>
      <c r="PC179" s="202"/>
      <c r="PD179" s="202"/>
      <c r="PE179" s="202"/>
      <c r="PF179" s="202"/>
      <c r="PG179" s="203"/>
      <c r="PH179" s="204"/>
      <c r="PI179" s="108" t="e">
        <f t="shared" si="4842"/>
        <v>#VALUE!</v>
      </c>
      <c r="PJ179" s="102">
        <f>IF(E179=0,0,SUMIF('Cocktail (December 2025)'!$F$6:$DB$1547,E179,'Cocktail (December 2025)'!$BZ$6:$BZ$1547))</f>
        <v>0</v>
      </c>
      <c r="PK179" s="108" t="e">
        <f t="shared" si="4843"/>
        <v>#VALUE!</v>
      </c>
      <c r="PL179" s="109" t="e">
        <f t="shared" si="4844"/>
        <v>#VALUE!</v>
      </c>
      <c r="PM179" s="104" t="e">
        <f t="shared" si="4845"/>
        <v>#VALUE!</v>
      </c>
      <c r="PN179" s="105" t="e">
        <f t="shared" si="4846"/>
        <v>#VALUE!</v>
      </c>
      <c r="PO179" s="191"/>
      <c r="PP179" s="192" t="e">
        <f t="shared" si="4847"/>
        <v>#VALUE!</v>
      </c>
      <c r="PQ179" s="106" t="e">
        <f t="shared" si="4848"/>
        <v>#VALUE!</v>
      </c>
      <c r="PR179" s="202"/>
      <c r="PS179" s="202"/>
      <c r="PT179" s="202"/>
      <c r="PU179" s="202"/>
      <c r="PV179" s="202"/>
      <c r="PW179" s="202"/>
      <c r="PX179" s="202"/>
      <c r="PY179" s="202"/>
      <c r="PZ179" s="203"/>
      <c r="QA179" s="204"/>
      <c r="QB179" s="108" t="e">
        <f t="shared" si="4849"/>
        <v>#VALUE!</v>
      </c>
      <c r="QC179" s="102">
        <f>IF(E179=0,0,SUMIF('Cocktail (December 2025)'!$F$6:$DB$1547,E179,'Cocktail (December 2025)'!$CC$6:$CC$1547))</f>
        <v>0</v>
      </c>
      <c r="QD179" s="108" t="e">
        <f t="shared" si="4850"/>
        <v>#VALUE!</v>
      </c>
      <c r="QE179" s="109" t="e">
        <f t="shared" si="4851"/>
        <v>#VALUE!</v>
      </c>
      <c r="QF179" s="104" t="e">
        <f t="shared" si="4852"/>
        <v>#VALUE!</v>
      </c>
      <c r="QG179" s="105" t="e">
        <f t="shared" si="4853"/>
        <v>#VALUE!</v>
      </c>
      <c r="QH179" s="191"/>
      <c r="QI179" s="192" t="e">
        <f t="shared" si="4854"/>
        <v>#VALUE!</v>
      </c>
      <c r="QJ179" s="106" t="e">
        <f t="shared" si="4855"/>
        <v>#VALUE!</v>
      </c>
      <c r="QK179" s="202"/>
      <c r="QL179" s="202"/>
      <c r="QM179" s="202"/>
      <c r="QN179" s="202"/>
      <c r="QO179" s="202"/>
      <c r="QP179" s="202"/>
      <c r="QQ179" s="202"/>
      <c r="QR179" s="202"/>
      <c r="QS179" s="203"/>
      <c r="QT179" s="204"/>
      <c r="QU179" s="108" t="e">
        <f t="shared" si="4856"/>
        <v>#VALUE!</v>
      </c>
      <c r="QV179" s="102">
        <f>IF(E179=0,0,SUMIF('Cocktail (December 2025)'!$F$6:$DB$1547,E179,'Cocktail (December 2025)'!$CF$6:$CF$1547))</f>
        <v>0</v>
      </c>
      <c r="QW179" s="108" t="e">
        <f t="shared" si="4857"/>
        <v>#VALUE!</v>
      </c>
      <c r="QX179" s="109" t="e">
        <f t="shared" si="4858"/>
        <v>#VALUE!</v>
      </c>
      <c r="QY179" s="104" t="e">
        <f t="shared" si="4859"/>
        <v>#VALUE!</v>
      </c>
      <c r="QZ179" s="105" t="e">
        <f t="shared" si="4860"/>
        <v>#VALUE!</v>
      </c>
      <c r="RA179" s="191"/>
      <c r="RB179" s="192" t="e">
        <f t="shared" si="4861"/>
        <v>#VALUE!</v>
      </c>
      <c r="RC179" s="106" t="e">
        <f t="shared" si="4862"/>
        <v>#VALUE!</v>
      </c>
      <c r="RD179" s="202"/>
      <c r="RE179" s="202"/>
      <c r="RF179" s="202"/>
      <c r="RG179" s="202"/>
      <c r="RH179" s="202"/>
      <c r="RI179" s="202"/>
      <c r="RJ179" s="202"/>
      <c r="RK179" s="202"/>
      <c r="RL179" s="203"/>
      <c r="RM179" s="204"/>
      <c r="RN179" s="108" t="e">
        <f t="shared" si="4863"/>
        <v>#VALUE!</v>
      </c>
      <c r="RO179" s="102">
        <f>IF(E179=0,0,SUMIF('Cocktail (December 2025)'!$F$6:$DB$1547,E179,'Cocktail (December 2025)'!$CI$6:$CI$1547))</f>
        <v>0</v>
      </c>
      <c r="RP179" s="108" t="e">
        <f t="shared" si="4864"/>
        <v>#VALUE!</v>
      </c>
      <c r="RQ179" s="109" t="e">
        <f t="shared" si="4865"/>
        <v>#VALUE!</v>
      </c>
      <c r="RR179" s="104" t="e">
        <f t="shared" si="4866"/>
        <v>#VALUE!</v>
      </c>
      <c r="RS179" s="105" t="e">
        <f t="shared" si="4867"/>
        <v>#VALUE!</v>
      </c>
      <c r="RT179" s="191"/>
      <c r="RU179" s="192" t="e">
        <f t="shared" si="4868"/>
        <v>#VALUE!</v>
      </c>
      <c r="RV179" s="106" t="e">
        <f t="shared" si="4869"/>
        <v>#VALUE!</v>
      </c>
      <c r="RW179" s="202"/>
      <c r="RX179" s="202"/>
      <c r="RY179" s="202"/>
      <c r="RZ179" s="202"/>
      <c r="SA179" s="202"/>
      <c r="SB179" s="202"/>
      <c r="SC179" s="202"/>
      <c r="SD179" s="202"/>
      <c r="SE179" s="203"/>
      <c r="SF179" s="204"/>
      <c r="SG179" s="108" t="e">
        <f t="shared" si="4870"/>
        <v>#VALUE!</v>
      </c>
      <c r="SH179" s="102">
        <f>IF(E179=0,0,SUMIF('Cocktail (December 2025)'!$F$6:$DB$1547,E179,'Cocktail (December 2025)'!$CL$6:$CL$1547))</f>
        <v>0</v>
      </c>
      <c r="SI179" s="108" t="e">
        <f t="shared" si="4871"/>
        <v>#VALUE!</v>
      </c>
      <c r="SJ179" s="109" t="e">
        <f t="shared" si="4872"/>
        <v>#VALUE!</v>
      </c>
      <c r="SK179" s="104" t="e">
        <f t="shared" si="4873"/>
        <v>#VALUE!</v>
      </c>
      <c r="SL179" s="105" t="e">
        <f t="shared" si="4874"/>
        <v>#VALUE!</v>
      </c>
      <c r="SM179" s="191"/>
      <c r="SN179" s="192" t="e">
        <f t="shared" si="4875"/>
        <v>#VALUE!</v>
      </c>
      <c r="SO179" s="106" t="e">
        <f t="shared" si="4876"/>
        <v>#VALUE!</v>
      </c>
      <c r="SP179" s="202"/>
      <c r="SQ179" s="202"/>
      <c r="SR179" s="202"/>
      <c r="SS179" s="202"/>
      <c r="ST179" s="202"/>
      <c r="SU179" s="202"/>
      <c r="SV179" s="202"/>
      <c r="SW179" s="202"/>
      <c r="SX179" s="203"/>
      <c r="SY179" s="204"/>
      <c r="SZ179" s="108" t="e">
        <f t="shared" si="4877"/>
        <v>#VALUE!</v>
      </c>
      <c r="TA179" s="102">
        <f>IF(E179=0,0,SUMIF('Cocktail (December 2025)'!$F$6:$DB$1547,E179,'Cocktail (December 2025)'!$CO$6:$CO$1547))</f>
        <v>0</v>
      </c>
      <c r="TB179" s="108" t="e">
        <f t="shared" si="4878"/>
        <v>#VALUE!</v>
      </c>
      <c r="TC179" s="109" t="e">
        <f t="shared" si="4879"/>
        <v>#VALUE!</v>
      </c>
      <c r="TD179" s="104" t="e">
        <f t="shared" si="4880"/>
        <v>#VALUE!</v>
      </c>
      <c r="TE179" s="105" t="e">
        <f t="shared" si="4881"/>
        <v>#VALUE!</v>
      </c>
      <c r="TF179" s="191"/>
      <c r="TG179" s="192" t="e">
        <f t="shared" si="4882"/>
        <v>#VALUE!</v>
      </c>
      <c r="TH179" s="106" t="e">
        <f t="shared" si="4883"/>
        <v>#VALUE!</v>
      </c>
      <c r="TI179" s="202"/>
      <c r="TJ179" s="202"/>
      <c r="TK179" s="202"/>
      <c r="TL179" s="202"/>
      <c r="TM179" s="202"/>
      <c r="TN179" s="202"/>
      <c r="TO179" s="202"/>
      <c r="TP179" s="202"/>
      <c r="TQ179" s="203"/>
      <c r="TR179" s="204"/>
      <c r="TS179" s="108" t="e">
        <f t="shared" si="4884"/>
        <v>#VALUE!</v>
      </c>
      <c r="TT179" s="102">
        <f>IF(E179=0,0,SUMIF('Cocktail (December 2025)'!$F$6:$DB$1547,E179,'Cocktail (December 2025)'!$CR$6:$CR$1547))</f>
        <v>0</v>
      </c>
      <c r="TU179" s="108" t="e">
        <f t="shared" si="4885"/>
        <v>#VALUE!</v>
      </c>
      <c r="TV179" s="109" t="e">
        <f t="shared" si="4886"/>
        <v>#VALUE!</v>
      </c>
      <c r="TW179" s="104" t="e">
        <f t="shared" si="4887"/>
        <v>#VALUE!</v>
      </c>
      <c r="TX179" s="105" t="e">
        <f t="shared" si="4888"/>
        <v>#VALUE!</v>
      </c>
      <c r="TY179" s="191"/>
      <c r="TZ179" s="192" t="e">
        <f t="shared" si="4889"/>
        <v>#VALUE!</v>
      </c>
      <c r="UA179" s="106" t="e">
        <f t="shared" si="4890"/>
        <v>#VALUE!</v>
      </c>
      <c r="UB179" s="202"/>
      <c r="UC179" s="202"/>
      <c r="UD179" s="202"/>
      <c r="UE179" s="202"/>
      <c r="UF179" s="202"/>
      <c r="UG179" s="202"/>
      <c r="UH179" s="202"/>
      <c r="UI179" s="202"/>
      <c r="UJ179" s="203"/>
      <c r="UK179" s="204"/>
      <c r="UL179" s="108" t="e">
        <f t="shared" si="4891"/>
        <v>#VALUE!</v>
      </c>
      <c r="UM179" s="102">
        <f>IF(E179=0,0,SUMIF('Cocktail (December 2025)'!$F$6:$DB$1547,E179,'Cocktail (December 2025)'!$CU$6:$CU$1547))</f>
        <v>0</v>
      </c>
      <c r="UN179" s="108" t="e">
        <f t="shared" si="4892"/>
        <v>#VALUE!</v>
      </c>
      <c r="UO179" s="109" t="e">
        <f t="shared" si="4893"/>
        <v>#VALUE!</v>
      </c>
      <c r="UP179" s="104" t="e">
        <f t="shared" si="4894"/>
        <v>#VALUE!</v>
      </c>
      <c r="UQ179" s="105" t="e">
        <f t="shared" si="4895"/>
        <v>#VALUE!</v>
      </c>
      <c r="UR179" s="191"/>
      <c r="US179" s="192" t="e">
        <f t="shared" si="4896"/>
        <v>#VALUE!</v>
      </c>
      <c r="UT179" s="106" t="e">
        <f t="shared" si="4897"/>
        <v>#VALUE!</v>
      </c>
      <c r="UU179" s="202"/>
      <c r="UV179" s="202"/>
      <c r="UW179" s="202"/>
      <c r="UX179" s="202"/>
      <c r="UY179" s="202"/>
      <c r="UZ179" s="202"/>
      <c r="VA179" s="202"/>
      <c r="VB179" s="202"/>
      <c r="VC179" s="203"/>
      <c r="VD179" s="204"/>
      <c r="VE179" s="108" t="e">
        <f t="shared" si="4898"/>
        <v>#VALUE!</v>
      </c>
      <c r="VF179" s="102">
        <f>IF(E179=0,0,SUMIF('Cocktail (December 2025)'!$F$6:$DB$1547,E179,'Cocktail (December 2025)'!$CX$6:$CX$1547))</f>
        <v>0</v>
      </c>
      <c r="VG179" s="108" t="e">
        <f t="shared" si="4899"/>
        <v>#VALUE!</v>
      </c>
      <c r="VH179" s="109" t="e">
        <f t="shared" si="4900"/>
        <v>#VALUE!</v>
      </c>
      <c r="VI179" s="104" t="e">
        <f t="shared" si="4901"/>
        <v>#VALUE!</v>
      </c>
      <c r="VJ179" s="105" t="e">
        <f t="shared" si="4902"/>
        <v>#VALUE!</v>
      </c>
      <c r="VK179" s="191"/>
      <c r="VL179" s="192" t="e">
        <f t="shared" si="4903"/>
        <v>#VALUE!</v>
      </c>
      <c r="VM179" s="106" t="e">
        <f t="shared" si="4904"/>
        <v>#VALUE!</v>
      </c>
      <c r="VN179" s="202"/>
      <c r="VO179" s="202"/>
      <c r="VP179" s="202"/>
      <c r="VQ179" s="202"/>
      <c r="VR179" s="202"/>
      <c r="VS179" s="202"/>
      <c r="VT179" s="202"/>
      <c r="VU179" s="202"/>
      <c r="VV179" s="203"/>
      <c r="VW179" s="204"/>
      <c r="VX179" s="108" t="e">
        <f t="shared" si="4905"/>
        <v>#VALUE!</v>
      </c>
      <c r="VY179" s="102">
        <f>IF(E179=0,0,SUMIF('Cocktail (December 2025)'!$F$6:$DB$1547,E179,'Cocktail (December 2025)'!$DA$6:$DA$1547))</f>
        <v>0</v>
      </c>
      <c r="VZ179" s="108" t="e">
        <f t="shared" si="4906"/>
        <v>#VALUE!</v>
      </c>
      <c r="WA179" s="109" t="e">
        <f t="shared" si="4907"/>
        <v>#VALUE!</v>
      </c>
      <c r="WB179" s="104" t="e">
        <f t="shared" si="4908"/>
        <v>#VALUE!</v>
      </c>
      <c r="WC179" s="105" t="e">
        <f t="shared" si="4909"/>
        <v>#VALUE!</v>
      </c>
      <c r="WD179" s="191"/>
      <c r="WE179" s="192" t="e">
        <f t="shared" si="4910"/>
        <v>#VALUE!</v>
      </c>
      <c r="WF179" s="14" t="s">
        <v>81</v>
      </c>
      <c r="WG179" s="62">
        <f t="shared" si="4911"/>
        <v>0</v>
      </c>
      <c r="WH179" s="13">
        <f t="shared" si="4912"/>
        <v>0</v>
      </c>
      <c r="WI179" s="13">
        <f t="shared" si="4913"/>
        <v>0</v>
      </c>
      <c r="WJ179" s="13">
        <f t="shared" si="4914"/>
        <v>0</v>
      </c>
      <c r="WK179" s="13">
        <f t="shared" si="4915"/>
        <v>0</v>
      </c>
      <c r="WL179" s="13">
        <f t="shared" si="4916"/>
        <v>0</v>
      </c>
      <c r="WM179" s="13">
        <f t="shared" si="4917"/>
        <v>0</v>
      </c>
      <c r="WN179" s="13">
        <f t="shared" si="4918"/>
        <v>0</v>
      </c>
      <c r="WO179" s="13">
        <f t="shared" si="4919"/>
        <v>0</v>
      </c>
      <c r="WP179" s="63">
        <f t="shared" si="4920"/>
        <v>0</v>
      </c>
      <c r="WQ179" s="63">
        <f t="shared" si="4921"/>
        <v>0</v>
      </c>
      <c r="WR179" s="63" t="e">
        <f t="shared" si="4922"/>
        <v>#VALUE!</v>
      </c>
      <c r="WS179" s="63" t="e">
        <f t="shared" si="4923"/>
        <v>#VALUE!</v>
      </c>
      <c r="WT179" s="54" t="e">
        <f t="shared" si="4924"/>
        <v>#VALUE!</v>
      </c>
      <c r="WU179" s="64" t="e">
        <f t="shared" si="4925"/>
        <v>#VALUE!</v>
      </c>
      <c r="WV179" s="196"/>
      <c r="WW179" s="197" t="e">
        <f t="shared" si="4926"/>
        <v>#VALUE!</v>
      </c>
      <c r="WX179" s="12" t="e">
        <f t="shared" si="4927"/>
        <v>#VALUE!</v>
      </c>
      <c r="WY179" s="61"/>
    </row>
    <row r="180" spans="1:623" ht="15" hidden="1" x14ac:dyDescent="0.3">
      <c r="A180" s="114" t="str">
        <f t="shared" si="3994"/>
        <v>-</v>
      </c>
      <c r="B180" s="175"/>
      <c r="C180" s="173">
        <v>974</v>
      </c>
      <c r="D180" s="174">
        <v>473</v>
      </c>
      <c r="E180" s="138"/>
      <c r="F180" s="98" t="str">
        <f>IF(E180="","",IF(VLOOKUP(E180,'Master Data (December 2025)'!$B$10:$N$857,1)=E180,VLOOKUP(E180,'Master Data (December 2025)'!$B$10:$N$857,6),"XX"))</f>
        <v/>
      </c>
      <c r="G180" s="98"/>
      <c r="H180" s="90" t="str">
        <f>IF(E180="","",IF(VLOOKUP(E180,'Master Data (December 2025)'!$B$10:$N$857,1)=E180,VLOOKUP(E180,'Master Data (December 2025)'!$B$10:$N$857,8),"XX"))</f>
        <v/>
      </c>
      <c r="I180" s="98"/>
      <c r="J180" s="90" t="str">
        <f>IF(E180="","",IF(VLOOKUP(E180,'Master Data (December 2025)'!$B$10:$N$857,1)=E180,VLOOKUP(E180,'Master Data (December 2025)'!$B$10:$N$857,3),"XX"))</f>
        <v/>
      </c>
      <c r="K180" s="99" t="str">
        <f>IF(E180="","",IF(VLOOKUP(E180,'Master Data (December 2025)'!$B$10:$N$857,1)=E180,VLOOKUP(E180,'Master Data (December 2025)'!$B$10:$N$857,5),"XX"))</f>
        <v/>
      </c>
      <c r="L180" s="215" t="str">
        <f>IF(E180="","",IF(VLOOKUP(E180,'Master Data (December 2025)'!$B$10:$N$857,1)=E180,VLOOKUP(E180,'Master Data (December 2025)'!$B$10:$N$857,11),"XX"))</f>
        <v/>
      </c>
      <c r="M180" s="215" t="str">
        <f>IF(E180="","",IF(VLOOKUP(E180,'Master Data (December 2025)'!$B$10:$N$857,1)=E180,VLOOKUP(E180,'Master Data (December 2025)'!$B$10:$N$857,13),"XX"))</f>
        <v/>
      </c>
      <c r="N180" s="208"/>
      <c r="O180" s="100">
        <f t="shared" si="4695"/>
        <v>0</v>
      </c>
      <c r="P180" s="202"/>
      <c r="Q180" s="202"/>
      <c r="R180" s="202"/>
      <c r="S180" s="202"/>
      <c r="T180" s="202"/>
      <c r="U180" s="202"/>
      <c r="V180" s="202"/>
      <c r="W180" s="202"/>
      <c r="X180" s="203"/>
      <c r="Y180" s="204"/>
      <c r="Z180" s="101" t="e">
        <f t="shared" si="4696"/>
        <v>#VALUE!</v>
      </c>
      <c r="AA180" s="102">
        <f>IF(E180=0,0,SUMIF('Cocktail (December 2025)'!$F$6:$DB$1547,E180,'Cocktail (December 2025)'!$O$6:$O$1547))</f>
        <v>0</v>
      </c>
      <c r="AB180" s="103" t="e">
        <f t="shared" si="4697"/>
        <v>#VALUE!</v>
      </c>
      <c r="AC180" s="104" t="e">
        <f t="shared" si="4698"/>
        <v>#VALUE!</v>
      </c>
      <c r="AD180" s="104" t="e">
        <f t="shared" si="4699"/>
        <v>#VALUE!</v>
      </c>
      <c r="AE180" s="105" t="e">
        <f t="shared" si="4700"/>
        <v>#VALUE!</v>
      </c>
      <c r="AF180" s="191"/>
      <c r="AG180" s="192" t="e">
        <f t="shared" si="4701"/>
        <v>#VALUE!</v>
      </c>
      <c r="AH180" s="106" t="e">
        <f t="shared" si="3995"/>
        <v>#VALUE!</v>
      </c>
      <c r="AI180" s="202"/>
      <c r="AJ180" s="202"/>
      <c r="AK180" s="202"/>
      <c r="AL180" s="202"/>
      <c r="AM180" s="202"/>
      <c r="AN180" s="202"/>
      <c r="AO180" s="202"/>
      <c r="AP180" s="202"/>
      <c r="AQ180" s="203"/>
      <c r="AR180" s="204"/>
      <c r="AS180" s="107" t="e">
        <f t="shared" si="4702"/>
        <v>#VALUE!</v>
      </c>
      <c r="AT180" s="102">
        <f>IF(E180=0,0,SUMIF('Cocktail (December 2025)'!$F$6:$DB$1547,E180,'Cocktail (December 2025)'!$R$6:$R$1547))</f>
        <v>0</v>
      </c>
      <c r="AU180" s="108" t="e">
        <f t="shared" si="4703"/>
        <v>#VALUE!</v>
      </c>
      <c r="AV180" s="104" t="e">
        <f t="shared" si="4704"/>
        <v>#VALUE!</v>
      </c>
      <c r="AW180" s="104" t="e">
        <f t="shared" si="4705"/>
        <v>#VALUE!</v>
      </c>
      <c r="AX180" s="105" t="e">
        <f t="shared" si="4706"/>
        <v>#VALUE!</v>
      </c>
      <c r="AY180" s="191"/>
      <c r="AZ180" s="192" t="e">
        <f t="shared" si="4707"/>
        <v>#VALUE!</v>
      </c>
      <c r="BA180" s="106" t="e">
        <f t="shared" si="4708"/>
        <v>#VALUE!</v>
      </c>
      <c r="BB180" s="202"/>
      <c r="BC180" s="202"/>
      <c r="BD180" s="202"/>
      <c r="BE180" s="202"/>
      <c r="BF180" s="202"/>
      <c r="BG180" s="202"/>
      <c r="BH180" s="202"/>
      <c r="BI180" s="202"/>
      <c r="BJ180" s="203"/>
      <c r="BK180" s="204"/>
      <c r="BL180" s="108" t="e">
        <f t="shared" si="4709"/>
        <v>#VALUE!</v>
      </c>
      <c r="BM180" s="102">
        <f>IF(E180=0,0,SUMIF('Cocktail (December 2025)'!$F$6:$DB$1547,E180,'Cocktail (December 2025)'!$U$6:$U$1547))</f>
        <v>0</v>
      </c>
      <c r="BN180" s="108" t="e">
        <f t="shared" si="4710"/>
        <v>#VALUE!</v>
      </c>
      <c r="BO180" s="109" t="e">
        <f t="shared" si="4711"/>
        <v>#VALUE!</v>
      </c>
      <c r="BP180" s="104" t="e">
        <f t="shared" si="4712"/>
        <v>#VALUE!</v>
      </c>
      <c r="BQ180" s="105" t="e">
        <f t="shared" si="4713"/>
        <v>#VALUE!</v>
      </c>
      <c r="BR180" s="191"/>
      <c r="BS180" s="192" t="e">
        <f t="shared" si="4714"/>
        <v>#VALUE!</v>
      </c>
      <c r="BT180" s="106" t="e">
        <f t="shared" si="4715"/>
        <v>#VALUE!</v>
      </c>
      <c r="BU180" s="202"/>
      <c r="BV180" s="202"/>
      <c r="BW180" s="202"/>
      <c r="BX180" s="202"/>
      <c r="BY180" s="202"/>
      <c r="BZ180" s="202"/>
      <c r="CA180" s="202"/>
      <c r="CB180" s="202"/>
      <c r="CC180" s="203"/>
      <c r="CD180" s="204"/>
      <c r="CE180" s="108" t="e">
        <f t="shared" si="4716"/>
        <v>#VALUE!</v>
      </c>
      <c r="CF180" s="102">
        <f>IF(E180=0,0,SUMIF('Cocktail (December 2025)'!$F$6:$DB$1547,E180,'Cocktail (December 2025)'!$X$6:$X$1547))</f>
        <v>0</v>
      </c>
      <c r="CG180" s="108" t="e">
        <f t="shared" si="4717"/>
        <v>#VALUE!</v>
      </c>
      <c r="CH180" s="109" t="e">
        <f t="shared" si="4718"/>
        <v>#VALUE!</v>
      </c>
      <c r="CI180" s="104" t="e">
        <f t="shared" si="4719"/>
        <v>#VALUE!</v>
      </c>
      <c r="CJ180" s="105" t="e">
        <f t="shared" si="4720"/>
        <v>#VALUE!</v>
      </c>
      <c r="CK180" s="191"/>
      <c r="CL180" s="192" t="e">
        <f t="shared" si="4721"/>
        <v>#VALUE!</v>
      </c>
      <c r="CM180" s="106" t="e">
        <f t="shared" si="4722"/>
        <v>#VALUE!</v>
      </c>
      <c r="CN180" s="202"/>
      <c r="CO180" s="202"/>
      <c r="CP180" s="202"/>
      <c r="CQ180" s="202"/>
      <c r="CR180" s="202"/>
      <c r="CS180" s="202"/>
      <c r="CT180" s="202"/>
      <c r="CU180" s="202"/>
      <c r="CV180" s="203"/>
      <c r="CW180" s="204"/>
      <c r="CX180" s="108" t="e">
        <f t="shared" si="4723"/>
        <v>#VALUE!</v>
      </c>
      <c r="CY180" s="102">
        <f>IF(E180=0,0,SUMIF('Cocktail (December 2025)'!$F$6:$DB$1547,E180,'Cocktail (December 2025)'!$AA$6:$AA$1547))</f>
        <v>0</v>
      </c>
      <c r="CZ180" s="108" t="e">
        <f t="shared" si="4724"/>
        <v>#VALUE!</v>
      </c>
      <c r="DA180" s="109" t="e">
        <f t="shared" si="4725"/>
        <v>#VALUE!</v>
      </c>
      <c r="DB180" s="104" t="e">
        <f t="shared" si="4726"/>
        <v>#VALUE!</v>
      </c>
      <c r="DC180" s="105" t="e">
        <f t="shared" si="4727"/>
        <v>#VALUE!</v>
      </c>
      <c r="DD180" s="191"/>
      <c r="DE180" s="192" t="e">
        <f t="shared" si="4728"/>
        <v>#VALUE!</v>
      </c>
      <c r="DF180" s="106" t="e">
        <f t="shared" si="4729"/>
        <v>#VALUE!</v>
      </c>
      <c r="DG180" s="202"/>
      <c r="DH180" s="202"/>
      <c r="DI180" s="202"/>
      <c r="DJ180" s="202"/>
      <c r="DK180" s="202"/>
      <c r="DL180" s="202"/>
      <c r="DM180" s="202"/>
      <c r="DN180" s="202"/>
      <c r="DO180" s="203"/>
      <c r="DP180" s="204"/>
      <c r="DQ180" s="108" t="e">
        <f t="shared" si="4730"/>
        <v>#VALUE!</v>
      </c>
      <c r="DR180" s="102">
        <f>IF(E180=0,0,SUMIF('Cocktail (December 2025)'!$F$6:$DB$1547,E180,'Cocktail (December 2025)'!$AD$6:$AD$1547))</f>
        <v>0</v>
      </c>
      <c r="DS180" s="108" t="e">
        <f t="shared" si="4731"/>
        <v>#VALUE!</v>
      </c>
      <c r="DT180" s="109" t="e">
        <f t="shared" si="4732"/>
        <v>#VALUE!</v>
      </c>
      <c r="DU180" s="104" t="e">
        <f t="shared" si="4733"/>
        <v>#VALUE!</v>
      </c>
      <c r="DV180" s="105" t="e">
        <f t="shared" si="4734"/>
        <v>#VALUE!</v>
      </c>
      <c r="DW180" s="191"/>
      <c r="DX180" s="192" t="e">
        <f t="shared" si="4735"/>
        <v>#VALUE!</v>
      </c>
      <c r="DY180" s="106" t="e">
        <f t="shared" si="4736"/>
        <v>#VALUE!</v>
      </c>
      <c r="DZ180" s="202"/>
      <c r="EA180" s="202"/>
      <c r="EB180" s="202"/>
      <c r="EC180" s="202"/>
      <c r="ED180" s="202"/>
      <c r="EE180" s="202"/>
      <c r="EF180" s="202"/>
      <c r="EG180" s="202"/>
      <c r="EH180" s="203"/>
      <c r="EI180" s="204"/>
      <c r="EJ180" s="108" t="e">
        <f t="shared" si="4737"/>
        <v>#VALUE!</v>
      </c>
      <c r="EK180" s="102">
        <f>IF(E180=0,0,SUMIF('Cocktail (December 2025)'!$F$6:$DB$1547,E180,'Cocktail (December 2025)'!$AG$6:$AG$1547))</f>
        <v>0</v>
      </c>
      <c r="EL180" s="108" t="e">
        <f t="shared" si="4738"/>
        <v>#VALUE!</v>
      </c>
      <c r="EM180" s="109" t="e">
        <f t="shared" si="4739"/>
        <v>#VALUE!</v>
      </c>
      <c r="EN180" s="104" t="e">
        <f t="shared" si="4740"/>
        <v>#VALUE!</v>
      </c>
      <c r="EO180" s="105" t="e">
        <f t="shared" si="4741"/>
        <v>#VALUE!</v>
      </c>
      <c r="EP180" s="191"/>
      <c r="EQ180" s="199" t="e">
        <f t="shared" si="4742"/>
        <v>#VALUE!</v>
      </c>
      <c r="ER180" s="185" t="e">
        <f t="shared" si="4743"/>
        <v>#VALUE!</v>
      </c>
      <c r="ES180" s="202"/>
      <c r="ET180" s="202"/>
      <c r="EU180" s="202"/>
      <c r="EV180" s="202"/>
      <c r="EW180" s="202"/>
      <c r="EX180" s="202"/>
      <c r="EY180" s="202"/>
      <c r="EZ180" s="202"/>
      <c r="FA180" s="203"/>
      <c r="FB180" s="204"/>
      <c r="FC180" s="108" t="e">
        <f t="shared" si="4744"/>
        <v>#VALUE!</v>
      </c>
      <c r="FD180" s="102">
        <f>IF(E180=0,0,SUMIF('Cocktail (December 2025)'!$F$6:$DB$1547,E180,'Cocktail (December 2025)'!$AJ$6:$AJ$1547))</f>
        <v>0</v>
      </c>
      <c r="FE180" s="108" t="e">
        <f t="shared" si="4745"/>
        <v>#VALUE!</v>
      </c>
      <c r="FF180" s="109" t="e">
        <f t="shared" si="4746"/>
        <v>#VALUE!</v>
      </c>
      <c r="FG180" s="104" t="e">
        <f t="shared" si="4747"/>
        <v>#VALUE!</v>
      </c>
      <c r="FH180" s="105" t="e">
        <f t="shared" si="4748"/>
        <v>#VALUE!</v>
      </c>
      <c r="FI180" s="191"/>
      <c r="FJ180" s="192" t="e">
        <f t="shared" si="4749"/>
        <v>#VALUE!</v>
      </c>
      <c r="FK180" s="110" t="e">
        <f t="shared" si="4750"/>
        <v>#VALUE!</v>
      </c>
      <c r="FL180" s="202"/>
      <c r="FM180" s="202"/>
      <c r="FN180" s="202"/>
      <c r="FO180" s="202"/>
      <c r="FP180" s="202"/>
      <c r="FQ180" s="202"/>
      <c r="FR180" s="202"/>
      <c r="FS180" s="202"/>
      <c r="FT180" s="203"/>
      <c r="FU180" s="204"/>
      <c r="FV180" s="108" t="e">
        <f t="shared" si="4751"/>
        <v>#VALUE!</v>
      </c>
      <c r="FW180" s="102">
        <f>IF(E180=0,0,SUMIF('Cocktail (December 2025)'!$F$6:$DB$1547,E180,'Cocktail (December 2025)'!$AM$6:$AM$1547))</f>
        <v>0</v>
      </c>
      <c r="FX180" s="108" t="e">
        <f t="shared" si="4752"/>
        <v>#VALUE!</v>
      </c>
      <c r="FY180" s="109" t="e">
        <f t="shared" si="4753"/>
        <v>#VALUE!</v>
      </c>
      <c r="FZ180" s="104" t="e">
        <f t="shared" si="4754"/>
        <v>#VALUE!</v>
      </c>
      <c r="GA180" s="105" t="e">
        <f t="shared" si="4755"/>
        <v>#VALUE!</v>
      </c>
      <c r="GB180" s="191"/>
      <c r="GC180" s="192" t="e">
        <f t="shared" si="4756"/>
        <v>#VALUE!</v>
      </c>
      <c r="GD180" s="106" t="e">
        <f t="shared" si="4757"/>
        <v>#VALUE!</v>
      </c>
      <c r="GE180" s="202"/>
      <c r="GF180" s="202"/>
      <c r="GG180" s="202"/>
      <c r="GH180" s="202"/>
      <c r="GI180" s="202"/>
      <c r="GJ180" s="202"/>
      <c r="GK180" s="202"/>
      <c r="GL180" s="202"/>
      <c r="GM180" s="203"/>
      <c r="GN180" s="204"/>
      <c r="GO180" s="108" t="e">
        <f t="shared" si="4758"/>
        <v>#VALUE!</v>
      </c>
      <c r="GP180" s="102">
        <f>IF(E180=0,0,SUMIF('Cocktail (December 2025)'!$F$6:$DB$1547,E180,'Cocktail (December 2025)'!$AP$6:$AP$1547))</f>
        <v>0</v>
      </c>
      <c r="GQ180" s="108" t="e">
        <f t="shared" si="4759"/>
        <v>#VALUE!</v>
      </c>
      <c r="GR180" s="109" t="e">
        <f t="shared" si="4760"/>
        <v>#VALUE!</v>
      </c>
      <c r="GS180" s="104" t="e">
        <f t="shared" si="4761"/>
        <v>#VALUE!</v>
      </c>
      <c r="GT180" s="105" t="e">
        <f t="shared" si="4762"/>
        <v>#VALUE!</v>
      </c>
      <c r="GU180" s="191"/>
      <c r="GV180" s="192" t="e">
        <f t="shared" si="4763"/>
        <v>#VALUE!</v>
      </c>
      <c r="GW180" s="106" t="e">
        <f t="shared" si="4764"/>
        <v>#VALUE!</v>
      </c>
      <c r="GX180" s="202"/>
      <c r="GY180" s="202"/>
      <c r="GZ180" s="202"/>
      <c r="HA180" s="202"/>
      <c r="HB180" s="202"/>
      <c r="HC180" s="202"/>
      <c r="HD180" s="202"/>
      <c r="HE180" s="202"/>
      <c r="HF180" s="203"/>
      <c r="HG180" s="204"/>
      <c r="HH180" s="108" t="e">
        <f t="shared" si="4765"/>
        <v>#VALUE!</v>
      </c>
      <c r="HI180" s="102">
        <f>IF(E180=0,0,SUMIF('Cocktail (December 2025)'!$F$6:$DB$1547,E180,'Cocktail (December 2025)'!$AS$6:$AS$1547))</f>
        <v>0</v>
      </c>
      <c r="HJ180" s="108" t="e">
        <f t="shared" si="4766"/>
        <v>#VALUE!</v>
      </c>
      <c r="HK180" s="109" t="e">
        <f t="shared" si="4767"/>
        <v>#VALUE!</v>
      </c>
      <c r="HL180" s="104" t="e">
        <f t="shared" si="4768"/>
        <v>#VALUE!</v>
      </c>
      <c r="HM180" s="105" t="e">
        <f t="shared" si="4769"/>
        <v>#VALUE!</v>
      </c>
      <c r="HN180" s="191"/>
      <c r="HO180" s="192" t="e">
        <f t="shared" si="4770"/>
        <v>#VALUE!</v>
      </c>
      <c r="HP180" s="106" t="e">
        <f t="shared" si="4771"/>
        <v>#VALUE!</v>
      </c>
      <c r="HQ180" s="202"/>
      <c r="HR180" s="202"/>
      <c r="HS180" s="202"/>
      <c r="HT180" s="202"/>
      <c r="HU180" s="202"/>
      <c r="HV180" s="202"/>
      <c r="HW180" s="202"/>
      <c r="HX180" s="202"/>
      <c r="HY180" s="203"/>
      <c r="HZ180" s="204"/>
      <c r="IA180" s="108" t="e">
        <f t="shared" si="4772"/>
        <v>#VALUE!</v>
      </c>
      <c r="IB180" s="102">
        <f>IF(E180=0,0,SUMIF('Cocktail (December 2025)'!$F$6:$DB$1547,E180,'Cocktail (December 2025)'!$AV$6:$AV$1547))</f>
        <v>0</v>
      </c>
      <c r="IC180" s="108" t="e">
        <f t="shared" si="4773"/>
        <v>#VALUE!</v>
      </c>
      <c r="ID180" s="109" t="e">
        <f t="shared" si="4774"/>
        <v>#VALUE!</v>
      </c>
      <c r="IE180" s="104" t="e">
        <f t="shared" si="4775"/>
        <v>#VALUE!</v>
      </c>
      <c r="IF180" s="105" t="e">
        <f t="shared" si="4776"/>
        <v>#VALUE!</v>
      </c>
      <c r="IG180" s="191"/>
      <c r="IH180" s="192" t="e">
        <f t="shared" si="4777"/>
        <v>#VALUE!</v>
      </c>
      <c r="II180" s="106" t="e">
        <f t="shared" si="4778"/>
        <v>#VALUE!</v>
      </c>
      <c r="IJ180" s="202"/>
      <c r="IK180" s="202"/>
      <c r="IL180" s="202"/>
      <c r="IM180" s="202"/>
      <c r="IN180" s="202"/>
      <c r="IO180" s="202"/>
      <c r="IP180" s="202"/>
      <c r="IQ180" s="202"/>
      <c r="IR180" s="203"/>
      <c r="IS180" s="204"/>
      <c r="IT180" s="108" t="e">
        <f t="shared" si="4779"/>
        <v>#VALUE!</v>
      </c>
      <c r="IU180" s="102">
        <f>IF(E180=0,0,SUMIF('Cocktail (December 2025)'!$F$6:$DB$1547,E180,'Cocktail (December 2025)'!$AY$6:$AY$1547))</f>
        <v>0</v>
      </c>
      <c r="IV180" s="108" t="e">
        <f t="shared" si="4780"/>
        <v>#VALUE!</v>
      </c>
      <c r="IW180" s="109" t="e">
        <f t="shared" si="4781"/>
        <v>#VALUE!</v>
      </c>
      <c r="IX180" s="104" t="e">
        <f t="shared" si="4782"/>
        <v>#VALUE!</v>
      </c>
      <c r="IY180" s="105" t="e">
        <f t="shared" si="4783"/>
        <v>#VALUE!</v>
      </c>
      <c r="IZ180" s="191"/>
      <c r="JA180" s="192" t="e">
        <f t="shared" si="4784"/>
        <v>#VALUE!</v>
      </c>
      <c r="JB180" s="106" t="e">
        <f t="shared" si="4785"/>
        <v>#VALUE!</v>
      </c>
      <c r="JC180" s="202"/>
      <c r="JD180" s="202"/>
      <c r="JE180" s="202"/>
      <c r="JF180" s="202"/>
      <c r="JG180" s="202"/>
      <c r="JH180" s="202"/>
      <c r="JI180" s="202"/>
      <c r="JJ180" s="202"/>
      <c r="JK180" s="203"/>
      <c r="JL180" s="204"/>
      <c r="JM180" s="108" t="e">
        <f t="shared" si="4786"/>
        <v>#VALUE!</v>
      </c>
      <c r="JN180" s="102">
        <f>IF(E180=0,0,SUMIF('Cocktail (December 2025)'!$F$6:$DB$1547,E180,'Cocktail (December 2025)'!$BB$6:$BB$1547))</f>
        <v>0</v>
      </c>
      <c r="JO180" s="108" t="e">
        <f t="shared" si="4787"/>
        <v>#VALUE!</v>
      </c>
      <c r="JP180" s="109" t="e">
        <f t="shared" si="4788"/>
        <v>#VALUE!</v>
      </c>
      <c r="JQ180" s="104" t="e">
        <f t="shared" si="4789"/>
        <v>#VALUE!</v>
      </c>
      <c r="JR180" s="105" t="e">
        <f t="shared" si="4790"/>
        <v>#VALUE!</v>
      </c>
      <c r="JS180" s="191"/>
      <c r="JT180" s="192" t="e">
        <f t="shared" si="4791"/>
        <v>#VALUE!</v>
      </c>
      <c r="JU180" s="106" t="e">
        <f t="shared" si="4792"/>
        <v>#VALUE!</v>
      </c>
      <c r="JV180" s="202"/>
      <c r="JW180" s="202"/>
      <c r="JX180" s="202"/>
      <c r="JY180" s="202"/>
      <c r="JZ180" s="202"/>
      <c r="KA180" s="202"/>
      <c r="KB180" s="202"/>
      <c r="KC180" s="202"/>
      <c r="KD180" s="203"/>
      <c r="KE180" s="204"/>
      <c r="KF180" s="108" t="e">
        <f t="shared" si="4793"/>
        <v>#VALUE!</v>
      </c>
      <c r="KG180" s="102">
        <f>IF(E180=0,0,SUMIF('Cocktail (December 2025)'!$F$6:$DB$1547,E180,'Cocktail (December 2025)'!$BE$6:$BE$1547))</f>
        <v>0</v>
      </c>
      <c r="KH180" s="108" t="e">
        <f t="shared" si="4794"/>
        <v>#VALUE!</v>
      </c>
      <c r="KI180" s="109" t="e">
        <f t="shared" si="4795"/>
        <v>#VALUE!</v>
      </c>
      <c r="KJ180" s="104" t="e">
        <f t="shared" si="4796"/>
        <v>#VALUE!</v>
      </c>
      <c r="KK180" s="105" t="e">
        <f t="shared" si="4797"/>
        <v>#VALUE!</v>
      </c>
      <c r="KL180" s="191"/>
      <c r="KM180" s="192" t="e">
        <f t="shared" si="4798"/>
        <v>#VALUE!</v>
      </c>
      <c r="KN180" s="106" t="e">
        <f t="shared" si="4799"/>
        <v>#VALUE!</v>
      </c>
      <c r="KO180" s="202"/>
      <c r="KP180" s="202"/>
      <c r="KQ180" s="202"/>
      <c r="KR180" s="202"/>
      <c r="KS180" s="202"/>
      <c r="KT180" s="202"/>
      <c r="KU180" s="202"/>
      <c r="KV180" s="202"/>
      <c r="KW180" s="203"/>
      <c r="KX180" s="204"/>
      <c r="KY180" s="108" t="e">
        <f t="shared" si="4800"/>
        <v>#VALUE!</v>
      </c>
      <c r="KZ180" s="102">
        <f>IF(E180=0,0,SUMIF('Cocktail (December 2025)'!$F$6:$DB$1547,E180,'Cocktail (December 2025)'!$BH$6:$BH$1547))</f>
        <v>0</v>
      </c>
      <c r="LA180" s="108" t="e">
        <f t="shared" si="4801"/>
        <v>#VALUE!</v>
      </c>
      <c r="LB180" s="109" t="e">
        <f t="shared" si="4802"/>
        <v>#VALUE!</v>
      </c>
      <c r="LC180" s="104" t="e">
        <f t="shared" si="4803"/>
        <v>#VALUE!</v>
      </c>
      <c r="LD180" s="105" t="e">
        <f t="shared" si="4804"/>
        <v>#VALUE!</v>
      </c>
      <c r="LE180" s="191"/>
      <c r="LF180" s="192" t="e">
        <f t="shared" si="4805"/>
        <v>#VALUE!</v>
      </c>
      <c r="LG180" s="106" t="e">
        <f t="shared" si="4806"/>
        <v>#VALUE!</v>
      </c>
      <c r="LH180" s="202"/>
      <c r="LI180" s="202"/>
      <c r="LJ180" s="202"/>
      <c r="LK180" s="202"/>
      <c r="LL180" s="202"/>
      <c r="LM180" s="202"/>
      <c r="LN180" s="202"/>
      <c r="LO180" s="202"/>
      <c r="LP180" s="203"/>
      <c r="LQ180" s="204"/>
      <c r="LR180" s="108" t="e">
        <f t="shared" si="4807"/>
        <v>#VALUE!</v>
      </c>
      <c r="LS180" s="102">
        <f>IF(E180=0,0,SUMIF('Cocktail (December 2025)'!$F$6:$DB$1547,E180,'Cocktail (December 2025)'!$BK$6:$BK$1547))</f>
        <v>0</v>
      </c>
      <c r="LT180" s="108" t="e">
        <f t="shared" si="4808"/>
        <v>#VALUE!</v>
      </c>
      <c r="LU180" s="109" t="e">
        <f t="shared" si="4809"/>
        <v>#VALUE!</v>
      </c>
      <c r="LV180" s="104" t="e">
        <f t="shared" si="4810"/>
        <v>#VALUE!</v>
      </c>
      <c r="LW180" s="105" t="e">
        <f t="shared" si="4811"/>
        <v>#VALUE!</v>
      </c>
      <c r="LX180" s="191"/>
      <c r="LY180" s="192" t="e">
        <f t="shared" si="4812"/>
        <v>#VALUE!</v>
      </c>
      <c r="LZ180" s="106" t="e">
        <f t="shared" si="4813"/>
        <v>#VALUE!</v>
      </c>
      <c r="MA180" s="202"/>
      <c r="MB180" s="202"/>
      <c r="MC180" s="202"/>
      <c r="MD180" s="202"/>
      <c r="ME180" s="202"/>
      <c r="MF180" s="202"/>
      <c r="MG180" s="202"/>
      <c r="MH180" s="202"/>
      <c r="MI180" s="203"/>
      <c r="MJ180" s="204"/>
      <c r="MK180" s="108" t="e">
        <f t="shared" si="4814"/>
        <v>#VALUE!</v>
      </c>
      <c r="ML180" s="102">
        <f>IF(E180=0,0,SUMIF('Cocktail (December 2025)'!$F$6:$DB$1547,E180,'Cocktail (December 2025)'!$BN$6:$BN$1547))</f>
        <v>0</v>
      </c>
      <c r="MM180" s="108" t="e">
        <f t="shared" si="4815"/>
        <v>#VALUE!</v>
      </c>
      <c r="MN180" s="109" t="e">
        <f t="shared" si="4816"/>
        <v>#VALUE!</v>
      </c>
      <c r="MO180" s="104" t="e">
        <f t="shared" si="4817"/>
        <v>#VALUE!</v>
      </c>
      <c r="MP180" s="105" t="e">
        <f t="shared" si="4818"/>
        <v>#VALUE!</v>
      </c>
      <c r="MQ180" s="191"/>
      <c r="MR180" s="192" t="e">
        <f t="shared" si="4819"/>
        <v>#VALUE!</v>
      </c>
      <c r="MS180" s="106" t="e">
        <f t="shared" si="4820"/>
        <v>#VALUE!</v>
      </c>
      <c r="MT180" s="202"/>
      <c r="MU180" s="202"/>
      <c r="MV180" s="202"/>
      <c r="MW180" s="202"/>
      <c r="MX180" s="202"/>
      <c r="MY180" s="202"/>
      <c r="MZ180" s="202"/>
      <c r="NA180" s="202"/>
      <c r="NB180" s="203"/>
      <c r="NC180" s="204"/>
      <c r="ND180" s="108" t="e">
        <f t="shared" si="4821"/>
        <v>#VALUE!</v>
      </c>
      <c r="NE180" s="102">
        <f>IF(E180=0,0,SUMIF('Cocktail (December 2025)'!$F$6:$DB$1547,E180,'Cocktail (December 2025)'!$BQ$6:$BQ$1547))</f>
        <v>0</v>
      </c>
      <c r="NF180" s="108" t="e">
        <f t="shared" si="4822"/>
        <v>#VALUE!</v>
      </c>
      <c r="NG180" s="109" t="e">
        <f t="shared" si="4823"/>
        <v>#VALUE!</v>
      </c>
      <c r="NH180" s="104" t="e">
        <f t="shared" si="4824"/>
        <v>#VALUE!</v>
      </c>
      <c r="NI180" s="105" t="e">
        <f t="shared" si="4825"/>
        <v>#VALUE!</v>
      </c>
      <c r="NJ180" s="191"/>
      <c r="NK180" s="192" t="e">
        <f t="shared" si="4826"/>
        <v>#VALUE!</v>
      </c>
      <c r="NL180" s="106" t="e">
        <f t="shared" si="4827"/>
        <v>#VALUE!</v>
      </c>
      <c r="NM180" s="202"/>
      <c r="NN180" s="202"/>
      <c r="NO180" s="202"/>
      <c r="NP180" s="202"/>
      <c r="NQ180" s="202"/>
      <c r="NR180" s="202"/>
      <c r="NS180" s="202"/>
      <c r="NT180" s="202"/>
      <c r="NU180" s="203"/>
      <c r="NV180" s="204"/>
      <c r="NW180" s="108" t="e">
        <f t="shared" si="4828"/>
        <v>#VALUE!</v>
      </c>
      <c r="NX180" s="102">
        <f>IF(E180=0,0,SUMIF('Cocktail (December 2025)'!$F$6:$DB$1547,E180,'Cocktail (December 2025)'!$BT$6:$BT$1547))</f>
        <v>0</v>
      </c>
      <c r="NY180" s="108" t="e">
        <f t="shared" si="4829"/>
        <v>#VALUE!</v>
      </c>
      <c r="NZ180" s="109" t="e">
        <f t="shared" si="4830"/>
        <v>#VALUE!</v>
      </c>
      <c r="OA180" s="104" t="e">
        <f t="shared" si="4831"/>
        <v>#VALUE!</v>
      </c>
      <c r="OB180" s="105" t="e">
        <f t="shared" si="4832"/>
        <v>#VALUE!</v>
      </c>
      <c r="OC180" s="191"/>
      <c r="OD180" s="192" t="e">
        <f t="shared" si="4833"/>
        <v>#VALUE!</v>
      </c>
      <c r="OE180" s="106" t="e">
        <f t="shared" si="4834"/>
        <v>#VALUE!</v>
      </c>
      <c r="OF180" s="202"/>
      <c r="OG180" s="202"/>
      <c r="OH180" s="202"/>
      <c r="OI180" s="202"/>
      <c r="OJ180" s="202"/>
      <c r="OK180" s="202"/>
      <c r="OL180" s="202"/>
      <c r="OM180" s="202"/>
      <c r="ON180" s="203"/>
      <c r="OO180" s="204"/>
      <c r="OP180" s="108" t="e">
        <f t="shared" si="4835"/>
        <v>#VALUE!</v>
      </c>
      <c r="OQ180" s="102">
        <f>IF(E180=0,0,SUMIF('Cocktail (December 2025)'!$F$6:$DB$1547,E180,'Cocktail (December 2025)'!$BW$6:$BW$1547))</f>
        <v>0</v>
      </c>
      <c r="OR180" s="108" t="e">
        <f t="shared" si="4836"/>
        <v>#VALUE!</v>
      </c>
      <c r="OS180" s="109" t="e">
        <f t="shared" si="4837"/>
        <v>#VALUE!</v>
      </c>
      <c r="OT180" s="104" t="e">
        <f t="shared" si="4838"/>
        <v>#VALUE!</v>
      </c>
      <c r="OU180" s="105" t="e">
        <f t="shared" si="4839"/>
        <v>#VALUE!</v>
      </c>
      <c r="OV180" s="191"/>
      <c r="OW180" s="192" t="e">
        <f t="shared" si="4840"/>
        <v>#VALUE!</v>
      </c>
      <c r="OX180" s="106" t="e">
        <f t="shared" si="4841"/>
        <v>#VALUE!</v>
      </c>
      <c r="OY180" s="202"/>
      <c r="OZ180" s="202"/>
      <c r="PA180" s="202"/>
      <c r="PB180" s="202"/>
      <c r="PC180" s="202"/>
      <c r="PD180" s="202"/>
      <c r="PE180" s="202"/>
      <c r="PF180" s="202"/>
      <c r="PG180" s="203"/>
      <c r="PH180" s="204"/>
      <c r="PI180" s="108" t="e">
        <f t="shared" si="4842"/>
        <v>#VALUE!</v>
      </c>
      <c r="PJ180" s="102">
        <f>IF(E180=0,0,SUMIF('Cocktail (December 2025)'!$F$6:$DB$1547,E180,'Cocktail (December 2025)'!$BZ$6:$BZ$1547))</f>
        <v>0</v>
      </c>
      <c r="PK180" s="108" t="e">
        <f t="shared" si="4843"/>
        <v>#VALUE!</v>
      </c>
      <c r="PL180" s="109" t="e">
        <f t="shared" si="4844"/>
        <v>#VALUE!</v>
      </c>
      <c r="PM180" s="104" t="e">
        <f t="shared" si="4845"/>
        <v>#VALUE!</v>
      </c>
      <c r="PN180" s="105" t="e">
        <f t="shared" si="4846"/>
        <v>#VALUE!</v>
      </c>
      <c r="PO180" s="191"/>
      <c r="PP180" s="192" t="e">
        <f t="shared" si="4847"/>
        <v>#VALUE!</v>
      </c>
      <c r="PQ180" s="106" t="e">
        <f t="shared" si="4848"/>
        <v>#VALUE!</v>
      </c>
      <c r="PR180" s="202"/>
      <c r="PS180" s="202"/>
      <c r="PT180" s="202"/>
      <c r="PU180" s="202"/>
      <c r="PV180" s="202"/>
      <c r="PW180" s="202"/>
      <c r="PX180" s="202"/>
      <c r="PY180" s="202"/>
      <c r="PZ180" s="203"/>
      <c r="QA180" s="204"/>
      <c r="QB180" s="108" t="e">
        <f t="shared" si="4849"/>
        <v>#VALUE!</v>
      </c>
      <c r="QC180" s="102">
        <f>IF(E180=0,0,SUMIF('Cocktail (December 2025)'!$F$6:$DB$1547,E180,'Cocktail (December 2025)'!$CC$6:$CC$1547))</f>
        <v>0</v>
      </c>
      <c r="QD180" s="108" t="e">
        <f t="shared" si="4850"/>
        <v>#VALUE!</v>
      </c>
      <c r="QE180" s="109" t="e">
        <f t="shared" si="4851"/>
        <v>#VALUE!</v>
      </c>
      <c r="QF180" s="104" t="e">
        <f t="shared" si="4852"/>
        <v>#VALUE!</v>
      </c>
      <c r="QG180" s="105" t="e">
        <f t="shared" si="4853"/>
        <v>#VALUE!</v>
      </c>
      <c r="QH180" s="191"/>
      <c r="QI180" s="192" t="e">
        <f t="shared" si="4854"/>
        <v>#VALUE!</v>
      </c>
      <c r="QJ180" s="106" t="e">
        <f t="shared" si="4855"/>
        <v>#VALUE!</v>
      </c>
      <c r="QK180" s="202"/>
      <c r="QL180" s="202"/>
      <c r="QM180" s="202"/>
      <c r="QN180" s="202"/>
      <c r="QO180" s="202"/>
      <c r="QP180" s="202"/>
      <c r="QQ180" s="202"/>
      <c r="QR180" s="202"/>
      <c r="QS180" s="203"/>
      <c r="QT180" s="204"/>
      <c r="QU180" s="108" t="e">
        <f t="shared" si="4856"/>
        <v>#VALUE!</v>
      </c>
      <c r="QV180" s="102">
        <f>IF(E180=0,0,SUMIF('Cocktail (December 2025)'!$F$6:$DB$1547,E180,'Cocktail (December 2025)'!$CF$6:$CF$1547))</f>
        <v>0</v>
      </c>
      <c r="QW180" s="108" t="e">
        <f t="shared" si="4857"/>
        <v>#VALUE!</v>
      </c>
      <c r="QX180" s="109" t="e">
        <f t="shared" si="4858"/>
        <v>#VALUE!</v>
      </c>
      <c r="QY180" s="104" t="e">
        <f t="shared" si="4859"/>
        <v>#VALUE!</v>
      </c>
      <c r="QZ180" s="105" t="e">
        <f t="shared" si="4860"/>
        <v>#VALUE!</v>
      </c>
      <c r="RA180" s="191"/>
      <c r="RB180" s="192" t="e">
        <f t="shared" si="4861"/>
        <v>#VALUE!</v>
      </c>
      <c r="RC180" s="106" t="e">
        <f t="shared" si="4862"/>
        <v>#VALUE!</v>
      </c>
      <c r="RD180" s="202"/>
      <c r="RE180" s="202"/>
      <c r="RF180" s="202"/>
      <c r="RG180" s="202"/>
      <c r="RH180" s="202"/>
      <c r="RI180" s="202"/>
      <c r="RJ180" s="202"/>
      <c r="RK180" s="202"/>
      <c r="RL180" s="203"/>
      <c r="RM180" s="204"/>
      <c r="RN180" s="108" t="e">
        <f t="shared" si="4863"/>
        <v>#VALUE!</v>
      </c>
      <c r="RO180" s="102">
        <f>IF(E180=0,0,SUMIF('Cocktail (December 2025)'!$F$6:$DB$1547,E180,'Cocktail (December 2025)'!$CI$6:$CI$1547))</f>
        <v>0</v>
      </c>
      <c r="RP180" s="108" t="e">
        <f t="shared" si="4864"/>
        <v>#VALUE!</v>
      </c>
      <c r="RQ180" s="109" t="e">
        <f t="shared" si="4865"/>
        <v>#VALUE!</v>
      </c>
      <c r="RR180" s="104" t="e">
        <f t="shared" si="4866"/>
        <v>#VALUE!</v>
      </c>
      <c r="RS180" s="105" t="e">
        <f t="shared" si="4867"/>
        <v>#VALUE!</v>
      </c>
      <c r="RT180" s="191"/>
      <c r="RU180" s="192" t="e">
        <f t="shared" si="4868"/>
        <v>#VALUE!</v>
      </c>
      <c r="RV180" s="106" t="e">
        <f t="shared" si="4869"/>
        <v>#VALUE!</v>
      </c>
      <c r="RW180" s="202"/>
      <c r="RX180" s="202"/>
      <c r="RY180" s="202"/>
      <c r="RZ180" s="202"/>
      <c r="SA180" s="202"/>
      <c r="SB180" s="202"/>
      <c r="SC180" s="202"/>
      <c r="SD180" s="202"/>
      <c r="SE180" s="203"/>
      <c r="SF180" s="204"/>
      <c r="SG180" s="108" t="e">
        <f t="shared" si="4870"/>
        <v>#VALUE!</v>
      </c>
      <c r="SH180" s="102">
        <f>IF(E180=0,0,SUMIF('Cocktail (December 2025)'!$F$6:$DB$1547,E180,'Cocktail (December 2025)'!$CL$6:$CL$1547))</f>
        <v>0</v>
      </c>
      <c r="SI180" s="108" t="e">
        <f t="shared" si="4871"/>
        <v>#VALUE!</v>
      </c>
      <c r="SJ180" s="109" t="e">
        <f t="shared" si="4872"/>
        <v>#VALUE!</v>
      </c>
      <c r="SK180" s="104" t="e">
        <f t="shared" si="4873"/>
        <v>#VALUE!</v>
      </c>
      <c r="SL180" s="105" t="e">
        <f t="shared" si="4874"/>
        <v>#VALUE!</v>
      </c>
      <c r="SM180" s="191"/>
      <c r="SN180" s="192" t="e">
        <f t="shared" si="4875"/>
        <v>#VALUE!</v>
      </c>
      <c r="SO180" s="106" t="e">
        <f t="shared" si="4876"/>
        <v>#VALUE!</v>
      </c>
      <c r="SP180" s="202"/>
      <c r="SQ180" s="202"/>
      <c r="SR180" s="202"/>
      <c r="SS180" s="202"/>
      <c r="ST180" s="202"/>
      <c r="SU180" s="202"/>
      <c r="SV180" s="202"/>
      <c r="SW180" s="202"/>
      <c r="SX180" s="203"/>
      <c r="SY180" s="204"/>
      <c r="SZ180" s="108" t="e">
        <f t="shared" si="4877"/>
        <v>#VALUE!</v>
      </c>
      <c r="TA180" s="102">
        <f>IF(E180=0,0,SUMIF('Cocktail (December 2025)'!$F$6:$DB$1547,E180,'Cocktail (December 2025)'!$CO$6:$CO$1547))</f>
        <v>0</v>
      </c>
      <c r="TB180" s="108" t="e">
        <f t="shared" si="4878"/>
        <v>#VALUE!</v>
      </c>
      <c r="TC180" s="109" t="e">
        <f t="shared" si="4879"/>
        <v>#VALUE!</v>
      </c>
      <c r="TD180" s="104" t="e">
        <f t="shared" si="4880"/>
        <v>#VALUE!</v>
      </c>
      <c r="TE180" s="105" t="e">
        <f t="shared" si="4881"/>
        <v>#VALUE!</v>
      </c>
      <c r="TF180" s="191"/>
      <c r="TG180" s="192" t="e">
        <f t="shared" si="4882"/>
        <v>#VALUE!</v>
      </c>
      <c r="TH180" s="106" t="e">
        <f t="shared" si="4883"/>
        <v>#VALUE!</v>
      </c>
      <c r="TI180" s="202"/>
      <c r="TJ180" s="202"/>
      <c r="TK180" s="202"/>
      <c r="TL180" s="202"/>
      <c r="TM180" s="202"/>
      <c r="TN180" s="202"/>
      <c r="TO180" s="202"/>
      <c r="TP180" s="202"/>
      <c r="TQ180" s="203"/>
      <c r="TR180" s="204"/>
      <c r="TS180" s="108" t="e">
        <f t="shared" si="4884"/>
        <v>#VALUE!</v>
      </c>
      <c r="TT180" s="102">
        <f>IF(E180=0,0,SUMIF('Cocktail (December 2025)'!$F$6:$DB$1547,E180,'Cocktail (December 2025)'!$CR$6:$CR$1547))</f>
        <v>0</v>
      </c>
      <c r="TU180" s="108" t="e">
        <f t="shared" si="4885"/>
        <v>#VALUE!</v>
      </c>
      <c r="TV180" s="109" t="e">
        <f t="shared" si="4886"/>
        <v>#VALUE!</v>
      </c>
      <c r="TW180" s="104" t="e">
        <f t="shared" si="4887"/>
        <v>#VALUE!</v>
      </c>
      <c r="TX180" s="105" t="e">
        <f t="shared" si="4888"/>
        <v>#VALUE!</v>
      </c>
      <c r="TY180" s="191"/>
      <c r="TZ180" s="192" t="e">
        <f t="shared" si="4889"/>
        <v>#VALUE!</v>
      </c>
      <c r="UA180" s="106" t="e">
        <f t="shared" si="4890"/>
        <v>#VALUE!</v>
      </c>
      <c r="UB180" s="202"/>
      <c r="UC180" s="202"/>
      <c r="UD180" s="202"/>
      <c r="UE180" s="202"/>
      <c r="UF180" s="202"/>
      <c r="UG180" s="202"/>
      <c r="UH180" s="202"/>
      <c r="UI180" s="202"/>
      <c r="UJ180" s="203"/>
      <c r="UK180" s="204"/>
      <c r="UL180" s="108" t="e">
        <f t="shared" si="4891"/>
        <v>#VALUE!</v>
      </c>
      <c r="UM180" s="102">
        <f>IF(E180=0,0,SUMIF('Cocktail (December 2025)'!$F$6:$DB$1547,E180,'Cocktail (December 2025)'!$CU$6:$CU$1547))</f>
        <v>0</v>
      </c>
      <c r="UN180" s="108" t="e">
        <f t="shared" si="4892"/>
        <v>#VALUE!</v>
      </c>
      <c r="UO180" s="109" t="e">
        <f t="shared" si="4893"/>
        <v>#VALUE!</v>
      </c>
      <c r="UP180" s="104" t="e">
        <f t="shared" si="4894"/>
        <v>#VALUE!</v>
      </c>
      <c r="UQ180" s="105" t="e">
        <f t="shared" si="4895"/>
        <v>#VALUE!</v>
      </c>
      <c r="UR180" s="191"/>
      <c r="US180" s="192" t="e">
        <f t="shared" si="4896"/>
        <v>#VALUE!</v>
      </c>
      <c r="UT180" s="106" t="e">
        <f t="shared" si="4897"/>
        <v>#VALUE!</v>
      </c>
      <c r="UU180" s="202"/>
      <c r="UV180" s="202"/>
      <c r="UW180" s="202"/>
      <c r="UX180" s="202"/>
      <c r="UY180" s="202"/>
      <c r="UZ180" s="202"/>
      <c r="VA180" s="202"/>
      <c r="VB180" s="202"/>
      <c r="VC180" s="203"/>
      <c r="VD180" s="204"/>
      <c r="VE180" s="108" t="e">
        <f t="shared" si="4898"/>
        <v>#VALUE!</v>
      </c>
      <c r="VF180" s="102">
        <f>IF(E180=0,0,SUMIF('Cocktail (December 2025)'!$F$6:$DB$1547,E180,'Cocktail (December 2025)'!$CX$6:$CX$1547))</f>
        <v>0</v>
      </c>
      <c r="VG180" s="108" t="e">
        <f t="shared" si="4899"/>
        <v>#VALUE!</v>
      </c>
      <c r="VH180" s="109" t="e">
        <f t="shared" si="4900"/>
        <v>#VALUE!</v>
      </c>
      <c r="VI180" s="104" t="e">
        <f t="shared" si="4901"/>
        <v>#VALUE!</v>
      </c>
      <c r="VJ180" s="105" t="e">
        <f t="shared" si="4902"/>
        <v>#VALUE!</v>
      </c>
      <c r="VK180" s="191"/>
      <c r="VL180" s="192" t="e">
        <f t="shared" si="4903"/>
        <v>#VALUE!</v>
      </c>
      <c r="VM180" s="106" t="e">
        <f t="shared" si="4904"/>
        <v>#VALUE!</v>
      </c>
      <c r="VN180" s="202"/>
      <c r="VO180" s="202"/>
      <c r="VP180" s="202"/>
      <c r="VQ180" s="202"/>
      <c r="VR180" s="202"/>
      <c r="VS180" s="202"/>
      <c r="VT180" s="202"/>
      <c r="VU180" s="202"/>
      <c r="VV180" s="203"/>
      <c r="VW180" s="204"/>
      <c r="VX180" s="108" t="e">
        <f t="shared" si="4905"/>
        <v>#VALUE!</v>
      </c>
      <c r="VY180" s="102">
        <f>IF(E180=0,0,SUMIF('Cocktail (December 2025)'!$F$6:$DB$1547,E180,'Cocktail (December 2025)'!$DA$6:$DA$1547))</f>
        <v>0</v>
      </c>
      <c r="VZ180" s="108" t="e">
        <f t="shared" si="4906"/>
        <v>#VALUE!</v>
      </c>
      <c r="WA180" s="109" t="e">
        <f t="shared" si="4907"/>
        <v>#VALUE!</v>
      </c>
      <c r="WB180" s="104" t="e">
        <f t="shared" si="4908"/>
        <v>#VALUE!</v>
      </c>
      <c r="WC180" s="105" t="e">
        <f t="shared" si="4909"/>
        <v>#VALUE!</v>
      </c>
      <c r="WD180" s="191"/>
      <c r="WE180" s="192" t="e">
        <f t="shared" si="4910"/>
        <v>#VALUE!</v>
      </c>
      <c r="WF180" s="14" t="s">
        <v>81</v>
      </c>
      <c r="WG180" s="62">
        <f t="shared" si="4911"/>
        <v>0</v>
      </c>
      <c r="WH180" s="13">
        <f t="shared" si="4912"/>
        <v>0</v>
      </c>
      <c r="WI180" s="13">
        <f t="shared" si="4913"/>
        <v>0</v>
      </c>
      <c r="WJ180" s="13">
        <f t="shared" si="4914"/>
        <v>0</v>
      </c>
      <c r="WK180" s="13">
        <f t="shared" si="4915"/>
        <v>0</v>
      </c>
      <c r="WL180" s="13">
        <f t="shared" si="4916"/>
        <v>0</v>
      </c>
      <c r="WM180" s="13">
        <f t="shared" si="4917"/>
        <v>0</v>
      </c>
      <c r="WN180" s="13">
        <f t="shared" si="4918"/>
        <v>0</v>
      </c>
      <c r="WO180" s="13">
        <f t="shared" si="4919"/>
        <v>0</v>
      </c>
      <c r="WP180" s="63">
        <f t="shared" si="4920"/>
        <v>0</v>
      </c>
      <c r="WQ180" s="63">
        <f t="shared" si="4921"/>
        <v>0</v>
      </c>
      <c r="WR180" s="63" t="e">
        <f t="shared" si="4922"/>
        <v>#VALUE!</v>
      </c>
      <c r="WS180" s="63" t="e">
        <f t="shared" si="4923"/>
        <v>#VALUE!</v>
      </c>
      <c r="WT180" s="54" t="e">
        <f t="shared" si="4924"/>
        <v>#VALUE!</v>
      </c>
      <c r="WU180" s="64" t="e">
        <f t="shared" si="4925"/>
        <v>#VALUE!</v>
      </c>
      <c r="WV180" s="196"/>
      <c r="WW180" s="197" t="e">
        <f t="shared" si="4926"/>
        <v>#VALUE!</v>
      </c>
      <c r="WX180" s="12" t="e">
        <f t="shared" si="4927"/>
        <v>#VALUE!</v>
      </c>
      <c r="WY180" s="61"/>
    </row>
    <row r="181" spans="1:623" ht="15" hidden="1" x14ac:dyDescent="0.3">
      <c r="A181" s="114" t="str">
        <f t="shared" ref="A181" si="4928">IFERROR(IF(WU181=0,"-","Y"),"-")</f>
        <v>-</v>
      </c>
      <c r="B181" s="175"/>
      <c r="C181" s="173">
        <v>992</v>
      </c>
      <c r="D181" s="174">
        <v>1111</v>
      </c>
      <c r="E181" s="142" t="s">
        <v>89</v>
      </c>
      <c r="F181" s="98"/>
      <c r="G181" s="98"/>
      <c r="H181" s="90"/>
      <c r="I181" s="98"/>
      <c r="J181" s="90"/>
      <c r="K181" s="99"/>
      <c r="L181" s="215"/>
      <c r="M181" s="215"/>
      <c r="N181" s="208"/>
      <c r="O181" s="100"/>
      <c r="P181" s="202"/>
      <c r="Q181" s="202"/>
      <c r="R181" s="202"/>
      <c r="S181" s="202"/>
      <c r="T181" s="202"/>
      <c r="U181" s="202"/>
      <c r="V181" s="202"/>
      <c r="W181" s="202"/>
      <c r="X181" s="203"/>
      <c r="Y181" s="204"/>
      <c r="Z181" s="101"/>
      <c r="AA181" s="102"/>
      <c r="AB181" s="103"/>
      <c r="AC181" s="104"/>
      <c r="AD181" s="104"/>
      <c r="AE181" s="105"/>
      <c r="AF181" s="191"/>
      <c r="AG181" s="192"/>
      <c r="AH181" s="106">
        <f t="shared" ref="AH181" si="4929">IF(AF181="",AC181,IF(AF181&lt;&gt;0,AF181,0))</f>
        <v>0</v>
      </c>
      <c r="AI181" s="202"/>
      <c r="AJ181" s="202"/>
      <c r="AK181" s="202"/>
      <c r="AL181" s="202"/>
      <c r="AM181" s="202"/>
      <c r="AN181" s="202"/>
      <c r="AO181" s="202"/>
      <c r="AP181" s="202"/>
      <c r="AQ181" s="203"/>
      <c r="AR181" s="204"/>
      <c r="AS181" s="107"/>
      <c r="AT181" s="102"/>
      <c r="AU181" s="108"/>
      <c r="AV181" s="104"/>
      <c r="AW181" s="104"/>
      <c r="AX181" s="105"/>
      <c r="AY181" s="191"/>
      <c r="AZ181" s="192"/>
      <c r="BA181" s="106"/>
      <c r="BB181" s="202"/>
      <c r="BC181" s="202"/>
      <c r="BD181" s="202"/>
      <c r="BE181" s="202"/>
      <c r="BF181" s="202"/>
      <c r="BG181" s="202"/>
      <c r="BH181" s="202"/>
      <c r="BI181" s="202"/>
      <c r="BJ181" s="203"/>
      <c r="BK181" s="204"/>
      <c r="BL181" s="108"/>
      <c r="BM181" s="102"/>
      <c r="BN181" s="108"/>
      <c r="BO181" s="109"/>
      <c r="BP181" s="104"/>
      <c r="BQ181" s="105"/>
      <c r="BR181" s="191"/>
      <c r="BS181" s="192"/>
      <c r="BT181" s="106"/>
      <c r="BU181" s="202"/>
      <c r="BV181" s="202"/>
      <c r="BW181" s="202"/>
      <c r="BX181" s="202"/>
      <c r="BY181" s="202"/>
      <c r="BZ181" s="202"/>
      <c r="CA181" s="202"/>
      <c r="CB181" s="202"/>
      <c r="CC181" s="203"/>
      <c r="CD181" s="204"/>
      <c r="CE181" s="108"/>
      <c r="CF181" s="102"/>
      <c r="CG181" s="108"/>
      <c r="CH181" s="109"/>
      <c r="CI181" s="104"/>
      <c r="CJ181" s="105"/>
      <c r="CK181" s="191"/>
      <c r="CL181" s="192"/>
      <c r="CM181" s="106"/>
      <c r="CN181" s="202"/>
      <c r="CO181" s="202"/>
      <c r="CP181" s="202"/>
      <c r="CQ181" s="202"/>
      <c r="CR181" s="202"/>
      <c r="CS181" s="202"/>
      <c r="CT181" s="202"/>
      <c r="CU181" s="202"/>
      <c r="CV181" s="203"/>
      <c r="CW181" s="204"/>
      <c r="CX181" s="108"/>
      <c r="CY181" s="102"/>
      <c r="CZ181" s="108"/>
      <c r="DA181" s="109"/>
      <c r="DB181" s="104"/>
      <c r="DC181" s="105"/>
      <c r="DD181" s="191"/>
      <c r="DE181" s="192"/>
      <c r="DF181" s="106"/>
      <c r="DG181" s="202"/>
      <c r="DH181" s="202"/>
      <c r="DI181" s="202"/>
      <c r="DJ181" s="202"/>
      <c r="DK181" s="202"/>
      <c r="DL181" s="202"/>
      <c r="DM181" s="202"/>
      <c r="DN181" s="202"/>
      <c r="DO181" s="203"/>
      <c r="DP181" s="204"/>
      <c r="DQ181" s="108"/>
      <c r="DR181" s="102"/>
      <c r="DS181" s="108"/>
      <c r="DT181" s="109"/>
      <c r="DU181" s="104"/>
      <c r="DV181" s="105"/>
      <c r="DW181" s="191"/>
      <c r="DX181" s="192"/>
      <c r="DY181" s="106"/>
      <c r="DZ181" s="202"/>
      <c r="EA181" s="202"/>
      <c r="EB181" s="202"/>
      <c r="EC181" s="202"/>
      <c r="ED181" s="202"/>
      <c r="EE181" s="202"/>
      <c r="EF181" s="202"/>
      <c r="EG181" s="202"/>
      <c r="EH181" s="203"/>
      <c r="EI181" s="204"/>
      <c r="EJ181" s="108"/>
      <c r="EK181" s="102"/>
      <c r="EL181" s="108"/>
      <c r="EM181" s="109"/>
      <c r="EN181" s="104"/>
      <c r="EO181" s="105"/>
      <c r="EP181" s="191"/>
      <c r="EQ181" s="199"/>
      <c r="ER181" s="185"/>
      <c r="ES181" s="202"/>
      <c r="ET181" s="202"/>
      <c r="EU181" s="202"/>
      <c r="EV181" s="202"/>
      <c r="EW181" s="202"/>
      <c r="EX181" s="202"/>
      <c r="EY181" s="202"/>
      <c r="EZ181" s="202"/>
      <c r="FA181" s="203"/>
      <c r="FB181" s="204"/>
      <c r="FC181" s="108"/>
      <c r="FD181" s="102"/>
      <c r="FE181" s="108"/>
      <c r="FF181" s="109"/>
      <c r="FG181" s="104"/>
      <c r="FH181" s="105"/>
      <c r="FI181" s="191"/>
      <c r="FJ181" s="192"/>
      <c r="FK181" s="110"/>
      <c r="FL181" s="202"/>
      <c r="FM181" s="202"/>
      <c r="FN181" s="202"/>
      <c r="FO181" s="202"/>
      <c r="FP181" s="202"/>
      <c r="FQ181" s="202"/>
      <c r="FR181" s="202"/>
      <c r="FS181" s="202"/>
      <c r="FT181" s="203"/>
      <c r="FU181" s="204"/>
      <c r="FV181" s="108"/>
      <c r="FW181" s="102"/>
      <c r="FX181" s="108"/>
      <c r="FY181" s="109"/>
      <c r="FZ181" s="104"/>
      <c r="GA181" s="105"/>
      <c r="GB181" s="191"/>
      <c r="GC181" s="192"/>
      <c r="GD181" s="106"/>
      <c r="GE181" s="202"/>
      <c r="GF181" s="202"/>
      <c r="GG181" s="202"/>
      <c r="GH181" s="202"/>
      <c r="GI181" s="202"/>
      <c r="GJ181" s="202"/>
      <c r="GK181" s="202"/>
      <c r="GL181" s="202"/>
      <c r="GM181" s="203"/>
      <c r="GN181" s="204"/>
      <c r="GO181" s="108"/>
      <c r="GP181" s="102"/>
      <c r="GQ181" s="108"/>
      <c r="GR181" s="109"/>
      <c r="GS181" s="104"/>
      <c r="GT181" s="105"/>
      <c r="GU181" s="191"/>
      <c r="GV181" s="192"/>
      <c r="GW181" s="106"/>
      <c r="GX181" s="202"/>
      <c r="GY181" s="202"/>
      <c r="GZ181" s="202"/>
      <c r="HA181" s="202"/>
      <c r="HB181" s="202"/>
      <c r="HC181" s="202"/>
      <c r="HD181" s="202"/>
      <c r="HE181" s="202"/>
      <c r="HF181" s="203"/>
      <c r="HG181" s="204"/>
      <c r="HH181" s="108"/>
      <c r="HI181" s="102"/>
      <c r="HJ181" s="108"/>
      <c r="HK181" s="109"/>
      <c r="HL181" s="104"/>
      <c r="HM181" s="105"/>
      <c r="HN181" s="191"/>
      <c r="HO181" s="192"/>
      <c r="HP181" s="106"/>
      <c r="HQ181" s="202"/>
      <c r="HR181" s="202"/>
      <c r="HS181" s="202"/>
      <c r="HT181" s="202"/>
      <c r="HU181" s="202"/>
      <c r="HV181" s="202"/>
      <c r="HW181" s="202"/>
      <c r="HX181" s="202"/>
      <c r="HY181" s="203"/>
      <c r="HZ181" s="204"/>
      <c r="IA181" s="108"/>
      <c r="IB181" s="102"/>
      <c r="IC181" s="108"/>
      <c r="ID181" s="109"/>
      <c r="IE181" s="104"/>
      <c r="IF181" s="105"/>
      <c r="IG181" s="191"/>
      <c r="IH181" s="192"/>
      <c r="II181" s="106"/>
      <c r="IJ181" s="202"/>
      <c r="IK181" s="202"/>
      <c r="IL181" s="202"/>
      <c r="IM181" s="202"/>
      <c r="IN181" s="202"/>
      <c r="IO181" s="202"/>
      <c r="IP181" s="202"/>
      <c r="IQ181" s="202"/>
      <c r="IR181" s="203"/>
      <c r="IS181" s="204"/>
      <c r="IT181" s="108"/>
      <c r="IU181" s="102"/>
      <c r="IV181" s="108"/>
      <c r="IW181" s="109"/>
      <c r="IX181" s="104"/>
      <c r="IY181" s="105"/>
      <c r="IZ181" s="191"/>
      <c r="JA181" s="192"/>
      <c r="JB181" s="106"/>
      <c r="JC181" s="202"/>
      <c r="JD181" s="202"/>
      <c r="JE181" s="202"/>
      <c r="JF181" s="202"/>
      <c r="JG181" s="202"/>
      <c r="JH181" s="202"/>
      <c r="JI181" s="202"/>
      <c r="JJ181" s="202"/>
      <c r="JK181" s="203"/>
      <c r="JL181" s="204"/>
      <c r="JM181" s="108"/>
      <c r="JN181" s="102"/>
      <c r="JO181" s="108"/>
      <c r="JP181" s="109"/>
      <c r="JQ181" s="104"/>
      <c r="JR181" s="105"/>
      <c r="JS181" s="191"/>
      <c r="JT181" s="192"/>
      <c r="JU181" s="106"/>
      <c r="JV181" s="202"/>
      <c r="JW181" s="202"/>
      <c r="JX181" s="202"/>
      <c r="JY181" s="202"/>
      <c r="JZ181" s="202"/>
      <c r="KA181" s="202"/>
      <c r="KB181" s="202"/>
      <c r="KC181" s="202"/>
      <c r="KD181" s="203"/>
      <c r="KE181" s="204"/>
      <c r="KF181" s="108"/>
      <c r="KG181" s="102"/>
      <c r="KH181" s="108"/>
      <c r="KI181" s="109"/>
      <c r="KJ181" s="104"/>
      <c r="KK181" s="105"/>
      <c r="KL181" s="191"/>
      <c r="KM181" s="192"/>
      <c r="KN181" s="106"/>
      <c r="KO181" s="202"/>
      <c r="KP181" s="202"/>
      <c r="KQ181" s="202"/>
      <c r="KR181" s="202"/>
      <c r="KS181" s="202"/>
      <c r="KT181" s="202"/>
      <c r="KU181" s="202"/>
      <c r="KV181" s="202"/>
      <c r="KW181" s="203"/>
      <c r="KX181" s="204"/>
      <c r="KY181" s="108"/>
      <c r="KZ181" s="102"/>
      <c r="LA181" s="108"/>
      <c r="LB181" s="109"/>
      <c r="LC181" s="104"/>
      <c r="LD181" s="105"/>
      <c r="LE181" s="191"/>
      <c r="LF181" s="192"/>
      <c r="LG181" s="106"/>
      <c r="LH181" s="202"/>
      <c r="LI181" s="202"/>
      <c r="LJ181" s="202"/>
      <c r="LK181" s="202"/>
      <c r="LL181" s="202"/>
      <c r="LM181" s="202"/>
      <c r="LN181" s="202"/>
      <c r="LO181" s="202"/>
      <c r="LP181" s="203"/>
      <c r="LQ181" s="204"/>
      <c r="LR181" s="108"/>
      <c r="LS181" s="102"/>
      <c r="LT181" s="108"/>
      <c r="LU181" s="109"/>
      <c r="LV181" s="104"/>
      <c r="LW181" s="105"/>
      <c r="LX181" s="191"/>
      <c r="LY181" s="192"/>
      <c r="LZ181" s="106"/>
      <c r="MA181" s="202"/>
      <c r="MB181" s="202"/>
      <c r="MC181" s="202"/>
      <c r="MD181" s="202"/>
      <c r="ME181" s="202"/>
      <c r="MF181" s="202"/>
      <c r="MG181" s="202"/>
      <c r="MH181" s="202"/>
      <c r="MI181" s="203"/>
      <c r="MJ181" s="204"/>
      <c r="MK181" s="108"/>
      <c r="ML181" s="102"/>
      <c r="MM181" s="108"/>
      <c r="MN181" s="109"/>
      <c r="MO181" s="104"/>
      <c r="MP181" s="105"/>
      <c r="MQ181" s="191"/>
      <c r="MR181" s="192"/>
      <c r="MS181" s="106"/>
      <c r="MT181" s="202"/>
      <c r="MU181" s="202"/>
      <c r="MV181" s="202"/>
      <c r="MW181" s="202"/>
      <c r="MX181" s="202"/>
      <c r="MY181" s="202"/>
      <c r="MZ181" s="202"/>
      <c r="NA181" s="202"/>
      <c r="NB181" s="203"/>
      <c r="NC181" s="204"/>
      <c r="ND181" s="108"/>
      <c r="NE181" s="102"/>
      <c r="NF181" s="108"/>
      <c r="NG181" s="109"/>
      <c r="NH181" s="104"/>
      <c r="NI181" s="105"/>
      <c r="NJ181" s="191"/>
      <c r="NK181" s="192"/>
      <c r="NL181" s="106"/>
      <c r="NM181" s="202"/>
      <c r="NN181" s="202"/>
      <c r="NO181" s="202"/>
      <c r="NP181" s="202"/>
      <c r="NQ181" s="202"/>
      <c r="NR181" s="202"/>
      <c r="NS181" s="202"/>
      <c r="NT181" s="202"/>
      <c r="NU181" s="203"/>
      <c r="NV181" s="204"/>
      <c r="NW181" s="108"/>
      <c r="NX181" s="102"/>
      <c r="NY181" s="108"/>
      <c r="NZ181" s="109"/>
      <c r="OA181" s="104"/>
      <c r="OB181" s="105"/>
      <c r="OC181" s="191"/>
      <c r="OD181" s="192"/>
      <c r="OE181" s="106"/>
      <c r="OF181" s="202"/>
      <c r="OG181" s="202"/>
      <c r="OH181" s="202"/>
      <c r="OI181" s="202"/>
      <c r="OJ181" s="202"/>
      <c r="OK181" s="202"/>
      <c r="OL181" s="202"/>
      <c r="OM181" s="202"/>
      <c r="ON181" s="203"/>
      <c r="OO181" s="204"/>
      <c r="OP181" s="108"/>
      <c r="OQ181" s="102"/>
      <c r="OR181" s="108"/>
      <c r="OS181" s="109"/>
      <c r="OT181" s="104"/>
      <c r="OU181" s="105"/>
      <c r="OV181" s="191"/>
      <c r="OW181" s="192"/>
      <c r="OX181" s="106"/>
      <c r="OY181" s="202"/>
      <c r="OZ181" s="202"/>
      <c r="PA181" s="202"/>
      <c r="PB181" s="202"/>
      <c r="PC181" s="202"/>
      <c r="PD181" s="202"/>
      <c r="PE181" s="202"/>
      <c r="PF181" s="202"/>
      <c r="PG181" s="203"/>
      <c r="PH181" s="204"/>
      <c r="PI181" s="108"/>
      <c r="PJ181" s="102"/>
      <c r="PK181" s="108"/>
      <c r="PL181" s="109"/>
      <c r="PM181" s="104"/>
      <c r="PN181" s="105"/>
      <c r="PO181" s="191"/>
      <c r="PP181" s="192"/>
      <c r="PQ181" s="106"/>
      <c r="PR181" s="202"/>
      <c r="PS181" s="202"/>
      <c r="PT181" s="202"/>
      <c r="PU181" s="202"/>
      <c r="PV181" s="202"/>
      <c r="PW181" s="202"/>
      <c r="PX181" s="202"/>
      <c r="PY181" s="202"/>
      <c r="PZ181" s="203"/>
      <c r="QA181" s="204"/>
      <c r="QB181" s="108"/>
      <c r="QC181" s="102"/>
      <c r="QD181" s="108"/>
      <c r="QE181" s="109"/>
      <c r="QF181" s="104"/>
      <c r="QG181" s="105"/>
      <c r="QH181" s="191"/>
      <c r="QI181" s="192"/>
      <c r="QJ181" s="106"/>
      <c r="QK181" s="202"/>
      <c r="QL181" s="202"/>
      <c r="QM181" s="202"/>
      <c r="QN181" s="202"/>
      <c r="QO181" s="202"/>
      <c r="QP181" s="202"/>
      <c r="QQ181" s="202"/>
      <c r="QR181" s="202"/>
      <c r="QS181" s="203"/>
      <c r="QT181" s="204"/>
      <c r="QU181" s="108"/>
      <c r="QV181" s="102"/>
      <c r="QW181" s="108"/>
      <c r="QX181" s="109"/>
      <c r="QY181" s="104"/>
      <c r="QZ181" s="105"/>
      <c r="RA181" s="191"/>
      <c r="RB181" s="192"/>
      <c r="RC181" s="106"/>
      <c r="RD181" s="202"/>
      <c r="RE181" s="202"/>
      <c r="RF181" s="202"/>
      <c r="RG181" s="202"/>
      <c r="RH181" s="202"/>
      <c r="RI181" s="202"/>
      <c r="RJ181" s="202"/>
      <c r="RK181" s="202"/>
      <c r="RL181" s="203"/>
      <c r="RM181" s="204"/>
      <c r="RN181" s="108"/>
      <c r="RO181" s="102"/>
      <c r="RP181" s="108"/>
      <c r="RQ181" s="109"/>
      <c r="RR181" s="104"/>
      <c r="RS181" s="105"/>
      <c r="RT181" s="191"/>
      <c r="RU181" s="192"/>
      <c r="RV181" s="106"/>
      <c r="RW181" s="202"/>
      <c r="RX181" s="202"/>
      <c r="RY181" s="202"/>
      <c r="RZ181" s="202"/>
      <c r="SA181" s="202"/>
      <c r="SB181" s="202"/>
      <c r="SC181" s="202"/>
      <c r="SD181" s="202"/>
      <c r="SE181" s="203"/>
      <c r="SF181" s="204"/>
      <c r="SG181" s="108"/>
      <c r="SH181" s="102"/>
      <c r="SI181" s="108"/>
      <c r="SJ181" s="109"/>
      <c r="SK181" s="104"/>
      <c r="SL181" s="105"/>
      <c r="SM181" s="191"/>
      <c r="SN181" s="192"/>
      <c r="SO181" s="106"/>
      <c r="SP181" s="202"/>
      <c r="SQ181" s="202"/>
      <c r="SR181" s="202"/>
      <c r="SS181" s="202"/>
      <c r="ST181" s="202"/>
      <c r="SU181" s="202"/>
      <c r="SV181" s="202"/>
      <c r="SW181" s="202"/>
      <c r="SX181" s="203"/>
      <c r="SY181" s="204"/>
      <c r="SZ181" s="108"/>
      <c r="TA181" s="102"/>
      <c r="TB181" s="108"/>
      <c r="TC181" s="109"/>
      <c r="TD181" s="104"/>
      <c r="TE181" s="105"/>
      <c r="TF181" s="191"/>
      <c r="TG181" s="192"/>
      <c r="TH181" s="106"/>
      <c r="TI181" s="202"/>
      <c r="TJ181" s="202"/>
      <c r="TK181" s="202"/>
      <c r="TL181" s="202"/>
      <c r="TM181" s="202"/>
      <c r="TN181" s="202"/>
      <c r="TO181" s="202"/>
      <c r="TP181" s="202"/>
      <c r="TQ181" s="203"/>
      <c r="TR181" s="204"/>
      <c r="TS181" s="108"/>
      <c r="TT181" s="102"/>
      <c r="TU181" s="108"/>
      <c r="TV181" s="109"/>
      <c r="TW181" s="104"/>
      <c r="TX181" s="105"/>
      <c r="TY181" s="191"/>
      <c r="TZ181" s="192"/>
      <c r="UA181" s="106"/>
      <c r="UB181" s="202"/>
      <c r="UC181" s="202"/>
      <c r="UD181" s="202"/>
      <c r="UE181" s="202"/>
      <c r="UF181" s="202"/>
      <c r="UG181" s="202"/>
      <c r="UH181" s="202"/>
      <c r="UI181" s="202"/>
      <c r="UJ181" s="203"/>
      <c r="UK181" s="204"/>
      <c r="UL181" s="108"/>
      <c r="UM181" s="102"/>
      <c r="UN181" s="108"/>
      <c r="UO181" s="109"/>
      <c r="UP181" s="104"/>
      <c r="UQ181" s="105"/>
      <c r="UR181" s="191"/>
      <c r="US181" s="192"/>
      <c r="UT181" s="106"/>
      <c r="UU181" s="202"/>
      <c r="UV181" s="202"/>
      <c r="UW181" s="202"/>
      <c r="UX181" s="202"/>
      <c r="UY181" s="202"/>
      <c r="UZ181" s="202"/>
      <c r="VA181" s="202"/>
      <c r="VB181" s="202"/>
      <c r="VC181" s="203"/>
      <c r="VD181" s="204"/>
      <c r="VE181" s="108"/>
      <c r="VF181" s="102"/>
      <c r="VG181" s="108"/>
      <c r="VH181" s="109"/>
      <c r="VI181" s="104"/>
      <c r="VJ181" s="105"/>
      <c r="VK181" s="191"/>
      <c r="VL181" s="192"/>
      <c r="VM181" s="106"/>
      <c r="VN181" s="202"/>
      <c r="VO181" s="202"/>
      <c r="VP181" s="202"/>
      <c r="VQ181" s="202"/>
      <c r="VR181" s="202"/>
      <c r="VS181" s="202"/>
      <c r="VT181" s="202"/>
      <c r="VU181" s="202"/>
      <c r="VV181" s="203"/>
      <c r="VW181" s="204"/>
      <c r="VX181" s="108"/>
      <c r="VY181" s="102"/>
      <c r="VZ181" s="108"/>
      <c r="WA181" s="109"/>
      <c r="WB181" s="104"/>
      <c r="WC181" s="105"/>
      <c r="WD181" s="191"/>
      <c r="WE181" s="192"/>
      <c r="WF181" s="14"/>
      <c r="WG181" s="62"/>
      <c r="WH181" s="13"/>
      <c r="WI181" s="13"/>
      <c r="WJ181" s="13"/>
      <c r="WK181" s="13"/>
      <c r="WL181" s="13"/>
      <c r="WM181" s="13"/>
      <c r="WN181" s="13"/>
      <c r="WO181" s="13"/>
      <c r="WP181" s="63"/>
      <c r="WQ181" s="63"/>
      <c r="WR181" s="63"/>
      <c r="WS181" s="63"/>
      <c r="WT181" s="54"/>
      <c r="WU181" s="64"/>
      <c r="WV181" s="196"/>
      <c r="WW181" s="197"/>
      <c r="WX181" s="12"/>
      <c r="WY181" s="61"/>
    </row>
    <row r="182" spans="1:623" s="65" customFormat="1" ht="15" x14ac:dyDescent="0.3">
      <c r="A182" s="57"/>
      <c r="B182" s="176"/>
      <c r="C182" s="176"/>
      <c r="D182" s="176"/>
      <c r="E182" s="55"/>
      <c r="F182" s="85"/>
      <c r="G182" s="85"/>
      <c r="H182" s="85"/>
      <c r="I182" s="56"/>
      <c r="J182" s="55"/>
      <c r="K182" s="55"/>
      <c r="L182" s="216"/>
      <c r="M182" s="216"/>
      <c r="N182" s="187"/>
      <c r="O182" s="55"/>
      <c r="P182" s="55"/>
      <c r="Q182" s="55"/>
      <c r="R182" s="55"/>
      <c r="S182" s="55"/>
      <c r="T182" s="55"/>
      <c r="U182" s="55"/>
      <c r="V182" s="55"/>
      <c r="W182" s="55"/>
      <c r="X182" s="58"/>
      <c r="Y182" s="183"/>
      <c r="Z182" s="59"/>
      <c r="AA182" s="59"/>
      <c r="AB182" s="55"/>
      <c r="AC182" s="55"/>
      <c r="AD182" s="55"/>
      <c r="AE182" s="60">
        <f ca="1">SUMIF(AE9:AE181,"&gt;0")</f>
        <v>0</v>
      </c>
      <c r="AF182" s="193"/>
      <c r="AG182" s="193"/>
      <c r="AH182" s="193"/>
      <c r="AI182" s="55"/>
      <c r="AJ182" s="55"/>
      <c r="AK182" s="55"/>
      <c r="AL182" s="55"/>
      <c r="AM182" s="55"/>
      <c r="AN182" s="55"/>
      <c r="AO182" s="55"/>
      <c r="AP182" s="55"/>
      <c r="AQ182" s="58"/>
      <c r="AR182" s="183"/>
      <c r="AS182" s="55"/>
      <c r="AT182" s="55"/>
      <c r="AU182" s="55"/>
      <c r="AV182" s="55"/>
      <c r="AW182" s="55"/>
      <c r="AX182" s="60">
        <f ca="1">SUMIF(AX9:AX181,"&gt;0")</f>
        <v>0</v>
      </c>
      <c r="AY182" s="193"/>
      <c r="AZ182" s="193"/>
      <c r="BA182" s="55"/>
      <c r="BB182" s="55"/>
      <c r="BC182" s="55"/>
      <c r="BD182" s="55"/>
      <c r="BE182" s="55"/>
      <c r="BF182" s="55"/>
      <c r="BG182" s="55"/>
      <c r="BH182" s="55"/>
      <c r="BI182" s="55"/>
      <c r="BJ182" s="58"/>
      <c r="BK182" s="183"/>
      <c r="BL182" s="55"/>
      <c r="BM182" s="55"/>
      <c r="BN182" s="55"/>
      <c r="BO182" s="55"/>
      <c r="BP182" s="55"/>
      <c r="BQ182" s="60">
        <f ca="1">SUMIF(BQ9:BQ181,"&gt;0")</f>
        <v>0</v>
      </c>
      <c r="BR182" s="193"/>
      <c r="BS182" s="193"/>
      <c r="BT182" s="55"/>
      <c r="BU182" s="55"/>
      <c r="BV182" s="55"/>
      <c r="BW182" s="55"/>
      <c r="BX182" s="55"/>
      <c r="BY182" s="55"/>
      <c r="BZ182" s="55"/>
      <c r="CA182" s="55"/>
      <c r="CB182" s="55"/>
      <c r="CC182" s="58"/>
      <c r="CD182" s="183"/>
      <c r="CE182" s="55"/>
      <c r="CF182" s="55"/>
      <c r="CG182" s="55"/>
      <c r="CH182" s="55"/>
      <c r="CI182" s="55"/>
      <c r="CJ182" s="60">
        <f ca="1">SUMIF(CJ9:CJ181,"&gt;0")</f>
        <v>0</v>
      </c>
      <c r="CK182" s="193"/>
      <c r="CL182" s="193"/>
      <c r="CM182" s="55"/>
      <c r="CN182" s="55"/>
      <c r="CO182" s="55"/>
      <c r="CP182" s="55"/>
      <c r="CQ182" s="55"/>
      <c r="CR182" s="55"/>
      <c r="CS182" s="55"/>
      <c r="CT182" s="55"/>
      <c r="CU182" s="55"/>
      <c r="CV182" s="58"/>
      <c r="CW182" s="183"/>
      <c r="CX182" s="55"/>
      <c r="CY182" s="55"/>
      <c r="CZ182" s="55"/>
      <c r="DA182" s="55"/>
      <c r="DB182" s="55"/>
      <c r="DC182" s="60">
        <f ca="1">SUMIF(DC9:DC181,"&gt;0")</f>
        <v>0</v>
      </c>
      <c r="DD182" s="193"/>
      <c r="DE182" s="193"/>
      <c r="DF182" s="55"/>
      <c r="DG182" s="55"/>
      <c r="DH182" s="55"/>
      <c r="DI182" s="55"/>
      <c r="DJ182" s="55"/>
      <c r="DK182" s="55"/>
      <c r="DL182" s="55"/>
      <c r="DM182" s="55"/>
      <c r="DN182" s="55"/>
      <c r="DO182" s="58"/>
      <c r="DP182" s="183"/>
      <c r="DQ182" s="55"/>
      <c r="DR182" s="55"/>
      <c r="DS182" s="55"/>
      <c r="DT182" s="55"/>
      <c r="DU182" s="55"/>
      <c r="DV182" s="60">
        <f ca="1">SUMIF(DV9:DV181,"&gt;0")</f>
        <v>0</v>
      </c>
      <c r="DW182" s="193"/>
      <c r="DX182" s="193"/>
      <c r="DY182" s="55"/>
      <c r="DZ182" s="55"/>
      <c r="EA182" s="55"/>
      <c r="EB182" s="55"/>
      <c r="EC182" s="55"/>
      <c r="ED182" s="55"/>
      <c r="EE182" s="55"/>
      <c r="EF182" s="55"/>
      <c r="EG182" s="55"/>
      <c r="EH182" s="58"/>
      <c r="EI182" s="183"/>
      <c r="EJ182" s="55"/>
      <c r="EK182" s="55"/>
      <c r="EL182" s="55"/>
      <c r="EM182" s="55"/>
      <c r="EN182" s="55"/>
      <c r="EO182" s="55"/>
      <c r="EP182" s="198"/>
      <c r="EQ182" s="198"/>
      <c r="ER182" s="186"/>
      <c r="ES182" s="55"/>
      <c r="ET182" s="55"/>
      <c r="EU182" s="55"/>
      <c r="EV182" s="55"/>
      <c r="EW182" s="55"/>
      <c r="EX182" s="55"/>
      <c r="EY182" s="55"/>
      <c r="EZ182" s="55"/>
      <c r="FA182" s="58"/>
      <c r="FB182" s="183"/>
      <c r="FC182" s="55"/>
      <c r="FD182" s="55"/>
      <c r="FE182" s="55"/>
      <c r="FF182" s="55"/>
      <c r="FG182" s="55"/>
      <c r="FH182" s="60">
        <f ca="1">SUMIF(FH9:FH181,"&gt;0")</f>
        <v>0</v>
      </c>
      <c r="FI182" s="193"/>
      <c r="FJ182" s="193"/>
      <c r="FK182" s="55"/>
      <c r="FL182" s="55"/>
      <c r="FM182" s="55"/>
      <c r="FN182" s="55"/>
      <c r="FO182" s="55"/>
      <c r="FP182" s="55"/>
      <c r="FQ182" s="55"/>
      <c r="FR182" s="55"/>
      <c r="FS182" s="55"/>
      <c r="FT182" s="58"/>
      <c r="FU182" s="183"/>
      <c r="FV182" s="55"/>
      <c r="FW182" s="55"/>
      <c r="FX182" s="55"/>
      <c r="FY182" s="55"/>
      <c r="FZ182" s="55"/>
      <c r="GA182" s="60">
        <f ca="1">SUMIF(GA9:GA181,"&gt;0")</f>
        <v>0</v>
      </c>
      <c r="GB182" s="193"/>
      <c r="GC182" s="193"/>
      <c r="GD182" s="55"/>
      <c r="GE182" s="55"/>
      <c r="GF182" s="55"/>
      <c r="GG182" s="55"/>
      <c r="GH182" s="55"/>
      <c r="GI182" s="55"/>
      <c r="GJ182" s="55"/>
      <c r="GK182" s="55"/>
      <c r="GL182" s="55"/>
      <c r="GM182" s="58"/>
      <c r="GN182" s="183"/>
      <c r="GO182" s="55"/>
      <c r="GP182" s="55"/>
      <c r="GQ182" s="55"/>
      <c r="GR182" s="55"/>
      <c r="GS182" s="55"/>
      <c r="GT182" s="60">
        <f ca="1">SUMIF(GT9:GT181,"&gt;0")</f>
        <v>0</v>
      </c>
      <c r="GU182" s="193"/>
      <c r="GV182" s="193"/>
      <c r="GW182" s="55"/>
      <c r="GX182" s="55"/>
      <c r="GY182" s="55"/>
      <c r="GZ182" s="55"/>
      <c r="HA182" s="55"/>
      <c r="HB182" s="55"/>
      <c r="HC182" s="55"/>
      <c r="HD182" s="55"/>
      <c r="HE182" s="55"/>
      <c r="HF182" s="58"/>
      <c r="HG182" s="183"/>
      <c r="HH182" s="55"/>
      <c r="HI182" s="55"/>
      <c r="HJ182" s="55"/>
      <c r="HK182" s="55"/>
      <c r="HL182" s="55"/>
      <c r="HM182" s="60">
        <f ca="1">SUMIF(HM9:HM181,"&gt;0")</f>
        <v>0</v>
      </c>
      <c r="HN182" s="193"/>
      <c r="HO182" s="193"/>
      <c r="HP182" s="55"/>
      <c r="HQ182" s="55"/>
      <c r="HR182" s="55"/>
      <c r="HS182" s="55"/>
      <c r="HT182" s="55"/>
      <c r="HU182" s="55"/>
      <c r="HV182" s="55"/>
      <c r="HW182" s="55"/>
      <c r="HX182" s="55"/>
      <c r="HY182" s="58"/>
      <c r="HZ182" s="183"/>
      <c r="IA182" s="55"/>
      <c r="IB182" s="55"/>
      <c r="IC182" s="55"/>
      <c r="ID182" s="55"/>
      <c r="IE182" s="55"/>
      <c r="IF182" s="60">
        <f ca="1">SUMIF(IF9:IF181,"&gt;0")</f>
        <v>0</v>
      </c>
      <c r="IG182" s="193"/>
      <c r="IH182" s="193"/>
      <c r="II182" s="55"/>
      <c r="IJ182" s="55"/>
      <c r="IK182" s="55"/>
      <c r="IL182" s="55"/>
      <c r="IM182" s="55"/>
      <c r="IN182" s="55"/>
      <c r="IO182" s="55"/>
      <c r="IP182" s="55"/>
      <c r="IQ182" s="55"/>
      <c r="IR182" s="58"/>
      <c r="IS182" s="183"/>
      <c r="IT182" s="55"/>
      <c r="IU182" s="55"/>
      <c r="IV182" s="55"/>
      <c r="IW182" s="55"/>
      <c r="IX182" s="55"/>
      <c r="IY182" s="60">
        <f ca="1">SUMIF(IY9:IY181,"&gt;0")</f>
        <v>0</v>
      </c>
      <c r="IZ182" s="193"/>
      <c r="JA182" s="193"/>
      <c r="JB182" s="55"/>
      <c r="JC182" s="55"/>
      <c r="JD182" s="55"/>
      <c r="JE182" s="55"/>
      <c r="JF182" s="55"/>
      <c r="JG182" s="55"/>
      <c r="JH182" s="55"/>
      <c r="JI182" s="55"/>
      <c r="JJ182" s="55"/>
      <c r="JK182" s="58"/>
      <c r="JL182" s="183"/>
      <c r="JM182" s="55"/>
      <c r="JN182" s="55"/>
      <c r="JO182" s="55"/>
      <c r="JP182" s="55"/>
      <c r="JQ182" s="55"/>
      <c r="JR182" s="55"/>
      <c r="JS182" s="198"/>
      <c r="JT182" s="198"/>
      <c r="JU182" s="55"/>
      <c r="JV182" s="55"/>
      <c r="JW182" s="55"/>
      <c r="JX182" s="55"/>
      <c r="JY182" s="55"/>
      <c r="JZ182" s="55"/>
      <c r="KA182" s="55"/>
      <c r="KB182" s="55"/>
      <c r="KC182" s="55"/>
      <c r="KD182" s="58"/>
      <c r="KE182" s="183"/>
      <c r="KF182" s="55"/>
      <c r="KG182" s="55"/>
      <c r="KH182" s="55"/>
      <c r="KI182" s="55"/>
      <c r="KJ182" s="55"/>
      <c r="KK182" s="60">
        <f ca="1">SUMIF(KK9:KK181,"&gt;0")</f>
        <v>0</v>
      </c>
      <c r="KL182" s="193"/>
      <c r="KM182" s="193"/>
      <c r="KN182" s="55"/>
      <c r="KO182" s="55"/>
      <c r="KP182" s="55"/>
      <c r="KQ182" s="55"/>
      <c r="KR182" s="55"/>
      <c r="KS182" s="55"/>
      <c r="KT182" s="55"/>
      <c r="KU182" s="55"/>
      <c r="KV182" s="55"/>
      <c r="KW182" s="58"/>
      <c r="KX182" s="183"/>
      <c r="KY182" s="55"/>
      <c r="KZ182" s="55"/>
      <c r="LA182" s="55"/>
      <c r="LB182" s="55"/>
      <c r="LC182" s="55"/>
      <c r="LD182" s="60">
        <f ca="1">SUMIF(LD9:LD181,"&gt;0")</f>
        <v>0</v>
      </c>
      <c r="LE182" s="193"/>
      <c r="LF182" s="193"/>
      <c r="LG182" s="55"/>
      <c r="LH182" s="55"/>
      <c r="LI182" s="55"/>
      <c r="LJ182" s="55"/>
      <c r="LK182" s="55"/>
      <c r="LL182" s="55"/>
      <c r="LM182" s="55"/>
      <c r="LN182" s="55"/>
      <c r="LO182" s="55"/>
      <c r="LP182" s="58"/>
      <c r="LQ182" s="183"/>
      <c r="LR182" s="55"/>
      <c r="LS182" s="55"/>
      <c r="LT182" s="55"/>
      <c r="LU182" s="55"/>
      <c r="LV182" s="55"/>
      <c r="LW182" s="60">
        <f ca="1">SUMIF(LW9:LW181,"&gt;0")</f>
        <v>0</v>
      </c>
      <c r="LX182" s="193"/>
      <c r="LY182" s="193"/>
      <c r="LZ182" s="55"/>
      <c r="MA182" s="55"/>
      <c r="MB182" s="55"/>
      <c r="MC182" s="55"/>
      <c r="MD182" s="55"/>
      <c r="ME182" s="55"/>
      <c r="MF182" s="55"/>
      <c r="MG182" s="55"/>
      <c r="MH182" s="55"/>
      <c r="MI182" s="58"/>
      <c r="MJ182" s="183"/>
      <c r="MK182" s="55"/>
      <c r="ML182" s="55"/>
      <c r="MM182" s="55"/>
      <c r="MN182" s="55"/>
      <c r="MO182" s="55"/>
      <c r="MP182" s="60">
        <f ca="1">SUMIF(MP9:MP181,"&gt;0")</f>
        <v>0</v>
      </c>
      <c r="MQ182" s="193"/>
      <c r="MR182" s="193"/>
      <c r="MS182" s="55"/>
      <c r="MT182" s="55"/>
      <c r="MU182" s="55"/>
      <c r="MV182" s="55"/>
      <c r="MW182" s="55"/>
      <c r="MX182" s="55"/>
      <c r="MY182" s="55"/>
      <c r="MZ182" s="55"/>
      <c r="NA182" s="55"/>
      <c r="NB182" s="58"/>
      <c r="NC182" s="183"/>
      <c r="ND182" s="55"/>
      <c r="NE182" s="55"/>
      <c r="NF182" s="55"/>
      <c r="NG182" s="55"/>
      <c r="NH182" s="55"/>
      <c r="NI182" s="60">
        <f ca="1">SUMIF(NI9:NI181,"&gt;0")</f>
        <v>0</v>
      </c>
      <c r="NJ182" s="193"/>
      <c r="NK182" s="193"/>
      <c r="NL182" s="55"/>
      <c r="NM182" s="55"/>
      <c r="NN182" s="55"/>
      <c r="NO182" s="55"/>
      <c r="NP182" s="55"/>
      <c r="NQ182" s="55"/>
      <c r="NR182" s="55"/>
      <c r="NS182" s="55"/>
      <c r="NT182" s="55"/>
      <c r="NU182" s="58"/>
      <c r="NV182" s="183"/>
      <c r="NW182" s="55"/>
      <c r="NX182" s="55"/>
      <c r="NY182" s="55"/>
      <c r="NZ182" s="55"/>
      <c r="OA182" s="55"/>
      <c r="OB182" s="60">
        <f ca="1">SUMIF(OB9:OB181,"&gt;0")</f>
        <v>0</v>
      </c>
      <c r="OC182" s="193"/>
      <c r="OD182" s="193"/>
      <c r="OE182" s="55"/>
      <c r="OF182" s="55"/>
      <c r="OG182" s="55"/>
      <c r="OH182" s="55"/>
      <c r="OI182" s="55"/>
      <c r="OJ182" s="55"/>
      <c r="OK182" s="55"/>
      <c r="OL182" s="55"/>
      <c r="OM182" s="55"/>
      <c r="ON182" s="58"/>
      <c r="OO182" s="183"/>
      <c r="OP182" s="55"/>
      <c r="OQ182" s="183"/>
      <c r="OR182" s="183"/>
      <c r="OS182" s="183"/>
      <c r="OT182" s="183"/>
      <c r="OU182" s="183"/>
      <c r="OV182" s="200"/>
      <c r="OW182" s="200"/>
      <c r="OX182" s="183"/>
      <c r="OY182" s="183"/>
      <c r="OZ182" s="55"/>
      <c r="PA182" s="55"/>
      <c r="PB182" s="55"/>
      <c r="PC182" s="55"/>
      <c r="PD182" s="55"/>
      <c r="PE182" s="55"/>
      <c r="PF182" s="55"/>
      <c r="PG182" s="58"/>
      <c r="PH182" s="183"/>
      <c r="PI182" s="55"/>
      <c r="PJ182" s="55"/>
      <c r="PK182" s="55"/>
      <c r="PL182" s="55"/>
      <c r="PM182" s="55"/>
      <c r="PN182" s="60">
        <f ca="1">SUMIF(PN9:PN181,"&gt;0")</f>
        <v>0</v>
      </c>
      <c r="PO182" s="193"/>
      <c r="PP182" s="193"/>
      <c r="PQ182" s="55"/>
      <c r="PR182" s="55"/>
      <c r="PS182" s="55"/>
      <c r="PT182" s="55"/>
      <c r="PU182" s="55"/>
      <c r="PV182" s="55"/>
      <c r="PW182" s="55"/>
      <c r="PX182" s="55"/>
      <c r="PY182" s="55"/>
      <c r="PZ182" s="58"/>
      <c r="QA182" s="183"/>
      <c r="QB182" s="55"/>
      <c r="QC182" s="55"/>
      <c r="QD182" s="55"/>
      <c r="QE182" s="55"/>
      <c r="QF182" s="55"/>
      <c r="QG182" s="60">
        <f ca="1">SUMIF(QG9:QG181,"&gt;0")</f>
        <v>0</v>
      </c>
      <c r="QH182" s="193"/>
      <c r="QI182" s="193"/>
      <c r="QJ182" s="55"/>
      <c r="QK182" s="55"/>
      <c r="QL182" s="55"/>
      <c r="QM182" s="55"/>
      <c r="QN182" s="55"/>
      <c r="QO182" s="55"/>
      <c r="QP182" s="55"/>
      <c r="QQ182" s="55"/>
      <c r="QR182" s="55"/>
      <c r="QS182" s="58"/>
      <c r="QT182" s="183"/>
      <c r="QU182" s="55"/>
      <c r="QV182" s="55"/>
      <c r="QW182" s="55"/>
      <c r="QX182" s="55"/>
      <c r="QY182" s="55"/>
      <c r="QZ182" s="60">
        <f ca="1">SUMIF(QZ9:QZ181,"&gt;0")</f>
        <v>0</v>
      </c>
      <c r="RA182" s="193"/>
      <c r="RB182" s="193"/>
      <c r="RC182" s="55"/>
      <c r="RD182" s="55"/>
      <c r="RE182" s="55"/>
      <c r="RF182" s="55"/>
      <c r="RG182" s="55"/>
      <c r="RH182" s="55"/>
      <c r="RI182" s="55"/>
      <c r="RJ182" s="55"/>
      <c r="RK182" s="55"/>
      <c r="RL182" s="58"/>
      <c r="RM182" s="183"/>
      <c r="RN182" s="55"/>
      <c r="RO182" s="55"/>
      <c r="RP182" s="55"/>
      <c r="RQ182" s="55"/>
      <c r="RR182" s="55"/>
      <c r="RS182" s="60">
        <f ca="1">SUMIF(RS9:RS181,"&gt;0")</f>
        <v>0</v>
      </c>
      <c r="RT182" s="193"/>
      <c r="RU182" s="193"/>
      <c r="RV182" s="55"/>
      <c r="RW182" s="55"/>
      <c r="RX182" s="55"/>
      <c r="RY182" s="55"/>
      <c r="RZ182" s="55"/>
      <c r="SA182" s="55"/>
      <c r="SB182" s="55"/>
      <c r="SC182" s="55"/>
      <c r="SD182" s="55"/>
      <c r="SE182" s="58"/>
      <c r="SF182" s="183"/>
      <c r="SG182" s="55"/>
      <c r="SH182" s="55"/>
      <c r="SI182" s="55"/>
      <c r="SJ182" s="55"/>
      <c r="SK182" s="55"/>
      <c r="SL182" s="60">
        <f ca="1">SUMIF(SL9:SL181,"&gt;0")</f>
        <v>0</v>
      </c>
      <c r="SM182" s="193"/>
      <c r="SN182" s="193"/>
      <c r="SO182" s="55"/>
      <c r="SP182" s="55"/>
      <c r="SQ182" s="55"/>
      <c r="SR182" s="55"/>
      <c r="SS182" s="55"/>
      <c r="ST182" s="55"/>
      <c r="SU182" s="55"/>
      <c r="SV182" s="55"/>
      <c r="SW182" s="55"/>
      <c r="SX182" s="58"/>
      <c r="SY182" s="183"/>
      <c r="SZ182" s="55"/>
      <c r="TA182" s="55"/>
      <c r="TB182" s="55"/>
      <c r="TC182" s="55"/>
      <c r="TD182" s="55"/>
      <c r="TE182" s="60">
        <f ca="1">SUMIF(TE9:TE181,"&gt;0")</f>
        <v>0</v>
      </c>
      <c r="TF182" s="193"/>
      <c r="TG182" s="193"/>
      <c r="TH182" s="55"/>
      <c r="TI182" s="55"/>
      <c r="TJ182" s="55"/>
      <c r="TK182" s="55"/>
      <c r="TL182" s="55"/>
      <c r="TM182" s="55"/>
      <c r="TN182" s="55"/>
      <c r="TO182" s="55"/>
      <c r="TP182" s="55"/>
      <c r="TQ182" s="58"/>
      <c r="TR182" s="183"/>
      <c r="TS182" s="55"/>
      <c r="TT182" s="55"/>
      <c r="TU182" s="55"/>
      <c r="TV182" s="55"/>
      <c r="TW182" s="55"/>
      <c r="TX182" s="60">
        <f ca="1">SUMIF(TX9:TX181,"&gt;0")</f>
        <v>0</v>
      </c>
      <c r="TY182" s="193"/>
      <c r="TZ182" s="193"/>
      <c r="UA182" s="55"/>
      <c r="UB182" s="55"/>
      <c r="UC182" s="55"/>
      <c r="UD182" s="55"/>
      <c r="UE182" s="55"/>
      <c r="UF182" s="55"/>
      <c r="UG182" s="55"/>
      <c r="UH182" s="55"/>
      <c r="UI182" s="55"/>
      <c r="UJ182" s="58"/>
      <c r="UK182" s="183"/>
      <c r="UL182" s="55"/>
      <c r="UM182" s="55"/>
      <c r="UN182" s="55"/>
      <c r="UO182" s="55"/>
      <c r="UP182" s="55"/>
      <c r="UQ182" s="60">
        <f ca="1">SUMIF(UQ9:UQ181,"&gt;0")</f>
        <v>0</v>
      </c>
      <c r="UR182" s="193"/>
      <c r="US182" s="193"/>
      <c r="UT182" s="55"/>
      <c r="UU182" s="55"/>
      <c r="UV182" s="55"/>
      <c r="UW182" s="55"/>
      <c r="UX182" s="55"/>
      <c r="UY182" s="55"/>
      <c r="UZ182" s="55"/>
      <c r="VA182" s="55"/>
      <c r="VB182" s="55"/>
      <c r="VC182" s="58"/>
      <c r="VD182" s="183"/>
      <c r="VE182" s="55"/>
      <c r="VF182" s="55"/>
      <c r="VG182" s="55"/>
      <c r="VH182" s="55"/>
      <c r="VI182" s="55"/>
      <c r="VJ182" s="60">
        <f ca="1">SUMIF(VJ9:VJ181,"&gt;0")</f>
        <v>0</v>
      </c>
      <c r="VK182" s="193"/>
      <c r="VL182" s="193"/>
      <c r="VM182" s="55"/>
      <c r="VN182" s="55"/>
      <c r="VO182" s="55"/>
      <c r="VP182" s="55"/>
      <c r="VQ182" s="55"/>
      <c r="VR182" s="55"/>
      <c r="VS182" s="55"/>
      <c r="VT182" s="55"/>
      <c r="VU182" s="55"/>
      <c r="VV182" s="58"/>
      <c r="VW182" s="183"/>
      <c r="VX182" s="55"/>
      <c r="VY182" s="55"/>
      <c r="VZ182" s="55"/>
      <c r="WA182" s="55"/>
      <c r="WB182" s="55"/>
      <c r="WC182" s="60">
        <f ca="1">SUMIF(WC9:WC181,"&gt;0")</f>
        <v>0</v>
      </c>
      <c r="WD182" s="193"/>
      <c r="WE182" s="193"/>
      <c r="WF182" s="55"/>
      <c r="WG182" s="55"/>
      <c r="WH182" s="55"/>
      <c r="WI182" s="55"/>
      <c r="WJ182" s="55"/>
      <c r="WK182" s="55"/>
      <c r="WL182" s="55"/>
      <c r="WM182" s="55"/>
      <c r="WN182" s="55"/>
      <c r="WO182" s="55"/>
      <c r="WP182" s="55"/>
      <c r="WQ182" s="55"/>
      <c r="WR182" s="55"/>
      <c r="WS182" s="55"/>
      <c r="WT182" s="55"/>
      <c r="WU182" s="55"/>
      <c r="WV182" s="55"/>
      <c r="WW182" s="55"/>
      <c r="WX182" s="55"/>
    </row>
    <row r="183" spans="1:623" ht="15" hidden="1" x14ac:dyDescent="0.3">
      <c r="A183" s="41"/>
      <c r="B183" s="177"/>
      <c r="C183" s="177"/>
      <c r="D183" s="177"/>
      <c r="E183" s="39"/>
      <c r="F183" s="40"/>
      <c r="G183" s="40"/>
      <c r="H183" s="40"/>
      <c r="I183" s="40"/>
      <c r="J183" s="41"/>
      <c r="K183" s="39"/>
      <c r="L183" s="39"/>
      <c r="M183" s="39"/>
      <c r="N183" s="188"/>
      <c r="O183" s="42"/>
      <c r="P183" s="47"/>
      <c r="Q183" s="47"/>
      <c r="R183" s="47"/>
      <c r="S183" s="47"/>
      <c r="T183" s="47"/>
      <c r="U183" s="47"/>
      <c r="V183" s="47"/>
      <c r="W183" s="47"/>
      <c r="X183" s="46"/>
      <c r="Y183" s="46"/>
      <c r="Z183" s="49"/>
      <c r="AA183" s="48"/>
      <c r="AB183" s="43"/>
      <c r="AC183" s="50"/>
      <c r="AD183" s="43"/>
      <c r="AE183" s="43"/>
      <c r="AF183" s="178"/>
      <c r="AG183" s="179"/>
      <c r="AH183" s="43"/>
      <c r="AI183" s="47"/>
      <c r="AJ183" s="47"/>
      <c r="AK183" s="47"/>
      <c r="AL183" s="47"/>
      <c r="AM183" s="47"/>
      <c r="AN183" s="47"/>
      <c r="AO183" s="47"/>
      <c r="AP183" s="47"/>
      <c r="AQ183" s="46"/>
      <c r="AR183" s="46"/>
      <c r="AS183" s="43"/>
      <c r="AT183" s="48"/>
      <c r="AU183" s="43"/>
      <c r="AV183" s="50"/>
      <c r="AW183" s="43"/>
      <c r="AX183" s="43"/>
      <c r="AY183" s="178"/>
      <c r="AZ183" s="179"/>
      <c r="BA183" s="43"/>
      <c r="BB183" s="47"/>
      <c r="BC183" s="47"/>
      <c r="BD183" s="47"/>
      <c r="BE183" s="47"/>
      <c r="BF183" s="47"/>
      <c r="BG183" s="47"/>
      <c r="BH183" s="47"/>
      <c r="BI183" s="47"/>
      <c r="BJ183" s="46"/>
      <c r="BK183" s="46"/>
      <c r="BL183" s="43"/>
      <c r="BM183" s="48"/>
      <c r="BN183" s="43"/>
      <c r="BO183" s="51"/>
      <c r="BP183" s="43"/>
      <c r="BQ183" s="43"/>
      <c r="BR183" s="178"/>
      <c r="BS183" s="179"/>
      <c r="BT183" s="43"/>
      <c r="BU183" s="47"/>
      <c r="BV183" s="47"/>
      <c r="BW183" s="47"/>
      <c r="BX183" s="47"/>
      <c r="BY183" s="47"/>
      <c r="BZ183" s="47"/>
      <c r="CA183" s="47"/>
      <c r="CB183" s="47"/>
      <c r="CC183" s="46"/>
      <c r="CD183" s="46"/>
      <c r="CE183" s="43"/>
      <c r="CF183" s="51"/>
      <c r="CG183" s="43"/>
      <c r="CH183" s="51"/>
      <c r="CI183" s="43"/>
      <c r="CJ183" s="43"/>
      <c r="CK183" s="178"/>
      <c r="CL183" s="179"/>
      <c r="CM183" s="43"/>
      <c r="CN183" s="47"/>
      <c r="CO183" s="47"/>
      <c r="CP183" s="47"/>
      <c r="CQ183" s="47"/>
      <c r="CR183" s="47"/>
      <c r="CS183" s="47"/>
      <c r="CT183" s="47"/>
      <c r="CU183" s="47"/>
      <c r="CV183" s="46"/>
      <c r="CW183" s="46"/>
      <c r="CX183" s="43"/>
      <c r="CY183" s="48"/>
      <c r="CZ183" s="43"/>
      <c r="DA183" s="51"/>
      <c r="DB183" s="51"/>
      <c r="DC183" s="43"/>
      <c r="DD183" s="178"/>
      <c r="DE183" s="179"/>
      <c r="DF183" s="43"/>
      <c r="DG183" s="47"/>
      <c r="DH183" s="47"/>
      <c r="DI183" s="47"/>
      <c r="DJ183" s="47"/>
      <c r="DK183" s="47"/>
      <c r="DL183" s="47"/>
      <c r="DM183" s="47"/>
      <c r="DN183" s="47"/>
      <c r="DO183" s="46"/>
      <c r="DP183" s="46"/>
      <c r="DQ183" s="43"/>
      <c r="DR183" s="48"/>
      <c r="DS183" s="43"/>
      <c r="DT183" s="51"/>
      <c r="DU183" s="43"/>
      <c r="DV183" s="43"/>
      <c r="DW183" s="178"/>
      <c r="DX183" s="179"/>
      <c r="DY183" s="43"/>
      <c r="DZ183" s="47"/>
      <c r="EA183" s="47"/>
      <c r="EB183" s="47"/>
      <c r="EC183" s="47"/>
      <c r="ED183" s="47"/>
      <c r="EE183" s="47"/>
      <c r="EF183" s="47"/>
      <c r="EG183" s="47"/>
      <c r="EH183" s="46"/>
      <c r="EI183" s="46"/>
      <c r="EJ183" s="43"/>
      <c r="EK183" s="48"/>
      <c r="EL183" s="43"/>
      <c r="EM183" s="51"/>
      <c r="EN183" s="43"/>
      <c r="EO183" s="43"/>
      <c r="EP183" s="178"/>
      <c r="EQ183" s="179"/>
      <c r="ER183" s="43"/>
      <c r="ES183" s="47"/>
      <c r="ET183" s="47"/>
      <c r="EU183" s="47"/>
      <c r="EV183" s="47"/>
      <c r="EW183" s="47"/>
      <c r="EX183" s="47"/>
      <c r="EY183" s="47"/>
      <c r="EZ183" s="47"/>
      <c r="FA183" s="46"/>
      <c r="FB183" s="46"/>
      <c r="FC183" s="43"/>
      <c r="FD183" s="48"/>
      <c r="FE183" s="43"/>
      <c r="FF183" s="51"/>
      <c r="FG183" s="43"/>
      <c r="FH183" s="43"/>
      <c r="FI183" s="178"/>
      <c r="FJ183" s="179"/>
      <c r="FK183" s="52"/>
      <c r="FL183" s="47"/>
      <c r="FM183" s="47"/>
      <c r="FN183" s="47"/>
      <c r="FO183" s="47"/>
      <c r="FP183" s="47"/>
      <c r="FQ183" s="47"/>
      <c r="FR183" s="47"/>
      <c r="FS183" s="47"/>
      <c r="FT183" s="46"/>
      <c r="FU183" s="46"/>
      <c r="FV183" s="43"/>
      <c r="FW183" s="48"/>
      <c r="FX183" s="43"/>
      <c r="FY183" s="51"/>
      <c r="FZ183" s="43"/>
      <c r="GA183" s="43"/>
      <c r="GB183" s="178"/>
      <c r="GC183" s="179"/>
      <c r="GD183" s="43"/>
      <c r="GE183" s="47"/>
      <c r="GF183" s="47"/>
      <c r="GG183" s="47"/>
      <c r="GH183" s="47"/>
      <c r="GI183" s="47"/>
      <c r="GJ183" s="47"/>
      <c r="GK183" s="47"/>
      <c r="GL183" s="47"/>
      <c r="GM183" s="46"/>
      <c r="GN183" s="46"/>
      <c r="GO183" s="43"/>
      <c r="GP183" s="48"/>
      <c r="GQ183" s="43"/>
      <c r="GR183" s="51"/>
      <c r="GS183" s="43"/>
      <c r="GT183" s="43"/>
      <c r="GU183" s="178"/>
      <c r="GV183" s="179"/>
      <c r="GW183" s="43"/>
      <c r="GX183" s="47"/>
      <c r="GY183" s="47"/>
      <c r="GZ183" s="47"/>
      <c r="HA183" s="47"/>
      <c r="HB183" s="47"/>
      <c r="HC183" s="47"/>
      <c r="HD183" s="47"/>
      <c r="HE183" s="47"/>
      <c r="HF183" s="46"/>
      <c r="HG183" s="46"/>
      <c r="HH183" s="43"/>
      <c r="HI183" s="48"/>
      <c r="HJ183" s="43"/>
      <c r="HK183" s="51"/>
      <c r="HL183" s="43"/>
      <c r="HM183" s="43"/>
      <c r="HN183" s="178"/>
      <c r="HO183" s="179"/>
      <c r="HP183" s="43"/>
      <c r="HQ183" s="47"/>
      <c r="HR183" s="47"/>
      <c r="HS183" s="47"/>
      <c r="HT183" s="47"/>
      <c r="HU183" s="47"/>
      <c r="HV183" s="47"/>
      <c r="HW183" s="47"/>
      <c r="HX183" s="47"/>
      <c r="HY183" s="46"/>
      <c r="HZ183" s="46"/>
      <c r="IA183" s="43"/>
      <c r="IB183" s="48"/>
      <c r="IC183" s="43"/>
      <c r="ID183" s="51"/>
      <c r="IE183" s="43"/>
      <c r="IF183" s="43"/>
      <c r="IG183" s="178"/>
      <c r="IH183" s="179"/>
      <c r="II183" s="43"/>
      <c r="IJ183" s="47"/>
      <c r="IK183" s="47"/>
      <c r="IL183" s="47"/>
      <c r="IM183" s="47"/>
      <c r="IN183" s="47"/>
      <c r="IO183" s="47"/>
      <c r="IP183" s="47"/>
      <c r="IQ183" s="47"/>
      <c r="IR183" s="46"/>
      <c r="IS183" s="46"/>
      <c r="IT183" s="43"/>
      <c r="IU183" s="48"/>
      <c r="IV183" s="43"/>
      <c r="IW183" s="51"/>
      <c r="IX183" s="43"/>
      <c r="IY183" s="43"/>
      <c r="IZ183" s="178"/>
      <c r="JA183" s="179"/>
      <c r="JB183" s="43"/>
      <c r="JC183" s="47"/>
      <c r="JD183" s="47"/>
      <c r="JE183" s="47"/>
      <c r="JF183" s="47"/>
      <c r="JG183" s="47"/>
      <c r="JH183" s="47"/>
      <c r="JI183" s="47"/>
      <c r="JJ183" s="47"/>
      <c r="JK183" s="46"/>
      <c r="JL183" s="46"/>
      <c r="JM183" s="43"/>
      <c r="JN183" s="48"/>
      <c r="JO183" s="43"/>
      <c r="JP183" s="51"/>
      <c r="JQ183" s="43"/>
      <c r="JR183" s="43"/>
      <c r="JS183" s="178"/>
      <c r="JT183" s="179"/>
      <c r="JU183" s="53"/>
      <c r="JV183" s="47"/>
      <c r="JW183" s="47"/>
      <c r="JX183" s="47"/>
      <c r="JY183" s="47"/>
      <c r="JZ183" s="47"/>
      <c r="KA183" s="47"/>
      <c r="KB183" s="47"/>
      <c r="KC183" s="47"/>
      <c r="KD183" s="46"/>
      <c r="KE183" s="46"/>
      <c r="KF183" s="43"/>
      <c r="KG183" s="48"/>
      <c r="KH183" s="43"/>
      <c r="KI183" s="51"/>
      <c r="KJ183" s="43"/>
      <c r="KK183" s="43"/>
      <c r="KL183" s="178"/>
      <c r="KM183" s="179"/>
      <c r="KN183" s="43"/>
      <c r="KO183" s="47"/>
      <c r="KP183" s="47"/>
      <c r="KQ183" s="47"/>
      <c r="KR183" s="47"/>
      <c r="KS183" s="47"/>
      <c r="KT183" s="47"/>
      <c r="KU183" s="47"/>
      <c r="KV183" s="47"/>
      <c r="KW183" s="46"/>
      <c r="KX183" s="46"/>
      <c r="KY183" s="43"/>
      <c r="KZ183" s="48"/>
      <c r="LA183" s="43"/>
      <c r="LB183" s="51"/>
      <c r="LC183" s="43"/>
      <c r="LD183" s="43"/>
      <c r="LE183" s="178"/>
      <c r="LF183" s="179"/>
      <c r="LG183" s="43"/>
      <c r="LH183" s="47"/>
      <c r="LI183" s="47"/>
      <c r="LJ183" s="47"/>
      <c r="LK183" s="47"/>
      <c r="LL183" s="47"/>
      <c r="LM183" s="47"/>
      <c r="LN183" s="47"/>
      <c r="LO183" s="47"/>
      <c r="LP183" s="46"/>
      <c r="LQ183" s="46"/>
      <c r="LR183" s="43"/>
      <c r="LS183" s="48"/>
      <c r="LT183" s="43"/>
      <c r="LU183" s="51"/>
      <c r="LV183" s="43"/>
      <c r="LW183" s="43"/>
      <c r="LX183" s="178"/>
      <c r="LY183" s="179"/>
      <c r="LZ183" s="43"/>
      <c r="MA183" s="47"/>
      <c r="MB183" s="47"/>
      <c r="MC183" s="47"/>
      <c r="MD183" s="47"/>
      <c r="ME183" s="47"/>
      <c r="MF183" s="47"/>
      <c r="MG183" s="47"/>
      <c r="MH183" s="47"/>
      <c r="MI183" s="46"/>
      <c r="MJ183" s="46"/>
      <c r="MK183" s="43"/>
      <c r="ML183" s="48"/>
      <c r="MM183" s="43"/>
      <c r="MN183" s="51"/>
      <c r="MO183" s="51"/>
      <c r="MP183" s="43"/>
      <c r="MQ183" s="178"/>
      <c r="MR183" s="179"/>
      <c r="MS183" s="43"/>
      <c r="MT183" s="47"/>
      <c r="MU183" s="47"/>
      <c r="MV183" s="47"/>
      <c r="MW183" s="47"/>
      <c r="MX183" s="47"/>
      <c r="MY183" s="47"/>
      <c r="MZ183" s="47"/>
      <c r="NA183" s="47"/>
      <c r="NB183" s="46"/>
      <c r="NC183" s="46"/>
      <c r="ND183" s="43"/>
      <c r="NE183" s="48"/>
      <c r="NF183" s="43"/>
      <c r="NG183" s="51"/>
      <c r="NH183" s="43"/>
      <c r="NI183" s="43"/>
      <c r="NJ183" s="178"/>
      <c r="NK183" s="179"/>
      <c r="NL183" s="43"/>
      <c r="NM183" s="47"/>
      <c r="NN183" s="47"/>
      <c r="NO183" s="47"/>
      <c r="NP183" s="47"/>
      <c r="NQ183" s="47"/>
      <c r="NR183" s="47"/>
      <c r="NS183" s="47"/>
      <c r="NT183" s="47"/>
      <c r="NU183" s="46"/>
      <c r="NV183" s="46"/>
      <c r="NW183" s="43"/>
      <c r="NX183" s="48"/>
      <c r="NY183" s="43"/>
      <c r="NZ183" s="51"/>
      <c r="OA183" s="43"/>
      <c r="OB183" s="43"/>
      <c r="OC183" s="178"/>
      <c r="OD183" s="179"/>
      <c r="OE183" s="43"/>
      <c r="OF183" s="47"/>
      <c r="OG183" s="47"/>
      <c r="OH183" s="47"/>
      <c r="OI183" s="47"/>
      <c r="OJ183" s="47"/>
      <c r="OK183" s="47"/>
      <c r="OL183" s="47"/>
      <c r="OM183" s="47"/>
      <c r="ON183" s="46"/>
      <c r="OO183" s="46"/>
      <c r="OP183" s="43"/>
      <c r="OQ183" s="48"/>
      <c r="OR183" s="43"/>
      <c r="OS183" s="48"/>
      <c r="OT183" s="43"/>
      <c r="OU183" s="43"/>
      <c r="OV183" s="178"/>
      <c r="OW183" s="179"/>
      <c r="OX183" s="43"/>
      <c r="OY183" s="47"/>
      <c r="OZ183" s="47"/>
      <c r="PA183" s="47"/>
      <c r="PB183" s="47"/>
      <c r="PC183" s="47"/>
      <c r="PD183" s="47"/>
      <c r="PE183" s="47"/>
      <c r="PF183" s="47"/>
      <c r="PG183" s="46"/>
      <c r="PH183" s="46"/>
      <c r="PI183" s="43"/>
      <c r="PJ183" s="48"/>
      <c r="PK183" s="43"/>
      <c r="PL183" s="51"/>
      <c r="PM183" s="43"/>
      <c r="PN183" s="43"/>
      <c r="PO183" s="178"/>
      <c r="PP183" s="179"/>
      <c r="PQ183" s="43"/>
      <c r="PR183" s="47"/>
      <c r="PS183" s="47"/>
      <c r="PT183" s="47"/>
      <c r="PU183" s="47"/>
      <c r="PV183" s="47"/>
      <c r="PW183" s="47"/>
      <c r="PX183" s="47"/>
      <c r="PY183" s="47"/>
      <c r="PZ183" s="46"/>
      <c r="QA183" s="46"/>
      <c r="QB183" s="43"/>
      <c r="QC183" s="48"/>
      <c r="QD183" s="43"/>
      <c r="QE183" s="51"/>
      <c r="QF183" s="43"/>
      <c r="QG183" s="43"/>
      <c r="QH183" s="178"/>
      <c r="QI183" s="179"/>
      <c r="QJ183" s="43"/>
      <c r="QK183" s="47"/>
      <c r="QL183" s="47"/>
      <c r="QM183" s="47"/>
      <c r="QN183" s="47"/>
      <c r="QO183" s="47"/>
      <c r="QP183" s="47"/>
      <c r="QQ183" s="47"/>
      <c r="QR183" s="47"/>
      <c r="QS183" s="46"/>
      <c r="QT183" s="46"/>
      <c r="QU183" s="43"/>
      <c r="QV183" s="48"/>
      <c r="QW183" s="43"/>
      <c r="QX183" s="51"/>
      <c r="QY183" s="43"/>
      <c r="QZ183" s="43"/>
      <c r="RA183" s="178"/>
      <c r="RB183" s="179"/>
      <c r="RC183" s="43"/>
      <c r="RD183" s="47"/>
      <c r="RE183" s="47"/>
      <c r="RF183" s="47"/>
      <c r="RG183" s="47"/>
      <c r="RH183" s="47"/>
      <c r="RI183" s="47"/>
      <c r="RJ183" s="47"/>
      <c r="RK183" s="47"/>
      <c r="RL183" s="46"/>
      <c r="RM183" s="46"/>
      <c r="RN183" s="43"/>
      <c r="RO183" s="48"/>
      <c r="RP183" s="43"/>
      <c r="RQ183" s="51"/>
      <c r="RR183" s="43"/>
      <c r="RS183" s="43"/>
      <c r="RT183" s="178"/>
      <c r="RU183" s="179"/>
      <c r="RV183" s="43"/>
      <c r="RW183" s="47"/>
      <c r="RX183" s="47"/>
      <c r="RY183" s="47"/>
      <c r="RZ183" s="47"/>
      <c r="SA183" s="47"/>
      <c r="SB183" s="47"/>
      <c r="SC183" s="47"/>
      <c r="SD183" s="47"/>
      <c r="SE183" s="46"/>
      <c r="SF183" s="46"/>
      <c r="SG183" s="43"/>
      <c r="SH183" s="48"/>
      <c r="SI183" s="43"/>
      <c r="SJ183" s="51"/>
      <c r="SK183" s="43"/>
      <c r="SL183" s="43"/>
      <c r="SM183" s="178"/>
      <c r="SN183" s="179"/>
      <c r="SO183" s="43"/>
      <c r="SP183" s="47"/>
      <c r="SQ183" s="47"/>
      <c r="SR183" s="47"/>
      <c r="SS183" s="47"/>
      <c r="ST183" s="47"/>
      <c r="SU183" s="47"/>
      <c r="SV183" s="47"/>
      <c r="SW183" s="47"/>
      <c r="SX183" s="46"/>
      <c r="SY183" s="46"/>
      <c r="SZ183" s="43"/>
      <c r="TA183" s="48"/>
      <c r="TB183" s="43"/>
      <c r="TC183" s="51"/>
      <c r="TD183" s="43"/>
      <c r="TE183" s="43"/>
      <c r="TF183" s="178"/>
      <c r="TG183" s="179"/>
      <c r="TH183" s="43"/>
      <c r="TI183" s="47"/>
      <c r="TJ183" s="47"/>
      <c r="TK183" s="47"/>
      <c r="TL183" s="47"/>
      <c r="TM183" s="47"/>
      <c r="TN183" s="47"/>
      <c r="TO183" s="47"/>
      <c r="TP183" s="47"/>
      <c r="TQ183" s="46"/>
      <c r="TR183" s="46"/>
      <c r="TS183" s="43"/>
      <c r="TT183" s="48"/>
      <c r="TU183" s="43"/>
      <c r="TV183" s="51"/>
      <c r="TW183" s="43"/>
      <c r="TX183" s="43"/>
      <c r="TY183" s="178"/>
      <c r="TZ183" s="179"/>
      <c r="UA183" s="43"/>
      <c r="UB183" s="47"/>
      <c r="UC183" s="47"/>
      <c r="UD183" s="47"/>
      <c r="UE183" s="47"/>
      <c r="UF183" s="47"/>
      <c r="UG183" s="47"/>
      <c r="UH183" s="47"/>
      <c r="UI183" s="47"/>
      <c r="UJ183" s="46"/>
      <c r="UK183" s="46"/>
      <c r="UL183" s="43"/>
      <c r="UM183" s="48"/>
      <c r="UN183" s="43"/>
      <c r="UO183" s="51"/>
      <c r="UP183" s="43"/>
      <c r="UQ183" s="43"/>
      <c r="UR183" s="178"/>
      <c r="US183" s="179"/>
      <c r="UT183" s="43"/>
      <c r="UU183" s="47"/>
      <c r="UV183" s="47"/>
      <c r="UW183" s="47"/>
      <c r="UX183" s="47"/>
      <c r="UY183" s="47"/>
      <c r="UZ183" s="47"/>
      <c r="VA183" s="47"/>
      <c r="VB183" s="47"/>
      <c r="VC183" s="46"/>
      <c r="VD183" s="46"/>
      <c r="VE183" s="43"/>
      <c r="VF183" s="48"/>
      <c r="VG183" s="43"/>
      <c r="VH183" s="51"/>
      <c r="VI183" s="43"/>
      <c r="VJ183" s="43"/>
      <c r="VK183" s="178"/>
      <c r="VL183" s="179"/>
      <c r="VM183" s="43"/>
      <c r="VN183" s="47"/>
      <c r="VO183" s="47"/>
      <c r="VP183" s="47"/>
      <c r="VQ183" s="47"/>
      <c r="VR183" s="47"/>
      <c r="VS183" s="47"/>
      <c r="VT183" s="47"/>
      <c r="VU183" s="47"/>
      <c r="VV183" s="46"/>
      <c r="VW183" s="46"/>
      <c r="VX183" s="43"/>
      <c r="VY183" s="48"/>
      <c r="VZ183" s="43"/>
      <c r="WA183" s="51"/>
      <c r="WB183" s="50"/>
      <c r="WC183" s="50"/>
      <c r="WD183" s="180"/>
      <c r="WE183" s="181"/>
      <c r="WF183" s="43"/>
      <c r="WG183" s="43"/>
      <c r="WH183" s="43"/>
      <c r="WI183" s="43"/>
      <c r="WJ183" s="43"/>
      <c r="WK183" s="43"/>
      <c r="WL183" s="43"/>
      <c r="WM183" s="43"/>
      <c r="WN183" s="43"/>
      <c r="WO183" s="43"/>
      <c r="WP183" s="43"/>
      <c r="WQ183" s="51"/>
      <c r="WR183" s="43"/>
      <c r="WS183" s="43"/>
      <c r="WT183" s="43"/>
      <c r="WU183" s="43"/>
      <c r="WV183" s="43"/>
      <c r="WW183" s="43"/>
      <c r="WX183" s="51"/>
    </row>
    <row r="184" spans="1:623" ht="15.75" hidden="1" customHeight="1" x14ac:dyDescent="0.3"/>
    <row r="185" spans="1:623" ht="15.75" hidden="1" customHeight="1" x14ac:dyDescent="0.3">
      <c r="E185" s="27" t="s">
        <v>81</v>
      </c>
      <c r="F185" s="27" t="s">
        <v>81</v>
      </c>
      <c r="G185" s="27"/>
      <c r="H185" s="27" t="s">
        <v>81</v>
      </c>
      <c r="J185" s="27" t="s">
        <v>81</v>
      </c>
      <c r="K185" s="27" t="s">
        <v>81</v>
      </c>
      <c r="L185" s="27" t="s">
        <v>81</v>
      </c>
      <c r="M185" s="27" t="s">
        <v>81</v>
      </c>
      <c r="N185" s="27" t="s">
        <v>81</v>
      </c>
      <c r="O185" s="27" t="s">
        <v>81</v>
      </c>
      <c r="P185" s="27" t="s">
        <v>81</v>
      </c>
      <c r="Q185" s="27" t="s">
        <v>81</v>
      </c>
      <c r="R185" s="27" t="s">
        <v>81</v>
      </c>
      <c r="S185" s="27" t="s">
        <v>81</v>
      </c>
      <c r="T185" s="27" t="s">
        <v>81</v>
      </c>
      <c r="U185" s="27" t="s">
        <v>81</v>
      </c>
      <c r="V185" s="27" t="s">
        <v>81</v>
      </c>
      <c r="W185" s="27" t="s">
        <v>81</v>
      </c>
      <c r="X185" s="27" t="s">
        <v>81</v>
      </c>
      <c r="Y185" s="27" t="s">
        <v>81</v>
      </c>
      <c r="Z185" s="27" t="s">
        <v>81</v>
      </c>
      <c r="AA185" s="27" t="s">
        <v>81</v>
      </c>
      <c r="AB185" s="27" t="s">
        <v>81</v>
      </c>
      <c r="AC185" s="27" t="s">
        <v>81</v>
      </c>
      <c r="AD185" s="27" t="s">
        <v>81</v>
      </c>
      <c r="AE185" s="27" t="s">
        <v>81</v>
      </c>
      <c r="AF185" s="27" t="s">
        <v>81</v>
      </c>
      <c r="AG185" s="27" t="s">
        <v>81</v>
      </c>
      <c r="AH185" s="27" t="s">
        <v>81</v>
      </c>
      <c r="AI185" s="27" t="s">
        <v>81</v>
      </c>
      <c r="AJ185" s="27" t="s">
        <v>81</v>
      </c>
      <c r="AK185" s="27" t="s">
        <v>81</v>
      </c>
      <c r="AL185" s="27" t="s">
        <v>81</v>
      </c>
      <c r="AM185" s="27" t="s">
        <v>81</v>
      </c>
      <c r="AN185" s="27" t="s">
        <v>81</v>
      </c>
      <c r="AO185" s="27" t="s">
        <v>81</v>
      </c>
      <c r="AP185" s="27" t="s">
        <v>81</v>
      </c>
      <c r="AQ185" s="27" t="s">
        <v>81</v>
      </c>
      <c r="AR185" s="27" t="s">
        <v>81</v>
      </c>
      <c r="AS185" s="27" t="s">
        <v>81</v>
      </c>
      <c r="AT185" s="27" t="s">
        <v>81</v>
      </c>
      <c r="AU185" s="27" t="s">
        <v>81</v>
      </c>
      <c r="AV185" s="27" t="s">
        <v>81</v>
      </c>
      <c r="AW185" s="27" t="s">
        <v>81</v>
      </c>
      <c r="AX185" s="27" t="s">
        <v>81</v>
      </c>
      <c r="AY185" s="27" t="s">
        <v>81</v>
      </c>
      <c r="AZ185" s="27" t="s">
        <v>81</v>
      </c>
      <c r="BA185" s="27" t="s">
        <v>81</v>
      </c>
      <c r="BB185" s="27" t="s">
        <v>81</v>
      </c>
      <c r="BC185" s="27" t="s">
        <v>81</v>
      </c>
      <c r="BD185" s="27" t="s">
        <v>81</v>
      </c>
      <c r="BE185" s="27" t="s">
        <v>81</v>
      </c>
      <c r="BF185" s="27" t="s">
        <v>81</v>
      </c>
      <c r="BG185" s="27" t="s">
        <v>81</v>
      </c>
      <c r="BH185" s="27" t="s">
        <v>81</v>
      </c>
      <c r="BI185" s="27" t="s">
        <v>81</v>
      </c>
      <c r="BJ185" s="27" t="s">
        <v>81</v>
      </c>
      <c r="BK185" s="27" t="s">
        <v>81</v>
      </c>
      <c r="BL185" s="27" t="s">
        <v>81</v>
      </c>
      <c r="BM185" s="27" t="s">
        <v>81</v>
      </c>
      <c r="BN185" s="27" t="s">
        <v>81</v>
      </c>
      <c r="BO185" s="27" t="s">
        <v>81</v>
      </c>
      <c r="BP185" s="27" t="s">
        <v>81</v>
      </c>
      <c r="BQ185" s="27" t="s">
        <v>81</v>
      </c>
      <c r="BR185" s="27" t="s">
        <v>81</v>
      </c>
      <c r="BS185" s="27" t="s">
        <v>81</v>
      </c>
      <c r="BT185" s="27" t="s">
        <v>81</v>
      </c>
      <c r="BU185" s="27" t="s">
        <v>81</v>
      </c>
      <c r="BV185" s="27" t="s">
        <v>81</v>
      </c>
      <c r="BW185" s="27" t="s">
        <v>81</v>
      </c>
      <c r="BX185" s="27" t="s">
        <v>81</v>
      </c>
      <c r="BY185" s="27" t="s">
        <v>81</v>
      </c>
      <c r="BZ185" s="27" t="s">
        <v>81</v>
      </c>
      <c r="CA185" s="27" t="s">
        <v>81</v>
      </c>
      <c r="CB185" s="27" t="s">
        <v>81</v>
      </c>
      <c r="CC185" s="27" t="s">
        <v>81</v>
      </c>
      <c r="CD185" s="27" t="s">
        <v>81</v>
      </c>
      <c r="CE185" s="27" t="s">
        <v>81</v>
      </c>
      <c r="CF185" s="27" t="s">
        <v>81</v>
      </c>
      <c r="CG185" s="27" t="s">
        <v>81</v>
      </c>
      <c r="CH185" s="27" t="s">
        <v>81</v>
      </c>
      <c r="CI185" s="27" t="s">
        <v>81</v>
      </c>
      <c r="CJ185" s="27" t="s">
        <v>81</v>
      </c>
      <c r="CK185" s="27" t="s">
        <v>81</v>
      </c>
      <c r="CL185" s="27" t="s">
        <v>81</v>
      </c>
      <c r="CM185" s="27" t="s">
        <v>81</v>
      </c>
      <c r="CN185" s="27" t="s">
        <v>81</v>
      </c>
      <c r="CO185" s="27" t="s">
        <v>81</v>
      </c>
      <c r="CP185" s="27" t="s">
        <v>81</v>
      </c>
      <c r="CQ185" s="27" t="s">
        <v>81</v>
      </c>
      <c r="CR185" s="27" t="s">
        <v>81</v>
      </c>
      <c r="CS185" s="27" t="s">
        <v>81</v>
      </c>
      <c r="CT185" s="27" t="s">
        <v>81</v>
      </c>
      <c r="CU185" s="27" t="s">
        <v>81</v>
      </c>
      <c r="CV185" s="27" t="s">
        <v>81</v>
      </c>
      <c r="CW185" s="27" t="s">
        <v>81</v>
      </c>
      <c r="CX185" s="27" t="s">
        <v>81</v>
      </c>
      <c r="CY185" s="27" t="s">
        <v>81</v>
      </c>
      <c r="CZ185" s="27" t="s">
        <v>81</v>
      </c>
      <c r="DA185" s="27" t="s">
        <v>81</v>
      </c>
      <c r="DB185" s="27" t="s">
        <v>81</v>
      </c>
      <c r="DC185" s="27" t="s">
        <v>81</v>
      </c>
      <c r="DD185" s="27" t="s">
        <v>81</v>
      </c>
      <c r="DE185" s="27" t="s">
        <v>81</v>
      </c>
      <c r="DF185" s="27" t="s">
        <v>81</v>
      </c>
      <c r="DG185" s="27" t="s">
        <v>81</v>
      </c>
      <c r="DH185" s="27" t="s">
        <v>81</v>
      </c>
      <c r="DI185" s="27" t="s">
        <v>81</v>
      </c>
      <c r="DJ185" s="27" t="s">
        <v>81</v>
      </c>
      <c r="DK185" s="27" t="s">
        <v>81</v>
      </c>
      <c r="DL185" s="27" t="s">
        <v>81</v>
      </c>
      <c r="DM185" s="27" t="s">
        <v>81</v>
      </c>
      <c r="DN185" s="27" t="s">
        <v>81</v>
      </c>
      <c r="DO185" s="27" t="s">
        <v>81</v>
      </c>
      <c r="DP185" s="27" t="s">
        <v>81</v>
      </c>
      <c r="DQ185" s="27" t="s">
        <v>81</v>
      </c>
      <c r="DR185" s="27" t="s">
        <v>81</v>
      </c>
      <c r="DS185" s="27" t="s">
        <v>81</v>
      </c>
      <c r="DT185" s="27" t="s">
        <v>81</v>
      </c>
      <c r="DU185" s="27" t="s">
        <v>81</v>
      </c>
      <c r="DV185" s="27" t="s">
        <v>81</v>
      </c>
      <c r="DW185" s="27" t="s">
        <v>81</v>
      </c>
      <c r="DX185" s="27" t="s">
        <v>81</v>
      </c>
      <c r="DY185" s="27" t="s">
        <v>81</v>
      </c>
      <c r="DZ185" s="27" t="s">
        <v>81</v>
      </c>
      <c r="EA185" s="27" t="s">
        <v>81</v>
      </c>
      <c r="EB185" s="27" t="s">
        <v>81</v>
      </c>
      <c r="EC185" s="27" t="s">
        <v>81</v>
      </c>
      <c r="ED185" s="27" t="s">
        <v>81</v>
      </c>
      <c r="EE185" s="27" t="s">
        <v>81</v>
      </c>
      <c r="EF185" s="27" t="s">
        <v>81</v>
      </c>
      <c r="EG185" s="27" t="s">
        <v>81</v>
      </c>
      <c r="EH185" s="27" t="s">
        <v>81</v>
      </c>
      <c r="EI185" s="27" t="s">
        <v>81</v>
      </c>
      <c r="EJ185" s="27" t="s">
        <v>81</v>
      </c>
      <c r="EK185" s="27" t="s">
        <v>81</v>
      </c>
      <c r="EL185" s="27" t="s">
        <v>81</v>
      </c>
      <c r="EM185" s="27" t="s">
        <v>81</v>
      </c>
      <c r="EN185" s="27" t="s">
        <v>81</v>
      </c>
      <c r="EO185" s="27" t="s">
        <v>81</v>
      </c>
      <c r="EP185" s="27" t="s">
        <v>81</v>
      </c>
      <c r="EQ185" s="27" t="s">
        <v>81</v>
      </c>
      <c r="ER185" s="27" t="s">
        <v>81</v>
      </c>
      <c r="ES185" s="27" t="s">
        <v>81</v>
      </c>
      <c r="ET185" s="27" t="s">
        <v>81</v>
      </c>
      <c r="EU185" s="27" t="s">
        <v>81</v>
      </c>
      <c r="EV185" s="27" t="s">
        <v>81</v>
      </c>
      <c r="EW185" s="27" t="s">
        <v>81</v>
      </c>
      <c r="EX185" s="27" t="s">
        <v>81</v>
      </c>
      <c r="EY185" s="27" t="s">
        <v>81</v>
      </c>
      <c r="EZ185" s="27" t="s">
        <v>81</v>
      </c>
      <c r="FA185" s="27" t="s">
        <v>81</v>
      </c>
      <c r="FB185" s="27" t="s">
        <v>81</v>
      </c>
      <c r="FC185" s="27" t="s">
        <v>81</v>
      </c>
      <c r="FD185" s="27" t="s">
        <v>81</v>
      </c>
      <c r="FE185" s="27" t="s">
        <v>81</v>
      </c>
      <c r="FF185" s="27" t="s">
        <v>81</v>
      </c>
      <c r="FG185" s="27" t="s">
        <v>81</v>
      </c>
      <c r="FH185" s="27" t="s">
        <v>81</v>
      </c>
      <c r="FI185" s="27" t="s">
        <v>81</v>
      </c>
      <c r="FJ185" s="27" t="s">
        <v>81</v>
      </c>
      <c r="FK185" s="27" t="s">
        <v>81</v>
      </c>
      <c r="FL185" s="27" t="s">
        <v>81</v>
      </c>
      <c r="FM185" s="27" t="s">
        <v>81</v>
      </c>
      <c r="FN185" s="27" t="s">
        <v>81</v>
      </c>
      <c r="FO185" s="27" t="s">
        <v>81</v>
      </c>
      <c r="FP185" s="27" t="s">
        <v>81</v>
      </c>
      <c r="FQ185" s="27" t="s">
        <v>81</v>
      </c>
      <c r="FR185" s="27" t="s">
        <v>81</v>
      </c>
      <c r="FS185" s="27" t="s">
        <v>81</v>
      </c>
      <c r="FT185" s="27" t="s">
        <v>81</v>
      </c>
      <c r="FU185" s="27" t="s">
        <v>81</v>
      </c>
      <c r="FV185" s="27" t="s">
        <v>81</v>
      </c>
      <c r="FW185" s="27" t="s">
        <v>81</v>
      </c>
      <c r="FX185" s="27" t="s">
        <v>81</v>
      </c>
      <c r="FY185" s="27" t="s">
        <v>81</v>
      </c>
      <c r="FZ185" s="27" t="s">
        <v>81</v>
      </c>
      <c r="GA185" s="27" t="s">
        <v>81</v>
      </c>
      <c r="GB185" s="27" t="s">
        <v>81</v>
      </c>
      <c r="GC185" s="27" t="s">
        <v>81</v>
      </c>
      <c r="GD185" s="27" t="s">
        <v>81</v>
      </c>
      <c r="GE185" s="27" t="s">
        <v>81</v>
      </c>
      <c r="GF185" s="27" t="s">
        <v>81</v>
      </c>
      <c r="GG185" s="27" t="s">
        <v>81</v>
      </c>
      <c r="GH185" s="27" t="s">
        <v>81</v>
      </c>
      <c r="GI185" s="27" t="s">
        <v>81</v>
      </c>
      <c r="GJ185" s="27" t="s">
        <v>81</v>
      </c>
      <c r="GK185" s="27" t="s">
        <v>81</v>
      </c>
      <c r="GL185" s="27" t="s">
        <v>81</v>
      </c>
      <c r="GM185" s="27" t="s">
        <v>81</v>
      </c>
      <c r="GN185" s="27" t="s">
        <v>81</v>
      </c>
      <c r="GO185" s="27" t="s">
        <v>81</v>
      </c>
      <c r="GP185" s="27" t="s">
        <v>81</v>
      </c>
      <c r="GQ185" s="27" t="s">
        <v>81</v>
      </c>
      <c r="GR185" s="27" t="s">
        <v>81</v>
      </c>
      <c r="GS185" s="27" t="s">
        <v>81</v>
      </c>
      <c r="GT185" s="27" t="s">
        <v>81</v>
      </c>
      <c r="GU185" s="27" t="s">
        <v>81</v>
      </c>
      <c r="GV185" s="27" t="s">
        <v>81</v>
      </c>
      <c r="GW185" s="27" t="s">
        <v>81</v>
      </c>
      <c r="GX185" s="27" t="s">
        <v>81</v>
      </c>
      <c r="GY185" s="27" t="s">
        <v>81</v>
      </c>
      <c r="GZ185" s="27" t="s">
        <v>81</v>
      </c>
      <c r="HA185" s="27" t="s">
        <v>81</v>
      </c>
      <c r="HB185" s="27" t="s">
        <v>81</v>
      </c>
      <c r="HC185" s="27" t="s">
        <v>81</v>
      </c>
      <c r="HD185" s="27" t="s">
        <v>81</v>
      </c>
      <c r="HE185" s="27" t="s">
        <v>81</v>
      </c>
      <c r="HF185" s="27" t="s">
        <v>81</v>
      </c>
      <c r="HG185" s="27" t="s">
        <v>81</v>
      </c>
      <c r="HH185" s="27" t="s">
        <v>81</v>
      </c>
      <c r="HI185" s="27" t="s">
        <v>81</v>
      </c>
      <c r="HJ185" s="27" t="s">
        <v>81</v>
      </c>
      <c r="HK185" s="27" t="s">
        <v>81</v>
      </c>
      <c r="HL185" s="27" t="s">
        <v>81</v>
      </c>
      <c r="HM185" s="27" t="s">
        <v>81</v>
      </c>
      <c r="HN185" s="27" t="s">
        <v>81</v>
      </c>
      <c r="HO185" s="27" t="s">
        <v>81</v>
      </c>
      <c r="HP185" s="27" t="s">
        <v>81</v>
      </c>
      <c r="HQ185" s="27" t="s">
        <v>81</v>
      </c>
      <c r="HR185" s="27" t="s">
        <v>81</v>
      </c>
      <c r="HS185" s="27" t="s">
        <v>81</v>
      </c>
      <c r="HT185" s="27" t="s">
        <v>81</v>
      </c>
      <c r="HU185" s="27" t="s">
        <v>81</v>
      </c>
      <c r="HV185" s="27" t="s">
        <v>81</v>
      </c>
      <c r="HW185" s="27" t="s">
        <v>81</v>
      </c>
      <c r="HX185" s="27" t="s">
        <v>81</v>
      </c>
      <c r="HY185" s="27" t="s">
        <v>81</v>
      </c>
      <c r="HZ185" s="27" t="s">
        <v>81</v>
      </c>
      <c r="IA185" s="27" t="s">
        <v>81</v>
      </c>
      <c r="IB185" s="27" t="s">
        <v>81</v>
      </c>
      <c r="IC185" s="27" t="s">
        <v>81</v>
      </c>
      <c r="ID185" s="27" t="s">
        <v>81</v>
      </c>
      <c r="IE185" s="27" t="s">
        <v>81</v>
      </c>
      <c r="IF185" s="27" t="s">
        <v>81</v>
      </c>
      <c r="IG185" s="27" t="s">
        <v>81</v>
      </c>
      <c r="IH185" s="27" t="s">
        <v>81</v>
      </c>
      <c r="II185" s="27" t="s">
        <v>81</v>
      </c>
      <c r="IJ185" s="27" t="s">
        <v>81</v>
      </c>
      <c r="IK185" s="27" t="s">
        <v>81</v>
      </c>
      <c r="IL185" s="27" t="s">
        <v>81</v>
      </c>
      <c r="IM185" s="27" t="s">
        <v>81</v>
      </c>
      <c r="IN185" s="27" t="s">
        <v>81</v>
      </c>
      <c r="IO185" s="27" t="s">
        <v>81</v>
      </c>
      <c r="IP185" s="27" t="s">
        <v>81</v>
      </c>
      <c r="IQ185" s="27" t="s">
        <v>81</v>
      </c>
      <c r="IR185" s="27" t="s">
        <v>81</v>
      </c>
      <c r="IS185" s="27" t="s">
        <v>81</v>
      </c>
      <c r="IT185" s="27" t="s">
        <v>81</v>
      </c>
      <c r="IU185" s="27" t="s">
        <v>81</v>
      </c>
      <c r="IV185" s="27" t="s">
        <v>81</v>
      </c>
      <c r="IW185" s="27" t="s">
        <v>81</v>
      </c>
      <c r="IX185" s="27" t="s">
        <v>81</v>
      </c>
      <c r="IY185" s="27" t="s">
        <v>81</v>
      </c>
      <c r="IZ185" s="27" t="s">
        <v>81</v>
      </c>
      <c r="JA185" s="27" t="s">
        <v>81</v>
      </c>
      <c r="JB185" s="27" t="s">
        <v>81</v>
      </c>
      <c r="JC185" s="27" t="s">
        <v>81</v>
      </c>
      <c r="JD185" s="27" t="s">
        <v>81</v>
      </c>
      <c r="JE185" s="27" t="s">
        <v>81</v>
      </c>
      <c r="JF185" s="27" t="s">
        <v>81</v>
      </c>
      <c r="JG185" s="27" t="s">
        <v>81</v>
      </c>
      <c r="JH185" s="27" t="s">
        <v>81</v>
      </c>
      <c r="JI185" s="27" t="s">
        <v>81</v>
      </c>
      <c r="JJ185" s="27" t="s">
        <v>81</v>
      </c>
      <c r="JK185" s="27" t="s">
        <v>81</v>
      </c>
      <c r="JL185" s="27" t="s">
        <v>81</v>
      </c>
      <c r="JM185" s="27" t="s">
        <v>81</v>
      </c>
      <c r="JN185" s="27" t="s">
        <v>81</v>
      </c>
      <c r="JO185" s="27" t="s">
        <v>81</v>
      </c>
      <c r="JP185" s="27" t="s">
        <v>81</v>
      </c>
      <c r="JQ185" s="27" t="s">
        <v>81</v>
      </c>
      <c r="JR185" s="27" t="s">
        <v>81</v>
      </c>
      <c r="JS185" s="27" t="s">
        <v>81</v>
      </c>
      <c r="JT185" s="27" t="s">
        <v>81</v>
      </c>
      <c r="JU185" s="27" t="s">
        <v>81</v>
      </c>
      <c r="JV185" s="27" t="s">
        <v>81</v>
      </c>
      <c r="JW185" s="27" t="s">
        <v>81</v>
      </c>
      <c r="JX185" s="27" t="s">
        <v>81</v>
      </c>
      <c r="JY185" s="27" t="s">
        <v>81</v>
      </c>
      <c r="JZ185" s="27" t="s">
        <v>81</v>
      </c>
      <c r="KA185" s="27" t="s">
        <v>81</v>
      </c>
      <c r="KB185" s="27" t="s">
        <v>81</v>
      </c>
      <c r="KC185" s="27" t="s">
        <v>81</v>
      </c>
      <c r="KD185" s="27" t="s">
        <v>81</v>
      </c>
      <c r="KE185" s="27" t="s">
        <v>81</v>
      </c>
      <c r="KF185" s="27" t="s">
        <v>81</v>
      </c>
      <c r="KG185" s="27" t="s">
        <v>81</v>
      </c>
      <c r="KH185" s="27" t="s">
        <v>81</v>
      </c>
      <c r="KI185" s="27" t="s">
        <v>81</v>
      </c>
      <c r="KJ185" s="27" t="s">
        <v>81</v>
      </c>
      <c r="KK185" s="27" t="s">
        <v>81</v>
      </c>
      <c r="KL185" s="27" t="s">
        <v>81</v>
      </c>
      <c r="KM185" s="27" t="s">
        <v>81</v>
      </c>
      <c r="KN185" s="27" t="s">
        <v>81</v>
      </c>
      <c r="KO185" s="27" t="s">
        <v>81</v>
      </c>
      <c r="KP185" s="27" t="s">
        <v>81</v>
      </c>
      <c r="KQ185" s="27" t="s">
        <v>81</v>
      </c>
      <c r="KR185" s="27" t="s">
        <v>81</v>
      </c>
      <c r="KS185" s="27" t="s">
        <v>81</v>
      </c>
      <c r="KT185" s="27" t="s">
        <v>81</v>
      </c>
      <c r="KU185" s="27" t="s">
        <v>81</v>
      </c>
      <c r="KV185" s="27" t="s">
        <v>81</v>
      </c>
      <c r="KW185" s="27" t="s">
        <v>81</v>
      </c>
      <c r="KX185" s="27" t="s">
        <v>81</v>
      </c>
      <c r="KY185" s="27" t="s">
        <v>81</v>
      </c>
      <c r="KZ185" s="27" t="s">
        <v>81</v>
      </c>
      <c r="LA185" s="27" t="s">
        <v>81</v>
      </c>
      <c r="LB185" s="27" t="s">
        <v>81</v>
      </c>
      <c r="LC185" s="27" t="s">
        <v>81</v>
      </c>
      <c r="LD185" s="27" t="s">
        <v>81</v>
      </c>
      <c r="LE185" s="27" t="s">
        <v>81</v>
      </c>
      <c r="LF185" s="27" t="s">
        <v>81</v>
      </c>
      <c r="LG185" s="27" t="s">
        <v>81</v>
      </c>
      <c r="LH185" s="27" t="s">
        <v>81</v>
      </c>
      <c r="LI185" s="27" t="s">
        <v>81</v>
      </c>
      <c r="LJ185" s="27" t="s">
        <v>81</v>
      </c>
      <c r="LK185" s="27" t="s">
        <v>81</v>
      </c>
      <c r="LL185" s="27" t="s">
        <v>81</v>
      </c>
      <c r="LM185" s="27" t="s">
        <v>81</v>
      </c>
      <c r="LN185" s="27" t="s">
        <v>81</v>
      </c>
      <c r="LO185" s="27" t="s">
        <v>81</v>
      </c>
      <c r="LP185" s="27" t="s">
        <v>81</v>
      </c>
      <c r="LQ185" s="27" t="s">
        <v>81</v>
      </c>
      <c r="LR185" s="27" t="s">
        <v>81</v>
      </c>
      <c r="LS185" s="27" t="s">
        <v>81</v>
      </c>
      <c r="LT185" s="27" t="s">
        <v>81</v>
      </c>
      <c r="LU185" s="27" t="s">
        <v>81</v>
      </c>
      <c r="LV185" s="27" t="s">
        <v>81</v>
      </c>
      <c r="LW185" s="27" t="s">
        <v>81</v>
      </c>
      <c r="LX185" s="27" t="s">
        <v>81</v>
      </c>
      <c r="LY185" s="27" t="s">
        <v>81</v>
      </c>
      <c r="LZ185" s="27" t="s">
        <v>81</v>
      </c>
      <c r="MA185" s="27" t="s">
        <v>81</v>
      </c>
      <c r="MB185" s="27" t="s">
        <v>81</v>
      </c>
      <c r="MC185" s="27" t="s">
        <v>81</v>
      </c>
      <c r="MD185" s="27" t="s">
        <v>81</v>
      </c>
      <c r="ME185" s="27" t="s">
        <v>81</v>
      </c>
      <c r="MF185" s="27" t="s">
        <v>81</v>
      </c>
      <c r="MG185" s="27" t="s">
        <v>81</v>
      </c>
      <c r="MH185" s="27" t="s">
        <v>81</v>
      </c>
      <c r="MI185" s="27" t="s">
        <v>81</v>
      </c>
      <c r="MJ185" s="27" t="s">
        <v>81</v>
      </c>
      <c r="MK185" s="27" t="s">
        <v>81</v>
      </c>
      <c r="ML185" s="27" t="s">
        <v>81</v>
      </c>
      <c r="MM185" s="27" t="s">
        <v>81</v>
      </c>
      <c r="MN185" s="27" t="s">
        <v>81</v>
      </c>
      <c r="MO185" s="27" t="s">
        <v>81</v>
      </c>
      <c r="MP185" s="27" t="s">
        <v>81</v>
      </c>
      <c r="MQ185" s="27" t="s">
        <v>81</v>
      </c>
      <c r="MR185" s="27" t="s">
        <v>81</v>
      </c>
      <c r="MS185" s="27" t="s">
        <v>81</v>
      </c>
      <c r="MT185" s="27" t="s">
        <v>81</v>
      </c>
      <c r="MU185" s="27" t="s">
        <v>81</v>
      </c>
      <c r="MV185" s="27" t="s">
        <v>81</v>
      </c>
      <c r="MW185" s="27" t="s">
        <v>81</v>
      </c>
      <c r="MX185" s="27" t="s">
        <v>81</v>
      </c>
      <c r="MY185" s="27" t="s">
        <v>81</v>
      </c>
      <c r="MZ185" s="27" t="s">
        <v>81</v>
      </c>
      <c r="NA185" s="27" t="s">
        <v>81</v>
      </c>
      <c r="NB185" s="27" t="s">
        <v>81</v>
      </c>
      <c r="NC185" s="27" t="s">
        <v>81</v>
      </c>
      <c r="ND185" s="27" t="s">
        <v>81</v>
      </c>
      <c r="NE185" s="27" t="s">
        <v>81</v>
      </c>
      <c r="NF185" s="27" t="s">
        <v>81</v>
      </c>
      <c r="NG185" s="27" t="s">
        <v>81</v>
      </c>
      <c r="NH185" s="27" t="s">
        <v>81</v>
      </c>
      <c r="NI185" s="27" t="s">
        <v>81</v>
      </c>
      <c r="NJ185" s="27" t="s">
        <v>81</v>
      </c>
      <c r="NK185" s="27" t="s">
        <v>81</v>
      </c>
      <c r="NL185" s="27" t="s">
        <v>81</v>
      </c>
      <c r="NM185" s="27" t="s">
        <v>81</v>
      </c>
      <c r="NN185" s="27" t="s">
        <v>81</v>
      </c>
      <c r="NO185" s="27" t="s">
        <v>81</v>
      </c>
      <c r="NP185" s="27" t="s">
        <v>81</v>
      </c>
      <c r="NQ185" s="27" t="s">
        <v>81</v>
      </c>
      <c r="NR185" s="27" t="s">
        <v>81</v>
      </c>
      <c r="NS185" s="27" t="s">
        <v>81</v>
      </c>
      <c r="NT185" s="27" t="s">
        <v>81</v>
      </c>
      <c r="NU185" s="27" t="s">
        <v>81</v>
      </c>
      <c r="NV185" s="27" t="s">
        <v>81</v>
      </c>
      <c r="NW185" s="27" t="s">
        <v>81</v>
      </c>
      <c r="NX185" s="27" t="s">
        <v>81</v>
      </c>
      <c r="NY185" s="27" t="s">
        <v>81</v>
      </c>
      <c r="NZ185" s="27" t="s">
        <v>81</v>
      </c>
      <c r="OA185" s="27" t="s">
        <v>81</v>
      </c>
      <c r="OB185" s="27" t="s">
        <v>81</v>
      </c>
      <c r="OC185" s="27" t="s">
        <v>81</v>
      </c>
      <c r="OD185" s="27" t="s">
        <v>81</v>
      </c>
      <c r="OE185" s="27" t="s">
        <v>81</v>
      </c>
      <c r="OF185" s="27" t="s">
        <v>81</v>
      </c>
      <c r="OG185" s="27" t="s">
        <v>81</v>
      </c>
      <c r="OH185" s="27" t="s">
        <v>81</v>
      </c>
      <c r="OI185" s="27" t="s">
        <v>81</v>
      </c>
      <c r="OJ185" s="27" t="s">
        <v>81</v>
      </c>
      <c r="OK185" s="27" t="s">
        <v>81</v>
      </c>
      <c r="OL185" s="27" t="s">
        <v>81</v>
      </c>
      <c r="OM185" s="27" t="s">
        <v>81</v>
      </c>
      <c r="ON185" s="27" t="s">
        <v>81</v>
      </c>
      <c r="OO185" s="27" t="s">
        <v>81</v>
      </c>
      <c r="OP185" s="27" t="s">
        <v>81</v>
      </c>
      <c r="OQ185" s="27" t="s">
        <v>81</v>
      </c>
      <c r="OR185" s="27" t="s">
        <v>81</v>
      </c>
      <c r="OS185" s="27" t="s">
        <v>81</v>
      </c>
      <c r="OT185" s="27" t="s">
        <v>81</v>
      </c>
      <c r="OU185" s="27" t="s">
        <v>81</v>
      </c>
      <c r="OV185" s="27" t="s">
        <v>81</v>
      </c>
      <c r="OW185" s="27" t="s">
        <v>81</v>
      </c>
      <c r="OX185" s="27" t="s">
        <v>81</v>
      </c>
      <c r="OY185" s="27" t="s">
        <v>81</v>
      </c>
      <c r="OZ185" s="27" t="s">
        <v>81</v>
      </c>
      <c r="PA185" s="27" t="s">
        <v>81</v>
      </c>
      <c r="PB185" s="27" t="s">
        <v>81</v>
      </c>
      <c r="PC185" s="27" t="s">
        <v>81</v>
      </c>
      <c r="PD185" s="27" t="s">
        <v>81</v>
      </c>
      <c r="PE185" s="27" t="s">
        <v>81</v>
      </c>
      <c r="PF185" s="27" t="s">
        <v>81</v>
      </c>
      <c r="PG185" s="27" t="s">
        <v>81</v>
      </c>
      <c r="PH185" s="27" t="s">
        <v>81</v>
      </c>
      <c r="PI185" s="27" t="s">
        <v>81</v>
      </c>
      <c r="PJ185" s="27" t="s">
        <v>81</v>
      </c>
      <c r="PK185" s="27" t="s">
        <v>81</v>
      </c>
      <c r="PL185" s="27" t="s">
        <v>81</v>
      </c>
      <c r="PM185" s="27" t="s">
        <v>81</v>
      </c>
      <c r="PN185" s="27" t="s">
        <v>81</v>
      </c>
      <c r="PO185" s="27" t="s">
        <v>81</v>
      </c>
      <c r="PP185" s="27" t="s">
        <v>81</v>
      </c>
      <c r="PQ185" s="27" t="s">
        <v>81</v>
      </c>
      <c r="PR185" s="27" t="s">
        <v>81</v>
      </c>
      <c r="PS185" s="27" t="s">
        <v>81</v>
      </c>
      <c r="PT185" s="27" t="s">
        <v>81</v>
      </c>
      <c r="PU185" s="27" t="s">
        <v>81</v>
      </c>
      <c r="PV185" s="27" t="s">
        <v>81</v>
      </c>
      <c r="PW185" s="27" t="s">
        <v>81</v>
      </c>
      <c r="PX185" s="27" t="s">
        <v>81</v>
      </c>
      <c r="PY185" s="27" t="s">
        <v>81</v>
      </c>
      <c r="PZ185" s="27" t="s">
        <v>81</v>
      </c>
      <c r="QA185" s="27" t="s">
        <v>81</v>
      </c>
      <c r="QB185" s="27" t="s">
        <v>81</v>
      </c>
      <c r="QC185" s="27" t="s">
        <v>81</v>
      </c>
      <c r="QD185" s="27" t="s">
        <v>81</v>
      </c>
      <c r="QE185" s="27" t="s">
        <v>81</v>
      </c>
      <c r="QF185" s="27" t="s">
        <v>81</v>
      </c>
      <c r="QG185" s="27" t="s">
        <v>81</v>
      </c>
      <c r="QH185" s="27" t="s">
        <v>81</v>
      </c>
      <c r="QI185" s="27" t="s">
        <v>81</v>
      </c>
      <c r="QJ185" s="27" t="s">
        <v>81</v>
      </c>
      <c r="QK185" s="27" t="s">
        <v>81</v>
      </c>
      <c r="QL185" s="27" t="s">
        <v>81</v>
      </c>
      <c r="QM185" s="27" t="s">
        <v>81</v>
      </c>
      <c r="QN185" s="27" t="s">
        <v>81</v>
      </c>
      <c r="QO185" s="27" t="s">
        <v>81</v>
      </c>
      <c r="QP185" s="27" t="s">
        <v>81</v>
      </c>
      <c r="QQ185" s="27" t="s">
        <v>81</v>
      </c>
      <c r="QR185" s="27" t="s">
        <v>81</v>
      </c>
      <c r="QS185" s="27" t="s">
        <v>81</v>
      </c>
      <c r="QT185" s="27" t="s">
        <v>81</v>
      </c>
      <c r="QU185" s="27" t="s">
        <v>81</v>
      </c>
      <c r="QV185" s="27" t="s">
        <v>81</v>
      </c>
      <c r="QW185" s="27" t="s">
        <v>81</v>
      </c>
      <c r="QX185" s="27" t="s">
        <v>81</v>
      </c>
      <c r="QY185" s="27" t="s">
        <v>81</v>
      </c>
      <c r="QZ185" s="27" t="s">
        <v>81</v>
      </c>
      <c r="RA185" s="27" t="s">
        <v>81</v>
      </c>
      <c r="RB185" s="27" t="s">
        <v>81</v>
      </c>
      <c r="RC185" s="27" t="s">
        <v>81</v>
      </c>
      <c r="RD185" s="27" t="s">
        <v>81</v>
      </c>
      <c r="RE185" s="27" t="s">
        <v>81</v>
      </c>
      <c r="RF185" s="27" t="s">
        <v>81</v>
      </c>
      <c r="RG185" s="27" t="s">
        <v>81</v>
      </c>
      <c r="RH185" s="27" t="s">
        <v>81</v>
      </c>
      <c r="RI185" s="27" t="s">
        <v>81</v>
      </c>
      <c r="RJ185" s="27" t="s">
        <v>81</v>
      </c>
      <c r="RK185" s="27" t="s">
        <v>81</v>
      </c>
      <c r="RL185" s="27" t="s">
        <v>81</v>
      </c>
      <c r="RM185" s="27" t="s">
        <v>81</v>
      </c>
      <c r="RN185" s="27" t="s">
        <v>81</v>
      </c>
      <c r="RO185" s="27" t="s">
        <v>81</v>
      </c>
      <c r="RP185" s="27" t="s">
        <v>81</v>
      </c>
      <c r="RQ185" s="27" t="s">
        <v>81</v>
      </c>
      <c r="RR185" s="27" t="s">
        <v>81</v>
      </c>
      <c r="RS185" s="27" t="s">
        <v>81</v>
      </c>
      <c r="RT185" s="27" t="s">
        <v>81</v>
      </c>
      <c r="RU185" s="27" t="s">
        <v>81</v>
      </c>
      <c r="RV185" s="27" t="s">
        <v>81</v>
      </c>
      <c r="RW185" s="27" t="s">
        <v>81</v>
      </c>
      <c r="RX185" s="27" t="s">
        <v>81</v>
      </c>
      <c r="RY185" s="27" t="s">
        <v>81</v>
      </c>
      <c r="RZ185" s="27" t="s">
        <v>81</v>
      </c>
      <c r="SA185" s="27" t="s">
        <v>81</v>
      </c>
      <c r="SB185" s="27" t="s">
        <v>81</v>
      </c>
      <c r="SC185" s="27" t="s">
        <v>81</v>
      </c>
      <c r="SD185" s="27" t="s">
        <v>81</v>
      </c>
      <c r="SE185" s="27" t="s">
        <v>81</v>
      </c>
      <c r="SF185" s="27" t="s">
        <v>81</v>
      </c>
      <c r="SG185" s="27" t="s">
        <v>81</v>
      </c>
      <c r="SH185" s="27" t="s">
        <v>81</v>
      </c>
      <c r="SI185" s="27" t="s">
        <v>81</v>
      </c>
      <c r="SJ185" s="27" t="s">
        <v>81</v>
      </c>
      <c r="SK185" s="27" t="s">
        <v>81</v>
      </c>
      <c r="SL185" s="27" t="s">
        <v>81</v>
      </c>
      <c r="SM185" s="27" t="s">
        <v>81</v>
      </c>
      <c r="SN185" s="27" t="s">
        <v>81</v>
      </c>
      <c r="SO185" s="27" t="s">
        <v>81</v>
      </c>
      <c r="SP185" s="27" t="s">
        <v>81</v>
      </c>
      <c r="SQ185" s="27" t="s">
        <v>81</v>
      </c>
      <c r="SR185" s="27" t="s">
        <v>81</v>
      </c>
      <c r="SS185" s="27" t="s">
        <v>81</v>
      </c>
      <c r="ST185" s="27" t="s">
        <v>81</v>
      </c>
      <c r="SU185" s="27" t="s">
        <v>81</v>
      </c>
      <c r="SV185" s="27" t="s">
        <v>81</v>
      </c>
      <c r="SW185" s="27" t="s">
        <v>81</v>
      </c>
      <c r="SX185" s="27" t="s">
        <v>81</v>
      </c>
      <c r="SY185" s="27" t="s">
        <v>81</v>
      </c>
      <c r="SZ185" s="27" t="s">
        <v>81</v>
      </c>
      <c r="TA185" s="27" t="s">
        <v>81</v>
      </c>
      <c r="TB185" s="27" t="s">
        <v>81</v>
      </c>
      <c r="TC185" s="27" t="s">
        <v>81</v>
      </c>
      <c r="TD185" s="27" t="s">
        <v>81</v>
      </c>
      <c r="TE185" s="27" t="s">
        <v>81</v>
      </c>
      <c r="TF185" s="27" t="s">
        <v>81</v>
      </c>
      <c r="TG185" s="27" t="s">
        <v>81</v>
      </c>
      <c r="TH185" s="27" t="s">
        <v>81</v>
      </c>
      <c r="TI185" s="27" t="s">
        <v>81</v>
      </c>
      <c r="TJ185" s="27" t="s">
        <v>81</v>
      </c>
      <c r="TK185" s="27" t="s">
        <v>81</v>
      </c>
      <c r="TL185" s="27" t="s">
        <v>81</v>
      </c>
      <c r="TM185" s="27" t="s">
        <v>81</v>
      </c>
      <c r="TN185" s="27" t="s">
        <v>81</v>
      </c>
      <c r="TO185" s="27" t="s">
        <v>81</v>
      </c>
      <c r="TP185" s="27" t="s">
        <v>81</v>
      </c>
      <c r="TQ185" s="27" t="s">
        <v>81</v>
      </c>
      <c r="TR185" s="27" t="s">
        <v>81</v>
      </c>
      <c r="TS185" s="27" t="s">
        <v>81</v>
      </c>
      <c r="TT185" s="27" t="s">
        <v>81</v>
      </c>
      <c r="TU185" s="27" t="s">
        <v>81</v>
      </c>
      <c r="TV185" s="27" t="s">
        <v>81</v>
      </c>
      <c r="TW185" s="27" t="s">
        <v>81</v>
      </c>
      <c r="TX185" s="27" t="s">
        <v>81</v>
      </c>
      <c r="TY185" s="27" t="s">
        <v>81</v>
      </c>
      <c r="TZ185" s="27" t="s">
        <v>81</v>
      </c>
      <c r="UA185" s="27" t="s">
        <v>81</v>
      </c>
      <c r="UB185" s="27" t="s">
        <v>81</v>
      </c>
      <c r="UC185" s="27" t="s">
        <v>81</v>
      </c>
      <c r="UD185" s="27" t="s">
        <v>81</v>
      </c>
      <c r="UE185" s="27" t="s">
        <v>81</v>
      </c>
      <c r="UF185" s="27" t="s">
        <v>81</v>
      </c>
      <c r="UG185" s="27" t="s">
        <v>81</v>
      </c>
      <c r="UH185" s="27" t="s">
        <v>81</v>
      </c>
      <c r="UI185" s="27" t="s">
        <v>81</v>
      </c>
      <c r="UJ185" s="27" t="s">
        <v>81</v>
      </c>
      <c r="UK185" s="27" t="s">
        <v>81</v>
      </c>
      <c r="UL185" s="27" t="s">
        <v>81</v>
      </c>
      <c r="UM185" s="27" t="s">
        <v>81</v>
      </c>
      <c r="UN185" s="27" t="s">
        <v>81</v>
      </c>
      <c r="UO185" s="27" t="s">
        <v>81</v>
      </c>
      <c r="UP185" s="27" t="s">
        <v>81</v>
      </c>
      <c r="UQ185" s="27" t="s">
        <v>81</v>
      </c>
      <c r="UR185" s="27" t="s">
        <v>81</v>
      </c>
      <c r="US185" s="27" t="s">
        <v>81</v>
      </c>
      <c r="UT185" s="27" t="s">
        <v>81</v>
      </c>
      <c r="UU185" s="27" t="s">
        <v>81</v>
      </c>
      <c r="UV185" s="27" t="s">
        <v>81</v>
      </c>
      <c r="UW185" s="27" t="s">
        <v>81</v>
      </c>
      <c r="UX185" s="27" t="s">
        <v>81</v>
      </c>
      <c r="UY185" s="27" t="s">
        <v>81</v>
      </c>
      <c r="UZ185" s="27" t="s">
        <v>81</v>
      </c>
      <c r="VA185" s="27" t="s">
        <v>81</v>
      </c>
      <c r="VB185" s="27" t="s">
        <v>81</v>
      </c>
      <c r="VC185" s="27" t="s">
        <v>81</v>
      </c>
      <c r="VD185" s="27" t="s">
        <v>81</v>
      </c>
      <c r="VE185" s="27" t="s">
        <v>81</v>
      </c>
      <c r="VF185" s="27" t="s">
        <v>81</v>
      </c>
      <c r="VG185" s="27" t="s">
        <v>81</v>
      </c>
      <c r="VH185" s="27" t="s">
        <v>81</v>
      </c>
      <c r="VI185" s="27" t="s">
        <v>81</v>
      </c>
      <c r="VJ185" s="27" t="s">
        <v>81</v>
      </c>
      <c r="VK185" s="27" t="s">
        <v>81</v>
      </c>
      <c r="VL185" s="27" t="s">
        <v>81</v>
      </c>
      <c r="VM185" s="27" t="s">
        <v>81</v>
      </c>
      <c r="VN185" s="27" t="s">
        <v>81</v>
      </c>
      <c r="VO185" s="27" t="s">
        <v>81</v>
      </c>
      <c r="VP185" s="27" t="s">
        <v>81</v>
      </c>
      <c r="VQ185" s="27" t="s">
        <v>81</v>
      </c>
      <c r="VR185" s="27" t="s">
        <v>81</v>
      </c>
      <c r="VS185" s="27" t="s">
        <v>81</v>
      </c>
      <c r="VT185" s="27" t="s">
        <v>81</v>
      </c>
      <c r="VU185" s="27" t="s">
        <v>81</v>
      </c>
      <c r="VV185" s="27" t="s">
        <v>81</v>
      </c>
      <c r="VW185" s="27" t="s">
        <v>81</v>
      </c>
      <c r="VX185" s="27" t="s">
        <v>81</v>
      </c>
      <c r="VY185" s="27" t="s">
        <v>81</v>
      </c>
      <c r="VZ185" s="27" t="s">
        <v>81</v>
      </c>
      <c r="WA185" s="27" t="s">
        <v>81</v>
      </c>
      <c r="WB185" s="27" t="s">
        <v>81</v>
      </c>
      <c r="WC185" s="27" t="s">
        <v>81</v>
      </c>
      <c r="WD185" s="27" t="s">
        <v>81</v>
      </c>
      <c r="WE185" s="27" t="s">
        <v>81</v>
      </c>
      <c r="WF185" s="27" t="s">
        <v>81</v>
      </c>
    </row>
  </sheetData>
  <sortState xmlns:xlrd2="http://schemas.microsoft.com/office/spreadsheetml/2017/richdata2" ref="A1:WY183">
    <sortCondition ref="C9:C183"/>
  </sortState>
  <mergeCells count="583">
    <mergeCell ref="QM7:QN7"/>
    <mergeCell ref="QO7:QQ7"/>
    <mergeCell ref="QR7:QR8"/>
    <mergeCell ref="PT7:PU7"/>
    <mergeCell ref="PV7:PX7"/>
    <mergeCell ref="PY7:PY8"/>
    <mergeCell ref="PZ7:PZ8"/>
    <mergeCell ref="QA7:QA8"/>
    <mergeCell ref="QB7:QB8"/>
    <mergeCell ref="QC7:QC8"/>
    <mergeCell ref="QD7:QD8"/>
    <mergeCell ref="QE7:QE8"/>
    <mergeCell ref="QH7:QH8"/>
    <mergeCell ref="QI7:QI8"/>
    <mergeCell ref="UM7:UM8"/>
    <mergeCell ref="UA7:UA8"/>
    <mergeCell ref="UB7:UB8"/>
    <mergeCell ref="UD7:UE7"/>
    <mergeCell ref="UF7:UH7"/>
    <mergeCell ref="UI7:UI8"/>
    <mergeCell ref="UJ7:UJ8"/>
    <mergeCell ref="UK7:UK8"/>
    <mergeCell ref="UC7:UC8"/>
    <mergeCell ref="JQ7:JQ8"/>
    <mergeCell ref="RS6:RS8"/>
    <mergeCell ref="SL6:SL8"/>
    <mergeCell ref="PQ6:QF6"/>
    <mergeCell ref="QH6:QI6"/>
    <mergeCell ref="QJ6:QY6"/>
    <mergeCell ref="RA6:RB6"/>
    <mergeCell ref="OE6:OT6"/>
    <mergeCell ref="OV6:OW6"/>
    <mergeCell ref="OX6:PM6"/>
    <mergeCell ref="PO6:PP6"/>
    <mergeCell ref="RD7:RD8"/>
    <mergeCell ref="RF7:RG7"/>
    <mergeCell ref="RH7:RJ7"/>
    <mergeCell ref="RB7:RB8"/>
    <mergeCell ref="OU6:OU8"/>
    <mergeCell ref="PN6:PN8"/>
    <mergeCell ref="QG6:QG8"/>
    <mergeCell ref="QZ6:QZ8"/>
    <mergeCell ref="LD6:LD8"/>
    <mergeCell ref="KM7:KM8"/>
    <mergeCell ref="KN7:KN8"/>
    <mergeCell ref="QK7:QK8"/>
    <mergeCell ref="QS7:QS8"/>
    <mergeCell ref="LQ7:LQ8"/>
    <mergeCell ref="OE7:OE8"/>
    <mergeCell ref="OB6:OB8"/>
    <mergeCell ref="LR7:LR8"/>
    <mergeCell ref="LS7:LS8"/>
    <mergeCell ref="OD7:OD8"/>
    <mergeCell ref="NF7:NF8"/>
    <mergeCell ref="MQ7:MQ8"/>
    <mergeCell ref="MR7:MR8"/>
    <mergeCell ref="ML7:ML8"/>
    <mergeCell ref="MM7:MM8"/>
    <mergeCell ref="NY7:NY8"/>
    <mergeCell ref="MN7:MN8"/>
    <mergeCell ref="MS7:MS8"/>
    <mergeCell ref="MT7:MT8"/>
    <mergeCell ref="ME7:MG7"/>
    <mergeCell ref="MH7:MH8"/>
    <mergeCell ref="NL6:OA6"/>
    <mergeCell ref="NZ7:NZ8"/>
    <mergeCell ref="OA7:OA8"/>
    <mergeCell ref="OC7:OC8"/>
    <mergeCell ref="LT7:LT8"/>
    <mergeCell ref="LU7:LU8"/>
    <mergeCell ref="LV7:LV8"/>
    <mergeCell ref="KD7:KD8"/>
    <mergeCell ref="JO7:JO8"/>
    <mergeCell ref="KZ7:KZ8"/>
    <mergeCell ref="LA7:LA8"/>
    <mergeCell ref="LB7:LB8"/>
    <mergeCell ref="LC7:LC8"/>
    <mergeCell ref="LL7:LN7"/>
    <mergeCell ref="LO7:LO8"/>
    <mergeCell ref="LP7:LP8"/>
    <mergeCell ref="LE7:LE8"/>
    <mergeCell ref="LF7:LF8"/>
    <mergeCell ref="LG7:LG8"/>
    <mergeCell ref="LH7:LH8"/>
    <mergeCell ref="LJ7:LK7"/>
    <mergeCell ref="KI7:KI8"/>
    <mergeCell ref="KJ7:KJ8"/>
    <mergeCell ref="KL7:KL8"/>
    <mergeCell ref="KQ7:KR7"/>
    <mergeCell ref="KS7:KU7"/>
    <mergeCell ref="KV7:KV8"/>
    <mergeCell ref="KW7:KW8"/>
    <mergeCell ref="KX7:KX8"/>
    <mergeCell ref="KY7:KY8"/>
    <mergeCell ref="JP7:JP8"/>
    <mergeCell ref="KE7:KE8"/>
    <mergeCell ref="KF7:KF8"/>
    <mergeCell ref="OF7:OF8"/>
    <mergeCell ref="KO7:KO8"/>
    <mergeCell ref="KK6:KK8"/>
    <mergeCell ref="KH7:KH8"/>
    <mergeCell ref="JB7:JB8"/>
    <mergeCell ref="JC7:JC8"/>
    <mergeCell ref="JE7:JF7"/>
    <mergeCell ref="JG7:JI7"/>
    <mergeCell ref="JJ7:JJ8"/>
    <mergeCell ref="JK7:JK8"/>
    <mergeCell ref="JL7:JL8"/>
    <mergeCell ref="JM7:JM8"/>
    <mergeCell ref="JN7:JN8"/>
    <mergeCell ref="JD7:JD8"/>
    <mergeCell ref="JS7:JS8"/>
    <mergeCell ref="JT7:JT8"/>
    <mergeCell ref="JU7:JU8"/>
    <mergeCell ref="JV7:JV8"/>
    <mergeCell ref="JX7:JY7"/>
    <mergeCell ref="JZ7:KB7"/>
    <mergeCell ref="JW7:JW8"/>
    <mergeCell ref="KC7:KC8"/>
    <mergeCell ref="IG7:IG8"/>
    <mergeCell ref="IH7:IH8"/>
    <mergeCell ref="IF6:IF8"/>
    <mergeCell ref="IG6:IH6"/>
    <mergeCell ref="KG7:KG8"/>
    <mergeCell ref="IY6:IY8"/>
    <mergeCell ref="II7:II8"/>
    <mergeCell ref="IJ7:IJ8"/>
    <mergeCell ref="IL7:IM7"/>
    <mergeCell ref="IN7:IP7"/>
    <mergeCell ref="IQ7:IQ8"/>
    <mergeCell ref="IK7:IK8"/>
    <mergeCell ref="IR7:IR8"/>
    <mergeCell ref="IS7:IS8"/>
    <mergeCell ref="IT7:IT8"/>
    <mergeCell ref="II6:IX6"/>
    <mergeCell ref="IZ6:JA6"/>
    <mergeCell ref="JR6:JR8"/>
    <mergeCell ref="IU7:IU8"/>
    <mergeCell ref="IV7:IV8"/>
    <mergeCell ref="IW7:IW8"/>
    <mergeCell ref="IX7:IX8"/>
    <mergeCell ref="IZ7:IZ8"/>
    <mergeCell ref="JA7:JA8"/>
    <mergeCell ref="HN7:HN8"/>
    <mergeCell ref="HO7:HO8"/>
    <mergeCell ref="HP7:HP8"/>
    <mergeCell ref="HQ7:HQ8"/>
    <mergeCell ref="HS7:HT7"/>
    <mergeCell ref="HU7:HW7"/>
    <mergeCell ref="HX7:HX8"/>
    <mergeCell ref="HY7:HY8"/>
    <mergeCell ref="HM6:HM8"/>
    <mergeCell ref="HN6:HO6"/>
    <mergeCell ref="HP6:IE6"/>
    <mergeCell ref="HZ7:HZ8"/>
    <mergeCell ref="IA7:IA8"/>
    <mergeCell ref="IB7:IB8"/>
    <mergeCell ref="IC7:IC8"/>
    <mergeCell ref="HR7:HR8"/>
    <mergeCell ref="ID7:ID8"/>
    <mergeCell ref="IE7:IE8"/>
    <mergeCell ref="GP7:GP8"/>
    <mergeCell ref="GQ7:GQ8"/>
    <mergeCell ref="GR7:GR8"/>
    <mergeCell ref="GS7:GS8"/>
    <mergeCell ref="GU7:GU8"/>
    <mergeCell ref="GV7:GV8"/>
    <mergeCell ref="GW7:GW8"/>
    <mergeCell ref="GX7:GX8"/>
    <mergeCell ref="GZ7:HA7"/>
    <mergeCell ref="GT6:GT8"/>
    <mergeCell ref="GW6:HL6"/>
    <mergeCell ref="HB7:HD7"/>
    <mergeCell ref="HE7:HE8"/>
    <mergeCell ref="HF7:HF8"/>
    <mergeCell ref="GY7:GY8"/>
    <mergeCell ref="HG7:HG8"/>
    <mergeCell ref="HH7:HH8"/>
    <mergeCell ref="HI7:HI8"/>
    <mergeCell ref="HJ7:HJ8"/>
    <mergeCell ref="HK7:HK8"/>
    <mergeCell ref="HL7:HL8"/>
    <mergeCell ref="GC7:GC8"/>
    <mergeCell ref="GD7:GD8"/>
    <mergeCell ref="GE7:GE8"/>
    <mergeCell ref="GG7:GH7"/>
    <mergeCell ref="GI7:GK7"/>
    <mergeCell ref="GL7:GL8"/>
    <mergeCell ref="GM7:GM8"/>
    <mergeCell ref="GN7:GN8"/>
    <mergeCell ref="GO7:GO8"/>
    <mergeCell ref="FS7:FS8"/>
    <mergeCell ref="FT7:FT8"/>
    <mergeCell ref="FU7:FU8"/>
    <mergeCell ref="FV7:FV8"/>
    <mergeCell ref="FW7:FW8"/>
    <mergeCell ref="FX7:FX8"/>
    <mergeCell ref="FY7:FY8"/>
    <mergeCell ref="FZ7:FZ8"/>
    <mergeCell ref="GB7:GB8"/>
    <mergeCell ref="GA6:GA8"/>
    <mergeCell ref="FE7:FE8"/>
    <mergeCell ref="FF7:FF8"/>
    <mergeCell ref="FG7:FG8"/>
    <mergeCell ref="FI7:FI8"/>
    <mergeCell ref="FJ7:FJ8"/>
    <mergeCell ref="FK7:FK8"/>
    <mergeCell ref="FL7:FL8"/>
    <mergeCell ref="FN7:FO7"/>
    <mergeCell ref="FP7:FR7"/>
    <mergeCell ref="FH6:FH8"/>
    <mergeCell ref="DQ7:DQ8"/>
    <mergeCell ref="DR7:DR8"/>
    <mergeCell ref="DS7:DS8"/>
    <mergeCell ref="DT7:DT8"/>
    <mergeCell ref="DU7:DU8"/>
    <mergeCell ref="DW7:DW8"/>
    <mergeCell ref="DX7:DX8"/>
    <mergeCell ref="DY7:DY8"/>
    <mergeCell ref="DZ7:DZ8"/>
    <mergeCell ref="DV6:DV8"/>
    <mergeCell ref="DY6:EN6"/>
    <mergeCell ref="DD7:DD8"/>
    <mergeCell ref="DE7:DE8"/>
    <mergeCell ref="DF7:DF8"/>
    <mergeCell ref="DG7:DG8"/>
    <mergeCell ref="DI7:DJ7"/>
    <mergeCell ref="DK7:DM7"/>
    <mergeCell ref="DN7:DN8"/>
    <mergeCell ref="DO7:DO8"/>
    <mergeCell ref="DP7:DP8"/>
    <mergeCell ref="DH7:DH8"/>
    <mergeCell ref="CR7:CT7"/>
    <mergeCell ref="CU7:CU8"/>
    <mergeCell ref="CV7:CV8"/>
    <mergeCell ref="CW7:CW8"/>
    <mergeCell ref="CX7:CX8"/>
    <mergeCell ref="CY7:CY8"/>
    <mergeCell ref="CZ7:CZ8"/>
    <mergeCell ref="DA7:DA8"/>
    <mergeCell ref="DB7:DB8"/>
    <mergeCell ref="CF7:CF8"/>
    <mergeCell ref="CG7:CG8"/>
    <mergeCell ref="CH7:CH8"/>
    <mergeCell ref="CI7:CI8"/>
    <mergeCell ref="CK7:CK8"/>
    <mergeCell ref="CL7:CL8"/>
    <mergeCell ref="CM7:CM8"/>
    <mergeCell ref="CN7:CN8"/>
    <mergeCell ref="CP7:CQ7"/>
    <mergeCell ref="CO7:CO8"/>
    <mergeCell ref="CJ6:CJ8"/>
    <mergeCell ref="BS7:BS8"/>
    <mergeCell ref="BT7:BT8"/>
    <mergeCell ref="BU7:BU8"/>
    <mergeCell ref="BW7:BX7"/>
    <mergeCell ref="BY7:CA7"/>
    <mergeCell ref="CB7:CB8"/>
    <mergeCell ref="CC7:CC8"/>
    <mergeCell ref="CD7:CD8"/>
    <mergeCell ref="CE7:CE8"/>
    <mergeCell ref="BV7:BV8"/>
    <mergeCell ref="BI7:BI8"/>
    <mergeCell ref="BJ7:BJ8"/>
    <mergeCell ref="BK7:BK8"/>
    <mergeCell ref="BL7:BL8"/>
    <mergeCell ref="BM7:BM8"/>
    <mergeCell ref="BN7:BN8"/>
    <mergeCell ref="BO7:BO8"/>
    <mergeCell ref="BP7:BP8"/>
    <mergeCell ref="BR7:BR8"/>
    <mergeCell ref="BQ6:BQ8"/>
    <mergeCell ref="AU7:AU8"/>
    <mergeCell ref="AV7:AV8"/>
    <mergeCell ref="AW7:AW8"/>
    <mergeCell ref="AY7:AY8"/>
    <mergeCell ref="AZ7:AZ8"/>
    <mergeCell ref="BA7:BA8"/>
    <mergeCell ref="BB7:BB8"/>
    <mergeCell ref="BD7:BE7"/>
    <mergeCell ref="BF7:BH7"/>
    <mergeCell ref="BC7:BC8"/>
    <mergeCell ref="AX6:AX8"/>
    <mergeCell ref="AH7:AH8"/>
    <mergeCell ref="AI7:AI8"/>
    <mergeCell ref="AK7:AL7"/>
    <mergeCell ref="AM7:AO7"/>
    <mergeCell ref="AP7:AP8"/>
    <mergeCell ref="AQ7:AQ8"/>
    <mergeCell ref="AR7:AR8"/>
    <mergeCell ref="AS7:AS8"/>
    <mergeCell ref="AT7:AT8"/>
    <mergeCell ref="AJ7:AJ8"/>
    <mergeCell ref="X7:X8"/>
    <mergeCell ref="Y7:Y8"/>
    <mergeCell ref="Z7:Z8"/>
    <mergeCell ref="AA7:AA8"/>
    <mergeCell ref="AB7:AB8"/>
    <mergeCell ref="AC7:AC8"/>
    <mergeCell ref="AD7:AD8"/>
    <mergeCell ref="AF7:AF8"/>
    <mergeCell ref="AG7:AG8"/>
    <mergeCell ref="AE6:AE8"/>
    <mergeCell ref="E7:E8"/>
    <mergeCell ref="K7:K8"/>
    <mergeCell ref="L7:M7"/>
    <mergeCell ref="N7:N8"/>
    <mergeCell ref="O7:O8"/>
    <mergeCell ref="P7:P8"/>
    <mergeCell ref="R7:S7"/>
    <mergeCell ref="T7:V7"/>
    <mergeCell ref="W7:W8"/>
    <mergeCell ref="Q7:Q8"/>
    <mergeCell ref="J7:J8"/>
    <mergeCell ref="E4:E5"/>
    <mergeCell ref="O6:AD6"/>
    <mergeCell ref="AF6:AG6"/>
    <mergeCell ref="AH6:AW6"/>
    <mergeCell ref="AY6:AZ6"/>
    <mergeCell ref="BA6:BP6"/>
    <mergeCell ref="BR6:BS6"/>
    <mergeCell ref="MQ6:MR6"/>
    <mergeCell ref="MS6:NH6"/>
    <mergeCell ref="JB6:JQ6"/>
    <mergeCell ref="JS6:JT6"/>
    <mergeCell ref="JU6:KJ6"/>
    <mergeCell ref="KL6:KM6"/>
    <mergeCell ref="KN6:LC6"/>
    <mergeCell ref="LE6:LF6"/>
    <mergeCell ref="LG6:LV6"/>
    <mergeCell ref="LX6:LY6"/>
    <mergeCell ref="LZ6:MO6"/>
    <mergeCell ref="BT6:CI6"/>
    <mergeCell ref="CK6:CL6"/>
    <mergeCell ref="CM6:DB6"/>
    <mergeCell ref="DD6:DE6"/>
    <mergeCell ref="DF6:DU6"/>
    <mergeCell ref="DW6:DX6"/>
    <mergeCell ref="TY6:TZ6"/>
    <mergeCell ref="SK7:SK8"/>
    <mergeCell ref="SM7:SM8"/>
    <mergeCell ref="SN7:SN8"/>
    <mergeCell ref="SO7:SO8"/>
    <mergeCell ref="SP7:SP8"/>
    <mergeCell ref="SR7:SS7"/>
    <mergeCell ref="ST7:SV7"/>
    <mergeCell ref="SW7:SW8"/>
    <mergeCell ref="SX7:SX8"/>
    <mergeCell ref="TP7:TP8"/>
    <mergeCell ref="TQ7:TQ8"/>
    <mergeCell ref="TR7:TR8"/>
    <mergeCell ref="TS7:TS8"/>
    <mergeCell ref="SQ7:SQ8"/>
    <mergeCell ref="TJ7:TJ8"/>
    <mergeCell ref="TI7:TI8"/>
    <mergeCell ref="TK7:TL7"/>
    <mergeCell ref="TM7:TO7"/>
    <mergeCell ref="SY7:SY8"/>
    <mergeCell ref="SZ7:SZ8"/>
    <mergeCell ref="TA7:TA8"/>
    <mergeCell ref="TB7:TB8"/>
    <mergeCell ref="TC7:TC8"/>
    <mergeCell ref="EP6:EQ6"/>
    <mergeCell ref="ER6:FG6"/>
    <mergeCell ref="DC6:DC8"/>
    <mergeCell ref="EO6:EO8"/>
    <mergeCell ref="FI6:FJ6"/>
    <mergeCell ref="FK6:FZ6"/>
    <mergeCell ref="GB6:GC6"/>
    <mergeCell ref="GD6:GS6"/>
    <mergeCell ref="GU6:GV6"/>
    <mergeCell ref="EA7:EA8"/>
    <mergeCell ref="ET7:ET8"/>
    <mergeCell ref="FM7:FM8"/>
    <mergeCell ref="GF7:GF8"/>
    <mergeCell ref="EB7:EC7"/>
    <mergeCell ref="ED7:EF7"/>
    <mergeCell ref="EG7:EG8"/>
    <mergeCell ref="EH7:EH8"/>
    <mergeCell ref="EI7:EI8"/>
    <mergeCell ref="EJ7:EJ8"/>
    <mergeCell ref="EK7:EK8"/>
    <mergeCell ref="EL7:EL8"/>
    <mergeCell ref="EM7:EM8"/>
    <mergeCell ref="EN7:EN8"/>
    <mergeCell ref="EP7:EP8"/>
    <mergeCell ref="UA6:UP6"/>
    <mergeCell ref="UR6:US6"/>
    <mergeCell ref="UT6:VI6"/>
    <mergeCell ref="VK6:VL6"/>
    <mergeCell ref="VM6:WB6"/>
    <mergeCell ref="WD6:WE6"/>
    <mergeCell ref="WG6:WU6"/>
    <mergeCell ref="RC6:RR6"/>
    <mergeCell ref="RT6:RU6"/>
    <mergeCell ref="RV6:SK6"/>
    <mergeCell ref="SM6:SN6"/>
    <mergeCell ref="SO6:TD6"/>
    <mergeCell ref="TF6:TG6"/>
    <mergeCell ref="TH6:TW6"/>
    <mergeCell ref="TE6:TE8"/>
    <mergeCell ref="TX6:TX8"/>
    <mergeCell ref="UQ6:UQ8"/>
    <mergeCell ref="VJ6:VJ8"/>
    <mergeCell ref="WC6:WC8"/>
    <mergeCell ref="WR7:WR8"/>
    <mergeCell ref="WS7:WS8"/>
    <mergeCell ref="WK7:WK8"/>
    <mergeCell ref="WL7:WL8"/>
    <mergeCell ref="WM7:WM8"/>
    <mergeCell ref="WT7:WT8"/>
    <mergeCell ref="WU7:WU8"/>
    <mergeCell ref="WV7:WV8"/>
    <mergeCell ref="WW7:WW8"/>
    <mergeCell ref="WX7:WX8"/>
    <mergeCell ref="WN7:WN8"/>
    <mergeCell ref="WO7:WO8"/>
    <mergeCell ref="WP7:WP8"/>
    <mergeCell ref="WQ7:WQ8"/>
    <mergeCell ref="WH7:WH8"/>
    <mergeCell ref="WJ7:WJ8"/>
    <mergeCell ref="VY7:VY8"/>
    <mergeCell ref="VZ7:VZ8"/>
    <mergeCell ref="WA7:WA8"/>
    <mergeCell ref="WB7:WB8"/>
    <mergeCell ref="WD7:WD8"/>
    <mergeCell ref="WE7:WE8"/>
    <mergeCell ref="WG7:WG8"/>
    <mergeCell ref="WI7:WI8"/>
    <mergeCell ref="VW7:VW8"/>
    <mergeCell ref="VX7:VX8"/>
    <mergeCell ref="VL7:VL8"/>
    <mergeCell ref="VM7:VM8"/>
    <mergeCell ref="VN7:VN8"/>
    <mergeCell ref="VP7:VQ7"/>
    <mergeCell ref="VR7:VT7"/>
    <mergeCell ref="VU7:VU8"/>
    <mergeCell ref="VV7:VV8"/>
    <mergeCell ref="VO7:VO8"/>
    <mergeCell ref="RM7:RM8"/>
    <mergeCell ref="RN7:RN8"/>
    <mergeCell ref="RO7:RO8"/>
    <mergeCell ref="VI7:VI8"/>
    <mergeCell ref="VK7:VK8"/>
    <mergeCell ref="VB7:VB8"/>
    <mergeCell ref="VC7:VC8"/>
    <mergeCell ref="VD7:VD8"/>
    <mergeCell ref="VE7:VE8"/>
    <mergeCell ref="VF7:VF8"/>
    <mergeCell ref="VG7:VG8"/>
    <mergeCell ref="VH7:VH8"/>
    <mergeCell ref="TD7:TD8"/>
    <mergeCell ref="TF7:TF8"/>
    <mergeCell ref="TG7:TG8"/>
    <mergeCell ref="TH7:TH8"/>
    <mergeCell ref="RQ7:RQ8"/>
    <mergeCell ref="RR7:RR8"/>
    <mergeCell ref="SG7:SG8"/>
    <mergeCell ref="SH7:SH8"/>
    <mergeCell ref="SI7:SI8"/>
    <mergeCell ref="SJ7:SJ8"/>
    <mergeCell ref="SE7:SE8"/>
    <mergeCell ref="UL7:UL8"/>
    <mergeCell ref="QT7:QT8"/>
    <mergeCell ref="QU7:QU8"/>
    <mergeCell ref="QV7:QV8"/>
    <mergeCell ref="QW7:QW8"/>
    <mergeCell ref="QX7:QX8"/>
    <mergeCell ref="RC7:RC8"/>
    <mergeCell ref="QY7:QY8"/>
    <mergeCell ref="RA7:RA8"/>
    <mergeCell ref="RE7:RE8"/>
    <mergeCell ref="UW7:UX7"/>
    <mergeCell ref="UY7:VA7"/>
    <mergeCell ref="UN7:UN8"/>
    <mergeCell ref="UO7:UO8"/>
    <mergeCell ref="UP7:UP8"/>
    <mergeCell ref="UR7:UR8"/>
    <mergeCell ref="US7:US8"/>
    <mergeCell ref="UT7:UT8"/>
    <mergeCell ref="UU7:UU8"/>
    <mergeCell ref="UV7:UV8"/>
    <mergeCell ref="TV7:TV8"/>
    <mergeCell ref="TW7:TW8"/>
    <mergeCell ref="TY7:TY8"/>
    <mergeCell ref="TZ7:TZ8"/>
    <mergeCell ref="TT7:TT8"/>
    <mergeCell ref="TU7:TU8"/>
    <mergeCell ref="RK7:RK8"/>
    <mergeCell ref="RL7:RL8"/>
    <mergeCell ref="OR7:OR8"/>
    <mergeCell ref="OX7:OX8"/>
    <mergeCell ref="OY7:OY8"/>
    <mergeCell ref="PL7:PL8"/>
    <mergeCell ref="PM7:PM8"/>
    <mergeCell ref="PO7:PO8"/>
    <mergeCell ref="PP7:PP8"/>
    <mergeCell ref="PQ7:PQ8"/>
    <mergeCell ref="PR7:PR8"/>
    <mergeCell ref="QJ7:QJ8"/>
    <mergeCell ref="PG7:PG8"/>
    <mergeCell ref="PI7:PI8"/>
    <mergeCell ref="PJ7:PJ8"/>
    <mergeCell ref="PK7:PK8"/>
    <mergeCell ref="QF7:QF8"/>
    <mergeCell ref="RP7:RP8"/>
    <mergeCell ref="ON7:ON8"/>
    <mergeCell ref="OH7:OI7"/>
    <mergeCell ref="OJ7:OL7"/>
    <mergeCell ref="MP6:MP8"/>
    <mergeCell ref="MO7:MO8"/>
    <mergeCell ref="NE7:NE8"/>
    <mergeCell ref="OM7:OM8"/>
    <mergeCell ref="OO7:OO8"/>
    <mergeCell ref="OP7:OP8"/>
    <mergeCell ref="OC6:OD6"/>
    <mergeCell ref="NG7:NG8"/>
    <mergeCell ref="NH7:NH8"/>
    <mergeCell ref="NJ7:NJ8"/>
    <mergeCell ref="NK7:NK8"/>
    <mergeCell ref="NM7:NM8"/>
    <mergeCell ref="NI6:NI8"/>
    <mergeCell ref="NU7:NU8"/>
    <mergeCell ref="NV7:NV8"/>
    <mergeCell ref="NW7:NW8"/>
    <mergeCell ref="NX7:NX8"/>
    <mergeCell ref="NN7:NN8"/>
    <mergeCell ref="NL7:NL8"/>
    <mergeCell ref="NT7:NT8"/>
    <mergeCell ref="NJ6:NK6"/>
    <mergeCell ref="SF7:SF8"/>
    <mergeCell ref="RT7:RT8"/>
    <mergeCell ref="RU7:RU8"/>
    <mergeCell ref="RV7:RV8"/>
    <mergeCell ref="RW7:RW8"/>
    <mergeCell ref="RY7:RZ7"/>
    <mergeCell ref="SA7:SC7"/>
    <mergeCell ref="SD7:SD8"/>
    <mergeCell ref="RX7:RX8"/>
    <mergeCell ref="PH7:PH8"/>
    <mergeCell ref="OZ7:OZ8"/>
    <mergeCell ref="PS7:PS8"/>
    <mergeCell ref="QL7:QL8"/>
    <mergeCell ref="PC7:PE7"/>
    <mergeCell ref="PF7:PF8"/>
    <mergeCell ref="OS7:OS8"/>
    <mergeCell ref="OT7:OT8"/>
    <mergeCell ref="OV7:OV8"/>
    <mergeCell ref="OW7:OW8"/>
    <mergeCell ref="PA7:PB7"/>
    <mergeCell ref="LX7:LX8"/>
    <mergeCell ref="LW6:LW8"/>
    <mergeCell ref="LY7:LY8"/>
    <mergeCell ref="MI7:MI8"/>
    <mergeCell ref="MJ7:MJ8"/>
    <mergeCell ref="MK7:MK8"/>
    <mergeCell ref="LZ7:LZ8"/>
    <mergeCell ref="MA7:MA8"/>
    <mergeCell ref="MC7:MD7"/>
    <mergeCell ref="OQ7:OQ8"/>
    <mergeCell ref="OG7:OG8"/>
    <mergeCell ref="EQ7:EQ8"/>
    <mergeCell ref="ER7:ER8"/>
    <mergeCell ref="ES7:ES8"/>
    <mergeCell ref="EU7:EV7"/>
    <mergeCell ref="MV7:MW7"/>
    <mergeCell ref="MX7:MZ7"/>
    <mergeCell ref="NA7:NA8"/>
    <mergeCell ref="NO7:NP7"/>
    <mergeCell ref="NQ7:NS7"/>
    <mergeCell ref="NB7:NB8"/>
    <mergeCell ref="NC7:NC8"/>
    <mergeCell ref="ND7:ND8"/>
    <mergeCell ref="KP7:KP8"/>
    <mergeCell ref="LI7:LI8"/>
    <mergeCell ref="MB7:MB8"/>
    <mergeCell ref="MU7:MU8"/>
    <mergeCell ref="EW7:EY7"/>
    <mergeCell ref="EZ7:EZ8"/>
    <mergeCell ref="FA7:FA8"/>
    <mergeCell ref="FB7:FB8"/>
    <mergeCell ref="FC7:FC8"/>
    <mergeCell ref="FD7:FD8"/>
  </mergeCells>
  <pageMargins left="0.39370078740157483" right="0.39370078740157483" top="0.74803149606299213" bottom="0.74803149606299213" header="0" footer="0"/>
  <pageSetup paperSize="9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CEAE-51CD-47C1-B5B3-C10C1CFA93F1}">
  <sheetPr>
    <tabColor theme="2" tint="-0.14999847407452621"/>
  </sheetPr>
  <dimension ref="A1:DC368"/>
  <sheetViews>
    <sheetView zoomScale="85" zoomScaleNormal="85" workbookViewId="0">
      <pane xSplit="13" ySplit="5" topLeftCell="N6" activePane="bottomRight" state="frozen"/>
      <selection pane="topRight" activeCell="M1" sqref="M1"/>
      <selection pane="bottomLeft" activeCell="A6" sqref="A6"/>
      <selection pane="bottomRight" activeCell="T41" sqref="T41"/>
    </sheetView>
  </sheetViews>
  <sheetFormatPr defaultColWidth="12.5703125" defaultRowHeight="12.75" outlineLevelCol="1" x14ac:dyDescent="0.2"/>
  <cols>
    <col min="1" max="1" width="2.7109375" hidden="1" customWidth="1"/>
    <col min="2" max="2" width="9.140625" hidden="1" customWidth="1"/>
    <col min="3" max="3" width="29.140625" hidden="1" customWidth="1"/>
    <col min="4" max="4" width="4.140625" style="117" customWidth="1"/>
    <col min="5" max="5" width="46" customWidth="1"/>
    <col min="6" max="6" width="33.42578125" style="28" hidden="1" customWidth="1" outlineLevel="1"/>
    <col min="7" max="8" width="0.85546875" style="28" hidden="1" customWidth="1" outlineLevel="1"/>
    <col min="9" max="9" width="12.7109375" hidden="1" customWidth="1" outlineLevel="1"/>
    <col min="10" max="10" width="41.140625" hidden="1" customWidth="1" collapsed="1"/>
    <col min="11" max="11" width="13.7109375" style="117" hidden="1" customWidth="1" outlineLevel="1"/>
    <col min="12" max="13" width="6.5703125" style="123" hidden="1" customWidth="1" outlineLevel="1"/>
    <col min="14" max="14" width="12.85546875" customWidth="1" collapsed="1"/>
    <col min="15" max="15" width="9.5703125" hidden="1" customWidth="1" outlineLevel="1"/>
    <col min="16" max="16" width="12.42578125" hidden="1" customWidth="1" outlineLevel="1"/>
    <col min="17" max="17" width="14.140625" customWidth="1" collapsed="1"/>
    <col min="18" max="18" width="9.5703125" hidden="1" customWidth="1" outlineLevel="1"/>
    <col min="19" max="19" width="11.7109375" hidden="1" customWidth="1" outlineLevel="1"/>
    <col min="20" max="20" width="13.5703125" customWidth="1" collapsed="1"/>
    <col min="21" max="21" width="9.140625" hidden="1" customWidth="1" outlineLevel="1"/>
    <col min="22" max="22" width="11.7109375" hidden="1" customWidth="1" outlineLevel="1"/>
    <col min="23" max="23" width="13.5703125" customWidth="1" collapsed="1"/>
    <col min="24" max="24" width="9.140625" hidden="1" customWidth="1" outlineLevel="1"/>
    <col min="25" max="25" width="11.7109375" hidden="1" customWidth="1" outlineLevel="1"/>
    <col min="26" max="26" width="14.140625" customWidth="1" collapsed="1"/>
    <col min="27" max="27" width="9.140625" hidden="1" customWidth="1" outlineLevel="1"/>
    <col min="28" max="28" width="11.7109375" hidden="1" customWidth="1" outlineLevel="1"/>
    <col min="29" max="29" width="13.85546875" customWidth="1" collapsed="1"/>
    <col min="30" max="30" width="9.140625" hidden="1" customWidth="1" outlineLevel="1"/>
    <col min="31" max="31" width="11.7109375" hidden="1" customWidth="1" outlineLevel="1"/>
    <col min="32" max="32" width="14.28515625" customWidth="1" collapsed="1"/>
    <col min="33" max="33" width="9.140625" hidden="1" customWidth="1" outlineLevel="1"/>
    <col min="34" max="34" width="11.7109375" hidden="1" customWidth="1" outlineLevel="1"/>
    <col min="35" max="35" width="14.42578125" customWidth="1" collapsed="1"/>
    <col min="36" max="36" width="9.140625" hidden="1" customWidth="1" outlineLevel="1"/>
    <col min="37" max="37" width="11.7109375" hidden="1" customWidth="1" outlineLevel="1"/>
    <col min="38" max="38" width="13.7109375" customWidth="1" collapsed="1"/>
    <col min="39" max="39" width="9.140625" hidden="1" customWidth="1" outlineLevel="1"/>
    <col min="40" max="40" width="11.7109375" hidden="1" customWidth="1" outlineLevel="1"/>
    <col min="41" max="41" width="15.28515625" customWidth="1" collapsed="1"/>
    <col min="42" max="42" width="9.140625" hidden="1" customWidth="1" outlineLevel="1"/>
    <col min="43" max="43" width="11.42578125" hidden="1" customWidth="1" outlineLevel="1"/>
    <col min="44" max="44" width="14" customWidth="1" collapsed="1"/>
    <col min="45" max="45" width="9.140625" hidden="1" customWidth="1" outlineLevel="1"/>
    <col min="46" max="46" width="11.7109375" hidden="1" customWidth="1" outlineLevel="1"/>
    <col min="47" max="47" width="15.140625" customWidth="1" collapsed="1"/>
    <col min="48" max="48" width="9.140625" hidden="1" customWidth="1" outlineLevel="1"/>
    <col min="49" max="49" width="12.5703125" hidden="1" customWidth="1" outlineLevel="1"/>
    <col min="50" max="50" width="14" customWidth="1" collapsed="1"/>
    <col min="51" max="51" width="9.140625" hidden="1" customWidth="1" outlineLevel="1"/>
    <col min="52" max="52" width="12.5703125" hidden="1" customWidth="1" outlineLevel="1"/>
    <col min="53" max="53" width="14" customWidth="1" collapsed="1"/>
    <col min="54" max="54" width="9.140625" hidden="1" customWidth="1" outlineLevel="1"/>
    <col min="55" max="55" width="11.7109375" hidden="1" customWidth="1" outlineLevel="1"/>
    <col min="56" max="56" width="14" customWidth="1" collapsed="1"/>
    <col min="57" max="57" width="9.140625" hidden="1" customWidth="1" outlineLevel="1"/>
    <col min="58" max="58" width="12.5703125" hidden="1" customWidth="1" outlineLevel="1"/>
    <col min="59" max="59" width="14" customWidth="1" collapsed="1"/>
    <col min="60" max="60" width="9.140625" hidden="1" customWidth="1" outlineLevel="1"/>
    <col min="61" max="61" width="11.7109375" hidden="1" customWidth="1" outlineLevel="1"/>
    <col min="62" max="62" width="14" customWidth="1" collapsed="1"/>
    <col min="63" max="63" width="9.140625" hidden="1" customWidth="1" outlineLevel="1"/>
    <col min="64" max="64" width="12.5703125" hidden="1" customWidth="1" outlineLevel="1"/>
    <col min="65" max="65" width="14.5703125" customWidth="1" collapsed="1"/>
    <col min="66" max="66" width="9.140625" hidden="1" customWidth="1" outlineLevel="1"/>
    <col min="67" max="67" width="12.5703125" hidden="1" customWidth="1" outlineLevel="1"/>
    <col min="68" max="68" width="14" customWidth="1" collapsed="1"/>
    <col min="69" max="69" width="9.140625" hidden="1" customWidth="1" outlineLevel="1"/>
    <col min="70" max="70" width="12.5703125" hidden="1" customWidth="1" outlineLevel="1"/>
    <col min="71" max="71" width="14.7109375" customWidth="1" collapsed="1"/>
    <col min="72" max="72" width="9.140625" hidden="1" customWidth="1" outlineLevel="1"/>
    <col min="73" max="73" width="12.5703125" hidden="1" customWidth="1" outlineLevel="1"/>
    <col min="74" max="74" width="15.5703125" customWidth="1" collapsed="1"/>
    <col min="75" max="75" width="9.140625" hidden="1" customWidth="1" outlineLevel="1"/>
    <col min="76" max="76" width="11.7109375" hidden="1" customWidth="1" outlineLevel="1"/>
    <col min="77" max="77" width="15" customWidth="1" collapsed="1"/>
    <col min="78" max="78" width="9.140625" hidden="1" customWidth="1" outlineLevel="1"/>
    <col min="79" max="79" width="12.5703125" hidden="1" customWidth="1" outlineLevel="1"/>
    <col min="80" max="80" width="15.5703125" customWidth="1" collapsed="1"/>
    <col min="81" max="81" width="9.140625" hidden="1" customWidth="1" outlineLevel="1"/>
    <col min="82" max="82" width="12.5703125" hidden="1" customWidth="1" outlineLevel="1"/>
    <col min="83" max="83" width="15" customWidth="1" collapsed="1"/>
    <col min="84" max="84" width="9.140625" hidden="1" customWidth="1" outlineLevel="1"/>
    <col min="85" max="85" width="11.7109375" hidden="1" customWidth="1" outlineLevel="1"/>
    <col min="86" max="86" width="15" customWidth="1" collapsed="1"/>
    <col min="87" max="87" width="9.140625" hidden="1" customWidth="1" outlineLevel="1"/>
    <col min="88" max="88" width="11.7109375" hidden="1" customWidth="1" outlineLevel="1"/>
    <col min="89" max="89" width="15.140625" customWidth="1" collapsed="1"/>
    <col min="90" max="90" width="9.140625" hidden="1" customWidth="1" outlineLevel="1"/>
    <col min="91" max="91" width="11.7109375" hidden="1" customWidth="1" outlineLevel="1"/>
    <col min="92" max="92" width="15.140625" customWidth="1" collapsed="1"/>
    <col min="93" max="93" width="9.140625" hidden="1" customWidth="1" outlineLevel="1"/>
    <col min="94" max="94" width="11.7109375" hidden="1" customWidth="1" outlineLevel="1"/>
    <col min="95" max="95" width="15.140625" customWidth="1" collapsed="1"/>
    <col min="96" max="96" width="9.140625" hidden="1" customWidth="1" outlineLevel="1"/>
    <col min="97" max="97" width="11.7109375" hidden="1" customWidth="1" outlineLevel="1"/>
    <col min="98" max="98" width="15.5703125" customWidth="1" collapsed="1"/>
    <col min="99" max="99" width="9.140625" hidden="1" customWidth="1" outlineLevel="1"/>
    <col min="100" max="100" width="11.7109375" hidden="1" customWidth="1" outlineLevel="1"/>
    <col min="101" max="101" width="14.85546875" customWidth="1" collapsed="1"/>
    <col min="102" max="102" width="9.140625" hidden="1" customWidth="1" outlineLevel="1"/>
    <col min="103" max="103" width="11.7109375" hidden="1" customWidth="1" outlineLevel="1"/>
    <col min="104" max="104" width="14.85546875" customWidth="1" collapsed="1"/>
    <col min="105" max="105" width="9.140625" hidden="1" customWidth="1" outlineLevel="1"/>
    <col min="106" max="106" width="12.5703125" hidden="1" customWidth="1" outlineLevel="1"/>
    <col min="107" max="107" width="12.5703125" collapsed="1"/>
  </cols>
  <sheetData>
    <row r="1" spans="1:106" ht="15" customHeight="1" x14ac:dyDescent="0.3">
      <c r="A1" s="1"/>
      <c r="B1" s="6"/>
      <c r="C1" s="7" t="s">
        <v>0</v>
      </c>
      <c r="D1" s="114"/>
      <c r="E1" s="306" t="s">
        <v>226</v>
      </c>
      <c r="F1" s="307"/>
      <c r="G1" s="307"/>
      <c r="H1" s="307"/>
      <c r="I1" s="308"/>
      <c r="J1" s="4"/>
      <c r="K1" s="116"/>
      <c r="L1" s="5"/>
      <c r="M1" s="5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</row>
    <row r="2" spans="1:106" ht="15.75" thickBot="1" x14ac:dyDescent="0.35">
      <c r="A2" s="1"/>
      <c r="B2" s="6"/>
      <c r="C2" s="9" t="s">
        <v>1</v>
      </c>
      <c r="D2" s="114"/>
      <c r="E2" s="309"/>
      <c r="F2" s="310"/>
      <c r="G2" s="310"/>
      <c r="H2" s="310"/>
      <c r="I2" s="311"/>
      <c r="J2" s="4"/>
      <c r="K2" s="116"/>
      <c r="L2" s="5"/>
      <c r="M2" s="5"/>
      <c r="N2" s="3"/>
      <c r="O2" s="71"/>
      <c r="P2" s="2"/>
      <c r="Q2" s="2"/>
      <c r="R2" s="71"/>
      <c r="S2" s="2"/>
      <c r="T2" s="2"/>
      <c r="U2" s="71"/>
      <c r="V2" s="2"/>
      <c r="W2" s="2"/>
      <c r="X2" s="71"/>
      <c r="Y2" s="2"/>
      <c r="Z2" s="2"/>
      <c r="AA2" s="71"/>
      <c r="AB2" s="2"/>
      <c r="AC2" s="2"/>
      <c r="AD2" s="71"/>
      <c r="AE2" s="2"/>
      <c r="AF2" s="2"/>
      <c r="AG2" s="71"/>
      <c r="AH2" s="2"/>
      <c r="AI2" s="2"/>
      <c r="AJ2" s="71"/>
      <c r="AK2" s="2"/>
      <c r="AL2" s="2"/>
      <c r="AM2" s="71"/>
      <c r="AN2" s="2"/>
      <c r="AO2" s="2"/>
      <c r="AP2" s="71"/>
      <c r="AQ2" s="2"/>
      <c r="AR2" s="2"/>
      <c r="AS2" s="71"/>
      <c r="AT2" s="2"/>
      <c r="AU2" s="2"/>
      <c r="AV2" s="71"/>
      <c r="AW2" s="2"/>
      <c r="AX2" s="2"/>
      <c r="AY2" s="71"/>
      <c r="AZ2" s="2"/>
      <c r="BA2" s="2"/>
      <c r="BB2" s="71"/>
      <c r="BC2" s="2"/>
      <c r="BD2" s="2"/>
      <c r="BE2" s="71"/>
      <c r="BF2" s="2"/>
      <c r="BG2" s="2"/>
      <c r="BH2" s="71"/>
      <c r="BI2" s="2"/>
      <c r="BJ2" s="2"/>
      <c r="BK2" s="71"/>
      <c r="BL2" s="2"/>
      <c r="BM2" s="72"/>
      <c r="BN2" s="73"/>
      <c r="BO2" s="72"/>
      <c r="BP2" s="2"/>
      <c r="BQ2" s="71"/>
      <c r="BR2" s="2"/>
      <c r="BS2" s="2"/>
      <c r="BT2" s="71"/>
      <c r="BU2" s="2"/>
      <c r="BV2" s="2"/>
      <c r="BW2" s="71"/>
      <c r="BX2" s="2"/>
      <c r="BY2" s="2"/>
      <c r="BZ2" s="71"/>
      <c r="CA2" s="2"/>
      <c r="CB2" s="2"/>
      <c r="CC2" s="71"/>
      <c r="CD2" s="2"/>
      <c r="CE2" s="2"/>
      <c r="CF2" s="71"/>
      <c r="CG2" s="2"/>
      <c r="CH2" s="2"/>
      <c r="CI2" s="71"/>
      <c r="CJ2" s="2"/>
      <c r="CK2" s="2"/>
      <c r="CL2" s="71"/>
      <c r="CM2" s="2"/>
      <c r="CN2" s="2"/>
      <c r="CO2" s="71"/>
      <c r="CP2" s="2"/>
      <c r="CQ2" s="2"/>
      <c r="CR2" s="71"/>
      <c r="CS2" s="2"/>
      <c r="CT2" s="2"/>
      <c r="CU2" s="71"/>
      <c r="CV2" s="2"/>
      <c r="CW2" s="2"/>
      <c r="CX2" s="71"/>
      <c r="CY2" s="2"/>
      <c r="CZ2" s="2"/>
      <c r="DA2" s="71"/>
      <c r="DB2" s="2"/>
    </row>
    <row r="3" spans="1:106" ht="18" customHeight="1" thickBot="1" x14ac:dyDescent="0.35">
      <c r="A3" s="16"/>
      <c r="B3" s="1"/>
      <c r="C3" s="1"/>
      <c r="D3" s="115"/>
      <c r="E3" s="17"/>
      <c r="F3" s="22"/>
      <c r="G3" s="22"/>
      <c r="H3" s="22"/>
      <c r="I3" s="18"/>
      <c r="J3" s="19"/>
      <c r="K3" s="119"/>
      <c r="L3" s="120"/>
      <c r="M3" s="120"/>
      <c r="N3" s="300">
        <v>45992</v>
      </c>
      <c r="O3" s="300"/>
      <c r="P3" s="17"/>
      <c r="Q3" s="300">
        <f>N3+1</f>
        <v>45993</v>
      </c>
      <c r="R3" s="300"/>
      <c r="S3" s="17"/>
      <c r="T3" s="300">
        <f>Q3+1</f>
        <v>45994</v>
      </c>
      <c r="U3" s="300"/>
      <c r="V3" s="17"/>
      <c r="W3" s="300">
        <f>T3+1</f>
        <v>45995</v>
      </c>
      <c r="X3" s="300"/>
      <c r="Y3" s="17"/>
      <c r="Z3" s="300">
        <f>W3+1</f>
        <v>45996</v>
      </c>
      <c r="AA3" s="300"/>
      <c r="AB3" s="17"/>
      <c r="AC3" s="300">
        <f>Z3+1</f>
        <v>45997</v>
      </c>
      <c r="AD3" s="300"/>
      <c r="AE3" s="17"/>
      <c r="AF3" s="300">
        <f>AC3+1</f>
        <v>45998</v>
      </c>
      <c r="AG3" s="300"/>
      <c r="AH3" s="17"/>
      <c r="AI3" s="300">
        <f>AF3+1</f>
        <v>45999</v>
      </c>
      <c r="AJ3" s="300"/>
      <c r="AK3" s="17"/>
      <c r="AL3" s="300">
        <f>AI3+1</f>
        <v>46000</v>
      </c>
      <c r="AM3" s="300"/>
      <c r="AN3" s="17"/>
      <c r="AO3" s="300">
        <f>AL3+1</f>
        <v>46001</v>
      </c>
      <c r="AP3" s="300"/>
      <c r="AQ3" s="17"/>
      <c r="AR3" s="300">
        <f>AO3+1</f>
        <v>46002</v>
      </c>
      <c r="AS3" s="300"/>
      <c r="AT3" s="17"/>
      <c r="AU3" s="300">
        <f>AR3+1</f>
        <v>46003</v>
      </c>
      <c r="AV3" s="300"/>
      <c r="AW3" s="17"/>
      <c r="AX3" s="300">
        <f>AU3+1</f>
        <v>46004</v>
      </c>
      <c r="AY3" s="300"/>
      <c r="AZ3" s="17"/>
      <c r="BA3" s="300">
        <f>AX3+1</f>
        <v>46005</v>
      </c>
      <c r="BB3" s="300"/>
      <c r="BC3" s="17"/>
      <c r="BD3" s="300">
        <f>BA3+1</f>
        <v>46006</v>
      </c>
      <c r="BE3" s="300"/>
      <c r="BF3" s="17"/>
      <c r="BG3" s="300">
        <f>BD3+1</f>
        <v>46007</v>
      </c>
      <c r="BH3" s="300"/>
      <c r="BI3" s="17"/>
      <c r="BJ3" s="300">
        <f>BG3+1</f>
        <v>46008</v>
      </c>
      <c r="BK3" s="300"/>
      <c r="BL3" s="17"/>
      <c r="BM3" s="300">
        <f>BJ3+1</f>
        <v>46009</v>
      </c>
      <c r="BN3" s="300"/>
      <c r="BO3" s="17"/>
      <c r="BP3" s="300">
        <f>BM3+1</f>
        <v>46010</v>
      </c>
      <c r="BQ3" s="300"/>
      <c r="BR3" s="17"/>
      <c r="BS3" s="300">
        <f>BP3+1</f>
        <v>46011</v>
      </c>
      <c r="BT3" s="300"/>
      <c r="BU3" s="17"/>
      <c r="BV3" s="300">
        <f>BS3+1</f>
        <v>46012</v>
      </c>
      <c r="BW3" s="300"/>
      <c r="BX3" s="17"/>
      <c r="BY3" s="300">
        <f>BV3+1</f>
        <v>46013</v>
      </c>
      <c r="BZ3" s="300"/>
      <c r="CA3" s="17"/>
      <c r="CB3" s="300">
        <f>BY3+1</f>
        <v>46014</v>
      </c>
      <c r="CC3" s="300"/>
      <c r="CD3" s="17"/>
      <c r="CE3" s="300">
        <f>CB3+1</f>
        <v>46015</v>
      </c>
      <c r="CF3" s="300"/>
      <c r="CG3" s="17"/>
      <c r="CH3" s="300">
        <f>CE3+1</f>
        <v>46016</v>
      </c>
      <c r="CI3" s="300"/>
      <c r="CJ3" s="17"/>
      <c r="CK3" s="300">
        <f>CH3+1</f>
        <v>46017</v>
      </c>
      <c r="CL3" s="300"/>
      <c r="CM3" s="17"/>
      <c r="CN3" s="300">
        <f>CK3+1</f>
        <v>46018</v>
      </c>
      <c r="CO3" s="300"/>
      <c r="CP3" s="17"/>
      <c r="CQ3" s="300">
        <f>CN3+1</f>
        <v>46019</v>
      </c>
      <c r="CR3" s="300"/>
      <c r="CS3" s="17"/>
      <c r="CT3" s="300">
        <f>CQ3+1</f>
        <v>46020</v>
      </c>
      <c r="CU3" s="300"/>
      <c r="CV3" s="17"/>
      <c r="CW3" s="300">
        <f>CT3+1</f>
        <v>46021</v>
      </c>
      <c r="CX3" s="300"/>
      <c r="CY3" s="17"/>
      <c r="CZ3" s="300">
        <f>CW3+1</f>
        <v>46022</v>
      </c>
      <c r="DA3" s="300"/>
      <c r="DB3" s="17"/>
    </row>
    <row r="4" spans="1:106" s="113" customFormat="1" ht="15.75" customHeight="1" x14ac:dyDescent="0.2">
      <c r="A4" s="112"/>
      <c r="B4" s="112"/>
      <c r="C4" s="112"/>
      <c r="D4" s="116"/>
      <c r="E4" s="318" t="s">
        <v>35</v>
      </c>
      <c r="F4" s="318" t="s">
        <v>36</v>
      </c>
      <c r="G4" s="318"/>
      <c r="H4" s="318"/>
      <c r="I4" s="111" t="s">
        <v>37</v>
      </c>
      <c r="J4" s="124"/>
      <c r="K4" s="118" t="s">
        <v>84</v>
      </c>
      <c r="L4" s="320" t="s">
        <v>83</v>
      </c>
      <c r="M4" s="321"/>
      <c r="N4" s="322" t="s">
        <v>38</v>
      </c>
      <c r="O4" s="324" t="s">
        <v>39</v>
      </c>
      <c r="P4" s="301" t="s">
        <v>40</v>
      </c>
      <c r="Q4" s="303" t="s">
        <v>38</v>
      </c>
      <c r="R4" s="304" t="s">
        <v>39</v>
      </c>
      <c r="S4" s="301" t="s">
        <v>41</v>
      </c>
      <c r="T4" s="303" t="s">
        <v>38</v>
      </c>
      <c r="U4" s="304" t="s">
        <v>39</v>
      </c>
      <c r="V4" s="301" t="s">
        <v>42</v>
      </c>
      <c r="W4" s="303" t="s">
        <v>38</v>
      </c>
      <c r="X4" s="304" t="s">
        <v>39</v>
      </c>
      <c r="Y4" s="301" t="s">
        <v>43</v>
      </c>
      <c r="Z4" s="303" t="s">
        <v>38</v>
      </c>
      <c r="AA4" s="304" t="s">
        <v>39</v>
      </c>
      <c r="AB4" s="301" t="s">
        <v>44</v>
      </c>
      <c r="AC4" s="303" t="s">
        <v>38</v>
      </c>
      <c r="AD4" s="304" t="s">
        <v>39</v>
      </c>
      <c r="AE4" s="301" t="s">
        <v>45</v>
      </c>
      <c r="AF4" s="303" t="s">
        <v>38</v>
      </c>
      <c r="AG4" s="304" t="s">
        <v>39</v>
      </c>
      <c r="AH4" s="301" t="s">
        <v>46</v>
      </c>
      <c r="AI4" s="303" t="s">
        <v>38</v>
      </c>
      <c r="AJ4" s="304" t="s">
        <v>39</v>
      </c>
      <c r="AK4" s="301" t="s">
        <v>47</v>
      </c>
      <c r="AL4" s="303" t="s">
        <v>38</v>
      </c>
      <c r="AM4" s="304" t="s">
        <v>39</v>
      </c>
      <c r="AN4" s="301" t="s">
        <v>48</v>
      </c>
      <c r="AO4" s="316" t="s">
        <v>38</v>
      </c>
      <c r="AP4" s="314" t="s">
        <v>39</v>
      </c>
      <c r="AQ4" s="312" t="s">
        <v>49</v>
      </c>
      <c r="AR4" s="303" t="s">
        <v>38</v>
      </c>
      <c r="AS4" s="304" t="s">
        <v>39</v>
      </c>
      <c r="AT4" s="301" t="s">
        <v>50</v>
      </c>
      <c r="AU4" s="303" t="s">
        <v>38</v>
      </c>
      <c r="AV4" s="304" t="s">
        <v>39</v>
      </c>
      <c r="AW4" s="301" t="s">
        <v>51</v>
      </c>
      <c r="AX4" s="303" t="s">
        <v>38</v>
      </c>
      <c r="AY4" s="304" t="s">
        <v>39</v>
      </c>
      <c r="AZ4" s="301" t="s">
        <v>52</v>
      </c>
      <c r="BA4" s="303" t="s">
        <v>38</v>
      </c>
      <c r="BB4" s="304" t="s">
        <v>39</v>
      </c>
      <c r="BC4" s="301" t="s">
        <v>53</v>
      </c>
      <c r="BD4" s="303" t="s">
        <v>38</v>
      </c>
      <c r="BE4" s="304" t="s">
        <v>39</v>
      </c>
      <c r="BF4" s="301" t="s">
        <v>54</v>
      </c>
      <c r="BG4" s="303" t="s">
        <v>38</v>
      </c>
      <c r="BH4" s="304" t="s">
        <v>39</v>
      </c>
      <c r="BI4" s="301" t="s">
        <v>55</v>
      </c>
      <c r="BJ4" s="303" t="s">
        <v>38</v>
      </c>
      <c r="BK4" s="304" t="s">
        <v>39</v>
      </c>
      <c r="BL4" s="301" t="s">
        <v>56</v>
      </c>
      <c r="BM4" s="303" t="s">
        <v>38</v>
      </c>
      <c r="BN4" s="304" t="s">
        <v>39</v>
      </c>
      <c r="BO4" s="301" t="s">
        <v>57</v>
      </c>
      <c r="BP4" s="303" t="s">
        <v>38</v>
      </c>
      <c r="BQ4" s="304" t="s">
        <v>39</v>
      </c>
      <c r="BR4" s="301" t="s">
        <v>58</v>
      </c>
      <c r="BS4" s="303" t="s">
        <v>38</v>
      </c>
      <c r="BT4" s="304" t="s">
        <v>39</v>
      </c>
      <c r="BU4" s="301" t="s">
        <v>59</v>
      </c>
      <c r="BV4" s="303" t="s">
        <v>38</v>
      </c>
      <c r="BW4" s="304" t="s">
        <v>39</v>
      </c>
      <c r="BX4" s="301" t="s">
        <v>60</v>
      </c>
      <c r="BY4" s="303" t="s">
        <v>38</v>
      </c>
      <c r="BZ4" s="304" t="s">
        <v>39</v>
      </c>
      <c r="CA4" s="301" t="s">
        <v>61</v>
      </c>
      <c r="CB4" s="303" t="s">
        <v>38</v>
      </c>
      <c r="CC4" s="304" t="s">
        <v>39</v>
      </c>
      <c r="CD4" s="301" t="s">
        <v>62</v>
      </c>
      <c r="CE4" s="303" t="s">
        <v>38</v>
      </c>
      <c r="CF4" s="304" t="s">
        <v>39</v>
      </c>
      <c r="CG4" s="301" t="s">
        <v>63</v>
      </c>
      <c r="CH4" s="303" t="s">
        <v>38</v>
      </c>
      <c r="CI4" s="304" t="s">
        <v>39</v>
      </c>
      <c r="CJ4" s="301" t="s">
        <v>64</v>
      </c>
      <c r="CK4" s="303" t="s">
        <v>38</v>
      </c>
      <c r="CL4" s="304" t="s">
        <v>39</v>
      </c>
      <c r="CM4" s="301" t="s">
        <v>65</v>
      </c>
      <c r="CN4" s="303" t="s">
        <v>38</v>
      </c>
      <c r="CO4" s="304" t="s">
        <v>39</v>
      </c>
      <c r="CP4" s="301" t="s">
        <v>66</v>
      </c>
      <c r="CQ4" s="303" t="s">
        <v>38</v>
      </c>
      <c r="CR4" s="304" t="s">
        <v>39</v>
      </c>
      <c r="CS4" s="301" t="s">
        <v>67</v>
      </c>
      <c r="CT4" s="303" t="s">
        <v>38</v>
      </c>
      <c r="CU4" s="304" t="s">
        <v>39</v>
      </c>
      <c r="CV4" s="301" t="s">
        <v>68</v>
      </c>
      <c r="CW4" s="303" t="s">
        <v>38</v>
      </c>
      <c r="CX4" s="304" t="s">
        <v>39</v>
      </c>
      <c r="CY4" s="301" t="s">
        <v>69</v>
      </c>
      <c r="CZ4" s="303" t="s">
        <v>38</v>
      </c>
      <c r="DA4" s="304" t="s">
        <v>39</v>
      </c>
      <c r="DB4" s="301" t="s">
        <v>70</v>
      </c>
    </row>
    <row r="5" spans="1:106" s="113" customFormat="1" ht="13.5" thickBot="1" x14ac:dyDescent="0.25">
      <c r="A5" s="112"/>
      <c r="B5" s="112"/>
      <c r="C5" s="112"/>
      <c r="D5" s="116"/>
      <c r="E5" s="319"/>
      <c r="F5" s="318"/>
      <c r="G5" s="318"/>
      <c r="H5" s="318"/>
      <c r="I5" s="111" t="s">
        <v>30</v>
      </c>
      <c r="J5" s="124"/>
      <c r="K5" s="118" t="s">
        <v>85</v>
      </c>
      <c r="L5" s="121" t="s">
        <v>81</v>
      </c>
      <c r="M5" s="121" t="s">
        <v>82</v>
      </c>
      <c r="N5" s="323"/>
      <c r="O5" s="325"/>
      <c r="P5" s="302"/>
      <c r="Q5" s="302"/>
      <c r="R5" s="305"/>
      <c r="S5" s="302"/>
      <c r="T5" s="302"/>
      <c r="U5" s="305"/>
      <c r="V5" s="302"/>
      <c r="W5" s="302"/>
      <c r="X5" s="305"/>
      <c r="Y5" s="302"/>
      <c r="Z5" s="302"/>
      <c r="AA5" s="305"/>
      <c r="AB5" s="302"/>
      <c r="AC5" s="302"/>
      <c r="AD5" s="305"/>
      <c r="AE5" s="302"/>
      <c r="AF5" s="302"/>
      <c r="AG5" s="305"/>
      <c r="AH5" s="302"/>
      <c r="AI5" s="302"/>
      <c r="AJ5" s="305"/>
      <c r="AK5" s="302"/>
      <c r="AL5" s="302"/>
      <c r="AM5" s="305"/>
      <c r="AN5" s="302"/>
      <c r="AO5" s="317"/>
      <c r="AP5" s="315"/>
      <c r="AQ5" s="313"/>
      <c r="AR5" s="302"/>
      <c r="AS5" s="305"/>
      <c r="AT5" s="302"/>
      <c r="AU5" s="302"/>
      <c r="AV5" s="305"/>
      <c r="AW5" s="302"/>
      <c r="AX5" s="302"/>
      <c r="AY5" s="305"/>
      <c r="AZ5" s="302"/>
      <c r="BA5" s="302"/>
      <c r="BB5" s="305"/>
      <c r="BC5" s="302"/>
      <c r="BD5" s="302"/>
      <c r="BE5" s="305"/>
      <c r="BF5" s="302"/>
      <c r="BG5" s="302"/>
      <c r="BH5" s="305"/>
      <c r="BI5" s="302"/>
      <c r="BJ5" s="302"/>
      <c r="BK5" s="305"/>
      <c r="BL5" s="302"/>
      <c r="BM5" s="302"/>
      <c r="BN5" s="305"/>
      <c r="BO5" s="302"/>
      <c r="BP5" s="302"/>
      <c r="BQ5" s="305"/>
      <c r="BR5" s="302"/>
      <c r="BS5" s="302"/>
      <c r="BT5" s="305"/>
      <c r="BU5" s="302"/>
      <c r="BV5" s="302"/>
      <c r="BW5" s="305"/>
      <c r="BX5" s="302"/>
      <c r="BY5" s="302"/>
      <c r="BZ5" s="305"/>
      <c r="CA5" s="302"/>
      <c r="CB5" s="302"/>
      <c r="CC5" s="305"/>
      <c r="CD5" s="302"/>
      <c r="CE5" s="302"/>
      <c r="CF5" s="305"/>
      <c r="CG5" s="302"/>
      <c r="CH5" s="302"/>
      <c r="CI5" s="305"/>
      <c r="CJ5" s="302"/>
      <c r="CK5" s="302"/>
      <c r="CL5" s="305"/>
      <c r="CM5" s="302"/>
      <c r="CN5" s="302"/>
      <c r="CO5" s="305"/>
      <c r="CP5" s="302"/>
      <c r="CQ5" s="302"/>
      <c r="CR5" s="305"/>
      <c r="CS5" s="302"/>
      <c r="CT5" s="302"/>
      <c r="CU5" s="305"/>
      <c r="CV5" s="302"/>
      <c r="CW5" s="302"/>
      <c r="CX5" s="305"/>
      <c r="CY5" s="302"/>
      <c r="CZ5" s="302"/>
      <c r="DA5" s="305"/>
      <c r="DB5" s="302"/>
    </row>
    <row r="6" spans="1:106" ht="15.75" thickBot="1" x14ac:dyDescent="0.35">
      <c r="A6" s="1"/>
      <c r="B6" s="1"/>
      <c r="C6" s="1"/>
      <c r="D6" s="116" t="str">
        <f t="shared" ref="D6:D212" si="0">IF(DB6=0,"-","Y")</f>
        <v>-</v>
      </c>
      <c r="E6" s="229" t="s">
        <v>225</v>
      </c>
      <c r="F6" s="232" t="s">
        <v>178</v>
      </c>
      <c r="G6" s="233"/>
      <c r="H6" s="233"/>
      <c r="I6" s="234">
        <v>45</v>
      </c>
      <c r="J6" s="125"/>
      <c r="K6" s="126" t="str">
        <f>+IF(F6="","",IF(F6=VLOOKUP(F6,'Master Data (December 2025)'!$B$10:$B$1857,1),"-","No Data"))</f>
        <v>-</v>
      </c>
      <c r="L6" s="127">
        <v>750</v>
      </c>
      <c r="M6" s="127">
        <v>1</v>
      </c>
      <c r="N6" s="45"/>
      <c r="O6" s="12">
        <f>(N6*$I6)/$L6*$M6</f>
        <v>0</v>
      </c>
      <c r="P6" s="23">
        <f t="shared" ref="P6:P97" si="1">N6</f>
        <v>0</v>
      </c>
      <c r="Q6" s="45"/>
      <c r="R6" s="12">
        <f t="shared" ref="R6:R203" si="2">(Q6*$I6)/$L6*$M6</f>
        <v>0</v>
      </c>
      <c r="S6" s="23">
        <f t="shared" ref="S6:S212" si="3">Q6+P6</f>
        <v>0</v>
      </c>
      <c r="T6" s="45"/>
      <c r="U6" s="12">
        <f t="shared" ref="U6:U203" si="4">(T6*$I6)/$L6*$M6</f>
        <v>0</v>
      </c>
      <c r="V6" s="23">
        <f t="shared" ref="V6:V212" si="5">T6+S6</f>
        <v>0</v>
      </c>
      <c r="W6" s="45"/>
      <c r="X6" s="12">
        <f t="shared" ref="X6:X203" si="6">(W6*$I6)/$L6*$M6</f>
        <v>0</v>
      </c>
      <c r="Y6" s="23">
        <f t="shared" ref="Y6:Y212" si="7">W6+V6</f>
        <v>0</v>
      </c>
      <c r="Z6" s="45"/>
      <c r="AA6" s="12">
        <f t="shared" ref="AA6:AA203" si="8">(Z6*$I6)/$L6*$M6</f>
        <v>0</v>
      </c>
      <c r="AB6" s="23">
        <f t="shared" ref="AB6:AB94" si="9">Z6+Y6</f>
        <v>0</v>
      </c>
      <c r="AC6" s="45"/>
      <c r="AD6" s="12">
        <f t="shared" ref="AD6:AD203" si="10">(AC6*$I6)/$L6*$M6</f>
        <v>0</v>
      </c>
      <c r="AE6" s="23">
        <f t="shared" ref="AE6:AE212" si="11">AC6+AB6</f>
        <v>0</v>
      </c>
      <c r="AF6" s="45"/>
      <c r="AG6" s="12">
        <f t="shared" ref="AG6:AG203" si="12">(AF6*$I6)/$L6*$M6</f>
        <v>0</v>
      </c>
      <c r="AH6" s="23">
        <f t="shared" ref="AH6:AH212" si="13">AF6+AE6</f>
        <v>0</v>
      </c>
      <c r="AI6" s="45"/>
      <c r="AJ6" s="12">
        <f t="shared" ref="AJ6:AJ203" si="14">(AI6*$I6)/$L6*$M6</f>
        <v>0</v>
      </c>
      <c r="AK6" s="23">
        <f t="shared" ref="AK6:AK212" si="15">AI6+AH6</f>
        <v>0</v>
      </c>
      <c r="AL6" s="45"/>
      <c r="AM6" s="12">
        <f t="shared" ref="AM6:AM203" si="16">(AL6*$I6)/$L6*$M6</f>
        <v>0</v>
      </c>
      <c r="AN6" s="23">
        <f t="shared" ref="AN6:AN212" si="17">AL6+AK6</f>
        <v>0</v>
      </c>
      <c r="AO6" s="45"/>
      <c r="AP6" s="12">
        <f t="shared" ref="AP6:AP203" si="18">(AO6*$I6)/$L6*$M6</f>
        <v>0</v>
      </c>
      <c r="AQ6" s="23">
        <f t="shared" ref="AQ6:AQ212" si="19">AO6+AN6</f>
        <v>0</v>
      </c>
      <c r="AR6" s="45"/>
      <c r="AS6" s="12">
        <f t="shared" ref="AS6:AS203" si="20">(AR6*$I6)/$L6*$M6</f>
        <v>0</v>
      </c>
      <c r="AT6" s="23">
        <f t="shared" ref="AT6:AT212" si="21">AR6+AQ6</f>
        <v>0</v>
      </c>
      <c r="AU6" s="45"/>
      <c r="AV6" s="12">
        <f t="shared" ref="AV6:AV203" si="22">(AU6*$I6)/$L6*$M6</f>
        <v>0</v>
      </c>
      <c r="AW6" s="23">
        <f t="shared" ref="AW6:AW212" si="23">AU6+AT6</f>
        <v>0</v>
      </c>
      <c r="AX6" s="45"/>
      <c r="AY6" s="12">
        <f t="shared" ref="AY6:AY203" si="24">(AX6*$I6)/$L6*$M6</f>
        <v>0</v>
      </c>
      <c r="AZ6" s="23">
        <f t="shared" ref="AZ6:AZ212" si="25">AX6+AW6</f>
        <v>0</v>
      </c>
      <c r="BA6" s="45"/>
      <c r="BB6" s="12">
        <f t="shared" ref="BB6:BB203" si="26">(BA6*$I6)/$L6*$M6</f>
        <v>0</v>
      </c>
      <c r="BC6" s="23">
        <f t="shared" ref="BC6:BC212" si="27">BA6+AZ6</f>
        <v>0</v>
      </c>
      <c r="BD6" s="45"/>
      <c r="BE6" s="12">
        <f t="shared" ref="BE6:BE203" si="28">(BD6*$I6)/$L6*$M6</f>
        <v>0</v>
      </c>
      <c r="BF6" s="23">
        <f t="shared" ref="BF6:BF212" si="29">BD6+BC6</f>
        <v>0</v>
      </c>
      <c r="BG6" s="45"/>
      <c r="BH6" s="12">
        <f t="shared" ref="BH6:BH203" si="30">(BG6*$I6)/$L6*$M6</f>
        <v>0</v>
      </c>
      <c r="BI6" s="23">
        <f t="shared" ref="BI6:BI212" si="31">BG6+BF6</f>
        <v>0</v>
      </c>
      <c r="BJ6" s="45"/>
      <c r="BK6" s="12">
        <f t="shared" ref="BK6:BK203" si="32">(BJ6*$I6)/$L6*$M6</f>
        <v>0</v>
      </c>
      <c r="BL6" s="23">
        <f t="shared" ref="BL6:BL212" si="33">BJ6+BI6</f>
        <v>0</v>
      </c>
      <c r="BM6" s="45"/>
      <c r="BN6" s="12">
        <f t="shared" ref="BN6:BN203" si="34">(BM6*$I6)/$L6*$M6</f>
        <v>0</v>
      </c>
      <c r="BO6" s="23">
        <f t="shared" ref="BO6:BO212" si="35">BM6+BL6</f>
        <v>0</v>
      </c>
      <c r="BP6" s="45"/>
      <c r="BQ6" s="12">
        <f t="shared" ref="BQ6:BQ203" si="36">(BP6*$I6)/$L6*$M6</f>
        <v>0</v>
      </c>
      <c r="BR6" s="23">
        <f t="shared" ref="BR6:BR212" si="37">BP6+BO6</f>
        <v>0</v>
      </c>
      <c r="BS6" s="45"/>
      <c r="BT6" s="12">
        <f t="shared" ref="BT6:BT203" si="38">(BS6*$I6)/$L6*$M6</f>
        <v>0</v>
      </c>
      <c r="BU6" s="23">
        <f t="shared" ref="BU6:BU212" si="39">BS6+BR6</f>
        <v>0</v>
      </c>
      <c r="BV6" s="45"/>
      <c r="BW6" s="12">
        <f t="shared" ref="BW6:BW203" si="40">(BV6*$I6)/$L6*$M6</f>
        <v>0</v>
      </c>
      <c r="BX6" s="23">
        <f t="shared" ref="BX6:BX212" si="41">BV6+BU6</f>
        <v>0</v>
      </c>
      <c r="BY6" s="45"/>
      <c r="BZ6" s="12">
        <f t="shared" ref="BZ6:BZ203" si="42">(BY6*$I6)/$L6*$M6</f>
        <v>0</v>
      </c>
      <c r="CA6" s="23">
        <f t="shared" ref="CA6:CA212" si="43">BY6+BX6</f>
        <v>0</v>
      </c>
      <c r="CB6" s="45"/>
      <c r="CC6" s="12">
        <f t="shared" ref="CC6:CC203" si="44">(CB6*$I6)/$L6*$M6</f>
        <v>0</v>
      </c>
      <c r="CD6" s="23">
        <f t="shared" ref="CD6:CD94" si="45">CB6+CA6</f>
        <v>0</v>
      </c>
      <c r="CE6" s="45"/>
      <c r="CF6" s="12">
        <f t="shared" ref="CF6:CF203" si="46">(CE6*$I6)/$L6*$M6</f>
        <v>0</v>
      </c>
      <c r="CG6" s="23">
        <f t="shared" ref="CG6:CG212" si="47">CE6+CD6</f>
        <v>0</v>
      </c>
      <c r="CH6" s="45"/>
      <c r="CI6" s="12">
        <f t="shared" ref="CI6:CI203" si="48">(CH6*$I6)/$L6*$M6</f>
        <v>0</v>
      </c>
      <c r="CJ6" s="23">
        <f t="shared" ref="CJ6:CJ212" si="49">CH6+CG6</f>
        <v>0</v>
      </c>
      <c r="CK6" s="45"/>
      <c r="CL6" s="12">
        <f t="shared" ref="CL6:CL203" si="50">(CK6*$I6)/$L6*$M6</f>
        <v>0</v>
      </c>
      <c r="CM6" s="23">
        <f t="shared" ref="CM6:CM7" si="51">CK6+CJ6</f>
        <v>0</v>
      </c>
      <c r="CN6" s="45"/>
      <c r="CO6" s="12">
        <f t="shared" ref="CO6:CO203" si="52">(CN6*$I6)/$L6*$M6</f>
        <v>0</v>
      </c>
      <c r="CP6" s="23">
        <f t="shared" ref="CP6:CP212" si="53">CN6+CM6</f>
        <v>0</v>
      </c>
      <c r="CQ6" s="45"/>
      <c r="CR6" s="12">
        <f t="shared" ref="CR6:CR203" si="54">(CQ6*$I6)/$L6*$M6</f>
        <v>0</v>
      </c>
      <c r="CS6" s="23">
        <f t="shared" ref="CS6:CS212" si="55">CQ6+CP6</f>
        <v>0</v>
      </c>
      <c r="CT6" s="45"/>
      <c r="CU6" s="12">
        <f t="shared" ref="CU6:CU203" si="56">(CT6*$I6)/$L6*$M6</f>
        <v>0</v>
      </c>
      <c r="CV6" s="23">
        <f t="shared" ref="CV6:CV212" si="57">CT6+CS6</f>
        <v>0</v>
      </c>
      <c r="CW6" s="45"/>
      <c r="CX6" s="12">
        <f t="shared" ref="CX6:CX203" si="58">(CW6*$I6)/$L6*$M6</f>
        <v>0</v>
      </c>
      <c r="CY6" s="24">
        <f t="shared" ref="CY6:CY212" si="59">CW6+CV6</f>
        <v>0</v>
      </c>
      <c r="CZ6" s="45"/>
      <c r="DA6" s="12">
        <f t="shared" ref="DA6:DA203" si="60">(CZ6*$I6)/$L6*$M6</f>
        <v>0</v>
      </c>
      <c r="DB6" s="23">
        <f t="shared" ref="DB6:DB212" si="61">CZ6+CY6</f>
        <v>0</v>
      </c>
    </row>
    <row r="7" spans="1:106" ht="15.75" hidden="1" thickBot="1" x14ac:dyDescent="0.35">
      <c r="A7" s="1"/>
      <c r="B7" s="1"/>
      <c r="C7" s="1"/>
      <c r="D7" s="116" t="str">
        <f t="shared" si="0"/>
        <v>-</v>
      </c>
      <c r="E7" s="230"/>
      <c r="F7" s="235" t="s">
        <v>172</v>
      </c>
      <c r="G7" s="225"/>
      <c r="H7" s="225"/>
      <c r="I7" s="236">
        <v>15</v>
      </c>
      <c r="J7" s="125"/>
      <c r="K7" s="126" t="str">
        <f>+IF(F7="","",IF(F7=VLOOKUP(F7,'Master Data (December 2025)'!$B$10:$B$1857,1),"-","No Data"))</f>
        <v>-</v>
      </c>
      <c r="L7" s="127">
        <v>750</v>
      </c>
      <c r="M7" s="127">
        <v>1</v>
      </c>
      <c r="N7" s="256">
        <f>N6</f>
        <v>0</v>
      </c>
      <c r="O7" s="12">
        <f t="shared" ref="O7:O203" si="62">(N7*$I7)/$L7*$M7</f>
        <v>0</v>
      </c>
      <c r="P7" s="23">
        <f t="shared" si="1"/>
        <v>0</v>
      </c>
      <c r="Q7" s="256">
        <f>Q6</f>
        <v>0</v>
      </c>
      <c r="R7" s="12">
        <f t="shared" si="2"/>
        <v>0</v>
      </c>
      <c r="S7" s="23">
        <f t="shared" si="3"/>
        <v>0</v>
      </c>
      <c r="T7" s="256">
        <f>T6</f>
        <v>0</v>
      </c>
      <c r="U7" s="12">
        <f t="shared" si="4"/>
        <v>0</v>
      </c>
      <c r="V7" s="23">
        <f t="shared" si="5"/>
        <v>0</v>
      </c>
      <c r="W7" s="256">
        <f>W6</f>
        <v>0</v>
      </c>
      <c r="X7" s="12">
        <f t="shared" si="6"/>
        <v>0</v>
      </c>
      <c r="Y7" s="23">
        <f t="shared" si="7"/>
        <v>0</v>
      </c>
      <c r="Z7" s="256">
        <f>Z6</f>
        <v>0</v>
      </c>
      <c r="AA7" s="12">
        <f t="shared" si="8"/>
        <v>0</v>
      </c>
      <c r="AB7" s="23">
        <f t="shared" si="9"/>
        <v>0</v>
      </c>
      <c r="AC7" s="256">
        <f>AC6</f>
        <v>0</v>
      </c>
      <c r="AD7" s="12">
        <f t="shared" si="10"/>
        <v>0</v>
      </c>
      <c r="AE7" s="23">
        <f t="shared" si="11"/>
        <v>0</v>
      </c>
      <c r="AF7" s="256">
        <f>AF6</f>
        <v>0</v>
      </c>
      <c r="AG7" s="12">
        <f t="shared" si="12"/>
        <v>0</v>
      </c>
      <c r="AH7" s="23">
        <f t="shared" si="13"/>
        <v>0</v>
      </c>
      <c r="AI7" s="256">
        <f>AI6</f>
        <v>0</v>
      </c>
      <c r="AJ7" s="12">
        <f t="shared" si="14"/>
        <v>0</v>
      </c>
      <c r="AK7" s="23">
        <f t="shared" si="15"/>
        <v>0</v>
      </c>
      <c r="AL7" s="256">
        <f>AL6</f>
        <v>0</v>
      </c>
      <c r="AM7" s="12">
        <f t="shared" si="16"/>
        <v>0</v>
      </c>
      <c r="AN7" s="23">
        <f t="shared" si="17"/>
        <v>0</v>
      </c>
      <c r="AO7" s="256">
        <f>AO6</f>
        <v>0</v>
      </c>
      <c r="AP7" s="12">
        <f t="shared" si="18"/>
        <v>0</v>
      </c>
      <c r="AQ7" s="23">
        <f t="shared" si="19"/>
        <v>0</v>
      </c>
      <c r="AR7" s="256">
        <f>AR6</f>
        <v>0</v>
      </c>
      <c r="AS7" s="12">
        <f t="shared" si="20"/>
        <v>0</v>
      </c>
      <c r="AT7" s="23">
        <f t="shared" si="21"/>
        <v>0</v>
      </c>
      <c r="AU7" s="256">
        <f>AU6</f>
        <v>0</v>
      </c>
      <c r="AV7" s="12">
        <f t="shared" si="22"/>
        <v>0</v>
      </c>
      <c r="AW7" s="23">
        <f t="shared" si="23"/>
        <v>0</v>
      </c>
      <c r="AX7" s="256">
        <f>AX6</f>
        <v>0</v>
      </c>
      <c r="AY7" s="12">
        <f t="shared" si="24"/>
        <v>0</v>
      </c>
      <c r="AZ7" s="23">
        <f t="shared" si="25"/>
        <v>0</v>
      </c>
      <c r="BA7" s="256">
        <f>BA6</f>
        <v>0</v>
      </c>
      <c r="BB7" s="12">
        <f t="shared" si="26"/>
        <v>0</v>
      </c>
      <c r="BC7" s="23">
        <f t="shared" si="27"/>
        <v>0</v>
      </c>
      <c r="BD7" s="256">
        <f>BD6</f>
        <v>0</v>
      </c>
      <c r="BE7" s="12">
        <f t="shared" si="28"/>
        <v>0</v>
      </c>
      <c r="BF7" s="23">
        <f t="shared" si="29"/>
        <v>0</v>
      </c>
      <c r="BG7" s="256">
        <f>BG6</f>
        <v>0</v>
      </c>
      <c r="BH7" s="12">
        <f t="shared" si="30"/>
        <v>0</v>
      </c>
      <c r="BI7" s="23">
        <f t="shared" si="31"/>
        <v>0</v>
      </c>
      <c r="BJ7" s="256">
        <f>BJ6</f>
        <v>0</v>
      </c>
      <c r="BK7" s="12">
        <f t="shared" si="32"/>
        <v>0</v>
      </c>
      <c r="BL7" s="23">
        <f t="shared" si="33"/>
        <v>0</v>
      </c>
      <c r="BM7" s="256">
        <f>BM6</f>
        <v>0</v>
      </c>
      <c r="BN7" s="12">
        <f t="shared" si="34"/>
        <v>0</v>
      </c>
      <c r="BO7" s="23">
        <f t="shared" si="35"/>
        <v>0</v>
      </c>
      <c r="BP7" s="256">
        <f>BP6</f>
        <v>0</v>
      </c>
      <c r="BQ7" s="12">
        <f t="shared" si="36"/>
        <v>0</v>
      </c>
      <c r="BR7" s="23">
        <f t="shared" si="37"/>
        <v>0</v>
      </c>
      <c r="BS7" s="256">
        <f>BS6</f>
        <v>0</v>
      </c>
      <c r="BT7" s="12">
        <f t="shared" si="38"/>
        <v>0</v>
      </c>
      <c r="BU7" s="23">
        <f t="shared" si="39"/>
        <v>0</v>
      </c>
      <c r="BV7" s="256">
        <f>BV6</f>
        <v>0</v>
      </c>
      <c r="BW7" s="12">
        <f t="shared" si="40"/>
        <v>0</v>
      </c>
      <c r="BX7" s="23">
        <f t="shared" si="41"/>
        <v>0</v>
      </c>
      <c r="BY7" s="256">
        <f>BY6</f>
        <v>0</v>
      </c>
      <c r="BZ7" s="12">
        <f t="shared" si="42"/>
        <v>0</v>
      </c>
      <c r="CA7" s="23">
        <f t="shared" si="43"/>
        <v>0</v>
      </c>
      <c r="CB7" s="256">
        <f>CB6</f>
        <v>0</v>
      </c>
      <c r="CC7" s="12">
        <f t="shared" si="44"/>
        <v>0</v>
      </c>
      <c r="CD7" s="23">
        <f t="shared" si="45"/>
        <v>0</v>
      </c>
      <c r="CE7" s="256">
        <f>CE6</f>
        <v>0</v>
      </c>
      <c r="CF7" s="12">
        <f t="shared" si="46"/>
        <v>0</v>
      </c>
      <c r="CG7" s="23">
        <f t="shared" si="47"/>
        <v>0</v>
      </c>
      <c r="CH7" s="256">
        <f>CH6</f>
        <v>0</v>
      </c>
      <c r="CI7" s="12">
        <f t="shared" si="48"/>
        <v>0</v>
      </c>
      <c r="CJ7" s="23">
        <f t="shared" si="49"/>
        <v>0</v>
      </c>
      <c r="CK7" s="256">
        <f>CK6</f>
        <v>0</v>
      </c>
      <c r="CL7" s="12">
        <f t="shared" si="50"/>
        <v>0</v>
      </c>
      <c r="CM7" s="23">
        <f t="shared" si="51"/>
        <v>0</v>
      </c>
      <c r="CN7" s="256">
        <f>CN6</f>
        <v>0</v>
      </c>
      <c r="CO7" s="12">
        <f t="shared" si="52"/>
        <v>0</v>
      </c>
      <c r="CP7" s="23">
        <f t="shared" si="53"/>
        <v>0</v>
      </c>
      <c r="CQ7" s="256">
        <f>CQ6</f>
        <v>0</v>
      </c>
      <c r="CR7" s="12">
        <f t="shared" si="54"/>
        <v>0</v>
      </c>
      <c r="CS7" s="23">
        <f t="shared" si="55"/>
        <v>0</v>
      </c>
      <c r="CT7" s="256">
        <f>CT6</f>
        <v>0</v>
      </c>
      <c r="CU7" s="12">
        <f t="shared" si="56"/>
        <v>0</v>
      </c>
      <c r="CV7" s="23">
        <f t="shared" si="57"/>
        <v>0</v>
      </c>
      <c r="CW7" s="256">
        <f>CW6</f>
        <v>0</v>
      </c>
      <c r="CX7" s="12">
        <f t="shared" si="58"/>
        <v>0</v>
      </c>
      <c r="CY7" s="24">
        <f t="shared" si="59"/>
        <v>0</v>
      </c>
      <c r="CZ7" s="256">
        <f>CZ6</f>
        <v>0</v>
      </c>
      <c r="DA7" s="12">
        <f t="shared" si="60"/>
        <v>0</v>
      </c>
      <c r="DB7" s="23">
        <f t="shared" si="61"/>
        <v>0</v>
      </c>
    </row>
    <row r="8" spans="1:106" ht="15.75" hidden="1" thickBot="1" x14ac:dyDescent="0.35">
      <c r="A8" s="1"/>
      <c r="B8" s="1"/>
      <c r="C8" s="1"/>
      <c r="D8" s="116" t="str">
        <f t="shared" si="0"/>
        <v>-</v>
      </c>
      <c r="E8" s="230"/>
      <c r="F8" s="235" t="s">
        <v>202</v>
      </c>
      <c r="G8" s="128"/>
      <c r="H8" s="128"/>
      <c r="I8" s="236">
        <v>15</v>
      </c>
      <c r="J8" s="125"/>
      <c r="K8" s="126" t="str">
        <f>+IF(F8="","",IF(F8=VLOOKUP(F8,'Master Data (December 2025)'!$B$10:$B$1857,1),"-","No Data"))</f>
        <v>-</v>
      </c>
      <c r="L8" s="127">
        <v>1000</v>
      </c>
      <c r="M8" s="127">
        <v>1</v>
      </c>
      <c r="N8" s="45">
        <f>N7</f>
        <v>0</v>
      </c>
      <c r="O8" s="12">
        <f t="shared" si="62"/>
        <v>0</v>
      </c>
      <c r="P8" s="23">
        <f t="shared" si="1"/>
        <v>0</v>
      </c>
      <c r="Q8" s="45">
        <f>Q7</f>
        <v>0</v>
      </c>
      <c r="R8" s="12">
        <f t="shared" si="2"/>
        <v>0</v>
      </c>
      <c r="S8" s="23">
        <f t="shared" si="3"/>
        <v>0</v>
      </c>
      <c r="T8" s="45">
        <f>T7</f>
        <v>0</v>
      </c>
      <c r="U8" s="12">
        <f t="shared" si="4"/>
        <v>0</v>
      </c>
      <c r="V8" s="23">
        <f t="shared" si="5"/>
        <v>0</v>
      </c>
      <c r="W8" s="45">
        <f>W7</f>
        <v>0</v>
      </c>
      <c r="X8" s="12">
        <f t="shared" si="6"/>
        <v>0</v>
      </c>
      <c r="Y8" s="23">
        <f t="shared" si="7"/>
        <v>0</v>
      </c>
      <c r="Z8" s="45">
        <f>Z7</f>
        <v>0</v>
      </c>
      <c r="AA8" s="12">
        <f t="shared" si="8"/>
        <v>0</v>
      </c>
      <c r="AB8" s="23">
        <f t="shared" si="9"/>
        <v>0</v>
      </c>
      <c r="AC8" s="45">
        <f>AC7</f>
        <v>0</v>
      </c>
      <c r="AD8" s="12">
        <f t="shared" si="10"/>
        <v>0</v>
      </c>
      <c r="AE8" s="23">
        <f t="shared" si="11"/>
        <v>0</v>
      </c>
      <c r="AF8" s="45">
        <f>AF7</f>
        <v>0</v>
      </c>
      <c r="AG8" s="12">
        <f t="shared" si="12"/>
        <v>0</v>
      </c>
      <c r="AH8" s="23">
        <f t="shared" si="13"/>
        <v>0</v>
      </c>
      <c r="AI8" s="45">
        <f>AI7</f>
        <v>0</v>
      </c>
      <c r="AJ8" s="12">
        <f t="shared" si="14"/>
        <v>0</v>
      </c>
      <c r="AK8" s="23">
        <f t="shared" si="15"/>
        <v>0</v>
      </c>
      <c r="AL8" s="45">
        <f>AL7</f>
        <v>0</v>
      </c>
      <c r="AM8" s="12">
        <f t="shared" si="16"/>
        <v>0</v>
      </c>
      <c r="AN8" s="23">
        <f t="shared" si="17"/>
        <v>0</v>
      </c>
      <c r="AO8" s="45">
        <f>AO7</f>
        <v>0</v>
      </c>
      <c r="AP8" s="12">
        <f t="shared" si="18"/>
        <v>0</v>
      </c>
      <c r="AQ8" s="23">
        <f t="shared" si="19"/>
        <v>0</v>
      </c>
      <c r="AR8" s="45">
        <f>AR7</f>
        <v>0</v>
      </c>
      <c r="AS8" s="12">
        <f t="shared" si="20"/>
        <v>0</v>
      </c>
      <c r="AT8" s="23">
        <f t="shared" si="21"/>
        <v>0</v>
      </c>
      <c r="AU8" s="45">
        <f>AU7</f>
        <v>0</v>
      </c>
      <c r="AV8" s="12">
        <f t="shared" si="22"/>
        <v>0</v>
      </c>
      <c r="AW8" s="23">
        <f t="shared" si="23"/>
        <v>0</v>
      </c>
      <c r="AX8" s="45">
        <f>AX7</f>
        <v>0</v>
      </c>
      <c r="AY8" s="12">
        <f t="shared" si="24"/>
        <v>0</v>
      </c>
      <c r="AZ8" s="23">
        <f t="shared" si="25"/>
        <v>0</v>
      </c>
      <c r="BA8" s="45">
        <f>BA7</f>
        <v>0</v>
      </c>
      <c r="BB8" s="12">
        <f t="shared" si="26"/>
        <v>0</v>
      </c>
      <c r="BC8" s="23">
        <f t="shared" si="27"/>
        <v>0</v>
      </c>
      <c r="BD8" s="45">
        <f>BD7</f>
        <v>0</v>
      </c>
      <c r="BE8" s="12">
        <f t="shared" si="28"/>
        <v>0</v>
      </c>
      <c r="BF8" s="23">
        <f t="shared" si="29"/>
        <v>0</v>
      </c>
      <c r="BG8" s="45">
        <f>BG7</f>
        <v>0</v>
      </c>
      <c r="BH8" s="12">
        <f t="shared" si="30"/>
        <v>0</v>
      </c>
      <c r="BI8" s="23">
        <f t="shared" si="31"/>
        <v>0</v>
      </c>
      <c r="BJ8" s="45">
        <f>BJ7</f>
        <v>0</v>
      </c>
      <c r="BK8" s="12">
        <f t="shared" si="32"/>
        <v>0</v>
      </c>
      <c r="BL8" s="23">
        <f t="shared" si="33"/>
        <v>0</v>
      </c>
      <c r="BM8" s="45">
        <f>BM7</f>
        <v>0</v>
      </c>
      <c r="BN8" s="12">
        <f t="shared" si="34"/>
        <v>0</v>
      </c>
      <c r="BO8" s="23">
        <f t="shared" si="35"/>
        <v>0</v>
      </c>
      <c r="BP8" s="45">
        <f>BP7</f>
        <v>0</v>
      </c>
      <c r="BQ8" s="12">
        <f t="shared" si="36"/>
        <v>0</v>
      </c>
      <c r="BR8" s="23">
        <f t="shared" si="37"/>
        <v>0</v>
      </c>
      <c r="BS8" s="45">
        <f>BS7</f>
        <v>0</v>
      </c>
      <c r="BT8" s="12">
        <f t="shared" si="38"/>
        <v>0</v>
      </c>
      <c r="BU8" s="23">
        <f t="shared" si="39"/>
        <v>0</v>
      </c>
      <c r="BV8" s="45">
        <f>BV7</f>
        <v>0</v>
      </c>
      <c r="BW8" s="12">
        <f t="shared" si="40"/>
        <v>0</v>
      </c>
      <c r="BX8" s="23">
        <f t="shared" si="41"/>
        <v>0</v>
      </c>
      <c r="BY8" s="45">
        <f>BY7</f>
        <v>0</v>
      </c>
      <c r="BZ8" s="12">
        <f t="shared" si="42"/>
        <v>0</v>
      </c>
      <c r="CA8" s="23">
        <f t="shared" si="43"/>
        <v>0</v>
      </c>
      <c r="CB8" s="45">
        <f>CB7</f>
        <v>0</v>
      </c>
      <c r="CC8" s="12">
        <f t="shared" si="44"/>
        <v>0</v>
      </c>
      <c r="CD8" s="23">
        <f t="shared" si="45"/>
        <v>0</v>
      </c>
      <c r="CE8" s="45">
        <f>CE7</f>
        <v>0</v>
      </c>
      <c r="CF8" s="12">
        <f t="shared" si="46"/>
        <v>0</v>
      </c>
      <c r="CG8" s="23">
        <f t="shared" si="47"/>
        <v>0</v>
      </c>
      <c r="CH8" s="45">
        <f>CH7</f>
        <v>0</v>
      </c>
      <c r="CI8" s="12">
        <f t="shared" si="48"/>
        <v>0</v>
      </c>
      <c r="CJ8" s="23">
        <f t="shared" si="49"/>
        <v>0</v>
      </c>
      <c r="CK8" s="45">
        <f>CK7</f>
        <v>0</v>
      </c>
      <c r="CL8" s="12">
        <f t="shared" si="50"/>
        <v>0</v>
      </c>
      <c r="CM8" s="23">
        <f t="shared" ref="CM8:CM212" si="63">CK8+CJ8</f>
        <v>0</v>
      </c>
      <c r="CN8" s="45">
        <f>CN7</f>
        <v>0</v>
      </c>
      <c r="CO8" s="12">
        <f t="shared" si="52"/>
        <v>0</v>
      </c>
      <c r="CP8" s="23">
        <f t="shared" si="53"/>
        <v>0</v>
      </c>
      <c r="CQ8" s="45">
        <f>CQ7</f>
        <v>0</v>
      </c>
      <c r="CR8" s="12">
        <f t="shared" si="54"/>
        <v>0</v>
      </c>
      <c r="CS8" s="23">
        <f t="shared" si="55"/>
        <v>0</v>
      </c>
      <c r="CT8" s="45">
        <f>CT7</f>
        <v>0</v>
      </c>
      <c r="CU8" s="12">
        <f t="shared" si="56"/>
        <v>0</v>
      </c>
      <c r="CV8" s="23">
        <f t="shared" si="57"/>
        <v>0</v>
      </c>
      <c r="CW8" s="45">
        <f>CW7</f>
        <v>0</v>
      </c>
      <c r="CX8" s="12">
        <f t="shared" si="58"/>
        <v>0</v>
      </c>
      <c r="CY8" s="24">
        <f t="shared" si="59"/>
        <v>0</v>
      </c>
      <c r="CZ8" s="45">
        <f>CZ7</f>
        <v>0</v>
      </c>
      <c r="DA8" s="12">
        <f t="shared" si="60"/>
        <v>0</v>
      </c>
      <c r="DB8" s="23">
        <f t="shared" si="61"/>
        <v>0</v>
      </c>
    </row>
    <row r="9" spans="1:106" ht="15.75" hidden="1" thickBot="1" x14ac:dyDescent="0.35">
      <c r="A9" s="1"/>
      <c r="B9" s="1"/>
      <c r="C9" s="1"/>
      <c r="D9" s="116" t="str">
        <f t="shared" si="0"/>
        <v>-</v>
      </c>
      <c r="E9" s="230"/>
      <c r="F9" s="237" t="s">
        <v>236</v>
      </c>
      <c r="G9" s="225"/>
      <c r="H9" s="225"/>
      <c r="I9" s="238">
        <v>30</v>
      </c>
      <c r="J9" s="125"/>
      <c r="K9" s="126" t="str">
        <f>+IF(F9="","",IF(F9=VLOOKUP(F9,'Master Data (December 2025)'!$B$10:$B$1857,1),"-","No Data"))</f>
        <v>No Data</v>
      </c>
      <c r="L9" s="127">
        <v>1</v>
      </c>
      <c r="M9" s="127">
        <v>1</v>
      </c>
      <c r="N9" s="45"/>
      <c r="O9" s="12">
        <f t="shared" si="62"/>
        <v>0</v>
      </c>
      <c r="P9" s="23">
        <f t="shared" si="1"/>
        <v>0</v>
      </c>
      <c r="Q9" s="45"/>
      <c r="R9" s="12">
        <f t="shared" si="2"/>
        <v>0</v>
      </c>
      <c r="S9" s="23">
        <f t="shared" si="3"/>
        <v>0</v>
      </c>
      <c r="T9" s="45"/>
      <c r="U9" s="12">
        <f t="shared" si="4"/>
        <v>0</v>
      </c>
      <c r="V9" s="23">
        <f t="shared" si="5"/>
        <v>0</v>
      </c>
      <c r="W9" s="45"/>
      <c r="X9" s="12">
        <f t="shared" si="6"/>
        <v>0</v>
      </c>
      <c r="Y9" s="23">
        <f t="shared" si="7"/>
        <v>0</v>
      </c>
      <c r="Z9" s="45"/>
      <c r="AA9" s="12">
        <f t="shared" si="8"/>
        <v>0</v>
      </c>
      <c r="AB9" s="23">
        <f t="shared" si="9"/>
        <v>0</v>
      </c>
      <c r="AC9" s="45"/>
      <c r="AD9" s="12">
        <f t="shared" si="10"/>
        <v>0</v>
      </c>
      <c r="AE9" s="23">
        <f t="shared" si="11"/>
        <v>0</v>
      </c>
      <c r="AF9" s="45"/>
      <c r="AG9" s="12">
        <f t="shared" si="12"/>
        <v>0</v>
      </c>
      <c r="AH9" s="23">
        <f t="shared" si="13"/>
        <v>0</v>
      </c>
      <c r="AI9" s="45"/>
      <c r="AJ9" s="12">
        <f t="shared" si="14"/>
        <v>0</v>
      </c>
      <c r="AK9" s="23">
        <f t="shared" si="15"/>
        <v>0</v>
      </c>
      <c r="AL9" s="45"/>
      <c r="AM9" s="12">
        <f t="shared" si="16"/>
        <v>0</v>
      </c>
      <c r="AN9" s="23">
        <f t="shared" si="17"/>
        <v>0</v>
      </c>
      <c r="AO9" s="45"/>
      <c r="AP9" s="12">
        <f t="shared" si="18"/>
        <v>0</v>
      </c>
      <c r="AQ9" s="23">
        <f t="shared" si="19"/>
        <v>0</v>
      </c>
      <c r="AR9" s="45"/>
      <c r="AS9" s="12">
        <f t="shared" si="20"/>
        <v>0</v>
      </c>
      <c r="AT9" s="23">
        <f t="shared" si="21"/>
        <v>0</v>
      </c>
      <c r="AU9" s="45"/>
      <c r="AV9" s="12">
        <f t="shared" si="22"/>
        <v>0</v>
      </c>
      <c r="AW9" s="23">
        <f t="shared" si="23"/>
        <v>0</v>
      </c>
      <c r="AX9" s="45"/>
      <c r="AY9" s="12">
        <f t="shared" si="24"/>
        <v>0</v>
      </c>
      <c r="AZ9" s="23">
        <f t="shared" si="25"/>
        <v>0</v>
      </c>
      <c r="BA9" s="45"/>
      <c r="BB9" s="12">
        <f t="shared" si="26"/>
        <v>0</v>
      </c>
      <c r="BC9" s="23">
        <f t="shared" si="27"/>
        <v>0</v>
      </c>
      <c r="BD9" s="45"/>
      <c r="BE9" s="12">
        <f t="shared" si="28"/>
        <v>0</v>
      </c>
      <c r="BF9" s="23">
        <f t="shared" si="29"/>
        <v>0</v>
      </c>
      <c r="BG9" s="45"/>
      <c r="BH9" s="12">
        <f t="shared" si="30"/>
        <v>0</v>
      </c>
      <c r="BI9" s="23">
        <f t="shared" si="31"/>
        <v>0</v>
      </c>
      <c r="BJ9" s="45"/>
      <c r="BK9" s="12">
        <f t="shared" si="32"/>
        <v>0</v>
      </c>
      <c r="BL9" s="23">
        <f t="shared" si="33"/>
        <v>0</v>
      </c>
      <c r="BM9" s="45"/>
      <c r="BN9" s="12">
        <f t="shared" si="34"/>
        <v>0</v>
      </c>
      <c r="BO9" s="23">
        <f t="shared" si="35"/>
        <v>0</v>
      </c>
      <c r="BP9" s="45"/>
      <c r="BQ9" s="12">
        <f t="shared" si="36"/>
        <v>0</v>
      </c>
      <c r="BR9" s="23">
        <f t="shared" si="37"/>
        <v>0</v>
      </c>
      <c r="BS9" s="45"/>
      <c r="BT9" s="12">
        <f t="shared" si="38"/>
        <v>0</v>
      </c>
      <c r="BU9" s="23">
        <f t="shared" si="39"/>
        <v>0</v>
      </c>
      <c r="BV9" s="45"/>
      <c r="BW9" s="12">
        <f t="shared" si="40"/>
        <v>0</v>
      </c>
      <c r="BX9" s="23">
        <f t="shared" si="41"/>
        <v>0</v>
      </c>
      <c r="BY9" s="45"/>
      <c r="BZ9" s="12">
        <f t="shared" si="42"/>
        <v>0</v>
      </c>
      <c r="CA9" s="23">
        <f t="shared" si="43"/>
        <v>0</v>
      </c>
      <c r="CB9" s="45"/>
      <c r="CC9" s="12">
        <f t="shared" si="44"/>
        <v>0</v>
      </c>
      <c r="CD9" s="23">
        <f t="shared" si="45"/>
        <v>0</v>
      </c>
      <c r="CE9" s="45"/>
      <c r="CF9" s="12">
        <f t="shared" si="46"/>
        <v>0</v>
      </c>
      <c r="CG9" s="23">
        <f t="shared" si="47"/>
        <v>0</v>
      </c>
      <c r="CH9" s="45"/>
      <c r="CI9" s="12">
        <f t="shared" si="48"/>
        <v>0</v>
      </c>
      <c r="CJ9" s="23">
        <f t="shared" si="49"/>
        <v>0</v>
      </c>
      <c r="CK9" s="45"/>
      <c r="CL9" s="12">
        <f t="shared" si="50"/>
        <v>0</v>
      </c>
      <c r="CM9" s="23">
        <f t="shared" si="63"/>
        <v>0</v>
      </c>
      <c r="CN9" s="45"/>
      <c r="CO9" s="12">
        <f t="shared" si="52"/>
        <v>0</v>
      </c>
      <c r="CP9" s="23">
        <f t="shared" si="53"/>
        <v>0</v>
      </c>
      <c r="CQ9" s="45"/>
      <c r="CR9" s="12">
        <f t="shared" si="54"/>
        <v>0</v>
      </c>
      <c r="CS9" s="23">
        <f t="shared" si="55"/>
        <v>0</v>
      </c>
      <c r="CT9" s="45"/>
      <c r="CU9" s="12">
        <f t="shared" si="56"/>
        <v>0</v>
      </c>
      <c r="CV9" s="23">
        <f t="shared" si="57"/>
        <v>0</v>
      </c>
      <c r="CW9" s="45"/>
      <c r="CX9" s="12">
        <f t="shared" si="58"/>
        <v>0</v>
      </c>
      <c r="CY9" s="24">
        <f t="shared" si="59"/>
        <v>0</v>
      </c>
      <c r="CZ9" s="45"/>
      <c r="DA9" s="12">
        <f t="shared" si="60"/>
        <v>0</v>
      </c>
      <c r="DB9" s="23">
        <f t="shared" si="61"/>
        <v>0</v>
      </c>
    </row>
    <row r="10" spans="1:106" ht="15.75" hidden="1" thickBot="1" x14ac:dyDescent="0.35">
      <c r="A10" s="1"/>
      <c r="B10" s="1"/>
      <c r="C10" s="1"/>
      <c r="D10" s="116" t="str">
        <f t="shared" si="0"/>
        <v>-</v>
      </c>
      <c r="E10" s="231"/>
      <c r="F10" s="239" t="s">
        <v>238</v>
      </c>
      <c r="G10" s="92"/>
      <c r="H10" s="92"/>
      <c r="I10" s="240">
        <v>15</v>
      </c>
      <c r="J10" s="125"/>
      <c r="K10" s="126" t="str">
        <f>+IF(F10="","",IF(F10=VLOOKUP(F10,'Master Data (December 2025)'!$B$10:$B$1857,1),"-","No Data"))</f>
        <v>No Data</v>
      </c>
      <c r="L10" s="127">
        <v>1</v>
      </c>
      <c r="M10" s="127">
        <v>1</v>
      </c>
      <c r="N10" s="45"/>
      <c r="O10" s="12">
        <f t="shared" si="62"/>
        <v>0</v>
      </c>
      <c r="P10" s="23">
        <f t="shared" si="1"/>
        <v>0</v>
      </c>
      <c r="Q10" s="45"/>
      <c r="R10" s="12">
        <f t="shared" si="2"/>
        <v>0</v>
      </c>
      <c r="S10" s="23">
        <f t="shared" si="3"/>
        <v>0</v>
      </c>
      <c r="T10" s="45"/>
      <c r="U10" s="12">
        <f t="shared" si="4"/>
        <v>0</v>
      </c>
      <c r="V10" s="23">
        <f t="shared" si="5"/>
        <v>0</v>
      </c>
      <c r="W10" s="45"/>
      <c r="X10" s="12">
        <f t="shared" si="6"/>
        <v>0</v>
      </c>
      <c r="Y10" s="23">
        <f t="shared" si="7"/>
        <v>0</v>
      </c>
      <c r="Z10" s="45"/>
      <c r="AA10" s="12">
        <f t="shared" si="8"/>
        <v>0</v>
      </c>
      <c r="AB10" s="23">
        <f t="shared" si="9"/>
        <v>0</v>
      </c>
      <c r="AC10" s="45"/>
      <c r="AD10" s="12">
        <f t="shared" si="10"/>
        <v>0</v>
      </c>
      <c r="AE10" s="23">
        <f t="shared" si="11"/>
        <v>0</v>
      </c>
      <c r="AF10" s="45"/>
      <c r="AG10" s="12">
        <f t="shared" si="12"/>
        <v>0</v>
      </c>
      <c r="AH10" s="23">
        <f t="shared" si="13"/>
        <v>0</v>
      </c>
      <c r="AI10" s="45"/>
      <c r="AJ10" s="12">
        <f t="shared" si="14"/>
        <v>0</v>
      </c>
      <c r="AK10" s="23">
        <f t="shared" si="15"/>
        <v>0</v>
      </c>
      <c r="AL10" s="45"/>
      <c r="AM10" s="12">
        <f t="shared" si="16"/>
        <v>0</v>
      </c>
      <c r="AN10" s="23">
        <f t="shared" si="17"/>
        <v>0</v>
      </c>
      <c r="AO10" s="45"/>
      <c r="AP10" s="12">
        <f t="shared" si="18"/>
        <v>0</v>
      </c>
      <c r="AQ10" s="23">
        <f t="shared" si="19"/>
        <v>0</v>
      </c>
      <c r="AR10" s="45"/>
      <c r="AS10" s="12">
        <f t="shared" si="20"/>
        <v>0</v>
      </c>
      <c r="AT10" s="23">
        <f t="shared" si="21"/>
        <v>0</v>
      </c>
      <c r="AU10" s="45"/>
      <c r="AV10" s="12">
        <f t="shared" si="22"/>
        <v>0</v>
      </c>
      <c r="AW10" s="23">
        <f t="shared" si="23"/>
        <v>0</v>
      </c>
      <c r="AX10" s="45"/>
      <c r="AY10" s="12">
        <f t="shared" si="24"/>
        <v>0</v>
      </c>
      <c r="AZ10" s="23">
        <f t="shared" si="25"/>
        <v>0</v>
      </c>
      <c r="BA10" s="45"/>
      <c r="BB10" s="12">
        <f t="shared" si="26"/>
        <v>0</v>
      </c>
      <c r="BC10" s="23">
        <f t="shared" si="27"/>
        <v>0</v>
      </c>
      <c r="BD10" s="45"/>
      <c r="BE10" s="12">
        <f t="shared" si="28"/>
        <v>0</v>
      </c>
      <c r="BF10" s="23">
        <f t="shared" si="29"/>
        <v>0</v>
      </c>
      <c r="BG10" s="45"/>
      <c r="BH10" s="12">
        <f t="shared" si="30"/>
        <v>0</v>
      </c>
      <c r="BI10" s="23">
        <f t="shared" si="31"/>
        <v>0</v>
      </c>
      <c r="BJ10" s="45"/>
      <c r="BK10" s="12">
        <f t="shared" si="32"/>
        <v>0</v>
      </c>
      <c r="BL10" s="23">
        <f t="shared" si="33"/>
        <v>0</v>
      </c>
      <c r="BM10" s="45"/>
      <c r="BN10" s="12">
        <f t="shared" si="34"/>
        <v>0</v>
      </c>
      <c r="BO10" s="23">
        <f t="shared" si="35"/>
        <v>0</v>
      </c>
      <c r="BP10" s="45"/>
      <c r="BQ10" s="12">
        <f t="shared" si="36"/>
        <v>0</v>
      </c>
      <c r="BR10" s="23">
        <f t="shared" si="37"/>
        <v>0</v>
      </c>
      <c r="BS10" s="45"/>
      <c r="BT10" s="12">
        <f t="shared" si="38"/>
        <v>0</v>
      </c>
      <c r="BU10" s="23">
        <f t="shared" si="39"/>
        <v>0</v>
      </c>
      <c r="BV10" s="45"/>
      <c r="BW10" s="12">
        <f t="shared" si="40"/>
        <v>0</v>
      </c>
      <c r="BX10" s="23">
        <f t="shared" si="41"/>
        <v>0</v>
      </c>
      <c r="BY10" s="45"/>
      <c r="BZ10" s="12">
        <f t="shared" si="42"/>
        <v>0</v>
      </c>
      <c r="CA10" s="23">
        <f t="shared" si="43"/>
        <v>0</v>
      </c>
      <c r="CB10" s="45"/>
      <c r="CC10" s="12">
        <f t="shared" si="44"/>
        <v>0</v>
      </c>
      <c r="CD10" s="23">
        <f t="shared" si="45"/>
        <v>0</v>
      </c>
      <c r="CE10" s="45"/>
      <c r="CF10" s="12">
        <f t="shared" si="46"/>
        <v>0</v>
      </c>
      <c r="CG10" s="23">
        <f t="shared" si="47"/>
        <v>0</v>
      </c>
      <c r="CH10" s="45"/>
      <c r="CI10" s="12">
        <f t="shared" si="48"/>
        <v>0</v>
      </c>
      <c r="CJ10" s="23">
        <f t="shared" si="49"/>
        <v>0</v>
      </c>
      <c r="CK10" s="45"/>
      <c r="CL10" s="12">
        <f t="shared" si="50"/>
        <v>0</v>
      </c>
      <c r="CM10" s="23">
        <f t="shared" si="63"/>
        <v>0</v>
      </c>
      <c r="CN10" s="45"/>
      <c r="CO10" s="12">
        <f t="shared" si="52"/>
        <v>0</v>
      </c>
      <c r="CP10" s="23">
        <f t="shared" si="53"/>
        <v>0</v>
      </c>
      <c r="CQ10" s="45"/>
      <c r="CR10" s="12">
        <f t="shared" si="54"/>
        <v>0</v>
      </c>
      <c r="CS10" s="23">
        <f t="shared" si="55"/>
        <v>0</v>
      </c>
      <c r="CT10" s="45"/>
      <c r="CU10" s="12">
        <f t="shared" si="56"/>
        <v>0</v>
      </c>
      <c r="CV10" s="23">
        <f t="shared" si="57"/>
        <v>0</v>
      </c>
      <c r="CW10" s="45"/>
      <c r="CX10" s="12">
        <f t="shared" si="58"/>
        <v>0</v>
      </c>
      <c r="CY10" s="24">
        <f t="shared" si="59"/>
        <v>0</v>
      </c>
      <c r="CZ10" s="45"/>
      <c r="DA10" s="12">
        <f t="shared" si="60"/>
        <v>0</v>
      </c>
      <c r="DB10" s="23">
        <f t="shared" si="61"/>
        <v>0</v>
      </c>
    </row>
    <row r="11" spans="1:106" ht="15.75" thickBot="1" x14ac:dyDescent="0.35">
      <c r="A11" s="1"/>
      <c r="B11" s="1"/>
      <c r="C11" s="1"/>
      <c r="D11" s="116" t="str">
        <f t="shared" ref="D11:D42" si="64">IF(DB11=0,"-","Y")</f>
        <v>-</v>
      </c>
      <c r="E11" s="229" t="s">
        <v>244</v>
      </c>
      <c r="F11" s="232" t="s">
        <v>176</v>
      </c>
      <c r="G11" s="233"/>
      <c r="H11" s="233"/>
      <c r="I11" s="234">
        <v>45</v>
      </c>
      <c r="J11" s="125"/>
      <c r="K11" s="126" t="str">
        <f>+IF(F11="","",IF(F11=VLOOKUP(F11,'Master Data (December 2025)'!$B$10:$B$1857,1),"-","No Data"))</f>
        <v>-</v>
      </c>
      <c r="L11" s="127">
        <v>750</v>
      </c>
      <c r="M11" s="127">
        <v>1</v>
      </c>
      <c r="N11" s="45"/>
      <c r="O11" s="12">
        <f t="shared" ref="O11:O42" si="65">(N11*$I11)/$L11*$M11</f>
        <v>0</v>
      </c>
      <c r="P11" s="23">
        <f t="shared" ref="P11:P40" si="66">N11</f>
        <v>0</v>
      </c>
      <c r="Q11" s="45"/>
      <c r="R11" s="12">
        <f t="shared" ref="R11:R42" si="67">(Q11*$I11)/$L11*$M11</f>
        <v>0</v>
      </c>
      <c r="S11" s="23">
        <f t="shared" ref="S11:S42" si="68">Q11+P11</f>
        <v>0</v>
      </c>
      <c r="T11" s="45"/>
      <c r="U11" s="12">
        <f t="shared" ref="U11:U42" si="69">(T11*$I11)/$L11*$M11</f>
        <v>0</v>
      </c>
      <c r="V11" s="23">
        <f t="shared" ref="V11:V42" si="70">T11+S11</f>
        <v>0</v>
      </c>
      <c r="W11" s="45"/>
      <c r="X11" s="12">
        <f t="shared" ref="X11:X42" si="71">(W11*$I11)/$L11*$M11</f>
        <v>0</v>
      </c>
      <c r="Y11" s="23">
        <f t="shared" ref="Y11:Y42" si="72">W11+V11</f>
        <v>0</v>
      </c>
      <c r="Z11" s="45"/>
      <c r="AA11" s="12">
        <f t="shared" ref="AA11:AA42" si="73">(Z11*$I11)/$L11*$M11</f>
        <v>0</v>
      </c>
      <c r="AB11" s="23">
        <f t="shared" ref="AB11:AB42" si="74">Z11+Y11</f>
        <v>0</v>
      </c>
      <c r="AC11" s="45"/>
      <c r="AD11" s="12">
        <f t="shared" ref="AD11:AD42" si="75">(AC11*$I11)/$L11*$M11</f>
        <v>0</v>
      </c>
      <c r="AE11" s="23">
        <f t="shared" ref="AE11:AE42" si="76">AC11+AB11</f>
        <v>0</v>
      </c>
      <c r="AF11" s="45"/>
      <c r="AG11" s="12">
        <f t="shared" ref="AG11:AG42" si="77">(AF11*$I11)/$L11*$M11</f>
        <v>0</v>
      </c>
      <c r="AH11" s="23">
        <f t="shared" ref="AH11:AH42" si="78">AF11+AE11</f>
        <v>0</v>
      </c>
      <c r="AI11" s="45"/>
      <c r="AJ11" s="12">
        <f t="shared" ref="AJ11:AJ42" si="79">(AI11*$I11)/$L11*$M11</f>
        <v>0</v>
      </c>
      <c r="AK11" s="23">
        <f t="shared" ref="AK11:AK42" si="80">AI11+AH11</f>
        <v>0</v>
      </c>
      <c r="AL11" s="45"/>
      <c r="AM11" s="12">
        <f t="shared" ref="AM11:AM42" si="81">(AL11*$I11)/$L11*$M11</f>
        <v>0</v>
      </c>
      <c r="AN11" s="23">
        <f t="shared" ref="AN11:AN42" si="82">AL11+AK11</f>
        <v>0</v>
      </c>
      <c r="AO11" s="45"/>
      <c r="AP11" s="12">
        <f t="shared" ref="AP11:AP42" si="83">(AO11*$I11)/$L11*$M11</f>
        <v>0</v>
      </c>
      <c r="AQ11" s="23">
        <f t="shared" ref="AQ11:AQ42" si="84">AO11+AN11</f>
        <v>0</v>
      </c>
      <c r="AR11" s="45"/>
      <c r="AS11" s="12">
        <f t="shared" ref="AS11:AS42" si="85">(AR11*$I11)/$L11*$M11</f>
        <v>0</v>
      </c>
      <c r="AT11" s="23">
        <f t="shared" ref="AT11:AT42" si="86">AR11+AQ11</f>
        <v>0</v>
      </c>
      <c r="AU11" s="45"/>
      <c r="AV11" s="12">
        <f t="shared" ref="AV11:AV42" si="87">(AU11*$I11)/$L11*$M11</f>
        <v>0</v>
      </c>
      <c r="AW11" s="23">
        <f t="shared" ref="AW11:AW42" si="88">AU11+AT11</f>
        <v>0</v>
      </c>
      <c r="AX11" s="45"/>
      <c r="AY11" s="12">
        <f t="shared" ref="AY11:AY42" si="89">(AX11*$I11)/$L11*$M11</f>
        <v>0</v>
      </c>
      <c r="AZ11" s="23">
        <f t="shared" ref="AZ11:AZ42" si="90">AX11+AW11</f>
        <v>0</v>
      </c>
      <c r="BA11" s="45"/>
      <c r="BB11" s="12">
        <f t="shared" ref="BB11:BB42" si="91">(BA11*$I11)/$L11*$M11</f>
        <v>0</v>
      </c>
      <c r="BC11" s="23">
        <f t="shared" ref="BC11:BC42" si="92">BA11+AZ11</f>
        <v>0</v>
      </c>
      <c r="BD11" s="45"/>
      <c r="BE11" s="12">
        <f t="shared" ref="BE11:BE42" si="93">(BD11*$I11)/$L11*$M11</f>
        <v>0</v>
      </c>
      <c r="BF11" s="23">
        <f t="shared" ref="BF11:BF42" si="94">BD11+BC11</f>
        <v>0</v>
      </c>
      <c r="BG11" s="45"/>
      <c r="BH11" s="12">
        <f t="shared" ref="BH11:BH42" si="95">(BG11*$I11)/$L11*$M11</f>
        <v>0</v>
      </c>
      <c r="BI11" s="23">
        <f t="shared" ref="BI11:BI42" si="96">BG11+BF11</f>
        <v>0</v>
      </c>
      <c r="BJ11" s="45"/>
      <c r="BK11" s="12">
        <f t="shared" ref="BK11:BK42" si="97">(BJ11*$I11)/$L11*$M11</f>
        <v>0</v>
      </c>
      <c r="BL11" s="23">
        <f t="shared" ref="BL11:BL42" si="98">BJ11+BI11</f>
        <v>0</v>
      </c>
      <c r="BM11" s="45"/>
      <c r="BN11" s="12">
        <f t="shared" ref="BN11:BN42" si="99">(BM11*$I11)/$L11*$M11</f>
        <v>0</v>
      </c>
      <c r="BO11" s="23">
        <f t="shared" ref="BO11:BO42" si="100">BM11+BL11</f>
        <v>0</v>
      </c>
      <c r="BP11" s="45"/>
      <c r="BQ11" s="12">
        <f t="shared" ref="BQ11:BQ42" si="101">(BP11*$I11)/$L11*$M11</f>
        <v>0</v>
      </c>
      <c r="BR11" s="23">
        <f t="shared" ref="BR11:BR42" si="102">BP11+BO11</f>
        <v>0</v>
      </c>
      <c r="BS11" s="45"/>
      <c r="BT11" s="12">
        <f t="shared" ref="BT11:BT42" si="103">(BS11*$I11)/$L11*$M11</f>
        <v>0</v>
      </c>
      <c r="BU11" s="23">
        <f t="shared" ref="BU11:BU42" si="104">BS11+BR11</f>
        <v>0</v>
      </c>
      <c r="BV11" s="45"/>
      <c r="BW11" s="12">
        <f t="shared" ref="BW11:BW42" si="105">(BV11*$I11)/$L11*$M11</f>
        <v>0</v>
      </c>
      <c r="BX11" s="23">
        <f t="shared" ref="BX11:BX42" si="106">BV11+BU11</f>
        <v>0</v>
      </c>
      <c r="BY11" s="45"/>
      <c r="BZ11" s="12">
        <f t="shared" ref="BZ11:BZ42" si="107">(BY11*$I11)/$L11*$M11</f>
        <v>0</v>
      </c>
      <c r="CA11" s="23">
        <f t="shared" ref="CA11:CA42" si="108">BY11+BX11</f>
        <v>0</v>
      </c>
      <c r="CB11" s="45"/>
      <c r="CC11" s="12">
        <f t="shared" ref="CC11:CC42" si="109">(CB11*$I11)/$L11*$M11</f>
        <v>0</v>
      </c>
      <c r="CD11" s="23">
        <f t="shared" ref="CD11:CD42" si="110">CB11+CA11</f>
        <v>0</v>
      </c>
      <c r="CE11" s="45"/>
      <c r="CF11" s="12">
        <f t="shared" ref="CF11:CF42" si="111">(CE11*$I11)/$L11*$M11</f>
        <v>0</v>
      </c>
      <c r="CG11" s="23">
        <f t="shared" ref="CG11:CG42" si="112">CE11+CD11</f>
        <v>0</v>
      </c>
      <c r="CH11" s="45"/>
      <c r="CI11" s="12">
        <f t="shared" ref="CI11:CI42" si="113">(CH11*$I11)/$L11*$M11</f>
        <v>0</v>
      </c>
      <c r="CJ11" s="23">
        <f t="shared" ref="CJ11:CJ42" si="114">CH11+CG11</f>
        <v>0</v>
      </c>
      <c r="CK11" s="45"/>
      <c r="CL11" s="12">
        <f t="shared" ref="CL11:CL42" si="115">(CK11*$I11)/$L11*$M11</f>
        <v>0</v>
      </c>
      <c r="CM11" s="23">
        <f t="shared" ref="CM11:CM42" si="116">CK11+CJ11</f>
        <v>0</v>
      </c>
      <c r="CN11" s="45"/>
      <c r="CO11" s="12">
        <f t="shared" ref="CO11:CO42" si="117">(CN11*$I11)/$L11*$M11</f>
        <v>0</v>
      </c>
      <c r="CP11" s="23">
        <f t="shared" ref="CP11:CP42" si="118">CN11+CM11</f>
        <v>0</v>
      </c>
      <c r="CQ11" s="45"/>
      <c r="CR11" s="12">
        <f t="shared" ref="CR11:CR42" si="119">(CQ11*$I11)/$L11*$M11</f>
        <v>0</v>
      </c>
      <c r="CS11" s="23">
        <f t="shared" ref="CS11:CS42" si="120">CQ11+CP11</f>
        <v>0</v>
      </c>
      <c r="CT11" s="45"/>
      <c r="CU11" s="12">
        <f t="shared" ref="CU11:CU42" si="121">(CT11*$I11)/$L11*$M11</f>
        <v>0</v>
      </c>
      <c r="CV11" s="23">
        <f t="shared" ref="CV11:CV42" si="122">CT11+CS11</f>
        <v>0</v>
      </c>
      <c r="CW11" s="45"/>
      <c r="CX11" s="12">
        <f t="shared" ref="CX11:CX42" si="123">(CW11*$I11)/$L11*$M11</f>
        <v>0</v>
      </c>
      <c r="CY11" s="24">
        <f t="shared" ref="CY11:CY42" si="124">CW11+CV11</f>
        <v>0</v>
      </c>
      <c r="CZ11" s="45"/>
      <c r="DA11" s="12">
        <f t="shared" ref="DA11:DA42" si="125">(CZ11*$I11)/$L11*$M11</f>
        <v>0</v>
      </c>
      <c r="DB11" s="23">
        <f t="shared" ref="DB11:DB42" si="126">CZ11+CY11</f>
        <v>0</v>
      </c>
    </row>
    <row r="12" spans="1:106" ht="15.75" hidden="1" thickBot="1" x14ac:dyDescent="0.35">
      <c r="A12" s="1"/>
      <c r="B12" s="1"/>
      <c r="C12" s="1"/>
      <c r="D12" s="116" t="str">
        <f t="shared" si="64"/>
        <v>-</v>
      </c>
      <c r="E12" s="206"/>
      <c r="F12" s="235" t="s">
        <v>219</v>
      </c>
      <c r="G12" s="225"/>
      <c r="H12" s="225"/>
      <c r="I12" s="236">
        <v>1</v>
      </c>
      <c r="J12" s="125"/>
      <c r="K12" s="126" t="str">
        <f>+IF(F12="","",IF(F12=VLOOKUP(F12,'Master Data (December 2025)'!$B$10:$B$1857,1),"-","No Data"))</f>
        <v>-</v>
      </c>
      <c r="L12" s="127">
        <v>1</v>
      </c>
      <c r="M12" s="127">
        <v>1</v>
      </c>
      <c r="N12" s="45">
        <f>N11</f>
        <v>0</v>
      </c>
      <c r="O12" s="12">
        <f t="shared" si="65"/>
        <v>0</v>
      </c>
      <c r="P12" s="23">
        <f t="shared" si="66"/>
        <v>0</v>
      </c>
      <c r="Q12" s="45">
        <f>Q11</f>
        <v>0</v>
      </c>
      <c r="R12" s="12">
        <f t="shared" si="67"/>
        <v>0</v>
      </c>
      <c r="S12" s="23">
        <f t="shared" si="68"/>
        <v>0</v>
      </c>
      <c r="T12" s="45">
        <f>T11</f>
        <v>0</v>
      </c>
      <c r="U12" s="12">
        <f t="shared" si="69"/>
        <v>0</v>
      </c>
      <c r="V12" s="23">
        <f t="shared" si="70"/>
        <v>0</v>
      </c>
      <c r="W12" s="45">
        <f>W11</f>
        <v>0</v>
      </c>
      <c r="X12" s="12">
        <f t="shared" si="71"/>
        <v>0</v>
      </c>
      <c r="Y12" s="23">
        <f t="shared" si="72"/>
        <v>0</v>
      </c>
      <c r="Z12" s="45">
        <f>Z11</f>
        <v>0</v>
      </c>
      <c r="AA12" s="12">
        <f t="shared" si="73"/>
        <v>0</v>
      </c>
      <c r="AB12" s="23">
        <f t="shared" si="74"/>
        <v>0</v>
      </c>
      <c r="AC12" s="45">
        <f>AC11</f>
        <v>0</v>
      </c>
      <c r="AD12" s="12">
        <f t="shared" si="75"/>
        <v>0</v>
      </c>
      <c r="AE12" s="23">
        <f t="shared" si="76"/>
        <v>0</v>
      </c>
      <c r="AF12" s="45">
        <f>AF11</f>
        <v>0</v>
      </c>
      <c r="AG12" s="12">
        <f t="shared" si="77"/>
        <v>0</v>
      </c>
      <c r="AH12" s="23">
        <f t="shared" si="78"/>
        <v>0</v>
      </c>
      <c r="AI12" s="45">
        <f>AI11</f>
        <v>0</v>
      </c>
      <c r="AJ12" s="12">
        <f t="shared" si="79"/>
        <v>0</v>
      </c>
      <c r="AK12" s="23">
        <f t="shared" si="80"/>
        <v>0</v>
      </c>
      <c r="AL12" s="45">
        <f>AL11</f>
        <v>0</v>
      </c>
      <c r="AM12" s="12">
        <f t="shared" si="81"/>
        <v>0</v>
      </c>
      <c r="AN12" s="23">
        <f t="shared" si="82"/>
        <v>0</v>
      </c>
      <c r="AO12" s="45">
        <f>AO11</f>
        <v>0</v>
      </c>
      <c r="AP12" s="12">
        <f t="shared" si="83"/>
        <v>0</v>
      </c>
      <c r="AQ12" s="23">
        <f t="shared" si="84"/>
        <v>0</v>
      </c>
      <c r="AR12" s="45">
        <f>AR11</f>
        <v>0</v>
      </c>
      <c r="AS12" s="12">
        <f t="shared" si="85"/>
        <v>0</v>
      </c>
      <c r="AT12" s="23">
        <f t="shared" si="86"/>
        <v>0</v>
      </c>
      <c r="AU12" s="45">
        <f>AU11</f>
        <v>0</v>
      </c>
      <c r="AV12" s="12">
        <f t="shared" si="87"/>
        <v>0</v>
      </c>
      <c r="AW12" s="23">
        <f t="shared" si="88"/>
        <v>0</v>
      </c>
      <c r="AX12" s="45">
        <f>AX11</f>
        <v>0</v>
      </c>
      <c r="AY12" s="12">
        <f t="shared" si="89"/>
        <v>0</v>
      </c>
      <c r="AZ12" s="23">
        <f t="shared" si="90"/>
        <v>0</v>
      </c>
      <c r="BA12" s="45">
        <f>BA11</f>
        <v>0</v>
      </c>
      <c r="BB12" s="12">
        <f t="shared" si="91"/>
        <v>0</v>
      </c>
      <c r="BC12" s="23">
        <f t="shared" si="92"/>
        <v>0</v>
      </c>
      <c r="BD12" s="45">
        <f>BD11</f>
        <v>0</v>
      </c>
      <c r="BE12" s="12">
        <f t="shared" si="93"/>
        <v>0</v>
      </c>
      <c r="BF12" s="23">
        <f t="shared" si="94"/>
        <v>0</v>
      </c>
      <c r="BG12" s="45">
        <f>BG11</f>
        <v>0</v>
      </c>
      <c r="BH12" s="12">
        <f t="shared" si="95"/>
        <v>0</v>
      </c>
      <c r="BI12" s="23">
        <f t="shared" si="96"/>
        <v>0</v>
      </c>
      <c r="BJ12" s="45">
        <f>BJ11</f>
        <v>0</v>
      </c>
      <c r="BK12" s="12">
        <f t="shared" si="97"/>
        <v>0</v>
      </c>
      <c r="BL12" s="23">
        <f t="shared" si="98"/>
        <v>0</v>
      </c>
      <c r="BM12" s="45">
        <f>BM11</f>
        <v>0</v>
      </c>
      <c r="BN12" s="12">
        <f t="shared" si="99"/>
        <v>0</v>
      </c>
      <c r="BO12" s="23">
        <f t="shared" si="100"/>
        <v>0</v>
      </c>
      <c r="BP12" s="45">
        <f>BP11</f>
        <v>0</v>
      </c>
      <c r="BQ12" s="12">
        <f t="shared" si="101"/>
        <v>0</v>
      </c>
      <c r="BR12" s="23">
        <f t="shared" si="102"/>
        <v>0</v>
      </c>
      <c r="BS12" s="45">
        <f>BS11</f>
        <v>0</v>
      </c>
      <c r="BT12" s="12">
        <f t="shared" si="103"/>
        <v>0</v>
      </c>
      <c r="BU12" s="23">
        <f t="shared" si="104"/>
        <v>0</v>
      </c>
      <c r="BV12" s="45">
        <f>BV11</f>
        <v>0</v>
      </c>
      <c r="BW12" s="12">
        <f t="shared" si="105"/>
        <v>0</v>
      </c>
      <c r="BX12" s="23">
        <f t="shared" si="106"/>
        <v>0</v>
      </c>
      <c r="BY12" s="45">
        <f>BY11</f>
        <v>0</v>
      </c>
      <c r="BZ12" s="12">
        <f t="shared" si="107"/>
        <v>0</v>
      </c>
      <c r="CA12" s="23">
        <f t="shared" si="108"/>
        <v>0</v>
      </c>
      <c r="CB12" s="45">
        <f>CB11</f>
        <v>0</v>
      </c>
      <c r="CC12" s="12">
        <f t="shared" si="109"/>
        <v>0</v>
      </c>
      <c r="CD12" s="23">
        <f t="shared" si="110"/>
        <v>0</v>
      </c>
      <c r="CE12" s="45">
        <f>CE11</f>
        <v>0</v>
      </c>
      <c r="CF12" s="12">
        <f t="shared" si="111"/>
        <v>0</v>
      </c>
      <c r="CG12" s="23">
        <f t="shared" si="112"/>
        <v>0</v>
      </c>
      <c r="CH12" s="45">
        <f>CH11</f>
        <v>0</v>
      </c>
      <c r="CI12" s="12">
        <f t="shared" si="113"/>
        <v>0</v>
      </c>
      <c r="CJ12" s="23">
        <f t="shared" si="114"/>
        <v>0</v>
      </c>
      <c r="CK12" s="45">
        <f>CK11</f>
        <v>0</v>
      </c>
      <c r="CL12" s="12">
        <f t="shared" si="115"/>
        <v>0</v>
      </c>
      <c r="CM12" s="23">
        <f t="shared" si="116"/>
        <v>0</v>
      </c>
      <c r="CN12" s="45">
        <f>CN11</f>
        <v>0</v>
      </c>
      <c r="CO12" s="12">
        <f t="shared" si="117"/>
        <v>0</v>
      </c>
      <c r="CP12" s="23">
        <f t="shared" si="118"/>
        <v>0</v>
      </c>
      <c r="CQ12" s="45">
        <f>CQ11</f>
        <v>0</v>
      </c>
      <c r="CR12" s="12">
        <f t="shared" si="119"/>
        <v>0</v>
      </c>
      <c r="CS12" s="23">
        <f t="shared" si="120"/>
        <v>0</v>
      </c>
      <c r="CT12" s="45">
        <f>CT11</f>
        <v>0</v>
      </c>
      <c r="CU12" s="12">
        <f t="shared" si="121"/>
        <v>0</v>
      </c>
      <c r="CV12" s="23">
        <f t="shared" si="122"/>
        <v>0</v>
      </c>
      <c r="CW12" s="45">
        <f>CW11</f>
        <v>0</v>
      </c>
      <c r="CX12" s="12">
        <f t="shared" si="123"/>
        <v>0</v>
      </c>
      <c r="CY12" s="24">
        <f t="shared" si="124"/>
        <v>0</v>
      </c>
      <c r="CZ12" s="45">
        <f>CZ11</f>
        <v>0</v>
      </c>
      <c r="DA12" s="12">
        <f t="shared" si="125"/>
        <v>0</v>
      </c>
      <c r="DB12" s="23">
        <f t="shared" si="126"/>
        <v>0</v>
      </c>
    </row>
    <row r="13" spans="1:106" ht="15.75" hidden="1" thickBot="1" x14ac:dyDescent="0.35">
      <c r="A13" s="1"/>
      <c r="B13" s="1"/>
      <c r="C13" s="1"/>
      <c r="D13" s="116" t="str">
        <f t="shared" si="64"/>
        <v>-</v>
      </c>
      <c r="E13" s="230"/>
      <c r="F13" s="237" t="s">
        <v>227</v>
      </c>
      <c r="G13" s="225"/>
      <c r="H13" s="225"/>
      <c r="I13" s="236">
        <v>60</v>
      </c>
      <c r="J13" s="125"/>
      <c r="K13" s="126" t="str">
        <f>+IF(F13="","",IF(F13=VLOOKUP(F13,'Master Data (December 2025)'!$B$10:$B$1857,1),"-","No Data"))</f>
        <v>No Data</v>
      </c>
      <c r="L13" s="127">
        <v>1</v>
      </c>
      <c r="M13" s="127">
        <v>1</v>
      </c>
      <c r="N13" s="45"/>
      <c r="O13" s="12">
        <f t="shared" si="65"/>
        <v>0</v>
      </c>
      <c r="P13" s="23">
        <f t="shared" si="66"/>
        <v>0</v>
      </c>
      <c r="Q13" s="45"/>
      <c r="R13" s="12">
        <f t="shared" si="67"/>
        <v>0</v>
      </c>
      <c r="S13" s="23">
        <f t="shared" si="68"/>
        <v>0</v>
      </c>
      <c r="T13" s="45"/>
      <c r="U13" s="12">
        <f t="shared" si="69"/>
        <v>0</v>
      </c>
      <c r="V13" s="23">
        <f t="shared" si="70"/>
        <v>0</v>
      </c>
      <c r="W13" s="45"/>
      <c r="X13" s="12">
        <f t="shared" si="71"/>
        <v>0</v>
      </c>
      <c r="Y13" s="23">
        <f t="shared" si="72"/>
        <v>0</v>
      </c>
      <c r="Z13" s="45"/>
      <c r="AA13" s="12">
        <f t="shared" si="73"/>
        <v>0</v>
      </c>
      <c r="AB13" s="23">
        <f t="shared" si="74"/>
        <v>0</v>
      </c>
      <c r="AC13" s="45"/>
      <c r="AD13" s="12">
        <f t="shared" si="75"/>
        <v>0</v>
      </c>
      <c r="AE13" s="23">
        <f t="shared" si="76"/>
        <v>0</v>
      </c>
      <c r="AF13" s="45"/>
      <c r="AG13" s="12">
        <f t="shared" si="77"/>
        <v>0</v>
      </c>
      <c r="AH13" s="23">
        <f t="shared" si="78"/>
        <v>0</v>
      </c>
      <c r="AI13" s="45"/>
      <c r="AJ13" s="12">
        <f t="shared" si="79"/>
        <v>0</v>
      </c>
      <c r="AK13" s="23">
        <f t="shared" si="80"/>
        <v>0</v>
      </c>
      <c r="AL13" s="45"/>
      <c r="AM13" s="12">
        <f t="shared" si="81"/>
        <v>0</v>
      </c>
      <c r="AN13" s="23">
        <f t="shared" si="82"/>
        <v>0</v>
      </c>
      <c r="AO13" s="45"/>
      <c r="AP13" s="12">
        <f t="shared" si="83"/>
        <v>0</v>
      </c>
      <c r="AQ13" s="23">
        <f t="shared" si="84"/>
        <v>0</v>
      </c>
      <c r="AR13" s="45"/>
      <c r="AS13" s="12">
        <f t="shared" si="85"/>
        <v>0</v>
      </c>
      <c r="AT13" s="23">
        <f t="shared" si="86"/>
        <v>0</v>
      </c>
      <c r="AU13" s="45"/>
      <c r="AV13" s="12">
        <f t="shared" si="87"/>
        <v>0</v>
      </c>
      <c r="AW13" s="23">
        <f t="shared" si="88"/>
        <v>0</v>
      </c>
      <c r="AX13" s="45"/>
      <c r="AY13" s="12">
        <f t="shared" si="89"/>
        <v>0</v>
      </c>
      <c r="AZ13" s="23">
        <f t="shared" si="90"/>
        <v>0</v>
      </c>
      <c r="BA13" s="45"/>
      <c r="BB13" s="12">
        <f t="shared" si="91"/>
        <v>0</v>
      </c>
      <c r="BC13" s="23">
        <f t="shared" si="92"/>
        <v>0</v>
      </c>
      <c r="BD13" s="45"/>
      <c r="BE13" s="12">
        <f t="shared" si="93"/>
        <v>0</v>
      </c>
      <c r="BF13" s="23">
        <f t="shared" si="94"/>
        <v>0</v>
      </c>
      <c r="BG13" s="45"/>
      <c r="BH13" s="12">
        <f t="shared" si="95"/>
        <v>0</v>
      </c>
      <c r="BI13" s="23">
        <f t="shared" si="96"/>
        <v>0</v>
      </c>
      <c r="BJ13" s="45"/>
      <c r="BK13" s="12">
        <f t="shared" si="97"/>
        <v>0</v>
      </c>
      <c r="BL13" s="23">
        <f t="shared" si="98"/>
        <v>0</v>
      </c>
      <c r="BM13" s="45"/>
      <c r="BN13" s="12">
        <f t="shared" si="99"/>
        <v>0</v>
      </c>
      <c r="BO13" s="23">
        <f t="shared" si="100"/>
        <v>0</v>
      </c>
      <c r="BP13" s="45"/>
      <c r="BQ13" s="12">
        <f t="shared" si="101"/>
        <v>0</v>
      </c>
      <c r="BR13" s="23">
        <f t="shared" si="102"/>
        <v>0</v>
      </c>
      <c r="BS13" s="45"/>
      <c r="BT13" s="12">
        <f t="shared" si="103"/>
        <v>0</v>
      </c>
      <c r="BU13" s="23">
        <f t="shared" si="104"/>
        <v>0</v>
      </c>
      <c r="BV13" s="45"/>
      <c r="BW13" s="12">
        <f t="shared" si="105"/>
        <v>0</v>
      </c>
      <c r="BX13" s="23">
        <f t="shared" si="106"/>
        <v>0</v>
      </c>
      <c r="BY13" s="45"/>
      <c r="BZ13" s="12">
        <f t="shared" si="107"/>
        <v>0</v>
      </c>
      <c r="CA13" s="23">
        <f t="shared" si="108"/>
        <v>0</v>
      </c>
      <c r="CB13" s="45"/>
      <c r="CC13" s="12">
        <f t="shared" si="109"/>
        <v>0</v>
      </c>
      <c r="CD13" s="23">
        <f t="shared" si="110"/>
        <v>0</v>
      </c>
      <c r="CE13" s="45"/>
      <c r="CF13" s="12">
        <f t="shared" si="111"/>
        <v>0</v>
      </c>
      <c r="CG13" s="23">
        <f t="shared" si="112"/>
        <v>0</v>
      </c>
      <c r="CH13" s="45"/>
      <c r="CI13" s="12">
        <f t="shared" si="113"/>
        <v>0</v>
      </c>
      <c r="CJ13" s="23">
        <f t="shared" si="114"/>
        <v>0</v>
      </c>
      <c r="CK13" s="45"/>
      <c r="CL13" s="12">
        <f t="shared" si="115"/>
        <v>0</v>
      </c>
      <c r="CM13" s="23">
        <f t="shared" si="116"/>
        <v>0</v>
      </c>
      <c r="CN13" s="45"/>
      <c r="CO13" s="12">
        <f t="shared" si="117"/>
        <v>0</v>
      </c>
      <c r="CP13" s="23">
        <f t="shared" si="118"/>
        <v>0</v>
      </c>
      <c r="CQ13" s="45"/>
      <c r="CR13" s="12">
        <f t="shared" si="119"/>
        <v>0</v>
      </c>
      <c r="CS13" s="23">
        <f t="shared" si="120"/>
        <v>0</v>
      </c>
      <c r="CT13" s="45"/>
      <c r="CU13" s="12">
        <f t="shared" si="121"/>
        <v>0</v>
      </c>
      <c r="CV13" s="23">
        <f t="shared" si="122"/>
        <v>0</v>
      </c>
      <c r="CW13" s="45"/>
      <c r="CX13" s="12">
        <f t="shared" si="123"/>
        <v>0</v>
      </c>
      <c r="CY13" s="24">
        <f t="shared" si="124"/>
        <v>0</v>
      </c>
      <c r="CZ13" s="45"/>
      <c r="DA13" s="12">
        <f t="shared" si="125"/>
        <v>0</v>
      </c>
      <c r="DB13" s="23">
        <f t="shared" si="126"/>
        <v>0</v>
      </c>
    </row>
    <row r="14" spans="1:106" ht="15.75" hidden="1" thickBot="1" x14ac:dyDescent="0.35">
      <c r="A14" s="1"/>
      <c r="B14" s="1"/>
      <c r="C14" s="1"/>
      <c r="D14" s="116" t="str">
        <f t="shared" si="64"/>
        <v>-</v>
      </c>
      <c r="E14" s="230"/>
      <c r="F14" s="237" t="s">
        <v>232</v>
      </c>
      <c r="G14" s="225"/>
      <c r="H14" s="225"/>
      <c r="I14" s="238">
        <v>20</v>
      </c>
      <c r="J14" s="125"/>
      <c r="K14" s="126" t="str">
        <f>+IF(F14="","",IF(F14=VLOOKUP(F14,'Master Data (December 2025)'!$B$10:$B$1857,1),"-","No Data"))</f>
        <v>No Data</v>
      </c>
      <c r="L14" s="127">
        <v>1</v>
      </c>
      <c r="M14" s="127">
        <v>1</v>
      </c>
      <c r="N14" s="45"/>
      <c r="O14" s="12">
        <f t="shared" si="65"/>
        <v>0</v>
      </c>
      <c r="P14" s="23">
        <f t="shared" si="66"/>
        <v>0</v>
      </c>
      <c r="Q14" s="45"/>
      <c r="R14" s="12">
        <f t="shared" si="67"/>
        <v>0</v>
      </c>
      <c r="S14" s="23">
        <f t="shared" si="68"/>
        <v>0</v>
      </c>
      <c r="T14" s="45"/>
      <c r="U14" s="12">
        <f t="shared" si="69"/>
        <v>0</v>
      </c>
      <c r="V14" s="23">
        <f t="shared" si="70"/>
        <v>0</v>
      </c>
      <c r="W14" s="45"/>
      <c r="X14" s="12">
        <f t="shared" si="71"/>
        <v>0</v>
      </c>
      <c r="Y14" s="23">
        <f t="shared" si="72"/>
        <v>0</v>
      </c>
      <c r="Z14" s="45"/>
      <c r="AA14" s="12">
        <f t="shared" si="73"/>
        <v>0</v>
      </c>
      <c r="AB14" s="23">
        <f t="shared" si="74"/>
        <v>0</v>
      </c>
      <c r="AC14" s="45"/>
      <c r="AD14" s="12">
        <f t="shared" si="75"/>
        <v>0</v>
      </c>
      <c r="AE14" s="23">
        <f t="shared" si="76"/>
        <v>0</v>
      </c>
      <c r="AF14" s="45"/>
      <c r="AG14" s="12">
        <f t="shared" si="77"/>
        <v>0</v>
      </c>
      <c r="AH14" s="23">
        <f t="shared" si="78"/>
        <v>0</v>
      </c>
      <c r="AI14" s="45"/>
      <c r="AJ14" s="12">
        <f t="shared" si="79"/>
        <v>0</v>
      </c>
      <c r="AK14" s="23">
        <f t="shared" si="80"/>
        <v>0</v>
      </c>
      <c r="AL14" s="45"/>
      <c r="AM14" s="12">
        <f t="shared" si="81"/>
        <v>0</v>
      </c>
      <c r="AN14" s="23">
        <f t="shared" si="82"/>
        <v>0</v>
      </c>
      <c r="AO14" s="45"/>
      <c r="AP14" s="12">
        <f t="shared" si="83"/>
        <v>0</v>
      </c>
      <c r="AQ14" s="23">
        <f t="shared" si="84"/>
        <v>0</v>
      </c>
      <c r="AR14" s="45"/>
      <c r="AS14" s="12">
        <f t="shared" si="85"/>
        <v>0</v>
      </c>
      <c r="AT14" s="23">
        <f t="shared" si="86"/>
        <v>0</v>
      </c>
      <c r="AU14" s="45"/>
      <c r="AV14" s="12">
        <f t="shared" si="87"/>
        <v>0</v>
      </c>
      <c r="AW14" s="23">
        <f t="shared" si="88"/>
        <v>0</v>
      </c>
      <c r="AX14" s="45"/>
      <c r="AY14" s="12">
        <f t="shared" si="89"/>
        <v>0</v>
      </c>
      <c r="AZ14" s="23">
        <f t="shared" si="90"/>
        <v>0</v>
      </c>
      <c r="BA14" s="45"/>
      <c r="BB14" s="12">
        <f t="shared" si="91"/>
        <v>0</v>
      </c>
      <c r="BC14" s="23">
        <f t="shared" si="92"/>
        <v>0</v>
      </c>
      <c r="BD14" s="45"/>
      <c r="BE14" s="12">
        <f t="shared" si="93"/>
        <v>0</v>
      </c>
      <c r="BF14" s="23">
        <f t="shared" si="94"/>
        <v>0</v>
      </c>
      <c r="BG14" s="45"/>
      <c r="BH14" s="12">
        <f t="shared" si="95"/>
        <v>0</v>
      </c>
      <c r="BI14" s="23">
        <f t="shared" si="96"/>
        <v>0</v>
      </c>
      <c r="BJ14" s="45"/>
      <c r="BK14" s="12">
        <f t="shared" si="97"/>
        <v>0</v>
      </c>
      <c r="BL14" s="23">
        <f t="shared" si="98"/>
        <v>0</v>
      </c>
      <c r="BM14" s="45"/>
      <c r="BN14" s="12">
        <f t="shared" si="99"/>
        <v>0</v>
      </c>
      <c r="BO14" s="23">
        <f t="shared" si="100"/>
        <v>0</v>
      </c>
      <c r="BP14" s="45"/>
      <c r="BQ14" s="12">
        <f t="shared" si="101"/>
        <v>0</v>
      </c>
      <c r="BR14" s="23">
        <f t="shared" si="102"/>
        <v>0</v>
      </c>
      <c r="BS14" s="45"/>
      <c r="BT14" s="12">
        <f t="shared" si="103"/>
        <v>0</v>
      </c>
      <c r="BU14" s="23">
        <f t="shared" si="104"/>
        <v>0</v>
      </c>
      <c r="BV14" s="45"/>
      <c r="BW14" s="12">
        <f t="shared" si="105"/>
        <v>0</v>
      </c>
      <c r="BX14" s="23">
        <f t="shared" si="106"/>
        <v>0</v>
      </c>
      <c r="BY14" s="45"/>
      <c r="BZ14" s="12">
        <f t="shared" si="107"/>
        <v>0</v>
      </c>
      <c r="CA14" s="23">
        <f t="shared" si="108"/>
        <v>0</v>
      </c>
      <c r="CB14" s="45"/>
      <c r="CC14" s="12">
        <f t="shared" si="109"/>
        <v>0</v>
      </c>
      <c r="CD14" s="23">
        <f t="shared" si="110"/>
        <v>0</v>
      </c>
      <c r="CE14" s="45"/>
      <c r="CF14" s="12">
        <f t="shared" si="111"/>
        <v>0</v>
      </c>
      <c r="CG14" s="23">
        <f t="shared" si="112"/>
        <v>0</v>
      </c>
      <c r="CH14" s="45"/>
      <c r="CI14" s="12">
        <f t="shared" si="113"/>
        <v>0</v>
      </c>
      <c r="CJ14" s="23">
        <f t="shared" si="114"/>
        <v>0</v>
      </c>
      <c r="CK14" s="45"/>
      <c r="CL14" s="12">
        <f t="shared" si="115"/>
        <v>0</v>
      </c>
      <c r="CM14" s="23">
        <f t="shared" si="116"/>
        <v>0</v>
      </c>
      <c r="CN14" s="45"/>
      <c r="CO14" s="12">
        <f t="shared" si="117"/>
        <v>0</v>
      </c>
      <c r="CP14" s="23">
        <f t="shared" si="118"/>
        <v>0</v>
      </c>
      <c r="CQ14" s="45"/>
      <c r="CR14" s="12">
        <f t="shared" si="119"/>
        <v>0</v>
      </c>
      <c r="CS14" s="23">
        <f t="shared" si="120"/>
        <v>0</v>
      </c>
      <c r="CT14" s="45"/>
      <c r="CU14" s="12">
        <f t="shared" si="121"/>
        <v>0</v>
      </c>
      <c r="CV14" s="23">
        <f t="shared" si="122"/>
        <v>0</v>
      </c>
      <c r="CW14" s="45"/>
      <c r="CX14" s="12">
        <f t="shared" si="123"/>
        <v>0</v>
      </c>
      <c r="CY14" s="24">
        <f t="shared" si="124"/>
        <v>0</v>
      </c>
      <c r="CZ14" s="45"/>
      <c r="DA14" s="12">
        <f t="shared" si="125"/>
        <v>0</v>
      </c>
      <c r="DB14" s="23">
        <f t="shared" si="126"/>
        <v>0</v>
      </c>
    </row>
    <row r="15" spans="1:106" ht="15.75" hidden="1" thickBot="1" x14ac:dyDescent="0.35">
      <c r="A15" s="1"/>
      <c r="B15" s="1"/>
      <c r="C15" s="1"/>
      <c r="D15" s="116" t="str">
        <f t="shared" si="64"/>
        <v>-</v>
      </c>
      <c r="E15" s="230"/>
      <c r="F15" s="237" t="s">
        <v>245</v>
      </c>
      <c r="G15" s="225"/>
      <c r="H15" s="225"/>
      <c r="I15" s="238">
        <v>30</v>
      </c>
      <c r="J15" s="125"/>
      <c r="K15" s="126" t="str">
        <f>+IF(F15="","",IF(F15=VLOOKUP(F15,'Master Data (December 2025)'!$B$10:$B$1857,1),"-","No Data"))</f>
        <v>No Data</v>
      </c>
      <c r="L15" s="127">
        <v>1</v>
      </c>
      <c r="M15" s="127">
        <v>1</v>
      </c>
      <c r="N15" s="45"/>
      <c r="O15" s="12">
        <f t="shared" si="65"/>
        <v>0</v>
      </c>
      <c r="P15" s="23">
        <f t="shared" si="66"/>
        <v>0</v>
      </c>
      <c r="Q15" s="45"/>
      <c r="R15" s="12">
        <f t="shared" si="67"/>
        <v>0</v>
      </c>
      <c r="S15" s="23">
        <f t="shared" si="68"/>
        <v>0</v>
      </c>
      <c r="T15" s="45"/>
      <c r="U15" s="12">
        <f t="shared" si="69"/>
        <v>0</v>
      </c>
      <c r="V15" s="23">
        <f t="shared" si="70"/>
        <v>0</v>
      </c>
      <c r="W15" s="45"/>
      <c r="X15" s="12">
        <f t="shared" si="71"/>
        <v>0</v>
      </c>
      <c r="Y15" s="23">
        <f t="shared" si="72"/>
        <v>0</v>
      </c>
      <c r="Z15" s="45"/>
      <c r="AA15" s="12">
        <f t="shared" si="73"/>
        <v>0</v>
      </c>
      <c r="AB15" s="23">
        <f t="shared" si="74"/>
        <v>0</v>
      </c>
      <c r="AC15" s="45"/>
      <c r="AD15" s="12">
        <f t="shared" si="75"/>
        <v>0</v>
      </c>
      <c r="AE15" s="23">
        <f t="shared" si="76"/>
        <v>0</v>
      </c>
      <c r="AF15" s="45"/>
      <c r="AG15" s="12">
        <f t="shared" si="77"/>
        <v>0</v>
      </c>
      <c r="AH15" s="23">
        <f t="shared" si="78"/>
        <v>0</v>
      </c>
      <c r="AI15" s="45"/>
      <c r="AJ15" s="12">
        <f t="shared" si="79"/>
        <v>0</v>
      </c>
      <c r="AK15" s="23">
        <f t="shared" si="80"/>
        <v>0</v>
      </c>
      <c r="AL15" s="45"/>
      <c r="AM15" s="12">
        <f t="shared" si="81"/>
        <v>0</v>
      </c>
      <c r="AN15" s="23">
        <f t="shared" si="82"/>
        <v>0</v>
      </c>
      <c r="AO15" s="45"/>
      <c r="AP15" s="12">
        <f t="shared" si="83"/>
        <v>0</v>
      </c>
      <c r="AQ15" s="23">
        <f t="shared" si="84"/>
        <v>0</v>
      </c>
      <c r="AR15" s="45"/>
      <c r="AS15" s="12">
        <f t="shared" si="85"/>
        <v>0</v>
      </c>
      <c r="AT15" s="23">
        <f t="shared" si="86"/>
        <v>0</v>
      </c>
      <c r="AU15" s="45"/>
      <c r="AV15" s="12">
        <f t="shared" si="87"/>
        <v>0</v>
      </c>
      <c r="AW15" s="23">
        <f t="shared" si="88"/>
        <v>0</v>
      </c>
      <c r="AX15" s="45"/>
      <c r="AY15" s="12">
        <f t="shared" si="89"/>
        <v>0</v>
      </c>
      <c r="AZ15" s="23">
        <f t="shared" si="90"/>
        <v>0</v>
      </c>
      <c r="BA15" s="45"/>
      <c r="BB15" s="12">
        <f t="shared" si="91"/>
        <v>0</v>
      </c>
      <c r="BC15" s="23">
        <f t="shared" si="92"/>
        <v>0</v>
      </c>
      <c r="BD15" s="45"/>
      <c r="BE15" s="12">
        <f t="shared" si="93"/>
        <v>0</v>
      </c>
      <c r="BF15" s="23">
        <f t="shared" si="94"/>
        <v>0</v>
      </c>
      <c r="BG15" s="45"/>
      <c r="BH15" s="12">
        <f t="shared" si="95"/>
        <v>0</v>
      </c>
      <c r="BI15" s="23">
        <f t="shared" si="96"/>
        <v>0</v>
      </c>
      <c r="BJ15" s="45"/>
      <c r="BK15" s="12">
        <f t="shared" si="97"/>
        <v>0</v>
      </c>
      <c r="BL15" s="23">
        <f t="shared" si="98"/>
        <v>0</v>
      </c>
      <c r="BM15" s="45"/>
      <c r="BN15" s="12">
        <f t="shared" si="99"/>
        <v>0</v>
      </c>
      <c r="BO15" s="23">
        <f t="shared" si="100"/>
        <v>0</v>
      </c>
      <c r="BP15" s="45"/>
      <c r="BQ15" s="12">
        <f t="shared" si="101"/>
        <v>0</v>
      </c>
      <c r="BR15" s="23">
        <f t="shared" si="102"/>
        <v>0</v>
      </c>
      <c r="BS15" s="45"/>
      <c r="BT15" s="12">
        <f t="shared" si="103"/>
        <v>0</v>
      </c>
      <c r="BU15" s="23">
        <f t="shared" si="104"/>
        <v>0</v>
      </c>
      <c r="BV15" s="45"/>
      <c r="BW15" s="12">
        <f t="shared" si="105"/>
        <v>0</v>
      </c>
      <c r="BX15" s="23">
        <f t="shared" si="106"/>
        <v>0</v>
      </c>
      <c r="BY15" s="45"/>
      <c r="BZ15" s="12">
        <f t="shared" si="107"/>
        <v>0</v>
      </c>
      <c r="CA15" s="23">
        <f t="shared" si="108"/>
        <v>0</v>
      </c>
      <c r="CB15" s="45"/>
      <c r="CC15" s="12">
        <f t="shared" si="109"/>
        <v>0</v>
      </c>
      <c r="CD15" s="23">
        <f t="shared" si="110"/>
        <v>0</v>
      </c>
      <c r="CE15" s="45"/>
      <c r="CF15" s="12">
        <f t="shared" si="111"/>
        <v>0</v>
      </c>
      <c r="CG15" s="23">
        <f t="shared" si="112"/>
        <v>0</v>
      </c>
      <c r="CH15" s="45"/>
      <c r="CI15" s="12">
        <f t="shared" si="113"/>
        <v>0</v>
      </c>
      <c r="CJ15" s="23">
        <f t="shared" si="114"/>
        <v>0</v>
      </c>
      <c r="CK15" s="45"/>
      <c r="CL15" s="12">
        <f t="shared" si="115"/>
        <v>0</v>
      </c>
      <c r="CM15" s="23">
        <f t="shared" si="116"/>
        <v>0</v>
      </c>
      <c r="CN15" s="45"/>
      <c r="CO15" s="12">
        <f t="shared" si="117"/>
        <v>0</v>
      </c>
      <c r="CP15" s="23">
        <f t="shared" si="118"/>
        <v>0</v>
      </c>
      <c r="CQ15" s="45"/>
      <c r="CR15" s="12">
        <f t="shared" si="119"/>
        <v>0</v>
      </c>
      <c r="CS15" s="23">
        <f t="shared" si="120"/>
        <v>0</v>
      </c>
      <c r="CT15" s="45"/>
      <c r="CU15" s="12">
        <f t="shared" si="121"/>
        <v>0</v>
      </c>
      <c r="CV15" s="23">
        <f t="shared" si="122"/>
        <v>0</v>
      </c>
      <c r="CW15" s="45"/>
      <c r="CX15" s="12">
        <f t="shared" si="123"/>
        <v>0</v>
      </c>
      <c r="CY15" s="24">
        <f t="shared" si="124"/>
        <v>0</v>
      </c>
      <c r="CZ15" s="45"/>
      <c r="DA15" s="12">
        <f t="shared" si="125"/>
        <v>0</v>
      </c>
      <c r="DB15" s="23">
        <f t="shared" si="126"/>
        <v>0</v>
      </c>
    </row>
    <row r="16" spans="1:106" ht="15.75" hidden="1" thickBot="1" x14ac:dyDescent="0.35">
      <c r="A16" s="1"/>
      <c r="B16" s="1"/>
      <c r="C16" s="1"/>
      <c r="D16" s="116" t="str">
        <f t="shared" si="64"/>
        <v>-</v>
      </c>
      <c r="E16" s="231"/>
      <c r="F16" s="239" t="s">
        <v>246</v>
      </c>
      <c r="G16" s="92"/>
      <c r="H16" s="92"/>
      <c r="I16" s="240">
        <v>20</v>
      </c>
      <c r="J16" s="125"/>
      <c r="K16" s="126" t="str">
        <f>+IF(F16="","",IF(F16=VLOOKUP(F16,'Master Data (December 2025)'!$B$10:$B$1857,1),"-","No Data"))</f>
        <v>No Data</v>
      </c>
      <c r="L16" s="127">
        <v>1</v>
      </c>
      <c r="M16" s="127">
        <v>1</v>
      </c>
      <c r="N16" s="45"/>
      <c r="O16" s="12">
        <f t="shared" si="65"/>
        <v>0</v>
      </c>
      <c r="P16" s="23">
        <f t="shared" si="66"/>
        <v>0</v>
      </c>
      <c r="Q16" s="45"/>
      <c r="R16" s="12">
        <f t="shared" si="67"/>
        <v>0</v>
      </c>
      <c r="S16" s="23">
        <f t="shared" si="68"/>
        <v>0</v>
      </c>
      <c r="T16" s="45"/>
      <c r="U16" s="12">
        <f t="shared" si="69"/>
        <v>0</v>
      </c>
      <c r="V16" s="23">
        <f t="shared" si="70"/>
        <v>0</v>
      </c>
      <c r="W16" s="45"/>
      <c r="X16" s="12">
        <f t="shared" si="71"/>
        <v>0</v>
      </c>
      <c r="Y16" s="23">
        <f t="shared" si="72"/>
        <v>0</v>
      </c>
      <c r="Z16" s="45"/>
      <c r="AA16" s="12">
        <f t="shared" si="73"/>
        <v>0</v>
      </c>
      <c r="AB16" s="23">
        <f t="shared" si="74"/>
        <v>0</v>
      </c>
      <c r="AC16" s="45"/>
      <c r="AD16" s="12">
        <f t="shared" si="75"/>
        <v>0</v>
      </c>
      <c r="AE16" s="23">
        <f t="shared" si="76"/>
        <v>0</v>
      </c>
      <c r="AF16" s="45"/>
      <c r="AG16" s="12">
        <f t="shared" si="77"/>
        <v>0</v>
      </c>
      <c r="AH16" s="23">
        <f t="shared" si="78"/>
        <v>0</v>
      </c>
      <c r="AI16" s="45"/>
      <c r="AJ16" s="12">
        <f t="shared" si="79"/>
        <v>0</v>
      </c>
      <c r="AK16" s="23">
        <f t="shared" si="80"/>
        <v>0</v>
      </c>
      <c r="AL16" s="45"/>
      <c r="AM16" s="12">
        <f t="shared" si="81"/>
        <v>0</v>
      </c>
      <c r="AN16" s="23">
        <f t="shared" si="82"/>
        <v>0</v>
      </c>
      <c r="AO16" s="45"/>
      <c r="AP16" s="12">
        <f t="shared" si="83"/>
        <v>0</v>
      </c>
      <c r="AQ16" s="23">
        <f t="shared" si="84"/>
        <v>0</v>
      </c>
      <c r="AR16" s="45"/>
      <c r="AS16" s="12">
        <f t="shared" si="85"/>
        <v>0</v>
      </c>
      <c r="AT16" s="23">
        <f t="shared" si="86"/>
        <v>0</v>
      </c>
      <c r="AU16" s="45"/>
      <c r="AV16" s="12">
        <f t="shared" si="87"/>
        <v>0</v>
      </c>
      <c r="AW16" s="23">
        <f t="shared" si="88"/>
        <v>0</v>
      </c>
      <c r="AX16" s="45"/>
      <c r="AY16" s="12">
        <f t="shared" si="89"/>
        <v>0</v>
      </c>
      <c r="AZ16" s="23">
        <f t="shared" si="90"/>
        <v>0</v>
      </c>
      <c r="BA16" s="45"/>
      <c r="BB16" s="12">
        <f t="shared" si="91"/>
        <v>0</v>
      </c>
      <c r="BC16" s="23">
        <f t="shared" si="92"/>
        <v>0</v>
      </c>
      <c r="BD16" s="45"/>
      <c r="BE16" s="12">
        <f t="shared" si="93"/>
        <v>0</v>
      </c>
      <c r="BF16" s="23">
        <f t="shared" si="94"/>
        <v>0</v>
      </c>
      <c r="BG16" s="45"/>
      <c r="BH16" s="12">
        <f t="shared" si="95"/>
        <v>0</v>
      </c>
      <c r="BI16" s="23">
        <f t="shared" si="96"/>
        <v>0</v>
      </c>
      <c r="BJ16" s="45"/>
      <c r="BK16" s="12">
        <f t="shared" si="97"/>
        <v>0</v>
      </c>
      <c r="BL16" s="23">
        <f t="shared" si="98"/>
        <v>0</v>
      </c>
      <c r="BM16" s="45"/>
      <c r="BN16" s="12">
        <f t="shared" si="99"/>
        <v>0</v>
      </c>
      <c r="BO16" s="23">
        <f t="shared" si="100"/>
        <v>0</v>
      </c>
      <c r="BP16" s="45"/>
      <c r="BQ16" s="12">
        <f t="shared" si="101"/>
        <v>0</v>
      </c>
      <c r="BR16" s="23">
        <f t="shared" si="102"/>
        <v>0</v>
      </c>
      <c r="BS16" s="45"/>
      <c r="BT16" s="12">
        <f t="shared" si="103"/>
        <v>0</v>
      </c>
      <c r="BU16" s="23">
        <f t="shared" si="104"/>
        <v>0</v>
      </c>
      <c r="BV16" s="45"/>
      <c r="BW16" s="12">
        <f t="shared" si="105"/>
        <v>0</v>
      </c>
      <c r="BX16" s="23">
        <f t="shared" si="106"/>
        <v>0</v>
      </c>
      <c r="BY16" s="45"/>
      <c r="BZ16" s="12">
        <f t="shared" si="107"/>
        <v>0</v>
      </c>
      <c r="CA16" s="23">
        <f t="shared" si="108"/>
        <v>0</v>
      </c>
      <c r="CB16" s="45"/>
      <c r="CC16" s="12">
        <f t="shared" si="109"/>
        <v>0</v>
      </c>
      <c r="CD16" s="23">
        <f t="shared" si="110"/>
        <v>0</v>
      </c>
      <c r="CE16" s="45"/>
      <c r="CF16" s="12">
        <f t="shared" si="111"/>
        <v>0</v>
      </c>
      <c r="CG16" s="23">
        <f t="shared" si="112"/>
        <v>0</v>
      </c>
      <c r="CH16" s="45"/>
      <c r="CI16" s="12">
        <f t="shared" si="113"/>
        <v>0</v>
      </c>
      <c r="CJ16" s="23">
        <f t="shared" si="114"/>
        <v>0</v>
      </c>
      <c r="CK16" s="45"/>
      <c r="CL16" s="12">
        <f t="shared" si="115"/>
        <v>0</v>
      </c>
      <c r="CM16" s="23">
        <f t="shared" si="116"/>
        <v>0</v>
      </c>
      <c r="CN16" s="45"/>
      <c r="CO16" s="12">
        <f t="shared" si="117"/>
        <v>0</v>
      </c>
      <c r="CP16" s="23">
        <f t="shared" si="118"/>
        <v>0</v>
      </c>
      <c r="CQ16" s="45"/>
      <c r="CR16" s="12">
        <f t="shared" si="119"/>
        <v>0</v>
      </c>
      <c r="CS16" s="23">
        <f t="shared" si="120"/>
        <v>0</v>
      </c>
      <c r="CT16" s="45"/>
      <c r="CU16" s="12">
        <f t="shared" si="121"/>
        <v>0</v>
      </c>
      <c r="CV16" s="23">
        <f t="shared" si="122"/>
        <v>0</v>
      </c>
      <c r="CW16" s="45"/>
      <c r="CX16" s="12">
        <f t="shared" si="123"/>
        <v>0</v>
      </c>
      <c r="CY16" s="24">
        <f t="shared" si="124"/>
        <v>0</v>
      </c>
      <c r="CZ16" s="45"/>
      <c r="DA16" s="12">
        <f t="shared" si="125"/>
        <v>0</v>
      </c>
      <c r="DB16" s="23">
        <f t="shared" si="126"/>
        <v>0</v>
      </c>
    </row>
    <row r="17" spans="1:106" ht="15.75" thickBot="1" x14ac:dyDescent="0.35">
      <c r="A17" s="1"/>
      <c r="B17" s="1"/>
      <c r="C17" s="1"/>
      <c r="D17" s="116" t="str">
        <f t="shared" si="64"/>
        <v>-</v>
      </c>
      <c r="E17" s="229" t="s">
        <v>247</v>
      </c>
      <c r="F17" s="232" t="s">
        <v>159</v>
      </c>
      <c r="G17" s="233"/>
      <c r="H17" s="233"/>
      <c r="I17" s="234">
        <v>30</v>
      </c>
      <c r="J17" s="125"/>
      <c r="K17" s="126" t="str">
        <f>+IF(F17="","",IF(F17=VLOOKUP(F17,'Master Data (December 2025)'!$B$10:$B$1857,1),"-","No Data"))</f>
        <v>-</v>
      </c>
      <c r="L17" s="127">
        <v>750</v>
      </c>
      <c r="M17" s="127">
        <v>1</v>
      </c>
      <c r="N17" s="45"/>
      <c r="O17" s="12">
        <f t="shared" si="65"/>
        <v>0</v>
      </c>
      <c r="P17" s="23">
        <f t="shared" si="66"/>
        <v>0</v>
      </c>
      <c r="Q17" s="45"/>
      <c r="R17" s="12">
        <f t="shared" si="67"/>
        <v>0</v>
      </c>
      <c r="S17" s="23">
        <f t="shared" si="68"/>
        <v>0</v>
      </c>
      <c r="T17" s="45"/>
      <c r="U17" s="12">
        <f t="shared" si="69"/>
        <v>0</v>
      </c>
      <c r="V17" s="23">
        <f t="shared" si="70"/>
        <v>0</v>
      </c>
      <c r="W17" s="45"/>
      <c r="X17" s="12">
        <f t="shared" si="71"/>
        <v>0</v>
      </c>
      <c r="Y17" s="23">
        <f t="shared" si="72"/>
        <v>0</v>
      </c>
      <c r="Z17" s="45"/>
      <c r="AA17" s="12">
        <f t="shared" si="73"/>
        <v>0</v>
      </c>
      <c r="AB17" s="23">
        <f t="shared" si="74"/>
        <v>0</v>
      </c>
      <c r="AC17" s="45"/>
      <c r="AD17" s="12">
        <f t="shared" si="75"/>
        <v>0</v>
      </c>
      <c r="AE17" s="23">
        <f t="shared" si="76"/>
        <v>0</v>
      </c>
      <c r="AF17" s="45"/>
      <c r="AG17" s="12">
        <f t="shared" si="77"/>
        <v>0</v>
      </c>
      <c r="AH17" s="23">
        <f t="shared" si="78"/>
        <v>0</v>
      </c>
      <c r="AI17" s="45"/>
      <c r="AJ17" s="12">
        <f t="shared" si="79"/>
        <v>0</v>
      </c>
      <c r="AK17" s="23">
        <f t="shared" si="80"/>
        <v>0</v>
      </c>
      <c r="AL17" s="45"/>
      <c r="AM17" s="12">
        <f t="shared" si="81"/>
        <v>0</v>
      </c>
      <c r="AN17" s="23">
        <f t="shared" si="82"/>
        <v>0</v>
      </c>
      <c r="AO17" s="45"/>
      <c r="AP17" s="12">
        <f t="shared" si="83"/>
        <v>0</v>
      </c>
      <c r="AQ17" s="23">
        <f t="shared" si="84"/>
        <v>0</v>
      </c>
      <c r="AR17" s="45"/>
      <c r="AS17" s="12">
        <f t="shared" si="85"/>
        <v>0</v>
      </c>
      <c r="AT17" s="23">
        <f t="shared" si="86"/>
        <v>0</v>
      </c>
      <c r="AU17" s="45"/>
      <c r="AV17" s="12">
        <f t="shared" si="87"/>
        <v>0</v>
      </c>
      <c r="AW17" s="23">
        <f t="shared" si="88"/>
        <v>0</v>
      </c>
      <c r="AX17" s="45"/>
      <c r="AY17" s="12">
        <f t="shared" si="89"/>
        <v>0</v>
      </c>
      <c r="AZ17" s="23">
        <f t="shared" si="90"/>
        <v>0</v>
      </c>
      <c r="BA17" s="45"/>
      <c r="BB17" s="12">
        <f t="shared" si="91"/>
        <v>0</v>
      </c>
      <c r="BC17" s="23">
        <f t="shared" si="92"/>
        <v>0</v>
      </c>
      <c r="BD17" s="45"/>
      <c r="BE17" s="12">
        <f t="shared" si="93"/>
        <v>0</v>
      </c>
      <c r="BF17" s="23">
        <f t="shared" si="94"/>
        <v>0</v>
      </c>
      <c r="BG17" s="45"/>
      <c r="BH17" s="12">
        <f t="shared" si="95"/>
        <v>0</v>
      </c>
      <c r="BI17" s="23">
        <f t="shared" si="96"/>
        <v>0</v>
      </c>
      <c r="BJ17" s="45"/>
      <c r="BK17" s="12">
        <f t="shared" si="97"/>
        <v>0</v>
      </c>
      <c r="BL17" s="23">
        <f t="shared" si="98"/>
        <v>0</v>
      </c>
      <c r="BM17" s="45"/>
      <c r="BN17" s="12">
        <f t="shared" si="99"/>
        <v>0</v>
      </c>
      <c r="BO17" s="23">
        <f t="shared" si="100"/>
        <v>0</v>
      </c>
      <c r="BP17" s="45"/>
      <c r="BQ17" s="12">
        <f t="shared" si="101"/>
        <v>0</v>
      </c>
      <c r="BR17" s="23">
        <f t="shared" si="102"/>
        <v>0</v>
      </c>
      <c r="BS17" s="45"/>
      <c r="BT17" s="12">
        <f t="shared" si="103"/>
        <v>0</v>
      </c>
      <c r="BU17" s="23">
        <f t="shared" si="104"/>
        <v>0</v>
      </c>
      <c r="BV17" s="45"/>
      <c r="BW17" s="12">
        <f t="shared" si="105"/>
        <v>0</v>
      </c>
      <c r="BX17" s="23">
        <f t="shared" si="106"/>
        <v>0</v>
      </c>
      <c r="BY17" s="45"/>
      <c r="BZ17" s="12">
        <f t="shared" si="107"/>
        <v>0</v>
      </c>
      <c r="CA17" s="23">
        <f t="shared" si="108"/>
        <v>0</v>
      </c>
      <c r="CB17" s="45"/>
      <c r="CC17" s="12">
        <f t="shared" si="109"/>
        <v>0</v>
      </c>
      <c r="CD17" s="23">
        <f t="shared" si="110"/>
        <v>0</v>
      </c>
      <c r="CE17" s="45"/>
      <c r="CF17" s="12">
        <f t="shared" si="111"/>
        <v>0</v>
      </c>
      <c r="CG17" s="23">
        <f t="shared" si="112"/>
        <v>0</v>
      </c>
      <c r="CH17" s="45"/>
      <c r="CI17" s="12">
        <f t="shared" si="113"/>
        <v>0</v>
      </c>
      <c r="CJ17" s="23">
        <f t="shared" si="114"/>
        <v>0</v>
      </c>
      <c r="CK17" s="45"/>
      <c r="CL17" s="12">
        <f t="shared" si="115"/>
        <v>0</v>
      </c>
      <c r="CM17" s="23">
        <f t="shared" si="116"/>
        <v>0</v>
      </c>
      <c r="CN17" s="45"/>
      <c r="CO17" s="12">
        <f t="shared" si="117"/>
        <v>0</v>
      </c>
      <c r="CP17" s="23">
        <f t="shared" si="118"/>
        <v>0</v>
      </c>
      <c r="CQ17" s="45"/>
      <c r="CR17" s="12">
        <f t="shared" si="119"/>
        <v>0</v>
      </c>
      <c r="CS17" s="23">
        <f t="shared" si="120"/>
        <v>0</v>
      </c>
      <c r="CT17" s="45"/>
      <c r="CU17" s="12">
        <f t="shared" si="121"/>
        <v>0</v>
      </c>
      <c r="CV17" s="23">
        <f t="shared" si="122"/>
        <v>0</v>
      </c>
      <c r="CW17" s="45"/>
      <c r="CX17" s="12">
        <f t="shared" si="123"/>
        <v>0</v>
      </c>
      <c r="CY17" s="24">
        <f t="shared" si="124"/>
        <v>0</v>
      </c>
      <c r="CZ17" s="45"/>
      <c r="DA17" s="12">
        <f t="shared" si="125"/>
        <v>0</v>
      </c>
      <c r="DB17" s="23">
        <f t="shared" si="126"/>
        <v>0</v>
      </c>
    </row>
    <row r="18" spans="1:106" ht="15.75" hidden="1" thickBot="1" x14ac:dyDescent="0.35">
      <c r="A18" s="1"/>
      <c r="B18" s="1"/>
      <c r="C18" s="1"/>
      <c r="D18" s="116" t="str">
        <f t="shared" si="64"/>
        <v>-</v>
      </c>
      <c r="E18" s="230"/>
      <c r="F18" s="235" t="s">
        <v>196</v>
      </c>
      <c r="G18" s="225"/>
      <c r="H18" s="225"/>
      <c r="I18" s="236">
        <v>15</v>
      </c>
      <c r="J18" s="125"/>
      <c r="K18" s="126" t="str">
        <f>+IF(F18="","",IF(F18=VLOOKUP(F18,'Master Data (December 2025)'!$B$10:$B$1857,1),"-","No Data"))</f>
        <v>-</v>
      </c>
      <c r="L18" s="127">
        <v>700</v>
      </c>
      <c r="M18" s="127">
        <v>1</v>
      </c>
      <c r="N18" s="45">
        <f>N17</f>
        <v>0</v>
      </c>
      <c r="O18" s="12">
        <f t="shared" si="65"/>
        <v>0</v>
      </c>
      <c r="P18" s="23">
        <f t="shared" si="66"/>
        <v>0</v>
      </c>
      <c r="Q18" s="45">
        <f>Q17</f>
        <v>0</v>
      </c>
      <c r="R18" s="12">
        <f t="shared" si="67"/>
        <v>0</v>
      </c>
      <c r="S18" s="23">
        <f t="shared" si="68"/>
        <v>0</v>
      </c>
      <c r="T18" s="45">
        <f>T17</f>
        <v>0</v>
      </c>
      <c r="U18" s="12">
        <f t="shared" si="69"/>
        <v>0</v>
      </c>
      <c r="V18" s="23">
        <f t="shared" si="70"/>
        <v>0</v>
      </c>
      <c r="W18" s="45">
        <f>W17</f>
        <v>0</v>
      </c>
      <c r="X18" s="12">
        <f t="shared" si="71"/>
        <v>0</v>
      </c>
      <c r="Y18" s="23">
        <f t="shared" si="72"/>
        <v>0</v>
      </c>
      <c r="Z18" s="45">
        <f>Z17</f>
        <v>0</v>
      </c>
      <c r="AA18" s="12">
        <f t="shared" si="73"/>
        <v>0</v>
      </c>
      <c r="AB18" s="23">
        <f t="shared" si="74"/>
        <v>0</v>
      </c>
      <c r="AC18" s="45">
        <f>AC17</f>
        <v>0</v>
      </c>
      <c r="AD18" s="12">
        <f t="shared" si="75"/>
        <v>0</v>
      </c>
      <c r="AE18" s="23">
        <f t="shared" si="76"/>
        <v>0</v>
      </c>
      <c r="AF18" s="45">
        <f>AF17</f>
        <v>0</v>
      </c>
      <c r="AG18" s="12">
        <f t="shared" si="77"/>
        <v>0</v>
      </c>
      <c r="AH18" s="23">
        <f t="shared" si="78"/>
        <v>0</v>
      </c>
      <c r="AI18" s="45">
        <f>AI17</f>
        <v>0</v>
      </c>
      <c r="AJ18" s="12">
        <f t="shared" si="79"/>
        <v>0</v>
      </c>
      <c r="AK18" s="23">
        <f t="shared" si="80"/>
        <v>0</v>
      </c>
      <c r="AL18" s="45">
        <f>AL17</f>
        <v>0</v>
      </c>
      <c r="AM18" s="12">
        <f t="shared" si="81"/>
        <v>0</v>
      </c>
      <c r="AN18" s="23">
        <f t="shared" si="82"/>
        <v>0</v>
      </c>
      <c r="AO18" s="45">
        <f>AO17</f>
        <v>0</v>
      </c>
      <c r="AP18" s="12">
        <f t="shared" si="83"/>
        <v>0</v>
      </c>
      <c r="AQ18" s="23">
        <f t="shared" si="84"/>
        <v>0</v>
      </c>
      <c r="AR18" s="45">
        <f>AR17</f>
        <v>0</v>
      </c>
      <c r="AS18" s="12">
        <f t="shared" si="85"/>
        <v>0</v>
      </c>
      <c r="AT18" s="23">
        <f t="shared" si="86"/>
        <v>0</v>
      </c>
      <c r="AU18" s="45">
        <f>AU17</f>
        <v>0</v>
      </c>
      <c r="AV18" s="12">
        <f t="shared" si="87"/>
        <v>0</v>
      </c>
      <c r="AW18" s="23">
        <f t="shared" si="88"/>
        <v>0</v>
      </c>
      <c r="AX18" s="45">
        <f>AX17</f>
        <v>0</v>
      </c>
      <c r="AY18" s="12">
        <f t="shared" si="89"/>
        <v>0</v>
      </c>
      <c r="AZ18" s="23">
        <f t="shared" si="90"/>
        <v>0</v>
      </c>
      <c r="BA18" s="45">
        <f>BA17</f>
        <v>0</v>
      </c>
      <c r="BB18" s="12">
        <f t="shared" si="91"/>
        <v>0</v>
      </c>
      <c r="BC18" s="23">
        <f t="shared" si="92"/>
        <v>0</v>
      </c>
      <c r="BD18" s="45">
        <f>BD17</f>
        <v>0</v>
      </c>
      <c r="BE18" s="12">
        <f t="shared" si="93"/>
        <v>0</v>
      </c>
      <c r="BF18" s="23">
        <f t="shared" si="94"/>
        <v>0</v>
      </c>
      <c r="BG18" s="45">
        <f>BG17</f>
        <v>0</v>
      </c>
      <c r="BH18" s="12">
        <f t="shared" si="95"/>
        <v>0</v>
      </c>
      <c r="BI18" s="23">
        <f t="shared" si="96"/>
        <v>0</v>
      </c>
      <c r="BJ18" s="45">
        <f>BJ17</f>
        <v>0</v>
      </c>
      <c r="BK18" s="12">
        <f t="shared" si="97"/>
        <v>0</v>
      </c>
      <c r="BL18" s="23">
        <f t="shared" si="98"/>
        <v>0</v>
      </c>
      <c r="BM18" s="45">
        <f>BM17</f>
        <v>0</v>
      </c>
      <c r="BN18" s="12">
        <f t="shared" si="99"/>
        <v>0</v>
      </c>
      <c r="BO18" s="23">
        <f t="shared" si="100"/>
        <v>0</v>
      </c>
      <c r="BP18" s="45">
        <f>BP17</f>
        <v>0</v>
      </c>
      <c r="BQ18" s="12">
        <f t="shared" si="101"/>
        <v>0</v>
      </c>
      <c r="BR18" s="23">
        <f t="shared" si="102"/>
        <v>0</v>
      </c>
      <c r="BS18" s="45">
        <f>BS17</f>
        <v>0</v>
      </c>
      <c r="BT18" s="12">
        <f t="shared" si="103"/>
        <v>0</v>
      </c>
      <c r="BU18" s="23">
        <f t="shared" si="104"/>
        <v>0</v>
      </c>
      <c r="BV18" s="45">
        <f>BV17</f>
        <v>0</v>
      </c>
      <c r="BW18" s="12">
        <f t="shared" si="105"/>
        <v>0</v>
      </c>
      <c r="BX18" s="23">
        <f t="shared" si="106"/>
        <v>0</v>
      </c>
      <c r="BY18" s="45">
        <f>BY17</f>
        <v>0</v>
      </c>
      <c r="BZ18" s="12">
        <f t="shared" si="107"/>
        <v>0</v>
      </c>
      <c r="CA18" s="23">
        <f t="shared" si="108"/>
        <v>0</v>
      </c>
      <c r="CB18" s="45">
        <f>CB17</f>
        <v>0</v>
      </c>
      <c r="CC18" s="12">
        <f t="shared" si="109"/>
        <v>0</v>
      </c>
      <c r="CD18" s="23">
        <f t="shared" si="110"/>
        <v>0</v>
      </c>
      <c r="CE18" s="45">
        <f>CE17</f>
        <v>0</v>
      </c>
      <c r="CF18" s="12">
        <f t="shared" si="111"/>
        <v>0</v>
      </c>
      <c r="CG18" s="23">
        <f t="shared" si="112"/>
        <v>0</v>
      </c>
      <c r="CH18" s="45">
        <f>CH17</f>
        <v>0</v>
      </c>
      <c r="CI18" s="12">
        <f t="shared" si="113"/>
        <v>0</v>
      </c>
      <c r="CJ18" s="23">
        <f t="shared" si="114"/>
        <v>0</v>
      </c>
      <c r="CK18" s="45">
        <f>CK17</f>
        <v>0</v>
      </c>
      <c r="CL18" s="12">
        <f t="shared" si="115"/>
        <v>0</v>
      </c>
      <c r="CM18" s="23">
        <f t="shared" si="116"/>
        <v>0</v>
      </c>
      <c r="CN18" s="45">
        <f>CN17</f>
        <v>0</v>
      </c>
      <c r="CO18" s="12">
        <f t="shared" si="117"/>
        <v>0</v>
      </c>
      <c r="CP18" s="23">
        <f t="shared" si="118"/>
        <v>0</v>
      </c>
      <c r="CQ18" s="45">
        <f>CQ17</f>
        <v>0</v>
      </c>
      <c r="CR18" s="12">
        <f t="shared" si="119"/>
        <v>0</v>
      </c>
      <c r="CS18" s="23">
        <f t="shared" si="120"/>
        <v>0</v>
      </c>
      <c r="CT18" s="45">
        <f>CT17</f>
        <v>0</v>
      </c>
      <c r="CU18" s="12">
        <f t="shared" si="121"/>
        <v>0</v>
      </c>
      <c r="CV18" s="23">
        <f t="shared" si="122"/>
        <v>0</v>
      </c>
      <c r="CW18" s="45">
        <f>CW17</f>
        <v>0</v>
      </c>
      <c r="CX18" s="12">
        <f t="shared" si="123"/>
        <v>0</v>
      </c>
      <c r="CY18" s="24">
        <f t="shared" si="124"/>
        <v>0</v>
      </c>
      <c r="CZ18" s="45">
        <f>CZ17</f>
        <v>0</v>
      </c>
      <c r="DA18" s="12">
        <f t="shared" si="125"/>
        <v>0</v>
      </c>
      <c r="DB18" s="23">
        <f t="shared" si="126"/>
        <v>0</v>
      </c>
    </row>
    <row r="19" spans="1:106" ht="15.75" hidden="1" thickBot="1" x14ac:dyDescent="0.35">
      <c r="A19" s="1"/>
      <c r="B19" s="1"/>
      <c r="C19" s="1"/>
      <c r="D19" s="116" t="str">
        <f t="shared" si="64"/>
        <v>-</v>
      </c>
      <c r="E19" s="230"/>
      <c r="F19" s="237" t="s">
        <v>229</v>
      </c>
      <c r="G19" s="225"/>
      <c r="H19" s="225"/>
      <c r="I19" s="238">
        <v>30</v>
      </c>
      <c r="J19" s="125"/>
      <c r="K19" s="126" t="str">
        <f>+IF(F19="","",IF(F19=VLOOKUP(F19,'Master Data (December 2025)'!$B$10:$B$1857,1),"-","No Data"))</f>
        <v>No Data</v>
      </c>
      <c r="L19" s="127">
        <v>1</v>
      </c>
      <c r="M19" s="127">
        <v>1</v>
      </c>
      <c r="N19" s="45"/>
      <c r="O19" s="12">
        <f t="shared" si="65"/>
        <v>0</v>
      </c>
      <c r="P19" s="23">
        <f t="shared" si="66"/>
        <v>0</v>
      </c>
      <c r="Q19" s="45"/>
      <c r="R19" s="12">
        <f t="shared" si="67"/>
        <v>0</v>
      </c>
      <c r="S19" s="23">
        <f t="shared" si="68"/>
        <v>0</v>
      </c>
      <c r="T19" s="45"/>
      <c r="U19" s="12">
        <f t="shared" si="69"/>
        <v>0</v>
      </c>
      <c r="V19" s="23">
        <f t="shared" si="70"/>
        <v>0</v>
      </c>
      <c r="W19" s="45"/>
      <c r="X19" s="12">
        <f t="shared" si="71"/>
        <v>0</v>
      </c>
      <c r="Y19" s="23">
        <f t="shared" si="72"/>
        <v>0</v>
      </c>
      <c r="Z19" s="45"/>
      <c r="AA19" s="12">
        <f t="shared" si="73"/>
        <v>0</v>
      </c>
      <c r="AB19" s="23">
        <f t="shared" si="74"/>
        <v>0</v>
      </c>
      <c r="AC19" s="45"/>
      <c r="AD19" s="12">
        <f t="shared" si="75"/>
        <v>0</v>
      </c>
      <c r="AE19" s="23">
        <f t="shared" si="76"/>
        <v>0</v>
      </c>
      <c r="AF19" s="45"/>
      <c r="AG19" s="12">
        <f t="shared" si="77"/>
        <v>0</v>
      </c>
      <c r="AH19" s="23">
        <f t="shared" si="78"/>
        <v>0</v>
      </c>
      <c r="AI19" s="45"/>
      <c r="AJ19" s="12">
        <f t="shared" si="79"/>
        <v>0</v>
      </c>
      <c r="AK19" s="23">
        <f t="shared" si="80"/>
        <v>0</v>
      </c>
      <c r="AL19" s="45"/>
      <c r="AM19" s="12">
        <f t="shared" si="81"/>
        <v>0</v>
      </c>
      <c r="AN19" s="23">
        <f t="shared" si="82"/>
        <v>0</v>
      </c>
      <c r="AO19" s="45"/>
      <c r="AP19" s="12">
        <f t="shared" si="83"/>
        <v>0</v>
      </c>
      <c r="AQ19" s="23">
        <f t="shared" si="84"/>
        <v>0</v>
      </c>
      <c r="AR19" s="45"/>
      <c r="AS19" s="12">
        <f t="shared" si="85"/>
        <v>0</v>
      </c>
      <c r="AT19" s="23">
        <f t="shared" si="86"/>
        <v>0</v>
      </c>
      <c r="AU19" s="45"/>
      <c r="AV19" s="12">
        <f t="shared" si="87"/>
        <v>0</v>
      </c>
      <c r="AW19" s="23">
        <f t="shared" si="88"/>
        <v>0</v>
      </c>
      <c r="AX19" s="45"/>
      <c r="AY19" s="12">
        <f t="shared" si="89"/>
        <v>0</v>
      </c>
      <c r="AZ19" s="23">
        <f t="shared" si="90"/>
        <v>0</v>
      </c>
      <c r="BA19" s="45"/>
      <c r="BB19" s="12">
        <f t="shared" si="91"/>
        <v>0</v>
      </c>
      <c r="BC19" s="23">
        <f t="shared" si="92"/>
        <v>0</v>
      </c>
      <c r="BD19" s="45"/>
      <c r="BE19" s="12">
        <f t="shared" si="93"/>
        <v>0</v>
      </c>
      <c r="BF19" s="23">
        <f t="shared" si="94"/>
        <v>0</v>
      </c>
      <c r="BG19" s="45"/>
      <c r="BH19" s="12">
        <f t="shared" si="95"/>
        <v>0</v>
      </c>
      <c r="BI19" s="23">
        <f t="shared" si="96"/>
        <v>0</v>
      </c>
      <c r="BJ19" s="45"/>
      <c r="BK19" s="12">
        <f t="shared" si="97"/>
        <v>0</v>
      </c>
      <c r="BL19" s="23">
        <f t="shared" si="98"/>
        <v>0</v>
      </c>
      <c r="BM19" s="45"/>
      <c r="BN19" s="12">
        <f t="shared" si="99"/>
        <v>0</v>
      </c>
      <c r="BO19" s="23">
        <f t="shared" si="100"/>
        <v>0</v>
      </c>
      <c r="BP19" s="45"/>
      <c r="BQ19" s="12">
        <f t="shared" si="101"/>
        <v>0</v>
      </c>
      <c r="BR19" s="23">
        <f t="shared" si="102"/>
        <v>0</v>
      </c>
      <c r="BS19" s="45"/>
      <c r="BT19" s="12">
        <f t="shared" si="103"/>
        <v>0</v>
      </c>
      <c r="BU19" s="23">
        <f t="shared" si="104"/>
        <v>0</v>
      </c>
      <c r="BV19" s="45"/>
      <c r="BW19" s="12">
        <f t="shared" si="105"/>
        <v>0</v>
      </c>
      <c r="BX19" s="23">
        <f t="shared" si="106"/>
        <v>0</v>
      </c>
      <c r="BY19" s="45"/>
      <c r="BZ19" s="12">
        <f t="shared" si="107"/>
        <v>0</v>
      </c>
      <c r="CA19" s="23">
        <f t="shared" si="108"/>
        <v>0</v>
      </c>
      <c r="CB19" s="45"/>
      <c r="CC19" s="12">
        <f t="shared" si="109"/>
        <v>0</v>
      </c>
      <c r="CD19" s="23">
        <f t="shared" si="110"/>
        <v>0</v>
      </c>
      <c r="CE19" s="45"/>
      <c r="CF19" s="12">
        <f t="shared" si="111"/>
        <v>0</v>
      </c>
      <c r="CG19" s="23">
        <f t="shared" si="112"/>
        <v>0</v>
      </c>
      <c r="CH19" s="45"/>
      <c r="CI19" s="12">
        <f t="shared" si="113"/>
        <v>0</v>
      </c>
      <c r="CJ19" s="23">
        <f t="shared" si="114"/>
        <v>0</v>
      </c>
      <c r="CK19" s="45"/>
      <c r="CL19" s="12">
        <f t="shared" si="115"/>
        <v>0</v>
      </c>
      <c r="CM19" s="23">
        <f t="shared" si="116"/>
        <v>0</v>
      </c>
      <c r="CN19" s="45"/>
      <c r="CO19" s="12">
        <f t="shared" si="117"/>
        <v>0</v>
      </c>
      <c r="CP19" s="23">
        <f t="shared" si="118"/>
        <v>0</v>
      </c>
      <c r="CQ19" s="45"/>
      <c r="CR19" s="12">
        <f t="shared" si="119"/>
        <v>0</v>
      </c>
      <c r="CS19" s="23">
        <f t="shared" si="120"/>
        <v>0</v>
      </c>
      <c r="CT19" s="45"/>
      <c r="CU19" s="12">
        <f t="shared" si="121"/>
        <v>0</v>
      </c>
      <c r="CV19" s="23">
        <f t="shared" si="122"/>
        <v>0</v>
      </c>
      <c r="CW19" s="45"/>
      <c r="CX19" s="12">
        <f t="shared" si="123"/>
        <v>0</v>
      </c>
      <c r="CY19" s="24">
        <f t="shared" si="124"/>
        <v>0</v>
      </c>
      <c r="CZ19" s="45"/>
      <c r="DA19" s="12">
        <f t="shared" si="125"/>
        <v>0</v>
      </c>
      <c r="DB19" s="23">
        <f t="shared" si="126"/>
        <v>0</v>
      </c>
    </row>
    <row r="20" spans="1:106" ht="15.75" hidden="1" thickBot="1" x14ac:dyDescent="0.35">
      <c r="A20" s="1"/>
      <c r="B20" s="1"/>
      <c r="C20" s="1"/>
      <c r="D20" s="116" t="str">
        <f t="shared" si="64"/>
        <v>-</v>
      </c>
      <c r="E20" s="230"/>
      <c r="F20" s="237" t="s">
        <v>241</v>
      </c>
      <c r="G20" s="225"/>
      <c r="H20" s="225"/>
      <c r="I20" s="238">
        <v>20</v>
      </c>
      <c r="J20" s="125"/>
      <c r="K20" s="126" t="str">
        <f>+IF(F20="","",IF(F20=VLOOKUP(F20,'Master Data (December 2025)'!$B$10:$B$1857,1),"-","No Data"))</f>
        <v>No Data</v>
      </c>
      <c r="L20" s="127">
        <v>1</v>
      </c>
      <c r="M20" s="127">
        <v>1</v>
      </c>
      <c r="N20" s="45"/>
      <c r="O20" s="12">
        <f t="shared" si="65"/>
        <v>0</v>
      </c>
      <c r="P20" s="23">
        <f t="shared" si="66"/>
        <v>0</v>
      </c>
      <c r="Q20" s="45"/>
      <c r="R20" s="12">
        <f t="shared" si="67"/>
        <v>0</v>
      </c>
      <c r="S20" s="23">
        <f t="shared" si="68"/>
        <v>0</v>
      </c>
      <c r="T20" s="45"/>
      <c r="U20" s="12">
        <f t="shared" si="69"/>
        <v>0</v>
      </c>
      <c r="V20" s="23">
        <f t="shared" si="70"/>
        <v>0</v>
      </c>
      <c r="W20" s="45"/>
      <c r="X20" s="12">
        <f t="shared" si="71"/>
        <v>0</v>
      </c>
      <c r="Y20" s="23">
        <f t="shared" si="72"/>
        <v>0</v>
      </c>
      <c r="Z20" s="45"/>
      <c r="AA20" s="12">
        <f t="shared" si="73"/>
        <v>0</v>
      </c>
      <c r="AB20" s="23">
        <f t="shared" si="74"/>
        <v>0</v>
      </c>
      <c r="AC20" s="45"/>
      <c r="AD20" s="12">
        <f t="shared" si="75"/>
        <v>0</v>
      </c>
      <c r="AE20" s="23">
        <f t="shared" si="76"/>
        <v>0</v>
      </c>
      <c r="AF20" s="45"/>
      <c r="AG20" s="12">
        <f t="shared" si="77"/>
        <v>0</v>
      </c>
      <c r="AH20" s="23">
        <f t="shared" si="78"/>
        <v>0</v>
      </c>
      <c r="AI20" s="45"/>
      <c r="AJ20" s="12">
        <f t="shared" si="79"/>
        <v>0</v>
      </c>
      <c r="AK20" s="23">
        <f t="shared" si="80"/>
        <v>0</v>
      </c>
      <c r="AL20" s="45"/>
      <c r="AM20" s="12">
        <f t="shared" si="81"/>
        <v>0</v>
      </c>
      <c r="AN20" s="23">
        <f t="shared" si="82"/>
        <v>0</v>
      </c>
      <c r="AO20" s="45"/>
      <c r="AP20" s="12">
        <f t="shared" si="83"/>
        <v>0</v>
      </c>
      <c r="AQ20" s="23">
        <f t="shared" si="84"/>
        <v>0</v>
      </c>
      <c r="AR20" s="45"/>
      <c r="AS20" s="12">
        <f t="shared" si="85"/>
        <v>0</v>
      </c>
      <c r="AT20" s="23">
        <f t="shared" si="86"/>
        <v>0</v>
      </c>
      <c r="AU20" s="45"/>
      <c r="AV20" s="12">
        <f t="shared" si="87"/>
        <v>0</v>
      </c>
      <c r="AW20" s="23">
        <f t="shared" si="88"/>
        <v>0</v>
      </c>
      <c r="AX20" s="45"/>
      <c r="AY20" s="12">
        <f t="shared" si="89"/>
        <v>0</v>
      </c>
      <c r="AZ20" s="23">
        <f t="shared" si="90"/>
        <v>0</v>
      </c>
      <c r="BA20" s="45"/>
      <c r="BB20" s="12">
        <f t="shared" si="91"/>
        <v>0</v>
      </c>
      <c r="BC20" s="23">
        <f t="shared" si="92"/>
        <v>0</v>
      </c>
      <c r="BD20" s="45"/>
      <c r="BE20" s="12">
        <f t="shared" si="93"/>
        <v>0</v>
      </c>
      <c r="BF20" s="23">
        <f t="shared" si="94"/>
        <v>0</v>
      </c>
      <c r="BG20" s="45"/>
      <c r="BH20" s="12">
        <f t="shared" si="95"/>
        <v>0</v>
      </c>
      <c r="BI20" s="23">
        <f t="shared" si="96"/>
        <v>0</v>
      </c>
      <c r="BJ20" s="45"/>
      <c r="BK20" s="12">
        <f t="shared" si="97"/>
        <v>0</v>
      </c>
      <c r="BL20" s="23">
        <f t="shared" si="98"/>
        <v>0</v>
      </c>
      <c r="BM20" s="45"/>
      <c r="BN20" s="12">
        <f t="shared" si="99"/>
        <v>0</v>
      </c>
      <c r="BO20" s="23">
        <f t="shared" si="100"/>
        <v>0</v>
      </c>
      <c r="BP20" s="45"/>
      <c r="BQ20" s="12">
        <f t="shared" si="101"/>
        <v>0</v>
      </c>
      <c r="BR20" s="23">
        <f t="shared" si="102"/>
        <v>0</v>
      </c>
      <c r="BS20" s="45"/>
      <c r="BT20" s="12">
        <f t="shared" si="103"/>
        <v>0</v>
      </c>
      <c r="BU20" s="23">
        <f t="shared" si="104"/>
        <v>0</v>
      </c>
      <c r="BV20" s="45"/>
      <c r="BW20" s="12">
        <f t="shared" si="105"/>
        <v>0</v>
      </c>
      <c r="BX20" s="23">
        <f t="shared" si="106"/>
        <v>0</v>
      </c>
      <c r="BY20" s="45"/>
      <c r="BZ20" s="12">
        <f t="shared" si="107"/>
        <v>0</v>
      </c>
      <c r="CA20" s="23">
        <f t="shared" si="108"/>
        <v>0</v>
      </c>
      <c r="CB20" s="45"/>
      <c r="CC20" s="12">
        <f t="shared" si="109"/>
        <v>0</v>
      </c>
      <c r="CD20" s="23">
        <f t="shared" si="110"/>
        <v>0</v>
      </c>
      <c r="CE20" s="45"/>
      <c r="CF20" s="12">
        <f t="shared" si="111"/>
        <v>0</v>
      </c>
      <c r="CG20" s="23">
        <f t="shared" si="112"/>
        <v>0</v>
      </c>
      <c r="CH20" s="45"/>
      <c r="CI20" s="12">
        <f t="shared" si="113"/>
        <v>0</v>
      </c>
      <c r="CJ20" s="23">
        <f t="shared" si="114"/>
        <v>0</v>
      </c>
      <c r="CK20" s="45"/>
      <c r="CL20" s="12">
        <f t="shared" si="115"/>
        <v>0</v>
      </c>
      <c r="CM20" s="23">
        <f t="shared" si="116"/>
        <v>0</v>
      </c>
      <c r="CN20" s="45"/>
      <c r="CO20" s="12">
        <f t="shared" si="117"/>
        <v>0</v>
      </c>
      <c r="CP20" s="23">
        <f t="shared" si="118"/>
        <v>0</v>
      </c>
      <c r="CQ20" s="45"/>
      <c r="CR20" s="12">
        <f t="shared" si="119"/>
        <v>0</v>
      </c>
      <c r="CS20" s="23">
        <f t="shared" si="120"/>
        <v>0</v>
      </c>
      <c r="CT20" s="45"/>
      <c r="CU20" s="12">
        <f t="shared" si="121"/>
        <v>0</v>
      </c>
      <c r="CV20" s="23">
        <f t="shared" si="122"/>
        <v>0</v>
      </c>
      <c r="CW20" s="45"/>
      <c r="CX20" s="12">
        <f t="shared" si="123"/>
        <v>0</v>
      </c>
      <c r="CY20" s="24">
        <f t="shared" si="124"/>
        <v>0</v>
      </c>
      <c r="CZ20" s="45"/>
      <c r="DA20" s="12">
        <f t="shared" si="125"/>
        <v>0</v>
      </c>
      <c r="DB20" s="23">
        <f t="shared" si="126"/>
        <v>0</v>
      </c>
    </row>
    <row r="21" spans="1:106" ht="15.75" hidden="1" thickBot="1" x14ac:dyDescent="0.35">
      <c r="A21" s="1"/>
      <c r="B21" s="1"/>
      <c r="C21" s="1"/>
      <c r="D21" s="116" t="str">
        <f t="shared" si="64"/>
        <v>-</v>
      </c>
      <c r="E21" s="230"/>
      <c r="F21" s="237" t="s">
        <v>232</v>
      </c>
      <c r="G21" s="225"/>
      <c r="H21" s="225"/>
      <c r="I21" s="238">
        <v>20</v>
      </c>
      <c r="J21" s="125"/>
      <c r="K21" s="126" t="str">
        <f>+IF(F21="","",IF(F21=VLOOKUP(F21,'Master Data (December 2025)'!$B$10:$B$1857,1),"-","No Data"))</f>
        <v>No Data</v>
      </c>
      <c r="L21" s="127">
        <v>1</v>
      </c>
      <c r="M21" s="127">
        <v>1</v>
      </c>
      <c r="N21" s="45"/>
      <c r="O21" s="12">
        <f t="shared" si="65"/>
        <v>0</v>
      </c>
      <c r="P21" s="23">
        <f t="shared" si="66"/>
        <v>0</v>
      </c>
      <c r="Q21" s="45"/>
      <c r="R21" s="12">
        <f t="shared" si="67"/>
        <v>0</v>
      </c>
      <c r="S21" s="23">
        <f t="shared" si="68"/>
        <v>0</v>
      </c>
      <c r="T21" s="45"/>
      <c r="U21" s="12">
        <f t="shared" si="69"/>
        <v>0</v>
      </c>
      <c r="V21" s="23">
        <f t="shared" si="70"/>
        <v>0</v>
      </c>
      <c r="W21" s="45"/>
      <c r="X21" s="12">
        <f t="shared" si="71"/>
        <v>0</v>
      </c>
      <c r="Y21" s="23">
        <f t="shared" si="72"/>
        <v>0</v>
      </c>
      <c r="Z21" s="45"/>
      <c r="AA21" s="12">
        <f t="shared" si="73"/>
        <v>0</v>
      </c>
      <c r="AB21" s="23">
        <f t="shared" si="74"/>
        <v>0</v>
      </c>
      <c r="AC21" s="45"/>
      <c r="AD21" s="12">
        <f t="shared" si="75"/>
        <v>0</v>
      </c>
      <c r="AE21" s="23">
        <f t="shared" si="76"/>
        <v>0</v>
      </c>
      <c r="AF21" s="45"/>
      <c r="AG21" s="12">
        <f t="shared" si="77"/>
        <v>0</v>
      </c>
      <c r="AH21" s="23">
        <f t="shared" si="78"/>
        <v>0</v>
      </c>
      <c r="AI21" s="45"/>
      <c r="AJ21" s="12">
        <f t="shared" si="79"/>
        <v>0</v>
      </c>
      <c r="AK21" s="23">
        <f t="shared" si="80"/>
        <v>0</v>
      </c>
      <c r="AL21" s="45"/>
      <c r="AM21" s="12">
        <f t="shared" si="81"/>
        <v>0</v>
      </c>
      <c r="AN21" s="23">
        <f t="shared" si="82"/>
        <v>0</v>
      </c>
      <c r="AO21" s="45"/>
      <c r="AP21" s="12">
        <f t="shared" si="83"/>
        <v>0</v>
      </c>
      <c r="AQ21" s="23">
        <f t="shared" si="84"/>
        <v>0</v>
      </c>
      <c r="AR21" s="45"/>
      <c r="AS21" s="12">
        <f t="shared" si="85"/>
        <v>0</v>
      </c>
      <c r="AT21" s="23">
        <f t="shared" si="86"/>
        <v>0</v>
      </c>
      <c r="AU21" s="45"/>
      <c r="AV21" s="12">
        <f t="shared" si="87"/>
        <v>0</v>
      </c>
      <c r="AW21" s="23">
        <f t="shared" si="88"/>
        <v>0</v>
      </c>
      <c r="AX21" s="45"/>
      <c r="AY21" s="12">
        <f t="shared" si="89"/>
        <v>0</v>
      </c>
      <c r="AZ21" s="23">
        <f t="shared" si="90"/>
        <v>0</v>
      </c>
      <c r="BA21" s="45"/>
      <c r="BB21" s="12">
        <f t="shared" si="91"/>
        <v>0</v>
      </c>
      <c r="BC21" s="23">
        <f t="shared" si="92"/>
        <v>0</v>
      </c>
      <c r="BD21" s="45"/>
      <c r="BE21" s="12">
        <f t="shared" si="93"/>
        <v>0</v>
      </c>
      <c r="BF21" s="23">
        <f t="shared" si="94"/>
        <v>0</v>
      </c>
      <c r="BG21" s="45"/>
      <c r="BH21" s="12">
        <f t="shared" si="95"/>
        <v>0</v>
      </c>
      <c r="BI21" s="23">
        <f t="shared" si="96"/>
        <v>0</v>
      </c>
      <c r="BJ21" s="45"/>
      <c r="BK21" s="12">
        <f t="shared" si="97"/>
        <v>0</v>
      </c>
      <c r="BL21" s="23">
        <f t="shared" si="98"/>
        <v>0</v>
      </c>
      <c r="BM21" s="45"/>
      <c r="BN21" s="12">
        <f t="shared" si="99"/>
        <v>0</v>
      </c>
      <c r="BO21" s="23">
        <f t="shared" si="100"/>
        <v>0</v>
      </c>
      <c r="BP21" s="45"/>
      <c r="BQ21" s="12">
        <f t="shared" si="101"/>
        <v>0</v>
      </c>
      <c r="BR21" s="23">
        <f t="shared" si="102"/>
        <v>0</v>
      </c>
      <c r="BS21" s="45"/>
      <c r="BT21" s="12">
        <f t="shared" si="103"/>
        <v>0</v>
      </c>
      <c r="BU21" s="23">
        <f t="shared" si="104"/>
        <v>0</v>
      </c>
      <c r="BV21" s="45"/>
      <c r="BW21" s="12">
        <f t="shared" si="105"/>
        <v>0</v>
      </c>
      <c r="BX21" s="23">
        <f t="shared" si="106"/>
        <v>0</v>
      </c>
      <c r="BY21" s="45"/>
      <c r="BZ21" s="12">
        <f t="shared" si="107"/>
        <v>0</v>
      </c>
      <c r="CA21" s="23">
        <f t="shared" si="108"/>
        <v>0</v>
      </c>
      <c r="CB21" s="45"/>
      <c r="CC21" s="12">
        <f t="shared" si="109"/>
        <v>0</v>
      </c>
      <c r="CD21" s="23">
        <f t="shared" si="110"/>
        <v>0</v>
      </c>
      <c r="CE21" s="45"/>
      <c r="CF21" s="12">
        <f t="shared" si="111"/>
        <v>0</v>
      </c>
      <c r="CG21" s="23">
        <f t="shared" si="112"/>
        <v>0</v>
      </c>
      <c r="CH21" s="45"/>
      <c r="CI21" s="12">
        <f t="shared" si="113"/>
        <v>0</v>
      </c>
      <c r="CJ21" s="23">
        <f t="shared" si="114"/>
        <v>0</v>
      </c>
      <c r="CK21" s="45"/>
      <c r="CL21" s="12">
        <f t="shared" si="115"/>
        <v>0</v>
      </c>
      <c r="CM21" s="23">
        <f t="shared" si="116"/>
        <v>0</v>
      </c>
      <c r="CN21" s="45"/>
      <c r="CO21" s="12">
        <f t="shared" si="117"/>
        <v>0</v>
      </c>
      <c r="CP21" s="23">
        <f t="shared" si="118"/>
        <v>0</v>
      </c>
      <c r="CQ21" s="45"/>
      <c r="CR21" s="12">
        <f t="shared" si="119"/>
        <v>0</v>
      </c>
      <c r="CS21" s="23">
        <f t="shared" si="120"/>
        <v>0</v>
      </c>
      <c r="CT21" s="45"/>
      <c r="CU21" s="12">
        <f t="shared" si="121"/>
        <v>0</v>
      </c>
      <c r="CV21" s="23">
        <f t="shared" si="122"/>
        <v>0</v>
      </c>
      <c r="CW21" s="45"/>
      <c r="CX21" s="12">
        <f t="shared" si="123"/>
        <v>0</v>
      </c>
      <c r="CY21" s="24">
        <f t="shared" si="124"/>
        <v>0</v>
      </c>
      <c r="CZ21" s="45"/>
      <c r="DA21" s="12">
        <f t="shared" si="125"/>
        <v>0</v>
      </c>
      <c r="DB21" s="23">
        <f t="shared" si="126"/>
        <v>0</v>
      </c>
    </row>
    <row r="22" spans="1:106" ht="15.75" hidden="1" thickBot="1" x14ac:dyDescent="0.35">
      <c r="A22" s="1"/>
      <c r="B22" s="1"/>
      <c r="C22" s="1"/>
      <c r="D22" s="116" t="str">
        <f t="shared" si="64"/>
        <v>-</v>
      </c>
      <c r="E22" s="231"/>
      <c r="F22" s="239" t="s">
        <v>248</v>
      </c>
      <c r="G22" s="92"/>
      <c r="H22" s="92"/>
      <c r="I22" s="240">
        <v>15</v>
      </c>
      <c r="J22" s="125"/>
      <c r="K22" s="126" t="str">
        <f>+IF(F22="","",IF(F22=VLOOKUP(F22,'Master Data (December 2025)'!$B$10:$B$1857,1),"-","No Data"))</f>
        <v>No Data</v>
      </c>
      <c r="L22" s="127">
        <v>1</v>
      </c>
      <c r="M22" s="127">
        <v>1</v>
      </c>
      <c r="N22" s="45"/>
      <c r="O22" s="12">
        <f t="shared" si="65"/>
        <v>0</v>
      </c>
      <c r="P22" s="23">
        <f t="shared" si="66"/>
        <v>0</v>
      </c>
      <c r="Q22" s="45"/>
      <c r="R22" s="12">
        <f t="shared" si="67"/>
        <v>0</v>
      </c>
      <c r="S22" s="23">
        <f t="shared" si="68"/>
        <v>0</v>
      </c>
      <c r="T22" s="45"/>
      <c r="U22" s="12">
        <f t="shared" si="69"/>
        <v>0</v>
      </c>
      <c r="V22" s="23">
        <f t="shared" si="70"/>
        <v>0</v>
      </c>
      <c r="W22" s="45"/>
      <c r="X22" s="12">
        <f t="shared" si="71"/>
        <v>0</v>
      </c>
      <c r="Y22" s="23">
        <f t="shared" si="72"/>
        <v>0</v>
      </c>
      <c r="Z22" s="45"/>
      <c r="AA22" s="12">
        <f t="shared" si="73"/>
        <v>0</v>
      </c>
      <c r="AB22" s="23">
        <f t="shared" si="74"/>
        <v>0</v>
      </c>
      <c r="AC22" s="45"/>
      <c r="AD22" s="12">
        <f t="shared" si="75"/>
        <v>0</v>
      </c>
      <c r="AE22" s="23">
        <f t="shared" si="76"/>
        <v>0</v>
      </c>
      <c r="AF22" s="45"/>
      <c r="AG22" s="12">
        <f t="shared" si="77"/>
        <v>0</v>
      </c>
      <c r="AH22" s="23">
        <f t="shared" si="78"/>
        <v>0</v>
      </c>
      <c r="AI22" s="45"/>
      <c r="AJ22" s="12">
        <f t="shared" si="79"/>
        <v>0</v>
      </c>
      <c r="AK22" s="23">
        <f t="shared" si="80"/>
        <v>0</v>
      </c>
      <c r="AL22" s="45"/>
      <c r="AM22" s="12">
        <f t="shared" si="81"/>
        <v>0</v>
      </c>
      <c r="AN22" s="23">
        <f t="shared" si="82"/>
        <v>0</v>
      </c>
      <c r="AO22" s="45"/>
      <c r="AP22" s="12">
        <f t="shared" si="83"/>
        <v>0</v>
      </c>
      <c r="AQ22" s="23">
        <f t="shared" si="84"/>
        <v>0</v>
      </c>
      <c r="AR22" s="45"/>
      <c r="AS22" s="12">
        <f t="shared" si="85"/>
        <v>0</v>
      </c>
      <c r="AT22" s="23">
        <f t="shared" si="86"/>
        <v>0</v>
      </c>
      <c r="AU22" s="45"/>
      <c r="AV22" s="12">
        <f t="shared" si="87"/>
        <v>0</v>
      </c>
      <c r="AW22" s="23">
        <f t="shared" si="88"/>
        <v>0</v>
      </c>
      <c r="AX22" s="45"/>
      <c r="AY22" s="12">
        <f t="shared" si="89"/>
        <v>0</v>
      </c>
      <c r="AZ22" s="23">
        <f t="shared" si="90"/>
        <v>0</v>
      </c>
      <c r="BA22" s="45"/>
      <c r="BB22" s="12">
        <f t="shared" si="91"/>
        <v>0</v>
      </c>
      <c r="BC22" s="23">
        <f t="shared" si="92"/>
        <v>0</v>
      </c>
      <c r="BD22" s="45"/>
      <c r="BE22" s="12">
        <f t="shared" si="93"/>
        <v>0</v>
      </c>
      <c r="BF22" s="23">
        <f t="shared" si="94"/>
        <v>0</v>
      </c>
      <c r="BG22" s="45"/>
      <c r="BH22" s="12">
        <f t="shared" si="95"/>
        <v>0</v>
      </c>
      <c r="BI22" s="23">
        <f t="shared" si="96"/>
        <v>0</v>
      </c>
      <c r="BJ22" s="45"/>
      <c r="BK22" s="12">
        <f t="shared" si="97"/>
        <v>0</v>
      </c>
      <c r="BL22" s="23">
        <f t="shared" si="98"/>
        <v>0</v>
      </c>
      <c r="BM22" s="45"/>
      <c r="BN22" s="12">
        <f t="shared" si="99"/>
        <v>0</v>
      </c>
      <c r="BO22" s="23">
        <f t="shared" si="100"/>
        <v>0</v>
      </c>
      <c r="BP22" s="45"/>
      <c r="BQ22" s="12">
        <f t="shared" si="101"/>
        <v>0</v>
      </c>
      <c r="BR22" s="23">
        <f t="shared" si="102"/>
        <v>0</v>
      </c>
      <c r="BS22" s="45"/>
      <c r="BT22" s="12">
        <f t="shared" si="103"/>
        <v>0</v>
      </c>
      <c r="BU22" s="23">
        <f t="shared" si="104"/>
        <v>0</v>
      </c>
      <c r="BV22" s="45"/>
      <c r="BW22" s="12">
        <f t="shared" si="105"/>
        <v>0</v>
      </c>
      <c r="BX22" s="23">
        <f t="shared" si="106"/>
        <v>0</v>
      </c>
      <c r="BY22" s="45"/>
      <c r="BZ22" s="12">
        <f t="shared" si="107"/>
        <v>0</v>
      </c>
      <c r="CA22" s="23">
        <f t="shared" si="108"/>
        <v>0</v>
      </c>
      <c r="CB22" s="45"/>
      <c r="CC22" s="12">
        <f t="shared" si="109"/>
        <v>0</v>
      </c>
      <c r="CD22" s="23">
        <f t="shared" si="110"/>
        <v>0</v>
      </c>
      <c r="CE22" s="45"/>
      <c r="CF22" s="12">
        <f t="shared" si="111"/>
        <v>0</v>
      </c>
      <c r="CG22" s="23">
        <f t="shared" si="112"/>
        <v>0</v>
      </c>
      <c r="CH22" s="45"/>
      <c r="CI22" s="12">
        <f t="shared" si="113"/>
        <v>0</v>
      </c>
      <c r="CJ22" s="23">
        <f t="shared" si="114"/>
        <v>0</v>
      </c>
      <c r="CK22" s="45"/>
      <c r="CL22" s="12">
        <f t="shared" si="115"/>
        <v>0</v>
      </c>
      <c r="CM22" s="23">
        <f t="shared" si="116"/>
        <v>0</v>
      </c>
      <c r="CN22" s="45"/>
      <c r="CO22" s="12">
        <f t="shared" si="117"/>
        <v>0</v>
      </c>
      <c r="CP22" s="23">
        <f t="shared" si="118"/>
        <v>0</v>
      </c>
      <c r="CQ22" s="45"/>
      <c r="CR22" s="12">
        <f t="shared" si="119"/>
        <v>0</v>
      </c>
      <c r="CS22" s="23">
        <f t="shared" si="120"/>
        <v>0</v>
      </c>
      <c r="CT22" s="45"/>
      <c r="CU22" s="12">
        <f t="shared" si="121"/>
        <v>0</v>
      </c>
      <c r="CV22" s="23">
        <f t="shared" si="122"/>
        <v>0</v>
      </c>
      <c r="CW22" s="45"/>
      <c r="CX22" s="12">
        <f t="shared" si="123"/>
        <v>0</v>
      </c>
      <c r="CY22" s="24">
        <f t="shared" si="124"/>
        <v>0</v>
      </c>
      <c r="CZ22" s="45"/>
      <c r="DA22" s="12">
        <f t="shared" si="125"/>
        <v>0</v>
      </c>
      <c r="DB22" s="23">
        <f t="shared" si="126"/>
        <v>0</v>
      </c>
    </row>
    <row r="23" spans="1:106" ht="15.75" thickBot="1" x14ac:dyDescent="0.35">
      <c r="A23" s="1"/>
      <c r="B23" s="1"/>
      <c r="C23" s="1"/>
      <c r="D23" s="116" t="str">
        <f t="shared" si="64"/>
        <v>-</v>
      </c>
      <c r="E23" s="229" t="s">
        <v>279</v>
      </c>
      <c r="F23" s="232" t="s">
        <v>176</v>
      </c>
      <c r="G23" s="233"/>
      <c r="H23" s="233"/>
      <c r="I23" s="234">
        <v>40</v>
      </c>
      <c r="J23" s="125"/>
      <c r="K23" s="126" t="str">
        <f>+IF(F23="","",IF(F23=VLOOKUP(F23,'Master Data (December 2025)'!$B$10:$B$1857,1),"-","No Data"))</f>
        <v>-</v>
      </c>
      <c r="L23" s="127">
        <v>750</v>
      </c>
      <c r="M23" s="127">
        <v>1</v>
      </c>
      <c r="N23" s="45"/>
      <c r="O23" s="12">
        <f t="shared" si="65"/>
        <v>0</v>
      </c>
      <c r="P23" s="23">
        <f t="shared" si="66"/>
        <v>0</v>
      </c>
      <c r="Q23" s="45"/>
      <c r="R23" s="12">
        <f t="shared" si="67"/>
        <v>0</v>
      </c>
      <c r="S23" s="23">
        <f t="shared" si="68"/>
        <v>0</v>
      </c>
      <c r="T23" s="45"/>
      <c r="U23" s="12">
        <f t="shared" si="69"/>
        <v>0</v>
      </c>
      <c r="V23" s="23">
        <f t="shared" si="70"/>
        <v>0</v>
      </c>
      <c r="W23" s="45"/>
      <c r="X23" s="12">
        <f t="shared" si="71"/>
        <v>0</v>
      </c>
      <c r="Y23" s="23">
        <f t="shared" si="72"/>
        <v>0</v>
      </c>
      <c r="Z23" s="45"/>
      <c r="AA23" s="12">
        <f t="shared" si="73"/>
        <v>0</v>
      </c>
      <c r="AB23" s="23">
        <f t="shared" si="74"/>
        <v>0</v>
      </c>
      <c r="AC23" s="45"/>
      <c r="AD23" s="12">
        <f t="shared" si="75"/>
        <v>0</v>
      </c>
      <c r="AE23" s="23">
        <f t="shared" si="76"/>
        <v>0</v>
      </c>
      <c r="AF23" s="45"/>
      <c r="AG23" s="12">
        <f t="shared" si="77"/>
        <v>0</v>
      </c>
      <c r="AH23" s="23">
        <f t="shared" si="78"/>
        <v>0</v>
      </c>
      <c r="AI23" s="45"/>
      <c r="AJ23" s="12">
        <f t="shared" si="79"/>
        <v>0</v>
      </c>
      <c r="AK23" s="23">
        <f t="shared" si="80"/>
        <v>0</v>
      </c>
      <c r="AL23" s="45"/>
      <c r="AM23" s="12">
        <f t="shared" si="81"/>
        <v>0</v>
      </c>
      <c r="AN23" s="23">
        <f t="shared" si="82"/>
        <v>0</v>
      </c>
      <c r="AO23" s="45"/>
      <c r="AP23" s="12">
        <f t="shared" si="83"/>
        <v>0</v>
      </c>
      <c r="AQ23" s="23">
        <f t="shared" si="84"/>
        <v>0</v>
      </c>
      <c r="AR23" s="45"/>
      <c r="AS23" s="12">
        <f t="shared" si="85"/>
        <v>0</v>
      </c>
      <c r="AT23" s="23">
        <f t="shared" si="86"/>
        <v>0</v>
      </c>
      <c r="AU23" s="45"/>
      <c r="AV23" s="12">
        <f t="shared" si="87"/>
        <v>0</v>
      </c>
      <c r="AW23" s="23">
        <f t="shared" si="88"/>
        <v>0</v>
      </c>
      <c r="AX23" s="45"/>
      <c r="AY23" s="12">
        <f t="shared" si="89"/>
        <v>0</v>
      </c>
      <c r="AZ23" s="23">
        <f t="shared" si="90"/>
        <v>0</v>
      </c>
      <c r="BA23" s="45"/>
      <c r="BB23" s="12">
        <f t="shared" si="91"/>
        <v>0</v>
      </c>
      <c r="BC23" s="23">
        <f t="shared" si="92"/>
        <v>0</v>
      </c>
      <c r="BD23" s="45"/>
      <c r="BE23" s="12">
        <f t="shared" si="93"/>
        <v>0</v>
      </c>
      <c r="BF23" s="23">
        <f t="shared" si="94"/>
        <v>0</v>
      </c>
      <c r="BG23" s="45"/>
      <c r="BH23" s="12">
        <f t="shared" si="95"/>
        <v>0</v>
      </c>
      <c r="BI23" s="23">
        <f t="shared" si="96"/>
        <v>0</v>
      </c>
      <c r="BJ23" s="45"/>
      <c r="BK23" s="12">
        <f t="shared" si="97"/>
        <v>0</v>
      </c>
      <c r="BL23" s="23">
        <f t="shared" si="98"/>
        <v>0</v>
      </c>
      <c r="BM23" s="45"/>
      <c r="BN23" s="12">
        <f t="shared" si="99"/>
        <v>0</v>
      </c>
      <c r="BO23" s="23">
        <f t="shared" si="100"/>
        <v>0</v>
      </c>
      <c r="BP23" s="45"/>
      <c r="BQ23" s="12">
        <f t="shared" si="101"/>
        <v>0</v>
      </c>
      <c r="BR23" s="23">
        <f t="shared" si="102"/>
        <v>0</v>
      </c>
      <c r="BS23" s="45"/>
      <c r="BT23" s="12">
        <f t="shared" si="103"/>
        <v>0</v>
      </c>
      <c r="BU23" s="23">
        <f t="shared" si="104"/>
        <v>0</v>
      </c>
      <c r="BV23" s="45"/>
      <c r="BW23" s="12">
        <f t="shared" si="105"/>
        <v>0</v>
      </c>
      <c r="BX23" s="23">
        <f t="shared" si="106"/>
        <v>0</v>
      </c>
      <c r="BY23" s="45"/>
      <c r="BZ23" s="12">
        <f t="shared" si="107"/>
        <v>0</v>
      </c>
      <c r="CA23" s="23">
        <f t="shared" si="108"/>
        <v>0</v>
      </c>
      <c r="CB23" s="45"/>
      <c r="CC23" s="12">
        <f t="shared" si="109"/>
        <v>0</v>
      </c>
      <c r="CD23" s="23">
        <f t="shared" si="110"/>
        <v>0</v>
      </c>
      <c r="CE23" s="45"/>
      <c r="CF23" s="12">
        <f t="shared" si="111"/>
        <v>0</v>
      </c>
      <c r="CG23" s="23">
        <f t="shared" si="112"/>
        <v>0</v>
      </c>
      <c r="CH23" s="45"/>
      <c r="CI23" s="12">
        <f t="shared" si="113"/>
        <v>0</v>
      </c>
      <c r="CJ23" s="23">
        <f t="shared" si="114"/>
        <v>0</v>
      </c>
      <c r="CK23" s="45"/>
      <c r="CL23" s="12">
        <f t="shared" si="115"/>
        <v>0</v>
      </c>
      <c r="CM23" s="23">
        <f t="shared" si="116"/>
        <v>0</v>
      </c>
      <c r="CN23" s="45"/>
      <c r="CO23" s="12">
        <f t="shared" si="117"/>
        <v>0</v>
      </c>
      <c r="CP23" s="23">
        <f t="shared" si="118"/>
        <v>0</v>
      </c>
      <c r="CQ23" s="45"/>
      <c r="CR23" s="12">
        <f t="shared" si="119"/>
        <v>0</v>
      </c>
      <c r="CS23" s="23">
        <f t="shared" si="120"/>
        <v>0</v>
      </c>
      <c r="CT23" s="45"/>
      <c r="CU23" s="12">
        <f t="shared" si="121"/>
        <v>0</v>
      </c>
      <c r="CV23" s="23">
        <f t="shared" si="122"/>
        <v>0</v>
      </c>
      <c r="CW23" s="45"/>
      <c r="CX23" s="12">
        <f t="shared" si="123"/>
        <v>0</v>
      </c>
      <c r="CY23" s="24">
        <f t="shared" si="124"/>
        <v>0</v>
      </c>
      <c r="CZ23" s="45"/>
      <c r="DA23" s="12">
        <f t="shared" si="125"/>
        <v>0</v>
      </c>
      <c r="DB23" s="23">
        <f t="shared" si="126"/>
        <v>0</v>
      </c>
    </row>
    <row r="24" spans="1:106" ht="15.75" hidden="1" thickBot="1" x14ac:dyDescent="0.35">
      <c r="A24" s="1"/>
      <c r="B24" s="1"/>
      <c r="C24" s="1"/>
      <c r="D24" s="116" t="str">
        <f t="shared" si="64"/>
        <v>-</v>
      </c>
      <c r="E24" s="230"/>
      <c r="F24" s="237" t="s">
        <v>263</v>
      </c>
      <c r="G24" s="225"/>
      <c r="H24" s="225"/>
      <c r="I24" s="238">
        <v>50</v>
      </c>
      <c r="J24" s="125"/>
      <c r="K24" s="126" t="str">
        <f>+IF(F24="","",IF(F24=VLOOKUP(F24,'Master Data (December 2025)'!$B$10:$B$1857,1),"-","No Data"))</f>
        <v>No Data</v>
      </c>
      <c r="L24" s="127">
        <v>1</v>
      </c>
      <c r="M24" s="127">
        <v>1</v>
      </c>
      <c r="N24" s="45"/>
      <c r="O24" s="12">
        <f t="shared" si="65"/>
        <v>0</v>
      </c>
      <c r="P24" s="23">
        <f t="shared" si="66"/>
        <v>0</v>
      </c>
      <c r="Q24" s="45"/>
      <c r="R24" s="12">
        <f t="shared" si="67"/>
        <v>0</v>
      </c>
      <c r="S24" s="23">
        <f t="shared" si="68"/>
        <v>0</v>
      </c>
      <c r="T24" s="45"/>
      <c r="U24" s="12">
        <f t="shared" si="69"/>
        <v>0</v>
      </c>
      <c r="V24" s="23">
        <f t="shared" si="70"/>
        <v>0</v>
      </c>
      <c r="W24" s="45"/>
      <c r="X24" s="12">
        <f t="shared" si="71"/>
        <v>0</v>
      </c>
      <c r="Y24" s="23">
        <f t="shared" si="72"/>
        <v>0</v>
      </c>
      <c r="Z24" s="45"/>
      <c r="AA24" s="12">
        <f t="shared" si="73"/>
        <v>0</v>
      </c>
      <c r="AB24" s="23">
        <f t="shared" si="74"/>
        <v>0</v>
      </c>
      <c r="AC24" s="45"/>
      <c r="AD24" s="12">
        <f t="shared" si="75"/>
        <v>0</v>
      </c>
      <c r="AE24" s="23">
        <f t="shared" si="76"/>
        <v>0</v>
      </c>
      <c r="AF24" s="45"/>
      <c r="AG24" s="12">
        <f t="shared" si="77"/>
        <v>0</v>
      </c>
      <c r="AH24" s="23">
        <f t="shared" si="78"/>
        <v>0</v>
      </c>
      <c r="AI24" s="45"/>
      <c r="AJ24" s="12">
        <f t="shared" si="79"/>
        <v>0</v>
      </c>
      <c r="AK24" s="23">
        <f t="shared" si="80"/>
        <v>0</v>
      </c>
      <c r="AL24" s="45"/>
      <c r="AM24" s="12">
        <f t="shared" si="81"/>
        <v>0</v>
      </c>
      <c r="AN24" s="23">
        <f t="shared" si="82"/>
        <v>0</v>
      </c>
      <c r="AO24" s="45"/>
      <c r="AP24" s="12">
        <f t="shared" si="83"/>
        <v>0</v>
      </c>
      <c r="AQ24" s="23">
        <f t="shared" si="84"/>
        <v>0</v>
      </c>
      <c r="AR24" s="45"/>
      <c r="AS24" s="12">
        <f t="shared" si="85"/>
        <v>0</v>
      </c>
      <c r="AT24" s="23">
        <f t="shared" si="86"/>
        <v>0</v>
      </c>
      <c r="AU24" s="45"/>
      <c r="AV24" s="12">
        <f t="shared" si="87"/>
        <v>0</v>
      </c>
      <c r="AW24" s="23">
        <f t="shared" si="88"/>
        <v>0</v>
      </c>
      <c r="AX24" s="45"/>
      <c r="AY24" s="12">
        <f t="shared" si="89"/>
        <v>0</v>
      </c>
      <c r="AZ24" s="23">
        <f t="shared" si="90"/>
        <v>0</v>
      </c>
      <c r="BA24" s="45"/>
      <c r="BB24" s="12">
        <f t="shared" si="91"/>
        <v>0</v>
      </c>
      <c r="BC24" s="23">
        <f t="shared" si="92"/>
        <v>0</v>
      </c>
      <c r="BD24" s="45"/>
      <c r="BE24" s="12">
        <f t="shared" si="93"/>
        <v>0</v>
      </c>
      <c r="BF24" s="23">
        <f t="shared" si="94"/>
        <v>0</v>
      </c>
      <c r="BG24" s="45"/>
      <c r="BH24" s="12">
        <f t="shared" si="95"/>
        <v>0</v>
      </c>
      <c r="BI24" s="23">
        <f t="shared" si="96"/>
        <v>0</v>
      </c>
      <c r="BJ24" s="45"/>
      <c r="BK24" s="12">
        <f t="shared" si="97"/>
        <v>0</v>
      </c>
      <c r="BL24" s="23">
        <f t="shared" si="98"/>
        <v>0</v>
      </c>
      <c r="BM24" s="45"/>
      <c r="BN24" s="12">
        <f t="shared" si="99"/>
        <v>0</v>
      </c>
      <c r="BO24" s="23">
        <f t="shared" si="100"/>
        <v>0</v>
      </c>
      <c r="BP24" s="45"/>
      <c r="BQ24" s="12">
        <f t="shared" si="101"/>
        <v>0</v>
      </c>
      <c r="BR24" s="23">
        <f t="shared" si="102"/>
        <v>0</v>
      </c>
      <c r="BS24" s="45"/>
      <c r="BT24" s="12">
        <f t="shared" si="103"/>
        <v>0</v>
      </c>
      <c r="BU24" s="23">
        <f t="shared" si="104"/>
        <v>0</v>
      </c>
      <c r="BV24" s="45"/>
      <c r="BW24" s="12">
        <f t="shared" si="105"/>
        <v>0</v>
      </c>
      <c r="BX24" s="23">
        <f t="shared" si="106"/>
        <v>0</v>
      </c>
      <c r="BY24" s="45"/>
      <c r="BZ24" s="12">
        <f t="shared" si="107"/>
        <v>0</v>
      </c>
      <c r="CA24" s="23">
        <f t="shared" si="108"/>
        <v>0</v>
      </c>
      <c r="CB24" s="45"/>
      <c r="CC24" s="12">
        <f t="shared" si="109"/>
        <v>0</v>
      </c>
      <c r="CD24" s="23">
        <f t="shared" si="110"/>
        <v>0</v>
      </c>
      <c r="CE24" s="45"/>
      <c r="CF24" s="12">
        <f t="shared" si="111"/>
        <v>0</v>
      </c>
      <c r="CG24" s="23">
        <f t="shared" si="112"/>
        <v>0</v>
      </c>
      <c r="CH24" s="45"/>
      <c r="CI24" s="12">
        <f t="shared" si="113"/>
        <v>0</v>
      </c>
      <c r="CJ24" s="23">
        <f t="shared" si="114"/>
        <v>0</v>
      </c>
      <c r="CK24" s="45"/>
      <c r="CL24" s="12">
        <f t="shared" si="115"/>
        <v>0</v>
      </c>
      <c r="CM24" s="23">
        <f t="shared" si="116"/>
        <v>0</v>
      </c>
      <c r="CN24" s="45"/>
      <c r="CO24" s="12">
        <f t="shared" si="117"/>
        <v>0</v>
      </c>
      <c r="CP24" s="23">
        <f t="shared" si="118"/>
        <v>0</v>
      </c>
      <c r="CQ24" s="45"/>
      <c r="CR24" s="12">
        <f t="shared" si="119"/>
        <v>0</v>
      </c>
      <c r="CS24" s="23">
        <f t="shared" si="120"/>
        <v>0</v>
      </c>
      <c r="CT24" s="45"/>
      <c r="CU24" s="12">
        <f t="shared" si="121"/>
        <v>0</v>
      </c>
      <c r="CV24" s="23">
        <f t="shared" si="122"/>
        <v>0</v>
      </c>
      <c r="CW24" s="45"/>
      <c r="CX24" s="12">
        <f t="shared" si="123"/>
        <v>0</v>
      </c>
      <c r="CY24" s="24">
        <f t="shared" si="124"/>
        <v>0</v>
      </c>
      <c r="CZ24" s="45"/>
      <c r="DA24" s="12">
        <f t="shared" si="125"/>
        <v>0</v>
      </c>
      <c r="DB24" s="23">
        <f t="shared" si="126"/>
        <v>0</v>
      </c>
    </row>
    <row r="25" spans="1:106" ht="15.75" hidden="1" thickBot="1" x14ac:dyDescent="0.35">
      <c r="A25" s="1"/>
      <c r="B25" s="1"/>
      <c r="C25" s="1"/>
      <c r="D25" s="116" t="str">
        <f t="shared" si="64"/>
        <v>-</v>
      </c>
      <c r="E25" s="230"/>
      <c r="F25" s="237" t="s">
        <v>280</v>
      </c>
      <c r="G25" s="225"/>
      <c r="H25" s="225"/>
      <c r="I25" s="238">
        <v>30</v>
      </c>
      <c r="J25" s="125"/>
      <c r="K25" s="126" t="str">
        <f>+IF(F25="","",IF(F25=VLOOKUP(F25,'Master Data (December 2025)'!$B$10:$B$1857,1),"-","No Data"))</f>
        <v>No Data</v>
      </c>
      <c r="L25" s="127">
        <v>1</v>
      </c>
      <c r="M25" s="127">
        <v>1</v>
      </c>
      <c r="N25" s="45"/>
      <c r="O25" s="12">
        <f t="shared" si="65"/>
        <v>0</v>
      </c>
      <c r="P25" s="23">
        <f t="shared" si="66"/>
        <v>0</v>
      </c>
      <c r="Q25" s="45"/>
      <c r="R25" s="12">
        <f t="shared" si="67"/>
        <v>0</v>
      </c>
      <c r="S25" s="23">
        <f t="shared" si="68"/>
        <v>0</v>
      </c>
      <c r="T25" s="45"/>
      <c r="U25" s="12">
        <f t="shared" si="69"/>
        <v>0</v>
      </c>
      <c r="V25" s="23">
        <f t="shared" si="70"/>
        <v>0</v>
      </c>
      <c r="W25" s="45"/>
      <c r="X25" s="12">
        <f t="shared" si="71"/>
        <v>0</v>
      </c>
      <c r="Y25" s="23">
        <f t="shared" si="72"/>
        <v>0</v>
      </c>
      <c r="Z25" s="45"/>
      <c r="AA25" s="12">
        <f t="shared" si="73"/>
        <v>0</v>
      </c>
      <c r="AB25" s="23">
        <f t="shared" si="74"/>
        <v>0</v>
      </c>
      <c r="AC25" s="45"/>
      <c r="AD25" s="12">
        <f t="shared" si="75"/>
        <v>0</v>
      </c>
      <c r="AE25" s="23">
        <f t="shared" si="76"/>
        <v>0</v>
      </c>
      <c r="AF25" s="45"/>
      <c r="AG25" s="12">
        <f t="shared" si="77"/>
        <v>0</v>
      </c>
      <c r="AH25" s="23">
        <f t="shared" si="78"/>
        <v>0</v>
      </c>
      <c r="AI25" s="45"/>
      <c r="AJ25" s="12">
        <f t="shared" si="79"/>
        <v>0</v>
      </c>
      <c r="AK25" s="23">
        <f t="shared" si="80"/>
        <v>0</v>
      </c>
      <c r="AL25" s="45"/>
      <c r="AM25" s="12">
        <f t="shared" si="81"/>
        <v>0</v>
      </c>
      <c r="AN25" s="23">
        <f t="shared" si="82"/>
        <v>0</v>
      </c>
      <c r="AO25" s="45"/>
      <c r="AP25" s="12">
        <f t="shared" si="83"/>
        <v>0</v>
      </c>
      <c r="AQ25" s="23">
        <f t="shared" si="84"/>
        <v>0</v>
      </c>
      <c r="AR25" s="45"/>
      <c r="AS25" s="12">
        <f t="shared" si="85"/>
        <v>0</v>
      </c>
      <c r="AT25" s="23">
        <f t="shared" si="86"/>
        <v>0</v>
      </c>
      <c r="AU25" s="45"/>
      <c r="AV25" s="12">
        <f t="shared" si="87"/>
        <v>0</v>
      </c>
      <c r="AW25" s="23">
        <f t="shared" si="88"/>
        <v>0</v>
      </c>
      <c r="AX25" s="45"/>
      <c r="AY25" s="12">
        <f t="shared" si="89"/>
        <v>0</v>
      </c>
      <c r="AZ25" s="23">
        <f t="shared" si="90"/>
        <v>0</v>
      </c>
      <c r="BA25" s="45"/>
      <c r="BB25" s="12">
        <f t="shared" si="91"/>
        <v>0</v>
      </c>
      <c r="BC25" s="23">
        <f t="shared" si="92"/>
        <v>0</v>
      </c>
      <c r="BD25" s="45"/>
      <c r="BE25" s="12">
        <f t="shared" si="93"/>
        <v>0</v>
      </c>
      <c r="BF25" s="23">
        <f t="shared" si="94"/>
        <v>0</v>
      </c>
      <c r="BG25" s="45"/>
      <c r="BH25" s="12">
        <f t="shared" si="95"/>
        <v>0</v>
      </c>
      <c r="BI25" s="23">
        <f t="shared" si="96"/>
        <v>0</v>
      </c>
      <c r="BJ25" s="45"/>
      <c r="BK25" s="12">
        <f t="shared" si="97"/>
        <v>0</v>
      </c>
      <c r="BL25" s="23">
        <f t="shared" si="98"/>
        <v>0</v>
      </c>
      <c r="BM25" s="45"/>
      <c r="BN25" s="12">
        <f t="shared" si="99"/>
        <v>0</v>
      </c>
      <c r="BO25" s="23">
        <f t="shared" si="100"/>
        <v>0</v>
      </c>
      <c r="BP25" s="45"/>
      <c r="BQ25" s="12">
        <f t="shared" si="101"/>
        <v>0</v>
      </c>
      <c r="BR25" s="23">
        <f t="shared" si="102"/>
        <v>0</v>
      </c>
      <c r="BS25" s="45"/>
      <c r="BT25" s="12">
        <f t="shared" si="103"/>
        <v>0</v>
      </c>
      <c r="BU25" s="23">
        <f t="shared" si="104"/>
        <v>0</v>
      </c>
      <c r="BV25" s="45"/>
      <c r="BW25" s="12">
        <f t="shared" si="105"/>
        <v>0</v>
      </c>
      <c r="BX25" s="23">
        <f t="shared" si="106"/>
        <v>0</v>
      </c>
      <c r="BY25" s="45"/>
      <c r="BZ25" s="12">
        <f t="shared" si="107"/>
        <v>0</v>
      </c>
      <c r="CA25" s="23">
        <f t="shared" si="108"/>
        <v>0</v>
      </c>
      <c r="CB25" s="45"/>
      <c r="CC25" s="12">
        <f t="shared" si="109"/>
        <v>0</v>
      </c>
      <c r="CD25" s="23">
        <f t="shared" si="110"/>
        <v>0</v>
      </c>
      <c r="CE25" s="45"/>
      <c r="CF25" s="12">
        <f t="shared" si="111"/>
        <v>0</v>
      </c>
      <c r="CG25" s="23">
        <f t="shared" si="112"/>
        <v>0</v>
      </c>
      <c r="CH25" s="45"/>
      <c r="CI25" s="12">
        <f t="shared" si="113"/>
        <v>0</v>
      </c>
      <c r="CJ25" s="23">
        <f t="shared" si="114"/>
        <v>0</v>
      </c>
      <c r="CK25" s="45"/>
      <c r="CL25" s="12">
        <f t="shared" si="115"/>
        <v>0</v>
      </c>
      <c r="CM25" s="23">
        <f t="shared" si="116"/>
        <v>0</v>
      </c>
      <c r="CN25" s="45"/>
      <c r="CO25" s="12">
        <f t="shared" si="117"/>
        <v>0</v>
      </c>
      <c r="CP25" s="23">
        <f t="shared" si="118"/>
        <v>0</v>
      </c>
      <c r="CQ25" s="45"/>
      <c r="CR25" s="12">
        <f t="shared" si="119"/>
        <v>0</v>
      </c>
      <c r="CS25" s="23">
        <f t="shared" si="120"/>
        <v>0</v>
      </c>
      <c r="CT25" s="45"/>
      <c r="CU25" s="12">
        <f t="shared" si="121"/>
        <v>0</v>
      </c>
      <c r="CV25" s="23">
        <f t="shared" si="122"/>
        <v>0</v>
      </c>
      <c r="CW25" s="45"/>
      <c r="CX25" s="12">
        <f t="shared" si="123"/>
        <v>0</v>
      </c>
      <c r="CY25" s="24">
        <f t="shared" si="124"/>
        <v>0</v>
      </c>
      <c r="CZ25" s="45"/>
      <c r="DA25" s="12">
        <f t="shared" si="125"/>
        <v>0</v>
      </c>
      <c r="DB25" s="23">
        <f t="shared" si="126"/>
        <v>0</v>
      </c>
    </row>
    <row r="26" spans="1:106" ht="15.75" hidden="1" thickBot="1" x14ac:dyDescent="0.35">
      <c r="A26" s="1"/>
      <c r="B26" s="1"/>
      <c r="C26" s="1"/>
      <c r="D26" s="116" t="str">
        <f t="shared" si="64"/>
        <v>-</v>
      </c>
      <c r="E26" s="230"/>
      <c r="F26" s="237" t="s">
        <v>238</v>
      </c>
      <c r="G26" s="225"/>
      <c r="H26" s="225"/>
      <c r="I26" s="238">
        <v>15</v>
      </c>
      <c r="J26" s="125"/>
      <c r="K26" s="126" t="str">
        <f>+IF(F26="","",IF(F26=VLOOKUP(F26,'Master Data (December 2025)'!$B$10:$B$1857,1),"-","No Data"))</f>
        <v>No Data</v>
      </c>
      <c r="L26" s="127">
        <v>1</v>
      </c>
      <c r="M26" s="127">
        <v>1</v>
      </c>
      <c r="N26" s="45"/>
      <c r="O26" s="12">
        <f t="shared" si="65"/>
        <v>0</v>
      </c>
      <c r="P26" s="23">
        <f t="shared" si="66"/>
        <v>0</v>
      </c>
      <c r="Q26" s="45"/>
      <c r="R26" s="12">
        <f t="shared" si="67"/>
        <v>0</v>
      </c>
      <c r="S26" s="23">
        <f t="shared" si="68"/>
        <v>0</v>
      </c>
      <c r="T26" s="45"/>
      <c r="U26" s="12">
        <f t="shared" si="69"/>
        <v>0</v>
      </c>
      <c r="V26" s="23">
        <f t="shared" si="70"/>
        <v>0</v>
      </c>
      <c r="W26" s="45"/>
      <c r="X26" s="12">
        <f t="shared" si="71"/>
        <v>0</v>
      </c>
      <c r="Y26" s="23">
        <f t="shared" si="72"/>
        <v>0</v>
      </c>
      <c r="Z26" s="45"/>
      <c r="AA26" s="12">
        <f t="shared" si="73"/>
        <v>0</v>
      </c>
      <c r="AB26" s="23">
        <f t="shared" si="74"/>
        <v>0</v>
      </c>
      <c r="AC26" s="45"/>
      <c r="AD26" s="12">
        <f t="shared" si="75"/>
        <v>0</v>
      </c>
      <c r="AE26" s="23">
        <f t="shared" si="76"/>
        <v>0</v>
      </c>
      <c r="AF26" s="45"/>
      <c r="AG26" s="12">
        <f t="shared" si="77"/>
        <v>0</v>
      </c>
      <c r="AH26" s="23">
        <f t="shared" si="78"/>
        <v>0</v>
      </c>
      <c r="AI26" s="45"/>
      <c r="AJ26" s="12">
        <f t="shared" si="79"/>
        <v>0</v>
      </c>
      <c r="AK26" s="23">
        <f t="shared" si="80"/>
        <v>0</v>
      </c>
      <c r="AL26" s="45"/>
      <c r="AM26" s="12">
        <f t="shared" si="81"/>
        <v>0</v>
      </c>
      <c r="AN26" s="23">
        <f t="shared" si="82"/>
        <v>0</v>
      </c>
      <c r="AO26" s="45"/>
      <c r="AP26" s="12">
        <f t="shared" si="83"/>
        <v>0</v>
      </c>
      <c r="AQ26" s="23">
        <f t="shared" si="84"/>
        <v>0</v>
      </c>
      <c r="AR26" s="45"/>
      <c r="AS26" s="12">
        <f t="shared" si="85"/>
        <v>0</v>
      </c>
      <c r="AT26" s="23">
        <f t="shared" si="86"/>
        <v>0</v>
      </c>
      <c r="AU26" s="45"/>
      <c r="AV26" s="12">
        <f t="shared" si="87"/>
        <v>0</v>
      </c>
      <c r="AW26" s="23">
        <f t="shared" si="88"/>
        <v>0</v>
      </c>
      <c r="AX26" s="45"/>
      <c r="AY26" s="12">
        <f t="shared" si="89"/>
        <v>0</v>
      </c>
      <c r="AZ26" s="23">
        <f t="shared" si="90"/>
        <v>0</v>
      </c>
      <c r="BA26" s="45"/>
      <c r="BB26" s="12">
        <f t="shared" si="91"/>
        <v>0</v>
      </c>
      <c r="BC26" s="23">
        <f t="shared" si="92"/>
        <v>0</v>
      </c>
      <c r="BD26" s="45"/>
      <c r="BE26" s="12">
        <f t="shared" si="93"/>
        <v>0</v>
      </c>
      <c r="BF26" s="23">
        <f t="shared" si="94"/>
        <v>0</v>
      </c>
      <c r="BG26" s="45"/>
      <c r="BH26" s="12">
        <f t="shared" si="95"/>
        <v>0</v>
      </c>
      <c r="BI26" s="23">
        <f t="shared" si="96"/>
        <v>0</v>
      </c>
      <c r="BJ26" s="45"/>
      <c r="BK26" s="12">
        <f t="shared" si="97"/>
        <v>0</v>
      </c>
      <c r="BL26" s="23">
        <f t="shared" si="98"/>
        <v>0</v>
      </c>
      <c r="BM26" s="45"/>
      <c r="BN26" s="12">
        <f t="shared" si="99"/>
        <v>0</v>
      </c>
      <c r="BO26" s="23">
        <f t="shared" si="100"/>
        <v>0</v>
      </c>
      <c r="BP26" s="45"/>
      <c r="BQ26" s="12">
        <f t="shared" si="101"/>
        <v>0</v>
      </c>
      <c r="BR26" s="23">
        <f t="shared" si="102"/>
        <v>0</v>
      </c>
      <c r="BS26" s="45"/>
      <c r="BT26" s="12">
        <f t="shared" si="103"/>
        <v>0</v>
      </c>
      <c r="BU26" s="23">
        <f t="shared" si="104"/>
        <v>0</v>
      </c>
      <c r="BV26" s="45"/>
      <c r="BW26" s="12">
        <f t="shared" si="105"/>
        <v>0</v>
      </c>
      <c r="BX26" s="23">
        <f t="shared" si="106"/>
        <v>0</v>
      </c>
      <c r="BY26" s="45"/>
      <c r="BZ26" s="12">
        <f t="shared" si="107"/>
        <v>0</v>
      </c>
      <c r="CA26" s="23">
        <f t="shared" si="108"/>
        <v>0</v>
      </c>
      <c r="CB26" s="45"/>
      <c r="CC26" s="12">
        <f t="shared" si="109"/>
        <v>0</v>
      </c>
      <c r="CD26" s="23">
        <f t="shared" si="110"/>
        <v>0</v>
      </c>
      <c r="CE26" s="45"/>
      <c r="CF26" s="12">
        <f t="shared" si="111"/>
        <v>0</v>
      </c>
      <c r="CG26" s="23">
        <f t="shared" si="112"/>
        <v>0</v>
      </c>
      <c r="CH26" s="45"/>
      <c r="CI26" s="12">
        <f t="shared" si="113"/>
        <v>0</v>
      </c>
      <c r="CJ26" s="23">
        <f t="shared" si="114"/>
        <v>0</v>
      </c>
      <c r="CK26" s="45"/>
      <c r="CL26" s="12">
        <f t="shared" si="115"/>
        <v>0</v>
      </c>
      <c r="CM26" s="23">
        <f t="shared" si="116"/>
        <v>0</v>
      </c>
      <c r="CN26" s="45"/>
      <c r="CO26" s="12">
        <f t="shared" si="117"/>
        <v>0</v>
      </c>
      <c r="CP26" s="23">
        <f t="shared" si="118"/>
        <v>0</v>
      </c>
      <c r="CQ26" s="45"/>
      <c r="CR26" s="12">
        <f t="shared" si="119"/>
        <v>0</v>
      </c>
      <c r="CS26" s="23">
        <f t="shared" si="120"/>
        <v>0</v>
      </c>
      <c r="CT26" s="45"/>
      <c r="CU26" s="12">
        <f t="shared" si="121"/>
        <v>0</v>
      </c>
      <c r="CV26" s="23">
        <f t="shared" si="122"/>
        <v>0</v>
      </c>
      <c r="CW26" s="45"/>
      <c r="CX26" s="12">
        <f t="shared" si="123"/>
        <v>0</v>
      </c>
      <c r="CY26" s="24">
        <f t="shared" si="124"/>
        <v>0</v>
      </c>
      <c r="CZ26" s="45"/>
      <c r="DA26" s="12">
        <f t="shared" si="125"/>
        <v>0</v>
      </c>
      <c r="DB26" s="23">
        <f t="shared" si="126"/>
        <v>0</v>
      </c>
    </row>
    <row r="27" spans="1:106" ht="15.75" hidden="1" thickBot="1" x14ac:dyDescent="0.35">
      <c r="A27" s="1"/>
      <c r="B27" s="1"/>
      <c r="C27" s="1"/>
      <c r="D27" s="116" t="str">
        <f t="shared" si="64"/>
        <v>-</v>
      </c>
      <c r="E27" s="231"/>
      <c r="F27" s="239" t="s">
        <v>281</v>
      </c>
      <c r="G27" s="92"/>
      <c r="H27" s="92"/>
      <c r="I27" s="240"/>
      <c r="J27" s="125"/>
      <c r="K27" s="126" t="str">
        <f>+IF(F27="","",IF(F27=VLOOKUP(F27,'Master Data (December 2025)'!$B$10:$B$1857,1),"-","No Data"))</f>
        <v>No Data</v>
      </c>
      <c r="L27" s="127">
        <v>1</v>
      </c>
      <c r="M27" s="127">
        <v>1</v>
      </c>
      <c r="N27" s="45"/>
      <c r="O27" s="12">
        <f t="shared" si="65"/>
        <v>0</v>
      </c>
      <c r="P27" s="23">
        <f t="shared" si="66"/>
        <v>0</v>
      </c>
      <c r="Q27" s="45"/>
      <c r="R27" s="12">
        <f t="shared" si="67"/>
        <v>0</v>
      </c>
      <c r="S27" s="23">
        <f t="shared" si="68"/>
        <v>0</v>
      </c>
      <c r="T27" s="45"/>
      <c r="U27" s="12">
        <f t="shared" si="69"/>
        <v>0</v>
      </c>
      <c r="V27" s="23">
        <f t="shared" si="70"/>
        <v>0</v>
      </c>
      <c r="W27" s="45"/>
      <c r="X27" s="12">
        <f t="shared" si="71"/>
        <v>0</v>
      </c>
      <c r="Y27" s="23">
        <f t="shared" si="72"/>
        <v>0</v>
      </c>
      <c r="Z27" s="45"/>
      <c r="AA27" s="12">
        <f t="shared" si="73"/>
        <v>0</v>
      </c>
      <c r="AB27" s="23">
        <f t="shared" si="74"/>
        <v>0</v>
      </c>
      <c r="AC27" s="45"/>
      <c r="AD27" s="12">
        <f t="shared" si="75"/>
        <v>0</v>
      </c>
      <c r="AE27" s="23">
        <f t="shared" si="76"/>
        <v>0</v>
      </c>
      <c r="AF27" s="45"/>
      <c r="AG27" s="12">
        <f t="shared" si="77"/>
        <v>0</v>
      </c>
      <c r="AH27" s="23">
        <f t="shared" si="78"/>
        <v>0</v>
      </c>
      <c r="AI27" s="45"/>
      <c r="AJ27" s="12">
        <f t="shared" si="79"/>
        <v>0</v>
      </c>
      <c r="AK27" s="23">
        <f t="shared" si="80"/>
        <v>0</v>
      </c>
      <c r="AL27" s="45"/>
      <c r="AM27" s="12">
        <f t="shared" si="81"/>
        <v>0</v>
      </c>
      <c r="AN27" s="23">
        <f t="shared" si="82"/>
        <v>0</v>
      </c>
      <c r="AO27" s="45"/>
      <c r="AP27" s="12">
        <f t="shared" si="83"/>
        <v>0</v>
      </c>
      <c r="AQ27" s="23">
        <f t="shared" si="84"/>
        <v>0</v>
      </c>
      <c r="AR27" s="45"/>
      <c r="AS27" s="12">
        <f t="shared" si="85"/>
        <v>0</v>
      </c>
      <c r="AT27" s="23">
        <f t="shared" si="86"/>
        <v>0</v>
      </c>
      <c r="AU27" s="45"/>
      <c r="AV27" s="12">
        <f t="shared" si="87"/>
        <v>0</v>
      </c>
      <c r="AW27" s="23">
        <f t="shared" si="88"/>
        <v>0</v>
      </c>
      <c r="AX27" s="45"/>
      <c r="AY27" s="12">
        <f t="shared" si="89"/>
        <v>0</v>
      </c>
      <c r="AZ27" s="23">
        <f t="shared" si="90"/>
        <v>0</v>
      </c>
      <c r="BA27" s="45"/>
      <c r="BB27" s="12">
        <f t="shared" si="91"/>
        <v>0</v>
      </c>
      <c r="BC27" s="23">
        <f t="shared" si="92"/>
        <v>0</v>
      </c>
      <c r="BD27" s="45"/>
      <c r="BE27" s="12">
        <f t="shared" si="93"/>
        <v>0</v>
      </c>
      <c r="BF27" s="23">
        <f t="shared" si="94"/>
        <v>0</v>
      </c>
      <c r="BG27" s="45"/>
      <c r="BH27" s="12">
        <f t="shared" si="95"/>
        <v>0</v>
      </c>
      <c r="BI27" s="23">
        <f t="shared" si="96"/>
        <v>0</v>
      </c>
      <c r="BJ27" s="45"/>
      <c r="BK27" s="12">
        <f t="shared" si="97"/>
        <v>0</v>
      </c>
      <c r="BL27" s="23">
        <f t="shared" si="98"/>
        <v>0</v>
      </c>
      <c r="BM27" s="45"/>
      <c r="BN27" s="12">
        <f t="shared" si="99"/>
        <v>0</v>
      </c>
      <c r="BO27" s="23">
        <f t="shared" si="100"/>
        <v>0</v>
      </c>
      <c r="BP27" s="45"/>
      <c r="BQ27" s="12">
        <f t="shared" si="101"/>
        <v>0</v>
      </c>
      <c r="BR27" s="23">
        <f t="shared" si="102"/>
        <v>0</v>
      </c>
      <c r="BS27" s="45"/>
      <c r="BT27" s="12">
        <f t="shared" si="103"/>
        <v>0</v>
      </c>
      <c r="BU27" s="23">
        <f t="shared" si="104"/>
        <v>0</v>
      </c>
      <c r="BV27" s="45"/>
      <c r="BW27" s="12">
        <f t="shared" si="105"/>
        <v>0</v>
      </c>
      <c r="BX27" s="23">
        <f t="shared" si="106"/>
        <v>0</v>
      </c>
      <c r="BY27" s="45"/>
      <c r="BZ27" s="12">
        <f t="shared" si="107"/>
        <v>0</v>
      </c>
      <c r="CA27" s="23">
        <f t="shared" si="108"/>
        <v>0</v>
      </c>
      <c r="CB27" s="45"/>
      <c r="CC27" s="12">
        <f t="shared" si="109"/>
        <v>0</v>
      </c>
      <c r="CD27" s="23">
        <f t="shared" si="110"/>
        <v>0</v>
      </c>
      <c r="CE27" s="45"/>
      <c r="CF27" s="12">
        <f t="shared" si="111"/>
        <v>0</v>
      </c>
      <c r="CG27" s="23">
        <f t="shared" si="112"/>
        <v>0</v>
      </c>
      <c r="CH27" s="45"/>
      <c r="CI27" s="12">
        <f t="shared" si="113"/>
        <v>0</v>
      </c>
      <c r="CJ27" s="23">
        <f t="shared" si="114"/>
        <v>0</v>
      </c>
      <c r="CK27" s="45"/>
      <c r="CL27" s="12">
        <f t="shared" si="115"/>
        <v>0</v>
      </c>
      <c r="CM27" s="23">
        <f t="shared" si="116"/>
        <v>0</v>
      </c>
      <c r="CN27" s="45"/>
      <c r="CO27" s="12">
        <f t="shared" si="117"/>
        <v>0</v>
      </c>
      <c r="CP27" s="23">
        <f t="shared" si="118"/>
        <v>0</v>
      </c>
      <c r="CQ27" s="45"/>
      <c r="CR27" s="12">
        <f t="shared" si="119"/>
        <v>0</v>
      </c>
      <c r="CS27" s="23">
        <f t="shared" si="120"/>
        <v>0</v>
      </c>
      <c r="CT27" s="45"/>
      <c r="CU27" s="12">
        <f t="shared" si="121"/>
        <v>0</v>
      </c>
      <c r="CV27" s="23">
        <f t="shared" si="122"/>
        <v>0</v>
      </c>
      <c r="CW27" s="45"/>
      <c r="CX27" s="12">
        <f t="shared" si="123"/>
        <v>0</v>
      </c>
      <c r="CY27" s="24">
        <f t="shared" si="124"/>
        <v>0</v>
      </c>
      <c r="CZ27" s="45"/>
      <c r="DA27" s="12">
        <f t="shared" si="125"/>
        <v>0</v>
      </c>
      <c r="DB27" s="23">
        <f t="shared" si="126"/>
        <v>0</v>
      </c>
    </row>
    <row r="28" spans="1:106" ht="15.75" thickBot="1" x14ac:dyDescent="0.35">
      <c r="A28" s="1"/>
      <c r="B28" s="1"/>
      <c r="C28" s="1"/>
      <c r="D28" s="116" t="str">
        <f t="shared" si="64"/>
        <v>-</v>
      </c>
      <c r="E28" s="229" t="s">
        <v>275</v>
      </c>
      <c r="F28" s="232" t="s">
        <v>179</v>
      </c>
      <c r="G28" s="233"/>
      <c r="H28" s="233"/>
      <c r="I28" s="234">
        <v>20</v>
      </c>
      <c r="J28" s="125"/>
      <c r="K28" s="126" t="str">
        <f>+IF(F28="","",IF(F28=VLOOKUP(F28,'Master Data (December 2025)'!$B$10:$B$1857,1),"-","No Data"))</f>
        <v>-</v>
      </c>
      <c r="L28" s="127">
        <v>700</v>
      </c>
      <c r="M28" s="127">
        <v>1</v>
      </c>
      <c r="N28" s="45"/>
      <c r="O28" s="12">
        <f t="shared" si="65"/>
        <v>0</v>
      </c>
      <c r="P28" s="23">
        <f t="shared" si="66"/>
        <v>0</v>
      </c>
      <c r="Q28" s="45"/>
      <c r="R28" s="12">
        <f t="shared" si="67"/>
        <v>0</v>
      </c>
      <c r="S28" s="23">
        <f t="shared" si="68"/>
        <v>0</v>
      </c>
      <c r="T28" s="45"/>
      <c r="U28" s="12">
        <f t="shared" si="69"/>
        <v>0</v>
      </c>
      <c r="V28" s="23">
        <f t="shared" si="70"/>
        <v>0</v>
      </c>
      <c r="W28" s="45"/>
      <c r="X28" s="12">
        <f t="shared" si="71"/>
        <v>0</v>
      </c>
      <c r="Y28" s="23">
        <f t="shared" si="72"/>
        <v>0</v>
      </c>
      <c r="Z28" s="45"/>
      <c r="AA28" s="12">
        <f t="shared" si="73"/>
        <v>0</v>
      </c>
      <c r="AB28" s="23">
        <f t="shared" si="74"/>
        <v>0</v>
      </c>
      <c r="AC28" s="45"/>
      <c r="AD28" s="12">
        <f t="shared" si="75"/>
        <v>0</v>
      </c>
      <c r="AE28" s="23">
        <f t="shared" si="76"/>
        <v>0</v>
      </c>
      <c r="AF28" s="45"/>
      <c r="AG28" s="12">
        <f t="shared" si="77"/>
        <v>0</v>
      </c>
      <c r="AH28" s="23">
        <f t="shared" si="78"/>
        <v>0</v>
      </c>
      <c r="AI28" s="45"/>
      <c r="AJ28" s="12">
        <f t="shared" si="79"/>
        <v>0</v>
      </c>
      <c r="AK28" s="23">
        <f t="shared" si="80"/>
        <v>0</v>
      </c>
      <c r="AL28" s="45"/>
      <c r="AM28" s="12">
        <f t="shared" si="81"/>
        <v>0</v>
      </c>
      <c r="AN28" s="23">
        <f t="shared" si="82"/>
        <v>0</v>
      </c>
      <c r="AO28" s="45"/>
      <c r="AP28" s="12">
        <f t="shared" si="83"/>
        <v>0</v>
      </c>
      <c r="AQ28" s="23">
        <f t="shared" si="84"/>
        <v>0</v>
      </c>
      <c r="AR28" s="45"/>
      <c r="AS28" s="12">
        <f t="shared" si="85"/>
        <v>0</v>
      </c>
      <c r="AT28" s="23">
        <f t="shared" si="86"/>
        <v>0</v>
      </c>
      <c r="AU28" s="45"/>
      <c r="AV28" s="12">
        <f t="shared" si="87"/>
        <v>0</v>
      </c>
      <c r="AW28" s="23">
        <f t="shared" si="88"/>
        <v>0</v>
      </c>
      <c r="AX28" s="45"/>
      <c r="AY28" s="12">
        <f t="shared" si="89"/>
        <v>0</v>
      </c>
      <c r="AZ28" s="23">
        <f t="shared" si="90"/>
        <v>0</v>
      </c>
      <c r="BA28" s="45"/>
      <c r="BB28" s="12">
        <f t="shared" si="91"/>
        <v>0</v>
      </c>
      <c r="BC28" s="23">
        <f t="shared" si="92"/>
        <v>0</v>
      </c>
      <c r="BD28" s="45"/>
      <c r="BE28" s="12">
        <f t="shared" si="93"/>
        <v>0</v>
      </c>
      <c r="BF28" s="23">
        <f t="shared" si="94"/>
        <v>0</v>
      </c>
      <c r="BG28" s="45"/>
      <c r="BH28" s="12">
        <f t="shared" si="95"/>
        <v>0</v>
      </c>
      <c r="BI28" s="23">
        <f t="shared" si="96"/>
        <v>0</v>
      </c>
      <c r="BJ28" s="45"/>
      <c r="BK28" s="12">
        <f t="shared" si="97"/>
        <v>0</v>
      </c>
      <c r="BL28" s="23">
        <f t="shared" si="98"/>
        <v>0</v>
      </c>
      <c r="BM28" s="45"/>
      <c r="BN28" s="12">
        <f t="shared" si="99"/>
        <v>0</v>
      </c>
      <c r="BO28" s="23">
        <f t="shared" si="100"/>
        <v>0</v>
      </c>
      <c r="BP28" s="45"/>
      <c r="BQ28" s="12">
        <f t="shared" si="101"/>
        <v>0</v>
      </c>
      <c r="BR28" s="23">
        <f t="shared" si="102"/>
        <v>0</v>
      </c>
      <c r="BS28" s="45"/>
      <c r="BT28" s="12">
        <f t="shared" si="103"/>
        <v>0</v>
      </c>
      <c r="BU28" s="23">
        <f t="shared" si="104"/>
        <v>0</v>
      </c>
      <c r="BV28" s="45"/>
      <c r="BW28" s="12">
        <f t="shared" si="105"/>
        <v>0</v>
      </c>
      <c r="BX28" s="23">
        <f t="shared" si="106"/>
        <v>0</v>
      </c>
      <c r="BY28" s="45"/>
      <c r="BZ28" s="12">
        <f t="shared" si="107"/>
        <v>0</v>
      </c>
      <c r="CA28" s="23">
        <f t="shared" si="108"/>
        <v>0</v>
      </c>
      <c r="CB28" s="45"/>
      <c r="CC28" s="12">
        <f t="shared" si="109"/>
        <v>0</v>
      </c>
      <c r="CD28" s="23">
        <f t="shared" si="110"/>
        <v>0</v>
      </c>
      <c r="CE28" s="45"/>
      <c r="CF28" s="12">
        <f t="shared" si="111"/>
        <v>0</v>
      </c>
      <c r="CG28" s="23">
        <f t="shared" si="112"/>
        <v>0</v>
      </c>
      <c r="CH28" s="45"/>
      <c r="CI28" s="12">
        <f t="shared" si="113"/>
        <v>0</v>
      </c>
      <c r="CJ28" s="23">
        <f t="shared" si="114"/>
        <v>0</v>
      </c>
      <c r="CK28" s="45"/>
      <c r="CL28" s="12">
        <f t="shared" si="115"/>
        <v>0</v>
      </c>
      <c r="CM28" s="23">
        <f t="shared" si="116"/>
        <v>0</v>
      </c>
      <c r="CN28" s="45"/>
      <c r="CO28" s="12">
        <f t="shared" si="117"/>
        <v>0</v>
      </c>
      <c r="CP28" s="23">
        <f t="shared" si="118"/>
        <v>0</v>
      </c>
      <c r="CQ28" s="45"/>
      <c r="CR28" s="12">
        <f t="shared" si="119"/>
        <v>0</v>
      </c>
      <c r="CS28" s="23">
        <f t="shared" si="120"/>
        <v>0</v>
      </c>
      <c r="CT28" s="45"/>
      <c r="CU28" s="12">
        <f t="shared" si="121"/>
        <v>0</v>
      </c>
      <c r="CV28" s="23">
        <f t="shared" si="122"/>
        <v>0</v>
      </c>
      <c r="CW28" s="45"/>
      <c r="CX28" s="12">
        <f t="shared" si="123"/>
        <v>0</v>
      </c>
      <c r="CY28" s="24">
        <f t="shared" si="124"/>
        <v>0</v>
      </c>
      <c r="CZ28" s="45"/>
      <c r="DA28" s="12">
        <f t="shared" si="125"/>
        <v>0</v>
      </c>
      <c r="DB28" s="23">
        <f t="shared" si="126"/>
        <v>0</v>
      </c>
    </row>
    <row r="29" spans="1:106" ht="15.75" hidden="1" thickBot="1" x14ac:dyDescent="0.35">
      <c r="A29" s="1"/>
      <c r="B29" s="1"/>
      <c r="C29" s="1"/>
      <c r="D29" s="116" t="str">
        <f t="shared" si="64"/>
        <v>-</v>
      </c>
      <c r="E29" s="230"/>
      <c r="F29" s="237" t="s">
        <v>278</v>
      </c>
      <c r="G29" s="225"/>
      <c r="H29" s="225"/>
      <c r="I29" s="236">
        <v>100</v>
      </c>
      <c r="J29" s="125"/>
      <c r="K29" s="126" t="str">
        <f>+IF(F29="","",IF(F29=VLOOKUP(F29,'Master Data (December 2025)'!$B$10:$B$1857,1),"-","No Data"))</f>
        <v>No Data</v>
      </c>
      <c r="L29" s="127">
        <v>1</v>
      </c>
      <c r="M29" s="127">
        <v>1</v>
      </c>
      <c r="N29" s="45"/>
      <c r="O29" s="12">
        <f t="shared" si="65"/>
        <v>0</v>
      </c>
      <c r="P29" s="23">
        <f t="shared" si="66"/>
        <v>0</v>
      </c>
      <c r="Q29" s="45"/>
      <c r="R29" s="12">
        <f t="shared" si="67"/>
        <v>0</v>
      </c>
      <c r="S29" s="23">
        <f t="shared" si="68"/>
        <v>0</v>
      </c>
      <c r="T29" s="45"/>
      <c r="U29" s="12">
        <f t="shared" si="69"/>
        <v>0</v>
      </c>
      <c r="V29" s="23">
        <f t="shared" si="70"/>
        <v>0</v>
      </c>
      <c r="W29" s="45"/>
      <c r="X29" s="12">
        <f t="shared" si="71"/>
        <v>0</v>
      </c>
      <c r="Y29" s="23">
        <f t="shared" si="72"/>
        <v>0</v>
      </c>
      <c r="Z29" s="45"/>
      <c r="AA29" s="12">
        <f t="shared" si="73"/>
        <v>0</v>
      </c>
      <c r="AB29" s="23">
        <f t="shared" si="74"/>
        <v>0</v>
      </c>
      <c r="AC29" s="45"/>
      <c r="AD29" s="12">
        <f t="shared" si="75"/>
        <v>0</v>
      </c>
      <c r="AE29" s="23">
        <f t="shared" si="76"/>
        <v>0</v>
      </c>
      <c r="AF29" s="45"/>
      <c r="AG29" s="12">
        <f t="shared" si="77"/>
        <v>0</v>
      </c>
      <c r="AH29" s="23">
        <f t="shared" si="78"/>
        <v>0</v>
      </c>
      <c r="AI29" s="45"/>
      <c r="AJ29" s="12">
        <f t="shared" si="79"/>
        <v>0</v>
      </c>
      <c r="AK29" s="23">
        <f t="shared" si="80"/>
        <v>0</v>
      </c>
      <c r="AL29" s="45"/>
      <c r="AM29" s="12">
        <f t="shared" si="81"/>
        <v>0</v>
      </c>
      <c r="AN29" s="23">
        <f t="shared" si="82"/>
        <v>0</v>
      </c>
      <c r="AO29" s="45"/>
      <c r="AP29" s="12">
        <f t="shared" si="83"/>
        <v>0</v>
      </c>
      <c r="AQ29" s="23">
        <f t="shared" si="84"/>
        <v>0</v>
      </c>
      <c r="AR29" s="45"/>
      <c r="AS29" s="12">
        <f t="shared" si="85"/>
        <v>0</v>
      </c>
      <c r="AT29" s="23">
        <f t="shared" si="86"/>
        <v>0</v>
      </c>
      <c r="AU29" s="45"/>
      <c r="AV29" s="12">
        <f t="shared" si="87"/>
        <v>0</v>
      </c>
      <c r="AW29" s="23">
        <f t="shared" si="88"/>
        <v>0</v>
      </c>
      <c r="AX29" s="45"/>
      <c r="AY29" s="12">
        <f t="shared" si="89"/>
        <v>0</v>
      </c>
      <c r="AZ29" s="23">
        <f t="shared" si="90"/>
        <v>0</v>
      </c>
      <c r="BA29" s="45"/>
      <c r="BB29" s="12">
        <f t="shared" si="91"/>
        <v>0</v>
      </c>
      <c r="BC29" s="23">
        <f t="shared" si="92"/>
        <v>0</v>
      </c>
      <c r="BD29" s="45"/>
      <c r="BE29" s="12">
        <f t="shared" si="93"/>
        <v>0</v>
      </c>
      <c r="BF29" s="23">
        <f t="shared" si="94"/>
        <v>0</v>
      </c>
      <c r="BG29" s="45"/>
      <c r="BH29" s="12">
        <f t="shared" si="95"/>
        <v>0</v>
      </c>
      <c r="BI29" s="23">
        <f t="shared" si="96"/>
        <v>0</v>
      </c>
      <c r="BJ29" s="45"/>
      <c r="BK29" s="12">
        <f t="shared" si="97"/>
        <v>0</v>
      </c>
      <c r="BL29" s="23">
        <f t="shared" si="98"/>
        <v>0</v>
      </c>
      <c r="BM29" s="45"/>
      <c r="BN29" s="12">
        <f t="shared" si="99"/>
        <v>0</v>
      </c>
      <c r="BO29" s="23">
        <f t="shared" si="100"/>
        <v>0</v>
      </c>
      <c r="BP29" s="45"/>
      <c r="BQ29" s="12">
        <f t="shared" si="101"/>
        <v>0</v>
      </c>
      <c r="BR29" s="23">
        <f t="shared" si="102"/>
        <v>0</v>
      </c>
      <c r="BS29" s="45"/>
      <c r="BT29" s="12">
        <f t="shared" si="103"/>
        <v>0</v>
      </c>
      <c r="BU29" s="23">
        <f t="shared" si="104"/>
        <v>0</v>
      </c>
      <c r="BV29" s="45"/>
      <c r="BW29" s="12">
        <f t="shared" si="105"/>
        <v>0</v>
      </c>
      <c r="BX29" s="23">
        <f t="shared" si="106"/>
        <v>0</v>
      </c>
      <c r="BY29" s="45"/>
      <c r="BZ29" s="12">
        <f t="shared" si="107"/>
        <v>0</v>
      </c>
      <c r="CA29" s="23">
        <f t="shared" si="108"/>
        <v>0</v>
      </c>
      <c r="CB29" s="45"/>
      <c r="CC29" s="12">
        <f t="shared" si="109"/>
        <v>0</v>
      </c>
      <c r="CD29" s="23">
        <f t="shared" si="110"/>
        <v>0</v>
      </c>
      <c r="CE29" s="45"/>
      <c r="CF29" s="12">
        <f t="shared" si="111"/>
        <v>0</v>
      </c>
      <c r="CG29" s="23">
        <f t="shared" si="112"/>
        <v>0</v>
      </c>
      <c r="CH29" s="45"/>
      <c r="CI29" s="12">
        <f t="shared" si="113"/>
        <v>0</v>
      </c>
      <c r="CJ29" s="23">
        <f t="shared" si="114"/>
        <v>0</v>
      </c>
      <c r="CK29" s="45"/>
      <c r="CL29" s="12">
        <f t="shared" si="115"/>
        <v>0</v>
      </c>
      <c r="CM29" s="23">
        <f t="shared" si="116"/>
        <v>0</v>
      </c>
      <c r="CN29" s="45"/>
      <c r="CO29" s="12">
        <f t="shared" si="117"/>
        <v>0</v>
      </c>
      <c r="CP29" s="23">
        <f t="shared" si="118"/>
        <v>0</v>
      </c>
      <c r="CQ29" s="45"/>
      <c r="CR29" s="12">
        <f t="shared" si="119"/>
        <v>0</v>
      </c>
      <c r="CS29" s="23">
        <f t="shared" si="120"/>
        <v>0</v>
      </c>
      <c r="CT29" s="45"/>
      <c r="CU29" s="12">
        <f t="shared" si="121"/>
        <v>0</v>
      </c>
      <c r="CV29" s="23">
        <f t="shared" si="122"/>
        <v>0</v>
      </c>
      <c r="CW29" s="45"/>
      <c r="CX29" s="12">
        <f t="shared" si="123"/>
        <v>0</v>
      </c>
      <c r="CY29" s="24">
        <f t="shared" si="124"/>
        <v>0</v>
      </c>
      <c r="CZ29" s="45"/>
      <c r="DA29" s="12">
        <f t="shared" si="125"/>
        <v>0</v>
      </c>
      <c r="DB29" s="23">
        <f t="shared" si="126"/>
        <v>0</v>
      </c>
    </row>
    <row r="30" spans="1:106" ht="15.75" hidden="1" thickBot="1" x14ac:dyDescent="0.35">
      <c r="A30" s="1"/>
      <c r="B30" s="1"/>
      <c r="C30" s="1"/>
      <c r="D30" s="116" t="str">
        <f t="shared" si="64"/>
        <v>-</v>
      </c>
      <c r="E30" s="230"/>
      <c r="F30" s="237" t="s">
        <v>276</v>
      </c>
      <c r="G30" s="225"/>
      <c r="H30" s="225"/>
      <c r="I30" s="238">
        <v>20</v>
      </c>
      <c r="J30" s="125"/>
      <c r="K30" s="126" t="str">
        <f>+IF(F30="","",IF(F30=VLOOKUP(F30,'Master Data (December 2025)'!$B$10:$B$1857,1),"-","No Data"))</f>
        <v>No Data</v>
      </c>
      <c r="L30" s="127">
        <v>1</v>
      </c>
      <c r="M30" s="127">
        <v>1</v>
      </c>
      <c r="N30" s="45"/>
      <c r="O30" s="12">
        <f t="shared" si="65"/>
        <v>0</v>
      </c>
      <c r="P30" s="23">
        <f t="shared" si="66"/>
        <v>0</v>
      </c>
      <c r="Q30" s="45"/>
      <c r="R30" s="12">
        <f t="shared" si="67"/>
        <v>0</v>
      </c>
      <c r="S30" s="23">
        <f t="shared" si="68"/>
        <v>0</v>
      </c>
      <c r="T30" s="45"/>
      <c r="U30" s="12">
        <f t="shared" si="69"/>
        <v>0</v>
      </c>
      <c r="V30" s="23">
        <f t="shared" si="70"/>
        <v>0</v>
      </c>
      <c r="W30" s="45"/>
      <c r="X30" s="12">
        <f t="shared" si="71"/>
        <v>0</v>
      </c>
      <c r="Y30" s="23">
        <f t="shared" si="72"/>
        <v>0</v>
      </c>
      <c r="Z30" s="45"/>
      <c r="AA30" s="12">
        <f t="shared" si="73"/>
        <v>0</v>
      </c>
      <c r="AB30" s="23">
        <f t="shared" si="74"/>
        <v>0</v>
      </c>
      <c r="AC30" s="45"/>
      <c r="AD30" s="12">
        <f t="shared" si="75"/>
        <v>0</v>
      </c>
      <c r="AE30" s="23">
        <f t="shared" si="76"/>
        <v>0</v>
      </c>
      <c r="AF30" s="45"/>
      <c r="AG30" s="12">
        <f t="shared" si="77"/>
        <v>0</v>
      </c>
      <c r="AH30" s="23">
        <f t="shared" si="78"/>
        <v>0</v>
      </c>
      <c r="AI30" s="45"/>
      <c r="AJ30" s="12">
        <f t="shared" si="79"/>
        <v>0</v>
      </c>
      <c r="AK30" s="23">
        <f t="shared" si="80"/>
        <v>0</v>
      </c>
      <c r="AL30" s="45"/>
      <c r="AM30" s="12">
        <f t="shared" si="81"/>
        <v>0</v>
      </c>
      <c r="AN30" s="23">
        <f t="shared" si="82"/>
        <v>0</v>
      </c>
      <c r="AO30" s="45"/>
      <c r="AP30" s="12">
        <f t="shared" si="83"/>
        <v>0</v>
      </c>
      <c r="AQ30" s="23">
        <f t="shared" si="84"/>
        <v>0</v>
      </c>
      <c r="AR30" s="45"/>
      <c r="AS30" s="12">
        <f t="shared" si="85"/>
        <v>0</v>
      </c>
      <c r="AT30" s="23">
        <f t="shared" si="86"/>
        <v>0</v>
      </c>
      <c r="AU30" s="45"/>
      <c r="AV30" s="12">
        <f t="shared" si="87"/>
        <v>0</v>
      </c>
      <c r="AW30" s="23">
        <f t="shared" si="88"/>
        <v>0</v>
      </c>
      <c r="AX30" s="45"/>
      <c r="AY30" s="12">
        <f t="shared" si="89"/>
        <v>0</v>
      </c>
      <c r="AZ30" s="23">
        <f t="shared" si="90"/>
        <v>0</v>
      </c>
      <c r="BA30" s="45"/>
      <c r="BB30" s="12">
        <f t="shared" si="91"/>
        <v>0</v>
      </c>
      <c r="BC30" s="23">
        <f t="shared" si="92"/>
        <v>0</v>
      </c>
      <c r="BD30" s="45"/>
      <c r="BE30" s="12">
        <f t="shared" si="93"/>
        <v>0</v>
      </c>
      <c r="BF30" s="23">
        <f t="shared" si="94"/>
        <v>0</v>
      </c>
      <c r="BG30" s="45"/>
      <c r="BH30" s="12">
        <f t="shared" si="95"/>
        <v>0</v>
      </c>
      <c r="BI30" s="23">
        <f t="shared" si="96"/>
        <v>0</v>
      </c>
      <c r="BJ30" s="45"/>
      <c r="BK30" s="12">
        <f t="shared" si="97"/>
        <v>0</v>
      </c>
      <c r="BL30" s="23">
        <f t="shared" si="98"/>
        <v>0</v>
      </c>
      <c r="BM30" s="45"/>
      <c r="BN30" s="12">
        <f t="shared" si="99"/>
        <v>0</v>
      </c>
      <c r="BO30" s="23">
        <f t="shared" si="100"/>
        <v>0</v>
      </c>
      <c r="BP30" s="45"/>
      <c r="BQ30" s="12">
        <f t="shared" si="101"/>
        <v>0</v>
      </c>
      <c r="BR30" s="23">
        <f t="shared" si="102"/>
        <v>0</v>
      </c>
      <c r="BS30" s="45"/>
      <c r="BT30" s="12">
        <f t="shared" si="103"/>
        <v>0</v>
      </c>
      <c r="BU30" s="23">
        <f t="shared" si="104"/>
        <v>0</v>
      </c>
      <c r="BV30" s="45"/>
      <c r="BW30" s="12">
        <f t="shared" si="105"/>
        <v>0</v>
      </c>
      <c r="BX30" s="23">
        <f t="shared" si="106"/>
        <v>0</v>
      </c>
      <c r="BY30" s="45"/>
      <c r="BZ30" s="12">
        <f t="shared" si="107"/>
        <v>0</v>
      </c>
      <c r="CA30" s="23">
        <f t="shared" si="108"/>
        <v>0</v>
      </c>
      <c r="CB30" s="45"/>
      <c r="CC30" s="12">
        <f t="shared" si="109"/>
        <v>0</v>
      </c>
      <c r="CD30" s="23">
        <f t="shared" si="110"/>
        <v>0</v>
      </c>
      <c r="CE30" s="45"/>
      <c r="CF30" s="12">
        <f t="shared" si="111"/>
        <v>0</v>
      </c>
      <c r="CG30" s="23">
        <f t="shared" si="112"/>
        <v>0</v>
      </c>
      <c r="CH30" s="45"/>
      <c r="CI30" s="12">
        <f t="shared" si="113"/>
        <v>0</v>
      </c>
      <c r="CJ30" s="23">
        <f t="shared" si="114"/>
        <v>0</v>
      </c>
      <c r="CK30" s="45"/>
      <c r="CL30" s="12">
        <f t="shared" si="115"/>
        <v>0</v>
      </c>
      <c r="CM30" s="23">
        <f t="shared" si="116"/>
        <v>0</v>
      </c>
      <c r="CN30" s="45"/>
      <c r="CO30" s="12">
        <f t="shared" si="117"/>
        <v>0</v>
      </c>
      <c r="CP30" s="23">
        <f t="shared" si="118"/>
        <v>0</v>
      </c>
      <c r="CQ30" s="45"/>
      <c r="CR30" s="12">
        <f t="shared" si="119"/>
        <v>0</v>
      </c>
      <c r="CS30" s="23">
        <f t="shared" si="120"/>
        <v>0</v>
      </c>
      <c r="CT30" s="45"/>
      <c r="CU30" s="12">
        <f t="shared" si="121"/>
        <v>0</v>
      </c>
      <c r="CV30" s="23">
        <f t="shared" si="122"/>
        <v>0</v>
      </c>
      <c r="CW30" s="45"/>
      <c r="CX30" s="12">
        <f t="shared" si="123"/>
        <v>0</v>
      </c>
      <c r="CY30" s="24">
        <f t="shared" si="124"/>
        <v>0</v>
      </c>
      <c r="CZ30" s="45"/>
      <c r="DA30" s="12">
        <f t="shared" si="125"/>
        <v>0</v>
      </c>
      <c r="DB30" s="23">
        <f t="shared" si="126"/>
        <v>0</v>
      </c>
    </row>
    <row r="31" spans="1:106" ht="15.75" hidden="1" thickBot="1" x14ac:dyDescent="0.35">
      <c r="A31" s="1"/>
      <c r="B31" s="1"/>
      <c r="C31" s="1"/>
      <c r="D31" s="116" t="str">
        <f t="shared" si="64"/>
        <v>-</v>
      </c>
      <c r="E31" s="231"/>
      <c r="F31" s="239" t="s">
        <v>277</v>
      </c>
      <c r="G31" s="92"/>
      <c r="H31" s="92"/>
      <c r="I31" s="240">
        <v>5</v>
      </c>
      <c r="J31" s="125"/>
      <c r="K31" s="126" t="str">
        <f>+IF(F31="","",IF(F31=VLOOKUP(F31,'Master Data (December 2025)'!$B$10:$B$1857,1),"-","No Data"))</f>
        <v>No Data</v>
      </c>
      <c r="L31" s="127">
        <v>1</v>
      </c>
      <c r="M31" s="127">
        <v>1</v>
      </c>
      <c r="N31" s="45"/>
      <c r="O31" s="12">
        <f t="shared" si="65"/>
        <v>0</v>
      </c>
      <c r="P31" s="23">
        <f t="shared" si="66"/>
        <v>0</v>
      </c>
      <c r="Q31" s="45"/>
      <c r="R31" s="12">
        <f t="shared" si="67"/>
        <v>0</v>
      </c>
      <c r="S31" s="23">
        <f t="shared" si="68"/>
        <v>0</v>
      </c>
      <c r="T31" s="45"/>
      <c r="U31" s="12">
        <f t="shared" si="69"/>
        <v>0</v>
      </c>
      <c r="V31" s="23">
        <f t="shared" si="70"/>
        <v>0</v>
      </c>
      <c r="W31" s="45"/>
      <c r="X31" s="12">
        <f t="shared" si="71"/>
        <v>0</v>
      </c>
      <c r="Y31" s="23">
        <f t="shared" si="72"/>
        <v>0</v>
      </c>
      <c r="Z31" s="45"/>
      <c r="AA31" s="12">
        <f t="shared" si="73"/>
        <v>0</v>
      </c>
      <c r="AB31" s="23">
        <f t="shared" si="74"/>
        <v>0</v>
      </c>
      <c r="AC31" s="45"/>
      <c r="AD31" s="12">
        <f t="shared" si="75"/>
        <v>0</v>
      </c>
      <c r="AE31" s="23">
        <f t="shared" si="76"/>
        <v>0</v>
      </c>
      <c r="AF31" s="45"/>
      <c r="AG31" s="12">
        <f t="shared" si="77"/>
        <v>0</v>
      </c>
      <c r="AH31" s="23">
        <f t="shared" si="78"/>
        <v>0</v>
      </c>
      <c r="AI31" s="45"/>
      <c r="AJ31" s="12">
        <f t="shared" si="79"/>
        <v>0</v>
      </c>
      <c r="AK31" s="23">
        <f t="shared" si="80"/>
        <v>0</v>
      </c>
      <c r="AL31" s="45"/>
      <c r="AM31" s="12">
        <f t="shared" si="81"/>
        <v>0</v>
      </c>
      <c r="AN31" s="23">
        <f t="shared" si="82"/>
        <v>0</v>
      </c>
      <c r="AO31" s="45"/>
      <c r="AP31" s="12">
        <f t="shared" si="83"/>
        <v>0</v>
      </c>
      <c r="AQ31" s="23">
        <f t="shared" si="84"/>
        <v>0</v>
      </c>
      <c r="AR31" s="45"/>
      <c r="AS31" s="12">
        <f t="shared" si="85"/>
        <v>0</v>
      </c>
      <c r="AT31" s="23">
        <f t="shared" si="86"/>
        <v>0</v>
      </c>
      <c r="AU31" s="45"/>
      <c r="AV31" s="12">
        <f t="shared" si="87"/>
        <v>0</v>
      </c>
      <c r="AW31" s="23">
        <f t="shared" si="88"/>
        <v>0</v>
      </c>
      <c r="AX31" s="45"/>
      <c r="AY31" s="12">
        <f t="shared" si="89"/>
        <v>0</v>
      </c>
      <c r="AZ31" s="23">
        <f t="shared" si="90"/>
        <v>0</v>
      </c>
      <c r="BA31" s="45"/>
      <c r="BB31" s="12">
        <f t="shared" si="91"/>
        <v>0</v>
      </c>
      <c r="BC31" s="23">
        <f t="shared" si="92"/>
        <v>0</v>
      </c>
      <c r="BD31" s="45"/>
      <c r="BE31" s="12">
        <f t="shared" si="93"/>
        <v>0</v>
      </c>
      <c r="BF31" s="23">
        <f t="shared" si="94"/>
        <v>0</v>
      </c>
      <c r="BG31" s="45"/>
      <c r="BH31" s="12">
        <f t="shared" si="95"/>
        <v>0</v>
      </c>
      <c r="BI31" s="23">
        <f t="shared" si="96"/>
        <v>0</v>
      </c>
      <c r="BJ31" s="45"/>
      <c r="BK31" s="12">
        <f t="shared" si="97"/>
        <v>0</v>
      </c>
      <c r="BL31" s="23">
        <f t="shared" si="98"/>
        <v>0</v>
      </c>
      <c r="BM31" s="45"/>
      <c r="BN31" s="12">
        <f t="shared" si="99"/>
        <v>0</v>
      </c>
      <c r="BO31" s="23">
        <f t="shared" si="100"/>
        <v>0</v>
      </c>
      <c r="BP31" s="45"/>
      <c r="BQ31" s="12">
        <f t="shared" si="101"/>
        <v>0</v>
      </c>
      <c r="BR31" s="23">
        <f t="shared" si="102"/>
        <v>0</v>
      </c>
      <c r="BS31" s="45"/>
      <c r="BT31" s="12">
        <f t="shared" si="103"/>
        <v>0</v>
      </c>
      <c r="BU31" s="23">
        <f t="shared" si="104"/>
        <v>0</v>
      </c>
      <c r="BV31" s="45"/>
      <c r="BW31" s="12">
        <f t="shared" si="105"/>
        <v>0</v>
      </c>
      <c r="BX31" s="23">
        <f t="shared" si="106"/>
        <v>0</v>
      </c>
      <c r="BY31" s="45"/>
      <c r="BZ31" s="12">
        <f t="shared" si="107"/>
        <v>0</v>
      </c>
      <c r="CA31" s="23">
        <f t="shared" si="108"/>
        <v>0</v>
      </c>
      <c r="CB31" s="45"/>
      <c r="CC31" s="12">
        <f t="shared" si="109"/>
        <v>0</v>
      </c>
      <c r="CD31" s="23">
        <f t="shared" si="110"/>
        <v>0</v>
      </c>
      <c r="CE31" s="45"/>
      <c r="CF31" s="12">
        <f t="shared" si="111"/>
        <v>0</v>
      </c>
      <c r="CG31" s="23">
        <f t="shared" si="112"/>
        <v>0</v>
      </c>
      <c r="CH31" s="45"/>
      <c r="CI31" s="12">
        <f t="shared" si="113"/>
        <v>0</v>
      </c>
      <c r="CJ31" s="23">
        <f t="shared" si="114"/>
        <v>0</v>
      </c>
      <c r="CK31" s="45"/>
      <c r="CL31" s="12">
        <f t="shared" si="115"/>
        <v>0</v>
      </c>
      <c r="CM31" s="23">
        <f t="shared" si="116"/>
        <v>0</v>
      </c>
      <c r="CN31" s="45"/>
      <c r="CO31" s="12">
        <f t="shared" si="117"/>
        <v>0</v>
      </c>
      <c r="CP31" s="23">
        <f t="shared" si="118"/>
        <v>0</v>
      </c>
      <c r="CQ31" s="45"/>
      <c r="CR31" s="12">
        <f t="shared" si="119"/>
        <v>0</v>
      </c>
      <c r="CS31" s="23">
        <f t="shared" si="120"/>
        <v>0</v>
      </c>
      <c r="CT31" s="45"/>
      <c r="CU31" s="12">
        <f t="shared" si="121"/>
        <v>0</v>
      </c>
      <c r="CV31" s="23">
        <f t="shared" si="122"/>
        <v>0</v>
      </c>
      <c r="CW31" s="45"/>
      <c r="CX31" s="12">
        <f t="shared" si="123"/>
        <v>0</v>
      </c>
      <c r="CY31" s="24">
        <f t="shared" si="124"/>
        <v>0</v>
      </c>
      <c r="CZ31" s="45"/>
      <c r="DA31" s="12">
        <f t="shared" si="125"/>
        <v>0</v>
      </c>
      <c r="DB31" s="23">
        <f t="shared" si="126"/>
        <v>0</v>
      </c>
    </row>
    <row r="32" spans="1:106" ht="15.75" thickBot="1" x14ac:dyDescent="0.35">
      <c r="A32" s="1"/>
      <c r="B32" s="1"/>
      <c r="C32" s="1"/>
      <c r="D32" s="116" t="str">
        <f t="shared" si="64"/>
        <v>-</v>
      </c>
      <c r="E32" s="229" t="s">
        <v>252</v>
      </c>
      <c r="F32" s="232" t="s">
        <v>159</v>
      </c>
      <c r="G32" s="233"/>
      <c r="H32" s="233"/>
      <c r="I32" s="234">
        <v>45</v>
      </c>
      <c r="J32" s="125"/>
      <c r="K32" s="126" t="str">
        <f>+IF(F32="","",IF(F32=VLOOKUP(F32,'Master Data (December 2025)'!$B$10:$B$1857,1),"-","No Data"))</f>
        <v>-</v>
      </c>
      <c r="L32" s="127">
        <v>750</v>
      </c>
      <c r="M32" s="127">
        <v>1</v>
      </c>
      <c r="N32" s="45"/>
      <c r="O32" s="12">
        <f t="shared" si="65"/>
        <v>0</v>
      </c>
      <c r="P32" s="23">
        <f t="shared" si="66"/>
        <v>0</v>
      </c>
      <c r="Q32" s="45"/>
      <c r="R32" s="12">
        <f t="shared" si="67"/>
        <v>0</v>
      </c>
      <c r="S32" s="23">
        <f t="shared" si="68"/>
        <v>0</v>
      </c>
      <c r="T32" s="45"/>
      <c r="U32" s="12">
        <f t="shared" si="69"/>
        <v>0</v>
      </c>
      <c r="V32" s="23">
        <f t="shared" si="70"/>
        <v>0</v>
      </c>
      <c r="W32" s="45"/>
      <c r="X32" s="12">
        <f t="shared" si="71"/>
        <v>0</v>
      </c>
      <c r="Y32" s="23">
        <f t="shared" si="72"/>
        <v>0</v>
      </c>
      <c r="Z32" s="45"/>
      <c r="AA32" s="12">
        <f t="shared" si="73"/>
        <v>0</v>
      </c>
      <c r="AB32" s="23">
        <f t="shared" si="74"/>
        <v>0</v>
      </c>
      <c r="AC32" s="45"/>
      <c r="AD32" s="12">
        <f t="shared" si="75"/>
        <v>0</v>
      </c>
      <c r="AE32" s="23">
        <f t="shared" si="76"/>
        <v>0</v>
      </c>
      <c r="AF32" s="45"/>
      <c r="AG32" s="12">
        <f t="shared" si="77"/>
        <v>0</v>
      </c>
      <c r="AH32" s="23">
        <f t="shared" si="78"/>
        <v>0</v>
      </c>
      <c r="AI32" s="45"/>
      <c r="AJ32" s="12">
        <f t="shared" si="79"/>
        <v>0</v>
      </c>
      <c r="AK32" s="23">
        <f t="shared" si="80"/>
        <v>0</v>
      </c>
      <c r="AL32" s="45"/>
      <c r="AM32" s="12">
        <f t="shared" si="81"/>
        <v>0</v>
      </c>
      <c r="AN32" s="23">
        <f t="shared" si="82"/>
        <v>0</v>
      </c>
      <c r="AO32" s="45"/>
      <c r="AP32" s="12">
        <f t="shared" si="83"/>
        <v>0</v>
      </c>
      <c r="AQ32" s="23">
        <f t="shared" si="84"/>
        <v>0</v>
      </c>
      <c r="AR32" s="45"/>
      <c r="AS32" s="12">
        <f t="shared" si="85"/>
        <v>0</v>
      </c>
      <c r="AT32" s="23">
        <f t="shared" si="86"/>
        <v>0</v>
      </c>
      <c r="AU32" s="45"/>
      <c r="AV32" s="12">
        <f t="shared" si="87"/>
        <v>0</v>
      </c>
      <c r="AW32" s="23">
        <f t="shared" si="88"/>
        <v>0</v>
      </c>
      <c r="AX32" s="45"/>
      <c r="AY32" s="12">
        <f t="shared" si="89"/>
        <v>0</v>
      </c>
      <c r="AZ32" s="23">
        <f t="shared" si="90"/>
        <v>0</v>
      </c>
      <c r="BA32" s="45"/>
      <c r="BB32" s="12">
        <f t="shared" si="91"/>
        <v>0</v>
      </c>
      <c r="BC32" s="23">
        <f t="shared" si="92"/>
        <v>0</v>
      </c>
      <c r="BD32" s="45"/>
      <c r="BE32" s="12">
        <f t="shared" si="93"/>
        <v>0</v>
      </c>
      <c r="BF32" s="23">
        <f t="shared" si="94"/>
        <v>0</v>
      </c>
      <c r="BG32" s="45"/>
      <c r="BH32" s="12">
        <f t="shared" si="95"/>
        <v>0</v>
      </c>
      <c r="BI32" s="23">
        <f t="shared" si="96"/>
        <v>0</v>
      </c>
      <c r="BJ32" s="45"/>
      <c r="BK32" s="12">
        <f t="shared" si="97"/>
        <v>0</v>
      </c>
      <c r="BL32" s="23">
        <f t="shared" si="98"/>
        <v>0</v>
      </c>
      <c r="BM32" s="45"/>
      <c r="BN32" s="12">
        <f t="shared" si="99"/>
        <v>0</v>
      </c>
      <c r="BO32" s="23">
        <f t="shared" si="100"/>
        <v>0</v>
      </c>
      <c r="BP32" s="45"/>
      <c r="BQ32" s="12">
        <f t="shared" si="101"/>
        <v>0</v>
      </c>
      <c r="BR32" s="23">
        <f t="shared" si="102"/>
        <v>0</v>
      </c>
      <c r="BS32" s="45"/>
      <c r="BT32" s="12">
        <f t="shared" si="103"/>
        <v>0</v>
      </c>
      <c r="BU32" s="23">
        <f t="shared" si="104"/>
        <v>0</v>
      </c>
      <c r="BV32" s="45"/>
      <c r="BW32" s="12">
        <f t="shared" si="105"/>
        <v>0</v>
      </c>
      <c r="BX32" s="23">
        <f t="shared" si="106"/>
        <v>0</v>
      </c>
      <c r="BY32" s="45"/>
      <c r="BZ32" s="12">
        <f t="shared" si="107"/>
        <v>0</v>
      </c>
      <c r="CA32" s="23">
        <f t="shared" si="108"/>
        <v>0</v>
      </c>
      <c r="CB32" s="45"/>
      <c r="CC32" s="12">
        <f t="shared" si="109"/>
        <v>0</v>
      </c>
      <c r="CD32" s="23">
        <f t="shared" si="110"/>
        <v>0</v>
      </c>
      <c r="CE32" s="45"/>
      <c r="CF32" s="12">
        <f t="shared" si="111"/>
        <v>0</v>
      </c>
      <c r="CG32" s="23">
        <f t="shared" si="112"/>
        <v>0</v>
      </c>
      <c r="CH32" s="45"/>
      <c r="CI32" s="12">
        <f t="shared" si="113"/>
        <v>0</v>
      </c>
      <c r="CJ32" s="23">
        <f t="shared" si="114"/>
        <v>0</v>
      </c>
      <c r="CK32" s="45"/>
      <c r="CL32" s="12">
        <f t="shared" si="115"/>
        <v>0</v>
      </c>
      <c r="CM32" s="23">
        <f t="shared" si="116"/>
        <v>0</v>
      </c>
      <c r="CN32" s="45"/>
      <c r="CO32" s="12">
        <f t="shared" si="117"/>
        <v>0</v>
      </c>
      <c r="CP32" s="23">
        <f t="shared" si="118"/>
        <v>0</v>
      </c>
      <c r="CQ32" s="45"/>
      <c r="CR32" s="12">
        <f t="shared" si="119"/>
        <v>0</v>
      </c>
      <c r="CS32" s="23">
        <f t="shared" si="120"/>
        <v>0</v>
      </c>
      <c r="CT32" s="45"/>
      <c r="CU32" s="12">
        <f t="shared" si="121"/>
        <v>0</v>
      </c>
      <c r="CV32" s="23">
        <f t="shared" si="122"/>
        <v>0</v>
      </c>
      <c r="CW32" s="45"/>
      <c r="CX32" s="12">
        <f t="shared" si="123"/>
        <v>0</v>
      </c>
      <c r="CY32" s="24">
        <f t="shared" si="124"/>
        <v>0</v>
      </c>
      <c r="CZ32" s="45"/>
      <c r="DA32" s="12">
        <f t="shared" si="125"/>
        <v>0</v>
      </c>
      <c r="DB32" s="23">
        <f t="shared" si="126"/>
        <v>0</v>
      </c>
    </row>
    <row r="33" spans="1:106" ht="15.75" hidden="1" thickBot="1" x14ac:dyDescent="0.35">
      <c r="A33" s="1"/>
      <c r="B33" s="1"/>
      <c r="C33" s="1"/>
      <c r="D33" s="116" t="str">
        <f t="shared" si="64"/>
        <v>-</v>
      </c>
      <c r="E33" s="230"/>
      <c r="F33" s="237" t="s">
        <v>254</v>
      </c>
      <c r="G33" s="225"/>
      <c r="H33" s="225"/>
      <c r="I33" s="238">
        <v>15</v>
      </c>
      <c r="J33" s="125"/>
      <c r="K33" s="126" t="str">
        <f>+IF(F33="","",IF(F33=VLOOKUP(F33,'Master Data (December 2025)'!$B$10:$B$1857,1),"-","No Data"))</f>
        <v>No Data</v>
      </c>
      <c r="L33" s="127">
        <v>1</v>
      </c>
      <c r="M33" s="127">
        <v>1</v>
      </c>
      <c r="N33" s="45"/>
      <c r="O33" s="12">
        <f t="shared" si="65"/>
        <v>0</v>
      </c>
      <c r="P33" s="23">
        <f t="shared" si="66"/>
        <v>0</v>
      </c>
      <c r="Q33" s="45"/>
      <c r="R33" s="12">
        <f t="shared" si="67"/>
        <v>0</v>
      </c>
      <c r="S33" s="23">
        <f t="shared" si="68"/>
        <v>0</v>
      </c>
      <c r="T33" s="45"/>
      <c r="U33" s="12">
        <f t="shared" si="69"/>
        <v>0</v>
      </c>
      <c r="V33" s="23">
        <f t="shared" si="70"/>
        <v>0</v>
      </c>
      <c r="W33" s="45"/>
      <c r="X33" s="12">
        <f t="shared" si="71"/>
        <v>0</v>
      </c>
      <c r="Y33" s="23">
        <f t="shared" si="72"/>
        <v>0</v>
      </c>
      <c r="Z33" s="45"/>
      <c r="AA33" s="12">
        <f t="shared" si="73"/>
        <v>0</v>
      </c>
      <c r="AB33" s="23">
        <f t="shared" si="74"/>
        <v>0</v>
      </c>
      <c r="AC33" s="45"/>
      <c r="AD33" s="12">
        <f t="shared" si="75"/>
        <v>0</v>
      </c>
      <c r="AE33" s="23">
        <f t="shared" si="76"/>
        <v>0</v>
      </c>
      <c r="AF33" s="45"/>
      <c r="AG33" s="12">
        <f t="shared" si="77"/>
        <v>0</v>
      </c>
      <c r="AH33" s="23">
        <f t="shared" si="78"/>
        <v>0</v>
      </c>
      <c r="AI33" s="45"/>
      <c r="AJ33" s="12">
        <f t="shared" si="79"/>
        <v>0</v>
      </c>
      <c r="AK33" s="23">
        <f t="shared" si="80"/>
        <v>0</v>
      </c>
      <c r="AL33" s="45"/>
      <c r="AM33" s="12">
        <f t="shared" si="81"/>
        <v>0</v>
      </c>
      <c r="AN33" s="23">
        <f t="shared" si="82"/>
        <v>0</v>
      </c>
      <c r="AO33" s="45"/>
      <c r="AP33" s="12">
        <f t="shared" si="83"/>
        <v>0</v>
      </c>
      <c r="AQ33" s="23">
        <f t="shared" si="84"/>
        <v>0</v>
      </c>
      <c r="AR33" s="45"/>
      <c r="AS33" s="12">
        <f t="shared" si="85"/>
        <v>0</v>
      </c>
      <c r="AT33" s="23">
        <f t="shared" si="86"/>
        <v>0</v>
      </c>
      <c r="AU33" s="45"/>
      <c r="AV33" s="12">
        <f t="shared" si="87"/>
        <v>0</v>
      </c>
      <c r="AW33" s="23">
        <f t="shared" si="88"/>
        <v>0</v>
      </c>
      <c r="AX33" s="45"/>
      <c r="AY33" s="12">
        <f t="shared" si="89"/>
        <v>0</v>
      </c>
      <c r="AZ33" s="23">
        <f t="shared" si="90"/>
        <v>0</v>
      </c>
      <c r="BA33" s="45"/>
      <c r="BB33" s="12">
        <f t="shared" si="91"/>
        <v>0</v>
      </c>
      <c r="BC33" s="23">
        <f t="shared" si="92"/>
        <v>0</v>
      </c>
      <c r="BD33" s="45"/>
      <c r="BE33" s="12">
        <f t="shared" si="93"/>
        <v>0</v>
      </c>
      <c r="BF33" s="23">
        <f t="shared" si="94"/>
        <v>0</v>
      </c>
      <c r="BG33" s="45"/>
      <c r="BH33" s="12">
        <f t="shared" si="95"/>
        <v>0</v>
      </c>
      <c r="BI33" s="23">
        <f t="shared" si="96"/>
        <v>0</v>
      </c>
      <c r="BJ33" s="45"/>
      <c r="BK33" s="12">
        <f t="shared" si="97"/>
        <v>0</v>
      </c>
      <c r="BL33" s="23">
        <f t="shared" si="98"/>
        <v>0</v>
      </c>
      <c r="BM33" s="45"/>
      <c r="BN33" s="12">
        <f t="shared" si="99"/>
        <v>0</v>
      </c>
      <c r="BO33" s="23">
        <f t="shared" si="100"/>
        <v>0</v>
      </c>
      <c r="BP33" s="45"/>
      <c r="BQ33" s="12">
        <f t="shared" si="101"/>
        <v>0</v>
      </c>
      <c r="BR33" s="23">
        <f t="shared" si="102"/>
        <v>0</v>
      </c>
      <c r="BS33" s="45"/>
      <c r="BT33" s="12">
        <f t="shared" si="103"/>
        <v>0</v>
      </c>
      <c r="BU33" s="23">
        <f t="shared" si="104"/>
        <v>0</v>
      </c>
      <c r="BV33" s="45"/>
      <c r="BW33" s="12">
        <f t="shared" si="105"/>
        <v>0</v>
      </c>
      <c r="BX33" s="23">
        <f t="shared" si="106"/>
        <v>0</v>
      </c>
      <c r="BY33" s="45"/>
      <c r="BZ33" s="12">
        <f t="shared" si="107"/>
        <v>0</v>
      </c>
      <c r="CA33" s="23">
        <f t="shared" si="108"/>
        <v>0</v>
      </c>
      <c r="CB33" s="45"/>
      <c r="CC33" s="12">
        <f t="shared" si="109"/>
        <v>0</v>
      </c>
      <c r="CD33" s="23">
        <f t="shared" si="110"/>
        <v>0</v>
      </c>
      <c r="CE33" s="45"/>
      <c r="CF33" s="12">
        <f t="shared" si="111"/>
        <v>0</v>
      </c>
      <c r="CG33" s="23">
        <f t="shared" si="112"/>
        <v>0</v>
      </c>
      <c r="CH33" s="45"/>
      <c r="CI33" s="12">
        <f t="shared" si="113"/>
        <v>0</v>
      </c>
      <c r="CJ33" s="23">
        <f t="shared" si="114"/>
        <v>0</v>
      </c>
      <c r="CK33" s="45"/>
      <c r="CL33" s="12">
        <f t="shared" si="115"/>
        <v>0</v>
      </c>
      <c r="CM33" s="23">
        <f t="shared" si="116"/>
        <v>0</v>
      </c>
      <c r="CN33" s="45"/>
      <c r="CO33" s="12">
        <f t="shared" si="117"/>
        <v>0</v>
      </c>
      <c r="CP33" s="23">
        <f t="shared" si="118"/>
        <v>0</v>
      </c>
      <c r="CQ33" s="45"/>
      <c r="CR33" s="12">
        <f t="shared" si="119"/>
        <v>0</v>
      </c>
      <c r="CS33" s="23">
        <f t="shared" si="120"/>
        <v>0</v>
      </c>
      <c r="CT33" s="45"/>
      <c r="CU33" s="12">
        <f t="shared" si="121"/>
        <v>0</v>
      </c>
      <c r="CV33" s="23">
        <f t="shared" si="122"/>
        <v>0</v>
      </c>
      <c r="CW33" s="45"/>
      <c r="CX33" s="12">
        <f t="shared" si="123"/>
        <v>0</v>
      </c>
      <c r="CY33" s="24">
        <f t="shared" si="124"/>
        <v>0</v>
      </c>
      <c r="CZ33" s="45"/>
      <c r="DA33" s="12">
        <f t="shared" si="125"/>
        <v>0</v>
      </c>
      <c r="DB33" s="23">
        <f t="shared" si="126"/>
        <v>0</v>
      </c>
    </row>
    <row r="34" spans="1:106" ht="15.75" hidden="1" thickBot="1" x14ac:dyDescent="0.35">
      <c r="A34" s="1"/>
      <c r="B34" s="1"/>
      <c r="C34" s="1"/>
      <c r="D34" s="116" t="str">
        <f t="shared" si="64"/>
        <v>-</v>
      </c>
      <c r="E34" s="230"/>
      <c r="F34" s="237" t="s">
        <v>255</v>
      </c>
      <c r="G34" s="225"/>
      <c r="H34" s="225"/>
      <c r="I34" s="238">
        <v>10</v>
      </c>
      <c r="J34" s="125"/>
      <c r="K34" s="126" t="str">
        <f>+IF(F34="","",IF(F34=VLOOKUP(F34,'Master Data (December 2025)'!$B$10:$B$1857,1),"-","No Data"))</f>
        <v>No Data</v>
      </c>
      <c r="L34" s="127">
        <v>1</v>
      </c>
      <c r="M34" s="127">
        <v>1</v>
      </c>
      <c r="N34" s="45"/>
      <c r="O34" s="12">
        <f t="shared" si="65"/>
        <v>0</v>
      </c>
      <c r="P34" s="23">
        <f t="shared" si="66"/>
        <v>0</v>
      </c>
      <c r="Q34" s="45"/>
      <c r="R34" s="12">
        <f t="shared" si="67"/>
        <v>0</v>
      </c>
      <c r="S34" s="23">
        <f t="shared" si="68"/>
        <v>0</v>
      </c>
      <c r="T34" s="45"/>
      <c r="U34" s="12">
        <f t="shared" si="69"/>
        <v>0</v>
      </c>
      <c r="V34" s="23">
        <f t="shared" si="70"/>
        <v>0</v>
      </c>
      <c r="W34" s="45"/>
      <c r="X34" s="12">
        <f t="shared" si="71"/>
        <v>0</v>
      </c>
      <c r="Y34" s="23">
        <f t="shared" si="72"/>
        <v>0</v>
      </c>
      <c r="Z34" s="45"/>
      <c r="AA34" s="12">
        <f t="shared" si="73"/>
        <v>0</v>
      </c>
      <c r="AB34" s="23">
        <f t="shared" si="74"/>
        <v>0</v>
      </c>
      <c r="AC34" s="45"/>
      <c r="AD34" s="12">
        <f t="shared" si="75"/>
        <v>0</v>
      </c>
      <c r="AE34" s="23">
        <f t="shared" si="76"/>
        <v>0</v>
      </c>
      <c r="AF34" s="45"/>
      <c r="AG34" s="12">
        <f t="shared" si="77"/>
        <v>0</v>
      </c>
      <c r="AH34" s="23">
        <f t="shared" si="78"/>
        <v>0</v>
      </c>
      <c r="AI34" s="45"/>
      <c r="AJ34" s="12">
        <f t="shared" si="79"/>
        <v>0</v>
      </c>
      <c r="AK34" s="23">
        <f t="shared" si="80"/>
        <v>0</v>
      </c>
      <c r="AL34" s="45"/>
      <c r="AM34" s="12">
        <f t="shared" si="81"/>
        <v>0</v>
      </c>
      <c r="AN34" s="23">
        <f t="shared" si="82"/>
        <v>0</v>
      </c>
      <c r="AO34" s="45"/>
      <c r="AP34" s="12">
        <f t="shared" si="83"/>
        <v>0</v>
      </c>
      <c r="AQ34" s="23">
        <f t="shared" si="84"/>
        <v>0</v>
      </c>
      <c r="AR34" s="45"/>
      <c r="AS34" s="12">
        <f t="shared" si="85"/>
        <v>0</v>
      </c>
      <c r="AT34" s="23">
        <f t="shared" si="86"/>
        <v>0</v>
      </c>
      <c r="AU34" s="45"/>
      <c r="AV34" s="12">
        <f t="shared" si="87"/>
        <v>0</v>
      </c>
      <c r="AW34" s="23">
        <f t="shared" si="88"/>
        <v>0</v>
      </c>
      <c r="AX34" s="45"/>
      <c r="AY34" s="12">
        <f t="shared" si="89"/>
        <v>0</v>
      </c>
      <c r="AZ34" s="23">
        <f t="shared" si="90"/>
        <v>0</v>
      </c>
      <c r="BA34" s="45"/>
      <c r="BB34" s="12">
        <f t="shared" si="91"/>
        <v>0</v>
      </c>
      <c r="BC34" s="23">
        <f t="shared" si="92"/>
        <v>0</v>
      </c>
      <c r="BD34" s="45"/>
      <c r="BE34" s="12">
        <f t="shared" si="93"/>
        <v>0</v>
      </c>
      <c r="BF34" s="23">
        <f t="shared" si="94"/>
        <v>0</v>
      </c>
      <c r="BG34" s="45"/>
      <c r="BH34" s="12">
        <f t="shared" si="95"/>
        <v>0</v>
      </c>
      <c r="BI34" s="23">
        <f t="shared" si="96"/>
        <v>0</v>
      </c>
      <c r="BJ34" s="45"/>
      <c r="BK34" s="12">
        <f t="shared" si="97"/>
        <v>0</v>
      </c>
      <c r="BL34" s="23">
        <f t="shared" si="98"/>
        <v>0</v>
      </c>
      <c r="BM34" s="45"/>
      <c r="BN34" s="12">
        <f t="shared" si="99"/>
        <v>0</v>
      </c>
      <c r="BO34" s="23">
        <f t="shared" si="100"/>
        <v>0</v>
      </c>
      <c r="BP34" s="45"/>
      <c r="BQ34" s="12">
        <f t="shared" si="101"/>
        <v>0</v>
      </c>
      <c r="BR34" s="23">
        <f t="shared" si="102"/>
        <v>0</v>
      </c>
      <c r="BS34" s="45"/>
      <c r="BT34" s="12">
        <f t="shared" si="103"/>
        <v>0</v>
      </c>
      <c r="BU34" s="23">
        <f t="shared" si="104"/>
        <v>0</v>
      </c>
      <c r="BV34" s="45"/>
      <c r="BW34" s="12">
        <f t="shared" si="105"/>
        <v>0</v>
      </c>
      <c r="BX34" s="23">
        <f t="shared" si="106"/>
        <v>0</v>
      </c>
      <c r="BY34" s="45"/>
      <c r="BZ34" s="12">
        <f t="shared" si="107"/>
        <v>0</v>
      </c>
      <c r="CA34" s="23">
        <f t="shared" si="108"/>
        <v>0</v>
      </c>
      <c r="CB34" s="45"/>
      <c r="CC34" s="12">
        <f t="shared" si="109"/>
        <v>0</v>
      </c>
      <c r="CD34" s="23">
        <f t="shared" si="110"/>
        <v>0</v>
      </c>
      <c r="CE34" s="45"/>
      <c r="CF34" s="12">
        <f t="shared" si="111"/>
        <v>0</v>
      </c>
      <c r="CG34" s="23">
        <f t="shared" si="112"/>
        <v>0</v>
      </c>
      <c r="CH34" s="45"/>
      <c r="CI34" s="12">
        <f t="shared" si="113"/>
        <v>0</v>
      </c>
      <c r="CJ34" s="23">
        <f t="shared" si="114"/>
        <v>0</v>
      </c>
      <c r="CK34" s="45"/>
      <c r="CL34" s="12">
        <f t="shared" si="115"/>
        <v>0</v>
      </c>
      <c r="CM34" s="23">
        <f t="shared" si="116"/>
        <v>0</v>
      </c>
      <c r="CN34" s="45"/>
      <c r="CO34" s="12">
        <f t="shared" si="117"/>
        <v>0</v>
      </c>
      <c r="CP34" s="23">
        <f t="shared" si="118"/>
        <v>0</v>
      </c>
      <c r="CQ34" s="45"/>
      <c r="CR34" s="12">
        <f t="shared" si="119"/>
        <v>0</v>
      </c>
      <c r="CS34" s="23">
        <f t="shared" si="120"/>
        <v>0</v>
      </c>
      <c r="CT34" s="45"/>
      <c r="CU34" s="12">
        <f t="shared" si="121"/>
        <v>0</v>
      </c>
      <c r="CV34" s="23">
        <f t="shared" si="122"/>
        <v>0</v>
      </c>
      <c r="CW34" s="45"/>
      <c r="CX34" s="12">
        <f t="shared" si="123"/>
        <v>0</v>
      </c>
      <c r="CY34" s="24">
        <f t="shared" si="124"/>
        <v>0</v>
      </c>
      <c r="CZ34" s="45"/>
      <c r="DA34" s="12">
        <f t="shared" si="125"/>
        <v>0</v>
      </c>
      <c r="DB34" s="23">
        <f t="shared" si="126"/>
        <v>0</v>
      </c>
    </row>
    <row r="35" spans="1:106" ht="15.75" hidden="1" thickBot="1" x14ac:dyDescent="0.35">
      <c r="A35" s="1"/>
      <c r="B35" s="1"/>
      <c r="C35" s="1"/>
      <c r="D35" s="116" t="str">
        <f t="shared" si="64"/>
        <v>-</v>
      </c>
      <c r="E35" s="230"/>
      <c r="F35" s="237" t="s">
        <v>253</v>
      </c>
      <c r="G35" s="225"/>
      <c r="H35" s="225"/>
      <c r="I35" s="238">
        <v>30</v>
      </c>
      <c r="J35" s="125"/>
      <c r="K35" s="126" t="str">
        <f>+IF(F35="","",IF(F35=VLOOKUP(F35,'Master Data (December 2025)'!$B$10:$B$1857,1),"-","No Data"))</f>
        <v>No Data</v>
      </c>
      <c r="L35" s="127">
        <v>1</v>
      </c>
      <c r="M35" s="127">
        <v>1</v>
      </c>
      <c r="N35" s="45"/>
      <c r="O35" s="12">
        <f t="shared" si="65"/>
        <v>0</v>
      </c>
      <c r="P35" s="23">
        <f t="shared" si="66"/>
        <v>0</v>
      </c>
      <c r="Q35" s="45"/>
      <c r="R35" s="12">
        <f t="shared" si="67"/>
        <v>0</v>
      </c>
      <c r="S35" s="23">
        <f t="shared" si="68"/>
        <v>0</v>
      </c>
      <c r="T35" s="45"/>
      <c r="U35" s="12">
        <f t="shared" si="69"/>
        <v>0</v>
      </c>
      <c r="V35" s="23">
        <f t="shared" si="70"/>
        <v>0</v>
      </c>
      <c r="W35" s="45"/>
      <c r="X35" s="12">
        <f t="shared" si="71"/>
        <v>0</v>
      </c>
      <c r="Y35" s="23">
        <f t="shared" si="72"/>
        <v>0</v>
      </c>
      <c r="Z35" s="45"/>
      <c r="AA35" s="12">
        <f t="shared" si="73"/>
        <v>0</v>
      </c>
      <c r="AB35" s="23">
        <f t="shared" si="74"/>
        <v>0</v>
      </c>
      <c r="AC35" s="45"/>
      <c r="AD35" s="12">
        <f t="shared" si="75"/>
        <v>0</v>
      </c>
      <c r="AE35" s="23">
        <f t="shared" si="76"/>
        <v>0</v>
      </c>
      <c r="AF35" s="45"/>
      <c r="AG35" s="12">
        <f t="shared" si="77"/>
        <v>0</v>
      </c>
      <c r="AH35" s="23">
        <f t="shared" si="78"/>
        <v>0</v>
      </c>
      <c r="AI35" s="45"/>
      <c r="AJ35" s="12">
        <f t="shared" si="79"/>
        <v>0</v>
      </c>
      <c r="AK35" s="23">
        <f t="shared" si="80"/>
        <v>0</v>
      </c>
      <c r="AL35" s="45"/>
      <c r="AM35" s="12">
        <f t="shared" si="81"/>
        <v>0</v>
      </c>
      <c r="AN35" s="23">
        <f t="shared" si="82"/>
        <v>0</v>
      </c>
      <c r="AO35" s="45"/>
      <c r="AP35" s="12">
        <f t="shared" si="83"/>
        <v>0</v>
      </c>
      <c r="AQ35" s="23">
        <f t="shared" si="84"/>
        <v>0</v>
      </c>
      <c r="AR35" s="45"/>
      <c r="AS35" s="12">
        <f t="shared" si="85"/>
        <v>0</v>
      </c>
      <c r="AT35" s="23">
        <f t="shared" si="86"/>
        <v>0</v>
      </c>
      <c r="AU35" s="45"/>
      <c r="AV35" s="12">
        <f t="shared" si="87"/>
        <v>0</v>
      </c>
      <c r="AW35" s="23">
        <f t="shared" si="88"/>
        <v>0</v>
      </c>
      <c r="AX35" s="45"/>
      <c r="AY35" s="12">
        <f t="shared" si="89"/>
        <v>0</v>
      </c>
      <c r="AZ35" s="23">
        <f t="shared" si="90"/>
        <v>0</v>
      </c>
      <c r="BA35" s="45"/>
      <c r="BB35" s="12">
        <f t="shared" si="91"/>
        <v>0</v>
      </c>
      <c r="BC35" s="23">
        <f t="shared" si="92"/>
        <v>0</v>
      </c>
      <c r="BD35" s="45"/>
      <c r="BE35" s="12">
        <f t="shared" si="93"/>
        <v>0</v>
      </c>
      <c r="BF35" s="23">
        <f t="shared" si="94"/>
        <v>0</v>
      </c>
      <c r="BG35" s="45"/>
      <c r="BH35" s="12">
        <f t="shared" si="95"/>
        <v>0</v>
      </c>
      <c r="BI35" s="23">
        <f t="shared" si="96"/>
        <v>0</v>
      </c>
      <c r="BJ35" s="45"/>
      <c r="BK35" s="12">
        <f t="shared" si="97"/>
        <v>0</v>
      </c>
      <c r="BL35" s="23">
        <f t="shared" si="98"/>
        <v>0</v>
      </c>
      <c r="BM35" s="45"/>
      <c r="BN35" s="12">
        <f t="shared" si="99"/>
        <v>0</v>
      </c>
      <c r="BO35" s="23">
        <f t="shared" si="100"/>
        <v>0</v>
      </c>
      <c r="BP35" s="45"/>
      <c r="BQ35" s="12">
        <f t="shared" si="101"/>
        <v>0</v>
      </c>
      <c r="BR35" s="23">
        <f t="shared" si="102"/>
        <v>0</v>
      </c>
      <c r="BS35" s="45"/>
      <c r="BT35" s="12">
        <f t="shared" si="103"/>
        <v>0</v>
      </c>
      <c r="BU35" s="23">
        <f t="shared" si="104"/>
        <v>0</v>
      </c>
      <c r="BV35" s="45"/>
      <c r="BW35" s="12">
        <f t="shared" si="105"/>
        <v>0</v>
      </c>
      <c r="BX35" s="23">
        <f t="shared" si="106"/>
        <v>0</v>
      </c>
      <c r="BY35" s="45"/>
      <c r="BZ35" s="12">
        <f t="shared" si="107"/>
        <v>0</v>
      </c>
      <c r="CA35" s="23">
        <f t="shared" si="108"/>
        <v>0</v>
      </c>
      <c r="CB35" s="45"/>
      <c r="CC35" s="12">
        <f t="shared" si="109"/>
        <v>0</v>
      </c>
      <c r="CD35" s="23">
        <f t="shared" si="110"/>
        <v>0</v>
      </c>
      <c r="CE35" s="45"/>
      <c r="CF35" s="12">
        <f t="shared" si="111"/>
        <v>0</v>
      </c>
      <c r="CG35" s="23">
        <f t="shared" si="112"/>
        <v>0</v>
      </c>
      <c r="CH35" s="45"/>
      <c r="CI35" s="12">
        <f t="shared" si="113"/>
        <v>0</v>
      </c>
      <c r="CJ35" s="23">
        <f t="shared" si="114"/>
        <v>0</v>
      </c>
      <c r="CK35" s="45"/>
      <c r="CL35" s="12">
        <f t="shared" si="115"/>
        <v>0</v>
      </c>
      <c r="CM35" s="23">
        <f t="shared" si="116"/>
        <v>0</v>
      </c>
      <c r="CN35" s="45"/>
      <c r="CO35" s="12">
        <f t="shared" si="117"/>
        <v>0</v>
      </c>
      <c r="CP35" s="23">
        <f t="shared" si="118"/>
        <v>0</v>
      </c>
      <c r="CQ35" s="45"/>
      <c r="CR35" s="12">
        <f t="shared" si="119"/>
        <v>0</v>
      </c>
      <c r="CS35" s="23">
        <f t="shared" si="120"/>
        <v>0</v>
      </c>
      <c r="CT35" s="45"/>
      <c r="CU35" s="12">
        <f t="shared" si="121"/>
        <v>0</v>
      </c>
      <c r="CV35" s="23">
        <f t="shared" si="122"/>
        <v>0</v>
      </c>
      <c r="CW35" s="45"/>
      <c r="CX35" s="12">
        <f t="shared" si="123"/>
        <v>0</v>
      </c>
      <c r="CY35" s="24">
        <f t="shared" si="124"/>
        <v>0</v>
      </c>
      <c r="CZ35" s="45"/>
      <c r="DA35" s="12">
        <f t="shared" si="125"/>
        <v>0</v>
      </c>
      <c r="DB35" s="23">
        <f t="shared" si="126"/>
        <v>0</v>
      </c>
    </row>
    <row r="36" spans="1:106" ht="15.75" hidden="1" thickBot="1" x14ac:dyDescent="0.35">
      <c r="A36" s="1"/>
      <c r="B36" s="1"/>
      <c r="C36" s="1"/>
      <c r="D36" s="116" t="str">
        <f t="shared" si="64"/>
        <v>-</v>
      </c>
      <c r="E36" s="231"/>
      <c r="F36" s="239" t="s">
        <v>238</v>
      </c>
      <c r="G36" s="92"/>
      <c r="H36" s="92"/>
      <c r="I36" s="240">
        <v>20</v>
      </c>
      <c r="J36" s="125"/>
      <c r="K36" s="126" t="str">
        <f>+IF(F36="","",IF(F36=VLOOKUP(F36,'Master Data (December 2025)'!$B$10:$B$1857,1),"-","No Data"))</f>
        <v>No Data</v>
      </c>
      <c r="L36" s="127">
        <v>1</v>
      </c>
      <c r="M36" s="127">
        <v>1</v>
      </c>
      <c r="N36" s="45"/>
      <c r="O36" s="12">
        <f t="shared" si="65"/>
        <v>0</v>
      </c>
      <c r="P36" s="23">
        <f t="shared" si="66"/>
        <v>0</v>
      </c>
      <c r="Q36" s="45"/>
      <c r="R36" s="12">
        <f t="shared" si="67"/>
        <v>0</v>
      </c>
      <c r="S36" s="23">
        <f t="shared" si="68"/>
        <v>0</v>
      </c>
      <c r="T36" s="45"/>
      <c r="U36" s="12">
        <f t="shared" si="69"/>
        <v>0</v>
      </c>
      <c r="V36" s="23">
        <f t="shared" si="70"/>
        <v>0</v>
      </c>
      <c r="W36" s="45"/>
      <c r="X36" s="12">
        <f t="shared" si="71"/>
        <v>0</v>
      </c>
      <c r="Y36" s="23">
        <f t="shared" si="72"/>
        <v>0</v>
      </c>
      <c r="Z36" s="45"/>
      <c r="AA36" s="12">
        <f t="shared" si="73"/>
        <v>0</v>
      </c>
      <c r="AB36" s="23">
        <f t="shared" si="74"/>
        <v>0</v>
      </c>
      <c r="AC36" s="45"/>
      <c r="AD36" s="12">
        <f t="shared" si="75"/>
        <v>0</v>
      </c>
      <c r="AE36" s="23">
        <f t="shared" si="76"/>
        <v>0</v>
      </c>
      <c r="AF36" s="45"/>
      <c r="AG36" s="12">
        <f t="shared" si="77"/>
        <v>0</v>
      </c>
      <c r="AH36" s="23">
        <f t="shared" si="78"/>
        <v>0</v>
      </c>
      <c r="AI36" s="45"/>
      <c r="AJ36" s="12">
        <f t="shared" si="79"/>
        <v>0</v>
      </c>
      <c r="AK36" s="23">
        <f t="shared" si="80"/>
        <v>0</v>
      </c>
      <c r="AL36" s="45"/>
      <c r="AM36" s="12">
        <f t="shared" si="81"/>
        <v>0</v>
      </c>
      <c r="AN36" s="23">
        <f t="shared" si="82"/>
        <v>0</v>
      </c>
      <c r="AO36" s="45"/>
      <c r="AP36" s="12">
        <f t="shared" si="83"/>
        <v>0</v>
      </c>
      <c r="AQ36" s="23">
        <f t="shared" si="84"/>
        <v>0</v>
      </c>
      <c r="AR36" s="45"/>
      <c r="AS36" s="12">
        <f t="shared" si="85"/>
        <v>0</v>
      </c>
      <c r="AT36" s="23">
        <f t="shared" si="86"/>
        <v>0</v>
      </c>
      <c r="AU36" s="45"/>
      <c r="AV36" s="12">
        <f t="shared" si="87"/>
        <v>0</v>
      </c>
      <c r="AW36" s="23">
        <f t="shared" si="88"/>
        <v>0</v>
      </c>
      <c r="AX36" s="45"/>
      <c r="AY36" s="12">
        <f t="shared" si="89"/>
        <v>0</v>
      </c>
      <c r="AZ36" s="23">
        <f t="shared" si="90"/>
        <v>0</v>
      </c>
      <c r="BA36" s="45"/>
      <c r="BB36" s="12">
        <f t="shared" si="91"/>
        <v>0</v>
      </c>
      <c r="BC36" s="23">
        <f t="shared" si="92"/>
        <v>0</v>
      </c>
      <c r="BD36" s="45"/>
      <c r="BE36" s="12">
        <f t="shared" si="93"/>
        <v>0</v>
      </c>
      <c r="BF36" s="23">
        <f t="shared" si="94"/>
        <v>0</v>
      </c>
      <c r="BG36" s="45"/>
      <c r="BH36" s="12">
        <f t="shared" si="95"/>
        <v>0</v>
      </c>
      <c r="BI36" s="23">
        <f t="shared" si="96"/>
        <v>0</v>
      </c>
      <c r="BJ36" s="45"/>
      <c r="BK36" s="12">
        <f t="shared" si="97"/>
        <v>0</v>
      </c>
      <c r="BL36" s="23">
        <f t="shared" si="98"/>
        <v>0</v>
      </c>
      <c r="BM36" s="45"/>
      <c r="BN36" s="12">
        <f t="shared" si="99"/>
        <v>0</v>
      </c>
      <c r="BO36" s="23">
        <f t="shared" si="100"/>
        <v>0</v>
      </c>
      <c r="BP36" s="45"/>
      <c r="BQ36" s="12">
        <f t="shared" si="101"/>
        <v>0</v>
      </c>
      <c r="BR36" s="23">
        <f t="shared" si="102"/>
        <v>0</v>
      </c>
      <c r="BS36" s="45"/>
      <c r="BT36" s="12">
        <f t="shared" si="103"/>
        <v>0</v>
      </c>
      <c r="BU36" s="23">
        <f t="shared" si="104"/>
        <v>0</v>
      </c>
      <c r="BV36" s="45"/>
      <c r="BW36" s="12">
        <f t="shared" si="105"/>
        <v>0</v>
      </c>
      <c r="BX36" s="23">
        <f t="shared" si="106"/>
        <v>0</v>
      </c>
      <c r="BY36" s="45"/>
      <c r="BZ36" s="12">
        <f t="shared" si="107"/>
        <v>0</v>
      </c>
      <c r="CA36" s="23">
        <f t="shared" si="108"/>
        <v>0</v>
      </c>
      <c r="CB36" s="45"/>
      <c r="CC36" s="12">
        <f t="shared" si="109"/>
        <v>0</v>
      </c>
      <c r="CD36" s="23">
        <f t="shared" si="110"/>
        <v>0</v>
      </c>
      <c r="CE36" s="45"/>
      <c r="CF36" s="12">
        <f t="shared" si="111"/>
        <v>0</v>
      </c>
      <c r="CG36" s="23">
        <f t="shared" si="112"/>
        <v>0</v>
      </c>
      <c r="CH36" s="45"/>
      <c r="CI36" s="12">
        <f t="shared" si="113"/>
        <v>0</v>
      </c>
      <c r="CJ36" s="23">
        <f t="shared" si="114"/>
        <v>0</v>
      </c>
      <c r="CK36" s="45"/>
      <c r="CL36" s="12">
        <f t="shared" si="115"/>
        <v>0</v>
      </c>
      <c r="CM36" s="23">
        <f t="shared" si="116"/>
        <v>0</v>
      </c>
      <c r="CN36" s="45"/>
      <c r="CO36" s="12">
        <f t="shared" si="117"/>
        <v>0</v>
      </c>
      <c r="CP36" s="23">
        <f t="shared" si="118"/>
        <v>0</v>
      </c>
      <c r="CQ36" s="45"/>
      <c r="CR36" s="12">
        <f t="shared" si="119"/>
        <v>0</v>
      </c>
      <c r="CS36" s="23">
        <f t="shared" si="120"/>
        <v>0</v>
      </c>
      <c r="CT36" s="45"/>
      <c r="CU36" s="12">
        <f t="shared" si="121"/>
        <v>0</v>
      </c>
      <c r="CV36" s="23">
        <f t="shared" si="122"/>
        <v>0</v>
      </c>
      <c r="CW36" s="45"/>
      <c r="CX36" s="12">
        <f t="shared" si="123"/>
        <v>0</v>
      </c>
      <c r="CY36" s="24">
        <f t="shared" si="124"/>
        <v>0</v>
      </c>
      <c r="CZ36" s="45"/>
      <c r="DA36" s="12">
        <f t="shared" si="125"/>
        <v>0</v>
      </c>
      <c r="DB36" s="23">
        <f t="shared" si="126"/>
        <v>0</v>
      </c>
    </row>
    <row r="37" spans="1:106" ht="15.75" thickBot="1" x14ac:dyDescent="0.35">
      <c r="A37" s="1"/>
      <c r="B37" s="1"/>
      <c r="C37" s="1"/>
      <c r="D37" s="116" t="str">
        <f t="shared" si="64"/>
        <v>-</v>
      </c>
      <c r="E37" s="229" t="s">
        <v>249</v>
      </c>
      <c r="F37" s="232" t="s">
        <v>176</v>
      </c>
      <c r="G37" s="233"/>
      <c r="H37" s="233"/>
      <c r="I37" s="234">
        <v>45</v>
      </c>
      <c r="J37" s="125"/>
      <c r="K37" s="126" t="str">
        <f>+IF(F37="","",IF(F37=VLOOKUP(F37,'Master Data (December 2025)'!$B$10:$B$1857,1),"-","No Data"))</f>
        <v>-</v>
      </c>
      <c r="L37" s="127">
        <v>750</v>
      </c>
      <c r="M37" s="127">
        <v>1</v>
      </c>
      <c r="N37" s="45"/>
      <c r="O37" s="12">
        <f t="shared" si="65"/>
        <v>0</v>
      </c>
      <c r="P37" s="23">
        <f t="shared" si="66"/>
        <v>0</v>
      </c>
      <c r="Q37" s="45"/>
      <c r="R37" s="12">
        <f t="shared" si="67"/>
        <v>0</v>
      </c>
      <c r="S37" s="23">
        <f t="shared" si="68"/>
        <v>0</v>
      </c>
      <c r="T37" s="45"/>
      <c r="U37" s="12">
        <f t="shared" si="69"/>
        <v>0</v>
      </c>
      <c r="V37" s="23">
        <f t="shared" si="70"/>
        <v>0</v>
      </c>
      <c r="W37" s="45"/>
      <c r="X37" s="12">
        <f t="shared" si="71"/>
        <v>0</v>
      </c>
      <c r="Y37" s="23">
        <f t="shared" si="72"/>
        <v>0</v>
      </c>
      <c r="Z37" s="45"/>
      <c r="AA37" s="12">
        <f t="shared" si="73"/>
        <v>0</v>
      </c>
      <c r="AB37" s="23">
        <f t="shared" si="74"/>
        <v>0</v>
      </c>
      <c r="AC37" s="45"/>
      <c r="AD37" s="12">
        <f t="shared" si="75"/>
        <v>0</v>
      </c>
      <c r="AE37" s="23">
        <f t="shared" si="76"/>
        <v>0</v>
      </c>
      <c r="AF37" s="45"/>
      <c r="AG37" s="12">
        <f t="shared" si="77"/>
        <v>0</v>
      </c>
      <c r="AH37" s="23">
        <f t="shared" si="78"/>
        <v>0</v>
      </c>
      <c r="AI37" s="45"/>
      <c r="AJ37" s="12">
        <f t="shared" si="79"/>
        <v>0</v>
      </c>
      <c r="AK37" s="23">
        <f t="shared" si="80"/>
        <v>0</v>
      </c>
      <c r="AL37" s="45"/>
      <c r="AM37" s="12">
        <f t="shared" si="81"/>
        <v>0</v>
      </c>
      <c r="AN37" s="23">
        <f t="shared" si="82"/>
        <v>0</v>
      </c>
      <c r="AO37" s="45"/>
      <c r="AP37" s="12">
        <f t="shared" si="83"/>
        <v>0</v>
      </c>
      <c r="AQ37" s="23">
        <f t="shared" si="84"/>
        <v>0</v>
      </c>
      <c r="AR37" s="45"/>
      <c r="AS37" s="12">
        <f t="shared" si="85"/>
        <v>0</v>
      </c>
      <c r="AT37" s="23">
        <f t="shared" si="86"/>
        <v>0</v>
      </c>
      <c r="AU37" s="45"/>
      <c r="AV37" s="12">
        <f t="shared" si="87"/>
        <v>0</v>
      </c>
      <c r="AW37" s="23">
        <f t="shared" si="88"/>
        <v>0</v>
      </c>
      <c r="AX37" s="45"/>
      <c r="AY37" s="12">
        <f t="shared" si="89"/>
        <v>0</v>
      </c>
      <c r="AZ37" s="23">
        <f t="shared" si="90"/>
        <v>0</v>
      </c>
      <c r="BA37" s="45"/>
      <c r="BB37" s="12">
        <f t="shared" si="91"/>
        <v>0</v>
      </c>
      <c r="BC37" s="23">
        <f t="shared" si="92"/>
        <v>0</v>
      </c>
      <c r="BD37" s="45"/>
      <c r="BE37" s="12">
        <f t="shared" si="93"/>
        <v>0</v>
      </c>
      <c r="BF37" s="23">
        <f t="shared" si="94"/>
        <v>0</v>
      </c>
      <c r="BG37" s="45"/>
      <c r="BH37" s="12">
        <f t="shared" si="95"/>
        <v>0</v>
      </c>
      <c r="BI37" s="23">
        <f t="shared" si="96"/>
        <v>0</v>
      </c>
      <c r="BJ37" s="45"/>
      <c r="BK37" s="12">
        <f t="shared" si="97"/>
        <v>0</v>
      </c>
      <c r="BL37" s="23">
        <f t="shared" si="98"/>
        <v>0</v>
      </c>
      <c r="BM37" s="45"/>
      <c r="BN37" s="12">
        <f t="shared" si="99"/>
        <v>0</v>
      </c>
      <c r="BO37" s="23">
        <f t="shared" si="100"/>
        <v>0</v>
      </c>
      <c r="BP37" s="45"/>
      <c r="BQ37" s="12">
        <f t="shared" si="101"/>
        <v>0</v>
      </c>
      <c r="BR37" s="23">
        <f t="shared" si="102"/>
        <v>0</v>
      </c>
      <c r="BS37" s="45"/>
      <c r="BT37" s="12">
        <f t="shared" si="103"/>
        <v>0</v>
      </c>
      <c r="BU37" s="23">
        <f t="shared" si="104"/>
        <v>0</v>
      </c>
      <c r="BV37" s="45"/>
      <c r="BW37" s="12">
        <f t="shared" si="105"/>
        <v>0</v>
      </c>
      <c r="BX37" s="23">
        <f t="shared" si="106"/>
        <v>0</v>
      </c>
      <c r="BY37" s="45"/>
      <c r="BZ37" s="12">
        <f t="shared" si="107"/>
        <v>0</v>
      </c>
      <c r="CA37" s="23">
        <f t="shared" si="108"/>
        <v>0</v>
      </c>
      <c r="CB37" s="45"/>
      <c r="CC37" s="12">
        <f t="shared" si="109"/>
        <v>0</v>
      </c>
      <c r="CD37" s="23">
        <f t="shared" si="110"/>
        <v>0</v>
      </c>
      <c r="CE37" s="45"/>
      <c r="CF37" s="12">
        <f t="shared" si="111"/>
        <v>0</v>
      </c>
      <c r="CG37" s="23">
        <f t="shared" si="112"/>
        <v>0</v>
      </c>
      <c r="CH37" s="45"/>
      <c r="CI37" s="12">
        <f t="shared" si="113"/>
        <v>0</v>
      </c>
      <c r="CJ37" s="23">
        <f t="shared" si="114"/>
        <v>0</v>
      </c>
      <c r="CK37" s="45"/>
      <c r="CL37" s="12">
        <f t="shared" si="115"/>
        <v>0</v>
      </c>
      <c r="CM37" s="23">
        <f t="shared" si="116"/>
        <v>0</v>
      </c>
      <c r="CN37" s="45"/>
      <c r="CO37" s="12">
        <f t="shared" si="117"/>
        <v>0</v>
      </c>
      <c r="CP37" s="23">
        <f t="shared" si="118"/>
        <v>0</v>
      </c>
      <c r="CQ37" s="45"/>
      <c r="CR37" s="12">
        <f t="shared" si="119"/>
        <v>0</v>
      </c>
      <c r="CS37" s="23">
        <f t="shared" si="120"/>
        <v>0</v>
      </c>
      <c r="CT37" s="45"/>
      <c r="CU37" s="12">
        <f t="shared" si="121"/>
        <v>0</v>
      </c>
      <c r="CV37" s="23">
        <f t="shared" si="122"/>
        <v>0</v>
      </c>
      <c r="CW37" s="45"/>
      <c r="CX37" s="12">
        <f t="shared" si="123"/>
        <v>0</v>
      </c>
      <c r="CY37" s="24">
        <f t="shared" si="124"/>
        <v>0</v>
      </c>
      <c r="CZ37" s="45"/>
      <c r="DA37" s="12">
        <f t="shared" si="125"/>
        <v>0</v>
      </c>
      <c r="DB37" s="23">
        <f t="shared" si="126"/>
        <v>0</v>
      </c>
    </row>
    <row r="38" spans="1:106" ht="15.75" hidden="1" thickBot="1" x14ac:dyDescent="0.35">
      <c r="A38" s="1"/>
      <c r="B38" s="1"/>
      <c r="C38" s="1"/>
      <c r="D38" s="116" t="str">
        <f t="shared" si="64"/>
        <v>-</v>
      </c>
      <c r="E38" s="230"/>
      <c r="F38" s="237" t="s">
        <v>251</v>
      </c>
      <c r="G38" s="225"/>
      <c r="H38" s="225"/>
      <c r="I38" s="238">
        <v>20</v>
      </c>
      <c r="J38" s="125"/>
      <c r="K38" s="126" t="str">
        <f>+IF(F38="","",IF(F38=VLOOKUP(F38,'Master Data (December 2025)'!$B$10:$B$1857,1),"-","No Data"))</f>
        <v>No Data</v>
      </c>
      <c r="L38" s="127">
        <v>1</v>
      </c>
      <c r="M38" s="127">
        <v>1</v>
      </c>
      <c r="N38" s="45"/>
      <c r="O38" s="12">
        <f t="shared" si="65"/>
        <v>0</v>
      </c>
      <c r="P38" s="23">
        <f t="shared" si="66"/>
        <v>0</v>
      </c>
      <c r="Q38" s="45"/>
      <c r="R38" s="12">
        <f t="shared" si="67"/>
        <v>0</v>
      </c>
      <c r="S38" s="23">
        <f t="shared" si="68"/>
        <v>0</v>
      </c>
      <c r="T38" s="45"/>
      <c r="U38" s="12">
        <f t="shared" si="69"/>
        <v>0</v>
      </c>
      <c r="V38" s="23">
        <f t="shared" si="70"/>
        <v>0</v>
      </c>
      <c r="W38" s="45"/>
      <c r="X38" s="12">
        <f t="shared" si="71"/>
        <v>0</v>
      </c>
      <c r="Y38" s="23">
        <f t="shared" si="72"/>
        <v>0</v>
      </c>
      <c r="Z38" s="45"/>
      <c r="AA38" s="12">
        <f t="shared" si="73"/>
        <v>0</v>
      </c>
      <c r="AB38" s="23">
        <f t="shared" si="74"/>
        <v>0</v>
      </c>
      <c r="AC38" s="45"/>
      <c r="AD38" s="12">
        <f t="shared" si="75"/>
        <v>0</v>
      </c>
      <c r="AE38" s="23">
        <f t="shared" si="76"/>
        <v>0</v>
      </c>
      <c r="AF38" s="45"/>
      <c r="AG38" s="12">
        <f t="shared" si="77"/>
        <v>0</v>
      </c>
      <c r="AH38" s="23">
        <f t="shared" si="78"/>
        <v>0</v>
      </c>
      <c r="AI38" s="45"/>
      <c r="AJ38" s="12">
        <f t="shared" si="79"/>
        <v>0</v>
      </c>
      <c r="AK38" s="23">
        <f t="shared" si="80"/>
        <v>0</v>
      </c>
      <c r="AL38" s="45"/>
      <c r="AM38" s="12">
        <f t="shared" si="81"/>
        <v>0</v>
      </c>
      <c r="AN38" s="23">
        <f t="shared" si="82"/>
        <v>0</v>
      </c>
      <c r="AO38" s="45"/>
      <c r="AP38" s="12">
        <f t="shared" si="83"/>
        <v>0</v>
      </c>
      <c r="AQ38" s="23">
        <f t="shared" si="84"/>
        <v>0</v>
      </c>
      <c r="AR38" s="45"/>
      <c r="AS38" s="12">
        <f t="shared" si="85"/>
        <v>0</v>
      </c>
      <c r="AT38" s="23">
        <f t="shared" si="86"/>
        <v>0</v>
      </c>
      <c r="AU38" s="45"/>
      <c r="AV38" s="12">
        <f t="shared" si="87"/>
        <v>0</v>
      </c>
      <c r="AW38" s="23">
        <f t="shared" si="88"/>
        <v>0</v>
      </c>
      <c r="AX38" s="45"/>
      <c r="AY38" s="12">
        <f t="shared" si="89"/>
        <v>0</v>
      </c>
      <c r="AZ38" s="23">
        <f t="shared" si="90"/>
        <v>0</v>
      </c>
      <c r="BA38" s="45"/>
      <c r="BB38" s="12">
        <f t="shared" si="91"/>
        <v>0</v>
      </c>
      <c r="BC38" s="23">
        <f t="shared" si="92"/>
        <v>0</v>
      </c>
      <c r="BD38" s="45"/>
      <c r="BE38" s="12">
        <f t="shared" si="93"/>
        <v>0</v>
      </c>
      <c r="BF38" s="23">
        <f t="shared" si="94"/>
        <v>0</v>
      </c>
      <c r="BG38" s="45"/>
      <c r="BH38" s="12">
        <f t="shared" si="95"/>
        <v>0</v>
      </c>
      <c r="BI38" s="23">
        <f t="shared" si="96"/>
        <v>0</v>
      </c>
      <c r="BJ38" s="45"/>
      <c r="BK38" s="12">
        <f t="shared" si="97"/>
        <v>0</v>
      </c>
      <c r="BL38" s="23">
        <f t="shared" si="98"/>
        <v>0</v>
      </c>
      <c r="BM38" s="45"/>
      <c r="BN38" s="12">
        <f t="shared" si="99"/>
        <v>0</v>
      </c>
      <c r="BO38" s="23">
        <f t="shared" si="100"/>
        <v>0</v>
      </c>
      <c r="BP38" s="45"/>
      <c r="BQ38" s="12">
        <f t="shared" si="101"/>
        <v>0</v>
      </c>
      <c r="BR38" s="23">
        <f t="shared" si="102"/>
        <v>0</v>
      </c>
      <c r="BS38" s="45"/>
      <c r="BT38" s="12">
        <f t="shared" si="103"/>
        <v>0</v>
      </c>
      <c r="BU38" s="23">
        <f t="shared" si="104"/>
        <v>0</v>
      </c>
      <c r="BV38" s="45"/>
      <c r="BW38" s="12">
        <f t="shared" si="105"/>
        <v>0</v>
      </c>
      <c r="BX38" s="23">
        <f t="shared" si="106"/>
        <v>0</v>
      </c>
      <c r="BY38" s="45"/>
      <c r="BZ38" s="12">
        <f t="shared" si="107"/>
        <v>0</v>
      </c>
      <c r="CA38" s="23">
        <f t="shared" si="108"/>
        <v>0</v>
      </c>
      <c r="CB38" s="45"/>
      <c r="CC38" s="12">
        <f t="shared" si="109"/>
        <v>0</v>
      </c>
      <c r="CD38" s="23">
        <f t="shared" si="110"/>
        <v>0</v>
      </c>
      <c r="CE38" s="45"/>
      <c r="CF38" s="12">
        <f t="shared" si="111"/>
        <v>0</v>
      </c>
      <c r="CG38" s="23">
        <f t="shared" si="112"/>
        <v>0</v>
      </c>
      <c r="CH38" s="45"/>
      <c r="CI38" s="12">
        <f t="shared" si="113"/>
        <v>0</v>
      </c>
      <c r="CJ38" s="23">
        <f t="shared" si="114"/>
        <v>0</v>
      </c>
      <c r="CK38" s="45"/>
      <c r="CL38" s="12">
        <f t="shared" si="115"/>
        <v>0</v>
      </c>
      <c r="CM38" s="23">
        <f t="shared" si="116"/>
        <v>0</v>
      </c>
      <c r="CN38" s="45"/>
      <c r="CO38" s="12">
        <f t="shared" si="117"/>
        <v>0</v>
      </c>
      <c r="CP38" s="23">
        <f t="shared" si="118"/>
        <v>0</v>
      </c>
      <c r="CQ38" s="45"/>
      <c r="CR38" s="12">
        <f t="shared" si="119"/>
        <v>0</v>
      </c>
      <c r="CS38" s="23">
        <f t="shared" si="120"/>
        <v>0</v>
      </c>
      <c r="CT38" s="45"/>
      <c r="CU38" s="12">
        <f t="shared" si="121"/>
        <v>0</v>
      </c>
      <c r="CV38" s="23">
        <f t="shared" si="122"/>
        <v>0</v>
      </c>
      <c r="CW38" s="45"/>
      <c r="CX38" s="12">
        <f t="shared" si="123"/>
        <v>0</v>
      </c>
      <c r="CY38" s="24">
        <f t="shared" si="124"/>
        <v>0</v>
      </c>
      <c r="CZ38" s="45"/>
      <c r="DA38" s="12">
        <f t="shared" si="125"/>
        <v>0</v>
      </c>
      <c r="DB38" s="23">
        <f t="shared" si="126"/>
        <v>0</v>
      </c>
    </row>
    <row r="39" spans="1:106" ht="15.75" hidden="1" thickBot="1" x14ac:dyDescent="0.35">
      <c r="A39" s="1"/>
      <c r="B39" s="1"/>
      <c r="C39" s="1"/>
      <c r="D39" s="116" t="str">
        <f t="shared" si="64"/>
        <v>-</v>
      </c>
      <c r="E39" s="230"/>
      <c r="F39" s="237" t="s">
        <v>250</v>
      </c>
      <c r="G39" s="225"/>
      <c r="H39" s="225"/>
      <c r="I39" s="238">
        <v>30</v>
      </c>
      <c r="J39" s="125"/>
      <c r="K39" s="126" t="str">
        <f>+IF(F39="","",IF(F39=VLOOKUP(F39,'Master Data (December 2025)'!$B$10:$B$1857,1),"-","No Data"))</f>
        <v>No Data</v>
      </c>
      <c r="L39" s="127">
        <v>1</v>
      </c>
      <c r="M39" s="127">
        <v>1</v>
      </c>
      <c r="N39" s="45"/>
      <c r="O39" s="12">
        <f t="shared" si="65"/>
        <v>0</v>
      </c>
      <c r="P39" s="23">
        <f t="shared" si="66"/>
        <v>0</v>
      </c>
      <c r="Q39" s="45"/>
      <c r="R39" s="12">
        <f t="shared" si="67"/>
        <v>0</v>
      </c>
      <c r="S39" s="23">
        <f t="shared" si="68"/>
        <v>0</v>
      </c>
      <c r="T39" s="45"/>
      <c r="U39" s="12">
        <f t="shared" si="69"/>
        <v>0</v>
      </c>
      <c r="V39" s="23">
        <f t="shared" si="70"/>
        <v>0</v>
      </c>
      <c r="W39" s="45"/>
      <c r="X39" s="12">
        <f t="shared" si="71"/>
        <v>0</v>
      </c>
      <c r="Y39" s="23">
        <f t="shared" si="72"/>
        <v>0</v>
      </c>
      <c r="Z39" s="45"/>
      <c r="AA39" s="12">
        <f t="shared" si="73"/>
        <v>0</v>
      </c>
      <c r="AB39" s="23">
        <f t="shared" si="74"/>
        <v>0</v>
      </c>
      <c r="AC39" s="45"/>
      <c r="AD39" s="12">
        <f t="shared" si="75"/>
        <v>0</v>
      </c>
      <c r="AE39" s="23">
        <f t="shared" si="76"/>
        <v>0</v>
      </c>
      <c r="AF39" s="45"/>
      <c r="AG39" s="12">
        <f t="shared" si="77"/>
        <v>0</v>
      </c>
      <c r="AH39" s="23">
        <f t="shared" si="78"/>
        <v>0</v>
      </c>
      <c r="AI39" s="45"/>
      <c r="AJ39" s="12">
        <f t="shared" si="79"/>
        <v>0</v>
      </c>
      <c r="AK39" s="23">
        <f t="shared" si="80"/>
        <v>0</v>
      </c>
      <c r="AL39" s="45"/>
      <c r="AM39" s="12">
        <f t="shared" si="81"/>
        <v>0</v>
      </c>
      <c r="AN39" s="23">
        <f t="shared" si="82"/>
        <v>0</v>
      </c>
      <c r="AO39" s="45"/>
      <c r="AP39" s="12">
        <f t="shared" si="83"/>
        <v>0</v>
      </c>
      <c r="AQ39" s="23">
        <f t="shared" si="84"/>
        <v>0</v>
      </c>
      <c r="AR39" s="45"/>
      <c r="AS39" s="12">
        <f t="shared" si="85"/>
        <v>0</v>
      </c>
      <c r="AT39" s="23">
        <f t="shared" si="86"/>
        <v>0</v>
      </c>
      <c r="AU39" s="45"/>
      <c r="AV39" s="12">
        <f t="shared" si="87"/>
        <v>0</v>
      </c>
      <c r="AW39" s="23">
        <f t="shared" si="88"/>
        <v>0</v>
      </c>
      <c r="AX39" s="45"/>
      <c r="AY39" s="12">
        <f t="shared" si="89"/>
        <v>0</v>
      </c>
      <c r="AZ39" s="23">
        <f t="shared" si="90"/>
        <v>0</v>
      </c>
      <c r="BA39" s="45"/>
      <c r="BB39" s="12">
        <f t="shared" si="91"/>
        <v>0</v>
      </c>
      <c r="BC39" s="23">
        <f t="shared" si="92"/>
        <v>0</v>
      </c>
      <c r="BD39" s="45"/>
      <c r="BE39" s="12">
        <f t="shared" si="93"/>
        <v>0</v>
      </c>
      <c r="BF39" s="23">
        <f t="shared" si="94"/>
        <v>0</v>
      </c>
      <c r="BG39" s="45"/>
      <c r="BH39" s="12">
        <f t="shared" si="95"/>
        <v>0</v>
      </c>
      <c r="BI39" s="23">
        <f t="shared" si="96"/>
        <v>0</v>
      </c>
      <c r="BJ39" s="45"/>
      <c r="BK39" s="12">
        <f t="shared" si="97"/>
        <v>0</v>
      </c>
      <c r="BL39" s="23">
        <f t="shared" si="98"/>
        <v>0</v>
      </c>
      <c r="BM39" s="45"/>
      <c r="BN39" s="12">
        <f t="shared" si="99"/>
        <v>0</v>
      </c>
      <c r="BO39" s="23">
        <f t="shared" si="100"/>
        <v>0</v>
      </c>
      <c r="BP39" s="45"/>
      <c r="BQ39" s="12">
        <f t="shared" si="101"/>
        <v>0</v>
      </c>
      <c r="BR39" s="23">
        <f t="shared" si="102"/>
        <v>0</v>
      </c>
      <c r="BS39" s="45"/>
      <c r="BT39" s="12">
        <f t="shared" si="103"/>
        <v>0</v>
      </c>
      <c r="BU39" s="23">
        <f t="shared" si="104"/>
        <v>0</v>
      </c>
      <c r="BV39" s="45"/>
      <c r="BW39" s="12">
        <f t="shared" si="105"/>
        <v>0</v>
      </c>
      <c r="BX39" s="23">
        <f t="shared" si="106"/>
        <v>0</v>
      </c>
      <c r="BY39" s="45"/>
      <c r="BZ39" s="12">
        <f t="shared" si="107"/>
        <v>0</v>
      </c>
      <c r="CA39" s="23">
        <f t="shared" si="108"/>
        <v>0</v>
      </c>
      <c r="CB39" s="45"/>
      <c r="CC39" s="12">
        <f t="shared" si="109"/>
        <v>0</v>
      </c>
      <c r="CD39" s="23">
        <f t="shared" si="110"/>
        <v>0</v>
      </c>
      <c r="CE39" s="45"/>
      <c r="CF39" s="12">
        <f t="shared" si="111"/>
        <v>0</v>
      </c>
      <c r="CG39" s="23">
        <f t="shared" si="112"/>
        <v>0</v>
      </c>
      <c r="CH39" s="45"/>
      <c r="CI39" s="12">
        <f t="shared" si="113"/>
        <v>0</v>
      </c>
      <c r="CJ39" s="23">
        <f t="shared" si="114"/>
        <v>0</v>
      </c>
      <c r="CK39" s="45"/>
      <c r="CL39" s="12">
        <f t="shared" si="115"/>
        <v>0</v>
      </c>
      <c r="CM39" s="23">
        <f t="shared" si="116"/>
        <v>0</v>
      </c>
      <c r="CN39" s="45"/>
      <c r="CO39" s="12">
        <f t="shared" si="117"/>
        <v>0</v>
      </c>
      <c r="CP39" s="23">
        <f t="shared" si="118"/>
        <v>0</v>
      </c>
      <c r="CQ39" s="45"/>
      <c r="CR39" s="12">
        <f t="shared" si="119"/>
        <v>0</v>
      </c>
      <c r="CS39" s="23">
        <f t="shared" si="120"/>
        <v>0</v>
      </c>
      <c r="CT39" s="45"/>
      <c r="CU39" s="12">
        <f t="shared" si="121"/>
        <v>0</v>
      </c>
      <c r="CV39" s="23">
        <f t="shared" si="122"/>
        <v>0</v>
      </c>
      <c r="CW39" s="45"/>
      <c r="CX39" s="12">
        <f t="shared" si="123"/>
        <v>0</v>
      </c>
      <c r="CY39" s="24">
        <f t="shared" si="124"/>
        <v>0</v>
      </c>
      <c r="CZ39" s="45"/>
      <c r="DA39" s="12">
        <f t="shared" si="125"/>
        <v>0</v>
      </c>
      <c r="DB39" s="23">
        <f t="shared" si="126"/>
        <v>0</v>
      </c>
    </row>
    <row r="40" spans="1:106" ht="15.75" hidden="1" thickBot="1" x14ac:dyDescent="0.35">
      <c r="A40" s="1"/>
      <c r="B40" s="1"/>
      <c r="C40" s="1"/>
      <c r="D40" s="116" t="str">
        <f t="shared" si="64"/>
        <v>-</v>
      </c>
      <c r="E40" s="231"/>
      <c r="F40" s="239" t="s">
        <v>232</v>
      </c>
      <c r="G40" s="92"/>
      <c r="H40" s="92"/>
      <c r="I40" s="240">
        <v>20</v>
      </c>
      <c r="J40" s="125"/>
      <c r="K40" s="126" t="str">
        <f>+IF(F40="","",IF(F40=VLOOKUP(F40,'Master Data (December 2025)'!$B$10:$B$1857,1),"-","No Data"))</f>
        <v>No Data</v>
      </c>
      <c r="L40" s="127">
        <v>1</v>
      </c>
      <c r="M40" s="127">
        <v>1</v>
      </c>
      <c r="N40" s="45"/>
      <c r="O40" s="12">
        <f t="shared" si="65"/>
        <v>0</v>
      </c>
      <c r="P40" s="23">
        <f t="shared" si="66"/>
        <v>0</v>
      </c>
      <c r="Q40" s="45"/>
      <c r="R40" s="12">
        <f t="shared" si="67"/>
        <v>0</v>
      </c>
      <c r="S40" s="23">
        <f t="shared" si="68"/>
        <v>0</v>
      </c>
      <c r="T40" s="45"/>
      <c r="U40" s="12">
        <f t="shared" si="69"/>
        <v>0</v>
      </c>
      <c r="V40" s="23">
        <f t="shared" si="70"/>
        <v>0</v>
      </c>
      <c r="W40" s="45"/>
      <c r="X40" s="12">
        <f t="shared" si="71"/>
        <v>0</v>
      </c>
      <c r="Y40" s="23">
        <f t="shared" si="72"/>
        <v>0</v>
      </c>
      <c r="Z40" s="45"/>
      <c r="AA40" s="12">
        <f t="shared" si="73"/>
        <v>0</v>
      </c>
      <c r="AB40" s="23">
        <f t="shared" si="74"/>
        <v>0</v>
      </c>
      <c r="AC40" s="45"/>
      <c r="AD40" s="12">
        <f t="shared" si="75"/>
        <v>0</v>
      </c>
      <c r="AE40" s="23">
        <f t="shared" si="76"/>
        <v>0</v>
      </c>
      <c r="AF40" s="45"/>
      <c r="AG40" s="12">
        <f t="shared" si="77"/>
        <v>0</v>
      </c>
      <c r="AH40" s="23">
        <f t="shared" si="78"/>
        <v>0</v>
      </c>
      <c r="AI40" s="45"/>
      <c r="AJ40" s="12">
        <f t="shared" si="79"/>
        <v>0</v>
      </c>
      <c r="AK40" s="23">
        <f t="shared" si="80"/>
        <v>0</v>
      </c>
      <c r="AL40" s="45"/>
      <c r="AM40" s="12">
        <f t="shared" si="81"/>
        <v>0</v>
      </c>
      <c r="AN40" s="23">
        <f t="shared" si="82"/>
        <v>0</v>
      </c>
      <c r="AO40" s="45"/>
      <c r="AP40" s="12">
        <f t="shared" si="83"/>
        <v>0</v>
      </c>
      <c r="AQ40" s="23">
        <f t="shared" si="84"/>
        <v>0</v>
      </c>
      <c r="AR40" s="45"/>
      <c r="AS40" s="12">
        <f t="shared" si="85"/>
        <v>0</v>
      </c>
      <c r="AT40" s="23">
        <f t="shared" si="86"/>
        <v>0</v>
      </c>
      <c r="AU40" s="45"/>
      <c r="AV40" s="12">
        <f t="shared" si="87"/>
        <v>0</v>
      </c>
      <c r="AW40" s="23">
        <f t="shared" si="88"/>
        <v>0</v>
      </c>
      <c r="AX40" s="45"/>
      <c r="AY40" s="12">
        <f t="shared" si="89"/>
        <v>0</v>
      </c>
      <c r="AZ40" s="23">
        <f t="shared" si="90"/>
        <v>0</v>
      </c>
      <c r="BA40" s="45"/>
      <c r="BB40" s="12">
        <f t="shared" si="91"/>
        <v>0</v>
      </c>
      <c r="BC40" s="23">
        <f t="shared" si="92"/>
        <v>0</v>
      </c>
      <c r="BD40" s="45"/>
      <c r="BE40" s="12">
        <f t="shared" si="93"/>
        <v>0</v>
      </c>
      <c r="BF40" s="23">
        <f t="shared" si="94"/>
        <v>0</v>
      </c>
      <c r="BG40" s="45"/>
      <c r="BH40" s="12">
        <f t="shared" si="95"/>
        <v>0</v>
      </c>
      <c r="BI40" s="23">
        <f t="shared" si="96"/>
        <v>0</v>
      </c>
      <c r="BJ40" s="45"/>
      <c r="BK40" s="12">
        <f t="shared" si="97"/>
        <v>0</v>
      </c>
      <c r="BL40" s="23">
        <f t="shared" si="98"/>
        <v>0</v>
      </c>
      <c r="BM40" s="45"/>
      <c r="BN40" s="12">
        <f t="shared" si="99"/>
        <v>0</v>
      </c>
      <c r="BO40" s="23">
        <f t="shared" si="100"/>
        <v>0</v>
      </c>
      <c r="BP40" s="45"/>
      <c r="BQ40" s="12">
        <f t="shared" si="101"/>
        <v>0</v>
      </c>
      <c r="BR40" s="23">
        <f t="shared" si="102"/>
        <v>0</v>
      </c>
      <c r="BS40" s="45"/>
      <c r="BT40" s="12">
        <f t="shared" si="103"/>
        <v>0</v>
      </c>
      <c r="BU40" s="23">
        <f t="shared" si="104"/>
        <v>0</v>
      </c>
      <c r="BV40" s="45"/>
      <c r="BW40" s="12">
        <f t="shared" si="105"/>
        <v>0</v>
      </c>
      <c r="BX40" s="23">
        <f t="shared" si="106"/>
        <v>0</v>
      </c>
      <c r="BY40" s="45"/>
      <c r="BZ40" s="12">
        <f t="shared" si="107"/>
        <v>0</v>
      </c>
      <c r="CA40" s="23">
        <f t="shared" si="108"/>
        <v>0</v>
      </c>
      <c r="CB40" s="45"/>
      <c r="CC40" s="12">
        <f t="shared" si="109"/>
        <v>0</v>
      </c>
      <c r="CD40" s="23">
        <f t="shared" si="110"/>
        <v>0</v>
      </c>
      <c r="CE40" s="45"/>
      <c r="CF40" s="12">
        <f t="shared" si="111"/>
        <v>0</v>
      </c>
      <c r="CG40" s="23">
        <f t="shared" si="112"/>
        <v>0</v>
      </c>
      <c r="CH40" s="45"/>
      <c r="CI40" s="12">
        <f t="shared" si="113"/>
        <v>0</v>
      </c>
      <c r="CJ40" s="23">
        <f t="shared" si="114"/>
        <v>0</v>
      </c>
      <c r="CK40" s="45"/>
      <c r="CL40" s="12">
        <f t="shared" si="115"/>
        <v>0</v>
      </c>
      <c r="CM40" s="23">
        <f t="shared" si="116"/>
        <v>0</v>
      </c>
      <c r="CN40" s="45"/>
      <c r="CO40" s="12">
        <f t="shared" si="117"/>
        <v>0</v>
      </c>
      <c r="CP40" s="23">
        <f t="shared" si="118"/>
        <v>0</v>
      </c>
      <c r="CQ40" s="45"/>
      <c r="CR40" s="12">
        <f t="shared" si="119"/>
        <v>0</v>
      </c>
      <c r="CS40" s="23">
        <f t="shared" si="120"/>
        <v>0</v>
      </c>
      <c r="CT40" s="45"/>
      <c r="CU40" s="12">
        <f t="shared" si="121"/>
        <v>0</v>
      </c>
      <c r="CV40" s="23">
        <f t="shared" si="122"/>
        <v>0</v>
      </c>
      <c r="CW40" s="45"/>
      <c r="CX40" s="12">
        <f t="shared" si="123"/>
        <v>0</v>
      </c>
      <c r="CY40" s="24">
        <f t="shared" si="124"/>
        <v>0</v>
      </c>
      <c r="CZ40" s="45"/>
      <c r="DA40" s="12">
        <f t="shared" si="125"/>
        <v>0</v>
      </c>
      <c r="DB40" s="23">
        <f t="shared" si="126"/>
        <v>0</v>
      </c>
    </row>
    <row r="41" spans="1:106" ht="15.75" thickBot="1" x14ac:dyDescent="0.35">
      <c r="A41" s="1"/>
      <c r="B41" s="1"/>
      <c r="C41" s="1"/>
      <c r="D41" s="116" t="str">
        <f t="shared" si="64"/>
        <v>-</v>
      </c>
      <c r="E41" s="229" t="s">
        <v>258</v>
      </c>
      <c r="F41" s="232" t="s">
        <v>179</v>
      </c>
      <c r="G41" s="233"/>
      <c r="H41" s="233"/>
      <c r="I41" s="234">
        <v>45</v>
      </c>
      <c r="J41" s="125"/>
      <c r="K41" s="126" t="str">
        <f>+IF(F41="","",IF(F41=VLOOKUP(F41,'Master Data (December 2025)'!$B$10:$B$1857,1),"-","No Data"))</f>
        <v>-</v>
      </c>
      <c r="L41" s="127">
        <v>700</v>
      </c>
      <c r="M41" s="127">
        <v>1</v>
      </c>
      <c r="N41" s="45"/>
      <c r="O41" s="12">
        <f t="shared" si="65"/>
        <v>0</v>
      </c>
      <c r="P41" s="23">
        <f t="shared" ref="P41:P43" si="127">N41</f>
        <v>0</v>
      </c>
      <c r="Q41" s="45"/>
      <c r="R41" s="12">
        <f t="shared" si="67"/>
        <v>0</v>
      </c>
      <c r="S41" s="23">
        <f t="shared" si="68"/>
        <v>0</v>
      </c>
      <c r="T41" s="45"/>
      <c r="U41" s="12">
        <f t="shared" si="69"/>
        <v>0</v>
      </c>
      <c r="V41" s="23">
        <f t="shared" si="70"/>
        <v>0</v>
      </c>
      <c r="W41" s="45"/>
      <c r="X41" s="12">
        <f t="shared" si="71"/>
        <v>0</v>
      </c>
      <c r="Y41" s="23">
        <f t="shared" si="72"/>
        <v>0</v>
      </c>
      <c r="Z41" s="45"/>
      <c r="AA41" s="12">
        <f t="shared" si="73"/>
        <v>0</v>
      </c>
      <c r="AB41" s="23">
        <f t="shared" si="74"/>
        <v>0</v>
      </c>
      <c r="AC41" s="45"/>
      <c r="AD41" s="12">
        <f t="shared" si="75"/>
        <v>0</v>
      </c>
      <c r="AE41" s="23">
        <f t="shared" si="76"/>
        <v>0</v>
      </c>
      <c r="AF41" s="45"/>
      <c r="AG41" s="12">
        <f t="shared" si="77"/>
        <v>0</v>
      </c>
      <c r="AH41" s="23">
        <f t="shared" si="78"/>
        <v>0</v>
      </c>
      <c r="AI41" s="45"/>
      <c r="AJ41" s="12">
        <f t="shared" si="79"/>
        <v>0</v>
      </c>
      <c r="AK41" s="23">
        <f t="shared" si="80"/>
        <v>0</v>
      </c>
      <c r="AL41" s="45"/>
      <c r="AM41" s="12">
        <f t="shared" si="81"/>
        <v>0</v>
      </c>
      <c r="AN41" s="23">
        <f t="shared" si="82"/>
        <v>0</v>
      </c>
      <c r="AO41" s="45"/>
      <c r="AP41" s="12">
        <f t="shared" si="83"/>
        <v>0</v>
      </c>
      <c r="AQ41" s="23">
        <f t="shared" si="84"/>
        <v>0</v>
      </c>
      <c r="AR41" s="45"/>
      <c r="AS41" s="12">
        <f t="shared" si="85"/>
        <v>0</v>
      </c>
      <c r="AT41" s="23">
        <f t="shared" si="86"/>
        <v>0</v>
      </c>
      <c r="AU41" s="45"/>
      <c r="AV41" s="12">
        <f t="shared" si="87"/>
        <v>0</v>
      </c>
      <c r="AW41" s="23">
        <f t="shared" si="88"/>
        <v>0</v>
      </c>
      <c r="AX41" s="45"/>
      <c r="AY41" s="12">
        <f t="shared" si="89"/>
        <v>0</v>
      </c>
      <c r="AZ41" s="23">
        <f t="shared" si="90"/>
        <v>0</v>
      </c>
      <c r="BA41" s="45"/>
      <c r="BB41" s="12">
        <f t="shared" si="91"/>
        <v>0</v>
      </c>
      <c r="BC41" s="23">
        <f t="shared" si="92"/>
        <v>0</v>
      </c>
      <c r="BD41" s="45"/>
      <c r="BE41" s="12">
        <f t="shared" si="93"/>
        <v>0</v>
      </c>
      <c r="BF41" s="23">
        <f t="shared" si="94"/>
        <v>0</v>
      </c>
      <c r="BG41" s="45"/>
      <c r="BH41" s="12">
        <f t="shared" si="95"/>
        <v>0</v>
      </c>
      <c r="BI41" s="23">
        <f t="shared" si="96"/>
        <v>0</v>
      </c>
      <c r="BJ41" s="45"/>
      <c r="BK41" s="12">
        <f t="shared" si="97"/>
        <v>0</v>
      </c>
      <c r="BL41" s="23">
        <f t="shared" si="98"/>
        <v>0</v>
      </c>
      <c r="BM41" s="45"/>
      <c r="BN41" s="12">
        <f t="shared" si="99"/>
        <v>0</v>
      </c>
      <c r="BO41" s="23">
        <f t="shared" si="100"/>
        <v>0</v>
      </c>
      <c r="BP41" s="45"/>
      <c r="BQ41" s="12">
        <f t="shared" si="101"/>
        <v>0</v>
      </c>
      <c r="BR41" s="23">
        <f t="shared" si="102"/>
        <v>0</v>
      </c>
      <c r="BS41" s="45"/>
      <c r="BT41" s="12">
        <f t="shared" si="103"/>
        <v>0</v>
      </c>
      <c r="BU41" s="23">
        <f t="shared" si="104"/>
        <v>0</v>
      </c>
      <c r="BV41" s="45"/>
      <c r="BW41" s="12">
        <f t="shared" si="105"/>
        <v>0</v>
      </c>
      <c r="BX41" s="23">
        <f t="shared" si="106"/>
        <v>0</v>
      </c>
      <c r="BY41" s="45"/>
      <c r="BZ41" s="12">
        <f t="shared" si="107"/>
        <v>0</v>
      </c>
      <c r="CA41" s="23">
        <f t="shared" si="108"/>
        <v>0</v>
      </c>
      <c r="CB41" s="45"/>
      <c r="CC41" s="12">
        <f t="shared" si="109"/>
        <v>0</v>
      </c>
      <c r="CD41" s="23">
        <f t="shared" si="110"/>
        <v>0</v>
      </c>
      <c r="CE41" s="45"/>
      <c r="CF41" s="12">
        <f t="shared" si="111"/>
        <v>0</v>
      </c>
      <c r="CG41" s="23">
        <f t="shared" si="112"/>
        <v>0</v>
      </c>
      <c r="CH41" s="45"/>
      <c r="CI41" s="12">
        <f t="shared" si="113"/>
        <v>0</v>
      </c>
      <c r="CJ41" s="23">
        <f t="shared" si="114"/>
        <v>0</v>
      </c>
      <c r="CK41" s="45"/>
      <c r="CL41" s="12">
        <f t="shared" si="115"/>
        <v>0</v>
      </c>
      <c r="CM41" s="23">
        <f t="shared" si="116"/>
        <v>0</v>
      </c>
      <c r="CN41" s="45"/>
      <c r="CO41" s="12">
        <f t="shared" si="117"/>
        <v>0</v>
      </c>
      <c r="CP41" s="23">
        <f t="shared" si="118"/>
        <v>0</v>
      </c>
      <c r="CQ41" s="45"/>
      <c r="CR41" s="12">
        <f t="shared" si="119"/>
        <v>0</v>
      </c>
      <c r="CS41" s="23">
        <f t="shared" si="120"/>
        <v>0</v>
      </c>
      <c r="CT41" s="45"/>
      <c r="CU41" s="12">
        <f t="shared" si="121"/>
        <v>0</v>
      </c>
      <c r="CV41" s="23">
        <f t="shared" si="122"/>
        <v>0</v>
      </c>
      <c r="CW41" s="45"/>
      <c r="CX41" s="12">
        <f t="shared" si="123"/>
        <v>0</v>
      </c>
      <c r="CY41" s="24">
        <f t="shared" si="124"/>
        <v>0</v>
      </c>
      <c r="CZ41" s="45"/>
      <c r="DA41" s="12">
        <f t="shared" si="125"/>
        <v>0</v>
      </c>
      <c r="DB41" s="23">
        <f t="shared" si="126"/>
        <v>0</v>
      </c>
    </row>
    <row r="42" spans="1:106" ht="15.75" hidden="1" thickBot="1" x14ac:dyDescent="0.35">
      <c r="A42" s="1"/>
      <c r="B42" s="1"/>
      <c r="C42" s="1"/>
      <c r="D42" s="116" t="str">
        <f t="shared" si="64"/>
        <v>-</v>
      </c>
      <c r="E42" s="230"/>
      <c r="F42" s="235" t="s">
        <v>205</v>
      </c>
      <c r="G42" s="225"/>
      <c r="H42" s="225"/>
      <c r="I42" s="236">
        <v>15</v>
      </c>
      <c r="J42" s="125"/>
      <c r="K42" s="126" t="str">
        <f>+IF(F42="","",IF(F42=VLOOKUP(F42,'Master Data (December 2025)'!$B$10:$B$1857,1),"-","No Data"))</f>
        <v>-</v>
      </c>
      <c r="L42" s="127">
        <v>1</v>
      </c>
      <c r="M42" s="127">
        <v>1</v>
      </c>
      <c r="N42" s="45">
        <f>N41</f>
        <v>0</v>
      </c>
      <c r="O42" s="12">
        <f t="shared" si="65"/>
        <v>0</v>
      </c>
      <c r="P42" s="23">
        <f t="shared" si="127"/>
        <v>0</v>
      </c>
      <c r="Q42" s="45">
        <f>Q41</f>
        <v>0</v>
      </c>
      <c r="R42" s="12">
        <f t="shared" si="67"/>
        <v>0</v>
      </c>
      <c r="S42" s="23">
        <f t="shared" si="68"/>
        <v>0</v>
      </c>
      <c r="T42" s="45">
        <f>T41</f>
        <v>0</v>
      </c>
      <c r="U42" s="12">
        <f t="shared" si="69"/>
        <v>0</v>
      </c>
      <c r="V42" s="23">
        <f t="shared" si="70"/>
        <v>0</v>
      </c>
      <c r="W42" s="45">
        <f>W41</f>
        <v>0</v>
      </c>
      <c r="X42" s="12">
        <f t="shared" si="71"/>
        <v>0</v>
      </c>
      <c r="Y42" s="23">
        <f t="shared" si="72"/>
        <v>0</v>
      </c>
      <c r="Z42" s="45">
        <f>Z41</f>
        <v>0</v>
      </c>
      <c r="AA42" s="12">
        <f t="shared" si="73"/>
        <v>0</v>
      </c>
      <c r="AB42" s="23">
        <f t="shared" si="74"/>
        <v>0</v>
      </c>
      <c r="AC42" s="45">
        <f>AC41</f>
        <v>0</v>
      </c>
      <c r="AD42" s="12">
        <f t="shared" si="75"/>
        <v>0</v>
      </c>
      <c r="AE42" s="23">
        <f t="shared" si="76"/>
        <v>0</v>
      </c>
      <c r="AF42" s="45">
        <f>AF41</f>
        <v>0</v>
      </c>
      <c r="AG42" s="12">
        <f t="shared" si="77"/>
        <v>0</v>
      </c>
      <c r="AH42" s="23">
        <f t="shared" si="78"/>
        <v>0</v>
      </c>
      <c r="AI42" s="45">
        <f>AI41</f>
        <v>0</v>
      </c>
      <c r="AJ42" s="12">
        <f t="shared" si="79"/>
        <v>0</v>
      </c>
      <c r="AK42" s="23">
        <f t="shared" si="80"/>
        <v>0</v>
      </c>
      <c r="AL42" s="45">
        <f>AL41</f>
        <v>0</v>
      </c>
      <c r="AM42" s="12">
        <f t="shared" si="81"/>
        <v>0</v>
      </c>
      <c r="AN42" s="23">
        <f t="shared" si="82"/>
        <v>0</v>
      </c>
      <c r="AO42" s="45">
        <f>AO41</f>
        <v>0</v>
      </c>
      <c r="AP42" s="12">
        <f t="shared" si="83"/>
        <v>0</v>
      </c>
      <c r="AQ42" s="23">
        <f t="shared" si="84"/>
        <v>0</v>
      </c>
      <c r="AR42" s="45">
        <f>AR41</f>
        <v>0</v>
      </c>
      <c r="AS42" s="12">
        <f t="shared" si="85"/>
        <v>0</v>
      </c>
      <c r="AT42" s="23">
        <f t="shared" si="86"/>
        <v>0</v>
      </c>
      <c r="AU42" s="45">
        <f>AU41</f>
        <v>0</v>
      </c>
      <c r="AV42" s="12">
        <f t="shared" si="87"/>
        <v>0</v>
      </c>
      <c r="AW42" s="23">
        <f t="shared" si="88"/>
        <v>0</v>
      </c>
      <c r="AX42" s="45">
        <f>AX41</f>
        <v>0</v>
      </c>
      <c r="AY42" s="12">
        <f t="shared" si="89"/>
        <v>0</v>
      </c>
      <c r="AZ42" s="23">
        <f t="shared" si="90"/>
        <v>0</v>
      </c>
      <c r="BA42" s="45">
        <f>BA41</f>
        <v>0</v>
      </c>
      <c r="BB42" s="12">
        <f t="shared" si="91"/>
        <v>0</v>
      </c>
      <c r="BC42" s="23">
        <f t="shared" si="92"/>
        <v>0</v>
      </c>
      <c r="BD42" s="45">
        <f>BD41</f>
        <v>0</v>
      </c>
      <c r="BE42" s="12">
        <f t="shared" si="93"/>
        <v>0</v>
      </c>
      <c r="BF42" s="23">
        <f t="shared" si="94"/>
        <v>0</v>
      </c>
      <c r="BG42" s="45">
        <f>BG41</f>
        <v>0</v>
      </c>
      <c r="BH42" s="12">
        <f t="shared" si="95"/>
        <v>0</v>
      </c>
      <c r="BI42" s="23">
        <f t="shared" si="96"/>
        <v>0</v>
      </c>
      <c r="BJ42" s="45">
        <f>BJ41</f>
        <v>0</v>
      </c>
      <c r="BK42" s="12">
        <f t="shared" si="97"/>
        <v>0</v>
      </c>
      <c r="BL42" s="23">
        <f t="shared" si="98"/>
        <v>0</v>
      </c>
      <c r="BM42" s="45">
        <f>BM41</f>
        <v>0</v>
      </c>
      <c r="BN42" s="12">
        <f t="shared" si="99"/>
        <v>0</v>
      </c>
      <c r="BO42" s="23">
        <f t="shared" si="100"/>
        <v>0</v>
      </c>
      <c r="BP42" s="45">
        <f>BP41</f>
        <v>0</v>
      </c>
      <c r="BQ42" s="12">
        <f t="shared" si="101"/>
        <v>0</v>
      </c>
      <c r="BR42" s="23">
        <f t="shared" si="102"/>
        <v>0</v>
      </c>
      <c r="BS42" s="45">
        <f>BS41</f>
        <v>0</v>
      </c>
      <c r="BT42" s="12">
        <f t="shared" si="103"/>
        <v>0</v>
      </c>
      <c r="BU42" s="23">
        <f t="shared" si="104"/>
        <v>0</v>
      </c>
      <c r="BV42" s="45">
        <f>BV41</f>
        <v>0</v>
      </c>
      <c r="BW42" s="12">
        <f t="shared" si="105"/>
        <v>0</v>
      </c>
      <c r="BX42" s="23">
        <f t="shared" si="106"/>
        <v>0</v>
      </c>
      <c r="BY42" s="45">
        <f>BY41</f>
        <v>0</v>
      </c>
      <c r="BZ42" s="12">
        <f t="shared" si="107"/>
        <v>0</v>
      </c>
      <c r="CA42" s="23">
        <f t="shared" si="108"/>
        <v>0</v>
      </c>
      <c r="CB42" s="45">
        <f>CB41</f>
        <v>0</v>
      </c>
      <c r="CC42" s="12">
        <f t="shared" si="109"/>
        <v>0</v>
      </c>
      <c r="CD42" s="23">
        <f t="shared" si="110"/>
        <v>0</v>
      </c>
      <c r="CE42" s="45">
        <f>CE41</f>
        <v>0</v>
      </c>
      <c r="CF42" s="12">
        <f t="shared" si="111"/>
        <v>0</v>
      </c>
      <c r="CG42" s="23">
        <f t="shared" si="112"/>
        <v>0</v>
      </c>
      <c r="CH42" s="45">
        <f>CH41</f>
        <v>0</v>
      </c>
      <c r="CI42" s="12">
        <f t="shared" si="113"/>
        <v>0</v>
      </c>
      <c r="CJ42" s="23">
        <f t="shared" si="114"/>
        <v>0</v>
      </c>
      <c r="CK42" s="45">
        <f>CK41</f>
        <v>0</v>
      </c>
      <c r="CL42" s="12">
        <f t="shared" si="115"/>
        <v>0</v>
      </c>
      <c r="CM42" s="23">
        <f t="shared" si="116"/>
        <v>0</v>
      </c>
      <c r="CN42" s="45">
        <f>CN41</f>
        <v>0</v>
      </c>
      <c r="CO42" s="12">
        <f t="shared" si="117"/>
        <v>0</v>
      </c>
      <c r="CP42" s="23">
        <f t="shared" si="118"/>
        <v>0</v>
      </c>
      <c r="CQ42" s="45">
        <f>CQ41</f>
        <v>0</v>
      </c>
      <c r="CR42" s="12">
        <f t="shared" si="119"/>
        <v>0</v>
      </c>
      <c r="CS42" s="23">
        <f t="shared" si="120"/>
        <v>0</v>
      </c>
      <c r="CT42" s="45">
        <f>CT41</f>
        <v>0</v>
      </c>
      <c r="CU42" s="12">
        <f t="shared" si="121"/>
        <v>0</v>
      </c>
      <c r="CV42" s="23">
        <f t="shared" si="122"/>
        <v>0</v>
      </c>
      <c r="CW42" s="45">
        <f>CW41</f>
        <v>0</v>
      </c>
      <c r="CX42" s="12">
        <f t="shared" si="123"/>
        <v>0</v>
      </c>
      <c r="CY42" s="24">
        <f t="shared" si="124"/>
        <v>0</v>
      </c>
      <c r="CZ42" s="45">
        <f>CZ41</f>
        <v>0</v>
      </c>
      <c r="DA42" s="12">
        <f t="shared" si="125"/>
        <v>0</v>
      </c>
      <c r="DB42" s="23">
        <f t="shared" si="126"/>
        <v>0</v>
      </c>
    </row>
    <row r="43" spans="1:106" ht="15.75" hidden="1" thickBot="1" x14ac:dyDescent="0.35">
      <c r="A43" s="1"/>
      <c r="B43" s="1"/>
      <c r="C43" s="1"/>
      <c r="D43" s="116" t="str">
        <f t="shared" ref="D43:D74" si="128">IF(DB43=0,"-","Y")</f>
        <v>-</v>
      </c>
      <c r="E43" s="230"/>
      <c r="F43" s="237" t="s">
        <v>256</v>
      </c>
      <c r="G43" s="225"/>
      <c r="H43" s="225"/>
      <c r="I43" s="238">
        <v>20</v>
      </c>
      <c r="J43" s="125"/>
      <c r="K43" s="126" t="str">
        <f>+IF(F43="","",IF(F43=VLOOKUP(F43,'Master Data (December 2025)'!$B$10:$B$1857,1),"-","No Data"))</f>
        <v>No Data</v>
      </c>
      <c r="L43" s="127">
        <v>1</v>
      </c>
      <c r="M43" s="127">
        <v>1</v>
      </c>
      <c r="N43" s="45"/>
      <c r="O43" s="12">
        <f t="shared" ref="O43:O74" si="129">(N43*$I43)/$L43*$M43</f>
        <v>0</v>
      </c>
      <c r="P43" s="23">
        <f t="shared" si="127"/>
        <v>0</v>
      </c>
      <c r="Q43" s="45"/>
      <c r="R43" s="12">
        <f t="shared" ref="R43:R74" si="130">(Q43*$I43)/$L43*$M43</f>
        <v>0</v>
      </c>
      <c r="S43" s="23">
        <f t="shared" ref="S43:S74" si="131">Q43+P43</f>
        <v>0</v>
      </c>
      <c r="T43" s="45"/>
      <c r="U43" s="12">
        <f t="shared" ref="U43:U74" si="132">(T43*$I43)/$L43*$M43</f>
        <v>0</v>
      </c>
      <c r="V43" s="23">
        <f t="shared" ref="V43:V74" si="133">T43+S43</f>
        <v>0</v>
      </c>
      <c r="W43" s="45"/>
      <c r="X43" s="12">
        <f t="shared" ref="X43:X74" si="134">(W43*$I43)/$L43*$M43</f>
        <v>0</v>
      </c>
      <c r="Y43" s="23">
        <f t="shared" ref="Y43:Y74" si="135">W43+V43</f>
        <v>0</v>
      </c>
      <c r="Z43" s="45"/>
      <c r="AA43" s="12">
        <f t="shared" ref="AA43:AA74" si="136">(Z43*$I43)/$L43*$M43</f>
        <v>0</v>
      </c>
      <c r="AB43" s="23">
        <f t="shared" ref="AB43:AB74" si="137">Z43+Y43</f>
        <v>0</v>
      </c>
      <c r="AC43" s="45"/>
      <c r="AD43" s="12">
        <f t="shared" ref="AD43:AD74" si="138">(AC43*$I43)/$L43*$M43</f>
        <v>0</v>
      </c>
      <c r="AE43" s="23">
        <f t="shared" ref="AE43:AE74" si="139">AC43+AB43</f>
        <v>0</v>
      </c>
      <c r="AF43" s="45"/>
      <c r="AG43" s="12">
        <f t="shared" ref="AG43:AG74" si="140">(AF43*$I43)/$L43*$M43</f>
        <v>0</v>
      </c>
      <c r="AH43" s="23">
        <f t="shared" ref="AH43:AH74" si="141">AF43+AE43</f>
        <v>0</v>
      </c>
      <c r="AI43" s="45"/>
      <c r="AJ43" s="12">
        <f t="shared" ref="AJ43:AJ74" si="142">(AI43*$I43)/$L43*$M43</f>
        <v>0</v>
      </c>
      <c r="AK43" s="23">
        <f t="shared" ref="AK43:AK74" si="143">AI43+AH43</f>
        <v>0</v>
      </c>
      <c r="AL43" s="45"/>
      <c r="AM43" s="12">
        <f t="shared" ref="AM43:AM74" si="144">(AL43*$I43)/$L43*$M43</f>
        <v>0</v>
      </c>
      <c r="AN43" s="23">
        <f t="shared" ref="AN43:AN74" si="145">AL43+AK43</f>
        <v>0</v>
      </c>
      <c r="AO43" s="45"/>
      <c r="AP43" s="12">
        <f t="shared" ref="AP43:AP74" si="146">(AO43*$I43)/$L43*$M43</f>
        <v>0</v>
      </c>
      <c r="AQ43" s="23">
        <f t="shared" ref="AQ43:AQ74" si="147">AO43+AN43</f>
        <v>0</v>
      </c>
      <c r="AR43" s="45"/>
      <c r="AS43" s="12">
        <f t="shared" ref="AS43:AS74" si="148">(AR43*$I43)/$L43*$M43</f>
        <v>0</v>
      </c>
      <c r="AT43" s="23">
        <f t="shared" ref="AT43:AT74" si="149">AR43+AQ43</f>
        <v>0</v>
      </c>
      <c r="AU43" s="45"/>
      <c r="AV43" s="12">
        <f t="shared" ref="AV43:AV74" si="150">(AU43*$I43)/$L43*$M43</f>
        <v>0</v>
      </c>
      <c r="AW43" s="23">
        <f t="shared" ref="AW43:AW74" si="151">AU43+AT43</f>
        <v>0</v>
      </c>
      <c r="AX43" s="45"/>
      <c r="AY43" s="12">
        <f t="shared" ref="AY43:AY74" si="152">(AX43*$I43)/$L43*$M43</f>
        <v>0</v>
      </c>
      <c r="AZ43" s="23">
        <f t="shared" ref="AZ43:AZ74" si="153">AX43+AW43</f>
        <v>0</v>
      </c>
      <c r="BA43" s="45"/>
      <c r="BB43" s="12">
        <f t="shared" ref="BB43:BB74" si="154">(BA43*$I43)/$L43*$M43</f>
        <v>0</v>
      </c>
      <c r="BC43" s="23">
        <f t="shared" ref="BC43:BC74" si="155">BA43+AZ43</f>
        <v>0</v>
      </c>
      <c r="BD43" s="45"/>
      <c r="BE43" s="12">
        <f t="shared" ref="BE43:BE74" si="156">(BD43*$I43)/$L43*$M43</f>
        <v>0</v>
      </c>
      <c r="BF43" s="23">
        <f t="shared" ref="BF43:BF74" si="157">BD43+BC43</f>
        <v>0</v>
      </c>
      <c r="BG43" s="45"/>
      <c r="BH43" s="12">
        <f t="shared" ref="BH43:BH74" si="158">(BG43*$I43)/$L43*$M43</f>
        <v>0</v>
      </c>
      <c r="BI43" s="23">
        <f t="shared" ref="BI43:BI74" si="159">BG43+BF43</f>
        <v>0</v>
      </c>
      <c r="BJ43" s="45"/>
      <c r="BK43" s="12">
        <f t="shared" ref="BK43:BK74" si="160">(BJ43*$I43)/$L43*$M43</f>
        <v>0</v>
      </c>
      <c r="BL43" s="23">
        <f t="shared" ref="BL43:BL74" si="161">BJ43+BI43</f>
        <v>0</v>
      </c>
      <c r="BM43" s="45"/>
      <c r="BN43" s="12">
        <f t="shared" ref="BN43:BN74" si="162">(BM43*$I43)/$L43*$M43</f>
        <v>0</v>
      </c>
      <c r="BO43" s="23">
        <f t="shared" ref="BO43:BO74" si="163">BM43+BL43</f>
        <v>0</v>
      </c>
      <c r="BP43" s="45"/>
      <c r="BQ43" s="12">
        <f t="shared" ref="BQ43:BQ74" si="164">(BP43*$I43)/$L43*$M43</f>
        <v>0</v>
      </c>
      <c r="BR43" s="23">
        <f t="shared" ref="BR43:BR74" si="165">BP43+BO43</f>
        <v>0</v>
      </c>
      <c r="BS43" s="45"/>
      <c r="BT43" s="12">
        <f t="shared" ref="BT43:BT74" si="166">(BS43*$I43)/$L43*$M43</f>
        <v>0</v>
      </c>
      <c r="BU43" s="23">
        <f t="shared" ref="BU43:BU74" si="167">BS43+BR43</f>
        <v>0</v>
      </c>
      <c r="BV43" s="45"/>
      <c r="BW43" s="12">
        <f t="shared" ref="BW43:BW74" si="168">(BV43*$I43)/$L43*$M43</f>
        <v>0</v>
      </c>
      <c r="BX43" s="23">
        <f t="shared" ref="BX43:BX74" si="169">BV43+BU43</f>
        <v>0</v>
      </c>
      <c r="BY43" s="45"/>
      <c r="BZ43" s="12">
        <f t="shared" ref="BZ43:BZ74" si="170">(BY43*$I43)/$L43*$M43</f>
        <v>0</v>
      </c>
      <c r="CA43" s="23">
        <f t="shared" ref="CA43:CA74" si="171">BY43+BX43</f>
        <v>0</v>
      </c>
      <c r="CB43" s="45"/>
      <c r="CC43" s="12">
        <f t="shared" ref="CC43:CC74" si="172">(CB43*$I43)/$L43*$M43</f>
        <v>0</v>
      </c>
      <c r="CD43" s="23">
        <f t="shared" ref="CD43:CD74" si="173">CB43+CA43</f>
        <v>0</v>
      </c>
      <c r="CE43" s="45"/>
      <c r="CF43" s="12">
        <f t="shared" ref="CF43:CF74" si="174">(CE43*$I43)/$L43*$M43</f>
        <v>0</v>
      </c>
      <c r="CG43" s="23">
        <f t="shared" ref="CG43:CG74" si="175">CE43+CD43</f>
        <v>0</v>
      </c>
      <c r="CH43" s="45"/>
      <c r="CI43" s="12">
        <f t="shared" ref="CI43:CI74" si="176">(CH43*$I43)/$L43*$M43</f>
        <v>0</v>
      </c>
      <c r="CJ43" s="23">
        <f t="shared" ref="CJ43:CJ74" si="177">CH43+CG43</f>
        <v>0</v>
      </c>
      <c r="CK43" s="45"/>
      <c r="CL43" s="12">
        <f t="shared" ref="CL43:CL74" si="178">(CK43*$I43)/$L43*$M43</f>
        <v>0</v>
      </c>
      <c r="CM43" s="23">
        <f t="shared" ref="CM43:CM74" si="179">CK43+CJ43</f>
        <v>0</v>
      </c>
      <c r="CN43" s="45"/>
      <c r="CO43" s="12">
        <f t="shared" ref="CO43:CO74" si="180">(CN43*$I43)/$L43*$M43</f>
        <v>0</v>
      </c>
      <c r="CP43" s="23">
        <f t="shared" ref="CP43:CP74" si="181">CN43+CM43</f>
        <v>0</v>
      </c>
      <c r="CQ43" s="45"/>
      <c r="CR43" s="12">
        <f t="shared" ref="CR43:CR74" si="182">(CQ43*$I43)/$L43*$M43</f>
        <v>0</v>
      </c>
      <c r="CS43" s="23">
        <f t="shared" ref="CS43:CS74" si="183">CQ43+CP43</f>
        <v>0</v>
      </c>
      <c r="CT43" s="45"/>
      <c r="CU43" s="12">
        <f t="shared" ref="CU43:CU74" si="184">(CT43*$I43)/$L43*$M43</f>
        <v>0</v>
      </c>
      <c r="CV43" s="23">
        <f t="shared" ref="CV43:CV74" si="185">CT43+CS43</f>
        <v>0</v>
      </c>
      <c r="CW43" s="45"/>
      <c r="CX43" s="12">
        <f t="shared" ref="CX43:CX74" si="186">(CW43*$I43)/$L43*$M43</f>
        <v>0</v>
      </c>
      <c r="CY43" s="24">
        <f t="shared" ref="CY43:CY74" si="187">CW43+CV43</f>
        <v>0</v>
      </c>
      <c r="CZ43" s="45"/>
      <c r="DA43" s="12">
        <f t="shared" ref="DA43:DA74" si="188">(CZ43*$I43)/$L43*$M43</f>
        <v>0</v>
      </c>
      <c r="DB43" s="23">
        <f t="shared" ref="DB43:DB74" si="189">CZ43+CY43</f>
        <v>0</v>
      </c>
    </row>
    <row r="44" spans="1:106" ht="15.75" hidden="1" thickBot="1" x14ac:dyDescent="0.35">
      <c r="A44" s="1"/>
      <c r="B44" s="1"/>
      <c r="C44" s="1"/>
      <c r="D44" s="116" t="str">
        <f t="shared" si="128"/>
        <v>-</v>
      </c>
      <c r="E44" s="231"/>
      <c r="F44" s="239" t="s">
        <v>257</v>
      </c>
      <c r="G44" s="92"/>
      <c r="H44" s="92"/>
      <c r="I44" s="240">
        <v>15</v>
      </c>
      <c r="J44" s="125"/>
      <c r="K44" s="126" t="str">
        <f>+IF(F44="","",IF(F44=VLOOKUP(F44,'Master Data (December 2025)'!$B$10:$B$1857,1),"-","No Data"))</f>
        <v>No Data</v>
      </c>
      <c r="L44" s="127">
        <v>1</v>
      </c>
      <c r="M44" s="127">
        <v>1</v>
      </c>
      <c r="N44" s="45"/>
      <c r="O44" s="12">
        <f t="shared" si="129"/>
        <v>0</v>
      </c>
      <c r="P44" s="23">
        <f t="shared" ref="P44:P75" si="190">N44</f>
        <v>0</v>
      </c>
      <c r="Q44" s="45"/>
      <c r="R44" s="12">
        <f t="shared" si="130"/>
        <v>0</v>
      </c>
      <c r="S44" s="23">
        <f t="shared" si="131"/>
        <v>0</v>
      </c>
      <c r="T44" s="45"/>
      <c r="U44" s="12">
        <f t="shared" si="132"/>
        <v>0</v>
      </c>
      <c r="V44" s="23">
        <f t="shared" si="133"/>
        <v>0</v>
      </c>
      <c r="W44" s="45"/>
      <c r="X44" s="12">
        <f t="shared" si="134"/>
        <v>0</v>
      </c>
      <c r="Y44" s="23">
        <f t="shared" si="135"/>
        <v>0</v>
      </c>
      <c r="Z44" s="45"/>
      <c r="AA44" s="12">
        <f t="shared" si="136"/>
        <v>0</v>
      </c>
      <c r="AB44" s="23">
        <f t="shared" si="137"/>
        <v>0</v>
      </c>
      <c r="AC44" s="45"/>
      <c r="AD44" s="12">
        <f t="shared" si="138"/>
        <v>0</v>
      </c>
      <c r="AE44" s="23">
        <f t="shared" si="139"/>
        <v>0</v>
      </c>
      <c r="AF44" s="45"/>
      <c r="AG44" s="12">
        <f t="shared" si="140"/>
        <v>0</v>
      </c>
      <c r="AH44" s="23">
        <f t="shared" si="141"/>
        <v>0</v>
      </c>
      <c r="AI44" s="45"/>
      <c r="AJ44" s="12">
        <f t="shared" si="142"/>
        <v>0</v>
      </c>
      <c r="AK44" s="23">
        <f t="shared" si="143"/>
        <v>0</v>
      </c>
      <c r="AL44" s="45"/>
      <c r="AM44" s="12">
        <f t="shared" si="144"/>
        <v>0</v>
      </c>
      <c r="AN44" s="23">
        <f t="shared" si="145"/>
        <v>0</v>
      </c>
      <c r="AO44" s="45"/>
      <c r="AP44" s="12">
        <f t="shared" si="146"/>
        <v>0</v>
      </c>
      <c r="AQ44" s="23">
        <f t="shared" si="147"/>
        <v>0</v>
      </c>
      <c r="AR44" s="45"/>
      <c r="AS44" s="12">
        <f t="shared" si="148"/>
        <v>0</v>
      </c>
      <c r="AT44" s="23">
        <f t="shared" si="149"/>
        <v>0</v>
      </c>
      <c r="AU44" s="45"/>
      <c r="AV44" s="12">
        <f t="shared" si="150"/>
        <v>0</v>
      </c>
      <c r="AW44" s="23">
        <f t="shared" si="151"/>
        <v>0</v>
      </c>
      <c r="AX44" s="45"/>
      <c r="AY44" s="12">
        <f t="shared" si="152"/>
        <v>0</v>
      </c>
      <c r="AZ44" s="23">
        <f t="shared" si="153"/>
        <v>0</v>
      </c>
      <c r="BA44" s="45"/>
      <c r="BB44" s="12">
        <f t="shared" si="154"/>
        <v>0</v>
      </c>
      <c r="BC44" s="23">
        <f t="shared" si="155"/>
        <v>0</v>
      </c>
      <c r="BD44" s="45"/>
      <c r="BE44" s="12">
        <f t="shared" si="156"/>
        <v>0</v>
      </c>
      <c r="BF44" s="23">
        <f t="shared" si="157"/>
        <v>0</v>
      </c>
      <c r="BG44" s="45"/>
      <c r="BH44" s="12">
        <f t="shared" si="158"/>
        <v>0</v>
      </c>
      <c r="BI44" s="23">
        <f t="shared" si="159"/>
        <v>0</v>
      </c>
      <c r="BJ44" s="45"/>
      <c r="BK44" s="12">
        <f t="shared" si="160"/>
        <v>0</v>
      </c>
      <c r="BL44" s="23">
        <f t="shared" si="161"/>
        <v>0</v>
      </c>
      <c r="BM44" s="45"/>
      <c r="BN44" s="12">
        <f t="shared" si="162"/>
        <v>0</v>
      </c>
      <c r="BO44" s="23">
        <f t="shared" si="163"/>
        <v>0</v>
      </c>
      <c r="BP44" s="45"/>
      <c r="BQ44" s="12">
        <f t="shared" si="164"/>
        <v>0</v>
      </c>
      <c r="BR44" s="23">
        <f t="shared" si="165"/>
        <v>0</v>
      </c>
      <c r="BS44" s="45"/>
      <c r="BT44" s="12">
        <f t="shared" si="166"/>
        <v>0</v>
      </c>
      <c r="BU44" s="23">
        <f t="shared" si="167"/>
        <v>0</v>
      </c>
      <c r="BV44" s="45"/>
      <c r="BW44" s="12">
        <f t="shared" si="168"/>
        <v>0</v>
      </c>
      <c r="BX44" s="23">
        <f t="shared" si="169"/>
        <v>0</v>
      </c>
      <c r="BY44" s="45"/>
      <c r="BZ44" s="12">
        <f t="shared" si="170"/>
        <v>0</v>
      </c>
      <c r="CA44" s="23">
        <f t="shared" si="171"/>
        <v>0</v>
      </c>
      <c r="CB44" s="45"/>
      <c r="CC44" s="12">
        <f t="shared" si="172"/>
        <v>0</v>
      </c>
      <c r="CD44" s="23">
        <f t="shared" si="173"/>
        <v>0</v>
      </c>
      <c r="CE44" s="45"/>
      <c r="CF44" s="12">
        <f t="shared" si="174"/>
        <v>0</v>
      </c>
      <c r="CG44" s="23">
        <f t="shared" si="175"/>
        <v>0</v>
      </c>
      <c r="CH44" s="45"/>
      <c r="CI44" s="12">
        <f t="shared" si="176"/>
        <v>0</v>
      </c>
      <c r="CJ44" s="23">
        <f t="shared" si="177"/>
        <v>0</v>
      </c>
      <c r="CK44" s="45"/>
      <c r="CL44" s="12">
        <f t="shared" si="178"/>
        <v>0</v>
      </c>
      <c r="CM44" s="23">
        <f t="shared" si="179"/>
        <v>0</v>
      </c>
      <c r="CN44" s="45"/>
      <c r="CO44" s="12">
        <f t="shared" si="180"/>
        <v>0</v>
      </c>
      <c r="CP44" s="23">
        <f t="shared" si="181"/>
        <v>0</v>
      </c>
      <c r="CQ44" s="45"/>
      <c r="CR44" s="12">
        <f t="shared" si="182"/>
        <v>0</v>
      </c>
      <c r="CS44" s="23">
        <f t="shared" si="183"/>
        <v>0</v>
      </c>
      <c r="CT44" s="45"/>
      <c r="CU44" s="12">
        <f t="shared" si="184"/>
        <v>0</v>
      </c>
      <c r="CV44" s="23">
        <f t="shared" si="185"/>
        <v>0</v>
      </c>
      <c r="CW44" s="45"/>
      <c r="CX44" s="12">
        <f t="shared" si="186"/>
        <v>0</v>
      </c>
      <c r="CY44" s="24">
        <f t="shared" si="187"/>
        <v>0</v>
      </c>
      <c r="CZ44" s="45"/>
      <c r="DA44" s="12">
        <f t="shared" si="188"/>
        <v>0</v>
      </c>
      <c r="DB44" s="23">
        <f t="shared" si="189"/>
        <v>0</v>
      </c>
    </row>
    <row r="45" spans="1:106" ht="15.75" thickBot="1" x14ac:dyDescent="0.35">
      <c r="A45" s="1"/>
      <c r="B45" s="1"/>
      <c r="C45" s="1"/>
      <c r="D45" s="116" t="str">
        <f t="shared" si="128"/>
        <v>-</v>
      </c>
      <c r="E45" s="229" t="s">
        <v>268</v>
      </c>
      <c r="F45" s="232" t="s">
        <v>183</v>
      </c>
      <c r="G45" s="233"/>
      <c r="H45" s="233"/>
      <c r="I45" s="234">
        <v>45</v>
      </c>
      <c r="J45" s="125"/>
      <c r="K45" s="126" t="str">
        <f>+IF(F45="","",IF(F45=VLOOKUP(F45,'Master Data (December 2025)'!$B$10:$B$1857,1),"-","No Data"))</f>
        <v>-</v>
      </c>
      <c r="L45" s="127">
        <v>700</v>
      </c>
      <c r="M45" s="127">
        <v>1</v>
      </c>
      <c r="N45" s="45"/>
      <c r="O45" s="12">
        <f t="shared" si="129"/>
        <v>0</v>
      </c>
      <c r="P45" s="23">
        <f t="shared" si="190"/>
        <v>0</v>
      </c>
      <c r="Q45" s="45"/>
      <c r="R45" s="12">
        <f t="shared" si="130"/>
        <v>0</v>
      </c>
      <c r="S45" s="23">
        <f t="shared" si="131"/>
        <v>0</v>
      </c>
      <c r="T45" s="45"/>
      <c r="U45" s="12">
        <f t="shared" si="132"/>
        <v>0</v>
      </c>
      <c r="V45" s="23">
        <f t="shared" si="133"/>
        <v>0</v>
      </c>
      <c r="W45" s="45"/>
      <c r="X45" s="12">
        <f t="shared" si="134"/>
        <v>0</v>
      </c>
      <c r="Y45" s="23">
        <f t="shared" si="135"/>
        <v>0</v>
      </c>
      <c r="Z45" s="45"/>
      <c r="AA45" s="12">
        <f t="shared" si="136"/>
        <v>0</v>
      </c>
      <c r="AB45" s="23">
        <f t="shared" si="137"/>
        <v>0</v>
      </c>
      <c r="AC45" s="45"/>
      <c r="AD45" s="12">
        <f t="shared" si="138"/>
        <v>0</v>
      </c>
      <c r="AE45" s="23">
        <f t="shared" si="139"/>
        <v>0</v>
      </c>
      <c r="AF45" s="45"/>
      <c r="AG45" s="12">
        <f t="shared" si="140"/>
        <v>0</v>
      </c>
      <c r="AH45" s="23">
        <f t="shared" si="141"/>
        <v>0</v>
      </c>
      <c r="AI45" s="45"/>
      <c r="AJ45" s="12">
        <f t="shared" si="142"/>
        <v>0</v>
      </c>
      <c r="AK45" s="23">
        <f t="shared" si="143"/>
        <v>0</v>
      </c>
      <c r="AL45" s="45"/>
      <c r="AM45" s="12">
        <f t="shared" si="144"/>
        <v>0</v>
      </c>
      <c r="AN45" s="23">
        <f t="shared" si="145"/>
        <v>0</v>
      </c>
      <c r="AO45" s="45"/>
      <c r="AP45" s="12">
        <f t="shared" si="146"/>
        <v>0</v>
      </c>
      <c r="AQ45" s="23">
        <f t="shared" si="147"/>
        <v>0</v>
      </c>
      <c r="AR45" s="45"/>
      <c r="AS45" s="12">
        <f t="shared" si="148"/>
        <v>0</v>
      </c>
      <c r="AT45" s="23">
        <f t="shared" si="149"/>
        <v>0</v>
      </c>
      <c r="AU45" s="45"/>
      <c r="AV45" s="12">
        <f t="shared" si="150"/>
        <v>0</v>
      </c>
      <c r="AW45" s="23">
        <f t="shared" si="151"/>
        <v>0</v>
      </c>
      <c r="AX45" s="45"/>
      <c r="AY45" s="12">
        <f t="shared" si="152"/>
        <v>0</v>
      </c>
      <c r="AZ45" s="23">
        <f t="shared" si="153"/>
        <v>0</v>
      </c>
      <c r="BA45" s="45"/>
      <c r="BB45" s="12">
        <f t="shared" si="154"/>
        <v>0</v>
      </c>
      <c r="BC45" s="23">
        <f t="shared" si="155"/>
        <v>0</v>
      </c>
      <c r="BD45" s="45"/>
      <c r="BE45" s="12">
        <f t="shared" si="156"/>
        <v>0</v>
      </c>
      <c r="BF45" s="23">
        <f t="shared" si="157"/>
        <v>0</v>
      </c>
      <c r="BG45" s="45"/>
      <c r="BH45" s="12">
        <f t="shared" si="158"/>
        <v>0</v>
      </c>
      <c r="BI45" s="23">
        <f t="shared" si="159"/>
        <v>0</v>
      </c>
      <c r="BJ45" s="45"/>
      <c r="BK45" s="12">
        <f t="shared" si="160"/>
        <v>0</v>
      </c>
      <c r="BL45" s="23">
        <f t="shared" si="161"/>
        <v>0</v>
      </c>
      <c r="BM45" s="45"/>
      <c r="BN45" s="12">
        <f t="shared" si="162"/>
        <v>0</v>
      </c>
      <c r="BO45" s="23">
        <f t="shared" si="163"/>
        <v>0</v>
      </c>
      <c r="BP45" s="45"/>
      <c r="BQ45" s="12">
        <f t="shared" si="164"/>
        <v>0</v>
      </c>
      <c r="BR45" s="23">
        <f t="shared" si="165"/>
        <v>0</v>
      </c>
      <c r="BS45" s="45"/>
      <c r="BT45" s="12">
        <f t="shared" si="166"/>
        <v>0</v>
      </c>
      <c r="BU45" s="23">
        <f t="shared" si="167"/>
        <v>0</v>
      </c>
      <c r="BV45" s="45"/>
      <c r="BW45" s="12">
        <f t="shared" si="168"/>
        <v>0</v>
      </c>
      <c r="BX45" s="23">
        <f t="shared" si="169"/>
        <v>0</v>
      </c>
      <c r="BY45" s="45"/>
      <c r="BZ45" s="12">
        <f t="shared" si="170"/>
        <v>0</v>
      </c>
      <c r="CA45" s="23">
        <f t="shared" si="171"/>
        <v>0</v>
      </c>
      <c r="CB45" s="45"/>
      <c r="CC45" s="12">
        <f t="shared" si="172"/>
        <v>0</v>
      </c>
      <c r="CD45" s="23">
        <f t="shared" si="173"/>
        <v>0</v>
      </c>
      <c r="CE45" s="45"/>
      <c r="CF45" s="12">
        <f t="shared" si="174"/>
        <v>0</v>
      </c>
      <c r="CG45" s="23">
        <f t="shared" si="175"/>
        <v>0</v>
      </c>
      <c r="CH45" s="45"/>
      <c r="CI45" s="12">
        <f t="shared" si="176"/>
        <v>0</v>
      </c>
      <c r="CJ45" s="23">
        <f t="shared" si="177"/>
        <v>0</v>
      </c>
      <c r="CK45" s="45"/>
      <c r="CL45" s="12">
        <f t="shared" si="178"/>
        <v>0</v>
      </c>
      <c r="CM45" s="23">
        <f t="shared" si="179"/>
        <v>0</v>
      </c>
      <c r="CN45" s="45"/>
      <c r="CO45" s="12">
        <f t="shared" si="180"/>
        <v>0</v>
      </c>
      <c r="CP45" s="23">
        <f t="shared" si="181"/>
        <v>0</v>
      </c>
      <c r="CQ45" s="45"/>
      <c r="CR45" s="12">
        <f t="shared" si="182"/>
        <v>0</v>
      </c>
      <c r="CS45" s="23">
        <f t="shared" si="183"/>
        <v>0</v>
      </c>
      <c r="CT45" s="45"/>
      <c r="CU45" s="12">
        <f t="shared" si="184"/>
        <v>0</v>
      </c>
      <c r="CV45" s="23">
        <f t="shared" si="185"/>
        <v>0</v>
      </c>
      <c r="CW45" s="45"/>
      <c r="CX45" s="12">
        <f t="shared" si="186"/>
        <v>0</v>
      </c>
      <c r="CY45" s="24">
        <f t="shared" si="187"/>
        <v>0</v>
      </c>
      <c r="CZ45" s="45"/>
      <c r="DA45" s="12">
        <f t="shared" si="188"/>
        <v>0</v>
      </c>
      <c r="DB45" s="23">
        <f t="shared" si="189"/>
        <v>0</v>
      </c>
    </row>
    <row r="46" spans="1:106" ht="15.75" hidden="1" thickBot="1" x14ac:dyDescent="0.35">
      <c r="A46" s="1"/>
      <c r="B46" s="1"/>
      <c r="C46" s="1"/>
      <c r="D46" s="116" t="str">
        <f t="shared" si="128"/>
        <v>-</v>
      </c>
      <c r="E46" s="230"/>
      <c r="F46" s="237" t="s">
        <v>265</v>
      </c>
      <c r="G46" s="225"/>
      <c r="H46" s="225"/>
      <c r="I46" s="238">
        <v>60</v>
      </c>
      <c r="J46" s="125"/>
      <c r="K46" s="126" t="str">
        <f>+IF(F46="","",IF(F46=VLOOKUP(F46,'Master Data (December 2025)'!$B$10:$B$1857,1),"-","No Data"))</f>
        <v>No Data</v>
      </c>
      <c r="L46" s="127">
        <v>1</v>
      </c>
      <c r="M46" s="127">
        <v>1</v>
      </c>
      <c r="N46" s="45"/>
      <c r="O46" s="12">
        <f t="shared" si="129"/>
        <v>0</v>
      </c>
      <c r="P46" s="23">
        <f t="shared" si="190"/>
        <v>0</v>
      </c>
      <c r="Q46" s="45"/>
      <c r="R46" s="12">
        <f t="shared" si="130"/>
        <v>0</v>
      </c>
      <c r="S46" s="23">
        <f t="shared" si="131"/>
        <v>0</v>
      </c>
      <c r="T46" s="45"/>
      <c r="U46" s="12">
        <f t="shared" si="132"/>
        <v>0</v>
      </c>
      <c r="V46" s="23">
        <f t="shared" si="133"/>
        <v>0</v>
      </c>
      <c r="W46" s="45"/>
      <c r="X46" s="12">
        <f t="shared" si="134"/>
        <v>0</v>
      </c>
      <c r="Y46" s="23">
        <f t="shared" si="135"/>
        <v>0</v>
      </c>
      <c r="Z46" s="45"/>
      <c r="AA46" s="12">
        <f t="shared" si="136"/>
        <v>0</v>
      </c>
      <c r="AB46" s="23">
        <f t="shared" si="137"/>
        <v>0</v>
      </c>
      <c r="AC46" s="45"/>
      <c r="AD46" s="12">
        <f t="shared" si="138"/>
        <v>0</v>
      </c>
      <c r="AE46" s="23">
        <f t="shared" si="139"/>
        <v>0</v>
      </c>
      <c r="AF46" s="45"/>
      <c r="AG46" s="12">
        <f t="shared" si="140"/>
        <v>0</v>
      </c>
      <c r="AH46" s="23">
        <f t="shared" si="141"/>
        <v>0</v>
      </c>
      <c r="AI46" s="45"/>
      <c r="AJ46" s="12">
        <f t="shared" si="142"/>
        <v>0</v>
      </c>
      <c r="AK46" s="23">
        <f t="shared" si="143"/>
        <v>0</v>
      </c>
      <c r="AL46" s="45"/>
      <c r="AM46" s="12">
        <f t="shared" si="144"/>
        <v>0</v>
      </c>
      <c r="AN46" s="23">
        <f t="shared" si="145"/>
        <v>0</v>
      </c>
      <c r="AO46" s="45"/>
      <c r="AP46" s="12">
        <f t="shared" si="146"/>
        <v>0</v>
      </c>
      <c r="AQ46" s="23">
        <f t="shared" si="147"/>
        <v>0</v>
      </c>
      <c r="AR46" s="45"/>
      <c r="AS46" s="12">
        <f t="shared" si="148"/>
        <v>0</v>
      </c>
      <c r="AT46" s="23">
        <f t="shared" si="149"/>
        <v>0</v>
      </c>
      <c r="AU46" s="45"/>
      <c r="AV46" s="12">
        <f t="shared" si="150"/>
        <v>0</v>
      </c>
      <c r="AW46" s="23">
        <f t="shared" si="151"/>
        <v>0</v>
      </c>
      <c r="AX46" s="45"/>
      <c r="AY46" s="12">
        <f t="shared" si="152"/>
        <v>0</v>
      </c>
      <c r="AZ46" s="23">
        <f t="shared" si="153"/>
        <v>0</v>
      </c>
      <c r="BA46" s="45"/>
      <c r="BB46" s="12">
        <f t="shared" si="154"/>
        <v>0</v>
      </c>
      <c r="BC46" s="23">
        <f t="shared" si="155"/>
        <v>0</v>
      </c>
      <c r="BD46" s="45"/>
      <c r="BE46" s="12">
        <f t="shared" si="156"/>
        <v>0</v>
      </c>
      <c r="BF46" s="23">
        <f t="shared" si="157"/>
        <v>0</v>
      </c>
      <c r="BG46" s="45"/>
      <c r="BH46" s="12">
        <f t="shared" si="158"/>
        <v>0</v>
      </c>
      <c r="BI46" s="23">
        <f t="shared" si="159"/>
        <v>0</v>
      </c>
      <c r="BJ46" s="45"/>
      <c r="BK46" s="12">
        <f t="shared" si="160"/>
        <v>0</v>
      </c>
      <c r="BL46" s="23">
        <f t="shared" si="161"/>
        <v>0</v>
      </c>
      <c r="BM46" s="45"/>
      <c r="BN46" s="12">
        <f t="shared" si="162"/>
        <v>0</v>
      </c>
      <c r="BO46" s="23">
        <f t="shared" si="163"/>
        <v>0</v>
      </c>
      <c r="BP46" s="45"/>
      <c r="BQ46" s="12">
        <f t="shared" si="164"/>
        <v>0</v>
      </c>
      <c r="BR46" s="23">
        <f t="shared" si="165"/>
        <v>0</v>
      </c>
      <c r="BS46" s="45"/>
      <c r="BT46" s="12">
        <f t="shared" si="166"/>
        <v>0</v>
      </c>
      <c r="BU46" s="23">
        <f t="shared" si="167"/>
        <v>0</v>
      </c>
      <c r="BV46" s="45"/>
      <c r="BW46" s="12">
        <f t="shared" si="168"/>
        <v>0</v>
      </c>
      <c r="BX46" s="23">
        <f t="shared" si="169"/>
        <v>0</v>
      </c>
      <c r="BY46" s="45"/>
      <c r="BZ46" s="12">
        <f t="shared" si="170"/>
        <v>0</v>
      </c>
      <c r="CA46" s="23">
        <f t="shared" si="171"/>
        <v>0</v>
      </c>
      <c r="CB46" s="45"/>
      <c r="CC46" s="12">
        <f t="shared" si="172"/>
        <v>0</v>
      </c>
      <c r="CD46" s="23">
        <f t="shared" si="173"/>
        <v>0</v>
      </c>
      <c r="CE46" s="45"/>
      <c r="CF46" s="12">
        <f t="shared" si="174"/>
        <v>0</v>
      </c>
      <c r="CG46" s="23">
        <f t="shared" si="175"/>
        <v>0</v>
      </c>
      <c r="CH46" s="45"/>
      <c r="CI46" s="12">
        <f t="shared" si="176"/>
        <v>0</v>
      </c>
      <c r="CJ46" s="23">
        <f t="shared" si="177"/>
        <v>0</v>
      </c>
      <c r="CK46" s="45"/>
      <c r="CL46" s="12">
        <f t="shared" si="178"/>
        <v>0</v>
      </c>
      <c r="CM46" s="23">
        <f t="shared" si="179"/>
        <v>0</v>
      </c>
      <c r="CN46" s="45"/>
      <c r="CO46" s="12">
        <f t="shared" si="180"/>
        <v>0</v>
      </c>
      <c r="CP46" s="23">
        <f t="shared" si="181"/>
        <v>0</v>
      </c>
      <c r="CQ46" s="45"/>
      <c r="CR46" s="12">
        <f t="shared" si="182"/>
        <v>0</v>
      </c>
      <c r="CS46" s="23">
        <f t="shared" si="183"/>
        <v>0</v>
      </c>
      <c r="CT46" s="45"/>
      <c r="CU46" s="12">
        <f t="shared" si="184"/>
        <v>0</v>
      </c>
      <c r="CV46" s="23">
        <f t="shared" si="185"/>
        <v>0</v>
      </c>
      <c r="CW46" s="45"/>
      <c r="CX46" s="12">
        <f t="shared" si="186"/>
        <v>0</v>
      </c>
      <c r="CY46" s="24">
        <f t="shared" si="187"/>
        <v>0</v>
      </c>
      <c r="CZ46" s="45"/>
      <c r="DA46" s="12">
        <f t="shared" si="188"/>
        <v>0</v>
      </c>
      <c r="DB46" s="23">
        <f t="shared" si="189"/>
        <v>0</v>
      </c>
    </row>
    <row r="47" spans="1:106" ht="15.75" hidden="1" thickBot="1" x14ac:dyDescent="0.35">
      <c r="A47" s="1"/>
      <c r="B47" s="1"/>
      <c r="C47" s="1"/>
      <c r="D47" s="116" t="str">
        <f t="shared" si="128"/>
        <v>-</v>
      </c>
      <c r="E47" s="230"/>
      <c r="F47" s="237" t="s">
        <v>266</v>
      </c>
      <c r="G47" s="225"/>
      <c r="H47" s="225"/>
      <c r="I47" s="238">
        <v>45</v>
      </c>
      <c r="J47" s="125"/>
      <c r="K47" s="126" t="str">
        <f>+IF(F47="","",IF(F47=VLOOKUP(F47,'Master Data (December 2025)'!$B$10:$B$1857,1),"-","No Data"))</f>
        <v>No Data</v>
      </c>
      <c r="L47" s="127">
        <v>1</v>
      </c>
      <c r="M47" s="127">
        <v>1</v>
      </c>
      <c r="N47" s="45"/>
      <c r="O47" s="12">
        <f t="shared" si="129"/>
        <v>0</v>
      </c>
      <c r="P47" s="23">
        <f t="shared" si="190"/>
        <v>0</v>
      </c>
      <c r="Q47" s="45"/>
      <c r="R47" s="12">
        <f t="shared" si="130"/>
        <v>0</v>
      </c>
      <c r="S47" s="23">
        <f t="shared" si="131"/>
        <v>0</v>
      </c>
      <c r="T47" s="45"/>
      <c r="U47" s="12">
        <f t="shared" si="132"/>
        <v>0</v>
      </c>
      <c r="V47" s="23">
        <f t="shared" si="133"/>
        <v>0</v>
      </c>
      <c r="W47" s="45"/>
      <c r="X47" s="12">
        <f t="shared" si="134"/>
        <v>0</v>
      </c>
      <c r="Y47" s="23">
        <f t="shared" si="135"/>
        <v>0</v>
      </c>
      <c r="Z47" s="45"/>
      <c r="AA47" s="12">
        <f t="shared" si="136"/>
        <v>0</v>
      </c>
      <c r="AB47" s="23">
        <f t="shared" si="137"/>
        <v>0</v>
      </c>
      <c r="AC47" s="45"/>
      <c r="AD47" s="12">
        <f t="shared" si="138"/>
        <v>0</v>
      </c>
      <c r="AE47" s="23">
        <f t="shared" si="139"/>
        <v>0</v>
      </c>
      <c r="AF47" s="45"/>
      <c r="AG47" s="12">
        <f t="shared" si="140"/>
        <v>0</v>
      </c>
      <c r="AH47" s="23">
        <f t="shared" si="141"/>
        <v>0</v>
      </c>
      <c r="AI47" s="45"/>
      <c r="AJ47" s="12">
        <f t="shared" si="142"/>
        <v>0</v>
      </c>
      <c r="AK47" s="23">
        <f t="shared" si="143"/>
        <v>0</v>
      </c>
      <c r="AL47" s="45"/>
      <c r="AM47" s="12">
        <f t="shared" si="144"/>
        <v>0</v>
      </c>
      <c r="AN47" s="23">
        <f t="shared" si="145"/>
        <v>0</v>
      </c>
      <c r="AO47" s="45"/>
      <c r="AP47" s="12">
        <f t="shared" si="146"/>
        <v>0</v>
      </c>
      <c r="AQ47" s="23">
        <f t="shared" si="147"/>
        <v>0</v>
      </c>
      <c r="AR47" s="45"/>
      <c r="AS47" s="12">
        <f t="shared" si="148"/>
        <v>0</v>
      </c>
      <c r="AT47" s="23">
        <f t="shared" si="149"/>
        <v>0</v>
      </c>
      <c r="AU47" s="45"/>
      <c r="AV47" s="12">
        <f t="shared" si="150"/>
        <v>0</v>
      </c>
      <c r="AW47" s="23">
        <f t="shared" si="151"/>
        <v>0</v>
      </c>
      <c r="AX47" s="45"/>
      <c r="AY47" s="12">
        <f t="shared" si="152"/>
        <v>0</v>
      </c>
      <c r="AZ47" s="23">
        <f t="shared" si="153"/>
        <v>0</v>
      </c>
      <c r="BA47" s="45"/>
      <c r="BB47" s="12">
        <f t="shared" si="154"/>
        <v>0</v>
      </c>
      <c r="BC47" s="23">
        <f t="shared" si="155"/>
        <v>0</v>
      </c>
      <c r="BD47" s="45"/>
      <c r="BE47" s="12">
        <f t="shared" si="156"/>
        <v>0</v>
      </c>
      <c r="BF47" s="23">
        <f t="shared" si="157"/>
        <v>0</v>
      </c>
      <c r="BG47" s="45"/>
      <c r="BH47" s="12">
        <f t="shared" si="158"/>
        <v>0</v>
      </c>
      <c r="BI47" s="23">
        <f t="shared" si="159"/>
        <v>0</v>
      </c>
      <c r="BJ47" s="45"/>
      <c r="BK47" s="12">
        <f t="shared" si="160"/>
        <v>0</v>
      </c>
      <c r="BL47" s="23">
        <f t="shared" si="161"/>
        <v>0</v>
      </c>
      <c r="BM47" s="45"/>
      <c r="BN47" s="12">
        <f t="shared" si="162"/>
        <v>0</v>
      </c>
      <c r="BO47" s="23">
        <f t="shared" si="163"/>
        <v>0</v>
      </c>
      <c r="BP47" s="45"/>
      <c r="BQ47" s="12">
        <f t="shared" si="164"/>
        <v>0</v>
      </c>
      <c r="BR47" s="23">
        <f t="shared" si="165"/>
        <v>0</v>
      </c>
      <c r="BS47" s="45"/>
      <c r="BT47" s="12">
        <f t="shared" si="166"/>
        <v>0</v>
      </c>
      <c r="BU47" s="23">
        <f t="shared" si="167"/>
        <v>0</v>
      </c>
      <c r="BV47" s="45"/>
      <c r="BW47" s="12">
        <f t="shared" si="168"/>
        <v>0</v>
      </c>
      <c r="BX47" s="23">
        <f t="shared" si="169"/>
        <v>0</v>
      </c>
      <c r="BY47" s="45"/>
      <c r="BZ47" s="12">
        <f t="shared" si="170"/>
        <v>0</v>
      </c>
      <c r="CA47" s="23">
        <f t="shared" si="171"/>
        <v>0</v>
      </c>
      <c r="CB47" s="45"/>
      <c r="CC47" s="12">
        <f t="shared" si="172"/>
        <v>0</v>
      </c>
      <c r="CD47" s="23">
        <f t="shared" si="173"/>
        <v>0</v>
      </c>
      <c r="CE47" s="45"/>
      <c r="CF47" s="12">
        <f t="shared" si="174"/>
        <v>0</v>
      </c>
      <c r="CG47" s="23">
        <f t="shared" si="175"/>
        <v>0</v>
      </c>
      <c r="CH47" s="45"/>
      <c r="CI47" s="12">
        <f t="shared" si="176"/>
        <v>0</v>
      </c>
      <c r="CJ47" s="23">
        <f t="shared" si="177"/>
        <v>0</v>
      </c>
      <c r="CK47" s="45"/>
      <c r="CL47" s="12">
        <f t="shared" si="178"/>
        <v>0</v>
      </c>
      <c r="CM47" s="23">
        <f t="shared" si="179"/>
        <v>0</v>
      </c>
      <c r="CN47" s="45"/>
      <c r="CO47" s="12">
        <f t="shared" si="180"/>
        <v>0</v>
      </c>
      <c r="CP47" s="23">
        <f t="shared" si="181"/>
        <v>0</v>
      </c>
      <c r="CQ47" s="45"/>
      <c r="CR47" s="12">
        <f t="shared" si="182"/>
        <v>0</v>
      </c>
      <c r="CS47" s="23">
        <f t="shared" si="183"/>
        <v>0</v>
      </c>
      <c r="CT47" s="45"/>
      <c r="CU47" s="12">
        <f t="shared" si="184"/>
        <v>0</v>
      </c>
      <c r="CV47" s="23">
        <f t="shared" si="185"/>
        <v>0</v>
      </c>
      <c r="CW47" s="45"/>
      <c r="CX47" s="12">
        <f t="shared" si="186"/>
        <v>0</v>
      </c>
      <c r="CY47" s="24">
        <f t="shared" si="187"/>
        <v>0</v>
      </c>
      <c r="CZ47" s="45"/>
      <c r="DA47" s="12">
        <f t="shared" si="188"/>
        <v>0</v>
      </c>
      <c r="DB47" s="23">
        <f t="shared" si="189"/>
        <v>0</v>
      </c>
    </row>
    <row r="48" spans="1:106" ht="15.75" hidden="1" thickBot="1" x14ac:dyDescent="0.35">
      <c r="A48" s="1"/>
      <c r="B48" s="1"/>
      <c r="C48" s="1"/>
      <c r="D48" s="116" t="str">
        <f t="shared" si="128"/>
        <v>-</v>
      </c>
      <c r="E48" s="230"/>
      <c r="F48" s="237" t="s">
        <v>255</v>
      </c>
      <c r="G48" s="225"/>
      <c r="H48" s="225"/>
      <c r="I48" s="238">
        <v>30</v>
      </c>
      <c r="J48" s="125"/>
      <c r="K48" s="126" t="str">
        <f>+IF(F48="","",IF(F48=VLOOKUP(F48,'Master Data (December 2025)'!$B$10:$B$1857,1),"-","No Data"))</f>
        <v>No Data</v>
      </c>
      <c r="L48" s="127">
        <v>1</v>
      </c>
      <c r="M48" s="127">
        <v>1</v>
      </c>
      <c r="N48" s="45"/>
      <c r="O48" s="12">
        <f t="shared" si="129"/>
        <v>0</v>
      </c>
      <c r="P48" s="23">
        <f t="shared" si="190"/>
        <v>0</v>
      </c>
      <c r="Q48" s="45"/>
      <c r="R48" s="12">
        <f t="shared" si="130"/>
        <v>0</v>
      </c>
      <c r="S48" s="23">
        <f t="shared" si="131"/>
        <v>0</v>
      </c>
      <c r="T48" s="45"/>
      <c r="U48" s="12">
        <f t="shared" si="132"/>
        <v>0</v>
      </c>
      <c r="V48" s="23">
        <f t="shared" si="133"/>
        <v>0</v>
      </c>
      <c r="W48" s="45"/>
      <c r="X48" s="12">
        <f t="shared" si="134"/>
        <v>0</v>
      </c>
      <c r="Y48" s="23">
        <f t="shared" si="135"/>
        <v>0</v>
      </c>
      <c r="Z48" s="45"/>
      <c r="AA48" s="12">
        <f t="shared" si="136"/>
        <v>0</v>
      </c>
      <c r="AB48" s="23">
        <f t="shared" si="137"/>
        <v>0</v>
      </c>
      <c r="AC48" s="45"/>
      <c r="AD48" s="12">
        <f t="shared" si="138"/>
        <v>0</v>
      </c>
      <c r="AE48" s="23">
        <f t="shared" si="139"/>
        <v>0</v>
      </c>
      <c r="AF48" s="45"/>
      <c r="AG48" s="12">
        <f t="shared" si="140"/>
        <v>0</v>
      </c>
      <c r="AH48" s="23">
        <f t="shared" si="141"/>
        <v>0</v>
      </c>
      <c r="AI48" s="45"/>
      <c r="AJ48" s="12">
        <f t="shared" si="142"/>
        <v>0</v>
      </c>
      <c r="AK48" s="23">
        <f t="shared" si="143"/>
        <v>0</v>
      </c>
      <c r="AL48" s="45"/>
      <c r="AM48" s="12">
        <f t="shared" si="144"/>
        <v>0</v>
      </c>
      <c r="AN48" s="23">
        <f t="shared" si="145"/>
        <v>0</v>
      </c>
      <c r="AO48" s="45"/>
      <c r="AP48" s="12">
        <f t="shared" si="146"/>
        <v>0</v>
      </c>
      <c r="AQ48" s="23">
        <f t="shared" si="147"/>
        <v>0</v>
      </c>
      <c r="AR48" s="45"/>
      <c r="AS48" s="12">
        <f t="shared" si="148"/>
        <v>0</v>
      </c>
      <c r="AT48" s="23">
        <f t="shared" si="149"/>
        <v>0</v>
      </c>
      <c r="AU48" s="45"/>
      <c r="AV48" s="12">
        <f t="shared" si="150"/>
        <v>0</v>
      </c>
      <c r="AW48" s="23">
        <f t="shared" si="151"/>
        <v>0</v>
      </c>
      <c r="AX48" s="45"/>
      <c r="AY48" s="12">
        <f t="shared" si="152"/>
        <v>0</v>
      </c>
      <c r="AZ48" s="23">
        <f t="shared" si="153"/>
        <v>0</v>
      </c>
      <c r="BA48" s="45"/>
      <c r="BB48" s="12">
        <f t="shared" si="154"/>
        <v>0</v>
      </c>
      <c r="BC48" s="23">
        <f t="shared" si="155"/>
        <v>0</v>
      </c>
      <c r="BD48" s="45"/>
      <c r="BE48" s="12">
        <f t="shared" si="156"/>
        <v>0</v>
      </c>
      <c r="BF48" s="23">
        <f t="shared" si="157"/>
        <v>0</v>
      </c>
      <c r="BG48" s="45"/>
      <c r="BH48" s="12">
        <f t="shared" si="158"/>
        <v>0</v>
      </c>
      <c r="BI48" s="23">
        <f t="shared" si="159"/>
        <v>0</v>
      </c>
      <c r="BJ48" s="45"/>
      <c r="BK48" s="12">
        <f t="shared" si="160"/>
        <v>0</v>
      </c>
      <c r="BL48" s="23">
        <f t="shared" si="161"/>
        <v>0</v>
      </c>
      <c r="BM48" s="45"/>
      <c r="BN48" s="12">
        <f t="shared" si="162"/>
        <v>0</v>
      </c>
      <c r="BO48" s="23">
        <f t="shared" si="163"/>
        <v>0</v>
      </c>
      <c r="BP48" s="45"/>
      <c r="BQ48" s="12">
        <f t="shared" si="164"/>
        <v>0</v>
      </c>
      <c r="BR48" s="23">
        <f t="shared" si="165"/>
        <v>0</v>
      </c>
      <c r="BS48" s="45"/>
      <c r="BT48" s="12">
        <f t="shared" si="166"/>
        <v>0</v>
      </c>
      <c r="BU48" s="23">
        <f t="shared" si="167"/>
        <v>0</v>
      </c>
      <c r="BV48" s="45"/>
      <c r="BW48" s="12">
        <f t="shared" si="168"/>
        <v>0</v>
      </c>
      <c r="BX48" s="23">
        <f t="shared" si="169"/>
        <v>0</v>
      </c>
      <c r="BY48" s="45"/>
      <c r="BZ48" s="12">
        <f t="shared" si="170"/>
        <v>0</v>
      </c>
      <c r="CA48" s="23">
        <f t="shared" si="171"/>
        <v>0</v>
      </c>
      <c r="CB48" s="45"/>
      <c r="CC48" s="12">
        <f t="shared" si="172"/>
        <v>0</v>
      </c>
      <c r="CD48" s="23">
        <f t="shared" si="173"/>
        <v>0</v>
      </c>
      <c r="CE48" s="45"/>
      <c r="CF48" s="12">
        <f t="shared" si="174"/>
        <v>0</v>
      </c>
      <c r="CG48" s="23">
        <f t="shared" si="175"/>
        <v>0</v>
      </c>
      <c r="CH48" s="45"/>
      <c r="CI48" s="12">
        <f t="shared" si="176"/>
        <v>0</v>
      </c>
      <c r="CJ48" s="23">
        <f t="shared" si="177"/>
        <v>0</v>
      </c>
      <c r="CK48" s="45"/>
      <c r="CL48" s="12">
        <f t="shared" si="178"/>
        <v>0</v>
      </c>
      <c r="CM48" s="23">
        <f t="shared" si="179"/>
        <v>0</v>
      </c>
      <c r="CN48" s="45"/>
      <c r="CO48" s="12">
        <f t="shared" si="180"/>
        <v>0</v>
      </c>
      <c r="CP48" s="23">
        <f t="shared" si="181"/>
        <v>0</v>
      </c>
      <c r="CQ48" s="45"/>
      <c r="CR48" s="12">
        <f t="shared" si="182"/>
        <v>0</v>
      </c>
      <c r="CS48" s="23">
        <f t="shared" si="183"/>
        <v>0</v>
      </c>
      <c r="CT48" s="45"/>
      <c r="CU48" s="12">
        <f t="shared" si="184"/>
        <v>0</v>
      </c>
      <c r="CV48" s="23">
        <f t="shared" si="185"/>
        <v>0</v>
      </c>
      <c r="CW48" s="45"/>
      <c r="CX48" s="12">
        <f t="shared" si="186"/>
        <v>0</v>
      </c>
      <c r="CY48" s="24">
        <f t="shared" si="187"/>
        <v>0</v>
      </c>
      <c r="CZ48" s="45"/>
      <c r="DA48" s="12">
        <f t="shared" si="188"/>
        <v>0</v>
      </c>
      <c r="DB48" s="23">
        <f t="shared" si="189"/>
        <v>0</v>
      </c>
    </row>
    <row r="49" spans="1:106" ht="15.75" hidden="1" thickBot="1" x14ac:dyDescent="0.35">
      <c r="A49" s="1"/>
      <c r="B49" s="1"/>
      <c r="C49" s="1"/>
      <c r="D49" s="116" t="str">
        <f t="shared" si="128"/>
        <v>-</v>
      </c>
      <c r="E49" s="230"/>
      <c r="F49" s="237" t="s">
        <v>267</v>
      </c>
      <c r="G49" s="225"/>
      <c r="H49" s="225"/>
      <c r="I49" s="238">
        <v>15</v>
      </c>
      <c r="J49" s="125"/>
      <c r="K49" s="126" t="str">
        <f>+IF(F49="","",IF(F49=VLOOKUP(F49,'Master Data (December 2025)'!$B$10:$B$1857,1),"-","No Data"))</f>
        <v>No Data</v>
      </c>
      <c r="L49" s="127">
        <v>1</v>
      </c>
      <c r="M49" s="127">
        <v>1</v>
      </c>
      <c r="N49" s="45"/>
      <c r="O49" s="12">
        <f t="shared" si="129"/>
        <v>0</v>
      </c>
      <c r="P49" s="23">
        <f t="shared" si="190"/>
        <v>0</v>
      </c>
      <c r="Q49" s="45"/>
      <c r="R49" s="12">
        <f t="shared" si="130"/>
        <v>0</v>
      </c>
      <c r="S49" s="23">
        <f t="shared" si="131"/>
        <v>0</v>
      </c>
      <c r="T49" s="45"/>
      <c r="U49" s="12">
        <f t="shared" si="132"/>
        <v>0</v>
      </c>
      <c r="V49" s="23">
        <f t="shared" si="133"/>
        <v>0</v>
      </c>
      <c r="W49" s="45"/>
      <c r="X49" s="12">
        <f t="shared" si="134"/>
        <v>0</v>
      </c>
      <c r="Y49" s="23">
        <f t="shared" si="135"/>
        <v>0</v>
      </c>
      <c r="Z49" s="45"/>
      <c r="AA49" s="12">
        <f t="shared" si="136"/>
        <v>0</v>
      </c>
      <c r="AB49" s="23">
        <f t="shared" si="137"/>
        <v>0</v>
      </c>
      <c r="AC49" s="45"/>
      <c r="AD49" s="12">
        <f t="shared" si="138"/>
        <v>0</v>
      </c>
      <c r="AE49" s="23">
        <f t="shared" si="139"/>
        <v>0</v>
      </c>
      <c r="AF49" s="45"/>
      <c r="AG49" s="12">
        <f t="shared" si="140"/>
        <v>0</v>
      </c>
      <c r="AH49" s="23">
        <f t="shared" si="141"/>
        <v>0</v>
      </c>
      <c r="AI49" s="45"/>
      <c r="AJ49" s="12">
        <f t="shared" si="142"/>
        <v>0</v>
      </c>
      <c r="AK49" s="23">
        <f t="shared" si="143"/>
        <v>0</v>
      </c>
      <c r="AL49" s="45"/>
      <c r="AM49" s="12">
        <f t="shared" si="144"/>
        <v>0</v>
      </c>
      <c r="AN49" s="23">
        <f t="shared" si="145"/>
        <v>0</v>
      </c>
      <c r="AO49" s="45"/>
      <c r="AP49" s="12">
        <f t="shared" si="146"/>
        <v>0</v>
      </c>
      <c r="AQ49" s="23">
        <f t="shared" si="147"/>
        <v>0</v>
      </c>
      <c r="AR49" s="45"/>
      <c r="AS49" s="12">
        <f t="shared" si="148"/>
        <v>0</v>
      </c>
      <c r="AT49" s="23">
        <f t="shared" si="149"/>
        <v>0</v>
      </c>
      <c r="AU49" s="45"/>
      <c r="AV49" s="12">
        <f t="shared" si="150"/>
        <v>0</v>
      </c>
      <c r="AW49" s="23">
        <f t="shared" si="151"/>
        <v>0</v>
      </c>
      <c r="AX49" s="45"/>
      <c r="AY49" s="12">
        <f t="shared" si="152"/>
        <v>0</v>
      </c>
      <c r="AZ49" s="23">
        <f t="shared" si="153"/>
        <v>0</v>
      </c>
      <c r="BA49" s="45"/>
      <c r="BB49" s="12">
        <f t="shared" si="154"/>
        <v>0</v>
      </c>
      <c r="BC49" s="23">
        <f t="shared" si="155"/>
        <v>0</v>
      </c>
      <c r="BD49" s="45"/>
      <c r="BE49" s="12">
        <f t="shared" si="156"/>
        <v>0</v>
      </c>
      <c r="BF49" s="23">
        <f t="shared" si="157"/>
        <v>0</v>
      </c>
      <c r="BG49" s="45"/>
      <c r="BH49" s="12">
        <f t="shared" si="158"/>
        <v>0</v>
      </c>
      <c r="BI49" s="23">
        <f t="shared" si="159"/>
        <v>0</v>
      </c>
      <c r="BJ49" s="45"/>
      <c r="BK49" s="12">
        <f t="shared" si="160"/>
        <v>0</v>
      </c>
      <c r="BL49" s="23">
        <f t="shared" si="161"/>
        <v>0</v>
      </c>
      <c r="BM49" s="45"/>
      <c r="BN49" s="12">
        <f t="shared" si="162"/>
        <v>0</v>
      </c>
      <c r="BO49" s="23">
        <f t="shared" si="163"/>
        <v>0</v>
      </c>
      <c r="BP49" s="45"/>
      <c r="BQ49" s="12">
        <f t="shared" si="164"/>
        <v>0</v>
      </c>
      <c r="BR49" s="23">
        <f t="shared" si="165"/>
        <v>0</v>
      </c>
      <c r="BS49" s="45"/>
      <c r="BT49" s="12">
        <f t="shared" si="166"/>
        <v>0</v>
      </c>
      <c r="BU49" s="23">
        <f t="shared" si="167"/>
        <v>0</v>
      </c>
      <c r="BV49" s="45"/>
      <c r="BW49" s="12">
        <f t="shared" si="168"/>
        <v>0</v>
      </c>
      <c r="BX49" s="23">
        <f t="shared" si="169"/>
        <v>0</v>
      </c>
      <c r="BY49" s="45"/>
      <c r="BZ49" s="12">
        <f t="shared" si="170"/>
        <v>0</v>
      </c>
      <c r="CA49" s="23">
        <f t="shared" si="171"/>
        <v>0</v>
      </c>
      <c r="CB49" s="45"/>
      <c r="CC49" s="12">
        <f t="shared" si="172"/>
        <v>0</v>
      </c>
      <c r="CD49" s="23">
        <f t="shared" si="173"/>
        <v>0</v>
      </c>
      <c r="CE49" s="45"/>
      <c r="CF49" s="12">
        <f t="shared" si="174"/>
        <v>0</v>
      </c>
      <c r="CG49" s="23">
        <f t="shared" si="175"/>
        <v>0</v>
      </c>
      <c r="CH49" s="45"/>
      <c r="CI49" s="12">
        <f t="shared" si="176"/>
        <v>0</v>
      </c>
      <c r="CJ49" s="23">
        <f t="shared" si="177"/>
        <v>0</v>
      </c>
      <c r="CK49" s="45"/>
      <c r="CL49" s="12">
        <f t="shared" si="178"/>
        <v>0</v>
      </c>
      <c r="CM49" s="23">
        <f t="shared" si="179"/>
        <v>0</v>
      </c>
      <c r="CN49" s="45"/>
      <c r="CO49" s="12">
        <f t="shared" si="180"/>
        <v>0</v>
      </c>
      <c r="CP49" s="23">
        <f t="shared" si="181"/>
        <v>0</v>
      </c>
      <c r="CQ49" s="45"/>
      <c r="CR49" s="12">
        <f t="shared" si="182"/>
        <v>0</v>
      </c>
      <c r="CS49" s="23">
        <f t="shared" si="183"/>
        <v>0</v>
      </c>
      <c r="CT49" s="45"/>
      <c r="CU49" s="12">
        <f t="shared" si="184"/>
        <v>0</v>
      </c>
      <c r="CV49" s="23">
        <f t="shared" si="185"/>
        <v>0</v>
      </c>
      <c r="CW49" s="45"/>
      <c r="CX49" s="12">
        <f t="shared" si="186"/>
        <v>0</v>
      </c>
      <c r="CY49" s="24">
        <f t="shared" si="187"/>
        <v>0</v>
      </c>
      <c r="CZ49" s="45"/>
      <c r="DA49" s="12">
        <f t="shared" si="188"/>
        <v>0</v>
      </c>
      <c r="DB49" s="23">
        <f t="shared" si="189"/>
        <v>0</v>
      </c>
    </row>
    <row r="50" spans="1:106" ht="15.75" hidden="1" thickBot="1" x14ac:dyDescent="0.35">
      <c r="A50" s="1"/>
      <c r="B50" s="1"/>
      <c r="C50" s="1"/>
      <c r="D50" s="116" t="str">
        <f t="shared" si="128"/>
        <v>-</v>
      </c>
      <c r="E50" s="231"/>
      <c r="F50" s="239" t="s">
        <v>248</v>
      </c>
      <c r="G50" s="92"/>
      <c r="H50" s="92"/>
      <c r="I50" s="240">
        <v>15</v>
      </c>
      <c r="J50" s="125"/>
      <c r="K50" s="126" t="str">
        <f>+IF(F50="","",IF(F50=VLOOKUP(F50,'Master Data (December 2025)'!$B$10:$B$1857,1),"-","No Data"))</f>
        <v>No Data</v>
      </c>
      <c r="L50" s="127">
        <v>1</v>
      </c>
      <c r="M50" s="127">
        <v>1</v>
      </c>
      <c r="N50" s="45"/>
      <c r="O50" s="12">
        <f t="shared" si="129"/>
        <v>0</v>
      </c>
      <c r="P50" s="23">
        <f t="shared" si="190"/>
        <v>0</v>
      </c>
      <c r="Q50" s="45"/>
      <c r="R50" s="12">
        <f t="shared" si="130"/>
        <v>0</v>
      </c>
      <c r="S50" s="23">
        <f t="shared" si="131"/>
        <v>0</v>
      </c>
      <c r="T50" s="45"/>
      <c r="U50" s="12">
        <f t="shared" si="132"/>
        <v>0</v>
      </c>
      <c r="V50" s="23">
        <f t="shared" si="133"/>
        <v>0</v>
      </c>
      <c r="W50" s="45"/>
      <c r="X50" s="12">
        <f t="shared" si="134"/>
        <v>0</v>
      </c>
      <c r="Y50" s="23">
        <f t="shared" si="135"/>
        <v>0</v>
      </c>
      <c r="Z50" s="45"/>
      <c r="AA50" s="12">
        <f t="shared" si="136"/>
        <v>0</v>
      </c>
      <c r="AB50" s="23">
        <f t="shared" si="137"/>
        <v>0</v>
      </c>
      <c r="AC50" s="45"/>
      <c r="AD50" s="12">
        <f t="shared" si="138"/>
        <v>0</v>
      </c>
      <c r="AE50" s="23">
        <f t="shared" si="139"/>
        <v>0</v>
      </c>
      <c r="AF50" s="45"/>
      <c r="AG50" s="12">
        <f t="shared" si="140"/>
        <v>0</v>
      </c>
      <c r="AH50" s="23">
        <f t="shared" si="141"/>
        <v>0</v>
      </c>
      <c r="AI50" s="45"/>
      <c r="AJ50" s="12">
        <f t="shared" si="142"/>
        <v>0</v>
      </c>
      <c r="AK50" s="23">
        <f t="shared" si="143"/>
        <v>0</v>
      </c>
      <c r="AL50" s="45"/>
      <c r="AM50" s="12">
        <f t="shared" si="144"/>
        <v>0</v>
      </c>
      <c r="AN50" s="23">
        <f t="shared" si="145"/>
        <v>0</v>
      </c>
      <c r="AO50" s="45"/>
      <c r="AP50" s="12">
        <f t="shared" si="146"/>
        <v>0</v>
      </c>
      <c r="AQ50" s="23">
        <f t="shared" si="147"/>
        <v>0</v>
      </c>
      <c r="AR50" s="45"/>
      <c r="AS50" s="12">
        <f t="shared" si="148"/>
        <v>0</v>
      </c>
      <c r="AT50" s="23">
        <f t="shared" si="149"/>
        <v>0</v>
      </c>
      <c r="AU50" s="45"/>
      <c r="AV50" s="12">
        <f t="shared" si="150"/>
        <v>0</v>
      </c>
      <c r="AW50" s="23">
        <f t="shared" si="151"/>
        <v>0</v>
      </c>
      <c r="AX50" s="45"/>
      <c r="AY50" s="12">
        <f t="shared" si="152"/>
        <v>0</v>
      </c>
      <c r="AZ50" s="23">
        <f t="shared" si="153"/>
        <v>0</v>
      </c>
      <c r="BA50" s="45"/>
      <c r="BB50" s="12">
        <f t="shared" si="154"/>
        <v>0</v>
      </c>
      <c r="BC50" s="23">
        <f t="shared" si="155"/>
        <v>0</v>
      </c>
      <c r="BD50" s="45"/>
      <c r="BE50" s="12">
        <f t="shared" si="156"/>
        <v>0</v>
      </c>
      <c r="BF50" s="23">
        <f t="shared" si="157"/>
        <v>0</v>
      </c>
      <c r="BG50" s="45"/>
      <c r="BH50" s="12">
        <f t="shared" si="158"/>
        <v>0</v>
      </c>
      <c r="BI50" s="23">
        <f t="shared" si="159"/>
        <v>0</v>
      </c>
      <c r="BJ50" s="45"/>
      <c r="BK50" s="12">
        <f t="shared" si="160"/>
        <v>0</v>
      </c>
      <c r="BL50" s="23">
        <f t="shared" si="161"/>
        <v>0</v>
      </c>
      <c r="BM50" s="45"/>
      <c r="BN50" s="12">
        <f t="shared" si="162"/>
        <v>0</v>
      </c>
      <c r="BO50" s="23">
        <f t="shared" si="163"/>
        <v>0</v>
      </c>
      <c r="BP50" s="45"/>
      <c r="BQ50" s="12">
        <f t="shared" si="164"/>
        <v>0</v>
      </c>
      <c r="BR50" s="23">
        <f t="shared" si="165"/>
        <v>0</v>
      </c>
      <c r="BS50" s="45"/>
      <c r="BT50" s="12">
        <f t="shared" si="166"/>
        <v>0</v>
      </c>
      <c r="BU50" s="23">
        <f t="shared" si="167"/>
        <v>0</v>
      </c>
      <c r="BV50" s="45"/>
      <c r="BW50" s="12">
        <f t="shared" si="168"/>
        <v>0</v>
      </c>
      <c r="BX50" s="23">
        <f t="shared" si="169"/>
        <v>0</v>
      </c>
      <c r="BY50" s="45"/>
      <c r="BZ50" s="12">
        <f t="shared" si="170"/>
        <v>0</v>
      </c>
      <c r="CA50" s="23">
        <f t="shared" si="171"/>
        <v>0</v>
      </c>
      <c r="CB50" s="45"/>
      <c r="CC50" s="12">
        <f t="shared" si="172"/>
        <v>0</v>
      </c>
      <c r="CD50" s="23">
        <f t="shared" si="173"/>
        <v>0</v>
      </c>
      <c r="CE50" s="45"/>
      <c r="CF50" s="12">
        <f t="shared" si="174"/>
        <v>0</v>
      </c>
      <c r="CG50" s="23">
        <f t="shared" si="175"/>
        <v>0</v>
      </c>
      <c r="CH50" s="45"/>
      <c r="CI50" s="12">
        <f t="shared" si="176"/>
        <v>0</v>
      </c>
      <c r="CJ50" s="23">
        <f t="shared" si="177"/>
        <v>0</v>
      </c>
      <c r="CK50" s="45"/>
      <c r="CL50" s="12">
        <f t="shared" si="178"/>
        <v>0</v>
      </c>
      <c r="CM50" s="23">
        <f t="shared" si="179"/>
        <v>0</v>
      </c>
      <c r="CN50" s="45"/>
      <c r="CO50" s="12">
        <f t="shared" si="180"/>
        <v>0</v>
      </c>
      <c r="CP50" s="23">
        <f t="shared" si="181"/>
        <v>0</v>
      </c>
      <c r="CQ50" s="45"/>
      <c r="CR50" s="12">
        <f t="shared" si="182"/>
        <v>0</v>
      </c>
      <c r="CS50" s="23">
        <f t="shared" si="183"/>
        <v>0</v>
      </c>
      <c r="CT50" s="45"/>
      <c r="CU50" s="12">
        <f t="shared" si="184"/>
        <v>0</v>
      </c>
      <c r="CV50" s="23">
        <f t="shared" si="185"/>
        <v>0</v>
      </c>
      <c r="CW50" s="45"/>
      <c r="CX50" s="12">
        <f t="shared" si="186"/>
        <v>0</v>
      </c>
      <c r="CY50" s="24">
        <f t="shared" si="187"/>
        <v>0</v>
      </c>
      <c r="CZ50" s="45"/>
      <c r="DA50" s="12">
        <f t="shared" si="188"/>
        <v>0</v>
      </c>
      <c r="DB50" s="23">
        <f t="shared" si="189"/>
        <v>0</v>
      </c>
    </row>
    <row r="51" spans="1:106" ht="15.75" thickBot="1" x14ac:dyDescent="0.35">
      <c r="A51" s="1"/>
      <c r="B51" s="1"/>
      <c r="C51" s="1"/>
      <c r="D51" s="116" t="str">
        <f t="shared" si="128"/>
        <v>-</v>
      </c>
      <c r="E51" s="229" t="s">
        <v>259</v>
      </c>
      <c r="F51" s="232" t="s">
        <v>179</v>
      </c>
      <c r="G51" s="233"/>
      <c r="H51" s="233"/>
      <c r="I51" s="234">
        <v>45</v>
      </c>
      <c r="J51" s="125"/>
      <c r="K51" s="126" t="str">
        <f>+IF(F51="","",IF(F51=VLOOKUP(F51,'Master Data (December 2025)'!$B$10:$B$1857,1),"-","No Data"))</f>
        <v>-</v>
      </c>
      <c r="L51" s="127">
        <v>700</v>
      </c>
      <c r="M51" s="127">
        <v>1</v>
      </c>
      <c r="N51" s="45"/>
      <c r="O51" s="12">
        <f t="shared" si="129"/>
        <v>0</v>
      </c>
      <c r="P51" s="23">
        <f t="shared" si="190"/>
        <v>0</v>
      </c>
      <c r="Q51" s="45"/>
      <c r="R51" s="12">
        <f t="shared" si="130"/>
        <v>0</v>
      </c>
      <c r="S51" s="23">
        <f t="shared" si="131"/>
        <v>0</v>
      </c>
      <c r="T51" s="45"/>
      <c r="U51" s="12">
        <f t="shared" si="132"/>
        <v>0</v>
      </c>
      <c r="V51" s="23">
        <f t="shared" si="133"/>
        <v>0</v>
      </c>
      <c r="W51" s="45"/>
      <c r="X51" s="12">
        <f t="shared" si="134"/>
        <v>0</v>
      </c>
      <c r="Y51" s="23">
        <f t="shared" si="135"/>
        <v>0</v>
      </c>
      <c r="Z51" s="45"/>
      <c r="AA51" s="12">
        <f t="shared" si="136"/>
        <v>0</v>
      </c>
      <c r="AB51" s="23">
        <f t="shared" si="137"/>
        <v>0</v>
      </c>
      <c r="AC51" s="45"/>
      <c r="AD51" s="12">
        <f t="shared" si="138"/>
        <v>0</v>
      </c>
      <c r="AE51" s="23">
        <f t="shared" si="139"/>
        <v>0</v>
      </c>
      <c r="AF51" s="45"/>
      <c r="AG51" s="12">
        <f t="shared" si="140"/>
        <v>0</v>
      </c>
      <c r="AH51" s="23">
        <f t="shared" si="141"/>
        <v>0</v>
      </c>
      <c r="AI51" s="45"/>
      <c r="AJ51" s="12">
        <f t="shared" si="142"/>
        <v>0</v>
      </c>
      <c r="AK51" s="23">
        <f t="shared" si="143"/>
        <v>0</v>
      </c>
      <c r="AL51" s="45"/>
      <c r="AM51" s="12">
        <f t="shared" si="144"/>
        <v>0</v>
      </c>
      <c r="AN51" s="23">
        <f t="shared" si="145"/>
        <v>0</v>
      </c>
      <c r="AO51" s="45"/>
      <c r="AP51" s="12">
        <f t="shared" si="146"/>
        <v>0</v>
      </c>
      <c r="AQ51" s="23">
        <f t="shared" si="147"/>
        <v>0</v>
      </c>
      <c r="AR51" s="45"/>
      <c r="AS51" s="12">
        <f t="shared" si="148"/>
        <v>0</v>
      </c>
      <c r="AT51" s="23">
        <f t="shared" si="149"/>
        <v>0</v>
      </c>
      <c r="AU51" s="45"/>
      <c r="AV51" s="12">
        <f t="shared" si="150"/>
        <v>0</v>
      </c>
      <c r="AW51" s="23">
        <f t="shared" si="151"/>
        <v>0</v>
      </c>
      <c r="AX51" s="45"/>
      <c r="AY51" s="12">
        <f t="shared" si="152"/>
        <v>0</v>
      </c>
      <c r="AZ51" s="23">
        <f t="shared" si="153"/>
        <v>0</v>
      </c>
      <c r="BA51" s="45"/>
      <c r="BB51" s="12">
        <f t="shared" si="154"/>
        <v>0</v>
      </c>
      <c r="BC51" s="23">
        <f t="shared" si="155"/>
        <v>0</v>
      </c>
      <c r="BD51" s="45"/>
      <c r="BE51" s="12">
        <f t="shared" si="156"/>
        <v>0</v>
      </c>
      <c r="BF51" s="23">
        <f t="shared" si="157"/>
        <v>0</v>
      </c>
      <c r="BG51" s="45"/>
      <c r="BH51" s="12">
        <f t="shared" si="158"/>
        <v>0</v>
      </c>
      <c r="BI51" s="23">
        <f t="shared" si="159"/>
        <v>0</v>
      </c>
      <c r="BJ51" s="45"/>
      <c r="BK51" s="12">
        <f t="shared" si="160"/>
        <v>0</v>
      </c>
      <c r="BL51" s="23">
        <f t="shared" si="161"/>
        <v>0</v>
      </c>
      <c r="BM51" s="45"/>
      <c r="BN51" s="12">
        <f t="shared" si="162"/>
        <v>0</v>
      </c>
      <c r="BO51" s="23">
        <f t="shared" si="163"/>
        <v>0</v>
      </c>
      <c r="BP51" s="45"/>
      <c r="BQ51" s="12">
        <f t="shared" si="164"/>
        <v>0</v>
      </c>
      <c r="BR51" s="23">
        <f t="shared" si="165"/>
        <v>0</v>
      </c>
      <c r="BS51" s="45"/>
      <c r="BT51" s="12">
        <f t="shared" si="166"/>
        <v>0</v>
      </c>
      <c r="BU51" s="23">
        <f t="shared" si="167"/>
        <v>0</v>
      </c>
      <c r="BV51" s="45"/>
      <c r="BW51" s="12">
        <f t="shared" si="168"/>
        <v>0</v>
      </c>
      <c r="BX51" s="23">
        <f t="shared" si="169"/>
        <v>0</v>
      </c>
      <c r="BY51" s="45"/>
      <c r="BZ51" s="12">
        <f t="shared" si="170"/>
        <v>0</v>
      </c>
      <c r="CA51" s="23">
        <f t="shared" si="171"/>
        <v>0</v>
      </c>
      <c r="CB51" s="45"/>
      <c r="CC51" s="12">
        <f t="shared" si="172"/>
        <v>0</v>
      </c>
      <c r="CD51" s="23">
        <f t="shared" si="173"/>
        <v>0</v>
      </c>
      <c r="CE51" s="45"/>
      <c r="CF51" s="12">
        <f t="shared" si="174"/>
        <v>0</v>
      </c>
      <c r="CG51" s="23">
        <f t="shared" si="175"/>
        <v>0</v>
      </c>
      <c r="CH51" s="45"/>
      <c r="CI51" s="12">
        <f t="shared" si="176"/>
        <v>0</v>
      </c>
      <c r="CJ51" s="23">
        <f t="shared" si="177"/>
        <v>0</v>
      </c>
      <c r="CK51" s="45"/>
      <c r="CL51" s="12">
        <f t="shared" si="178"/>
        <v>0</v>
      </c>
      <c r="CM51" s="23">
        <f t="shared" si="179"/>
        <v>0</v>
      </c>
      <c r="CN51" s="45"/>
      <c r="CO51" s="12">
        <f t="shared" si="180"/>
        <v>0</v>
      </c>
      <c r="CP51" s="23">
        <f t="shared" si="181"/>
        <v>0</v>
      </c>
      <c r="CQ51" s="45"/>
      <c r="CR51" s="12">
        <f t="shared" si="182"/>
        <v>0</v>
      </c>
      <c r="CS51" s="23">
        <f t="shared" si="183"/>
        <v>0</v>
      </c>
      <c r="CT51" s="45"/>
      <c r="CU51" s="12">
        <f t="shared" si="184"/>
        <v>0</v>
      </c>
      <c r="CV51" s="23">
        <f t="shared" si="185"/>
        <v>0</v>
      </c>
      <c r="CW51" s="45"/>
      <c r="CX51" s="12">
        <f t="shared" si="186"/>
        <v>0</v>
      </c>
      <c r="CY51" s="24">
        <f t="shared" si="187"/>
        <v>0</v>
      </c>
      <c r="CZ51" s="45"/>
      <c r="DA51" s="12">
        <f t="shared" si="188"/>
        <v>0</v>
      </c>
      <c r="DB51" s="23">
        <f t="shared" si="189"/>
        <v>0</v>
      </c>
    </row>
    <row r="52" spans="1:106" ht="15.75" hidden="1" thickBot="1" x14ac:dyDescent="0.35">
      <c r="A52" s="1"/>
      <c r="B52" s="1"/>
      <c r="C52" s="1"/>
      <c r="D52" s="116" t="str">
        <f t="shared" si="128"/>
        <v>-</v>
      </c>
      <c r="E52" s="230"/>
      <c r="F52" s="237" t="s">
        <v>245</v>
      </c>
      <c r="G52" s="225"/>
      <c r="H52" s="225"/>
      <c r="I52" s="236">
        <v>15</v>
      </c>
      <c r="J52" s="125"/>
      <c r="K52" s="126" t="str">
        <f>+IF(F52="","",IF(F52=VLOOKUP(F52,'Master Data (December 2025)'!$B$10:$B$1857,1),"-","No Data"))</f>
        <v>No Data</v>
      </c>
      <c r="L52" s="127">
        <v>1</v>
      </c>
      <c r="M52" s="127">
        <v>1</v>
      </c>
      <c r="N52" s="45"/>
      <c r="O52" s="12">
        <f t="shared" si="129"/>
        <v>0</v>
      </c>
      <c r="P52" s="23">
        <f t="shared" si="190"/>
        <v>0</v>
      </c>
      <c r="Q52" s="45"/>
      <c r="R52" s="12">
        <f t="shared" si="130"/>
        <v>0</v>
      </c>
      <c r="S52" s="23">
        <f t="shared" si="131"/>
        <v>0</v>
      </c>
      <c r="T52" s="45"/>
      <c r="U52" s="12">
        <f t="shared" si="132"/>
        <v>0</v>
      </c>
      <c r="V52" s="23">
        <f t="shared" si="133"/>
        <v>0</v>
      </c>
      <c r="W52" s="45"/>
      <c r="X52" s="12">
        <f t="shared" si="134"/>
        <v>0</v>
      </c>
      <c r="Y52" s="23">
        <f t="shared" si="135"/>
        <v>0</v>
      </c>
      <c r="Z52" s="45"/>
      <c r="AA52" s="12">
        <f t="shared" si="136"/>
        <v>0</v>
      </c>
      <c r="AB52" s="23">
        <f t="shared" si="137"/>
        <v>0</v>
      </c>
      <c r="AC52" s="45"/>
      <c r="AD52" s="12">
        <f t="shared" si="138"/>
        <v>0</v>
      </c>
      <c r="AE52" s="23">
        <f t="shared" si="139"/>
        <v>0</v>
      </c>
      <c r="AF52" s="45"/>
      <c r="AG52" s="12">
        <f t="shared" si="140"/>
        <v>0</v>
      </c>
      <c r="AH52" s="23">
        <f t="shared" si="141"/>
        <v>0</v>
      </c>
      <c r="AI52" s="45"/>
      <c r="AJ52" s="12">
        <f t="shared" si="142"/>
        <v>0</v>
      </c>
      <c r="AK52" s="23">
        <f t="shared" si="143"/>
        <v>0</v>
      </c>
      <c r="AL52" s="45"/>
      <c r="AM52" s="12">
        <f t="shared" si="144"/>
        <v>0</v>
      </c>
      <c r="AN52" s="23">
        <f t="shared" si="145"/>
        <v>0</v>
      </c>
      <c r="AO52" s="45"/>
      <c r="AP52" s="12">
        <f t="shared" si="146"/>
        <v>0</v>
      </c>
      <c r="AQ52" s="23">
        <f t="shared" si="147"/>
        <v>0</v>
      </c>
      <c r="AR52" s="45"/>
      <c r="AS52" s="12">
        <f t="shared" si="148"/>
        <v>0</v>
      </c>
      <c r="AT52" s="23">
        <f t="shared" si="149"/>
        <v>0</v>
      </c>
      <c r="AU52" s="45"/>
      <c r="AV52" s="12">
        <f t="shared" si="150"/>
        <v>0</v>
      </c>
      <c r="AW52" s="23">
        <f t="shared" si="151"/>
        <v>0</v>
      </c>
      <c r="AX52" s="45"/>
      <c r="AY52" s="12">
        <f t="shared" si="152"/>
        <v>0</v>
      </c>
      <c r="AZ52" s="23">
        <f t="shared" si="153"/>
        <v>0</v>
      </c>
      <c r="BA52" s="45"/>
      <c r="BB52" s="12">
        <f t="shared" si="154"/>
        <v>0</v>
      </c>
      <c r="BC52" s="23">
        <f t="shared" si="155"/>
        <v>0</v>
      </c>
      <c r="BD52" s="45"/>
      <c r="BE52" s="12">
        <f t="shared" si="156"/>
        <v>0</v>
      </c>
      <c r="BF52" s="23">
        <f t="shared" si="157"/>
        <v>0</v>
      </c>
      <c r="BG52" s="45"/>
      <c r="BH52" s="12">
        <f t="shared" si="158"/>
        <v>0</v>
      </c>
      <c r="BI52" s="23">
        <f t="shared" si="159"/>
        <v>0</v>
      </c>
      <c r="BJ52" s="45"/>
      <c r="BK52" s="12">
        <f t="shared" si="160"/>
        <v>0</v>
      </c>
      <c r="BL52" s="23">
        <f t="shared" si="161"/>
        <v>0</v>
      </c>
      <c r="BM52" s="45"/>
      <c r="BN52" s="12">
        <f t="shared" si="162"/>
        <v>0</v>
      </c>
      <c r="BO52" s="23">
        <f t="shared" si="163"/>
        <v>0</v>
      </c>
      <c r="BP52" s="45"/>
      <c r="BQ52" s="12">
        <f t="shared" si="164"/>
        <v>0</v>
      </c>
      <c r="BR52" s="23">
        <f t="shared" si="165"/>
        <v>0</v>
      </c>
      <c r="BS52" s="45"/>
      <c r="BT52" s="12">
        <f t="shared" si="166"/>
        <v>0</v>
      </c>
      <c r="BU52" s="23">
        <f t="shared" si="167"/>
        <v>0</v>
      </c>
      <c r="BV52" s="45"/>
      <c r="BW52" s="12">
        <f t="shared" si="168"/>
        <v>0</v>
      </c>
      <c r="BX52" s="23">
        <f t="shared" si="169"/>
        <v>0</v>
      </c>
      <c r="BY52" s="45"/>
      <c r="BZ52" s="12">
        <f t="shared" si="170"/>
        <v>0</v>
      </c>
      <c r="CA52" s="23">
        <f t="shared" si="171"/>
        <v>0</v>
      </c>
      <c r="CB52" s="45"/>
      <c r="CC52" s="12">
        <f t="shared" si="172"/>
        <v>0</v>
      </c>
      <c r="CD52" s="23">
        <f t="shared" si="173"/>
        <v>0</v>
      </c>
      <c r="CE52" s="45"/>
      <c r="CF52" s="12">
        <f t="shared" si="174"/>
        <v>0</v>
      </c>
      <c r="CG52" s="23">
        <f t="shared" si="175"/>
        <v>0</v>
      </c>
      <c r="CH52" s="45"/>
      <c r="CI52" s="12">
        <f t="shared" si="176"/>
        <v>0</v>
      </c>
      <c r="CJ52" s="23">
        <f t="shared" si="177"/>
        <v>0</v>
      </c>
      <c r="CK52" s="45"/>
      <c r="CL52" s="12">
        <f t="shared" si="178"/>
        <v>0</v>
      </c>
      <c r="CM52" s="23">
        <f t="shared" si="179"/>
        <v>0</v>
      </c>
      <c r="CN52" s="45"/>
      <c r="CO52" s="12">
        <f t="shared" si="180"/>
        <v>0</v>
      </c>
      <c r="CP52" s="23">
        <f t="shared" si="181"/>
        <v>0</v>
      </c>
      <c r="CQ52" s="45"/>
      <c r="CR52" s="12">
        <f t="shared" si="182"/>
        <v>0</v>
      </c>
      <c r="CS52" s="23">
        <f t="shared" si="183"/>
        <v>0</v>
      </c>
      <c r="CT52" s="45"/>
      <c r="CU52" s="12">
        <f t="shared" si="184"/>
        <v>0</v>
      </c>
      <c r="CV52" s="23">
        <f t="shared" si="185"/>
        <v>0</v>
      </c>
      <c r="CW52" s="45"/>
      <c r="CX52" s="12">
        <f t="shared" si="186"/>
        <v>0</v>
      </c>
      <c r="CY52" s="24">
        <f t="shared" si="187"/>
        <v>0</v>
      </c>
      <c r="CZ52" s="45"/>
      <c r="DA52" s="12">
        <f t="shared" si="188"/>
        <v>0</v>
      </c>
      <c r="DB52" s="23">
        <f t="shared" si="189"/>
        <v>0</v>
      </c>
    </row>
    <row r="53" spans="1:106" ht="15.75" hidden="1" thickBot="1" x14ac:dyDescent="0.35">
      <c r="A53" s="1"/>
      <c r="B53" s="1"/>
      <c r="C53" s="1"/>
      <c r="D53" s="116" t="str">
        <f t="shared" si="128"/>
        <v>-</v>
      </c>
      <c r="E53" s="230"/>
      <c r="F53" s="237" t="s">
        <v>231</v>
      </c>
      <c r="G53" s="225"/>
      <c r="H53" s="225"/>
      <c r="I53" s="238">
        <v>15</v>
      </c>
      <c r="J53" s="125"/>
      <c r="K53" s="126" t="str">
        <f>+IF(F53="","",IF(F53=VLOOKUP(F53,'Master Data (December 2025)'!$B$10:$B$1857,1),"-","No Data"))</f>
        <v>No Data</v>
      </c>
      <c r="L53" s="127">
        <v>1</v>
      </c>
      <c r="M53" s="127">
        <v>1</v>
      </c>
      <c r="N53" s="45"/>
      <c r="O53" s="12">
        <f t="shared" si="129"/>
        <v>0</v>
      </c>
      <c r="P53" s="23">
        <f t="shared" si="190"/>
        <v>0</v>
      </c>
      <c r="Q53" s="45"/>
      <c r="R53" s="12">
        <f t="shared" si="130"/>
        <v>0</v>
      </c>
      <c r="S53" s="23">
        <f t="shared" si="131"/>
        <v>0</v>
      </c>
      <c r="T53" s="45"/>
      <c r="U53" s="12">
        <f t="shared" si="132"/>
        <v>0</v>
      </c>
      <c r="V53" s="23">
        <f t="shared" si="133"/>
        <v>0</v>
      </c>
      <c r="W53" s="45"/>
      <c r="X53" s="12">
        <f t="shared" si="134"/>
        <v>0</v>
      </c>
      <c r="Y53" s="23">
        <f t="shared" si="135"/>
        <v>0</v>
      </c>
      <c r="Z53" s="45"/>
      <c r="AA53" s="12">
        <f t="shared" si="136"/>
        <v>0</v>
      </c>
      <c r="AB53" s="23">
        <f t="shared" si="137"/>
        <v>0</v>
      </c>
      <c r="AC53" s="45"/>
      <c r="AD53" s="12">
        <f t="shared" si="138"/>
        <v>0</v>
      </c>
      <c r="AE53" s="23">
        <f t="shared" si="139"/>
        <v>0</v>
      </c>
      <c r="AF53" s="45"/>
      <c r="AG53" s="12">
        <f t="shared" si="140"/>
        <v>0</v>
      </c>
      <c r="AH53" s="23">
        <f t="shared" si="141"/>
        <v>0</v>
      </c>
      <c r="AI53" s="45"/>
      <c r="AJ53" s="12">
        <f t="shared" si="142"/>
        <v>0</v>
      </c>
      <c r="AK53" s="23">
        <f t="shared" si="143"/>
        <v>0</v>
      </c>
      <c r="AL53" s="45"/>
      <c r="AM53" s="12">
        <f t="shared" si="144"/>
        <v>0</v>
      </c>
      <c r="AN53" s="23">
        <f t="shared" si="145"/>
        <v>0</v>
      </c>
      <c r="AO53" s="45"/>
      <c r="AP53" s="12">
        <f t="shared" si="146"/>
        <v>0</v>
      </c>
      <c r="AQ53" s="23">
        <f t="shared" si="147"/>
        <v>0</v>
      </c>
      <c r="AR53" s="45"/>
      <c r="AS53" s="12">
        <f t="shared" si="148"/>
        <v>0</v>
      </c>
      <c r="AT53" s="23">
        <f t="shared" si="149"/>
        <v>0</v>
      </c>
      <c r="AU53" s="45"/>
      <c r="AV53" s="12">
        <f t="shared" si="150"/>
        <v>0</v>
      </c>
      <c r="AW53" s="23">
        <f t="shared" si="151"/>
        <v>0</v>
      </c>
      <c r="AX53" s="45"/>
      <c r="AY53" s="12">
        <f t="shared" si="152"/>
        <v>0</v>
      </c>
      <c r="AZ53" s="23">
        <f t="shared" si="153"/>
        <v>0</v>
      </c>
      <c r="BA53" s="45"/>
      <c r="BB53" s="12">
        <f t="shared" si="154"/>
        <v>0</v>
      </c>
      <c r="BC53" s="23">
        <f t="shared" si="155"/>
        <v>0</v>
      </c>
      <c r="BD53" s="45"/>
      <c r="BE53" s="12">
        <f t="shared" si="156"/>
        <v>0</v>
      </c>
      <c r="BF53" s="23">
        <f t="shared" si="157"/>
        <v>0</v>
      </c>
      <c r="BG53" s="45"/>
      <c r="BH53" s="12">
        <f t="shared" si="158"/>
        <v>0</v>
      </c>
      <c r="BI53" s="23">
        <f t="shared" si="159"/>
        <v>0</v>
      </c>
      <c r="BJ53" s="45"/>
      <c r="BK53" s="12">
        <f t="shared" si="160"/>
        <v>0</v>
      </c>
      <c r="BL53" s="23">
        <f t="shared" si="161"/>
        <v>0</v>
      </c>
      <c r="BM53" s="45"/>
      <c r="BN53" s="12">
        <f t="shared" si="162"/>
        <v>0</v>
      </c>
      <c r="BO53" s="23">
        <f t="shared" si="163"/>
        <v>0</v>
      </c>
      <c r="BP53" s="45"/>
      <c r="BQ53" s="12">
        <f t="shared" si="164"/>
        <v>0</v>
      </c>
      <c r="BR53" s="23">
        <f t="shared" si="165"/>
        <v>0</v>
      </c>
      <c r="BS53" s="45"/>
      <c r="BT53" s="12">
        <f t="shared" si="166"/>
        <v>0</v>
      </c>
      <c r="BU53" s="23">
        <f t="shared" si="167"/>
        <v>0</v>
      </c>
      <c r="BV53" s="45"/>
      <c r="BW53" s="12">
        <f t="shared" si="168"/>
        <v>0</v>
      </c>
      <c r="BX53" s="23">
        <f t="shared" si="169"/>
        <v>0</v>
      </c>
      <c r="BY53" s="45"/>
      <c r="BZ53" s="12">
        <f t="shared" si="170"/>
        <v>0</v>
      </c>
      <c r="CA53" s="23">
        <f t="shared" si="171"/>
        <v>0</v>
      </c>
      <c r="CB53" s="45"/>
      <c r="CC53" s="12">
        <f t="shared" si="172"/>
        <v>0</v>
      </c>
      <c r="CD53" s="23">
        <f t="shared" si="173"/>
        <v>0</v>
      </c>
      <c r="CE53" s="45"/>
      <c r="CF53" s="12">
        <f t="shared" si="174"/>
        <v>0</v>
      </c>
      <c r="CG53" s="23">
        <f t="shared" si="175"/>
        <v>0</v>
      </c>
      <c r="CH53" s="45"/>
      <c r="CI53" s="12">
        <f t="shared" si="176"/>
        <v>0</v>
      </c>
      <c r="CJ53" s="23">
        <f t="shared" si="177"/>
        <v>0</v>
      </c>
      <c r="CK53" s="45"/>
      <c r="CL53" s="12">
        <f t="shared" si="178"/>
        <v>0</v>
      </c>
      <c r="CM53" s="23">
        <f t="shared" si="179"/>
        <v>0</v>
      </c>
      <c r="CN53" s="45"/>
      <c r="CO53" s="12">
        <f t="shared" si="180"/>
        <v>0</v>
      </c>
      <c r="CP53" s="23">
        <f t="shared" si="181"/>
        <v>0</v>
      </c>
      <c r="CQ53" s="45"/>
      <c r="CR53" s="12">
        <f t="shared" si="182"/>
        <v>0</v>
      </c>
      <c r="CS53" s="23">
        <f t="shared" si="183"/>
        <v>0</v>
      </c>
      <c r="CT53" s="45"/>
      <c r="CU53" s="12">
        <f t="shared" si="184"/>
        <v>0</v>
      </c>
      <c r="CV53" s="23">
        <f t="shared" si="185"/>
        <v>0</v>
      </c>
      <c r="CW53" s="45"/>
      <c r="CX53" s="12">
        <f t="shared" si="186"/>
        <v>0</v>
      </c>
      <c r="CY53" s="24">
        <f t="shared" si="187"/>
        <v>0</v>
      </c>
      <c r="CZ53" s="45"/>
      <c r="DA53" s="12">
        <f t="shared" si="188"/>
        <v>0</v>
      </c>
      <c r="DB53" s="23">
        <f t="shared" si="189"/>
        <v>0</v>
      </c>
    </row>
    <row r="54" spans="1:106" ht="15.75" hidden="1" thickBot="1" x14ac:dyDescent="0.35">
      <c r="A54" s="1"/>
      <c r="B54" s="1"/>
      <c r="C54" s="1"/>
      <c r="D54" s="116" t="str">
        <f t="shared" si="128"/>
        <v>-</v>
      </c>
      <c r="E54" s="230"/>
      <c r="F54" s="237" t="s">
        <v>227</v>
      </c>
      <c r="G54" s="225"/>
      <c r="H54" s="225"/>
      <c r="I54" s="238">
        <v>60</v>
      </c>
      <c r="J54" s="125"/>
      <c r="K54" s="126" t="str">
        <f>+IF(F54="","",IF(F54=VLOOKUP(F54,'Master Data (December 2025)'!$B$10:$B$1857,1),"-","No Data"))</f>
        <v>No Data</v>
      </c>
      <c r="L54" s="127">
        <v>1</v>
      </c>
      <c r="M54" s="127">
        <v>1</v>
      </c>
      <c r="N54" s="45"/>
      <c r="O54" s="12">
        <f t="shared" si="129"/>
        <v>0</v>
      </c>
      <c r="P54" s="23">
        <f t="shared" si="190"/>
        <v>0</v>
      </c>
      <c r="Q54" s="45"/>
      <c r="R54" s="12">
        <f t="shared" si="130"/>
        <v>0</v>
      </c>
      <c r="S54" s="23">
        <f t="shared" si="131"/>
        <v>0</v>
      </c>
      <c r="T54" s="45"/>
      <c r="U54" s="12">
        <f t="shared" si="132"/>
        <v>0</v>
      </c>
      <c r="V54" s="23">
        <f t="shared" si="133"/>
        <v>0</v>
      </c>
      <c r="W54" s="45"/>
      <c r="X54" s="12">
        <f t="shared" si="134"/>
        <v>0</v>
      </c>
      <c r="Y54" s="23">
        <f t="shared" si="135"/>
        <v>0</v>
      </c>
      <c r="Z54" s="45"/>
      <c r="AA54" s="12">
        <f t="shared" si="136"/>
        <v>0</v>
      </c>
      <c r="AB54" s="23">
        <f t="shared" si="137"/>
        <v>0</v>
      </c>
      <c r="AC54" s="45"/>
      <c r="AD54" s="12">
        <f t="shared" si="138"/>
        <v>0</v>
      </c>
      <c r="AE54" s="23">
        <f t="shared" si="139"/>
        <v>0</v>
      </c>
      <c r="AF54" s="45"/>
      <c r="AG54" s="12">
        <f t="shared" si="140"/>
        <v>0</v>
      </c>
      <c r="AH54" s="23">
        <f t="shared" si="141"/>
        <v>0</v>
      </c>
      <c r="AI54" s="45"/>
      <c r="AJ54" s="12">
        <f t="shared" si="142"/>
        <v>0</v>
      </c>
      <c r="AK54" s="23">
        <f t="shared" si="143"/>
        <v>0</v>
      </c>
      <c r="AL54" s="45"/>
      <c r="AM54" s="12">
        <f t="shared" si="144"/>
        <v>0</v>
      </c>
      <c r="AN54" s="23">
        <f t="shared" si="145"/>
        <v>0</v>
      </c>
      <c r="AO54" s="45"/>
      <c r="AP54" s="12">
        <f t="shared" si="146"/>
        <v>0</v>
      </c>
      <c r="AQ54" s="23">
        <f t="shared" si="147"/>
        <v>0</v>
      </c>
      <c r="AR54" s="45"/>
      <c r="AS54" s="12">
        <f t="shared" si="148"/>
        <v>0</v>
      </c>
      <c r="AT54" s="23">
        <f t="shared" si="149"/>
        <v>0</v>
      </c>
      <c r="AU54" s="45"/>
      <c r="AV54" s="12">
        <f t="shared" si="150"/>
        <v>0</v>
      </c>
      <c r="AW54" s="23">
        <f t="shared" si="151"/>
        <v>0</v>
      </c>
      <c r="AX54" s="45"/>
      <c r="AY54" s="12">
        <f t="shared" si="152"/>
        <v>0</v>
      </c>
      <c r="AZ54" s="23">
        <f t="shared" si="153"/>
        <v>0</v>
      </c>
      <c r="BA54" s="45"/>
      <c r="BB54" s="12">
        <f t="shared" si="154"/>
        <v>0</v>
      </c>
      <c r="BC54" s="23">
        <f t="shared" si="155"/>
        <v>0</v>
      </c>
      <c r="BD54" s="45"/>
      <c r="BE54" s="12">
        <f t="shared" si="156"/>
        <v>0</v>
      </c>
      <c r="BF54" s="23">
        <f t="shared" si="157"/>
        <v>0</v>
      </c>
      <c r="BG54" s="45"/>
      <c r="BH54" s="12">
        <f t="shared" si="158"/>
        <v>0</v>
      </c>
      <c r="BI54" s="23">
        <f t="shared" si="159"/>
        <v>0</v>
      </c>
      <c r="BJ54" s="45"/>
      <c r="BK54" s="12">
        <f t="shared" si="160"/>
        <v>0</v>
      </c>
      <c r="BL54" s="23">
        <f t="shared" si="161"/>
        <v>0</v>
      </c>
      <c r="BM54" s="45"/>
      <c r="BN54" s="12">
        <f t="shared" si="162"/>
        <v>0</v>
      </c>
      <c r="BO54" s="23">
        <f t="shared" si="163"/>
        <v>0</v>
      </c>
      <c r="BP54" s="45"/>
      <c r="BQ54" s="12">
        <f t="shared" si="164"/>
        <v>0</v>
      </c>
      <c r="BR54" s="23">
        <f t="shared" si="165"/>
        <v>0</v>
      </c>
      <c r="BS54" s="45"/>
      <c r="BT54" s="12">
        <f t="shared" si="166"/>
        <v>0</v>
      </c>
      <c r="BU54" s="23">
        <f t="shared" si="167"/>
        <v>0</v>
      </c>
      <c r="BV54" s="45"/>
      <c r="BW54" s="12">
        <f t="shared" si="168"/>
        <v>0</v>
      </c>
      <c r="BX54" s="23">
        <f t="shared" si="169"/>
        <v>0</v>
      </c>
      <c r="BY54" s="45"/>
      <c r="BZ54" s="12">
        <f t="shared" si="170"/>
        <v>0</v>
      </c>
      <c r="CA54" s="23">
        <f t="shared" si="171"/>
        <v>0</v>
      </c>
      <c r="CB54" s="45"/>
      <c r="CC54" s="12">
        <f t="shared" si="172"/>
        <v>0</v>
      </c>
      <c r="CD54" s="23">
        <f t="shared" si="173"/>
        <v>0</v>
      </c>
      <c r="CE54" s="45"/>
      <c r="CF54" s="12">
        <f t="shared" si="174"/>
        <v>0</v>
      </c>
      <c r="CG54" s="23">
        <f t="shared" si="175"/>
        <v>0</v>
      </c>
      <c r="CH54" s="45"/>
      <c r="CI54" s="12">
        <f t="shared" si="176"/>
        <v>0</v>
      </c>
      <c r="CJ54" s="23">
        <f t="shared" si="177"/>
        <v>0</v>
      </c>
      <c r="CK54" s="45"/>
      <c r="CL54" s="12">
        <f t="shared" si="178"/>
        <v>0</v>
      </c>
      <c r="CM54" s="23">
        <f t="shared" si="179"/>
        <v>0</v>
      </c>
      <c r="CN54" s="45"/>
      <c r="CO54" s="12">
        <f t="shared" si="180"/>
        <v>0</v>
      </c>
      <c r="CP54" s="23">
        <f t="shared" si="181"/>
        <v>0</v>
      </c>
      <c r="CQ54" s="45"/>
      <c r="CR54" s="12">
        <f t="shared" si="182"/>
        <v>0</v>
      </c>
      <c r="CS54" s="23">
        <f t="shared" si="183"/>
        <v>0</v>
      </c>
      <c r="CT54" s="45"/>
      <c r="CU54" s="12">
        <f t="shared" si="184"/>
        <v>0</v>
      </c>
      <c r="CV54" s="23">
        <f t="shared" si="185"/>
        <v>0</v>
      </c>
      <c r="CW54" s="45"/>
      <c r="CX54" s="12">
        <f t="shared" si="186"/>
        <v>0</v>
      </c>
      <c r="CY54" s="24">
        <f t="shared" si="187"/>
        <v>0</v>
      </c>
      <c r="CZ54" s="45"/>
      <c r="DA54" s="12">
        <f t="shared" si="188"/>
        <v>0</v>
      </c>
      <c r="DB54" s="23">
        <f t="shared" si="189"/>
        <v>0</v>
      </c>
    </row>
    <row r="55" spans="1:106" ht="15.75" hidden="1" thickBot="1" x14ac:dyDescent="0.35">
      <c r="A55" s="1"/>
      <c r="B55" s="1"/>
      <c r="C55" s="1"/>
      <c r="D55" s="116" t="str">
        <f t="shared" si="128"/>
        <v>-</v>
      </c>
      <c r="E55" s="231"/>
      <c r="F55" s="239" t="s">
        <v>232</v>
      </c>
      <c r="G55" s="92"/>
      <c r="H55" s="92"/>
      <c r="I55" s="240">
        <v>20</v>
      </c>
      <c r="J55" s="125"/>
      <c r="K55" s="126" t="str">
        <f>+IF(F55="","",IF(F55=VLOOKUP(F55,'Master Data (December 2025)'!$B$10:$B$1857,1),"-","No Data"))</f>
        <v>No Data</v>
      </c>
      <c r="L55" s="127">
        <v>1</v>
      </c>
      <c r="M55" s="127">
        <v>1</v>
      </c>
      <c r="N55" s="45"/>
      <c r="O55" s="12">
        <f t="shared" si="129"/>
        <v>0</v>
      </c>
      <c r="P55" s="23">
        <f t="shared" si="190"/>
        <v>0</v>
      </c>
      <c r="Q55" s="45"/>
      <c r="R55" s="12">
        <f t="shared" si="130"/>
        <v>0</v>
      </c>
      <c r="S55" s="23">
        <f t="shared" si="131"/>
        <v>0</v>
      </c>
      <c r="T55" s="45"/>
      <c r="U55" s="12">
        <f t="shared" si="132"/>
        <v>0</v>
      </c>
      <c r="V55" s="23">
        <f t="shared" si="133"/>
        <v>0</v>
      </c>
      <c r="W55" s="45"/>
      <c r="X55" s="12">
        <f t="shared" si="134"/>
        <v>0</v>
      </c>
      <c r="Y55" s="23">
        <f t="shared" si="135"/>
        <v>0</v>
      </c>
      <c r="Z55" s="45"/>
      <c r="AA55" s="12">
        <f t="shared" si="136"/>
        <v>0</v>
      </c>
      <c r="AB55" s="23">
        <f t="shared" si="137"/>
        <v>0</v>
      </c>
      <c r="AC55" s="45"/>
      <c r="AD55" s="12">
        <f t="shared" si="138"/>
        <v>0</v>
      </c>
      <c r="AE55" s="23">
        <f t="shared" si="139"/>
        <v>0</v>
      </c>
      <c r="AF55" s="45"/>
      <c r="AG55" s="12">
        <f t="shared" si="140"/>
        <v>0</v>
      </c>
      <c r="AH55" s="23">
        <f t="shared" si="141"/>
        <v>0</v>
      </c>
      <c r="AI55" s="45"/>
      <c r="AJ55" s="12">
        <f t="shared" si="142"/>
        <v>0</v>
      </c>
      <c r="AK55" s="23">
        <f t="shared" si="143"/>
        <v>0</v>
      </c>
      <c r="AL55" s="45"/>
      <c r="AM55" s="12">
        <f t="shared" si="144"/>
        <v>0</v>
      </c>
      <c r="AN55" s="23">
        <f t="shared" si="145"/>
        <v>0</v>
      </c>
      <c r="AO55" s="45"/>
      <c r="AP55" s="12">
        <f t="shared" si="146"/>
        <v>0</v>
      </c>
      <c r="AQ55" s="23">
        <f t="shared" si="147"/>
        <v>0</v>
      </c>
      <c r="AR55" s="45"/>
      <c r="AS55" s="12">
        <f t="shared" si="148"/>
        <v>0</v>
      </c>
      <c r="AT55" s="23">
        <f t="shared" si="149"/>
        <v>0</v>
      </c>
      <c r="AU55" s="45"/>
      <c r="AV55" s="12">
        <f t="shared" si="150"/>
        <v>0</v>
      </c>
      <c r="AW55" s="23">
        <f t="shared" si="151"/>
        <v>0</v>
      </c>
      <c r="AX55" s="45"/>
      <c r="AY55" s="12">
        <f t="shared" si="152"/>
        <v>0</v>
      </c>
      <c r="AZ55" s="23">
        <f t="shared" si="153"/>
        <v>0</v>
      </c>
      <c r="BA55" s="45"/>
      <c r="BB55" s="12">
        <f t="shared" si="154"/>
        <v>0</v>
      </c>
      <c r="BC55" s="23">
        <f t="shared" si="155"/>
        <v>0</v>
      </c>
      <c r="BD55" s="45"/>
      <c r="BE55" s="12">
        <f t="shared" si="156"/>
        <v>0</v>
      </c>
      <c r="BF55" s="23">
        <f t="shared" si="157"/>
        <v>0</v>
      </c>
      <c r="BG55" s="45"/>
      <c r="BH55" s="12">
        <f t="shared" si="158"/>
        <v>0</v>
      </c>
      <c r="BI55" s="23">
        <f t="shared" si="159"/>
        <v>0</v>
      </c>
      <c r="BJ55" s="45"/>
      <c r="BK55" s="12">
        <f t="shared" si="160"/>
        <v>0</v>
      </c>
      <c r="BL55" s="23">
        <f t="shared" si="161"/>
        <v>0</v>
      </c>
      <c r="BM55" s="45"/>
      <c r="BN55" s="12">
        <f t="shared" si="162"/>
        <v>0</v>
      </c>
      <c r="BO55" s="23">
        <f t="shared" si="163"/>
        <v>0</v>
      </c>
      <c r="BP55" s="45"/>
      <c r="BQ55" s="12">
        <f t="shared" si="164"/>
        <v>0</v>
      </c>
      <c r="BR55" s="23">
        <f t="shared" si="165"/>
        <v>0</v>
      </c>
      <c r="BS55" s="45"/>
      <c r="BT55" s="12">
        <f t="shared" si="166"/>
        <v>0</v>
      </c>
      <c r="BU55" s="23">
        <f t="shared" si="167"/>
        <v>0</v>
      </c>
      <c r="BV55" s="45"/>
      <c r="BW55" s="12">
        <f t="shared" si="168"/>
        <v>0</v>
      </c>
      <c r="BX55" s="23">
        <f t="shared" si="169"/>
        <v>0</v>
      </c>
      <c r="BY55" s="45"/>
      <c r="BZ55" s="12">
        <f t="shared" si="170"/>
        <v>0</v>
      </c>
      <c r="CA55" s="23">
        <f t="shared" si="171"/>
        <v>0</v>
      </c>
      <c r="CB55" s="45"/>
      <c r="CC55" s="12">
        <f t="shared" si="172"/>
        <v>0</v>
      </c>
      <c r="CD55" s="23">
        <f t="shared" si="173"/>
        <v>0</v>
      </c>
      <c r="CE55" s="45"/>
      <c r="CF55" s="12">
        <f t="shared" si="174"/>
        <v>0</v>
      </c>
      <c r="CG55" s="23">
        <f t="shared" si="175"/>
        <v>0</v>
      </c>
      <c r="CH55" s="45"/>
      <c r="CI55" s="12">
        <f t="shared" si="176"/>
        <v>0</v>
      </c>
      <c r="CJ55" s="23">
        <f t="shared" si="177"/>
        <v>0</v>
      </c>
      <c r="CK55" s="45"/>
      <c r="CL55" s="12">
        <f t="shared" si="178"/>
        <v>0</v>
      </c>
      <c r="CM55" s="23">
        <f t="shared" si="179"/>
        <v>0</v>
      </c>
      <c r="CN55" s="45"/>
      <c r="CO55" s="12">
        <f t="shared" si="180"/>
        <v>0</v>
      </c>
      <c r="CP55" s="23">
        <f t="shared" si="181"/>
        <v>0</v>
      </c>
      <c r="CQ55" s="45"/>
      <c r="CR55" s="12">
        <f t="shared" si="182"/>
        <v>0</v>
      </c>
      <c r="CS55" s="23">
        <f t="shared" si="183"/>
        <v>0</v>
      </c>
      <c r="CT55" s="45"/>
      <c r="CU55" s="12">
        <f t="shared" si="184"/>
        <v>0</v>
      </c>
      <c r="CV55" s="23">
        <f t="shared" si="185"/>
        <v>0</v>
      </c>
      <c r="CW55" s="45"/>
      <c r="CX55" s="12">
        <f t="shared" si="186"/>
        <v>0</v>
      </c>
      <c r="CY55" s="24">
        <f t="shared" si="187"/>
        <v>0</v>
      </c>
      <c r="CZ55" s="45"/>
      <c r="DA55" s="12">
        <f t="shared" si="188"/>
        <v>0</v>
      </c>
      <c r="DB55" s="23">
        <f t="shared" si="189"/>
        <v>0</v>
      </c>
    </row>
    <row r="56" spans="1:106" ht="15.75" thickBot="1" x14ac:dyDescent="0.35">
      <c r="A56" s="1"/>
      <c r="B56" s="1"/>
      <c r="C56" s="1"/>
      <c r="D56" s="116" t="str">
        <f t="shared" si="128"/>
        <v>-</v>
      </c>
      <c r="E56" s="229" t="s">
        <v>271</v>
      </c>
      <c r="F56" s="232" t="s">
        <v>179</v>
      </c>
      <c r="G56" s="233"/>
      <c r="H56" s="233"/>
      <c r="I56" s="234">
        <v>30</v>
      </c>
      <c r="J56" s="125"/>
      <c r="K56" s="126" t="str">
        <f>+IF(F56="","",IF(F56=VLOOKUP(F56,'Master Data (December 2025)'!$B$10:$B$1857,1),"-","No Data"))</f>
        <v>-</v>
      </c>
      <c r="L56" s="127">
        <v>700</v>
      </c>
      <c r="M56" s="127">
        <v>1</v>
      </c>
      <c r="N56" s="45"/>
      <c r="O56" s="12">
        <f t="shared" si="129"/>
        <v>0</v>
      </c>
      <c r="P56" s="23">
        <f t="shared" si="190"/>
        <v>0</v>
      </c>
      <c r="Q56" s="45"/>
      <c r="R56" s="12">
        <f t="shared" si="130"/>
        <v>0</v>
      </c>
      <c r="S56" s="23">
        <f t="shared" si="131"/>
        <v>0</v>
      </c>
      <c r="T56" s="45"/>
      <c r="U56" s="12">
        <f t="shared" si="132"/>
        <v>0</v>
      </c>
      <c r="V56" s="23">
        <f t="shared" si="133"/>
        <v>0</v>
      </c>
      <c r="W56" s="45"/>
      <c r="X56" s="12">
        <f t="shared" si="134"/>
        <v>0</v>
      </c>
      <c r="Y56" s="23">
        <f t="shared" si="135"/>
        <v>0</v>
      </c>
      <c r="Z56" s="45"/>
      <c r="AA56" s="12">
        <f t="shared" si="136"/>
        <v>0</v>
      </c>
      <c r="AB56" s="23">
        <f t="shared" si="137"/>
        <v>0</v>
      </c>
      <c r="AC56" s="45"/>
      <c r="AD56" s="12">
        <f t="shared" si="138"/>
        <v>0</v>
      </c>
      <c r="AE56" s="23">
        <f t="shared" si="139"/>
        <v>0</v>
      </c>
      <c r="AF56" s="45"/>
      <c r="AG56" s="12">
        <f t="shared" si="140"/>
        <v>0</v>
      </c>
      <c r="AH56" s="23">
        <f t="shared" si="141"/>
        <v>0</v>
      </c>
      <c r="AI56" s="45"/>
      <c r="AJ56" s="12">
        <f t="shared" si="142"/>
        <v>0</v>
      </c>
      <c r="AK56" s="23">
        <f t="shared" si="143"/>
        <v>0</v>
      </c>
      <c r="AL56" s="45"/>
      <c r="AM56" s="12">
        <f t="shared" si="144"/>
        <v>0</v>
      </c>
      <c r="AN56" s="23">
        <f t="shared" si="145"/>
        <v>0</v>
      </c>
      <c r="AO56" s="45"/>
      <c r="AP56" s="12">
        <f t="shared" si="146"/>
        <v>0</v>
      </c>
      <c r="AQ56" s="23">
        <f t="shared" si="147"/>
        <v>0</v>
      </c>
      <c r="AR56" s="45"/>
      <c r="AS56" s="12">
        <f t="shared" si="148"/>
        <v>0</v>
      </c>
      <c r="AT56" s="23">
        <f t="shared" si="149"/>
        <v>0</v>
      </c>
      <c r="AU56" s="45"/>
      <c r="AV56" s="12">
        <f t="shared" si="150"/>
        <v>0</v>
      </c>
      <c r="AW56" s="23">
        <f t="shared" si="151"/>
        <v>0</v>
      </c>
      <c r="AX56" s="45"/>
      <c r="AY56" s="12">
        <f t="shared" si="152"/>
        <v>0</v>
      </c>
      <c r="AZ56" s="23">
        <f t="shared" si="153"/>
        <v>0</v>
      </c>
      <c r="BA56" s="45"/>
      <c r="BB56" s="12">
        <f t="shared" si="154"/>
        <v>0</v>
      </c>
      <c r="BC56" s="23">
        <f t="shared" si="155"/>
        <v>0</v>
      </c>
      <c r="BD56" s="45"/>
      <c r="BE56" s="12">
        <f t="shared" si="156"/>
        <v>0</v>
      </c>
      <c r="BF56" s="23">
        <f t="shared" si="157"/>
        <v>0</v>
      </c>
      <c r="BG56" s="45"/>
      <c r="BH56" s="12">
        <f t="shared" si="158"/>
        <v>0</v>
      </c>
      <c r="BI56" s="23">
        <f t="shared" si="159"/>
        <v>0</v>
      </c>
      <c r="BJ56" s="45"/>
      <c r="BK56" s="12">
        <f t="shared" si="160"/>
        <v>0</v>
      </c>
      <c r="BL56" s="23">
        <f t="shared" si="161"/>
        <v>0</v>
      </c>
      <c r="BM56" s="45"/>
      <c r="BN56" s="12">
        <f t="shared" si="162"/>
        <v>0</v>
      </c>
      <c r="BO56" s="23">
        <f t="shared" si="163"/>
        <v>0</v>
      </c>
      <c r="BP56" s="45"/>
      <c r="BQ56" s="12">
        <f t="shared" si="164"/>
        <v>0</v>
      </c>
      <c r="BR56" s="23">
        <f t="shared" si="165"/>
        <v>0</v>
      </c>
      <c r="BS56" s="45"/>
      <c r="BT56" s="12">
        <f t="shared" si="166"/>
        <v>0</v>
      </c>
      <c r="BU56" s="23">
        <f t="shared" si="167"/>
        <v>0</v>
      </c>
      <c r="BV56" s="45"/>
      <c r="BW56" s="12">
        <f t="shared" si="168"/>
        <v>0</v>
      </c>
      <c r="BX56" s="23">
        <f t="shared" si="169"/>
        <v>0</v>
      </c>
      <c r="BY56" s="45"/>
      <c r="BZ56" s="12">
        <f t="shared" si="170"/>
        <v>0</v>
      </c>
      <c r="CA56" s="23">
        <f t="shared" si="171"/>
        <v>0</v>
      </c>
      <c r="CB56" s="45"/>
      <c r="CC56" s="12">
        <f t="shared" si="172"/>
        <v>0</v>
      </c>
      <c r="CD56" s="23">
        <f t="shared" si="173"/>
        <v>0</v>
      </c>
      <c r="CE56" s="45"/>
      <c r="CF56" s="12">
        <f t="shared" si="174"/>
        <v>0</v>
      </c>
      <c r="CG56" s="23">
        <f t="shared" si="175"/>
        <v>0</v>
      </c>
      <c r="CH56" s="45"/>
      <c r="CI56" s="12">
        <f t="shared" si="176"/>
        <v>0</v>
      </c>
      <c r="CJ56" s="23">
        <f t="shared" si="177"/>
        <v>0</v>
      </c>
      <c r="CK56" s="45"/>
      <c r="CL56" s="12">
        <f t="shared" si="178"/>
        <v>0</v>
      </c>
      <c r="CM56" s="23">
        <f t="shared" si="179"/>
        <v>0</v>
      </c>
      <c r="CN56" s="45"/>
      <c r="CO56" s="12">
        <f t="shared" si="180"/>
        <v>0</v>
      </c>
      <c r="CP56" s="23">
        <f t="shared" si="181"/>
        <v>0</v>
      </c>
      <c r="CQ56" s="45"/>
      <c r="CR56" s="12">
        <f t="shared" si="182"/>
        <v>0</v>
      </c>
      <c r="CS56" s="23">
        <f t="shared" si="183"/>
        <v>0</v>
      </c>
      <c r="CT56" s="45"/>
      <c r="CU56" s="12">
        <f t="shared" si="184"/>
        <v>0</v>
      </c>
      <c r="CV56" s="23">
        <f t="shared" si="185"/>
        <v>0</v>
      </c>
      <c r="CW56" s="45"/>
      <c r="CX56" s="12">
        <f t="shared" si="186"/>
        <v>0</v>
      </c>
      <c r="CY56" s="24">
        <f t="shared" si="187"/>
        <v>0</v>
      </c>
      <c r="CZ56" s="45"/>
      <c r="DA56" s="12">
        <f t="shared" si="188"/>
        <v>0</v>
      </c>
      <c r="DB56" s="23">
        <f t="shared" si="189"/>
        <v>0</v>
      </c>
    </row>
    <row r="57" spans="1:106" ht="15.75" hidden="1" thickBot="1" x14ac:dyDescent="0.35">
      <c r="A57" s="1"/>
      <c r="B57" s="1"/>
      <c r="C57" s="1"/>
      <c r="D57" s="116" t="str">
        <f t="shared" si="128"/>
        <v>-</v>
      </c>
      <c r="E57" s="230"/>
      <c r="F57" s="235" t="s">
        <v>191</v>
      </c>
      <c r="G57" s="225"/>
      <c r="H57" s="225"/>
      <c r="I57" s="236">
        <v>30</v>
      </c>
      <c r="J57" s="125"/>
      <c r="K57" s="126" t="str">
        <f>+IF(F57="","",IF(F57=VLOOKUP(F57,'Master Data (December 2025)'!$B$10:$B$1857,1),"-","No Data"))</f>
        <v>-</v>
      </c>
      <c r="L57" s="127">
        <v>700</v>
      </c>
      <c r="M57" s="127">
        <v>1</v>
      </c>
      <c r="N57" s="45">
        <f>N56</f>
        <v>0</v>
      </c>
      <c r="O57" s="12">
        <f t="shared" si="129"/>
        <v>0</v>
      </c>
      <c r="P57" s="23">
        <f t="shared" si="190"/>
        <v>0</v>
      </c>
      <c r="Q57" s="45">
        <f>Q56</f>
        <v>0</v>
      </c>
      <c r="R57" s="12">
        <f t="shared" si="130"/>
        <v>0</v>
      </c>
      <c r="S57" s="23">
        <f t="shared" si="131"/>
        <v>0</v>
      </c>
      <c r="T57" s="45">
        <f>T56</f>
        <v>0</v>
      </c>
      <c r="U57" s="12">
        <f t="shared" si="132"/>
        <v>0</v>
      </c>
      <c r="V57" s="23">
        <f t="shared" si="133"/>
        <v>0</v>
      </c>
      <c r="W57" s="45">
        <f>W56</f>
        <v>0</v>
      </c>
      <c r="X57" s="12">
        <f t="shared" si="134"/>
        <v>0</v>
      </c>
      <c r="Y57" s="23">
        <f t="shared" si="135"/>
        <v>0</v>
      </c>
      <c r="Z57" s="45">
        <f>Z56</f>
        <v>0</v>
      </c>
      <c r="AA57" s="12">
        <f t="shared" si="136"/>
        <v>0</v>
      </c>
      <c r="AB57" s="23">
        <f t="shared" si="137"/>
        <v>0</v>
      </c>
      <c r="AC57" s="45">
        <f>AC56</f>
        <v>0</v>
      </c>
      <c r="AD57" s="12">
        <f t="shared" si="138"/>
        <v>0</v>
      </c>
      <c r="AE57" s="23">
        <f t="shared" si="139"/>
        <v>0</v>
      </c>
      <c r="AF57" s="45">
        <f>AF56</f>
        <v>0</v>
      </c>
      <c r="AG57" s="12">
        <f t="shared" si="140"/>
        <v>0</v>
      </c>
      <c r="AH57" s="23">
        <f t="shared" si="141"/>
        <v>0</v>
      </c>
      <c r="AI57" s="45">
        <f>AI56</f>
        <v>0</v>
      </c>
      <c r="AJ57" s="12">
        <f t="shared" si="142"/>
        <v>0</v>
      </c>
      <c r="AK57" s="23">
        <f t="shared" si="143"/>
        <v>0</v>
      </c>
      <c r="AL57" s="45">
        <f>AL56</f>
        <v>0</v>
      </c>
      <c r="AM57" s="12">
        <f t="shared" si="144"/>
        <v>0</v>
      </c>
      <c r="AN57" s="23">
        <f t="shared" si="145"/>
        <v>0</v>
      </c>
      <c r="AO57" s="45">
        <f>AO56</f>
        <v>0</v>
      </c>
      <c r="AP57" s="12">
        <f t="shared" si="146"/>
        <v>0</v>
      </c>
      <c r="AQ57" s="23">
        <f t="shared" si="147"/>
        <v>0</v>
      </c>
      <c r="AR57" s="45">
        <f>AR56</f>
        <v>0</v>
      </c>
      <c r="AS57" s="12">
        <f t="shared" si="148"/>
        <v>0</v>
      </c>
      <c r="AT57" s="23">
        <f t="shared" si="149"/>
        <v>0</v>
      </c>
      <c r="AU57" s="45">
        <f>AU56</f>
        <v>0</v>
      </c>
      <c r="AV57" s="12">
        <f t="shared" si="150"/>
        <v>0</v>
      </c>
      <c r="AW57" s="23">
        <f t="shared" si="151"/>
        <v>0</v>
      </c>
      <c r="AX57" s="45">
        <f>AX56</f>
        <v>0</v>
      </c>
      <c r="AY57" s="12">
        <f t="shared" si="152"/>
        <v>0</v>
      </c>
      <c r="AZ57" s="23">
        <f t="shared" si="153"/>
        <v>0</v>
      </c>
      <c r="BA57" s="45">
        <f>BA56</f>
        <v>0</v>
      </c>
      <c r="BB57" s="12">
        <f t="shared" si="154"/>
        <v>0</v>
      </c>
      <c r="BC57" s="23">
        <f t="shared" si="155"/>
        <v>0</v>
      </c>
      <c r="BD57" s="45">
        <f>BD56</f>
        <v>0</v>
      </c>
      <c r="BE57" s="12">
        <f t="shared" si="156"/>
        <v>0</v>
      </c>
      <c r="BF57" s="23">
        <f t="shared" si="157"/>
        <v>0</v>
      </c>
      <c r="BG57" s="45">
        <f>BG56</f>
        <v>0</v>
      </c>
      <c r="BH57" s="12">
        <f t="shared" si="158"/>
        <v>0</v>
      </c>
      <c r="BI57" s="23">
        <f t="shared" si="159"/>
        <v>0</v>
      </c>
      <c r="BJ57" s="45">
        <f>BJ56</f>
        <v>0</v>
      </c>
      <c r="BK57" s="12">
        <f t="shared" si="160"/>
        <v>0</v>
      </c>
      <c r="BL57" s="23">
        <f t="shared" si="161"/>
        <v>0</v>
      </c>
      <c r="BM57" s="45">
        <f>BM56</f>
        <v>0</v>
      </c>
      <c r="BN57" s="12">
        <f t="shared" si="162"/>
        <v>0</v>
      </c>
      <c r="BO57" s="23">
        <f t="shared" si="163"/>
        <v>0</v>
      </c>
      <c r="BP57" s="45">
        <f>BP56</f>
        <v>0</v>
      </c>
      <c r="BQ57" s="12">
        <f t="shared" si="164"/>
        <v>0</v>
      </c>
      <c r="BR57" s="23">
        <f t="shared" si="165"/>
        <v>0</v>
      </c>
      <c r="BS57" s="45">
        <f>BS56</f>
        <v>0</v>
      </c>
      <c r="BT57" s="12">
        <f t="shared" si="166"/>
        <v>0</v>
      </c>
      <c r="BU57" s="23">
        <f t="shared" si="167"/>
        <v>0</v>
      </c>
      <c r="BV57" s="45">
        <f>BV56</f>
        <v>0</v>
      </c>
      <c r="BW57" s="12">
        <f t="shared" si="168"/>
        <v>0</v>
      </c>
      <c r="BX57" s="23">
        <f t="shared" si="169"/>
        <v>0</v>
      </c>
      <c r="BY57" s="45">
        <f>BY56</f>
        <v>0</v>
      </c>
      <c r="BZ57" s="12">
        <f t="shared" si="170"/>
        <v>0</v>
      </c>
      <c r="CA57" s="23">
        <f t="shared" si="171"/>
        <v>0</v>
      </c>
      <c r="CB57" s="45">
        <f>CB56</f>
        <v>0</v>
      </c>
      <c r="CC57" s="12">
        <f t="shared" si="172"/>
        <v>0</v>
      </c>
      <c r="CD57" s="23">
        <f t="shared" si="173"/>
        <v>0</v>
      </c>
      <c r="CE57" s="45">
        <f>CE56</f>
        <v>0</v>
      </c>
      <c r="CF57" s="12">
        <f t="shared" si="174"/>
        <v>0</v>
      </c>
      <c r="CG57" s="23">
        <f t="shared" si="175"/>
        <v>0</v>
      </c>
      <c r="CH57" s="45">
        <f>CH56</f>
        <v>0</v>
      </c>
      <c r="CI57" s="12">
        <f t="shared" si="176"/>
        <v>0</v>
      </c>
      <c r="CJ57" s="23">
        <f t="shared" si="177"/>
        <v>0</v>
      </c>
      <c r="CK57" s="45">
        <f>CK56</f>
        <v>0</v>
      </c>
      <c r="CL57" s="12">
        <f t="shared" si="178"/>
        <v>0</v>
      </c>
      <c r="CM57" s="23">
        <f t="shared" si="179"/>
        <v>0</v>
      </c>
      <c r="CN57" s="45">
        <f>CN56</f>
        <v>0</v>
      </c>
      <c r="CO57" s="12">
        <f t="shared" si="180"/>
        <v>0</v>
      </c>
      <c r="CP57" s="23">
        <f t="shared" si="181"/>
        <v>0</v>
      </c>
      <c r="CQ57" s="45">
        <f>CQ56</f>
        <v>0</v>
      </c>
      <c r="CR57" s="12">
        <f t="shared" si="182"/>
        <v>0</v>
      </c>
      <c r="CS57" s="23">
        <f t="shared" si="183"/>
        <v>0</v>
      </c>
      <c r="CT57" s="45">
        <f>CT56</f>
        <v>0</v>
      </c>
      <c r="CU57" s="12">
        <f t="shared" si="184"/>
        <v>0</v>
      </c>
      <c r="CV57" s="23">
        <f t="shared" si="185"/>
        <v>0</v>
      </c>
      <c r="CW57" s="45">
        <f>CW56</f>
        <v>0</v>
      </c>
      <c r="CX57" s="12">
        <f t="shared" si="186"/>
        <v>0</v>
      </c>
      <c r="CY57" s="24">
        <f t="shared" si="187"/>
        <v>0</v>
      </c>
      <c r="CZ57" s="45">
        <f>CZ56</f>
        <v>0</v>
      </c>
      <c r="DA57" s="12">
        <f t="shared" si="188"/>
        <v>0</v>
      </c>
      <c r="DB57" s="23">
        <f t="shared" si="189"/>
        <v>0</v>
      </c>
    </row>
    <row r="58" spans="1:106" ht="15.75" hidden="1" thickBot="1" x14ac:dyDescent="0.35">
      <c r="A58" s="1"/>
      <c r="B58" s="1"/>
      <c r="C58" s="1"/>
      <c r="D58" s="116" t="str">
        <f t="shared" si="128"/>
        <v>-</v>
      </c>
      <c r="E58" s="230"/>
      <c r="F58" s="237" t="s">
        <v>232</v>
      </c>
      <c r="G58" s="225"/>
      <c r="H58" s="225"/>
      <c r="I58" s="238">
        <v>30</v>
      </c>
      <c r="J58" s="125"/>
      <c r="K58" s="126" t="str">
        <f>+IF(F58="","",IF(F58=VLOOKUP(F58,'Master Data (December 2025)'!$B$10:$B$1857,1),"-","No Data"))</f>
        <v>No Data</v>
      </c>
      <c r="L58" s="127">
        <v>1</v>
      </c>
      <c r="M58" s="127">
        <v>1</v>
      </c>
      <c r="N58" s="45"/>
      <c r="O58" s="12">
        <f t="shared" si="129"/>
        <v>0</v>
      </c>
      <c r="P58" s="23">
        <f t="shared" si="190"/>
        <v>0</v>
      </c>
      <c r="Q58" s="45"/>
      <c r="R58" s="12">
        <f t="shared" si="130"/>
        <v>0</v>
      </c>
      <c r="S58" s="23">
        <f t="shared" si="131"/>
        <v>0</v>
      </c>
      <c r="T58" s="45"/>
      <c r="U58" s="12">
        <f t="shared" si="132"/>
        <v>0</v>
      </c>
      <c r="V58" s="23">
        <f t="shared" si="133"/>
        <v>0</v>
      </c>
      <c r="W58" s="45"/>
      <c r="X58" s="12">
        <f t="shared" si="134"/>
        <v>0</v>
      </c>
      <c r="Y58" s="23">
        <f t="shared" si="135"/>
        <v>0</v>
      </c>
      <c r="Z58" s="45"/>
      <c r="AA58" s="12">
        <f t="shared" si="136"/>
        <v>0</v>
      </c>
      <c r="AB58" s="23">
        <f t="shared" si="137"/>
        <v>0</v>
      </c>
      <c r="AC58" s="45"/>
      <c r="AD58" s="12">
        <f t="shared" si="138"/>
        <v>0</v>
      </c>
      <c r="AE58" s="23">
        <f t="shared" si="139"/>
        <v>0</v>
      </c>
      <c r="AF58" s="45"/>
      <c r="AG58" s="12">
        <f t="shared" si="140"/>
        <v>0</v>
      </c>
      <c r="AH58" s="23">
        <f t="shared" si="141"/>
        <v>0</v>
      </c>
      <c r="AI58" s="45"/>
      <c r="AJ58" s="12">
        <f t="shared" si="142"/>
        <v>0</v>
      </c>
      <c r="AK58" s="23">
        <f t="shared" si="143"/>
        <v>0</v>
      </c>
      <c r="AL58" s="45"/>
      <c r="AM58" s="12">
        <f t="shared" si="144"/>
        <v>0</v>
      </c>
      <c r="AN58" s="23">
        <f t="shared" si="145"/>
        <v>0</v>
      </c>
      <c r="AO58" s="45"/>
      <c r="AP58" s="12">
        <f t="shared" si="146"/>
        <v>0</v>
      </c>
      <c r="AQ58" s="23">
        <f t="shared" si="147"/>
        <v>0</v>
      </c>
      <c r="AR58" s="45"/>
      <c r="AS58" s="12">
        <f t="shared" si="148"/>
        <v>0</v>
      </c>
      <c r="AT58" s="23">
        <f t="shared" si="149"/>
        <v>0</v>
      </c>
      <c r="AU58" s="45"/>
      <c r="AV58" s="12">
        <f t="shared" si="150"/>
        <v>0</v>
      </c>
      <c r="AW58" s="23">
        <f t="shared" si="151"/>
        <v>0</v>
      </c>
      <c r="AX58" s="45"/>
      <c r="AY58" s="12">
        <f t="shared" si="152"/>
        <v>0</v>
      </c>
      <c r="AZ58" s="23">
        <f t="shared" si="153"/>
        <v>0</v>
      </c>
      <c r="BA58" s="45"/>
      <c r="BB58" s="12">
        <f t="shared" si="154"/>
        <v>0</v>
      </c>
      <c r="BC58" s="23">
        <f t="shared" si="155"/>
        <v>0</v>
      </c>
      <c r="BD58" s="45"/>
      <c r="BE58" s="12">
        <f t="shared" si="156"/>
        <v>0</v>
      </c>
      <c r="BF58" s="23">
        <f t="shared" si="157"/>
        <v>0</v>
      </c>
      <c r="BG58" s="45"/>
      <c r="BH58" s="12">
        <f t="shared" si="158"/>
        <v>0</v>
      </c>
      <c r="BI58" s="23">
        <f t="shared" si="159"/>
        <v>0</v>
      </c>
      <c r="BJ58" s="45"/>
      <c r="BK58" s="12">
        <f t="shared" si="160"/>
        <v>0</v>
      </c>
      <c r="BL58" s="23">
        <f t="shared" si="161"/>
        <v>0</v>
      </c>
      <c r="BM58" s="45"/>
      <c r="BN58" s="12">
        <f t="shared" si="162"/>
        <v>0</v>
      </c>
      <c r="BO58" s="23">
        <f t="shared" si="163"/>
        <v>0</v>
      </c>
      <c r="BP58" s="45"/>
      <c r="BQ58" s="12">
        <f t="shared" si="164"/>
        <v>0</v>
      </c>
      <c r="BR58" s="23">
        <f t="shared" si="165"/>
        <v>0</v>
      </c>
      <c r="BS58" s="45"/>
      <c r="BT58" s="12">
        <f t="shared" si="166"/>
        <v>0</v>
      </c>
      <c r="BU58" s="23">
        <f t="shared" si="167"/>
        <v>0</v>
      </c>
      <c r="BV58" s="45"/>
      <c r="BW58" s="12">
        <f t="shared" si="168"/>
        <v>0</v>
      </c>
      <c r="BX58" s="23">
        <f t="shared" si="169"/>
        <v>0</v>
      </c>
      <c r="BY58" s="45"/>
      <c r="BZ58" s="12">
        <f t="shared" si="170"/>
        <v>0</v>
      </c>
      <c r="CA58" s="23">
        <f t="shared" si="171"/>
        <v>0</v>
      </c>
      <c r="CB58" s="45"/>
      <c r="CC58" s="12">
        <f t="shared" si="172"/>
        <v>0</v>
      </c>
      <c r="CD58" s="23">
        <f t="shared" si="173"/>
        <v>0</v>
      </c>
      <c r="CE58" s="45"/>
      <c r="CF58" s="12">
        <f t="shared" si="174"/>
        <v>0</v>
      </c>
      <c r="CG58" s="23">
        <f t="shared" si="175"/>
        <v>0</v>
      </c>
      <c r="CH58" s="45"/>
      <c r="CI58" s="12">
        <f t="shared" si="176"/>
        <v>0</v>
      </c>
      <c r="CJ58" s="23">
        <f t="shared" si="177"/>
        <v>0</v>
      </c>
      <c r="CK58" s="45"/>
      <c r="CL58" s="12">
        <f t="shared" si="178"/>
        <v>0</v>
      </c>
      <c r="CM58" s="23">
        <f t="shared" si="179"/>
        <v>0</v>
      </c>
      <c r="CN58" s="45"/>
      <c r="CO58" s="12">
        <f t="shared" si="180"/>
        <v>0</v>
      </c>
      <c r="CP58" s="23">
        <f t="shared" si="181"/>
        <v>0</v>
      </c>
      <c r="CQ58" s="45"/>
      <c r="CR58" s="12">
        <f t="shared" si="182"/>
        <v>0</v>
      </c>
      <c r="CS58" s="23">
        <f t="shared" si="183"/>
        <v>0</v>
      </c>
      <c r="CT58" s="45"/>
      <c r="CU58" s="12">
        <f t="shared" si="184"/>
        <v>0</v>
      </c>
      <c r="CV58" s="23">
        <f t="shared" si="185"/>
        <v>0</v>
      </c>
      <c r="CW58" s="45"/>
      <c r="CX58" s="12">
        <f t="shared" si="186"/>
        <v>0</v>
      </c>
      <c r="CY58" s="24">
        <f t="shared" si="187"/>
        <v>0</v>
      </c>
      <c r="CZ58" s="45"/>
      <c r="DA58" s="12">
        <f t="shared" si="188"/>
        <v>0</v>
      </c>
      <c r="DB58" s="23">
        <f t="shared" si="189"/>
        <v>0</v>
      </c>
    </row>
    <row r="59" spans="1:106" ht="15.75" hidden="1" thickBot="1" x14ac:dyDescent="0.35">
      <c r="A59" s="1"/>
      <c r="B59" s="1"/>
      <c r="C59" s="1"/>
      <c r="D59" s="116" t="str">
        <f t="shared" si="128"/>
        <v>-</v>
      </c>
      <c r="E59" s="230"/>
      <c r="F59" s="237" t="s">
        <v>231</v>
      </c>
      <c r="G59" s="225"/>
      <c r="H59" s="225"/>
      <c r="I59" s="238">
        <v>15</v>
      </c>
      <c r="J59" s="125"/>
      <c r="K59" s="126" t="str">
        <f>+IF(F59="","",IF(F59=VLOOKUP(F59,'Master Data (December 2025)'!$B$10:$B$1857,1),"-","No Data"))</f>
        <v>No Data</v>
      </c>
      <c r="L59" s="127">
        <v>1</v>
      </c>
      <c r="M59" s="127">
        <v>1</v>
      </c>
      <c r="N59" s="45"/>
      <c r="O59" s="12">
        <f t="shared" si="129"/>
        <v>0</v>
      </c>
      <c r="P59" s="23">
        <f t="shared" si="190"/>
        <v>0</v>
      </c>
      <c r="Q59" s="45"/>
      <c r="R59" s="12">
        <f t="shared" si="130"/>
        <v>0</v>
      </c>
      <c r="S59" s="23">
        <f t="shared" si="131"/>
        <v>0</v>
      </c>
      <c r="T59" s="45"/>
      <c r="U59" s="12">
        <f t="shared" si="132"/>
        <v>0</v>
      </c>
      <c r="V59" s="23">
        <f t="shared" si="133"/>
        <v>0</v>
      </c>
      <c r="W59" s="45"/>
      <c r="X59" s="12">
        <f t="shared" si="134"/>
        <v>0</v>
      </c>
      <c r="Y59" s="23">
        <f t="shared" si="135"/>
        <v>0</v>
      </c>
      <c r="Z59" s="45"/>
      <c r="AA59" s="12">
        <f t="shared" si="136"/>
        <v>0</v>
      </c>
      <c r="AB59" s="23">
        <f t="shared" si="137"/>
        <v>0</v>
      </c>
      <c r="AC59" s="45"/>
      <c r="AD59" s="12">
        <f t="shared" si="138"/>
        <v>0</v>
      </c>
      <c r="AE59" s="23">
        <f t="shared" si="139"/>
        <v>0</v>
      </c>
      <c r="AF59" s="45"/>
      <c r="AG59" s="12">
        <f t="shared" si="140"/>
        <v>0</v>
      </c>
      <c r="AH59" s="23">
        <f t="shared" si="141"/>
        <v>0</v>
      </c>
      <c r="AI59" s="45"/>
      <c r="AJ59" s="12">
        <f t="shared" si="142"/>
        <v>0</v>
      </c>
      <c r="AK59" s="23">
        <f t="shared" si="143"/>
        <v>0</v>
      </c>
      <c r="AL59" s="45"/>
      <c r="AM59" s="12">
        <f t="shared" si="144"/>
        <v>0</v>
      </c>
      <c r="AN59" s="23">
        <f t="shared" si="145"/>
        <v>0</v>
      </c>
      <c r="AO59" s="45"/>
      <c r="AP59" s="12">
        <f t="shared" si="146"/>
        <v>0</v>
      </c>
      <c r="AQ59" s="23">
        <f t="shared" si="147"/>
        <v>0</v>
      </c>
      <c r="AR59" s="45"/>
      <c r="AS59" s="12">
        <f t="shared" si="148"/>
        <v>0</v>
      </c>
      <c r="AT59" s="23">
        <f t="shared" si="149"/>
        <v>0</v>
      </c>
      <c r="AU59" s="45"/>
      <c r="AV59" s="12">
        <f t="shared" si="150"/>
        <v>0</v>
      </c>
      <c r="AW59" s="23">
        <f t="shared" si="151"/>
        <v>0</v>
      </c>
      <c r="AX59" s="45"/>
      <c r="AY59" s="12">
        <f t="shared" si="152"/>
        <v>0</v>
      </c>
      <c r="AZ59" s="23">
        <f t="shared" si="153"/>
        <v>0</v>
      </c>
      <c r="BA59" s="45"/>
      <c r="BB59" s="12">
        <f t="shared" si="154"/>
        <v>0</v>
      </c>
      <c r="BC59" s="23">
        <f t="shared" si="155"/>
        <v>0</v>
      </c>
      <c r="BD59" s="45"/>
      <c r="BE59" s="12">
        <f t="shared" si="156"/>
        <v>0</v>
      </c>
      <c r="BF59" s="23">
        <f t="shared" si="157"/>
        <v>0</v>
      </c>
      <c r="BG59" s="45"/>
      <c r="BH59" s="12">
        <f t="shared" si="158"/>
        <v>0</v>
      </c>
      <c r="BI59" s="23">
        <f t="shared" si="159"/>
        <v>0</v>
      </c>
      <c r="BJ59" s="45"/>
      <c r="BK59" s="12">
        <f t="shared" si="160"/>
        <v>0</v>
      </c>
      <c r="BL59" s="23">
        <f t="shared" si="161"/>
        <v>0</v>
      </c>
      <c r="BM59" s="45"/>
      <c r="BN59" s="12">
        <f t="shared" si="162"/>
        <v>0</v>
      </c>
      <c r="BO59" s="23">
        <f t="shared" si="163"/>
        <v>0</v>
      </c>
      <c r="BP59" s="45"/>
      <c r="BQ59" s="12">
        <f t="shared" si="164"/>
        <v>0</v>
      </c>
      <c r="BR59" s="23">
        <f t="shared" si="165"/>
        <v>0</v>
      </c>
      <c r="BS59" s="45"/>
      <c r="BT59" s="12">
        <f t="shared" si="166"/>
        <v>0</v>
      </c>
      <c r="BU59" s="23">
        <f t="shared" si="167"/>
        <v>0</v>
      </c>
      <c r="BV59" s="45"/>
      <c r="BW59" s="12">
        <f t="shared" si="168"/>
        <v>0</v>
      </c>
      <c r="BX59" s="23">
        <f t="shared" si="169"/>
        <v>0</v>
      </c>
      <c r="BY59" s="45"/>
      <c r="BZ59" s="12">
        <f t="shared" si="170"/>
        <v>0</v>
      </c>
      <c r="CA59" s="23">
        <f t="shared" si="171"/>
        <v>0</v>
      </c>
      <c r="CB59" s="45"/>
      <c r="CC59" s="12">
        <f t="shared" si="172"/>
        <v>0</v>
      </c>
      <c r="CD59" s="23">
        <f t="shared" si="173"/>
        <v>0</v>
      </c>
      <c r="CE59" s="45"/>
      <c r="CF59" s="12">
        <f t="shared" si="174"/>
        <v>0</v>
      </c>
      <c r="CG59" s="23">
        <f t="shared" si="175"/>
        <v>0</v>
      </c>
      <c r="CH59" s="45"/>
      <c r="CI59" s="12">
        <f t="shared" si="176"/>
        <v>0</v>
      </c>
      <c r="CJ59" s="23">
        <f t="shared" si="177"/>
        <v>0</v>
      </c>
      <c r="CK59" s="45"/>
      <c r="CL59" s="12">
        <f t="shared" si="178"/>
        <v>0</v>
      </c>
      <c r="CM59" s="23">
        <f t="shared" si="179"/>
        <v>0</v>
      </c>
      <c r="CN59" s="45"/>
      <c r="CO59" s="12">
        <f t="shared" si="180"/>
        <v>0</v>
      </c>
      <c r="CP59" s="23">
        <f t="shared" si="181"/>
        <v>0</v>
      </c>
      <c r="CQ59" s="45"/>
      <c r="CR59" s="12">
        <f t="shared" si="182"/>
        <v>0</v>
      </c>
      <c r="CS59" s="23">
        <f t="shared" si="183"/>
        <v>0</v>
      </c>
      <c r="CT59" s="45"/>
      <c r="CU59" s="12">
        <f t="shared" si="184"/>
        <v>0</v>
      </c>
      <c r="CV59" s="23">
        <f t="shared" si="185"/>
        <v>0</v>
      </c>
      <c r="CW59" s="45"/>
      <c r="CX59" s="12">
        <f t="shared" si="186"/>
        <v>0</v>
      </c>
      <c r="CY59" s="24">
        <f t="shared" si="187"/>
        <v>0</v>
      </c>
      <c r="CZ59" s="45"/>
      <c r="DA59" s="12">
        <f t="shared" si="188"/>
        <v>0</v>
      </c>
      <c r="DB59" s="23">
        <f t="shared" si="189"/>
        <v>0</v>
      </c>
    </row>
    <row r="60" spans="1:106" ht="15.75" hidden="1" thickBot="1" x14ac:dyDescent="0.35">
      <c r="A60" s="1"/>
      <c r="B60" s="1"/>
      <c r="C60" s="1"/>
      <c r="D60" s="116" t="str">
        <f t="shared" si="128"/>
        <v>-</v>
      </c>
      <c r="E60" s="231"/>
      <c r="F60" s="239" t="s">
        <v>272</v>
      </c>
      <c r="G60" s="92"/>
      <c r="H60" s="92"/>
      <c r="I60" s="240">
        <v>15</v>
      </c>
      <c r="J60" s="125"/>
      <c r="K60" s="126" t="str">
        <f>+IF(F60="","",IF(F60=VLOOKUP(F60,'Master Data (December 2025)'!$B$10:$B$1857,1),"-","No Data"))</f>
        <v>No Data</v>
      </c>
      <c r="L60" s="127">
        <v>1</v>
      </c>
      <c r="M60" s="127">
        <v>1</v>
      </c>
      <c r="N60" s="45"/>
      <c r="O60" s="12">
        <f t="shared" si="129"/>
        <v>0</v>
      </c>
      <c r="P60" s="23">
        <f t="shared" si="190"/>
        <v>0</v>
      </c>
      <c r="Q60" s="45"/>
      <c r="R60" s="12">
        <f t="shared" si="130"/>
        <v>0</v>
      </c>
      <c r="S60" s="23">
        <f t="shared" si="131"/>
        <v>0</v>
      </c>
      <c r="T60" s="45"/>
      <c r="U60" s="12">
        <f t="shared" si="132"/>
        <v>0</v>
      </c>
      <c r="V60" s="23">
        <f t="shared" si="133"/>
        <v>0</v>
      </c>
      <c r="W60" s="45"/>
      <c r="X60" s="12">
        <f t="shared" si="134"/>
        <v>0</v>
      </c>
      <c r="Y60" s="23">
        <f t="shared" si="135"/>
        <v>0</v>
      </c>
      <c r="Z60" s="45"/>
      <c r="AA60" s="12">
        <f t="shared" si="136"/>
        <v>0</v>
      </c>
      <c r="AB60" s="23">
        <f t="shared" si="137"/>
        <v>0</v>
      </c>
      <c r="AC60" s="45"/>
      <c r="AD60" s="12">
        <f t="shared" si="138"/>
        <v>0</v>
      </c>
      <c r="AE60" s="23">
        <f t="shared" si="139"/>
        <v>0</v>
      </c>
      <c r="AF60" s="45"/>
      <c r="AG60" s="12">
        <f t="shared" si="140"/>
        <v>0</v>
      </c>
      <c r="AH60" s="23">
        <f t="shared" si="141"/>
        <v>0</v>
      </c>
      <c r="AI60" s="45"/>
      <c r="AJ60" s="12">
        <f t="shared" si="142"/>
        <v>0</v>
      </c>
      <c r="AK60" s="23">
        <f t="shared" si="143"/>
        <v>0</v>
      </c>
      <c r="AL60" s="45"/>
      <c r="AM60" s="12">
        <f t="shared" si="144"/>
        <v>0</v>
      </c>
      <c r="AN60" s="23">
        <f t="shared" si="145"/>
        <v>0</v>
      </c>
      <c r="AO60" s="45"/>
      <c r="AP60" s="12">
        <f t="shared" si="146"/>
        <v>0</v>
      </c>
      <c r="AQ60" s="23">
        <f t="shared" si="147"/>
        <v>0</v>
      </c>
      <c r="AR60" s="45"/>
      <c r="AS60" s="12">
        <f t="shared" si="148"/>
        <v>0</v>
      </c>
      <c r="AT60" s="23">
        <f t="shared" si="149"/>
        <v>0</v>
      </c>
      <c r="AU60" s="45"/>
      <c r="AV60" s="12">
        <f t="shared" si="150"/>
        <v>0</v>
      </c>
      <c r="AW60" s="23">
        <f t="shared" si="151"/>
        <v>0</v>
      </c>
      <c r="AX60" s="45"/>
      <c r="AY60" s="12">
        <f t="shared" si="152"/>
        <v>0</v>
      </c>
      <c r="AZ60" s="23">
        <f t="shared" si="153"/>
        <v>0</v>
      </c>
      <c r="BA60" s="45"/>
      <c r="BB60" s="12">
        <f t="shared" si="154"/>
        <v>0</v>
      </c>
      <c r="BC60" s="23">
        <f t="shared" si="155"/>
        <v>0</v>
      </c>
      <c r="BD60" s="45"/>
      <c r="BE60" s="12">
        <f t="shared" si="156"/>
        <v>0</v>
      </c>
      <c r="BF60" s="23">
        <f t="shared" si="157"/>
        <v>0</v>
      </c>
      <c r="BG60" s="45"/>
      <c r="BH60" s="12">
        <f t="shared" si="158"/>
        <v>0</v>
      </c>
      <c r="BI60" s="23">
        <f t="shared" si="159"/>
        <v>0</v>
      </c>
      <c r="BJ60" s="45"/>
      <c r="BK60" s="12">
        <f t="shared" si="160"/>
        <v>0</v>
      </c>
      <c r="BL60" s="23">
        <f t="shared" si="161"/>
        <v>0</v>
      </c>
      <c r="BM60" s="45"/>
      <c r="BN60" s="12">
        <f t="shared" si="162"/>
        <v>0</v>
      </c>
      <c r="BO60" s="23">
        <f t="shared" si="163"/>
        <v>0</v>
      </c>
      <c r="BP60" s="45"/>
      <c r="BQ60" s="12">
        <f t="shared" si="164"/>
        <v>0</v>
      </c>
      <c r="BR60" s="23">
        <f t="shared" si="165"/>
        <v>0</v>
      </c>
      <c r="BS60" s="45"/>
      <c r="BT60" s="12">
        <f t="shared" si="166"/>
        <v>0</v>
      </c>
      <c r="BU60" s="23">
        <f t="shared" si="167"/>
        <v>0</v>
      </c>
      <c r="BV60" s="45"/>
      <c r="BW60" s="12">
        <f t="shared" si="168"/>
        <v>0</v>
      </c>
      <c r="BX60" s="23">
        <f t="shared" si="169"/>
        <v>0</v>
      </c>
      <c r="BY60" s="45"/>
      <c r="BZ60" s="12">
        <f t="shared" si="170"/>
        <v>0</v>
      </c>
      <c r="CA60" s="23">
        <f t="shared" si="171"/>
        <v>0</v>
      </c>
      <c r="CB60" s="45"/>
      <c r="CC60" s="12">
        <f t="shared" si="172"/>
        <v>0</v>
      </c>
      <c r="CD60" s="23">
        <f t="shared" si="173"/>
        <v>0</v>
      </c>
      <c r="CE60" s="45"/>
      <c r="CF60" s="12">
        <f t="shared" si="174"/>
        <v>0</v>
      </c>
      <c r="CG60" s="23">
        <f t="shared" si="175"/>
        <v>0</v>
      </c>
      <c r="CH60" s="45"/>
      <c r="CI60" s="12">
        <f t="shared" si="176"/>
        <v>0</v>
      </c>
      <c r="CJ60" s="23">
        <f t="shared" si="177"/>
        <v>0</v>
      </c>
      <c r="CK60" s="45"/>
      <c r="CL60" s="12">
        <f t="shared" si="178"/>
        <v>0</v>
      </c>
      <c r="CM60" s="23">
        <f t="shared" si="179"/>
        <v>0</v>
      </c>
      <c r="CN60" s="45"/>
      <c r="CO60" s="12">
        <f t="shared" si="180"/>
        <v>0</v>
      </c>
      <c r="CP60" s="23">
        <f t="shared" si="181"/>
        <v>0</v>
      </c>
      <c r="CQ60" s="45"/>
      <c r="CR60" s="12">
        <f t="shared" si="182"/>
        <v>0</v>
      </c>
      <c r="CS60" s="23">
        <f t="shared" si="183"/>
        <v>0</v>
      </c>
      <c r="CT60" s="45"/>
      <c r="CU60" s="12">
        <f t="shared" si="184"/>
        <v>0</v>
      </c>
      <c r="CV60" s="23">
        <f t="shared" si="185"/>
        <v>0</v>
      </c>
      <c r="CW60" s="45"/>
      <c r="CX60" s="12">
        <f t="shared" si="186"/>
        <v>0</v>
      </c>
      <c r="CY60" s="24">
        <f t="shared" si="187"/>
        <v>0</v>
      </c>
      <c r="CZ60" s="45"/>
      <c r="DA60" s="12">
        <f t="shared" si="188"/>
        <v>0</v>
      </c>
      <c r="DB60" s="23">
        <f t="shared" si="189"/>
        <v>0</v>
      </c>
    </row>
    <row r="61" spans="1:106" ht="15.75" thickBot="1" x14ac:dyDescent="0.35">
      <c r="A61" s="1"/>
      <c r="B61" s="1"/>
      <c r="C61" s="1"/>
      <c r="D61" s="116" t="str">
        <f t="shared" si="128"/>
        <v>-</v>
      </c>
      <c r="E61" s="229" t="s">
        <v>273</v>
      </c>
      <c r="F61" s="232" t="s">
        <v>181</v>
      </c>
      <c r="G61" s="233"/>
      <c r="H61" s="233"/>
      <c r="I61" s="234">
        <v>45</v>
      </c>
      <c r="J61" s="125"/>
      <c r="K61" s="126" t="str">
        <f>+IF(F61="","",IF(F61=VLOOKUP(F61,'Master Data (December 2025)'!$B$10:$B$1857,1),"-","No Data"))</f>
        <v>-</v>
      </c>
      <c r="L61" s="127">
        <v>750</v>
      </c>
      <c r="M61" s="127">
        <v>1</v>
      </c>
      <c r="N61" s="45"/>
      <c r="O61" s="12">
        <f t="shared" si="129"/>
        <v>0</v>
      </c>
      <c r="P61" s="23">
        <f t="shared" si="190"/>
        <v>0</v>
      </c>
      <c r="Q61" s="45"/>
      <c r="R61" s="12">
        <f t="shared" si="130"/>
        <v>0</v>
      </c>
      <c r="S61" s="23">
        <f t="shared" si="131"/>
        <v>0</v>
      </c>
      <c r="T61" s="45"/>
      <c r="U61" s="12">
        <f t="shared" si="132"/>
        <v>0</v>
      </c>
      <c r="V61" s="23">
        <f t="shared" si="133"/>
        <v>0</v>
      </c>
      <c r="W61" s="45"/>
      <c r="X61" s="12">
        <f t="shared" si="134"/>
        <v>0</v>
      </c>
      <c r="Y61" s="23">
        <f t="shared" si="135"/>
        <v>0</v>
      </c>
      <c r="Z61" s="45"/>
      <c r="AA61" s="12">
        <f t="shared" si="136"/>
        <v>0</v>
      </c>
      <c r="AB61" s="23">
        <f t="shared" si="137"/>
        <v>0</v>
      </c>
      <c r="AC61" s="45"/>
      <c r="AD61" s="12">
        <f t="shared" si="138"/>
        <v>0</v>
      </c>
      <c r="AE61" s="23">
        <f t="shared" si="139"/>
        <v>0</v>
      </c>
      <c r="AF61" s="45"/>
      <c r="AG61" s="12">
        <f t="shared" si="140"/>
        <v>0</v>
      </c>
      <c r="AH61" s="23">
        <f t="shared" si="141"/>
        <v>0</v>
      </c>
      <c r="AI61" s="45"/>
      <c r="AJ61" s="12">
        <f t="shared" si="142"/>
        <v>0</v>
      </c>
      <c r="AK61" s="23">
        <f t="shared" si="143"/>
        <v>0</v>
      </c>
      <c r="AL61" s="45"/>
      <c r="AM61" s="12">
        <f t="shared" si="144"/>
        <v>0</v>
      </c>
      <c r="AN61" s="23">
        <f t="shared" si="145"/>
        <v>0</v>
      </c>
      <c r="AO61" s="45"/>
      <c r="AP61" s="12">
        <f t="shared" si="146"/>
        <v>0</v>
      </c>
      <c r="AQ61" s="23">
        <f t="shared" si="147"/>
        <v>0</v>
      </c>
      <c r="AR61" s="45"/>
      <c r="AS61" s="12">
        <f t="shared" si="148"/>
        <v>0</v>
      </c>
      <c r="AT61" s="23">
        <f t="shared" si="149"/>
        <v>0</v>
      </c>
      <c r="AU61" s="45"/>
      <c r="AV61" s="12">
        <f t="shared" si="150"/>
        <v>0</v>
      </c>
      <c r="AW61" s="23">
        <f t="shared" si="151"/>
        <v>0</v>
      </c>
      <c r="AX61" s="45"/>
      <c r="AY61" s="12">
        <f t="shared" si="152"/>
        <v>0</v>
      </c>
      <c r="AZ61" s="23">
        <f t="shared" si="153"/>
        <v>0</v>
      </c>
      <c r="BA61" s="45"/>
      <c r="BB61" s="12">
        <f t="shared" si="154"/>
        <v>0</v>
      </c>
      <c r="BC61" s="23">
        <f t="shared" si="155"/>
        <v>0</v>
      </c>
      <c r="BD61" s="45"/>
      <c r="BE61" s="12">
        <f t="shared" si="156"/>
        <v>0</v>
      </c>
      <c r="BF61" s="23">
        <f t="shared" si="157"/>
        <v>0</v>
      </c>
      <c r="BG61" s="45"/>
      <c r="BH61" s="12">
        <f t="shared" si="158"/>
        <v>0</v>
      </c>
      <c r="BI61" s="23">
        <f t="shared" si="159"/>
        <v>0</v>
      </c>
      <c r="BJ61" s="45"/>
      <c r="BK61" s="12">
        <f t="shared" si="160"/>
        <v>0</v>
      </c>
      <c r="BL61" s="23">
        <f t="shared" si="161"/>
        <v>0</v>
      </c>
      <c r="BM61" s="45"/>
      <c r="BN61" s="12">
        <f t="shared" si="162"/>
        <v>0</v>
      </c>
      <c r="BO61" s="23">
        <f t="shared" si="163"/>
        <v>0</v>
      </c>
      <c r="BP61" s="45"/>
      <c r="BQ61" s="12">
        <f t="shared" si="164"/>
        <v>0</v>
      </c>
      <c r="BR61" s="23">
        <f t="shared" si="165"/>
        <v>0</v>
      </c>
      <c r="BS61" s="45"/>
      <c r="BT61" s="12">
        <f t="shared" si="166"/>
        <v>0</v>
      </c>
      <c r="BU61" s="23">
        <f t="shared" si="167"/>
        <v>0</v>
      </c>
      <c r="BV61" s="45"/>
      <c r="BW61" s="12">
        <f t="shared" si="168"/>
        <v>0</v>
      </c>
      <c r="BX61" s="23">
        <f t="shared" si="169"/>
        <v>0</v>
      </c>
      <c r="BY61" s="45"/>
      <c r="BZ61" s="12">
        <f t="shared" si="170"/>
        <v>0</v>
      </c>
      <c r="CA61" s="23">
        <f t="shared" si="171"/>
        <v>0</v>
      </c>
      <c r="CB61" s="45"/>
      <c r="CC61" s="12">
        <f t="shared" si="172"/>
        <v>0</v>
      </c>
      <c r="CD61" s="23">
        <f t="shared" si="173"/>
        <v>0</v>
      </c>
      <c r="CE61" s="45"/>
      <c r="CF61" s="12">
        <f t="shared" si="174"/>
        <v>0</v>
      </c>
      <c r="CG61" s="23">
        <f t="shared" si="175"/>
        <v>0</v>
      </c>
      <c r="CH61" s="45"/>
      <c r="CI61" s="12">
        <f t="shared" si="176"/>
        <v>0</v>
      </c>
      <c r="CJ61" s="23">
        <f t="shared" si="177"/>
        <v>0</v>
      </c>
      <c r="CK61" s="45"/>
      <c r="CL61" s="12">
        <f t="shared" si="178"/>
        <v>0</v>
      </c>
      <c r="CM61" s="23">
        <f t="shared" si="179"/>
        <v>0</v>
      </c>
      <c r="CN61" s="45"/>
      <c r="CO61" s="12">
        <f t="shared" si="180"/>
        <v>0</v>
      </c>
      <c r="CP61" s="23">
        <f t="shared" si="181"/>
        <v>0</v>
      </c>
      <c r="CQ61" s="45"/>
      <c r="CR61" s="12">
        <f t="shared" si="182"/>
        <v>0</v>
      </c>
      <c r="CS61" s="23">
        <f t="shared" si="183"/>
        <v>0</v>
      </c>
      <c r="CT61" s="45"/>
      <c r="CU61" s="12">
        <f t="shared" si="184"/>
        <v>0</v>
      </c>
      <c r="CV61" s="23">
        <f t="shared" si="185"/>
        <v>0</v>
      </c>
      <c r="CW61" s="45"/>
      <c r="CX61" s="12">
        <f t="shared" si="186"/>
        <v>0</v>
      </c>
      <c r="CY61" s="24">
        <f t="shared" si="187"/>
        <v>0</v>
      </c>
      <c r="CZ61" s="45"/>
      <c r="DA61" s="12">
        <f t="shared" si="188"/>
        <v>0</v>
      </c>
      <c r="DB61" s="23">
        <f t="shared" si="189"/>
        <v>0</v>
      </c>
    </row>
    <row r="62" spans="1:106" ht="15.75" hidden="1" thickBot="1" x14ac:dyDescent="0.35">
      <c r="A62" s="1"/>
      <c r="B62" s="1"/>
      <c r="C62" s="1"/>
      <c r="D62" s="116" t="str">
        <f t="shared" si="128"/>
        <v>-</v>
      </c>
      <c r="E62" s="230"/>
      <c r="F62" s="237" t="s">
        <v>253</v>
      </c>
      <c r="G62" s="225"/>
      <c r="H62" s="225"/>
      <c r="I62" s="238">
        <v>45</v>
      </c>
      <c r="J62" s="125"/>
      <c r="K62" s="126" t="str">
        <f>+IF(F62="","",IF(F62=VLOOKUP(F62,'Master Data (December 2025)'!$B$10:$B$1857,1),"-","No Data"))</f>
        <v>No Data</v>
      </c>
      <c r="L62" s="127">
        <v>1</v>
      </c>
      <c r="M62" s="127">
        <v>1</v>
      </c>
      <c r="N62" s="45"/>
      <c r="O62" s="12">
        <f t="shared" si="129"/>
        <v>0</v>
      </c>
      <c r="P62" s="23">
        <f t="shared" si="190"/>
        <v>0</v>
      </c>
      <c r="Q62" s="45"/>
      <c r="R62" s="12">
        <f t="shared" si="130"/>
        <v>0</v>
      </c>
      <c r="S62" s="23">
        <f t="shared" si="131"/>
        <v>0</v>
      </c>
      <c r="T62" s="45"/>
      <c r="U62" s="12">
        <f t="shared" si="132"/>
        <v>0</v>
      </c>
      <c r="V62" s="23">
        <f t="shared" si="133"/>
        <v>0</v>
      </c>
      <c r="W62" s="45"/>
      <c r="X62" s="12">
        <f t="shared" si="134"/>
        <v>0</v>
      </c>
      <c r="Y62" s="23">
        <f t="shared" si="135"/>
        <v>0</v>
      </c>
      <c r="Z62" s="45"/>
      <c r="AA62" s="12">
        <f t="shared" si="136"/>
        <v>0</v>
      </c>
      <c r="AB62" s="23">
        <f t="shared" si="137"/>
        <v>0</v>
      </c>
      <c r="AC62" s="45"/>
      <c r="AD62" s="12">
        <f t="shared" si="138"/>
        <v>0</v>
      </c>
      <c r="AE62" s="23">
        <f t="shared" si="139"/>
        <v>0</v>
      </c>
      <c r="AF62" s="45"/>
      <c r="AG62" s="12">
        <f t="shared" si="140"/>
        <v>0</v>
      </c>
      <c r="AH62" s="23">
        <f t="shared" si="141"/>
        <v>0</v>
      </c>
      <c r="AI62" s="45"/>
      <c r="AJ62" s="12">
        <f t="shared" si="142"/>
        <v>0</v>
      </c>
      <c r="AK62" s="23">
        <f t="shared" si="143"/>
        <v>0</v>
      </c>
      <c r="AL62" s="45"/>
      <c r="AM62" s="12">
        <f t="shared" si="144"/>
        <v>0</v>
      </c>
      <c r="AN62" s="23">
        <f t="shared" si="145"/>
        <v>0</v>
      </c>
      <c r="AO62" s="45"/>
      <c r="AP62" s="12">
        <f t="shared" si="146"/>
        <v>0</v>
      </c>
      <c r="AQ62" s="23">
        <f t="shared" si="147"/>
        <v>0</v>
      </c>
      <c r="AR62" s="45"/>
      <c r="AS62" s="12">
        <f t="shared" si="148"/>
        <v>0</v>
      </c>
      <c r="AT62" s="23">
        <f t="shared" si="149"/>
        <v>0</v>
      </c>
      <c r="AU62" s="45"/>
      <c r="AV62" s="12">
        <f t="shared" si="150"/>
        <v>0</v>
      </c>
      <c r="AW62" s="23">
        <f t="shared" si="151"/>
        <v>0</v>
      </c>
      <c r="AX62" s="45"/>
      <c r="AY62" s="12">
        <f t="shared" si="152"/>
        <v>0</v>
      </c>
      <c r="AZ62" s="23">
        <f t="shared" si="153"/>
        <v>0</v>
      </c>
      <c r="BA62" s="45"/>
      <c r="BB62" s="12">
        <f t="shared" si="154"/>
        <v>0</v>
      </c>
      <c r="BC62" s="23">
        <f t="shared" si="155"/>
        <v>0</v>
      </c>
      <c r="BD62" s="45"/>
      <c r="BE62" s="12">
        <f t="shared" si="156"/>
        <v>0</v>
      </c>
      <c r="BF62" s="23">
        <f t="shared" si="157"/>
        <v>0</v>
      </c>
      <c r="BG62" s="45"/>
      <c r="BH62" s="12">
        <f t="shared" si="158"/>
        <v>0</v>
      </c>
      <c r="BI62" s="23">
        <f t="shared" si="159"/>
        <v>0</v>
      </c>
      <c r="BJ62" s="45"/>
      <c r="BK62" s="12">
        <f t="shared" si="160"/>
        <v>0</v>
      </c>
      <c r="BL62" s="23">
        <f t="shared" si="161"/>
        <v>0</v>
      </c>
      <c r="BM62" s="45"/>
      <c r="BN62" s="12">
        <f t="shared" si="162"/>
        <v>0</v>
      </c>
      <c r="BO62" s="23">
        <f t="shared" si="163"/>
        <v>0</v>
      </c>
      <c r="BP62" s="45"/>
      <c r="BQ62" s="12">
        <f t="shared" si="164"/>
        <v>0</v>
      </c>
      <c r="BR62" s="23">
        <f t="shared" si="165"/>
        <v>0</v>
      </c>
      <c r="BS62" s="45"/>
      <c r="BT62" s="12">
        <f t="shared" si="166"/>
        <v>0</v>
      </c>
      <c r="BU62" s="23">
        <f t="shared" si="167"/>
        <v>0</v>
      </c>
      <c r="BV62" s="45"/>
      <c r="BW62" s="12">
        <f t="shared" si="168"/>
        <v>0</v>
      </c>
      <c r="BX62" s="23">
        <f t="shared" si="169"/>
        <v>0</v>
      </c>
      <c r="BY62" s="45"/>
      <c r="BZ62" s="12">
        <f t="shared" si="170"/>
        <v>0</v>
      </c>
      <c r="CA62" s="23">
        <f t="shared" si="171"/>
        <v>0</v>
      </c>
      <c r="CB62" s="45"/>
      <c r="CC62" s="12">
        <f t="shared" si="172"/>
        <v>0</v>
      </c>
      <c r="CD62" s="23">
        <f t="shared" si="173"/>
        <v>0</v>
      </c>
      <c r="CE62" s="45"/>
      <c r="CF62" s="12">
        <f t="shared" si="174"/>
        <v>0</v>
      </c>
      <c r="CG62" s="23">
        <f t="shared" si="175"/>
        <v>0</v>
      </c>
      <c r="CH62" s="45"/>
      <c r="CI62" s="12">
        <f t="shared" si="176"/>
        <v>0</v>
      </c>
      <c r="CJ62" s="23">
        <f t="shared" si="177"/>
        <v>0</v>
      </c>
      <c r="CK62" s="45"/>
      <c r="CL62" s="12">
        <f t="shared" si="178"/>
        <v>0</v>
      </c>
      <c r="CM62" s="23">
        <f t="shared" si="179"/>
        <v>0</v>
      </c>
      <c r="CN62" s="45"/>
      <c r="CO62" s="12">
        <f t="shared" si="180"/>
        <v>0</v>
      </c>
      <c r="CP62" s="23">
        <f t="shared" si="181"/>
        <v>0</v>
      </c>
      <c r="CQ62" s="45"/>
      <c r="CR62" s="12">
        <f t="shared" si="182"/>
        <v>0</v>
      </c>
      <c r="CS62" s="23">
        <f t="shared" si="183"/>
        <v>0</v>
      </c>
      <c r="CT62" s="45"/>
      <c r="CU62" s="12">
        <f t="shared" si="184"/>
        <v>0</v>
      </c>
      <c r="CV62" s="23">
        <f t="shared" si="185"/>
        <v>0</v>
      </c>
      <c r="CW62" s="45"/>
      <c r="CX62" s="12">
        <f t="shared" si="186"/>
        <v>0</v>
      </c>
      <c r="CY62" s="24">
        <f t="shared" si="187"/>
        <v>0</v>
      </c>
      <c r="CZ62" s="45"/>
      <c r="DA62" s="12">
        <f t="shared" si="188"/>
        <v>0</v>
      </c>
      <c r="DB62" s="23">
        <f t="shared" si="189"/>
        <v>0</v>
      </c>
    </row>
    <row r="63" spans="1:106" ht="15.75" hidden="1" thickBot="1" x14ac:dyDescent="0.35">
      <c r="A63" s="1"/>
      <c r="B63" s="1"/>
      <c r="C63" s="1"/>
      <c r="D63" s="116" t="str">
        <f t="shared" si="128"/>
        <v>-</v>
      </c>
      <c r="E63" s="230"/>
      <c r="F63" s="237" t="s">
        <v>263</v>
      </c>
      <c r="G63" s="225"/>
      <c r="H63" s="225"/>
      <c r="I63" s="238">
        <v>30</v>
      </c>
      <c r="J63" s="125"/>
      <c r="K63" s="126" t="str">
        <f>+IF(F63="","",IF(F63=VLOOKUP(F63,'Master Data (December 2025)'!$B$10:$B$1857,1),"-","No Data"))</f>
        <v>No Data</v>
      </c>
      <c r="L63" s="127">
        <v>1</v>
      </c>
      <c r="M63" s="127">
        <v>1</v>
      </c>
      <c r="N63" s="45"/>
      <c r="O63" s="12">
        <f t="shared" si="129"/>
        <v>0</v>
      </c>
      <c r="P63" s="23">
        <f t="shared" si="190"/>
        <v>0</v>
      </c>
      <c r="Q63" s="45"/>
      <c r="R63" s="12">
        <f t="shared" si="130"/>
        <v>0</v>
      </c>
      <c r="S63" s="23">
        <f t="shared" si="131"/>
        <v>0</v>
      </c>
      <c r="T63" s="45"/>
      <c r="U63" s="12">
        <f t="shared" si="132"/>
        <v>0</v>
      </c>
      <c r="V63" s="23">
        <f t="shared" si="133"/>
        <v>0</v>
      </c>
      <c r="W63" s="45"/>
      <c r="X63" s="12">
        <f t="shared" si="134"/>
        <v>0</v>
      </c>
      <c r="Y63" s="23">
        <f t="shared" si="135"/>
        <v>0</v>
      </c>
      <c r="Z63" s="45"/>
      <c r="AA63" s="12">
        <f t="shared" si="136"/>
        <v>0</v>
      </c>
      <c r="AB63" s="23">
        <f t="shared" si="137"/>
        <v>0</v>
      </c>
      <c r="AC63" s="45"/>
      <c r="AD63" s="12">
        <f t="shared" si="138"/>
        <v>0</v>
      </c>
      <c r="AE63" s="23">
        <f t="shared" si="139"/>
        <v>0</v>
      </c>
      <c r="AF63" s="45"/>
      <c r="AG63" s="12">
        <f t="shared" si="140"/>
        <v>0</v>
      </c>
      <c r="AH63" s="23">
        <f t="shared" si="141"/>
        <v>0</v>
      </c>
      <c r="AI63" s="45"/>
      <c r="AJ63" s="12">
        <f t="shared" si="142"/>
        <v>0</v>
      </c>
      <c r="AK63" s="23">
        <f t="shared" si="143"/>
        <v>0</v>
      </c>
      <c r="AL63" s="45"/>
      <c r="AM63" s="12">
        <f t="shared" si="144"/>
        <v>0</v>
      </c>
      <c r="AN63" s="23">
        <f t="shared" si="145"/>
        <v>0</v>
      </c>
      <c r="AO63" s="45"/>
      <c r="AP63" s="12">
        <f t="shared" si="146"/>
        <v>0</v>
      </c>
      <c r="AQ63" s="23">
        <f t="shared" si="147"/>
        <v>0</v>
      </c>
      <c r="AR63" s="45"/>
      <c r="AS63" s="12">
        <f t="shared" si="148"/>
        <v>0</v>
      </c>
      <c r="AT63" s="23">
        <f t="shared" si="149"/>
        <v>0</v>
      </c>
      <c r="AU63" s="45"/>
      <c r="AV63" s="12">
        <f t="shared" si="150"/>
        <v>0</v>
      </c>
      <c r="AW63" s="23">
        <f t="shared" si="151"/>
        <v>0</v>
      </c>
      <c r="AX63" s="45"/>
      <c r="AY63" s="12">
        <f t="shared" si="152"/>
        <v>0</v>
      </c>
      <c r="AZ63" s="23">
        <f t="shared" si="153"/>
        <v>0</v>
      </c>
      <c r="BA63" s="45"/>
      <c r="BB63" s="12">
        <f t="shared" si="154"/>
        <v>0</v>
      </c>
      <c r="BC63" s="23">
        <f t="shared" si="155"/>
        <v>0</v>
      </c>
      <c r="BD63" s="45"/>
      <c r="BE63" s="12">
        <f t="shared" si="156"/>
        <v>0</v>
      </c>
      <c r="BF63" s="23">
        <f t="shared" si="157"/>
        <v>0</v>
      </c>
      <c r="BG63" s="45"/>
      <c r="BH63" s="12">
        <f t="shared" si="158"/>
        <v>0</v>
      </c>
      <c r="BI63" s="23">
        <f t="shared" si="159"/>
        <v>0</v>
      </c>
      <c r="BJ63" s="45"/>
      <c r="BK63" s="12">
        <f t="shared" si="160"/>
        <v>0</v>
      </c>
      <c r="BL63" s="23">
        <f t="shared" si="161"/>
        <v>0</v>
      </c>
      <c r="BM63" s="45"/>
      <c r="BN63" s="12">
        <f t="shared" si="162"/>
        <v>0</v>
      </c>
      <c r="BO63" s="23">
        <f t="shared" si="163"/>
        <v>0</v>
      </c>
      <c r="BP63" s="45"/>
      <c r="BQ63" s="12">
        <f t="shared" si="164"/>
        <v>0</v>
      </c>
      <c r="BR63" s="23">
        <f t="shared" si="165"/>
        <v>0</v>
      </c>
      <c r="BS63" s="45"/>
      <c r="BT63" s="12">
        <f t="shared" si="166"/>
        <v>0</v>
      </c>
      <c r="BU63" s="23">
        <f t="shared" si="167"/>
        <v>0</v>
      </c>
      <c r="BV63" s="45"/>
      <c r="BW63" s="12">
        <f t="shared" si="168"/>
        <v>0</v>
      </c>
      <c r="BX63" s="23">
        <f t="shared" si="169"/>
        <v>0</v>
      </c>
      <c r="BY63" s="45"/>
      <c r="BZ63" s="12">
        <f t="shared" si="170"/>
        <v>0</v>
      </c>
      <c r="CA63" s="23">
        <f t="shared" si="171"/>
        <v>0</v>
      </c>
      <c r="CB63" s="45"/>
      <c r="CC63" s="12">
        <f t="shared" si="172"/>
        <v>0</v>
      </c>
      <c r="CD63" s="23">
        <f t="shared" si="173"/>
        <v>0</v>
      </c>
      <c r="CE63" s="45"/>
      <c r="CF63" s="12">
        <f t="shared" si="174"/>
        <v>0</v>
      </c>
      <c r="CG63" s="23">
        <f t="shared" si="175"/>
        <v>0</v>
      </c>
      <c r="CH63" s="45"/>
      <c r="CI63" s="12">
        <f t="shared" si="176"/>
        <v>0</v>
      </c>
      <c r="CJ63" s="23">
        <f t="shared" si="177"/>
        <v>0</v>
      </c>
      <c r="CK63" s="45"/>
      <c r="CL63" s="12">
        <f t="shared" si="178"/>
        <v>0</v>
      </c>
      <c r="CM63" s="23">
        <f t="shared" si="179"/>
        <v>0</v>
      </c>
      <c r="CN63" s="45"/>
      <c r="CO63" s="12">
        <f t="shared" si="180"/>
        <v>0</v>
      </c>
      <c r="CP63" s="23">
        <f t="shared" si="181"/>
        <v>0</v>
      </c>
      <c r="CQ63" s="45"/>
      <c r="CR63" s="12">
        <f t="shared" si="182"/>
        <v>0</v>
      </c>
      <c r="CS63" s="23">
        <f t="shared" si="183"/>
        <v>0</v>
      </c>
      <c r="CT63" s="45"/>
      <c r="CU63" s="12">
        <f t="shared" si="184"/>
        <v>0</v>
      </c>
      <c r="CV63" s="23">
        <f t="shared" si="185"/>
        <v>0</v>
      </c>
      <c r="CW63" s="45"/>
      <c r="CX63" s="12">
        <f t="shared" si="186"/>
        <v>0</v>
      </c>
      <c r="CY63" s="24">
        <f t="shared" si="187"/>
        <v>0</v>
      </c>
      <c r="CZ63" s="45"/>
      <c r="DA63" s="12">
        <f t="shared" si="188"/>
        <v>0</v>
      </c>
      <c r="DB63" s="23">
        <f t="shared" si="189"/>
        <v>0</v>
      </c>
    </row>
    <row r="64" spans="1:106" ht="15.75" hidden="1" thickBot="1" x14ac:dyDescent="0.35">
      <c r="A64" s="1"/>
      <c r="B64" s="1"/>
      <c r="C64" s="1"/>
      <c r="D64" s="116" t="str">
        <f t="shared" si="128"/>
        <v>-</v>
      </c>
      <c r="E64" s="230"/>
      <c r="F64" s="237" t="s">
        <v>274</v>
      </c>
      <c r="G64" s="225"/>
      <c r="H64" s="225"/>
      <c r="I64" s="238">
        <v>15</v>
      </c>
      <c r="J64" s="125"/>
      <c r="K64" s="126" t="str">
        <f>+IF(F64="","",IF(F64=VLOOKUP(F64,'Master Data (December 2025)'!$B$10:$B$1857,1),"-","No Data"))</f>
        <v>No Data</v>
      </c>
      <c r="L64" s="127">
        <v>1</v>
      </c>
      <c r="M64" s="127">
        <v>1</v>
      </c>
      <c r="N64" s="45"/>
      <c r="O64" s="12">
        <f t="shared" si="129"/>
        <v>0</v>
      </c>
      <c r="P64" s="23">
        <f t="shared" si="190"/>
        <v>0</v>
      </c>
      <c r="Q64" s="45"/>
      <c r="R64" s="12">
        <f t="shared" si="130"/>
        <v>0</v>
      </c>
      <c r="S64" s="23">
        <f t="shared" si="131"/>
        <v>0</v>
      </c>
      <c r="T64" s="45"/>
      <c r="U64" s="12">
        <f t="shared" si="132"/>
        <v>0</v>
      </c>
      <c r="V64" s="23">
        <f t="shared" si="133"/>
        <v>0</v>
      </c>
      <c r="W64" s="45"/>
      <c r="X64" s="12">
        <f t="shared" si="134"/>
        <v>0</v>
      </c>
      <c r="Y64" s="23">
        <f t="shared" si="135"/>
        <v>0</v>
      </c>
      <c r="Z64" s="45"/>
      <c r="AA64" s="12">
        <f t="shared" si="136"/>
        <v>0</v>
      </c>
      <c r="AB64" s="23">
        <f t="shared" si="137"/>
        <v>0</v>
      </c>
      <c r="AC64" s="45"/>
      <c r="AD64" s="12">
        <f t="shared" si="138"/>
        <v>0</v>
      </c>
      <c r="AE64" s="23">
        <f t="shared" si="139"/>
        <v>0</v>
      </c>
      <c r="AF64" s="45"/>
      <c r="AG64" s="12">
        <f t="shared" si="140"/>
        <v>0</v>
      </c>
      <c r="AH64" s="23">
        <f t="shared" si="141"/>
        <v>0</v>
      </c>
      <c r="AI64" s="45"/>
      <c r="AJ64" s="12">
        <f t="shared" si="142"/>
        <v>0</v>
      </c>
      <c r="AK64" s="23">
        <f t="shared" si="143"/>
        <v>0</v>
      </c>
      <c r="AL64" s="45"/>
      <c r="AM64" s="12">
        <f t="shared" si="144"/>
        <v>0</v>
      </c>
      <c r="AN64" s="23">
        <f t="shared" si="145"/>
        <v>0</v>
      </c>
      <c r="AO64" s="45"/>
      <c r="AP64" s="12">
        <f t="shared" si="146"/>
        <v>0</v>
      </c>
      <c r="AQ64" s="23">
        <f t="shared" si="147"/>
        <v>0</v>
      </c>
      <c r="AR64" s="45"/>
      <c r="AS64" s="12">
        <f t="shared" si="148"/>
        <v>0</v>
      </c>
      <c r="AT64" s="23">
        <f t="shared" si="149"/>
        <v>0</v>
      </c>
      <c r="AU64" s="45"/>
      <c r="AV64" s="12">
        <f t="shared" si="150"/>
        <v>0</v>
      </c>
      <c r="AW64" s="23">
        <f t="shared" si="151"/>
        <v>0</v>
      </c>
      <c r="AX64" s="45"/>
      <c r="AY64" s="12">
        <f t="shared" si="152"/>
        <v>0</v>
      </c>
      <c r="AZ64" s="23">
        <f t="shared" si="153"/>
        <v>0</v>
      </c>
      <c r="BA64" s="45"/>
      <c r="BB64" s="12">
        <f t="shared" si="154"/>
        <v>0</v>
      </c>
      <c r="BC64" s="23">
        <f t="shared" si="155"/>
        <v>0</v>
      </c>
      <c r="BD64" s="45"/>
      <c r="BE64" s="12">
        <f t="shared" si="156"/>
        <v>0</v>
      </c>
      <c r="BF64" s="23">
        <f t="shared" si="157"/>
        <v>0</v>
      </c>
      <c r="BG64" s="45"/>
      <c r="BH64" s="12">
        <f t="shared" si="158"/>
        <v>0</v>
      </c>
      <c r="BI64" s="23">
        <f t="shared" si="159"/>
        <v>0</v>
      </c>
      <c r="BJ64" s="45"/>
      <c r="BK64" s="12">
        <f t="shared" si="160"/>
        <v>0</v>
      </c>
      <c r="BL64" s="23">
        <f t="shared" si="161"/>
        <v>0</v>
      </c>
      <c r="BM64" s="45"/>
      <c r="BN64" s="12">
        <f t="shared" si="162"/>
        <v>0</v>
      </c>
      <c r="BO64" s="23">
        <f t="shared" si="163"/>
        <v>0</v>
      </c>
      <c r="BP64" s="45"/>
      <c r="BQ64" s="12">
        <f t="shared" si="164"/>
        <v>0</v>
      </c>
      <c r="BR64" s="23">
        <f t="shared" si="165"/>
        <v>0</v>
      </c>
      <c r="BS64" s="45"/>
      <c r="BT64" s="12">
        <f t="shared" si="166"/>
        <v>0</v>
      </c>
      <c r="BU64" s="23">
        <f t="shared" si="167"/>
        <v>0</v>
      </c>
      <c r="BV64" s="45"/>
      <c r="BW64" s="12">
        <f t="shared" si="168"/>
        <v>0</v>
      </c>
      <c r="BX64" s="23">
        <f t="shared" si="169"/>
        <v>0</v>
      </c>
      <c r="BY64" s="45"/>
      <c r="BZ64" s="12">
        <f t="shared" si="170"/>
        <v>0</v>
      </c>
      <c r="CA64" s="23">
        <f t="shared" si="171"/>
        <v>0</v>
      </c>
      <c r="CB64" s="45"/>
      <c r="CC64" s="12">
        <f t="shared" si="172"/>
        <v>0</v>
      </c>
      <c r="CD64" s="23">
        <f t="shared" si="173"/>
        <v>0</v>
      </c>
      <c r="CE64" s="45"/>
      <c r="CF64" s="12">
        <f t="shared" si="174"/>
        <v>0</v>
      </c>
      <c r="CG64" s="23">
        <f t="shared" si="175"/>
        <v>0</v>
      </c>
      <c r="CH64" s="45"/>
      <c r="CI64" s="12">
        <f t="shared" si="176"/>
        <v>0</v>
      </c>
      <c r="CJ64" s="23">
        <f t="shared" si="177"/>
        <v>0</v>
      </c>
      <c r="CK64" s="45"/>
      <c r="CL64" s="12">
        <f t="shared" si="178"/>
        <v>0</v>
      </c>
      <c r="CM64" s="23">
        <f t="shared" si="179"/>
        <v>0</v>
      </c>
      <c r="CN64" s="45"/>
      <c r="CO64" s="12">
        <f t="shared" si="180"/>
        <v>0</v>
      </c>
      <c r="CP64" s="23">
        <f t="shared" si="181"/>
        <v>0</v>
      </c>
      <c r="CQ64" s="45"/>
      <c r="CR64" s="12">
        <f t="shared" si="182"/>
        <v>0</v>
      </c>
      <c r="CS64" s="23">
        <f t="shared" si="183"/>
        <v>0</v>
      </c>
      <c r="CT64" s="45"/>
      <c r="CU64" s="12">
        <f t="shared" si="184"/>
        <v>0</v>
      </c>
      <c r="CV64" s="23">
        <f t="shared" si="185"/>
        <v>0</v>
      </c>
      <c r="CW64" s="45"/>
      <c r="CX64" s="12">
        <f t="shared" si="186"/>
        <v>0</v>
      </c>
      <c r="CY64" s="24">
        <f t="shared" si="187"/>
        <v>0</v>
      </c>
      <c r="CZ64" s="45"/>
      <c r="DA64" s="12">
        <f t="shared" si="188"/>
        <v>0</v>
      </c>
      <c r="DB64" s="23">
        <f t="shared" si="189"/>
        <v>0</v>
      </c>
    </row>
    <row r="65" spans="1:106" ht="15.75" hidden="1" thickBot="1" x14ac:dyDescent="0.35">
      <c r="A65" s="1"/>
      <c r="B65" s="1"/>
      <c r="C65" s="1"/>
      <c r="D65" s="116" t="str">
        <f t="shared" si="128"/>
        <v>-</v>
      </c>
      <c r="E65" s="230"/>
      <c r="F65" s="237" t="s">
        <v>236</v>
      </c>
      <c r="G65" s="225"/>
      <c r="H65" s="225"/>
      <c r="I65" s="238">
        <v>15</v>
      </c>
      <c r="J65" s="125"/>
      <c r="K65" s="126" t="str">
        <f>+IF(F65="","",IF(F65=VLOOKUP(F65,'Master Data (December 2025)'!$B$10:$B$1857,1),"-","No Data"))</f>
        <v>No Data</v>
      </c>
      <c r="L65" s="127">
        <v>1</v>
      </c>
      <c r="M65" s="127">
        <v>1</v>
      </c>
      <c r="N65" s="45"/>
      <c r="O65" s="12">
        <f t="shared" si="129"/>
        <v>0</v>
      </c>
      <c r="P65" s="23">
        <f t="shared" si="190"/>
        <v>0</v>
      </c>
      <c r="Q65" s="45"/>
      <c r="R65" s="12">
        <f t="shared" si="130"/>
        <v>0</v>
      </c>
      <c r="S65" s="23">
        <f t="shared" si="131"/>
        <v>0</v>
      </c>
      <c r="T65" s="45"/>
      <c r="U65" s="12">
        <f t="shared" si="132"/>
        <v>0</v>
      </c>
      <c r="V65" s="23">
        <f t="shared" si="133"/>
        <v>0</v>
      </c>
      <c r="W65" s="45"/>
      <c r="X65" s="12">
        <f t="shared" si="134"/>
        <v>0</v>
      </c>
      <c r="Y65" s="23">
        <f t="shared" si="135"/>
        <v>0</v>
      </c>
      <c r="Z65" s="45"/>
      <c r="AA65" s="12">
        <f t="shared" si="136"/>
        <v>0</v>
      </c>
      <c r="AB65" s="23">
        <f t="shared" si="137"/>
        <v>0</v>
      </c>
      <c r="AC65" s="45"/>
      <c r="AD65" s="12">
        <f t="shared" si="138"/>
        <v>0</v>
      </c>
      <c r="AE65" s="23">
        <f t="shared" si="139"/>
        <v>0</v>
      </c>
      <c r="AF65" s="45"/>
      <c r="AG65" s="12">
        <f t="shared" si="140"/>
        <v>0</v>
      </c>
      <c r="AH65" s="23">
        <f t="shared" si="141"/>
        <v>0</v>
      </c>
      <c r="AI65" s="45"/>
      <c r="AJ65" s="12">
        <f t="shared" si="142"/>
        <v>0</v>
      </c>
      <c r="AK65" s="23">
        <f t="shared" si="143"/>
        <v>0</v>
      </c>
      <c r="AL65" s="45"/>
      <c r="AM65" s="12">
        <f t="shared" si="144"/>
        <v>0</v>
      </c>
      <c r="AN65" s="23">
        <f t="shared" si="145"/>
        <v>0</v>
      </c>
      <c r="AO65" s="45"/>
      <c r="AP65" s="12">
        <f t="shared" si="146"/>
        <v>0</v>
      </c>
      <c r="AQ65" s="23">
        <f t="shared" si="147"/>
        <v>0</v>
      </c>
      <c r="AR65" s="45"/>
      <c r="AS65" s="12">
        <f t="shared" si="148"/>
        <v>0</v>
      </c>
      <c r="AT65" s="23">
        <f t="shared" si="149"/>
        <v>0</v>
      </c>
      <c r="AU65" s="45"/>
      <c r="AV65" s="12">
        <f t="shared" si="150"/>
        <v>0</v>
      </c>
      <c r="AW65" s="23">
        <f t="shared" si="151"/>
        <v>0</v>
      </c>
      <c r="AX65" s="45"/>
      <c r="AY65" s="12">
        <f t="shared" si="152"/>
        <v>0</v>
      </c>
      <c r="AZ65" s="23">
        <f t="shared" si="153"/>
        <v>0</v>
      </c>
      <c r="BA65" s="45"/>
      <c r="BB65" s="12">
        <f t="shared" si="154"/>
        <v>0</v>
      </c>
      <c r="BC65" s="23">
        <f t="shared" si="155"/>
        <v>0</v>
      </c>
      <c r="BD65" s="45"/>
      <c r="BE65" s="12">
        <f t="shared" si="156"/>
        <v>0</v>
      </c>
      <c r="BF65" s="23">
        <f t="shared" si="157"/>
        <v>0</v>
      </c>
      <c r="BG65" s="45"/>
      <c r="BH65" s="12">
        <f t="shared" si="158"/>
        <v>0</v>
      </c>
      <c r="BI65" s="23">
        <f t="shared" si="159"/>
        <v>0</v>
      </c>
      <c r="BJ65" s="45"/>
      <c r="BK65" s="12">
        <f t="shared" si="160"/>
        <v>0</v>
      </c>
      <c r="BL65" s="23">
        <f t="shared" si="161"/>
        <v>0</v>
      </c>
      <c r="BM65" s="45"/>
      <c r="BN65" s="12">
        <f t="shared" si="162"/>
        <v>0</v>
      </c>
      <c r="BO65" s="23">
        <f t="shared" si="163"/>
        <v>0</v>
      </c>
      <c r="BP65" s="45"/>
      <c r="BQ65" s="12">
        <f t="shared" si="164"/>
        <v>0</v>
      </c>
      <c r="BR65" s="23">
        <f t="shared" si="165"/>
        <v>0</v>
      </c>
      <c r="BS65" s="45"/>
      <c r="BT65" s="12">
        <f t="shared" si="166"/>
        <v>0</v>
      </c>
      <c r="BU65" s="23">
        <f t="shared" si="167"/>
        <v>0</v>
      </c>
      <c r="BV65" s="45"/>
      <c r="BW65" s="12">
        <f t="shared" si="168"/>
        <v>0</v>
      </c>
      <c r="BX65" s="23">
        <f t="shared" si="169"/>
        <v>0</v>
      </c>
      <c r="BY65" s="45"/>
      <c r="BZ65" s="12">
        <f t="shared" si="170"/>
        <v>0</v>
      </c>
      <c r="CA65" s="23">
        <f t="shared" si="171"/>
        <v>0</v>
      </c>
      <c r="CB65" s="45"/>
      <c r="CC65" s="12">
        <f t="shared" si="172"/>
        <v>0</v>
      </c>
      <c r="CD65" s="23">
        <f t="shared" si="173"/>
        <v>0</v>
      </c>
      <c r="CE65" s="45"/>
      <c r="CF65" s="12">
        <f t="shared" si="174"/>
        <v>0</v>
      </c>
      <c r="CG65" s="23">
        <f t="shared" si="175"/>
        <v>0</v>
      </c>
      <c r="CH65" s="45"/>
      <c r="CI65" s="12">
        <f t="shared" si="176"/>
        <v>0</v>
      </c>
      <c r="CJ65" s="23">
        <f t="shared" si="177"/>
        <v>0</v>
      </c>
      <c r="CK65" s="45"/>
      <c r="CL65" s="12">
        <f t="shared" si="178"/>
        <v>0</v>
      </c>
      <c r="CM65" s="23">
        <f t="shared" si="179"/>
        <v>0</v>
      </c>
      <c r="CN65" s="45"/>
      <c r="CO65" s="12">
        <f t="shared" si="180"/>
        <v>0</v>
      </c>
      <c r="CP65" s="23">
        <f t="shared" si="181"/>
        <v>0</v>
      </c>
      <c r="CQ65" s="45"/>
      <c r="CR65" s="12">
        <f t="shared" si="182"/>
        <v>0</v>
      </c>
      <c r="CS65" s="23">
        <f t="shared" si="183"/>
        <v>0</v>
      </c>
      <c r="CT65" s="45"/>
      <c r="CU65" s="12">
        <f t="shared" si="184"/>
        <v>0</v>
      </c>
      <c r="CV65" s="23">
        <f t="shared" si="185"/>
        <v>0</v>
      </c>
      <c r="CW65" s="45"/>
      <c r="CX65" s="12">
        <f t="shared" si="186"/>
        <v>0</v>
      </c>
      <c r="CY65" s="24">
        <f t="shared" si="187"/>
        <v>0</v>
      </c>
      <c r="CZ65" s="45"/>
      <c r="DA65" s="12">
        <f t="shared" si="188"/>
        <v>0</v>
      </c>
      <c r="DB65" s="23">
        <f t="shared" si="189"/>
        <v>0</v>
      </c>
    </row>
    <row r="66" spans="1:106" ht="15.75" hidden="1" thickBot="1" x14ac:dyDescent="0.35">
      <c r="A66" s="1"/>
      <c r="B66" s="1"/>
      <c r="C66" s="1"/>
      <c r="D66" s="116" t="str">
        <f t="shared" si="128"/>
        <v>-</v>
      </c>
      <c r="E66" s="231"/>
      <c r="F66" s="239" t="s">
        <v>238</v>
      </c>
      <c r="G66" s="92"/>
      <c r="H66" s="92"/>
      <c r="I66" s="240">
        <v>20</v>
      </c>
      <c r="J66" s="125"/>
      <c r="K66" s="126" t="str">
        <f>+IF(F66="","",IF(F66=VLOOKUP(F66,'Master Data (December 2025)'!$B$10:$B$1857,1),"-","No Data"))</f>
        <v>No Data</v>
      </c>
      <c r="L66" s="127">
        <v>1</v>
      </c>
      <c r="M66" s="127">
        <v>1</v>
      </c>
      <c r="N66" s="45"/>
      <c r="O66" s="12">
        <f t="shared" si="129"/>
        <v>0</v>
      </c>
      <c r="P66" s="23">
        <f t="shared" si="190"/>
        <v>0</v>
      </c>
      <c r="Q66" s="45"/>
      <c r="R66" s="12">
        <f t="shared" si="130"/>
        <v>0</v>
      </c>
      <c r="S66" s="23">
        <f t="shared" si="131"/>
        <v>0</v>
      </c>
      <c r="T66" s="45"/>
      <c r="U66" s="12">
        <f t="shared" si="132"/>
        <v>0</v>
      </c>
      <c r="V66" s="23">
        <f t="shared" si="133"/>
        <v>0</v>
      </c>
      <c r="W66" s="45"/>
      <c r="X66" s="12">
        <f t="shared" si="134"/>
        <v>0</v>
      </c>
      <c r="Y66" s="23">
        <f t="shared" si="135"/>
        <v>0</v>
      </c>
      <c r="Z66" s="45"/>
      <c r="AA66" s="12">
        <f t="shared" si="136"/>
        <v>0</v>
      </c>
      <c r="AB66" s="23">
        <f t="shared" si="137"/>
        <v>0</v>
      </c>
      <c r="AC66" s="45"/>
      <c r="AD66" s="12">
        <f t="shared" si="138"/>
        <v>0</v>
      </c>
      <c r="AE66" s="23">
        <f t="shared" si="139"/>
        <v>0</v>
      </c>
      <c r="AF66" s="45"/>
      <c r="AG66" s="12">
        <f t="shared" si="140"/>
        <v>0</v>
      </c>
      <c r="AH66" s="23">
        <f t="shared" si="141"/>
        <v>0</v>
      </c>
      <c r="AI66" s="45"/>
      <c r="AJ66" s="12">
        <f t="shared" si="142"/>
        <v>0</v>
      </c>
      <c r="AK66" s="23">
        <f t="shared" si="143"/>
        <v>0</v>
      </c>
      <c r="AL66" s="45"/>
      <c r="AM66" s="12">
        <f t="shared" si="144"/>
        <v>0</v>
      </c>
      <c r="AN66" s="23">
        <f t="shared" si="145"/>
        <v>0</v>
      </c>
      <c r="AO66" s="45"/>
      <c r="AP66" s="12">
        <f t="shared" si="146"/>
        <v>0</v>
      </c>
      <c r="AQ66" s="23">
        <f t="shared" si="147"/>
        <v>0</v>
      </c>
      <c r="AR66" s="45"/>
      <c r="AS66" s="12">
        <f t="shared" si="148"/>
        <v>0</v>
      </c>
      <c r="AT66" s="23">
        <f t="shared" si="149"/>
        <v>0</v>
      </c>
      <c r="AU66" s="45"/>
      <c r="AV66" s="12">
        <f t="shared" si="150"/>
        <v>0</v>
      </c>
      <c r="AW66" s="23">
        <f t="shared" si="151"/>
        <v>0</v>
      </c>
      <c r="AX66" s="45"/>
      <c r="AY66" s="12">
        <f t="shared" si="152"/>
        <v>0</v>
      </c>
      <c r="AZ66" s="23">
        <f t="shared" si="153"/>
        <v>0</v>
      </c>
      <c r="BA66" s="45"/>
      <c r="BB66" s="12">
        <f t="shared" si="154"/>
        <v>0</v>
      </c>
      <c r="BC66" s="23">
        <f t="shared" si="155"/>
        <v>0</v>
      </c>
      <c r="BD66" s="45"/>
      <c r="BE66" s="12">
        <f t="shared" si="156"/>
        <v>0</v>
      </c>
      <c r="BF66" s="23">
        <f t="shared" si="157"/>
        <v>0</v>
      </c>
      <c r="BG66" s="45"/>
      <c r="BH66" s="12">
        <f t="shared" si="158"/>
        <v>0</v>
      </c>
      <c r="BI66" s="23">
        <f t="shared" si="159"/>
        <v>0</v>
      </c>
      <c r="BJ66" s="45"/>
      <c r="BK66" s="12">
        <f t="shared" si="160"/>
        <v>0</v>
      </c>
      <c r="BL66" s="23">
        <f t="shared" si="161"/>
        <v>0</v>
      </c>
      <c r="BM66" s="45"/>
      <c r="BN66" s="12">
        <f t="shared" si="162"/>
        <v>0</v>
      </c>
      <c r="BO66" s="23">
        <f t="shared" si="163"/>
        <v>0</v>
      </c>
      <c r="BP66" s="45"/>
      <c r="BQ66" s="12">
        <f t="shared" si="164"/>
        <v>0</v>
      </c>
      <c r="BR66" s="23">
        <f t="shared" si="165"/>
        <v>0</v>
      </c>
      <c r="BS66" s="45"/>
      <c r="BT66" s="12">
        <f t="shared" si="166"/>
        <v>0</v>
      </c>
      <c r="BU66" s="23">
        <f t="shared" si="167"/>
        <v>0</v>
      </c>
      <c r="BV66" s="45"/>
      <c r="BW66" s="12">
        <f t="shared" si="168"/>
        <v>0</v>
      </c>
      <c r="BX66" s="23">
        <f t="shared" si="169"/>
        <v>0</v>
      </c>
      <c r="BY66" s="45"/>
      <c r="BZ66" s="12">
        <f t="shared" si="170"/>
        <v>0</v>
      </c>
      <c r="CA66" s="23">
        <f t="shared" si="171"/>
        <v>0</v>
      </c>
      <c r="CB66" s="45"/>
      <c r="CC66" s="12">
        <f t="shared" si="172"/>
        <v>0</v>
      </c>
      <c r="CD66" s="23">
        <f t="shared" si="173"/>
        <v>0</v>
      </c>
      <c r="CE66" s="45"/>
      <c r="CF66" s="12">
        <f t="shared" si="174"/>
        <v>0</v>
      </c>
      <c r="CG66" s="23">
        <f t="shared" si="175"/>
        <v>0</v>
      </c>
      <c r="CH66" s="45"/>
      <c r="CI66" s="12">
        <f t="shared" si="176"/>
        <v>0</v>
      </c>
      <c r="CJ66" s="23">
        <f t="shared" si="177"/>
        <v>0</v>
      </c>
      <c r="CK66" s="45"/>
      <c r="CL66" s="12">
        <f t="shared" si="178"/>
        <v>0</v>
      </c>
      <c r="CM66" s="23">
        <f t="shared" si="179"/>
        <v>0</v>
      </c>
      <c r="CN66" s="45"/>
      <c r="CO66" s="12">
        <f t="shared" si="180"/>
        <v>0</v>
      </c>
      <c r="CP66" s="23">
        <f t="shared" si="181"/>
        <v>0</v>
      </c>
      <c r="CQ66" s="45"/>
      <c r="CR66" s="12">
        <f t="shared" si="182"/>
        <v>0</v>
      </c>
      <c r="CS66" s="23">
        <f t="shared" si="183"/>
        <v>0</v>
      </c>
      <c r="CT66" s="45"/>
      <c r="CU66" s="12">
        <f t="shared" si="184"/>
        <v>0</v>
      </c>
      <c r="CV66" s="23">
        <f t="shared" si="185"/>
        <v>0</v>
      </c>
      <c r="CW66" s="45"/>
      <c r="CX66" s="12">
        <f t="shared" si="186"/>
        <v>0</v>
      </c>
      <c r="CY66" s="24">
        <f t="shared" si="187"/>
        <v>0</v>
      </c>
      <c r="CZ66" s="45"/>
      <c r="DA66" s="12">
        <f t="shared" si="188"/>
        <v>0</v>
      </c>
      <c r="DB66" s="23">
        <f t="shared" si="189"/>
        <v>0</v>
      </c>
    </row>
    <row r="67" spans="1:106" ht="15.75" thickBot="1" x14ac:dyDescent="0.35">
      <c r="A67" s="1"/>
      <c r="B67" s="1"/>
      <c r="C67" s="1"/>
      <c r="D67" s="116" t="str">
        <f t="shared" si="128"/>
        <v>-</v>
      </c>
      <c r="E67" s="229" t="s">
        <v>260</v>
      </c>
      <c r="F67" s="232" t="s">
        <v>183</v>
      </c>
      <c r="G67" s="233"/>
      <c r="H67" s="233"/>
      <c r="I67" s="234">
        <v>45</v>
      </c>
      <c r="J67" s="125"/>
      <c r="K67" s="126" t="str">
        <f>+IF(F67="","",IF(F67=VLOOKUP(F67,'Master Data (December 2025)'!$B$10:$B$1857,1),"-","No Data"))</f>
        <v>-</v>
      </c>
      <c r="L67" s="127">
        <v>700</v>
      </c>
      <c r="M67" s="127">
        <v>1</v>
      </c>
      <c r="N67" s="45"/>
      <c r="O67" s="12">
        <f t="shared" si="129"/>
        <v>0</v>
      </c>
      <c r="P67" s="23">
        <f t="shared" si="190"/>
        <v>0</v>
      </c>
      <c r="Q67" s="45"/>
      <c r="R67" s="12">
        <f t="shared" si="130"/>
        <v>0</v>
      </c>
      <c r="S67" s="23">
        <f t="shared" si="131"/>
        <v>0</v>
      </c>
      <c r="T67" s="45"/>
      <c r="U67" s="12">
        <f t="shared" si="132"/>
        <v>0</v>
      </c>
      <c r="V67" s="23">
        <f t="shared" si="133"/>
        <v>0</v>
      </c>
      <c r="W67" s="45"/>
      <c r="X67" s="12">
        <f t="shared" si="134"/>
        <v>0</v>
      </c>
      <c r="Y67" s="23">
        <f t="shared" si="135"/>
        <v>0</v>
      </c>
      <c r="Z67" s="45"/>
      <c r="AA67" s="12">
        <f t="shared" si="136"/>
        <v>0</v>
      </c>
      <c r="AB67" s="23">
        <f t="shared" si="137"/>
        <v>0</v>
      </c>
      <c r="AC67" s="45"/>
      <c r="AD67" s="12">
        <f t="shared" si="138"/>
        <v>0</v>
      </c>
      <c r="AE67" s="23">
        <f t="shared" si="139"/>
        <v>0</v>
      </c>
      <c r="AF67" s="45"/>
      <c r="AG67" s="12">
        <f t="shared" si="140"/>
        <v>0</v>
      </c>
      <c r="AH67" s="23">
        <f t="shared" si="141"/>
        <v>0</v>
      </c>
      <c r="AI67" s="45"/>
      <c r="AJ67" s="12">
        <f t="shared" si="142"/>
        <v>0</v>
      </c>
      <c r="AK67" s="23">
        <f t="shared" si="143"/>
        <v>0</v>
      </c>
      <c r="AL67" s="45"/>
      <c r="AM67" s="12">
        <f t="shared" si="144"/>
        <v>0</v>
      </c>
      <c r="AN67" s="23">
        <f t="shared" si="145"/>
        <v>0</v>
      </c>
      <c r="AO67" s="45"/>
      <c r="AP67" s="12">
        <f t="shared" si="146"/>
        <v>0</v>
      </c>
      <c r="AQ67" s="23">
        <f t="shared" si="147"/>
        <v>0</v>
      </c>
      <c r="AR67" s="45"/>
      <c r="AS67" s="12">
        <f t="shared" si="148"/>
        <v>0</v>
      </c>
      <c r="AT67" s="23">
        <f t="shared" si="149"/>
        <v>0</v>
      </c>
      <c r="AU67" s="45"/>
      <c r="AV67" s="12">
        <f t="shared" si="150"/>
        <v>0</v>
      </c>
      <c r="AW67" s="23">
        <f t="shared" si="151"/>
        <v>0</v>
      </c>
      <c r="AX67" s="45"/>
      <c r="AY67" s="12">
        <f t="shared" si="152"/>
        <v>0</v>
      </c>
      <c r="AZ67" s="23">
        <f t="shared" si="153"/>
        <v>0</v>
      </c>
      <c r="BA67" s="45"/>
      <c r="BB67" s="12">
        <f t="shared" si="154"/>
        <v>0</v>
      </c>
      <c r="BC67" s="23">
        <f t="shared" si="155"/>
        <v>0</v>
      </c>
      <c r="BD67" s="45"/>
      <c r="BE67" s="12">
        <f t="shared" si="156"/>
        <v>0</v>
      </c>
      <c r="BF67" s="23">
        <f t="shared" si="157"/>
        <v>0</v>
      </c>
      <c r="BG67" s="45"/>
      <c r="BH67" s="12">
        <f t="shared" si="158"/>
        <v>0</v>
      </c>
      <c r="BI67" s="23">
        <f t="shared" si="159"/>
        <v>0</v>
      </c>
      <c r="BJ67" s="45"/>
      <c r="BK67" s="12">
        <f t="shared" si="160"/>
        <v>0</v>
      </c>
      <c r="BL67" s="23">
        <f t="shared" si="161"/>
        <v>0</v>
      </c>
      <c r="BM67" s="45"/>
      <c r="BN67" s="12">
        <f t="shared" si="162"/>
        <v>0</v>
      </c>
      <c r="BO67" s="23">
        <f t="shared" si="163"/>
        <v>0</v>
      </c>
      <c r="BP67" s="45"/>
      <c r="BQ67" s="12">
        <f t="shared" si="164"/>
        <v>0</v>
      </c>
      <c r="BR67" s="23">
        <f t="shared" si="165"/>
        <v>0</v>
      </c>
      <c r="BS67" s="45"/>
      <c r="BT67" s="12">
        <f t="shared" si="166"/>
        <v>0</v>
      </c>
      <c r="BU67" s="23">
        <f t="shared" si="167"/>
        <v>0</v>
      </c>
      <c r="BV67" s="45"/>
      <c r="BW67" s="12">
        <f t="shared" si="168"/>
        <v>0</v>
      </c>
      <c r="BX67" s="23">
        <f t="shared" si="169"/>
        <v>0</v>
      </c>
      <c r="BY67" s="45"/>
      <c r="BZ67" s="12">
        <f t="shared" si="170"/>
        <v>0</v>
      </c>
      <c r="CA67" s="23">
        <f t="shared" si="171"/>
        <v>0</v>
      </c>
      <c r="CB67" s="45"/>
      <c r="CC67" s="12">
        <f t="shared" si="172"/>
        <v>0</v>
      </c>
      <c r="CD67" s="23">
        <f t="shared" si="173"/>
        <v>0</v>
      </c>
      <c r="CE67" s="45"/>
      <c r="CF67" s="12">
        <f t="shared" si="174"/>
        <v>0</v>
      </c>
      <c r="CG67" s="23">
        <f t="shared" si="175"/>
        <v>0</v>
      </c>
      <c r="CH67" s="45"/>
      <c r="CI67" s="12">
        <f t="shared" si="176"/>
        <v>0</v>
      </c>
      <c r="CJ67" s="23">
        <f t="shared" si="177"/>
        <v>0</v>
      </c>
      <c r="CK67" s="45"/>
      <c r="CL67" s="12">
        <f t="shared" si="178"/>
        <v>0</v>
      </c>
      <c r="CM67" s="23">
        <f t="shared" si="179"/>
        <v>0</v>
      </c>
      <c r="CN67" s="45"/>
      <c r="CO67" s="12">
        <f t="shared" si="180"/>
        <v>0</v>
      </c>
      <c r="CP67" s="23">
        <f t="shared" si="181"/>
        <v>0</v>
      </c>
      <c r="CQ67" s="45"/>
      <c r="CR67" s="12">
        <f t="shared" si="182"/>
        <v>0</v>
      </c>
      <c r="CS67" s="23">
        <f t="shared" si="183"/>
        <v>0</v>
      </c>
      <c r="CT67" s="45"/>
      <c r="CU67" s="12">
        <f t="shared" si="184"/>
        <v>0</v>
      </c>
      <c r="CV67" s="23">
        <f t="shared" si="185"/>
        <v>0</v>
      </c>
      <c r="CW67" s="45"/>
      <c r="CX67" s="12">
        <f t="shared" si="186"/>
        <v>0</v>
      </c>
      <c r="CY67" s="24">
        <f t="shared" si="187"/>
        <v>0</v>
      </c>
      <c r="CZ67" s="45"/>
      <c r="DA67" s="12">
        <f t="shared" si="188"/>
        <v>0</v>
      </c>
      <c r="DB67" s="23">
        <f t="shared" si="189"/>
        <v>0</v>
      </c>
    </row>
    <row r="68" spans="1:106" ht="15.75" hidden="1" thickBot="1" x14ac:dyDescent="0.35">
      <c r="A68" s="1"/>
      <c r="B68" s="1"/>
      <c r="C68" s="1"/>
      <c r="D68" s="116" t="str">
        <f t="shared" si="128"/>
        <v>-</v>
      </c>
      <c r="E68" s="230"/>
      <c r="F68" s="237" t="s">
        <v>261</v>
      </c>
      <c r="G68" s="225"/>
      <c r="H68" s="225"/>
      <c r="I68" s="238">
        <v>15</v>
      </c>
      <c r="J68" s="125"/>
      <c r="K68" s="126" t="str">
        <f>+IF(F68="","",IF(F68=VLOOKUP(F68,'Master Data (December 2025)'!$B$10:$B$1857,1),"-","No Data"))</f>
        <v>No Data</v>
      </c>
      <c r="L68" s="127">
        <v>1</v>
      </c>
      <c r="M68" s="127">
        <v>1</v>
      </c>
      <c r="N68" s="45"/>
      <c r="O68" s="12">
        <f t="shared" si="129"/>
        <v>0</v>
      </c>
      <c r="P68" s="23">
        <f t="shared" si="190"/>
        <v>0</v>
      </c>
      <c r="Q68" s="45"/>
      <c r="R68" s="12">
        <f t="shared" si="130"/>
        <v>0</v>
      </c>
      <c r="S68" s="23">
        <f t="shared" si="131"/>
        <v>0</v>
      </c>
      <c r="T68" s="45"/>
      <c r="U68" s="12">
        <f t="shared" si="132"/>
        <v>0</v>
      </c>
      <c r="V68" s="23">
        <f t="shared" si="133"/>
        <v>0</v>
      </c>
      <c r="W68" s="45"/>
      <c r="X68" s="12">
        <f t="shared" si="134"/>
        <v>0</v>
      </c>
      <c r="Y68" s="23">
        <f t="shared" si="135"/>
        <v>0</v>
      </c>
      <c r="Z68" s="45"/>
      <c r="AA68" s="12">
        <f t="shared" si="136"/>
        <v>0</v>
      </c>
      <c r="AB68" s="23">
        <f t="shared" si="137"/>
        <v>0</v>
      </c>
      <c r="AC68" s="45"/>
      <c r="AD68" s="12">
        <f t="shared" si="138"/>
        <v>0</v>
      </c>
      <c r="AE68" s="23">
        <f t="shared" si="139"/>
        <v>0</v>
      </c>
      <c r="AF68" s="45"/>
      <c r="AG68" s="12">
        <f t="shared" si="140"/>
        <v>0</v>
      </c>
      <c r="AH68" s="23">
        <f t="shared" si="141"/>
        <v>0</v>
      </c>
      <c r="AI68" s="45"/>
      <c r="AJ68" s="12">
        <f t="shared" si="142"/>
        <v>0</v>
      </c>
      <c r="AK68" s="23">
        <f t="shared" si="143"/>
        <v>0</v>
      </c>
      <c r="AL68" s="45"/>
      <c r="AM68" s="12">
        <f t="shared" si="144"/>
        <v>0</v>
      </c>
      <c r="AN68" s="23">
        <f t="shared" si="145"/>
        <v>0</v>
      </c>
      <c r="AO68" s="45"/>
      <c r="AP68" s="12">
        <f t="shared" si="146"/>
        <v>0</v>
      </c>
      <c r="AQ68" s="23">
        <f t="shared" si="147"/>
        <v>0</v>
      </c>
      <c r="AR68" s="45"/>
      <c r="AS68" s="12">
        <f t="shared" si="148"/>
        <v>0</v>
      </c>
      <c r="AT68" s="23">
        <f t="shared" si="149"/>
        <v>0</v>
      </c>
      <c r="AU68" s="45"/>
      <c r="AV68" s="12">
        <f t="shared" si="150"/>
        <v>0</v>
      </c>
      <c r="AW68" s="23">
        <f t="shared" si="151"/>
        <v>0</v>
      </c>
      <c r="AX68" s="45"/>
      <c r="AY68" s="12">
        <f t="shared" si="152"/>
        <v>0</v>
      </c>
      <c r="AZ68" s="23">
        <f t="shared" si="153"/>
        <v>0</v>
      </c>
      <c r="BA68" s="45"/>
      <c r="BB68" s="12">
        <f t="shared" si="154"/>
        <v>0</v>
      </c>
      <c r="BC68" s="23">
        <f t="shared" si="155"/>
        <v>0</v>
      </c>
      <c r="BD68" s="45"/>
      <c r="BE68" s="12">
        <f t="shared" si="156"/>
        <v>0</v>
      </c>
      <c r="BF68" s="23">
        <f t="shared" si="157"/>
        <v>0</v>
      </c>
      <c r="BG68" s="45"/>
      <c r="BH68" s="12">
        <f t="shared" si="158"/>
        <v>0</v>
      </c>
      <c r="BI68" s="23">
        <f t="shared" si="159"/>
        <v>0</v>
      </c>
      <c r="BJ68" s="45"/>
      <c r="BK68" s="12">
        <f t="shared" si="160"/>
        <v>0</v>
      </c>
      <c r="BL68" s="23">
        <f t="shared" si="161"/>
        <v>0</v>
      </c>
      <c r="BM68" s="45"/>
      <c r="BN68" s="12">
        <f t="shared" si="162"/>
        <v>0</v>
      </c>
      <c r="BO68" s="23">
        <f t="shared" si="163"/>
        <v>0</v>
      </c>
      <c r="BP68" s="45"/>
      <c r="BQ68" s="12">
        <f t="shared" si="164"/>
        <v>0</v>
      </c>
      <c r="BR68" s="23">
        <f t="shared" si="165"/>
        <v>0</v>
      </c>
      <c r="BS68" s="45"/>
      <c r="BT68" s="12">
        <f t="shared" si="166"/>
        <v>0</v>
      </c>
      <c r="BU68" s="23">
        <f t="shared" si="167"/>
        <v>0</v>
      </c>
      <c r="BV68" s="45"/>
      <c r="BW68" s="12">
        <f t="shared" si="168"/>
        <v>0</v>
      </c>
      <c r="BX68" s="23">
        <f t="shared" si="169"/>
        <v>0</v>
      </c>
      <c r="BY68" s="45"/>
      <c r="BZ68" s="12">
        <f t="shared" si="170"/>
        <v>0</v>
      </c>
      <c r="CA68" s="23">
        <f t="shared" si="171"/>
        <v>0</v>
      </c>
      <c r="CB68" s="45"/>
      <c r="CC68" s="12">
        <f t="shared" si="172"/>
        <v>0</v>
      </c>
      <c r="CD68" s="23">
        <f t="shared" si="173"/>
        <v>0</v>
      </c>
      <c r="CE68" s="45"/>
      <c r="CF68" s="12">
        <f t="shared" si="174"/>
        <v>0</v>
      </c>
      <c r="CG68" s="23">
        <f t="shared" si="175"/>
        <v>0</v>
      </c>
      <c r="CH68" s="45"/>
      <c r="CI68" s="12">
        <f t="shared" si="176"/>
        <v>0</v>
      </c>
      <c r="CJ68" s="23">
        <f t="shared" si="177"/>
        <v>0</v>
      </c>
      <c r="CK68" s="45"/>
      <c r="CL68" s="12">
        <f t="shared" si="178"/>
        <v>0</v>
      </c>
      <c r="CM68" s="23">
        <f t="shared" si="179"/>
        <v>0</v>
      </c>
      <c r="CN68" s="45"/>
      <c r="CO68" s="12">
        <f t="shared" si="180"/>
        <v>0</v>
      </c>
      <c r="CP68" s="23">
        <f t="shared" si="181"/>
        <v>0</v>
      </c>
      <c r="CQ68" s="45"/>
      <c r="CR68" s="12">
        <f t="shared" si="182"/>
        <v>0</v>
      </c>
      <c r="CS68" s="23">
        <f t="shared" si="183"/>
        <v>0</v>
      </c>
      <c r="CT68" s="45"/>
      <c r="CU68" s="12">
        <f t="shared" si="184"/>
        <v>0</v>
      </c>
      <c r="CV68" s="23">
        <f t="shared" si="185"/>
        <v>0</v>
      </c>
      <c r="CW68" s="45"/>
      <c r="CX68" s="12">
        <f t="shared" si="186"/>
        <v>0</v>
      </c>
      <c r="CY68" s="24">
        <f t="shared" si="187"/>
        <v>0</v>
      </c>
      <c r="CZ68" s="45"/>
      <c r="DA68" s="12">
        <f t="shared" si="188"/>
        <v>0</v>
      </c>
      <c r="DB68" s="23">
        <f t="shared" si="189"/>
        <v>0</v>
      </c>
    </row>
    <row r="69" spans="1:106" ht="15.75" hidden="1" thickBot="1" x14ac:dyDescent="0.35">
      <c r="A69" s="1"/>
      <c r="B69" s="1"/>
      <c r="C69" s="1"/>
      <c r="D69" s="116" t="str">
        <f t="shared" si="128"/>
        <v>-</v>
      </c>
      <c r="E69" s="230"/>
      <c r="F69" s="237" t="s">
        <v>262</v>
      </c>
      <c r="G69" s="225"/>
      <c r="H69" s="225"/>
      <c r="I69" s="238">
        <v>15</v>
      </c>
      <c r="J69" s="125"/>
      <c r="K69" s="126" t="str">
        <f>+IF(F69="","",IF(F69=VLOOKUP(F69,'Master Data (December 2025)'!$B$10:$B$1857,1),"-","No Data"))</f>
        <v>No Data</v>
      </c>
      <c r="L69" s="127">
        <v>1</v>
      </c>
      <c r="M69" s="127">
        <v>1</v>
      </c>
      <c r="N69" s="45"/>
      <c r="O69" s="12">
        <f t="shared" si="129"/>
        <v>0</v>
      </c>
      <c r="P69" s="23">
        <f t="shared" si="190"/>
        <v>0</v>
      </c>
      <c r="Q69" s="45"/>
      <c r="R69" s="12">
        <f t="shared" si="130"/>
        <v>0</v>
      </c>
      <c r="S69" s="23">
        <f t="shared" si="131"/>
        <v>0</v>
      </c>
      <c r="T69" s="45"/>
      <c r="U69" s="12">
        <f t="shared" si="132"/>
        <v>0</v>
      </c>
      <c r="V69" s="23">
        <f t="shared" si="133"/>
        <v>0</v>
      </c>
      <c r="W69" s="45"/>
      <c r="X69" s="12">
        <f t="shared" si="134"/>
        <v>0</v>
      </c>
      <c r="Y69" s="23">
        <f t="shared" si="135"/>
        <v>0</v>
      </c>
      <c r="Z69" s="45"/>
      <c r="AA69" s="12">
        <f t="shared" si="136"/>
        <v>0</v>
      </c>
      <c r="AB69" s="23">
        <f t="shared" si="137"/>
        <v>0</v>
      </c>
      <c r="AC69" s="45"/>
      <c r="AD69" s="12">
        <f t="shared" si="138"/>
        <v>0</v>
      </c>
      <c r="AE69" s="23">
        <f t="shared" si="139"/>
        <v>0</v>
      </c>
      <c r="AF69" s="45"/>
      <c r="AG69" s="12">
        <f t="shared" si="140"/>
        <v>0</v>
      </c>
      <c r="AH69" s="23">
        <f t="shared" si="141"/>
        <v>0</v>
      </c>
      <c r="AI69" s="45"/>
      <c r="AJ69" s="12">
        <f t="shared" si="142"/>
        <v>0</v>
      </c>
      <c r="AK69" s="23">
        <f t="shared" si="143"/>
        <v>0</v>
      </c>
      <c r="AL69" s="45"/>
      <c r="AM69" s="12">
        <f t="shared" si="144"/>
        <v>0</v>
      </c>
      <c r="AN69" s="23">
        <f t="shared" si="145"/>
        <v>0</v>
      </c>
      <c r="AO69" s="45"/>
      <c r="AP69" s="12">
        <f t="shared" si="146"/>
        <v>0</v>
      </c>
      <c r="AQ69" s="23">
        <f t="shared" si="147"/>
        <v>0</v>
      </c>
      <c r="AR69" s="45"/>
      <c r="AS69" s="12">
        <f t="shared" si="148"/>
        <v>0</v>
      </c>
      <c r="AT69" s="23">
        <f t="shared" si="149"/>
        <v>0</v>
      </c>
      <c r="AU69" s="45"/>
      <c r="AV69" s="12">
        <f t="shared" si="150"/>
        <v>0</v>
      </c>
      <c r="AW69" s="23">
        <f t="shared" si="151"/>
        <v>0</v>
      </c>
      <c r="AX69" s="45"/>
      <c r="AY69" s="12">
        <f t="shared" si="152"/>
        <v>0</v>
      </c>
      <c r="AZ69" s="23">
        <f t="shared" si="153"/>
        <v>0</v>
      </c>
      <c r="BA69" s="45"/>
      <c r="BB69" s="12">
        <f t="shared" si="154"/>
        <v>0</v>
      </c>
      <c r="BC69" s="23">
        <f t="shared" si="155"/>
        <v>0</v>
      </c>
      <c r="BD69" s="45"/>
      <c r="BE69" s="12">
        <f t="shared" si="156"/>
        <v>0</v>
      </c>
      <c r="BF69" s="23">
        <f t="shared" si="157"/>
        <v>0</v>
      </c>
      <c r="BG69" s="45"/>
      <c r="BH69" s="12">
        <f t="shared" si="158"/>
        <v>0</v>
      </c>
      <c r="BI69" s="23">
        <f t="shared" si="159"/>
        <v>0</v>
      </c>
      <c r="BJ69" s="45"/>
      <c r="BK69" s="12">
        <f t="shared" si="160"/>
        <v>0</v>
      </c>
      <c r="BL69" s="23">
        <f t="shared" si="161"/>
        <v>0</v>
      </c>
      <c r="BM69" s="45"/>
      <c r="BN69" s="12">
        <f t="shared" si="162"/>
        <v>0</v>
      </c>
      <c r="BO69" s="23">
        <f t="shared" si="163"/>
        <v>0</v>
      </c>
      <c r="BP69" s="45"/>
      <c r="BQ69" s="12">
        <f t="shared" si="164"/>
        <v>0</v>
      </c>
      <c r="BR69" s="23">
        <f t="shared" si="165"/>
        <v>0</v>
      </c>
      <c r="BS69" s="45"/>
      <c r="BT69" s="12">
        <f t="shared" si="166"/>
        <v>0</v>
      </c>
      <c r="BU69" s="23">
        <f t="shared" si="167"/>
        <v>0</v>
      </c>
      <c r="BV69" s="45"/>
      <c r="BW69" s="12">
        <f t="shared" si="168"/>
        <v>0</v>
      </c>
      <c r="BX69" s="23">
        <f t="shared" si="169"/>
        <v>0</v>
      </c>
      <c r="BY69" s="45"/>
      <c r="BZ69" s="12">
        <f t="shared" si="170"/>
        <v>0</v>
      </c>
      <c r="CA69" s="23">
        <f t="shared" si="171"/>
        <v>0</v>
      </c>
      <c r="CB69" s="45"/>
      <c r="CC69" s="12">
        <f t="shared" si="172"/>
        <v>0</v>
      </c>
      <c r="CD69" s="23">
        <f t="shared" si="173"/>
        <v>0</v>
      </c>
      <c r="CE69" s="45"/>
      <c r="CF69" s="12">
        <f t="shared" si="174"/>
        <v>0</v>
      </c>
      <c r="CG69" s="23">
        <f t="shared" si="175"/>
        <v>0</v>
      </c>
      <c r="CH69" s="45"/>
      <c r="CI69" s="12">
        <f t="shared" si="176"/>
        <v>0</v>
      </c>
      <c r="CJ69" s="23">
        <f t="shared" si="177"/>
        <v>0</v>
      </c>
      <c r="CK69" s="45"/>
      <c r="CL69" s="12">
        <f t="shared" si="178"/>
        <v>0</v>
      </c>
      <c r="CM69" s="23">
        <f t="shared" si="179"/>
        <v>0</v>
      </c>
      <c r="CN69" s="45"/>
      <c r="CO69" s="12">
        <f t="shared" si="180"/>
        <v>0</v>
      </c>
      <c r="CP69" s="23">
        <f t="shared" si="181"/>
        <v>0</v>
      </c>
      <c r="CQ69" s="45"/>
      <c r="CR69" s="12">
        <f t="shared" si="182"/>
        <v>0</v>
      </c>
      <c r="CS69" s="23">
        <f t="shared" si="183"/>
        <v>0</v>
      </c>
      <c r="CT69" s="45"/>
      <c r="CU69" s="12">
        <f t="shared" si="184"/>
        <v>0</v>
      </c>
      <c r="CV69" s="23">
        <f t="shared" si="185"/>
        <v>0</v>
      </c>
      <c r="CW69" s="45"/>
      <c r="CX69" s="12">
        <f t="shared" si="186"/>
        <v>0</v>
      </c>
      <c r="CY69" s="24">
        <f t="shared" si="187"/>
        <v>0</v>
      </c>
      <c r="CZ69" s="45"/>
      <c r="DA69" s="12">
        <f t="shared" si="188"/>
        <v>0</v>
      </c>
      <c r="DB69" s="23">
        <f t="shared" si="189"/>
        <v>0</v>
      </c>
    </row>
    <row r="70" spans="1:106" ht="15.75" hidden="1" thickBot="1" x14ac:dyDescent="0.35">
      <c r="A70" s="1"/>
      <c r="B70" s="1"/>
      <c r="C70" s="1"/>
      <c r="D70" s="116" t="str">
        <f t="shared" si="128"/>
        <v>-</v>
      </c>
      <c r="E70" s="230"/>
      <c r="F70" s="237" t="s">
        <v>263</v>
      </c>
      <c r="G70" s="225"/>
      <c r="H70" s="225"/>
      <c r="I70" s="238">
        <v>60</v>
      </c>
      <c r="J70" s="125"/>
      <c r="K70" s="126" t="str">
        <f>+IF(F70="","",IF(F70=VLOOKUP(F70,'Master Data (December 2025)'!$B$10:$B$1857,1),"-","No Data"))</f>
        <v>No Data</v>
      </c>
      <c r="L70" s="127">
        <v>1</v>
      </c>
      <c r="M70" s="127">
        <v>1</v>
      </c>
      <c r="N70" s="45"/>
      <c r="O70" s="12">
        <f t="shared" si="129"/>
        <v>0</v>
      </c>
      <c r="P70" s="23">
        <f t="shared" si="190"/>
        <v>0</v>
      </c>
      <c r="Q70" s="45"/>
      <c r="R70" s="12">
        <f t="shared" si="130"/>
        <v>0</v>
      </c>
      <c r="S70" s="23">
        <f t="shared" si="131"/>
        <v>0</v>
      </c>
      <c r="T70" s="45"/>
      <c r="U70" s="12">
        <f t="shared" si="132"/>
        <v>0</v>
      </c>
      <c r="V70" s="23">
        <f t="shared" si="133"/>
        <v>0</v>
      </c>
      <c r="W70" s="45"/>
      <c r="X70" s="12">
        <f t="shared" si="134"/>
        <v>0</v>
      </c>
      <c r="Y70" s="23">
        <f t="shared" si="135"/>
        <v>0</v>
      </c>
      <c r="Z70" s="45"/>
      <c r="AA70" s="12">
        <f t="shared" si="136"/>
        <v>0</v>
      </c>
      <c r="AB70" s="23">
        <f t="shared" si="137"/>
        <v>0</v>
      </c>
      <c r="AC70" s="45"/>
      <c r="AD70" s="12">
        <f t="shared" si="138"/>
        <v>0</v>
      </c>
      <c r="AE70" s="23">
        <f t="shared" si="139"/>
        <v>0</v>
      </c>
      <c r="AF70" s="45"/>
      <c r="AG70" s="12">
        <f t="shared" si="140"/>
        <v>0</v>
      </c>
      <c r="AH70" s="23">
        <f t="shared" si="141"/>
        <v>0</v>
      </c>
      <c r="AI70" s="45"/>
      <c r="AJ70" s="12">
        <f t="shared" si="142"/>
        <v>0</v>
      </c>
      <c r="AK70" s="23">
        <f t="shared" si="143"/>
        <v>0</v>
      </c>
      <c r="AL70" s="45"/>
      <c r="AM70" s="12">
        <f t="shared" si="144"/>
        <v>0</v>
      </c>
      <c r="AN70" s="23">
        <f t="shared" si="145"/>
        <v>0</v>
      </c>
      <c r="AO70" s="45"/>
      <c r="AP70" s="12">
        <f t="shared" si="146"/>
        <v>0</v>
      </c>
      <c r="AQ70" s="23">
        <f t="shared" si="147"/>
        <v>0</v>
      </c>
      <c r="AR70" s="45"/>
      <c r="AS70" s="12">
        <f t="shared" si="148"/>
        <v>0</v>
      </c>
      <c r="AT70" s="23">
        <f t="shared" si="149"/>
        <v>0</v>
      </c>
      <c r="AU70" s="45"/>
      <c r="AV70" s="12">
        <f t="shared" si="150"/>
        <v>0</v>
      </c>
      <c r="AW70" s="23">
        <f t="shared" si="151"/>
        <v>0</v>
      </c>
      <c r="AX70" s="45"/>
      <c r="AY70" s="12">
        <f t="shared" si="152"/>
        <v>0</v>
      </c>
      <c r="AZ70" s="23">
        <f t="shared" si="153"/>
        <v>0</v>
      </c>
      <c r="BA70" s="45"/>
      <c r="BB70" s="12">
        <f t="shared" si="154"/>
        <v>0</v>
      </c>
      <c r="BC70" s="23">
        <f t="shared" si="155"/>
        <v>0</v>
      </c>
      <c r="BD70" s="45"/>
      <c r="BE70" s="12">
        <f t="shared" si="156"/>
        <v>0</v>
      </c>
      <c r="BF70" s="23">
        <f t="shared" si="157"/>
        <v>0</v>
      </c>
      <c r="BG70" s="45"/>
      <c r="BH70" s="12">
        <f t="shared" si="158"/>
        <v>0</v>
      </c>
      <c r="BI70" s="23">
        <f t="shared" si="159"/>
        <v>0</v>
      </c>
      <c r="BJ70" s="45"/>
      <c r="BK70" s="12">
        <f t="shared" si="160"/>
        <v>0</v>
      </c>
      <c r="BL70" s="23">
        <f t="shared" si="161"/>
        <v>0</v>
      </c>
      <c r="BM70" s="45"/>
      <c r="BN70" s="12">
        <f t="shared" si="162"/>
        <v>0</v>
      </c>
      <c r="BO70" s="23">
        <f t="shared" si="163"/>
        <v>0</v>
      </c>
      <c r="BP70" s="45"/>
      <c r="BQ70" s="12">
        <f t="shared" si="164"/>
        <v>0</v>
      </c>
      <c r="BR70" s="23">
        <f t="shared" si="165"/>
        <v>0</v>
      </c>
      <c r="BS70" s="45"/>
      <c r="BT70" s="12">
        <f t="shared" si="166"/>
        <v>0</v>
      </c>
      <c r="BU70" s="23">
        <f t="shared" si="167"/>
        <v>0</v>
      </c>
      <c r="BV70" s="45"/>
      <c r="BW70" s="12">
        <f t="shared" si="168"/>
        <v>0</v>
      </c>
      <c r="BX70" s="23">
        <f t="shared" si="169"/>
        <v>0</v>
      </c>
      <c r="BY70" s="45"/>
      <c r="BZ70" s="12">
        <f t="shared" si="170"/>
        <v>0</v>
      </c>
      <c r="CA70" s="23">
        <f t="shared" si="171"/>
        <v>0</v>
      </c>
      <c r="CB70" s="45"/>
      <c r="CC70" s="12">
        <f t="shared" si="172"/>
        <v>0</v>
      </c>
      <c r="CD70" s="23">
        <f t="shared" si="173"/>
        <v>0</v>
      </c>
      <c r="CE70" s="45"/>
      <c r="CF70" s="12">
        <f t="shared" si="174"/>
        <v>0</v>
      </c>
      <c r="CG70" s="23">
        <f t="shared" si="175"/>
        <v>0</v>
      </c>
      <c r="CH70" s="45"/>
      <c r="CI70" s="12">
        <f t="shared" si="176"/>
        <v>0</v>
      </c>
      <c r="CJ70" s="23">
        <f t="shared" si="177"/>
        <v>0</v>
      </c>
      <c r="CK70" s="45"/>
      <c r="CL70" s="12">
        <f t="shared" si="178"/>
        <v>0</v>
      </c>
      <c r="CM70" s="23">
        <f t="shared" si="179"/>
        <v>0</v>
      </c>
      <c r="CN70" s="45"/>
      <c r="CO70" s="12">
        <f t="shared" si="180"/>
        <v>0</v>
      </c>
      <c r="CP70" s="23">
        <f t="shared" si="181"/>
        <v>0</v>
      </c>
      <c r="CQ70" s="45"/>
      <c r="CR70" s="12">
        <f t="shared" si="182"/>
        <v>0</v>
      </c>
      <c r="CS70" s="23">
        <f t="shared" si="183"/>
        <v>0</v>
      </c>
      <c r="CT70" s="45"/>
      <c r="CU70" s="12">
        <f t="shared" si="184"/>
        <v>0</v>
      </c>
      <c r="CV70" s="23">
        <f t="shared" si="185"/>
        <v>0</v>
      </c>
      <c r="CW70" s="45"/>
      <c r="CX70" s="12">
        <f t="shared" si="186"/>
        <v>0</v>
      </c>
      <c r="CY70" s="24">
        <f t="shared" si="187"/>
        <v>0</v>
      </c>
      <c r="CZ70" s="45"/>
      <c r="DA70" s="12">
        <f t="shared" si="188"/>
        <v>0</v>
      </c>
      <c r="DB70" s="23">
        <f t="shared" si="189"/>
        <v>0</v>
      </c>
    </row>
    <row r="71" spans="1:106" ht="15.75" hidden="1" thickBot="1" x14ac:dyDescent="0.35">
      <c r="A71" s="1"/>
      <c r="B71" s="1"/>
      <c r="C71" s="1"/>
      <c r="D71" s="116" t="str">
        <f t="shared" si="128"/>
        <v>-</v>
      </c>
      <c r="E71" s="230"/>
      <c r="F71" s="237" t="s">
        <v>232</v>
      </c>
      <c r="G71" s="225"/>
      <c r="H71" s="225"/>
      <c r="I71" s="238">
        <v>20</v>
      </c>
      <c r="J71" s="125"/>
      <c r="K71" s="126" t="str">
        <f>+IF(F71="","",IF(F71=VLOOKUP(F71,'Master Data (December 2025)'!$B$10:$B$1857,1),"-","No Data"))</f>
        <v>No Data</v>
      </c>
      <c r="L71" s="127">
        <v>1</v>
      </c>
      <c r="M71" s="127">
        <v>1</v>
      </c>
      <c r="N71" s="45"/>
      <c r="O71" s="12">
        <f t="shared" si="129"/>
        <v>0</v>
      </c>
      <c r="P71" s="23">
        <f t="shared" si="190"/>
        <v>0</v>
      </c>
      <c r="Q71" s="45"/>
      <c r="R71" s="12">
        <f t="shared" si="130"/>
        <v>0</v>
      </c>
      <c r="S71" s="23">
        <f t="shared" si="131"/>
        <v>0</v>
      </c>
      <c r="T71" s="45"/>
      <c r="U71" s="12">
        <f t="shared" si="132"/>
        <v>0</v>
      </c>
      <c r="V71" s="23">
        <f t="shared" si="133"/>
        <v>0</v>
      </c>
      <c r="W71" s="45"/>
      <c r="X71" s="12">
        <f t="shared" si="134"/>
        <v>0</v>
      </c>
      <c r="Y71" s="23">
        <f t="shared" si="135"/>
        <v>0</v>
      </c>
      <c r="Z71" s="45"/>
      <c r="AA71" s="12">
        <f t="shared" si="136"/>
        <v>0</v>
      </c>
      <c r="AB71" s="23">
        <f t="shared" si="137"/>
        <v>0</v>
      </c>
      <c r="AC71" s="45"/>
      <c r="AD71" s="12">
        <f t="shared" si="138"/>
        <v>0</v>
      </c>
      <c r="AE71" s="23">
        <f t="shared" si="139"/>
        <v>0</v>
      </c>
      <c r="AF71" s="45"/>
      <c r="AG71" s="12">
        <f t="shared" si="140"/>
        <v>0</v>
      </c>
      <c r="AH71" s="23">
        <f t="shared" si="141"/>
        <v>0</v>
      </c>
      <c r="AI71" s="45"/>
      <c r="AJ71" s="12">
        <f t="shared" si="142"/>
        <v>0</v>
      </c>
      <c r="AK71" s="23">
        <f t="shared" si="143"/>
        <v>0</v>
      </c>
      <c r="AL71" s="45"/>
      <c r="AM71" s="12">
        <f t="shared" si="144"/>
        <v>0</v>
      </c>
      <c r="AN71" s="23">
        <f t="shared" si="145"/>
        <v>0</v>
      </c>
      <c r="AO71" s="45"/>
      <c r="AP71" s="12">
        <f t="shared" si="146"/>
        <v>0</v>
      </c>
      <c r="AQ71" s="23">
        <f t="shared" si="147"/>
        <v>0</v>
      </c>
      <c r="AR71" s="45"/>
      <c r="AS71" s="12">
        <f t="shared" si="148"/>
        <v>0</v>
      </c>
      <c r="AT71" s="23">
        <f t="shared" si="149"/>
        <v>0</v>
      </c>
      <c r="AU71" s="45"/>
      <c r="AV71" s="12">
        <f t="shared" si="150"/>
        <v>0</v>
      </c>
      <c r="AW71" s="23">
        <f t="shared" si="151"/>
        <v>0</v>
      </c>
      <c r="AX71" s="45"/>
      <c r="AY71" s="12">
        <f t="shared" si="152"/>
        <v>0</v>
      </c>
      <c r="AZ71" s="23">
        <f t="shared" si="153"/>
        <v>0</v>
      </c>
      <c r="BA71" s="45"/>
      <c r="BB71" s="12">
        <f t="shared" si="154"/>
        <v>0</v>
      </c>
      <c r="BC71" s="23">
        <f t="shared" si="155"/>
        <v>0</v>
      </c>
      <c r="BD71" s="45"/>
      <c r="BE71" s="12">
        <f t="shared" si="156"/>
        <v>0</v>
      </c>
      <c r="BF71" s="23">
        <f t="shared" si="157"/>
        <v>0</v>
      </c>
      <c r="BG71" s="45"/>
      <c r="BH71" s="12">
        <f t="shared" si="158"/>
        <v>0</v>
      </c>
      <c r="BI71" s="23">
        <f t="shared" si="159"/>
        <v>0</v>
      </c>
      <c r="BJ71" s="45"/>
      <c r="BK71" s="12">
        <f t="shared" si="160"/>
        <v>0</v>
      </c>
      <c r="BL71" s="23">
        <f t="shared" si="161"/>
        <v>0</v>
      </c>
      <c r="BM71" s="45"/>
      <c r="BN71" s="12">
        <f t="shared" si="162"/>
        <v>0</v>
      </c>
      <c r="BO71" s="23">
        <f t="shared" si="163"/>
        <v>0</v>
      </c>
      <c r="BP71" s="45"/>
      <c r="BQ71" s="12">
        <f t="shared" si="164"/>
        <v>0</v>
      </c>
      <c r="BR71" s="23">
        <f t="shared" si="165"/>
        <v>0</v>
      </c>
      <c r="BS71" s="45"/>
      <c r="BT71" s="12">
        <f t="shared" si="166"/>
        <v>0</v>
      </c>
      <c r="BU71" s="23">
        <f t="shared" si="167"/>
        <v>0</v>
      </c>
      <c r="BV71" s="45"/>
      <c r="BW71" s="12">
        <f t="shared" si="168"/>
        <v>0</v>
      </c>
      <c r="BX71" s="23">
        <f t="shared" si="169"/>
        <v>0</v>
      </c>
      <c r="BY71" s="45"/>
      <c r="BZ71" s="12">
        <f t="shared" si="170"/>
        <v>0</v>
      </c>
      <c r="CA71" s="23">
        <f t="shared" si="171"/>
        <v>0</v>
      </c>
      <c r="CB71" s="45"/>
      <c r="CC71" s="12">
        <f t="shared" si="172"/>
        <v>0</v>
      </c>
      <c r="CD71" s="23">
        <f t="shared" si="173"/>
        <v>0</v>
      </c>
      <c r="CE71" s="45"/>
      <c r="CF71" s="12">
        <f t="shared" si="174"/>
        <v>0</v>
      </c>
      <c r="CG71" s="23">
        <f t="shared" si="175"/>
        <v>0</v>
      </c>
      <c r="CH71" s="45"/>
      <c r="CI71" s="12">
        <f t="shared" si="176"/>
        <v>0</v>
      </c>
      <c r="CJ71" s="23">
        <f t="shared" si="177"/>
        <v>0</v>
      </c>
      <c r="CK71" s="45"/>
      <c r="CL71" s="12">
        <f t="shared" si="178"/>
        <v>0</v>
      </c>
      <c r="CM71" s="23">
        <f t="shared" si="179"/>
        <v>0</v>
      </c>
      <c r="CN71" s="45"/>
      <c r="CO71" s="12">
        <f t="shared" si="180"/>
        <v>0</v>
      </c>
      <c r="CP71" s="23">
        <f t="shared" si="181"/>
        <v>0</v>
      </c>
      <c r="CQ71" s="45"/>
      <c r="CR71" s="12">
        <f t="shared" si="182"/>
        <v>0</v>
      </c>
      <c r="CS71" s="23">
        <f t="shared" si="183"/>
        <v>0</v>
      </c>
      <c r="CT71" s="45"/>
      <c r="CU71" s="12">
        <f t="shared" si="184"/>
        <v>0</v>
      </c>
      <c r="CV71" s="23">
        <f t="shared" si="185"/>
        <v>0</v>
      </c>
      <c r="CW71" s="45"/>
      <c r="CX71" s="12">
        <f t="shared" si="186"/>
        <v>0</v>
      </c>
      <c r="CY71" s="24">
        <f t="shared" si="187"/>
        <v>0</v>
      </c>
      <c r="CZ71" s="45"/>
      <c r="DA71" s="12">
        <f t="shared" si="188"/>
        <v>0</v>
      </c>
      <c r="DB71" s="23">
        <f t="shared" si="189"/>
        <v>0</v>
      </c>
    </row>
    <row r="72" spans="1:106" ht="15.75" hidden="1" thickBot="1" x14ac:dyDescent="0.35">
      <c r="A72" s="1"/>
      <c r="B72" s="1"/>
      <c r="C72" s="1"/>
      <c r="D72" s="116" t="str">
        <f t="shared" si="128"/>
        <v>-</v>
      </c>
      <c r="E72" s="231"/>
      <c r="F72" s="239" t="s">
        <v>264</v>
      </c>
      <c r="G72" s="92"/>
      <c r="H72" s="92"/>
      <c r="I72" s="240">
        <v>15</v>
      </c>
      <c r="J72" s="125"/>
      <c r="K72" s="126" t="str">
        <f>+IF(F72="","",IF(F72=VLOOKUP(F72,'Master Data (December 2025)'!$B$10:$B$1857,1),"-","No Data"))</f>
        <v>No Data</v>
      </c>
      <c r="L72" s="127">
        <v>1</v>
      </c>
      <c r="M72" s="127">
        <v>1</v>
      </c>
      <c r="N72" s="45"/>
      <c r="O72" s="12">
        <f t="shared" si="129"/>
        <v>0</v>
      </c>
      <c r="P72" s="23">
        <f t="shared" si="190"/>
        <v>0</v>
      </c>
      <c r="Q72" s="45"/>
      <c r="R72" s="12">
        <f t="shared" si="130"/>
        <v>0</v>
      </c>
      <c r="S72" s="23">
        <f t="shared" si="131"/>
        <v>0</v>
      </c>
      <c r="T72" s="45"/>
      <c r="U72" s="12">
        <f t="shared" si="132"/>
        <v>0</v>
      </c>
      <c r="V72" s="23">
        <f t="shared" si="133"/>
        <v>0</v>
      </c>
      <c r="W72" s="45"/>
      <c r="X72" s="12">
        <f t="shared" si="134"/>
        <v>0</v>
      </c>
      <c r="Y72" s="23">
        <f t="shared" si="135"/>
        <v>0</v>
      </c>
      <c r="Z72" s="45"/>
      <c r="AA72" s="12">
        <f t="shared" si="136"/>
        <v>0</v>
      </c>
      <c r="AB72" s="23">
        <f t="shared" si="137"/>
        <v>0</v>
      </c>
      <c r="AC72" s="45"/>
      <c r="AD72" s="12">
        <f t="shared" si="138"/>
        <v>0</v>
      </c>
      <c r="AE72" s="23">
        <f t="shared" si="139"/>
        <v>0</v>
      </c>
      <c r="AF72" s="45"/>
      <c r="AG72" s="12">
        <f t="shared" si="140"/>
        <v>0</v>
      </c>
      <c r="AH72" s="23">
        <f t="shared" si="141"/>
        <v>0</v>
      </c>
      <c r="AI72" s="45"/>
      <c r="AJ72" s="12">
        <f t="shared" si="142"/>
        <v>0</v>
      </c>
      <c r="AK72" s="23">
        <f t="shared" si="143"/>
        <v>0</v>
      </c>
      <c r="AL72" s="45"/>
      <c r="AM72" s="12">
        <f t="shared" si="144"/>
        <v>0</v>
      </c>
      <c r="AN72" s="23">
        <f t="shared" si="145"/>
        <v>0</v>
      </c>
      <c r="AO72" s="45"/>
      <c r="AP72" s="12">
        <f t="shared" si="146"/>
        <v>0</v>
      </c>
      <c r="AQ72" s="23">
        <f t="shared" si="147"/>
        <v>0</v>
      </c>
      <c r="AR72" s="45"/>
      <c r="AS72" s="12">
        <f t="shared" si="148"/>
        <v>0</v>
      </c>
      <c r="AT72" s="23">
        <f t="shared" si="149"/>
        <v>0</v>
      </c>
      <c r="AU72" s="45"/>
      <c r="AV72" s="12">
        <f t="shared" si="150"/>
        <v>0</v>
      </c>
      <c r="AW72" s="23">
        <f t="shared" si="151"/>
        <v>0</v>
      </c>
      <c r="AX72" s="45"/>
      <c r="AY72" s="12">
        <f t="shared" si="152"/>
        <v>0</v>
      </c>
      <c r="AZ72" s="23">
        <f t="shared" si="153"/>
        <v>0</v>
      </c>
      <c r="BA72" s="45"/>
      <c r="BB72" s="12">
        <f t="shared" si="154"/>
        <v>0</v>
      </c>
      <c r="BC72" s="23">
        <f t="shared" si="155"/>
        <v>0</v>
      </c>
      <c r="BD72" s="45"/>
      <c r="BE72" s="12">
        <f t="shared" si="156"/>
        <v>0</v>
      </c>
      <c r="BF72" s="23">
        <f t="shared" si="157"/>
        <v>0</v>
      </c>
      <c r="BG72" s="45"/>
      <c r="BH72" s="12">
        <f t="shared" si="158"/>
        <v>0</v>
      </c>
      <c r="BI72" s="23">
        <f t="shared" si="159"/>
        <v>0</v>
      </c>
      <c r="BJ72" s="45"/>
      <c r="BK72" s="12">
        <f t="shared" si="160"/>
        <v>0</v>
      </c>
      <c r="BL72" s="23">
        <f t="shared" si="161"/>
        <v>0</v>
      </c>
      <c r="BM72" s="45"/>
      <c r="BN72" s="12">
        <f t="shared" si="162"/>
        <v>0</v>
      </c>
      <c r="BO72" s="23">
        <f t="shared" si="163"/>
        <v>0</v>
      </c>
      <c r="BP72" s="45"/>
      <c r="BQ72" s="12">
        <f t="shared" si="164"/>
        <v>0</v>
      </c>
      <c r="BR72" s="23">
        <f t="shared" si="165"/>
        <v>0</v>
      </c>
      <c r="BS72" s="45"/>
      <c r="BT72" s="12">
        <f t="shared" si="166"/>
        <v>0</v>
      </c>
      <c r="BU72" s="23">
        <f t="shared" si="167"/>
        <v>0</v>
      </c>
      <c r="BV72" s="45"/>
      <c r="BW72" s="12">
        <f t="shared" si="168"/>
        <v>0</v>
      </c>
      <c r="BX72" s="23">
        <f t="shared" si="169"/>
        <v>0</v>
      </c>
      <c r="BY72" s="45"/>
      <c r="BZ72" s="12">
        <f t="shared" si="170"/>
        <v>0</v>
      </c>
      <c r="CA72" s="23">
        <f t="shared" si="171"/>
        <v>0</v>
      </c>
      <c r="CB72" s="45"/>
      <c r="CC72" s="12">
        <f t="shared" si="172"/>
        <v>0</v>
      </c>
      <c r="CD72" s="23">
        <f t="shared" si="173"/>
        <v>0</v>
      </c>
      <c r="CE72" s="45"/>
      <c r="CF72" s="12">
        <f t="shared" si="174"/>
        <v>0</v>
      </c>
      <c r="CG72" s="23">
        <f t="shared" si="175"/>
        <v>0</v>
      </c>
      <c r="CH72" s="45"/>
      <c r="CI72" s="12">
        <f t="shared" si="176"/>
        <v>0</v>
      </c>
      <c r="CJ72" s="23">
        <f t="shared" si="177"/>
        <v>0</v>
      </c>
      <c r="CK72" s="45"/>
      <c r="CL72" s="12">
        <f t="shared" si="178"/>
        <v>0</v>
      </c>
      <c r="CM72" s="23">
        <f t="shared" si="179"/>
        <v>0</v>
      </c>
      <c r="CN72" s="45"/>
      <c r="CO72" s="12">
        <f t="shared" si="180"/>
        <v>0</v>
      </c>
      <c r="CP72" s="23">
        <f t="shared" si="181"/>
        <v>0</v>
      </c>
      <c r="CQ72" s="45"/>
      <c r="CR72" s="12">
        <f t="shared" si="182"/>
        <v>0</v>
      </c>
      <c r="CS72" s="23">
        <f t="shared" si="183"/>
        <v>0</v>
      </c>
      <c r="CT72" s="45"/>
      <c r="CU72" s="12">
        <f t="shared" si="184"/>
        <v>0</v>
      </c>
      <c r="CV72" s="23">
        <f t="shared" si="185"/>
        <v>0</v>
      </c>
      <c r="CW72" s="45"/>
      <c r="CX72" s="12">
        <f t="shared" si="186"/>
        <v>0</v>
      </c>
      <c r="CY72" s="24">
        <f t="shared" si="187"/>
        <v>0</v>
      </c>
      <c r="CZ72" s="45"/>
      <c r="DA72" s="12">
        <f t="shared" si="188"/>
        <v>0</v>
      </c>
      <c r="DB72" s="23">
        <f t="shared" si="189"/>
        <v>0</v>
      </c>
    </row>
    <row r="73" spans="1:106" ht="15.75" thickBot="1" x14ac:dyDescent="0.35">
      <c r="A73" s="1"/>
      <c r="B73" s="1"/>
      <c r="C73" s="1"/>
      <c r="D73" s="116" t="str">
        <f t="shared" si="128"/>
        <v>-</v>
      </c>
      <c r="E73" s="229" t="s">
        <v>282</v>
      </c>
      <c r="F73" s="232" t="s">
        <v>183</v>
      </c>
      <c r="G73" s="233"/>
      <c r="H73" s="233"/>
      <c r="I73" s="234">
        <v>45</v>
      </c>
      <c r="J73" s="125"/>
      <c r="K73" s="126" t="str">
        <f>+IF(F73="","",IF(F73=VLOOKUP(F73,'Master Data (December 2025)'!$B$10:$B$1857,1),"-","No Data"))</f>
        <v>-</v>
      </c>
      <c r="L73" s="127">
        <v>700</v>
      </c>
      <c r="M73" s="127">
        <v>1</v>
      </c>
      <c r="N73" s="45"/>
      <c r="O73" s="12">
        <f t="shared" si="129"/>
        <v>0</v>
      </c>
      <c r="P73" s="23">
        <f t="shared" si="190"/>
        <v>0</v>
      </c>
      <c r="Q73" s="45"/>
      <c r="R73" s="12">
        <f t="shared" si="130"/>
        <v>0</v>
      </c>
      <c r="S73" s="23">
        <f t="shared" si="131"/>
        <v>0</v>
      </c>
      <c r="T73" s="45"/>
      <c r="U73" s="12">
        <f t="shared" si="132"/>
        <v>0</v>
      </c>
      <c r="V73" s="23">
        <f t="shared" si="133"/>
        <v>0</v>
      </c>
      <c r="W73" s="45"/>
      <c r="X73" s="12">
        <f t="shared" si="134"/>
        <v>0</v>
      </c>
      <c r="Y73" s="23">
        <f t="shared" si="135"/>
        <v>0</v>
      </c>
      <c r="Z73" s="45"/>
      <c r="AA73" s="12">
        <f t="shared" si="136"/>
        <v>0</v>
      </c>
      <c r="AB73" s="23">
        <f t="shared" si="137"/>
        <v>0</v>
      </c>
      <c r="AC73" s="45"/>
      <c r="AD73" s="12">
        <f t="shared" si="138"/>
        <v>0</v>
      </c>
      <c r="AE73" s="23">
        <f t="shared" si="139"/>
        <v>0</v>
      </c>
      <c r="AF73" s="45"/>
      <c r="AG73" s="12">
        <f t="shared" si="140"/>
        <v>0</v>
      </c>
      <c r="AH73" s="23">
        <f t="shared" si="141"/>
        <v>0</v>
      </c>
      <c r="AI73" s="45"/>
      <c r="AJ73" s="12">
        <f t="shared" si="142"/>
        <v>0</v>
      </c>
      <c r="AK73" s="23">
        <f t="shared" si="143"/>
        <v>0</v>
      </c>
      <c r="AL73" s="45"/>
      <c r="AM73" s="12">
        <f t="shared" si="144"/>
        <v>0</v>
      </c>
      <c r="AN73" s="23">
        <f t="shared" si="145"/>
        <v>0</v>
      </c>
      <c r="AO73" s="45"/>
      <c r="AP73" s="12">
        <f t="shared" si="146"/>
        <v>0</v>
      </c>
      <c r="AQ73" s="23">
        <f t="shared" si="147"/>
        <v>0</v>
      </c>
      <c r="AR73" s="45"/>
      <c r="AS73" s="12">
        <f t="shared" si="148"/>
        <v>0</v>
      </c>
      <c r="AT73" s="23">
        <f t="shared" si="149"/>
        <v>0</v>
      </c>
      <c r="AU73" s="45"/>
      <c r="AV73" s="12">
        <f t="shared" si="150"/>
        <v>0</v>
      </c>
      <c r="AW73" s="23">
        <f t="shared" si="151"/>
        <v>0</v>
      </c>
      <c r="AX73" s="45"/>
      <c r="AY73" s="12">
        <f t="shared" si="152"/>
        <v>0</v>
      </c>
      <c r="AZ73" s="23">
        <f t="shared" si="153"/>
        <v>0</v>
      </c>
      <c r="BA73" s="45"/>
      <c r="BB73" s="12">
        <f t="shared" si="154"/>
        <v>0</v>
      </c>
      <c r="BC73" s="23">
        <f t="shared" si="155"/>
        <v>0</v>
      </c>
      <c r="BD73" s="45"/>
      <c r="BE73" s="12">
        <f t="shared" si="156"/>
        <v>0</v>
      </c>
      <c r="BF73" s="23">
        <f t="shared" si="157"/>
        <v>0</v>
      </c>
      <c r="BG73" s="45"/>
      <c r="BH73" s="12">
        <f t="shared" si="158"/>
        <v>0</v>
      </c>
      <c r="BI73" s="23">
        <f t="shared" si="159"/>
        <v>0</v>
      </c>
      <c r="BJ73" s="45"/>
      <c r="BK73" s="12">
        <f t="shared" si="160"/>
        <v>0</v>
      </c>
      <c r="BL73" s="23">
        <f t="shared" si="161"/>
        <v>0</v>
      </c>
      <c r="BM73" s="45"/>
      <c r="BN73" s="12">
        <f t="shared" si="162"/>
        <v>0</v>
      </c>
      <c r="BO73" s="23">
        <f t="shared" si="163"/>
        <v>0</v>
      </c>
      <c r="BP73" s="45"/>
      <c r="BQ73" s="12">
        <f t="shared" si="164"/>
        <v>0</v>
      </c>
      <c r="BR73" s="23">
        <f t="shared" si="165"/>
        <v>0</v>
      </c>
      <c r="BS73" s="45"/>
      <c r="BT73" s="12">
        <f t="shared" si="166"/>
        <v>0</v>
      </c>
      <c r="BU73" s="23">
        <f t="shared" si="167"/>
        <v>0</v>
      </c>
      <c r="BV73" s="45"/>
      <c r="BW73" s="12">
        <f t="shared" si="168"/>
        <v>0</v>
      </c>
      <c r="BX73" s="23">
        <f t="shared" si="169"/>
        <v>0</v>
      </c>
      <c r="BY73" s="45"/>
      <c r="BZ73" s="12">
        <f t="shared" si="170"/>
        <v>0</v>
      </c>
      <c r="CA73" s="23">
        <f t="shared" si="171"/>
        <v>0</v>
      </c>
      <c r="CB73" s="45"/>
      <c r="CC73" s="12">
        <f t="shared" si="172"/>
        <v>0</v>
      </c>
      <c r="CD73" s="23">
        <f t="shared" si="173"/>
        <v>0</v>
      </c>
      <c r="CE73" s="45"/>
      <c r="CF73" s="12">
        <f t="shared" si="174"/>
        <v>0</v>
      </c>
      <c r="CG73" s="23">
        <f t="shared" si="175"/>
        <v>0</v>
      </c>
      <c r="CH73" s="45"/>
      <c r="CI73" s="12">
        <f t="shared" si="176"/>
        <v>0</v>
      </c>
      <c r="CJ73" s="23">
        <f t="shared" si="177"/>
        <v>0</v>
      </c>
      <c r="CK73" s="45"/>
      <c r="CL73" s="12">
        <f t="shared" si="178"/>
        <v>0</v>
      </c>
      <c r="CM73" s="23">
        <f t="shared" si="179"/>
        <v>0</v>
      </c>
      <c r="CN73" s="45"/>
      <c r="CO73" s="12">
        <f t="shared" si="180"/>
        <v>0</v>
      </c>
      <c r="CP73" s="23">
        <f t="shared" si="181"/>
        <v>0</v>
      </c>
      <c r="CQ73" s="45"/>
      <c r="CR73" s="12">
        <f t="shared" si="182"/>
        <v>0</v>
      </c>
      <c r="CS73" s="23">
        <f t="shared" si="183"/>
        <v>0</v>
      </c>
      <c r="CT73" s="45"/>
      <c r="CU73" s="12">
        <f t="shared" si="184"/>
        <v>0</v>
      </c>
      <c r="CV73" s="23">
        <f t="shared" si="185"/>
        <v>0</v>
      </c>
      <c r="CW73" s="45"/>
      <c r="CX73" s="12">
        <f t="shared" si="186"/>
        <v>0</v>
      </c>
      <c r="CY73" s="24">
        <f t="shared" si="187"/>
        <v>0</v>
      </c>
      <c r="CZ73" s="45"/>
      <c r="DA73" s="12">
        <f t="shared" si="188"/>
        <v>0</v>
      </c>
      <c r="DB73" s="23">
        <f t="shared" si="189"/>
        <v>0</v>
      </c>
    </row>
    <row r="74" spans="1:106" ht="15.75" hidden="1" thickBot="1" x14ac:dyDescent="0.35">
      <c r="A74" s="1"/>
      <c r="B74" s="1"/>
      <c r="C74" s="1"/>
      <c r="D74" s="116" t="str">
        <f t="shared" si="128"/>
        <v>-</v>
      </c>
      <c r="E74" s="230"/>
      <c r="F74" s="237" t="s">
        <v>283</v>
      </c>
      <c r="G74" s="225"/>
      <c r="H74" s="225"/>
      <c r="I74" s="236">
        <v>15</v>
      </c>
      <c r="J74" s="125"/>
      <c r="K74" s="126" t="str">
        <f>+IF(F74="","",IF(F74=VLOOKUP(F74,'Master Data (December 2025)'!$B$10:$B$1857,1),"-","No Data"))</f>
        <v>No Data</v>
      </c>
      <c r="L74" s="127">
        <v>1</v>
      </c>
      <c r="M74" s="127">
        <v>1</v>
      </c>
      <c r="N74" s="45"/>
      <c r="O74" s="12">
        <f t="shared" si="129"/>
        <v>0</v>
      </c>
      <c r="P74" s="23">
        <f t="shared" si="190"/>
        <v>0</v>
      </c>
      <c r="Q74" s="45"/>
      <c r="R74" s="12">
        <f t="shared" si="130"/>
        <v>0</v>
      </c>
      <c r="S74" s="23">
        <f t="shared" si="131"/>
        <v>0</v>
      </c>
      <c r="T74" s="45"/>
      <c r="U74" s="12">
        <f t="shared" si="132"/>
        <v>0</v>
      </c>
      <c r="V74" s="23">
        <f t="shared" si="133"/>
        <v>0</v>
      </c>
      <c r="W74" s="45"/>
      <c r="X74" s="12">
        <f t="shared" si="134"/>
        <v>0</v>
      </c>
      <c r="Y74" s="23">
        <f t="shared" si="135"/>
        <v>0</v>
      </c>
      <c r="Z74" s="45"/>
      <c r="AA74" s="12">
        <f t="shared" si="136"/>
        <v>0</v>
      </c>
      <c r="AB74" s="23">
        <f t="shared" si="137"/>
        <v>0</v>
      </c>
      <c r="AC74" s="45"/>
      <c r="AD74" s="12">
        <f t="shared" si="138"/>
        <v>0</v>
      </c>
      <c r="AE74" s="23">
        <f t="shared" si="139"/>
        <v>0</v>
      </c>
      <c r="AF74" s="45"/>
      <c r="AG74" s="12">
        <f t="shared" si="140"/>
        <v>0</v>
      </c>
      <c r="AH74" s="23">
        <f t="shared" si="141"/>
        <v>0</v>
      </c>
      <c r="AI74" s="45"/>
      <c r="AJ74" s="12">
        <f t="shared" si="142"/>
        <v>0</v>
      </c>
      <c r="AK74" s="23">
        <f t="shared" si="143"/>
        <v>0</v>
      </c>
      <c r="AL74" s="45"/>
      <c r="AM74" s="12">
        <f t="shared" si="144"/>
        <v>0</v>
      </c>
      <c r="AN74" s="23">
        <f t="shared" si="145"/>
        <v>0</v>
      </c>
      <c r="AO74" s="45"/>
      <c r="AP74" s="12">
        <f t="shared" si="146"/>
        <v>0</v>
      </c>
      <c r="AQ74" s="23">
        <f t="shared" si="147"/>
        <v>0</v>
      </c>
      <c r="AR74" s="45"/>
      <c r="AS74" s="12">
        <f t="shared" si="148"/>
        <v>0</v>
      </c>
      <c r="AT74" s="23">
        <f t="shared" si="149"/>
        <v>0</v>
      </c>
      <c r="AU74" s="45"/>
      <c r="AV74" s="12">
        <f t="shared" si="150"/>
        <v>0</v>
      </c>
      <c r="AW74" s="23">
        <f t="shared" si="151"/>
        <v>0</v>
      </c>
      <c r="AX74" s="45"/>
      <c r="AY74" s="12">
        <f t="shared" si="152"/>
        <v>0</v>
      </c>
      <c r="AZ74" s="23">
        <f t="shared" si="153"/>
        <v>0</v>
      </c>
      <c r="BA74" s="45"/>
      <c r="BB74" s="12">
        <f t="shared" si="154"/>
        <v>0</v>
      </c>
      <c r="BC74" s="23">
        <f t="shared" si="155"/>
        <v>0</v>
      </c>
      <c r="BD74" s="45"/>
      <c r="BE74" s="12">
        <f t="shared" si="156"/>
        <v>0</v>
      </c>
      <c r="BF74" s="23">
        <f t="shared" si="157"/>
        <v>0</v>
      </c>
      <c r="BG74" s="45"/>
      <c r="BH74" s="12">
        <f t="shared" si="158"/>
        <v>0</v>
      </c>
      <c r="BI74" s="23">
        <f t="shared" si="159"/>
        <v>0</v>
      </c>
      <c r="BJ74" s="45"/>
      <c r="BK74" s="12">
        <f t="shared" si="160"/>
        <v>0</v>
      </c>
      <c r="BL74" s="23">
        <f t="shared" si="161"/>
        <v>0</v>
      </c>
      <c r="BM74" s="45"/>
      <c r="BN74" s="12">
        <f t="shared" si="162"/>
        <v>0</v>
      </c>
      <c r="BO74" s="23">
        <f t="shared" si="163"/>
        <v>0</v>
      </c>
      <c r="BP74" s="45"/>
      <c r="BQ74" s="12">
        <f t="shared" si="164"/>
        <v>0</v>
      </c>
      <c r="BR74" s="23">
        <f t="shared" si="165"/>
        <v>0</v>
      </c>
      <c r="BS74" s="45"/>
      <c r="BT74" s="12">
        <f t="shared" si="166"/>
        <v>0</v>
      </c>
      <c r="BU74" s="23">
        <f t="shared" si="167"/>
        <v>0</v>
      </c>
      <c r="BV74" s="45"/>
      <c r="BW74" s="12">
        <f t="shared" si="168"/>
        <v>0</v>
      </c>
      <c r="BX74" s="23">
        <f t="shared" si="169"/>
        <v>0</v>
      </c>
      <c r="BY74" s="45"/>
      <c r="BZ74" s="12">
        <f t="shared" si="170"/>
        <v>0</v>
      </c>
      <c r="CA74" s="23">
        <f t="shared" si="171"/>
        <v>0</v>
      </c>
      <c r="CB74" s="45"/>
      <c r="CC74" s="12">
        <f t="shared" si="172"/>
        <v>0</v>
      </c>
      <c r="CD74" s="23">
        <f t="shared" si="173"/>
        <v>0</v>
      </c>
      <c r="CE74" s="45"/>
      <c r="CF74" s="12">
        <f t="shared" si="174"/>
        <v>0</v>
      </c>
      <c r="CG74" s="23">
        <f t="shared" si="175"/>
        <v>0</v>
      </c>
      <c r="CH74" s="45"/>
      <c r="CI74" s="12">
        <f t="shared" si="176"/>
        <v>0</v>
      </c>
      <c r="CJ74" s="23">
        <f t="shared" si="177"/>
        <v>0</v>
      </c>
      <c r="CK74" s="45"/>
      <c r="CL74" s="12">
        <f t="shared" si="178"/>
        <v>0</v>
      </c>
      <c r="CM74" s="23">
        <f t="shared" si="179"/>
        <v>0</v>
      </c>
      <c r="CN74" s="45"/>
      <c r="CO74" s="12">
        <f t="shared" si="180"/>
        <v>0</v>
      </c>
      <c r="CP74" s="23">
        <f t="shared" si="181"/>
        <v>0</v>
      </c>
      <c r="CQ74" s="45"/>
      <c r="CR74" s="12">
        <f t="shared" si="182"/>
        <v>0</v>
      </c>
      <c r="CS74" s="23">
        <f t="shared" si="183"/>
        <v>0</v>
      </c>
      <c r="CT74" s="45"/>
      <c r="CU74" s="12">
        <f t="shared" si="184"/>
        <v>0</v>
      </c>
      <c r="CV74" s="23">
        <f t="shared" si="185"/>
        <v>0</v>
      </c>
      <c r="CW74" s="45"/>
      <c r="CX74" s="12">
        <f t="shared" si="186"/>
        <v>0</v>
      </c>
      <c r="CY74" s="24">
        <f t="shared" si="187"/>
        <v>0</v>
      </c>
      <c r="CZ74" s="45"/>
      <c r="DA74" s="12">
        <f t="shared" si="188"/>
        <v>0</v>
      </c>
      <c r="DB74" s="23">
        <f t="shared" si="189"/>
        <v>0</v>
      </c>
    </row>
    <row r="75" spans="1:106" ht="15.75" hidden="1" thickBot="1" x14ac:dyDescent="0.35">
      <c r="A75" s="1"/>
      <c r="B75" s="1"/>
      <c r="C75" s="1"/>
      <c r="D75" s="116" t="str">
        <f t="shared" ref="D75:D93" si="191">IF(DB75=0,"-","Y")</f>
        <v>-</v>
      </c>
      <c r="E75" s="230"/>
      <c r="F75" s="237" t="s">
        <v>284</v>
      </c>
      <c r="G75" s="225"/>
      <c r="H75" s="225"/>
      <c r="I75" s="238">
        <v>25</v>
      </c>
      <c r="J75" s="125"/>
      <c r="K75" s="126" t="str">
        <f>+IF(F75="","",IF(F75=VLOOKUP(F75,'Master Data (December 2025)'!$B$10:$B$1857,1),"-","No Data"))</f>
        <v>No Data</v>
      </c>
      <c r="L75" s="127">
        <v>1</v>
      </c>
      <c r="M75" s="127">
        <v>1</v>
      </c>
      <c r="N75" s="45"/>
      <c r="O75" s="12">
        <f t="shared" ref="O75:O106" si="192">(N75*$I75)/$L75*$M75</f>
        <v>0</v>
      </c>
      <c r="P75" s="23">
        <f t="shared" si="190"/>
        <v>0</v>
      </c>
      <c r="Q75" s="45"/>
      <c r="R75" s="12">
        <f t="shared" ref="R75:R106" si="193">(Q75*$I75)/$L75*$M75</f>
        <v>0</v>
      </c>
      <c r="S75" s="23">
        <f t="shared" ref="S75:S93" si="194">Q75+P75</f>
        <v>0</v>
      </c>
      <c r="T75" s="45"/>
      <c r="U75" s="12">
        <f t="shared" ref="U75:U106" si="195">(T75*$I75)/$L75*$M75</f>
        <v>0</v>
      </c>
      <c r="V75" s="23">
        <f t="shared" ref="V75:V93" si="196">T75+S75</f>
        <v>0</v>
      </c>
      <c r="W75" s="45"/>
      <c r="X75" s="12">
        <f t="shared" ref="X75:X106" si="197">(W75*$I75)/$L75*$M75</f>
        <v>0</v>
      </c>
      <c r="Y75" s="23">
        <f t="shared" ref="Y75:Y93" si="198">W75+V75</f>
        <v>0</v>
      </c>
      <c r="Z75" s="45"/>
      <c r="AA75" s="12">
        <f t="shared" ref="AA75:AA106" si="199">(Z75*$I75)/$L75*$M75</f>
        <v>0</v>
      </c>
      <c r="AB75" s="23">
        <f t="shared" ref="AB75:AB93" si="200">Z75+Y75</f>
        <v>0</v>
      </c>
      <c r="AC75" s="45"/>
      <c r="AD75" s="12">
        <f t="shared" ref="AD75:AD106" si="201">(AC75*$I75)/$L75*$M75</f>
        <v>0</v>
      </c>
      <c r="AE75" s="23">
        <f t="shared" ref="AE75:AE93" si="202">AC75+AB75</f>
        <v>0</v>
      </c>
      <c r="AF75" s="45"/>
      <c r="AG75" s="12">
        <f t="shared" ref="AG75:AG106" si="203">(AF75*$I75)/$L75*$M75</f>
        <v>0</v>
      </c>
      <c r="AH75" s="23">
        <f t="shared" ref="AH75:AH93" si="204">AF75+AE75</f>
        <v>0</v>
      </c>
      <c r="AI75" s="45"/>
      <c r="AJ75" s="12">
        <f t="shared" ref="AJ75:AJ106" si="205">(AI75*$I75)/$L75*$M75</f>
        <v>0</v>
      </c>
      <c r="AK75" s="23">
        <f t="shared" ref="AK75:AK93" si="206">AI75+AH75</f>
        <v>0</v>
      </c>
      <c r="AL75" s="45"/>
      <c r="AM75" s="12">
        <f t="shared" ref="AM75:AM106" si="207">(AL75*$I75)/$L75*$M75</f>
        <v>0</v>
      </c>
      <c r="AN75" s="23">
        <f t="shared" ref="AN75:AN93" si="208">AL75+AK75</f>
        <v>0</v>
      </c>
      <c r="AO75" s="45"/>
      <c r="AP75" s="12">
        <f t="shared" ref="AP75:AP106" si="209">(AO75*$I75)/$L75*$M75</f>
        <v>0</v>
      </c>
      <c r="AQ75" s="23">
        <f t="shared" ref="AQ75:AQ93" si="210">AO75+AN75</f>
        <v>0</v>
      </c>
      <c r="AR75" s="45"/>
      <c r="AS75" s="12">
        <f t="shared" ref="AS75:AS106" si="211">(AR75*$I75)/$L75*$M75</f>
        <v>0</v>
      </c>
      <c r="AT75" s="23">
        <f t="shared" ref="AT75:AT93" si="212">AR75+AQ75</f>
        <v>0</v>
      </c>
      <c r="AU75" s="45"/>
      <c r="AV75" s="12">
        <f t="shared" ref="AV75:AV106" si="213">(AU75*$I75)/$L75*$M75</f>
        <v>0</v>
      </c>
      <c r="AW75" s="23">
        <f t="shared" ref="AW75:AW93" si="214">AU75+AT75</f>
        <v>0</v>
      </c>
      <c r="AX75" s="45"/>
      <c r="AY75" s="12">
        <f t="shared" ref="AY75:AY106" si="215">(AX75*$I75)/$L75*$M75</f>
        <v>0</v>
      </c>
      <c r="AZ75" s="23">
        <f t="shared" ref="AZ75:AZ93" si="216">AX75+AW75</f>
        <v>0</v>
      </c>
      <c r="BA75" s="45"/>
      <c r="BB75" s="12">
        <f t="shared" ref="BB75:BB106" si="217">(BA75*$I75)/$L75*$M75</f>
        <v>0</v>
      </c>
      <c r="BC75" s="23">
        <f t="shared" ref="BC75:BC93" si="218">BA75+AZ75</f>
        <v>0</v>
      </c>
      <c r="BD75" s="45"/>
      <c r="BE75" s="12">
        <f t="shared" ref="BE75:BE106" si="219">(BD75*$I75)/$L75*$M75</f>
        <v>0</v>
      </c>
      <c r="BF75" s="23">
        <f t="shared" ref="BF75:BF93" si="220">BD75+BC75</f>
        <v>0</v>
      </c>
      <c r="BG75" s="45"/>
      <c r="BH75" s="12">
        <f t="shared" ref="BH75:BH106" si="221">(BG75*$I75)/$L75*$M75</f>
        <v>0</v>
      </c>
      <c r="BI75" s="23">
        <f t="shared" ref="BI75:BI93" si="222">BG75+BF75</f>
        <v>0</v>
      </c>
      <c r="BJ75" s="45"/>
      <c r="BK75" s="12">
        <f t="shared" ref="BK75:BK106" si="223">(BJ75*$I75)/$L75*$M75</f>
        <v>0</v>
      </c>
      <c r="BL75" s="23">
        <f t="shared" ref="BL75:BL93" si="224">BJ75+BI75</f>
        <v>0</v>
      </c>
      <c r="BM75" s="45"/>
      <c r="BN75" s="12">
        <f t="shared" ref="BN75:BN106" si="225">(BM75*$I75)/$L75*$M75</f>
        <v>0</v>
      </c>
      <c r="BO75" s="23">
        <f t="shared" ref="BO75:BO93" si="226">BM75+BL75</f>
        <v>0</v>
      </c>
      <c r="BP75" s="45"/>
      <c r="BQ75" s="12">
        <f t="shared" ref="BQ75:BQ106" si="227">(BP75*$I75)/$L75*$M75</f>
        <v>0</v>
      </c>
      <c r="BR75" s="23">
        <f t="shared" ref="BR75:BR93" si="228">BP75+BO75</f>
        <v>0</v>
      </c>
      <c r="BS75" s="45"/>
      <c r="BT75" s="12">
        <f t="shared" ref="BT75:BT106" si="229">(BS75*$I75)/$L75*$M75</f>
        <v>0</v>
      </c>
      <c r="BU75" s="23">
        <f t="shared" ref="BU75:BU93" si="230">BS75+BR75</f>
        <v>0</v>
      </c>
      <c r="BV75" s="45"/>
      <c r="BW75" s="12">
        <f t="shared" ref="BW75:BW106" si="231">(BV75*$I75)/$L75*$M75</f>
        <v>0</v>
      </c>
      <c r="BX75" s="23">
        <f t="shared" ref="BX75:BX93" si="232">BV75+BU75</f>
        <v>0</v>
      </c>
      <c r="BY75" s="45"/>
      <c r="BZ75" s="12">
        <f t="shared" ref="BZ75:BZ106" si="233">(BY75*$I75)/$L75*$M75</f>
        <v>0</v>
      </c>
      <c r="CA75" s="23">
        <f t="shared" ref="CA75:CA93" si="234">BY75+BX75</f>
        <v>0</v>
      </c>
      <c r="CB75" s="45"/>
      <c r="CC75" s="12">
        <f t="shared" ref="CC75:CC106" si="235">(CB75*$I75)/$L75*$M75</f>
        <v>0</v>
      </c>
      <c r="CD75" s="23">
        <f t="shared" ref="CD75:CD93" si="236">CB75+CA75</f>
        <v>0</v>
      </c>
      <c r="CE75" s="45"/>
      <c r="CF75" s="12">
        <f t="shared" ref="CF75:CF106" si="237">(CE75*$I75)/$L75*$M75</f>
        <v>0</v>
      </c>
      <c r="CG75" s="23">
        <f t="shared" ref="CG75:CG93" si="238">CE75+CD75</f>
        <v>0</v>
      </c>
      <c r="CH75" s="45"/>
      <c r="CI75" s="12">
        <f t="shared" ref="CI75:CI106" si="239">(CH75*$I75)/$L75*$M75</f>
        <v>0</v>
      </c>
      <c r="CJ75" s="23">
        <f t="shared" ref="CJ75:CJ93" si="240">CH75+CG75</f>
        <v>0</v>
      </c>
      <c r="CK75" s="45"/>
      <c r="CL75" s="12">
        <f t="shared" ref="CL75:CL106" si="241">(CK75*$I75)/$L75*$M75</f>
        <v>0</v>
      </c>
      <c r="CM75" s="23">
        <f t="shared" ref="CM75:CM93" si="242">CK75+CJ75</f>
        <v>0</v>
      </c>
      <c r="CN75" s="45"/>
      <c r="CO75" s="12">
        <f t="shared" ref="CO75:CO106" si="243">(CN75*$I75)/$L75*$M75</f>
        <v>0</v>
      </c>
      <c r="CP75" s="23">
        <f t="shared" ref="CP75:CP93" si="244">CN75+CM75</f>
        <v>0</v>
      </c>
      <c r="CQ75" s="45"/>
      <c r="CR75" s="12">
        <f t="shared" ref="CR75:CR106" si="245">(CQ75*$I75)/$L75*$M75</f>
        <v>0</v>
      </c>
      <c r="CS75" s="23">
        <f t="shared" ref="CS75:CS93" si="246">CQ75+CP75</f>
        <v>0</v>
      </c>
      <c r="CT75" s="45"/>
      <c r="CU75" s="12">
        <f t="shared" ref="CU75:CU106" si="247">(CT75*$I75)/$L75*$M75</f>
        <v>0</v>
      </c>
      <c r="CV75" s="23">
        <f t="shared" ref="CV75:CV93" si="248">CT75+CS75</f>
        <v>0</v>
      </c>
      <c r="CW75" s="45"/>
      <c r="CX75" s="12">
        <f t="shared" ref="CX75:CX106" si="249">(CW75*$I75)/$L75*$M75</f>
        <v>0</v>
      </c>
      <c r="CY75" s="24">
        <f t="shared" ref="CY75:CY93" si="250">CW75+CV75</f>
        <v>0</v>
      </c>
      <c r="CZ75" s="45"/>
      <c r="DA75" s="12">
        <f t="shared" ref="DA75:DA106" si="251">(CZ75*$I75)/$L75*$M75</f>
        <v>0</v>
      </c>
      <c r="DB75" s="23">
        <f t="shared" ref="DB75:DB93" si="252">CZ75+CY75</f>
        <v>0</v>
      </c>
    </row>
    <row r="76" spans="1:106" ht="15.75" hidden="1" thickBot="1" x14ac:dyDescent="0.35">
      <c r="A76" s="1"/>
      <c r="B76" s="1"/>
      <c r="C76" s="1"/>
      <c r="D76" s="116" t="str">
        <f t="shared" si="191"/>
        <v>-</v>
      </c>
      <c r="E76" s="231"/>
      <c r="F76" s="239" t="s">
        <v>257</v>
      </c>
      <c r="G76" s="92"/>
      <c r="H76" s="92"/>
      <c r="I76" s="240">
        <v>15</v>
      </c>
      <c r="J76" s="125"/>
      <c r="K76" s="126" t="str">
        <f>+IF(F76="","",IF(F76=VLOOKUP(F76,'Master Data (December 2025)'!$B$10:$B$1857,1),"-","No Data"))</f>
        <v>No Data</v>
      </c>
      <c r="L76" s="127">
        <v>1</v>
      </c>
      <c r="M76" s="127">
        <v>1</v>
      </c>
      <c r="N76" s="45"/>
      <c r="O76" s="12">
        <f t="shared" si="192"/>
        <v>0</v>
      </c>
      <c r="P76" s="23">
        <f t="shared" ref="P76:P93" si="253">N76</f>
        <v>0</v>
      </c>
      <c r="Q76" s="45"/>
      <c r="R76" s="12">
        <f t="shared" si="193"/>
        <v>0</v>
      </c>
      <c r="S76" s="23">
        <f t="shared" si="194"/>
        <v>0</v>
      </c>
      <c r="T76" s="45"/>
      <c r="U76" s="12">
        <f t="shared" si="195"/>
        <v>0</v>
      </c>
      <c r="V76" s="23">
        <f t="shared" si="196"/>
        <v>0</v>
      </c>
      <c r="W76" s="45"/>
      <c r="X76" s="12">
        <f t="shared" si="197"/>
        <v>0</v>
      </c>
      <c r="Y76" s="23">
        <f t="shared" si="198"/>
        <v>0</v>
      </c>
      <c r="Z76" s="45"/>
      <c r="AA76" s="12">
        <f t="shared" si="199"/>
        <v>0</v>
      </c>
      <c r="AB76" s="23">
        <f t="shared" si="200"/>
        <v>0</v>
      </c>
      <c r="AC76" s="45"/>
      <c r="AD76" s="12">
        <f t="shared" si="201"/>
        <v>0</v>
      </c>
      <c r="AE76" s="23">
        <f t="shared" si="202"/>
        <v>0</v>
      </c>
      <c r="AF76" s="45"/>
      <c r="AG76" s="12">
        <f t="shared" si="203"/>
        <v>0</v>
      </c>
      <c r="AH76" s="23">
        <f t="shared" si="204"/>
        <v>0</v>
      </c>
      <c r="AI76" s="45"/>
      <c r="AJ76" s="12">
        <f t="shared" si="205"/>
        <v>0</v>
      </c>
      <c r="AK76" s="23">
        <f t="shared" si="206"/>
        <v>0</v>
      </c>
      <c r="AL76" s="45"/>
      <c r="AM76" s="12">
        <f t="shared" si="207"/>
        <v>0</v>
      </c>
      <c r="AN76" s="23">
        <f t="shared" si="208"/>
        <v>0</v>
      </c>
      <c r="AO76" s="45"/>
      <c r="AP76" s="12">
        <f t="shared" si="209"/>
        <v>0</v>
      </c>
      <c r="AQ76" s="23">
        <f t="shared" si="210"/>
        <v>0</v>
      </c>
      <c r="AR76" s="45"/>
      <c r="AS76" s="12">
        <f t="shared" si="211"/>
        <v>0</v>
      </c>
      <c r="AT76" s="23">
        <f t="shared" si="212"/>
        <v>0</v>
      </c>
      <c r="AU76" s="45"/>
      <c r="AV76" s="12">
        <f t="shared" si="213"/>
        <v>0</v>
      </c>
      <c r="AW76" s="23">
        <f t="shared" si="214"/>
        <v>0</v>
      </c>
      <c r="AX76" s="45"/>
      <c r="AY76" s="12">
        <f t="shared" si="215"/>
        <v>0</v>
      </c>
      <c r="AZ76" s="23">
        <f t="shared" si="216"/>
        <v>0</v>
      </c>
      <c r="BA76" s="45"/>
      <c r="BB76" s="12">
        <f t="shared" si="217"/>
        <v>0</v>
      </c>
      <c r="BC76" s="23">
        <f t="shared" si="218"/>
        <v>0</v>
      </c>
      <c r="BD76" s="45"/>
      <c r="BE76" s="12">
        <f t="shared" si="219"/>
        <v>0</v>
      </c>
      <c r="BF76" s="23">
        <f t="shared" si="220"/>
        <v>0</v>
      </c>
      <c r="BG76" s="45"/>
      <c r="BH76" s="12">
        <f t="shared" si="221"/>
        <v>0</v>
      </c>
      <c r="BI76" s="23">
        <f t="shared" si="222"/>
        <v>0</v>
      </c>
      <c r="BJ76" s="45"/>
      <c r="BK76" s="12">
        <f t="shared" si="223"/>
        <v>0</v>
      </c>
      <c r="BL76" s="23">
        <f t="shared" si="224"/>
        <v>0</v>
      </c>
      <c r="BM76" s="45"/>
      <c r="BN76" s="12">
        <f t="shared" si="225"/>
        <v>0</v>
      </c>
      <c r="BO76" s="23">
        <f t="shared" si="226"/>
        <v>0</v>
      </c>
      <c r="BP76" s="45"/>
      <c r="BQ76" s="12">
        <f t="shared" si="227"/>
        <v>0</v>
      </c>
      <c r="BR76" s="23">
        <f t="shared" si="228"/>
        <v>0</v>
      </c>
      <c r="BS76" s="45"/>
      <c r="BT76" s="12">
        <f t="shared" si="229"/>
        <v>0</v>
      </c>
      <c r="BU76" s="23">
        <f t="shared" si="230"/>
        <v>0</v>
      </c>
      <c r="BV76" s="45"/>
      <c r="BW76" s="12">
        <f t="shared" si="231"/>
        <v>0</v>
      </c>
      <c r="BX76" s="23">
        <f t="shared" si="232"/>
        <v>0</v>
      </c>
      <c r="BY76" s="45"/>
      <c r="BZ76" s="12">
        <f t="shared" si="233"/>
        <v>0</v>
      </c>
      <c r="CA76" s="23">
        <f t="shared" si="234"/>
        <v>0</v>
      </c>
      <c r="CB76" s="45"/>
      <c r="CC76" s="12">
        <f t="shared" si="235"/>
        <v>0</v>
      </c>
      <c r="CD76" s="23">
        <f t="shared" si="236"/>
        <v>0</v>
      </c>
      <c r="CE76" s="45"/>
      <c r="CF76" s="12">
        <f t="shared" si="237"/>
        <v>0</v>
      </c>
      <c r="CG76" s="23">
        <f t="shared" si="238"/>
        <v>0</v>
      </c>
      <c r="CH76" s="45"/>
      <c r="CI76" s="12">
        <f t="shared" si="239"/>
        <v>0</v>
      </c>
      <c r="CJ76" s="23">
        <f t="shared" si="240"/>
        <v>0</v>
      </c>
      <c r="CK76" s="45"/>
      <c r="CL76" s="12">
        <f t="shared" si="241"/>
        <v>0</v>
      </c>
      <c r="CM76" s="23">
        <f t="shared" si="242"/>
        <v>0</v>
      </c>
      <c r="CN76" s="45"/>
      <c r="CO76" s="12">
        <f t="shared" si="243"/>
        <v>0</v>
      </c>
      <c r="CP76" s="23">
        <f t="shared" si="244"/>
        <v>0</v>
      </c>
      <c r="CQ76" s="45"/>
      <c r="CR76" s="12">
        <f t="shared" si="245"/>
        <v>0</v>
      </c>
      <c r="CS76" s="23">
        <f t="shared" si="246"/>
        <v>0</v>
      </c>
      <c r="CT76" s="45"/>
      <c r="CU76" s="12">
        <f t="shared" si="247"/>
        <v>0</v>
      </c>
      <c r="CV76" s="23">
        <f t="shared" si="248"/>
        <v>0</v>
      </c>
      <c r="CW76" s="45"/>
      <c r="CX76" s="12">
        <f t="shared" si="249"/>
        <v>0</v>
      </c>
      <c r="CY76" s="24">
        <f t="shared" si="250"/>
        <v>0</v>
      </c>
      <c r="CZ76" s="45"/>
      <c r="DA76" s="12">
        <f t="shared" si="251"/>
        <v>0</v>
      </c>
      <c r="DB76" s="23">
        <f t="shared" si="252"/>
        <v>0</v>
      </c>
    </row>
    <row r="77" spans="1:106" ht="15.75" thickBot="1" x14ac:dyDescent="0.35">
      <c r="A77" s="1"/>
      <c r="B77" s="1"/>
      <c r="C77" s="1"/>
      <c r="D77" s="116" t="str">
        <f t="shared" si="191"/>
        <v>-</v>
      </c>
      <c r="E77" s="229" t="s">
        <v>286</v>
      </c>
      <c r="F77" s="232" t="s">
        <v>159</v>
      </c>
      <c r="G77" s="233"/>
      <c r="H77" s="233"/>
      <c r="I77" s="234">
        <v>50</v>
      </c>
      <c r="J77" s="125"/>
      <c r="K77" s="126" t="str">
        <f>+IF(F77="","",IF(F77=VLOOKUP(F77,'Master Data (December 2025)'!$B$10:$B$1857,1),"-","No Data"))</f>
        <v>-</v>
      </c>
      <c r="L77" s="127">
        <v>750</v>
      </c>
      <c r="M77" s="127">
        <v>1</v>
      </c>
      <c r="N77" s="45"/>
      <c r="O77" s="12">
        <f t="shared" si="192"/>
        <v>0</v>
      </c>
      <c r="P77" s="23">
        <f t="shared" si="253"/>
        <v>0</v>
      </c>
      <c r="Q77" s="45"/>
      <c r="R77" s="12">
        <f t="shared" si="193"/>
        <v>0</v>
      </c>
      <c r="S77" s="23">
        <f t="shared" si="194"/>
        <v>0</v>
      </c>
      <c r="T77" s="45"/>
      <c r="U77" s="12">
        <f t="shared" si="195"/>
        <v>0</v>
      </c>
      <c r="V77" s="23">
        <f t="shared" si="196"/>
        <v>0</v>
      </c>
      <c r="W77" s="45"/>
      <c r="X77" s="12">
        <f t="shared" si="197"/>
        <v>0</v>
      </c>
      <c r="Y77" s="23">
        <f t="shared" si="198"/>
        <v>0</v>
      </c>
      <c r="Z77" s="45"/>
      <c r="AA77" s="12">
        <f t="shared" si="199"/>
        <v>0</v>
      </c>
      <c r="AB77" s="23">
        <f t="shared" si="200"/>
        <v>0</v>
      </c>
      <c r="AC77" s="45"/>
      <c r="AD77" s="12">
        <f t="shared" si="201"/>
        <v>0</v>
      </c>
      <c r="AE77" s="23">
        <f t="shared" si="202"/>
        <v>0</v>
      </c>
      <c r="AF77" s="45"/>
      <c r="AG77" s="12">
        <f t="shared" si="203"/>
        <v>0</v>
      </c>
      <c r="AH77" s="23">
        <f t="shared" si="204"/>
        <v>0</v>
      </c>
      <c r="AI77" s="45"/>
      <c r="AJ77" s="12">
        <f t="shared" si="205"/>
        <v>0</v>
      </c>
      <c r="AK77" s="23">
        <f t="shared" si="206"/>
        <v>0</v>
      </c>
      <c r="AL77" s="45"/>
      <c r="AM77" s="12">
        <f t="shared" si="207"/>
        <v>0</v>
      </c>
      <c r="AN77" s="23">
        <f t="shared" si="208"/>
        <v>0</v>
      </c>
      <c r="AO77" s="45"/>
      <c r="AP77" s="12">
        <f t="shared" si="209"/>
        <v>0</v>
      </c>
      <c r="AQ77" s="23">
        <f t="shared" si="210"/>
        <v>0</v>
      </c>
      <c r="AR77" s="45"/>
      <c r="AS77" s="12">
        <f t="shared" si="211"/>
        <v>0</v>
      </c>
      <c r="AT77" s="23">
        <f t="shared" si="212"/>
        <v>0</v>
      </c>
      <c r="AU77" s="45"/>
      <c r="AV77" s="12">
        <f t="shared" si="213"/>
        <v>0</v>
      </c>
      <c r="AW77" s="23">
        <f t="shared" si="214"/>
        <v>0</v>
      </c>
      <c r="AX77" s="45"/>
      <c r="AY77" s="12">
        <f t="shared" si="215"/>
        <v>0</v>
      </c>
      <c r="AZ77" s="23">
        <f t="shared" si="216"/>
        <v>0</v>
      </c>
      <c r="BA77" s="45"/>
      <c r="BB77" s="12">
        <f t="shared" si="217"/>
        <v>0</v>
      </c>
      <c r="BC77" s="23">
        <f t="shared" si="218"/>
        <v>0</v>
      </c>
      <c r="BD77" s="45"/>
      <c r="BE77" s="12">
        <f t="shared" si="219"/>
        <v>0</v>
      </c>
      <c r="BF77" s="23">
        <f t="shared" si="220"/>
        <v>0</v>
      </c>
      <c r="BG77" s="45"/>
      <c r="BH77" s="12">
        <f t="shared" si="221"/>
        <v>0</v>
      </c>
      <c r="BI77" s="23">
        <f t="shared" si="222"/>
        <v>0</v>
      </c>
      <c r="BJ77" s="45"/>
      <c r="BK77" s="12">
        <f t="shared" si="223"/>
        <v>0</v>
      </c>
      <c r="BL77" s="23">
        <f t="shared" si="224"/>
        <v>0</v>
      </c>
      <c r="BM77" s="45"/>
      <c r="BN77" s="12">
        <f t="shared" si="225"/>
        <v>0</v>
      </c>
      <c r="BO77" s="23">
        <f t="shared" si="226"/>
        <v>0</v>
      </c>
      <c r="BP77" s="45"/>
      <c r="BQ77" s="12">
        <f t="shared" si="227"/>
        <v>0</v>
      </c>
      <c r="BR77" s="23">
        <f t="shared" si="228"/>
        <v>0</v>
      </c>
      <c r="BS77" s="45"/>
      <c r="BT77" s="12">
        <f t="shared" si="229"/>
        <v>0</v>
      </c>
      <c r="BU77" s="23">
        <f t="shared" si="230"/>
        <v>0</v>
      </c>
      <c r="BV77" s="45"/>
      <c r="BW77" s="12">
        <f t="shared" si="231"/>
        <v>0</v>
      </c>
      <c r="BX77" s="23">
        <f t="shared" si="232"/>
        <v>0</v>
      </c>
      <c r="BY77" s="45"/>
      <c r="BZ77" s="12">
        <f t="shared" si="233"/>
        <v>0</v>
      </c>
      <c r="CA77" s="23">
        <f t="shared" si="234"/>
        <v>0</v>
      </c>
      <c r="CB77" s="45"/>
      <c r="CC77" s="12">
        <f t="shared" si="235"/>
        <v>0</v>
      </c>
      <c r="CD77" s="23">
        <f t="shared" si="236"/>
        <v>0</v>
      </c>
      <c r="CE77" s="45"/>
      <c r="CF77" s="12">
        <f t="shared" si="237"/>
        <v>0</v>
      </c>
      <c r="CG77" s="23">
        <f t="shared" si="238"/>
        <v>0</v>
      </c>
      <c r="CH77" s="45"/>
      <c r="CI77" s="12">
        <f t="shared" si="239"/>
        <v>0</v>
      </c>
      <c r="CJ77" s="23">
        <f t="shared" si="240"/>
        <v>0</v>
      </c>
      <c r="CK77" s="45"/>
      <c r="CL77" s="12">
        <f t="shared" si="241"/>
        <v>0</v>
      </c>
      <c r="CM77" s="23">
        <f t="shared" si="242"/>
        <v>0</v>
      </c>
      <c r="CN77" s="45"/>
      <c r="CO77" s="12">
        <f t="shared" si="243"/>
        <v>0</v>
      </c>
      <c r="CP77" s="23">
        <f t="shared" si="244"/>
        <v>0</v>
      </c>
      <c r="CQ77" s="45"/>
      <c r="CR77" s="12">
        <f t="shared" si="245"/>
        <v>0</v>
      </c>
      <c r="CS77" s="23">
        <f t="shared" si="246"/>
        <v>0</v>
      </c>
      <c r="CT77" s="45"/>
      <c r="CU77" s="12">
        <f t="shared" si="247"/>
        <v>0</v>
      </c>
      <c r="CV77" s="23">
        <f t="shared" si="248"/>
        <v>0</v>
      </c>
      <c r="CW77" s="45"/>
      <c r="CX77" s="12">
        <f t="shared" si="249"/>
        <v>0</v>
      </c>
      <c r="CY77" s="24">
        <f t="shared" si="250"/>
        <v>0</v>
      </c>
      <c r="CZ77" s="45"/>
      <c r="DA77" s="12">
        <f t="shared" si="251"/>
        <v>0</v>
      </c>
      <c r="DB77" s="23">
        <f t="shared" si="252"/>
        <v>0</v>
      </c>
    </row>
    <row r="78" spans="1:106" ht="15.75" hidden="1" thickBot="1" x14ac:dyDescent="0.35">
      <c r="A78" s="1"/>
      <c r="B78" s="1"/>
      <c r="C78" s="1"/>
      <c r="D78" s="116" t="str">
        <f t="shared" si="191"/>
        <v>-</v>
      </c>
      <c r="E78" s="230"/>
      <c r="F78" s="235" t="s">
        <v>325</v>
      </c>
      <c r="G78" s="225"/>
      <c r="H78" s="225"/>
      <c r="I78" s="236">
        <v>10</v>
      </c>
      <c r="J78" s="125"/>
      <c r="K78" s="126" t="str">
        <f>+IF(F78="","",IF(F78=VLOOKUP(F78,'Master Data (December 2025)'!$B$10:$B$1857,1),"-","No Data"))</f>
        <v>-</v>
      </c>
      <c r="L78" s="127">
        <v>700</v>
      </c>
      <c r="M78" s="127">
        <v>1</v>
      </c>
      <c r="N78" s="45">
        <f>N77</f>
        <v>0</v>
      </c>
      <c r="O78" s="12">
        <f t="shared" si="192"/>
        <v>0</v>
      </c>
      <c r="P78" s="23">
        <f t="shared" si="253"/>
        <v>0</v>
      </c>
      <c r="Q78" s="45">
        <f>Q77</f>
        <v>0</v>
      </c>
      <c r="R78" s="12">
        <f t="shared" si="193"/>
        <v>0</v>
      </c>
      <c r="S78" s="23">
        <f t="shared" si="194"/>
        <v>0</v>
      </c>
      <c r="T78" s="45">
        <f>T77</f>
        <v>0</v>
      </c>
      <c r="U78" s="12">
        <f t="shared" si="195"/>
        <v>0</v>
      </c>
      <c r="V78" s="23">
        <f t="shared" si="196"/>
        <v>0</v>
      </c>
      <c r="W78" s="45">
        <f>W77</f>
        <v>0</v>
      </c>
      <c r="X78" s="12">
        <f t="shared" si="197"/>
        <v>0</v>
      </c>
      <c r="Y78" s="23">
        <f t="shared" si="198"/>
        <v>0</v>
      </c>
      <c r="Z78" s="45">
        <f>Z77</f>
        <v>0</v>
      </c>
      <c r="AA78" s="12">
        <f t="shared" si="199"/>
        <v>0</v>
      </c>
      <c r="AB78" s="23">
        <f t="shared" si="200"/>
        <v>0</v>
      </c>
      <c r="AC78" s="45">
        <f>AC77</f>
        <v>0</v>
      </c>
      <c r="AD78" s="12">
        <f t="shared" si="201"/>
        <v>0</v>
      </c>
      <c r="AE78" s="23">
        <f t="shared" si="202"/>
        <v>0</v>
      </c>
      <c r="AF78" s="45">
        <f>AF77</f>
        <v>0</v>
      </c>
      <c r="AG78" s="12">
        <f t="shared" si="203"/>
        <v>0</v>
      </c>
      <c r="AH78" s="23">
        <f t="shared" si="204"/>
        <v>0</v>
      </c>
      <c r="AI78" s="45">
        <f>AI77</f>
        <v>0</v>
      </c>
      <c r="AJ78" s="12">
        <f t="shared" si="205"/>
        <v>0</v>
      </c>
      <c r="AK78" s="23">
        <f t="shared" si="206"/>
        <v>0</v>
      </c>
      <c r="AL78" s="45">
        <f>AL77</f>
        <v>0</v>
      </c>
      <c r="AM78" s="12">
        <f t="shared" si="207"/>
        <v>0</v>
      </c>
      <c r="AN78" s="23">
        <f t="shared" si="208"/>
        <v>0</v>
      </c>
      <c r="AO78" s="45">
        <f>AO77</f>
        <v>0</v>
      </c>
      <c r="AP78" s="12">
        <f t="shared" si="209"/>
        <v>0</v>
      </c>
      <c r="AQ78" s="23">
        <f t="shared" si="210"/>
        <v>0</v>
      </c>
      <c r="AR78" s="45">
        <f>AR77</f>
        <v>0</v>
      </c>
      <c r="AS78" s="12">
        <f t="shared" si="211"/>
        <v>0</v>
      </c>
      <c r="AT78" s="23">
        <f t="shared" si="212"/>
        <v>0</v>
      </c>
      <c r="AU78" s="45">
        <f>AU77</f>
        <v>0</v>
      </c>
      <c r="AV78" s="12">
        <f t="shared" si="213"/>
        <v>0</v>
      </c>
      <c r="AW78" s="23">
        <f t="shared" si="214"/>
        <v>0</v>
      </c>
      <c r="AX78" s="45">
        <f>AX77</f>
        <v>0</v>
      </c>
      <c r="AY78" s="12">
        <f t="shared" si="215"/>
        <v>0</v>
      </c>
      <c r="AZ78" s="23">
        <f t="shared" si="216"/>
        <v>0</v>
      </c>
      <c r="BA78" s="45">
        <f>BA77</f>
        <v>0</v>
      </c>
      <c r="BB78" s="12">
        <f t="shared" si="217"/>
        <v>0</v>
      </c>
      <c r="BC78" s="23">
        <f t="shared" si="218"/>
        <v>0</v>
      </c>
      <c r="BD78" s="45">
        <f>BD77</f>
        <v>0</v>
      </c>
      <c r="BE78" s="12">
        <f t="shared" si="219"/>
        <v>0</v>
      </c>
      <c r="BF78" s="23">
        <f t="shared" si="220"/>
        <v>0</v>
      </c>
      <c r="BG78" s="45">
        <f>BG77</f>
        <v>0</v>
      </c>
      <c r="BH78" s="12">
        <f t="shared" si="221"/>
        <v>0</v>
      </c>
      <c r="BI78" s="23">
        <f t="shared" si="222"/>
        <v>0</v>
      </c>
      <c r="BJ78" s="45">
        <f>BJ77</f>
        <v>0</v>
      </c>
      <c r="BK78" s="12">
        <f t="shared" si="223"/>
        <v>0</v>
      </c>
      <c r="BL78" s="23">
        <f t="shared" si="224"/>
        <v>0</v>
      </c>
      <c r="BM78" s="45">
        <f>BM77</f>
        <v>0</v>
      </c>
      <c r="BN78" s="12">
        <f t="shared" si="225"/>
        <v>0</v>
      </c>
      <c r="BO78" s="23">
        <f t="shared" si="226"/>
        <v>0</v>
      </c>
      <c r="BP78" s="45">
        <f>BP77</f>
        <v>0</v>
      </c>
      <c r="BQ78" s="12">
        <f t="shared" si="227"/>
        <v>0</v>
      </c>
      <c r="BR78" s="23">
        <f t="shared" si="228"/>
        <v>0</v>
      </c>
      <c r="BS78" s="45">
        <f>BS77</f>
        <v>0</v>
      </c>
      <c r="BT78" s="12">
        <f t="shared" si="229"/>
        <v>0</v>
      </c>
      <c r="BU78" s="23">
        <f t="shared" si="230"/>
        <v>0</v>
      </c>
      <c r="BV78" s="45">
        <f>BV77</f>
        <v>0</v>
      </c>
      <c r="BW78" s="12">
        <f t="shared" si="231"/>
        <v>0</v>
      </c>
      <c r="BX78" s="23">
        <f t="shared" si="232"/>
        <v>0</v>
      </c>
      <c r="BY78" s="45">
        <f>BY77</f>
        <v>0</v>
      </c>
      <c r="BZ78" s="12">
        <f t="shared" si="233"/>
        <v>0</v>
      </c>
      <c r="CA78" s="23">
        <f t="shared" si="234"/>
        <v>0</v>
      </c>
      <c r="CB78" s="45">
        <f>CB77</f>
        <v>0</v>
      </c>
      <c r="CC78" s="12">
        <f t="shared" si="235"/>
        <v>0</v>
      </c>
      <c r="CD78" s="23">
        <f t="shared" si="236"/>
        <v>0</v>
      </c>
      <c r="CE78" s="45">
        <f>CE77</f>
        <v>0</v>
      </c>
      <c r="CF78" s="12">
        <f t="shared" si="237"/>
        <v>0</v>
      </c>
      <c r="CG78" s="23">
        <f t="shared" si="238"/>
        <v>0</v>
      </c>
      <c r="CH78" s="45">
        <f>CH77</f>
        <v>0</v>
      </c>
      <c r="CI78" s="12">
        <f t="shared" si="239"/>
        <v>0</v>
      </c>
      <c r="CJ78" s="23">
        <f t="shared" si="240"/>
        <v>0</v>
      </c>
      <c r="CK78" s="45">
        <f>CK77</f>
        <v>0</v>
      </c>
      <c r="CL78" s="12">
        <f t="shared" si="241"/>
        <v>0</v>
      </c>
      <c r="CM78" s="23">
        <f t="shared" si="242"/>
        <v>0</v>
      </c>
      <c r="CN78" s="45">
        <f>CN77</f>
        <v>0</v>
      </c>
      <c r="CO78" s="12">
        <f t="shared" si="243"/>
        <v>0</v>
      </c>
      <c r="CP78" s="23">
        <f t="shared" si="244"/>
        <v>0</v>
      </c>
      <c r="CQ78" s="45">
        <f>CQ77</f>
        <v>0</v>
      </c>
      <c r="CR78" s="12">
        <f t="shared" si="245"/>
        <v>0</v>
      </c>
      <c r="CS78" s="23">
        <f t="shared" si="246"/>
        <v>0</v>
      </c>
      <c r="CT78" s="45">
        <f>CT77</f>
        <v>0</v>
      </c>
      <c r="CU78" s="12">
        <f t="shared" si="247"/>
        <v>0</v>
      </c>
      <c r="CV78" s="23">
        <f t="shared" si="248"/>
        <v>0</v>
      </c>
      <c r="CW78" s="45">
        <f>CW77</f>
        <v>0</v>
      </c>
      <c r="CX78" s="12">
        <f t="shared" si="249"/>
        <v>0</v>
      </c>
      <c r="CY78" s="24">
        <f t="shared" si="250"/>
        <v>0</v>
      </c>
      <c r="CZ78" s="45">
        <f>CZ77</f>
        <v>0</v>
      </c>
      <c r="DA78" s="12">
        <f t="shared" si="251"/>
        <v>0</v>
      </c>
      <c r="DB78" s="23">
        <f t="shared" si="252"/>
        <v>0</v>
      </c>
    </row>
    <row r="79" spans="1:106" ht="15.75" hidden="1" thickBot="1" x14ac:dyDescent="0.35">
      <c r="A79" s="1"/>
      <c r="B79" s="1"/>
      <c r="C79" s="1"/>
      <c r="D79" s="116" t="str">
        <f t="shared" si="191"/>
        <v>-</v>
      </c>
      <c r="E79" s="230"/>
      <c r="F79" s="235" t="s">
        <v>188</v>
      </c>
      <c r="G79" s="225"/>
      <c r="H79" s="225"/>
      <c r="I79" s="236">
        <v>3</v>
      </c>
      <c r="J79" s="125"/>
      <c r="K79" s="126" t="str">
        <f>+IF(F79="","",IF(F79=VLOOKUP(F79,'Master Data (December 2025)'!$B$10:$B$1857,1),"-","No Data"))</f>
        <v>-</v>
      </c>
      <c r="L79" s="127">
        <v>296</v>
      </c>
      <c r="M79" s="127">
        <v>1</v>
      </c>
      <c r="N79" s="45">
        <f>N78</f>
        <v>0</v>
      </c>
      <c r="O79" s="12">
        <f t="shared" si="192"/>
        <v>0</v>
      </c>
      <c r="P79" s="23">
        <f t="shared" si="253"/>
        <v>0</v>
      </c>
      <c r="Q79" s="45">
        <f>Q78</f>
        <v>0</v>
      </c>
      <c r="R79" s="12">
        <f t="shared" si="193"/>
        <v>0</v>
      </c>
      <c r="S79" s="23">
        <f t="shared" si="194"/>
        <v>0</v>
      </c>
      <c r="T79" s="45">
        <f>T78</f>
        <v>0</v>
      </c>
      <c r="U79" s="12">
        <f t="shared" si="195"/>
        <v>0</v>
      </c>
      <c r="V79" s="23">
        <f t="shared" si="196"/>
        <v>0</v>
      </c>
      <c r="W79" s="45">
        <f>W78</f>
        <v>0</v>
      </c>
      <c r="X79" s="12">
        <f t="shared" si="197"/>
        <v>0</v>
      </c>
      <c r="Y79" s="23">
        <f t="shared" si="198"/>
        <v>0</v>
      </c>
      <c r="Z79" s="45">
        <f>Z78</f>
        <v>0</v>
      </c>
      <c r="AA79" s="12">
        <f t="shared" si="199"/>
        <v>0</v>
      </c>
      <c r="AB79" s="23">
        <f t="shared" si="200"/>
        <v>0</v>
      </c>
      <c r="AC79" s="45">
        <f>AC78</f>
        <v>0</v>
      </c>
      <c r="AD79" s="12">
        <f t="shared" si="201"/>
        <v>0</v>
      </c>
      <c r="AE79" s="23">
        <f t="shared" si="202"/>
        <v>0</v>
      </c>
      <c r="AF79" s="45">
        <f>AF78</f>
        <v>0</v>
      </c>
      <c r="AG79" s="12">
        <f t="shared" si="203"/>
        <v>0</v>
      </c>
      <c r="AH79" s="23">
        <f t="shared" si="204"/>
        <v>0</v>
      </c>
      <c r="AI79" s="45">
        <f>AI78</f>
        <v>0</v>
      </c>
      <c r="AJ79" s="12">
        <f t="shared" si="205"/>
        <v>0</v>
      </c>
      <c r="AK79" s="23">
        <f t="shared" si="206"/>
        <v>0</v>
      </c>
      <c r="AL79" s="45">
        <f>AL78</f>
        <v>0</v>
      </c>
      <c r="AM79" s="12">
        <f t="shared" si="207"/>
        <v>0</v>
      </c>
      <c r="AN79" s="23">
        <f t="shared" si="208"/>
        <v>0</v>
      </c>
      <c r="AO79" s="45">
        <f>AO78</f>
        <v>0</v>
      </c>
      <c r="AP79" s="12">
        <f t="shared" si="209"/>
        <v>0</v>
      </c>
      <c r="AQ79" s="23">
        <f t="shared" si="210"/>
        <v>0</v>
      </c>
      <c r="AR79" s="45">
        <f>AR78</f>
        <v>0</v>
      </c>
      <c r="AS79" s="12">
        <f t="shared" si="211"/>
        <v>0</v>
      </c>
      <c r="AT79" s="23">
        <f t="shared" si="212"/>
        <v>0</v>
      </c>
      <c r="AU79" s="45">
        <f>AU78</f>
        <v>0</v>
      </c>
      <c r="AV79" s="12">
        <f t="shared" si="213"/>
        <v>0</v>
      </c>
      <c r="AW79" s="23">
        <f t="shared" si="214"/>
        <v>0</v>
      </c>
      <c r="AX79" s="45">
        <f>AX78</f>
        <v>0</v>
      </c>
      <c r="AY79" s="12">
        <f t="shared" si="215"/>
        <v>0</v>
      </c>
      <c r="AZ79" s="23">
        <f t="shared" si="216"/>
        <v>0</v>
      </c>
      <c r="BA79" s="45">
        <f>BA78</f>
        <v>0</v>
      </c>
      <c r="BB79" s="12">
        <f t="shared" si="217"/>
        <v>0</v>
      </c>
      <c r="BC79" s="23">
        <f t="shared" si="218"/>
        <v>0</v>
      </c>
      <c r="BD79" s="45">
        <f>BD78</f>
        <v>0</v>
      </c>
      <c r="BE79" s="12">
        <f t="shared" si="219"/>
        <v>0</v>
      </c>
      <c r="BF79" s="23">
        <f t="shared" si="220"/>
        <v>0</v>
      </c>
      <c r="BG79" s="45">
        <f>BG78</f>
        <v>0</v>
      </c>
      <c r="BH79" s="12">
        <f t="shared" si="221"/>
        <v>0</v>
      </c>
      <c r="BI79" s="23">
        <f t="shared" si="222"/>
        <v>0</v>
      </c>
      <c r="BJ79" s="45">
        <f>BJ78</f>
        <v>0</v>
      </c>
      <c r="BK79" s="12">
        <f t="shared" si="223"/>
        <v>0</v>
      </c>
      <c r="BL79" s="23">
        <f t="shared" si="224"/>
        <v>0</v>
      </c>
      <c r="BM79" s="45">
        <f>BM78</f>
        <v>0</v>
      </c>
      <c r="BN79" s="12">
        <f t="shared" si="225"/>
        <v>0</v>
      </c>
      <c r="BO79" s="23">
        <f t="shared" si="226"/>
        <v>0</v>
      </c>
      <c r="BP79" s="45">
        <f>BP78</f>
        <v>0</v>
      </c>
      <c r="BQ79" s="12">
        <f t="shared" si="227"/>
        <v>0</v>
      </c>
      <c r="BR79" s="23">
        <f t="shared" si="228"/>
        <v>0</v>
      </c>
      <c r="BS79" s="45">
        <f>BS78</f>
        <v>0</v>
      </c>
      <c r="BT79" s="12">
        <f t="shared" si="229"/>
        <v>0</v>
      </c>
      <c r="BU79" s="23">
        <f t="shared" si="230"/>
        <v>0</v>
      </c>
      <c r="BV79" s="45">
        <f>BV78</f>
        <v>0</v>
      </c>
      <c r="BW79" s="12">
        <f t="shared" si="231"/>
        <v>0</v>
      </c>
      <c r="BX79" s="23">
        <f t="shared" si="232"/>
        <v>0</v>
      </c>
      <c r="BY79" s="45">
        <f>BY78</f>
        <v>0</v>
      </c>
      <c r="BZ79" s="12">
        <f t="shared" si="233"/>
        <v>0</v>
      </c>
      <c r="CA79" s="23">
        <f t="shared" si="234"/>
        <v>0</v>
      </c>
      <c r="CB79" s="45">
        <f>CB78</f>
        <v>0</v>
      </c>
      <c r="CC79" s="12">
        <f t="shared" si="235"/>
        <v>0</v>
      </c>
      <c r="CD79" s="23">
        <f t="shared" si="236"/>
        <v>0</v>
      </c>
      <c r="CE79" s="45">
        <f>CE78</f>
        <v>0</v>
      </c>
      <c r="CF79" s="12">
        <f t="shared" si="237"/>
        <v>0</v>
      </c>
      <c r="CG79" s="23">
        <f t="shared" si="238"/>
        <v>0</v>
      </c>
      <c r="CH79" s="45">
        <f>CH78</f>
        <v>0</v>
      </c>
      <c r="CI79" s="12">
        <f t="shared" si="239"/>
        <v>0</v>
      </c>
      <c r="CJ79" s="23">
        <f t="shared" si="240"/>
        <v>0</v>
      </c>
      <c r="CK79" s="45">
        <f>CK78</f>
        <v>0</v>
      </c>
      <c r="CL79" s="12">
        <f t="shared" si="241"/>
        <v>0</v>
      </c>
      <c r="CM79" s="23">
        <f t="shared" si="242"/>
        <v>0</v>
      </c>
      <c r="CN79" s="45">
        <f>CN78</f>
        <v>0</v>
      </c>
      <c r="CO79" s="12">
        <f t="shared" si="243"/>
        <v>0</v>
      </c>
      <c r="CP79" s="23">
        <f t="shared" si="244"/>
        <v>0</v>
      </c>
      <c r="CQ79" s="45">
        <f>CQ78</f>
        <v>0</v>
      </c>
      <c r="CR79" s="12">
        <f t="shared" si="245"/>
        <v>0</v>
      </c>
      <c r="CS79" s="23">
        <f t="shared" si="246"/>
        <v>0</v>
      </c>
      <c r="CT79" s="45">
        <f>CT78</f>
        <v>0</v>
      </c>
      <c r="CU79" s="12">
        <f t="shared" si="247"/>
        <v>0</v>
      </c>
      <c r="CV79" s="23">
        <f t="shared" si="248"/>
        <v>0</v>
      </c>
      <c r="CW79" s="45">
        <f>CW78</f>
        <v>0</v>
      </c>
      <c r="CX79" s="12">
        <f t="shared" si="249"/>
        <v>0</v>
      </c>
      <c r="CY79" s="24">
        <f t="shared" si="250"/>
        <v>0</v>
      </c>
      <c r="CZ79" s="45">
        <f>CZ78</f>
        <v>0</v>
      </c>
      <c r="DA79" s="12">
        <f t="shared" si="251"/>
        <v>0</v>
      </c>
      <c r="DB79" s="23">
        <f t="shared" si="252"/>
        <v>0</v>
      </c>
    </row>
    <row r="80" spans="1:106" ht="15.75" hidden="1" thickBot="1" x14ac:dyDescent="0.35">
      <c r="A80" s="1"/>
      <c r="B80" s="1"/>
      <c r="C80" s="1"/>
      <c r="D80" s="116" t="str">
        <f t="shared" si="191"/>
        <v>-</v>
      </c>
      <c r="E80" s="231"/>
      <c r="F80" s="239" t="s">
        <v>287</v>
      </c>
      <c r="G80" s="92"/>
      <c r="H80" s="92"/>
      <c r="I80" s="240">
        <v>5</v>
      </c>
      <c r="J80" s="125"/>
      <c r="K80" s="126" t="str">
        <f>+IF(F80="","",IF(F80=VLOOKUP(F80,'Master Data (December 2025)'!$B$10:$B$1857,1),"-","No Data"))</f>
        <v>No Data</v>
      </c>
      <c r="L80" s="127">
        <v>1</v>
      </c>
      <c r="M80" s="127">
        <v>1</v>
      </c>
      <c r="N80" s="45"/>
      <c r="O80" s="12">
        <f t="shared" si="192"/>
        <v>0</v>
      </c>
      <c r="P80" s="23">
        <f t="shared" si="253"/>
        <v>0</v>
      </c>
      <c r="Q80" s="45"/>
      <c r="R80" s="12">
        <f t="shared" si="193"/>
        <v>0</v>
      </c>
      <c r="S80" s="23">
        <f t="shared" si="194"/>
        <v>0</v>
      </c>
      <c r="T80" s="45"/>
      <c r="U80" s="12">
        <f t="shared" si="195"/>
        <v>0</v>
      </c>
      <c r="V80" s="23">
        <f t="shared" si="196"/>
        <v>0</v>
      </c>
      <c r="W80" s="45"/>
      <c r="X80" s="12">
        <f t="shared" si="197"/>
        <v>0</v>
      </c>
      <c r="Y80" s="23">
        <f t="shared" si="198"/>
        <v>0</v>
      </c>
      <c r="Z80" s="45"/>
      <c r="AA80" s="12">
        <f t="shared" si="199"/>
        <v>0</v>
      </c>
      <c r="AB80" s="23">
        <f t="shared" si="200"/>
        <v>0</v>
      </c>
      <c r="AC80" s="45"/>
      <c r="AD80" s="12">
        <f t="shared" si="201"/>
        <v>0</v>
      </c>
      <c r="AE80" s="23">
        <f t="shared" si="202"/>
        <v>0</v>
      </c>
      <c r="AF80" s="45"/>
      <c r="AG80" s="12">
        <f t="shared" si="203"/>
        <v>0</v>
      </c>
      <c r="AH80" s="23">
        <f t="shared" si="204"/>
        <v>0</v>
      </c>
      <c r="AI80" s="45"/>
      <c r="AJ80" s="12">
        <f t="shared" si="205"/>
        <v>0</v>
      </c>
      <c r="AK80" s="23">
        <f t="shared" si="206"/>
        <v>0</v>
      </c>
      <c r="AL80" s="45"/>
      <c r="AM80" s="12">
        <f t="shared" si="207"/>
        <v>0</v>
      </c>
      <c r="AN80" s="23">
        <f t="shared" si="208"/>
        <v>0</v>
      </c>
      <c r="AO80" s="45"/>
      <c r="AP80" s="12">
        <f t="shared" si="209"/>
        <v>0</v>
      </c>
      <c r="AQ80" s="23">
        <f t="shared" si="210"/>
        <v>0</v>
      </c>
      <c r="AR80" s="45"/>
      <c r="AS80" s="12">
        <f t="shared" si="211"/>
        <v>0</v>
      </c>
      <c r="AT80" s="23">
        <f t="shared" si="212"/>
        <v>0</v>
      </c>
      <c r="AU80" s="45"/>
      <c r="AV80" s="12">
        <f t="shared" si="213"/>
        <v>0</v>
      </c>
      <c r="AW80" s="23">
        <f t="shared" si="214"/>
        <v>0</v>
      </c>
      <c r="AX80" s="45"/>
      <c r="AY80" s="12">
        <f t="shared" si="215"/>
        <v>0</v>
      </c>
      <c r="AZ80" s="23">
        <f t="shared" si="216"/>
        <v>0</v>
      </c>
      <c r="BA80" s="45"/>
      <c r="BB80" s="12">
        <f t="shared" si="217"/>
        <v>0</v>
      </c>
      <c r="BC80" s="23">
        <f t="shared" si="218"/>
        <v>0</v>
      </c>
      <c r="BD80" s="45"/>
      <c r="BE80" s="12">
        <f t="shared" si="219"/>
        <v>0</v>
      </c>
      <c r="BF80" s="23">
        <f t="shared" si="220"/>
        <v>0</v>
      </c>
      <c r="BG80" s="45"/>
      <c r="BH80" s="12">
        <f t="shared" si="221"/>
        <v>0</v>
      </c>
      <c r="BI80" s="23">
        <f t="shared" si="222"/>
        <v>0</v>
      </c>
      <c r="BJ80" s="45"/>
      <c r="BK80" s="12">
        <f t="shared" si="223"/>
        <v>0</v>
      </c>
      <c r="BL80" s="23">
        <f t="shared" si="224"/>
        <v>0</v>
      </c>
      <c r="BM80" s="45"/>
      <c r="BN80" s="12">
        <f t="shared" si="225"/>
        <v>0</v>
      </c>
      <c r="BO80" s="23">
        <f t="shared" si="226"/>
        <v>0</v>
      </c>
      <c r="BP80" s="45"/>
      <c r="BQ80" s="12">
        <f t="shared" si="227"/>
        <v>0</v>
      </c>
      <c r="BR80" s="23">
        <f t="shared" si="228"/>
        <v>0</v>
      </c>
      <c r="BS80" s="45"/>
      <c r="BT80" s="12">
        <f t="shared" si="229"/>
        <v>0</v>
      </c>
      <c r="BU80" s="23">
        <f t="shared" si="230"/>
        <v>0</v>
      </c>
      <c r="BV80" s="45"/>
      <c r="BW80" s="12">
        <f t="shared" si="231"/>
        <v>0</v>
      </c>
      <c r="BX80" s="23">
        <f t="shared" si="232"/>
        <v>0</v>
      </c>
      <c r="BY80" s="45"/>
      <c r="BZ80" s="12">
        <f t="shared" si="233"/>
        <v>0</v>
      </c>
      <c r="CA80" s="23">
        <f t="shared" si="234"/>
        <v>0</v>
      </c>
      <c r="CB80" s="45"/>
      <c r="CC80" s="12">
        <f t="shared" si="235"/>
        <v>0</v>
      </c>
      <c r="CD80" s="23">
        <f t="shared" si="236"/>
        <v>0</v>
      </c>
      <c r="CE80" s="45"/>
      <c r="CF80" s="12">
        <f t="shared" si="237"/>
        <v>0</v>
      </c>
      <c r="CG80" s="23">
        <f t="shared" si="238"/>
        <v>0</v>
      </c>
      <c r="CH80" s="45"/>
      <c r="CI80" s="12">
        <f t="shared" si="239"/>
        <v>0</v>
      </c>
      <c r="CJ80" s="23">
        <f t="shared" si="240"/>
        <v>0</v>
      </c>
      <c r="CK80" s="45"/>
      <c r="CL80" s="12">
        <f t="shared" si="241"/>
        <v>0</v>
      </c>
      <c r="CM80" s="23">
        <f t="shared" si="242"/>
        <v>0</v>
      </c>
      <c r="CN80" s="45"/>
      <c r="CO80" s="12">
        <f t="shared" si="243"/>
        <v>0</v>
      </c>
      <c r="CP80" s="23">
        <f t="shared" si="244"/>
        <v>0</v>
      </c>
      <c r="CQ80" s="45"/>
      <c r="CR80" s="12">
        <f t="shared" si="245"/>
        <v>0</v>
      </c>
      <c r="CS80" s="23">
        <f t="shared" si="246"/>
        <v>0</v>
      </c>
      <c r="CT80" s="45"/>
      <c r="CU80" s="12">
        <f t="shared" si="247"/>
        <v>0</v>
      </c>
      <c r="CV80" s="23">
        <f t="shared" si="248"/>
        <v>0</v>
      </c>
      <c r="CW80" s="45"/>
      <c r="CX80" s="12">
        <f t="shared" si="249"/>
        <v>0</v>
      </c>
      <c r="CY80" s="24">
        <f t="shared" si="250"/>
        <v>0</v>
      </c>
      <c r="CZ80" s="45"/>
      <c r="DA80" s="12">
        <f t="shared" si="251"/>
        <v>0</v>
      </c>
      <c r="DB80" s="23">
        <f t="shared" si="252"/>
        <v>0</v>
      </c>
    </row>
    <row r="81" spans="1:106" ht="15.75" thickBot="1" x14ac:dyDescent="0.35">
      <c r="A81" s="1"/>
      <c r="B81" s="1"/>
      <c r="C81" s="1"/>
      <c r="D81" s="116" t="str">
        <f t="shared" si="191"/>
        <v>-</v>
      </c>
      <c r="E81" s="229" t="s">
        <v>234</v>
      </c>
      <c r="F81" s="232" t="s">
        <v>169</v>
      </c>
      <c r="G81" s="233"/>
      <c r="H81" s="233"/>
      <c r="I81" s="234">
        <v>45</v>
      </c>
      <c r="J81" s="125"/>
      <c r="K81" s="126" t="str">
        <f>+IF(F81="","",IF(F81=VLOOKUP(F81,'Master Data (December 2025)'!$B$10:$B$1857,1),"-","No Data"))</f>
        <v>-</v>
      </c>
      <c r="L81" s="127">
        <v>750</v>
      </c>
      <c r="M81" s="127">
        <v>1</v>
      </c>
      <c r="N81" s="45"/>
      <c r="O81" s="12">
        <f t="shared" si="192"/>
        <v>0</v>
      </c>
      <c r="P81" s="23">
        <f t="shared" si="253"/>
        <v>0</v>
      </c>
      <c r="Q81" s="45"/>
      <c r="R81" s="12">
        <f t="shared" si="193"/>
        <v>0</v>
      </c>
      <c r="S81" s="23">
        <f t="shared" si="194"/>
        <v>0</v>
      </c>
      <c r="T81" s="45"/>
      <c r="U81" s="12">
        <f t="shared" si="195"/>
        <v>0</v>
      </c>
      <c r="V81" s="23">
        <f t="shared" si="196"/>
        <v>0</v>
      </c>
      <c r="W81" s="45"/>
      <c r="X81" s="12">
        <f t="shared" si="197"/>
        <v>0</v>
      </c>
      <c r="Y81" s="23">
        <f t="shared" si="198"/>
        <v>0</v>
      </c>
      <c r="Z81" s="45"/>
      <c r="AA81" s="12">
        <f t="shared" si="199"/>
        <v>0</v>
      </c>
      <c r="AB81" s="23">
        <f t="shared" si="200"/>
        <v>0</v>
      </c>
      <c r="AC81" s="45"/>
      <c r="AD81" s="12">
        <f t="shared" si="201"/>
        <v>0</v>
      </c>
      <c r="AE81" s="23">
        <f t="shared" si="202"/>
        <v>0</v>
      </c>
      <c r="AF81" s="45"/>
      <c r="AG81" s="12">
        <f t="shared" si="203"/>
        <v>0</v>
      </c>
      <c r="AH81" s="23">
        <f t="shared" si="204"/>
        <v>0</v>
      </c>
      <c r="AI81" s="45"/>
      <c r="AJ81" s="12">
        <f t="shared" si="205"/>
        <v>0</v>
      </c>
      <c r="AK81" s="23">
        <f t="shared" si="206"/>
        <v>0</v>
      </c>
      <c r="AL81" s="45"/>
      <c r="AM81" s="12">
        <f t="shared" si="207"/>
        <v>0</v>
      </c>
      <c r="AN81" s="23">
        <f t="shared" si="208"/>
        <v>0</v>
      </c>
      <c r="AO81" s="45"/>
      <c r="AP81" s="12">
        <f t="shared" si="209"/>
        <v>0</v>
      </c>
      <c r="AQ81" s="23">
        <f t="shared" si="210"/>
        <v>0</v>
      </c>
      <c r="AR81" s="45"/>
      <c r="AS81" s="12">
        <f t="shared" si="211"/>
        <v>0</v>
      </c>
      <c r="AT81" s="23">
        <f t="shared" si="212"/>
        <v>0</v>
      </c>
      <c r="AU81" s="45"/>
      <c r="AV81" s="12">
        <f t="shared" si="213"/>
        <v>0</v>
      </c>
      <c r="AW81" s="23">
        <f t="shared" si="214"/>
        <v>0</v>
      </c>
      <c r="AX81" s="45"/>
      <c r="AY81" s="12">
        <f t="shared" si="215"/>
        <v>0</v>
      </c>
      <c r="AZ81" s="23">
        <f t="shared" si="216"/>
        <v>0</v>
      </c>
      <c r="BA81" s="45"/>
      <c r="BB81" s="12">
        <f t="shared" si="217"/>
        <v>0</v>
      </c>
      <c r="BC81" s="23">
        <f t="shared" si="218"/>
        <v>0</v>
      </c>
      <c r="BD81" s="45"/>
      <c r="BE81" s="12">
        <f t="shared" si="219"/>
        <v>0</v>
      </c>
      <c r="BF81" s="23">
        <f t="shared" si="220"/>
        <v>0</v>
      </c>
      <c r="BG81" s="45"/>
      <c r="BH81" s="12">
        <f t="shared" si="221"/>
        <v>0</v>
      </c>
      <c r="BI81" s="23">
        <f t="shared" si="222"/>
        <v>0</v>
      </c>
      <c r="BJ81" s="45"/>
      <c r="BK81" s="12">
        <f t="shared" si="223"/>
        <v>0</v>
      </c>
      <c r="BL81" s="23">
        <f t="shared" si="224"/>
        <v>0</v>
      </c>
      <c r="BM81" s="45"/>
      <c r="BN81" s="12">
        <f t="shared" si="225"/>
        <v>0</v>
      </c>
      <c r="BO81" s="23">
        <f t="shared" si="226"/>
        <v>0</v>
      </c>
      <c r="BP81" s="45"/>
      <c r="BQ81" s="12">
        <f t="shared" si="227"/>
        <v>0</v>
      </c>
      <c r="BR81" s="23">
        <f t="shared" si="228"/>
        <v>0</v>
      </c>
      <c r="BS81" s="45"/>
      <c r="BT81" s="12">
        <f t="shared" si="229"/>
        <v>0</v>
      </c>
      <c r="BU81" s="23">
        <f t="shared" si="230"/>
        <v>0</v>
      </c>
      <c r="BV81" s="45"/>
      <c r="BW81" s="12">
        <f t="shared" si="231"/>
        <v>0</v>
      </c>
      <c r="BX81" s="23">
        <f t="shared" si="232"/>
        <v>0</v>
      </c>
      <c r="BY81" s="45"/>
      <c r="BZ81" s="12">
        <f t="shared" si="233"/>
        <v>0</v>
      </c>
      <c r="CA81" s="23">
        <f t="shared" si="234"/>
        <v>0</v>
      </c>
      <c r="CB81" s="45"/>
      <c r="CC81" s="12">
        <f t="shared" si="235"/>
        <v>0</v>
      </c>
      <c r="CD81" s="23">
        <f t="shared" si="236"/>
        <v>0</v>
      </c>
      <c r="CE81" s="45"/>
      <c r="CF81" s="12">
        <f t="shared" si="237"/>
        <v>0</v>
      </c>
      <c r="CG81" s="23">
        <f t="shared" si="238"/>
        <v>0</v>
      </c>
      <c r="CH81" s="45"/>
      <c r="CI81" s="12">
        <f t="shared" si="239"/>
        <v>0</v>
      </c>
      <c r="CJ81" s="23">
        <f t="shared" si="240"/>
        <v>0</v>
      </c>
      <c r="CK81" s="45"/>
      <c r="CL81" s="12">
        <f t="shared" si="241"/>
        <v>0</v>
      </c>
      <c r="CM81" s="23">
        <f t="shared" si="242"/>
        <v>0</v>
      </c>
      <c r="CN81" s="45"/>
      <c r="CO81" s="12">
        <f t="shared" si="243"/>
        <v>0</v>
      </c>
      <c r="CP81" s="23">
        <f t="shared" si="244"/>
        <v>0</v>
      </c>
      <c r="CQ81" s="45"/>
      <c r="CR81" s="12">
        <f t="shared" si="245"/>
        <v>0</v>
      </c>
      <c r="CS81" s="23">
        <f t="shared" si="246"/>
        <v>0</v>
      </c>
      <c r="CT81" s="45"/>
      <c r="CU81" s="12">
        <f t="shared" si="247"/>
        <v>0</v>
      </c>
      <c r="CV81" s="23">
        <f t="shared" si="248"/>
        <v>0</v>
      </c>
      <c r="CW81" s="45"/>
      <c r="CX81" s="12">
        <f t="shared" si="249"/>
        <v>0</v>
      </c>
      <c r="CY81" s="24">
        <f t="shared" si="250"/>
        <v>0</v>
      </c>
      <c r="CZ81" s="45"/>
      <c r="DA81" s="12">
        <f t="shared" si="251"/>
        <v>0</v>
      </c>
      <c r="DB81" s="23">
        <f t="shared" si="252"/>
        <v>0</v>
      </c>
    </row>
    <row r="82" spans="1:106" ht="15.75" hidden="1" thickBot="1" x14ac:dyDescent="0.35">
      <c r="A82" s="1"/>
      <c r="B82" s="1"/>
      <c r="C82" s="1"/>
      <c r="D82" s="116" t="str">
        <f t="shared" si="191"/>
        <v>-</v>
      </c>
      <c r="E82" s="230"/>
      <c r="F82" s="235" t="s">
        <v>211</v>
      </c>
      <c r="G82" s="225"/>
      <c r="H82" s="225"/>
      <c r="I82" s="236">
        <v>15</v>
      </c>
      <c r="J82" s="125"/>
      <c r="K82" s="126" t="str">
        <f>+IF(F82="","",IF(F82=VLOOKUP(F82,'Master Data (December 2025)'!$B$10:$B$1857,1),"-","No Data"))</f>
        <v>-</v>
      </c>
      <c r="L82" s="127">
        <v>1</v>
      </c>
      <c r="M82" s="127">
        <v>1</v>
      </c>
      <c r="N82" s="45">
        <f>N81</f>
        <v>0</v>
      </c>
      <c r="O82" s="12">
        <f t="shared" si="192"/>
        <v>0</v>
      </c>
      <c r="P82" s="23">
        <f t="shared" si="253"/>
        <v>0</v>
      </c>
      <c r="Q82" s="45">
        <f>Q81</f>
        <v>0</v>
      </c>
      <c r="R82" s="12">
        <f t="shared" si="193"/>
        <v>0</v>
      </c>
      <c r="S82" s="23">
        <f t="shared" si="194"/>
        <v>0</v>
      </c>
      <c r="T82" s="45">
        <f>T81</f>
        <v>0</v>
      </c>
      <c r="U82" s="12">
        <f t="shared" si="195"/>
        <v>0</v>
      </c>
      <c r="V82" s="23">
        <f t="shared" si="196"/>
        <v>0</v>
      </c>
      <c r="W82" s="45">
        <f>W81</f>
        <v>0</v>
      </c>
      <c r="X82" s="12">
        <f t="shared" si="197"/>
        <v>0</v>
      </c>
      <c r="Y82" s="23">
        <f t="shared" si="198"/>
        <v>0</v>
      </c>
      <c r="Z82" s="45">
        <f>Z81</f>
        <v>0</v>
      </c>
      <c r="AA82" s="12">
        <f t="shared" si="199"/>
        <v>0</v>
      </c>
      <c r="AB82" s="23">
        <f t="shared" si="200"/>
        <v>0</v>
      </c>
      <c r="AC82" s="45">
        <f>AC81</f>
        <v>0</v>
      </c>
      <c r="AD82" s="12">
        <f t="shared" si="201"/>
        <v>0</v>
      </c>
      <c r="AE82" s="23">
        <f t="shared" si="202"/>
        <v>0</v>
      </c>
      <c r="AF82" s="45">
        <f>AF81</f>
        <v>0</v>
      </c>
      <c r="AG82" s="12">
        <f t="shared" si="203"/>
        <v>0</v>
      </c>
      <c r="AH82" s="23">
        <f t="shared" si="204"/>
        <v>0</v>
      </c>
      <c r="AI82" s="45">
        <f>AI81</f>
        <v>0</v>
      </c>
      <c r="AJ82" s="12">
        <f t="shared" si="205"/>
        <v>0</v>
      </c>
      <c r="AK82" s="23">
        <f t="shared" si="206"/>
        <v>0</v>
      </c>
      <c r="AL82" s="45">
        <f>AL81</f>
        <v>0</v>
      </c>
      <c r="AM82" s="12">
        <f t="shared" si="207"/>
        <v>0</v>
      </c>
      <c r="AN82" s="23">
        <f t="shared" si="208"/>
        <v>0</v>
      </c>
      <c r="AO82" s="45">
        <f>AO81</f>
        <v>0</v>
      </c>
      <c r="AP82" s="12">
        <f t="shared" si="209"/>
        <v>0</v>
      </c>
      <c r="AQ82" s="23">
        <f t="shared" si="210"/>
        <v>0</v>
      </c>
      <c r="AR82" s="45">
        <f>AR81</f>
        <v>0</v>
      </c>
      <c r="AS82" s="12">
        <f t="shared" si="211"/>
        <v>0</v>
      </c>
      <c r="AT82" s="23">
        <f t="shared" si="212"/>
        <v>0</v>
      </c>
      <c r="AU82" s="45">
        <f>AU81</f>
        <v>0</v>
      </c>
      <c r="AV82" s="12">
        <f t="shared" si="213"/>
        <v>0</v>
      </c>
      <c r="AW82" s="23">
        <f t="shared" si="214"/>
        <v>0</v>
      </c>
      <c r="AX82" s="45">
        <f>AX81</f>
        <v>0</v>
      </c>
      <c r="AY82" s="12">
        <f t="shared" si="215"/>
        <v>0</v>
      </c>
      <c r="AZ82" s="23">
        <f t="shared" si="216"/>
        <v>0</v>
      </c>
      <c r="BA82" s="45">
        <f>BA81</f>
        <v>0</v>
      </c>
      <c r="BB82" s="12">
        <f t="shared" si="217"/>
        <v>0</v>
      </c>
      <c r="BC82" s="23">
        <f t="shared" si="218"/>
        <v>0</v>
      </c>
      <c r="BD82" s="45">
        <f>BD81</f>
        <v>0</v>
      </c>
      <c r="BE82" s="12">
        <f t="shared" si="219"/>
        <v>0</v>
      </c>
      <c r="BF82" s="23">
        <f t="shared" si="220"/>
        <v>0</v>
      </c>
      <c r="BG82" s="45">
        <f>BG81</f>
        <v>0</v>
      </c>
      <c r="BH82" s="12">
        <f t="shared" si="221"/>
        <v>0</v>
      </c>
      <c r="BI82" s="23">
        <f t="shared" si="222"/>
        <v>0</v>
      </c>
      <c r="BJ82" s="45">
        <f>BJ81</f>
        <v>0</v>
      </c>
      <c r="BK82" s="12">
        <f t="shared" si="223"/>
        <v>0</v>
      </c>
      <c r="BL82" s="23">
        <f t="shared" si="224"/>
        <v>0</v>
      </c>
      <c r="BM82" s="45">
        <f>BM81</f>
        <v>0</v>
      </c>
      <c r="BN82" s="12">
        <f t="shared" si="225"/>
        <v>0</v>
      </c>
      <c r="BO82" s="23">
        <f t="shared" si="226"/>
        <v>0</v>
      </c>
      <c r="BP82" s="45">
        <f>BP81</f>
        <v>0</v>
      </c>
      <c r="BQ82" s="12">
        <f t="shared" si="227"/>
        <v>0</v>
      </c>
      <c r="BR82" s="23">
        <f t="shared" si="228"/>
        <v>0</v>
      </c>
      <c r="BS82" s="45">
        <f>BS81</f>
        <v>0</v>
      </c>
      <c r="BT82" s="12">
        <f t="shared" si="229"/>
        <v>0</v>
      </c>
      <c r="BU82" s="23">
        <f t="shared" si="230"/>
        <v>0</v>
      </c>
      <c r="BV82" s="45">
        <f>BV81</f>
        <v>0</v>
      </c>
      <c r="BW82" s="12">
        <f t="shared" si="231"/>
        <v>0</v>
      </c>
      <c r="BX82" s="23">
        <f t="shared" si="232"/>
        <v>0</v>
      </c>
      <c r="BY82" s="45">
        <f>BY81</f>
        <v>0</v>
      </c>
      <c r="BZ82" s="12">
        <f t="shared" si="233"/>
        <v>0</v>
      </c>
      <c r="CA82" s="23">
        <f t="shared" si="234"/>
        <v>0</v>
      </c>
      <c r="CB82" s="45">
        <f>CB81</f>
        <v>0</v>
      </c>
      <c r="CC82" s="12">
        <f t="shared" si="235"/>
        <v>0</v>
      </c>
      <c r="CD82" s="23">
        <f t="shared" si="236"/>
        <v>0</v>
      </c>
      <c r="CE82" s="45">
        <f>CE81</f>
        <v>0</v>
      </c>
      <c r="CF82" s="12">
        <f t="shared" si="237"/>
        <v>0</v>
      </c>
      <c r="CG82" s="23">
        <f t="shared" si="238"/>
        <v>0</v>
      </c>
      <c r="CH82" s="45">
        <f>CH81</f>
        <v>0</v>
      </c>
      <c r="CI82" s="12">
        <f t="shared" si="239"/>
        <v>0</v>
      </c>
      <c r="CJ82" s="23">
        <f t="shared" si="240"/>
        <v>0</v>
      </c>
      <c r="CK82" s="45">
        <f>CK81</f>
        <v>0</v>
      </c>
      <c r="CL82" s="12">
        <f t="shared" si="241"/>
        <v>0</v>
      </c>
      <c r="CM82" s="23">
        <f t="shared" si="242"/>
        <v>0</v>
      </c>
      <c r="CN82" s="45">
        <f>CN81</f>
        <v>0</v>
      </c>
      <c r="CO82" s="12">
        <f t="shared" si="243"/>
        <v>0</v>
      </c>
      <c r="CP82" s="23">
        <f t="shared" si="244"/>
        <v>0</v>
      </c>
      <c r="CQ82" s="45">
        <f>CQ81</f>
        <v>0</v>
      </c>
      <c r="CR82" s="12">
        <f t="shared" si="245"/>
        <v>0</v>
      </c>
      <c r="CS82" s="23">
        <f t="shared" si="246"/>
        <v>0</v>
      </c>
      <c r="CT82" s="45">
        <f>CT81</f>
        <v>0</v>
      </c>
      <c r="CU82" s="12">
        <f t="shared" si="247"/>
        <v>0</v>
      </c>
      <c r="CV82" s="23">
        <f t="shared" si="248"/>
        <v>0</v>
      </c>
      <c r="CW82" s="45">
        <f>CW81</f>
        <v>0</v>
      </c>
      <c r="CX82" s="12">
        <f t="shared" si="249"/>
        <v>0</v>
      </c>
      <c r="CY82" s="24">
        <f t="shared" si="250"/>
        <v>0</v>
      </c>
      <c r="CZ82" s="45">
        <f>CZ81</f>
        <v>0</v>
      </c>
      <c r="DA82" s="12">
        <f t="shared" si="251"/>
        <v>0</v>
      </c>
      <c r="DB82" s="23">
        <f t="shared" si="252"/>
        <v>0</v>
      </c>
    </row>
    <row r="83" spans="1:106" ht="15.75" hidden="1" thickBot="1" x14ac:dyDescent="0.35">
      <c r="A83" s="1"/>
      <c r="B83" s="1"/>
      <c r="C83" s="1"/>
      <c r="D83" s="116" t="str">
        <f t="shared" si="191"/>
        <v>-</v>
      </c>
      <c r="E83" s="230"/>
      <c r="F83" s="237" t="s">
        <v>235</v>
      </c>
      <c r="G83" s="225"/>
      <c r="H83" s="225"/>
      <c r="I83" s="238">
        <v>30</v>
      </c>
      <c r="J83" s="125"/>
      <c r="K83" s="126" t="str">
        <f>+IF(F83="","",IF(F83=VLOOKUP(F83,'Master Data (December 2025)'!$B$10:$B$1857,1),"-","No Data"))</f>
        <v>No Data</v>
      </c>
      <c r="L83" s="127">
        <v>1</v>
      </c>
      <c r="M83" s="127">
        <v>1</v>
      </c>
      <c r="N83" s="45"/>
      <c r="O83" s="12">
        <f t="shared" si="192"/>
        <v>0</v>
      </c>
      <c r="P83" s="23">
        <f t="shared" si="253"/>
        <v>0</v>
      </c>
      <c r="Q83" s="45"/>
      <c r="R83" s="12">
        <f t="shared" si="193"/>
        <v>0</v>
      </c>
      <c r="S83" s="23">
        <f t="shared" si="194"/>
        <v>0</v>
      </c>
      <c r="T83" s="45"/>
      <c r="U83" s="12">
        <f t="shared" si="195"/>
        <v>0</v>
      </c>
      <c r="V83" s="23">
        <f t="shared" si="196"/>
        <v>0</v>
      </c>
      <c r="W83" s="45"/>
      <c r="X83" s="12">
        <f t="shared" si="197"/>
        <v>0</v>
      </c>
      <c r="Y83" s="23">
        <f t="shared" si="198"/>
        <v>0</v>
      </c>
      <c r="Z83" s="45"/>
      <c r="AA83" s="12">
        <f t="shared" si="199"/>
        <v>0</v>
      </c>
      <c r="AB83" s="23">
        <f t="shared" si="200"/>
        <v>0</v>
      </c>
      <c r="AC83" s="45"/>
      <c r="AD83" s="12">
        <f t="shared" si="201"/>
        <v>0</v>
      </c>
      <c r="AE83" s="23">
        <f t="shared" si="202"/>
        <v>0</v>
      </c>
      <c r="AF83" s="45"/>
      <c r="AG83" s="12">
        <f t="shared" si="203"/>
        <v>0</v>
      </c>
      <c r="AH83" s="23">
        <f t="shared" si="204"/>
        <v>0</v>
      </c>
      <c r="AI83" s="45"/>
      <c r="AJ83" s="12">
        <f t="shared" si="205"/>
        <v>0</v>
      </c>
      <c r="AK83" s="23">
        <f t="shared" si="206"/>
        <v>0</v>
      </c>
      <c r="AL83" s="45"/>
      <c r="AM83" s="12">
        <f t="shared" si="207"/>
        <v>0</v>
      </c>
      <c r="AN83" s="23">
        <f t="shared" si="208"/>
        <v>0</v>
      </c>
      <c r="AO83" s="45"/>
      <c r="AP83" s="12">
        <f t="shared" si="209"/>
        <v>0</v>
      </c>
      <c r="AQ83" s="23">
        <f t="shared" si="210"/>
        <v>0</v>
      </c>
      <c r="AR83" s="45"/>
      <c r="AS83" s="12">
        <f t="shared" si="211"/>
        <v>0</v>
      </c>
      <c r="AT83" s="23">
        <f t="shared" si="212"/>
        <v>0</v>
      </c>
      <c r="AU83" s="45"/>
      <c r="AV83" s="12">
        <f t="shared" si="213"/>
        <v>0</v>
      </c>
      <c r="AW83" s="23">
        <f t="shared" si="214"/>
        <v>0</v>
      </c>
      <c r="AX83" s="45"/>
      <c r="AY83" s="12">
        <f t="shared" si="215"/>
        <v>0</v>
      </c>
      <c r="AZ83" s="23">
        <f t="shared" si="216"/>
        <v>0</v>
      </c>
      <c r="BA83" s="45"/>
      <c r="BB83" s="12">
        <f t="shared" si="217"/>
        <v>0</v>
      </c>
      <c r="BC83" s="23">
        <f t="shared" si="218"/>
        <v>0</v>
      </c>
      <c r="BD83" s="45"/>
      <c r="BE83" s="12">
        <f t="shared" si="219"/>
        <v>0</v>
      </c>
      <c r="BF83" s="23">
        <f t="shared" si="220"/>
        <v>0</v>
      </c>
      <c r="BG83" s="45"/>
      <c r="BH83" s="12">
        <f t="shared" si="221"/>
        <v>0</v>
      </c>
      <c r="BI83" s="23">
        <f t="shared" si="222"/>
        <v>0</v>
      </c>
      <c r="BJ83" s="45"/>
      <c r="BK83" s="12">
        <f t="shared" si="223"/>
        <v>0</v>
      </c>
      <c r="BL83" s="23">
        <f t="shared" si="224"/>
        <v>0</v>
      </c>
      <c r="BM83" s="45"/>
      <c r="BN83" s="12">
        <f t="shared" si="225"/>
        <v>0</v>
      </c>
      <c r="BO83" s="23">
        <f t="shared" si="226"/>
        <v>0</v>
      </c>
      <c r="BP83" s="45"/>
      <c r="BQ83" s="12">
        <f t="shared" si="227"/>
        <v>0</v>
      </c>
      <c r="BR83" s="23">
        <f t="shared" si="228"/>
        <v>0</v>
      </c>
      <c r="BS83" s="45"/>
      <c r="BT83" s="12">
        <f t="shared" si="229"/>
        <v>0</v>
      </c>
      <c r="BU83" s="23">
        <f t="shared" si="230"/>
        <v>0</v>
      </c>
      <c r="BV83" s="45"/>
      <c r="BW83" s="12">
        <f t="shared" si="231"/>
        <v>0</v>
      </c>
      <c r="BX83" s="23">
        <f t="shared" si="232"/>
        <v>0</v>
      </c>
      <c r="BY83" s="45"/>
      <c r="BZ83" s="12">
        <f t="shared" si="233"/>
        <v>0</v>
      </c>
      <c r="CA83" s="23">
        <f t="shared" si="234"/>
        <v>0</v>
      </c>
      <c r="CB83" s="45"/>
      <c r="CC83" s="12">
        <f t="shared" si="235"/>
        <v>0</v>
      </c>
      <c r="CD83" s="23">
        <f t="shared" si="236"/>
        <v>0</v>
      </c>
      <c r="CE83" s="45"/>
      <c r="CF83" s="12">
        <f t="shared" si="237"/>
        <v>0</v>
      </c>
      <c r="CG83" s="23">
        <f t="shared" si="238"/>
        <v>0</v>
      </c>
      <c r="CH83" s="45"/>
      <c r="CI83" s="12">
        <f t="shared" si="239"/>
        <v>0</v>
      </c>
      <c r="CJ83" s="23">
        <f t="shared" si="240"/>
        <v>0</v>
      </c>
      <c r="CK83" s="45"/>
      <c r="CL83" s="12">
        <f t="shared" si="241"/>
        <v>0</v>
      </c>
      <c r="CM83" s="23">
        <f t="shared" si="242"/>
        <v>0</v>
      </c>
      <c r="CN83" s="45"/>
      <c r="CO83" s="12">
        <f t="shared" si="243"/>
        <v>0</v>
      </c>
      <c r="CP83" s="23">
        <f t="shared" si="244"/>
        <v>0</v>
      </c>
      <c r="CQ83" s="45"/>
      <c r="CR83" s="12">
        <f t="shared" si="245"/>
        <v>0</v>
      </c>
      <c r="CS83" s="23">
        <f t="shared" si="246"/>
        <v>0</v>
      </c>
      <c r="CT83" s="45"/>
      <c r="CU83" s="12">
        <f t="shared" si="247"/>
        <v>0</v>
      </c>
      <c r="CV83" s="23">
        <f t="shared" si="248"/>
        <v>0</v>
      </c>
      <c r="CW83" s="45"/>
      <c r="CX83" s="12">
        <f t="shared" si="249"/>
        <v>0</v>
      </c>
      <c r="CY83" s="24">
        <f t="shared" si="250"/>
        <v>0</v>
      </c>
      <c r="CZ83" s="45"/>
      <c r="DA83" s="12">
        <f t="shared" si="251"/>
        <v>0</v>
      </c>
      <c r="DB83" s="23">
        <f t="shared" si="252"/>
        <v>0</v>
      </c>
    </row>
    <row r="84" spans="1:106" ht="15.75" hidden="1" thickBot="1" x14ac:dyDescent="0.35">
      <c r="A84" s="1"/>
      <c r="B84" s="1"/>
      <c r="C84" s="1"/>
      <c r="D84" s="116" t="str">
        <f t="shared" si="191"/>
        <v>-</v>
      </c>
      <c r="E84" s="230"/>
      <c r="F84" s="237" t="s">
        <v>236</v>
      </c>
      <c r="G84" s="225"/>
      <c r="H84" s="225"/>
      <c r="I84" s="238">
        <v>15</v>
      </c>
      <c r="J84" s="125"/>
      <c r="K84" s="126" t="str">
        <f>+IF(F84="","",IF(F84=VLOOKUP(F84,'Master Data (December 2025)'!$B$10:$B$1857,1),"-","No Data"))</f>
        <v>No Data</v>
      </c>
      <c r="L84" s="127">
        <v>1</v>
      </c>
      <c r="M84" s="127">
        <v>1</v>
      </c>
      <c r="N84" s="45"/>
      <c r="O84" s="12">
        <f t="shared" si="192"/>
        <v>0</v>
      </c>
      <c r="P84" s="23">
        <f t="shared" si="253"/>
        <v>0</v>
      </c>
      <c r="Q84" s="45"/>
      <c r="R84" s="12">
        <f t="shared" si="193"/>
        <v>0</v>
      </c>
      <c r="S84" s="23">
        <f t="shared" si="194"/>
        <v>0</v>
      </c>
      <c r="T84" s="45"/>
      <c r="U84" s="12">
        <f t="shared" si="195"/>
        <v>0</v>
      </c>
      <c r="V84" s="23">
        <f t="shared" si="196"/>
        <v>0</v>
      </c>
      <c r="W84" s="45"/>
      <c r="X84" s="12">
        <f t="shared" si="197"/>
        <v>0</v>
      </c>
      <c r="Y84" s="23">
        <f t="shared" si="198"/>
        <v>0</v>
      </c>
      <c r="Z84" s="45"/>
      <c r="AA84" s="12">
        <f t="shared" si="199"/>
        <v>0</v>
      </c>
      <c r="AB84" s="23">
        <f t="shared" si="200"/>
        <v>0</v>
      </c>
      <c r="AC84" s="45"/>
      <c r="AD84" s="12">
        <f t="shared" si="201"/>
        <v>0</v>
      </c>
      <c r="AE84" s="23">
        <f t="shared" si="202"/>
        <v>0</v>
      </c>
      <c r="AF84" s="45"/>
      <c r="AG84" s="12">
        <f t="shared" si="203"/>
        <v>0</v>
      </c>
      <c r="AH84" s="23">
        <f t="shared" si="204"/>
        <v>0</v>
      </c>
      <c r="AI84" s="45"/>
      <c r="AJ84" s="12">
        <f t="shared" si="205"/>
        <v>0</v>
      </c>
      <c r="AK84" s="23">
        <f t="shared" si="206"/>
        <v>0</v>
      </c>
      <c r="AL84" s="45"/>
      <c r="AM84" s="12">
        <f t="shared" si="207"/>
        <v>0</v>
      </c>
      <c r="AN84" s="23">
        <f t="shared" si="208"/>
        <v>0</v>
      </c>
      <c r="AO84" s="45"/>
      <c r="AP84" s="12">
        <f t="shared" si="209"/>
        <v>0</v>
      </c>
      <c r="AQ84" s="23">
        <f t="shared" si="210"/>
        <v>0</v>
      </c>
      <c r="AR84" s="45"/>
      <c r="AS84" s="12">
        <f t="shared" si="211"/>
        <v>0</v>
      </c>
      <c r="AT84" s="23">
        <f t="shared" si="212"/>
        <v>0</v>
      </c>
      <c r="AU84" s="45"/>
      <c r="AV84" s="12">
        <f t="shared" si="213"/>
        <v>0</v>
      </c>
      <c r="AW84" s="23">
        <f t="shared" si="214"/>
        <v>0</v>
      </c>
      <c r="AX84" s="45"/>
      <c r="AY84" s="12">
        <f t="shared" si="215"/>
        <v>0</v>
      </c>
      <c r="AZ84" s="23">
        <f t="shared" si="216"/>
        <v>0</v>
      </c>
      <c r="BA84" s="45"/>
      <c r="BB84" s="12">
        <f t="shared" si="217"/>
        <v>0</v>
      </c>
      <c r="BC84" s="23">
        <f t="shared" si="218"/>
        <v>0</v>
      </c>
      <c r="BD84" s="45"/>
      <c r="BE84" s="12">
        <f t="shared" si="219"/>
        <v>0</v>
      </c>
      <c r="BF84" s="23">
        <f t="shared" si="220"/>
        <v>0</v>
      </c>
      <c r="BG84" s="45"/>
      <c r="BH84" s="12">
        <f t="shared" si="221"/>
        <v>0</v>
      </c>
      <c r="BI84" s="23">
        <f t="shared" si="222"/>
        <v>0</v>
      </c>
      <c r="BJ84" s="45"/>
      <c r="BK84" s="12">
        <f t="shared" si="223"/>
        <v>0</v>
      </c>
      <c r="BL84" s="23">
        <f t="shared" si="224"/>
        <v>0</v>
      </c>
      <c r="BM84" s="45"/>
      <c r="BN84" s="12">
        <f t="shared" si="225"/>
        <v>0</v>
      </c>
      <c r="BO84" s="23">
        <f t="shared" si="226"/>
        <v>0</v>
      </c>
      <c r="BP84" s="45"/>
      <c r="BQ84" s="12">
        <f t="shared" si="227"/>
        <v>0</v>
      </c>
      <c r="BR84" s="23">
        <f t="shared" si="228"/>
        <v>0</v>
      </c>
      <c r="BS84" s="45"/>
      <c r="BT84" s="12">
        <f t="shared" si="229"/>
        <v>0</v>
      </c>
      <c r="BU84" s="23">
        <f t="shared" si="230"/>
        <v>0</v>
      </c>
      <c r="BV84" s="45"/>
      <c r="BW84" s="12">
        <f t="shared" si="231"/>
        <v>0</v>
      </c>
      <c r="BX84" s="23">
        <f t="shared" si="232"/>
        <v>0</v>
      </c>
      <c r="BY84" s="45"/>
      <c r="BZ84" s="12">
        <f t="shared" si="233"/>
        <v>0</v>
      </c>
      <c r="CA84" s="23">
        <f t="shared" si="234"/>
        <v>0</v>
      </c>
      <c r="CB84" s="45"/>
      <c r="CC84" s="12">
        <f t="shared" si="235"/>
        <v>0</v>
      </c>
      <c r="CD84" s="23">
        <f t="shared" si="236"/>
        <v>0</v>
      </c>
      <c r="CE84" s="45"/>
      <c r="CF84" s="12">
        <f t="shared" si="237"/>
        <v>0</v>
      </c>
      <c r="CG84" s="23">
        <f t="shared" si="238"/>
        <v>0</v>
      </c>
      <c r="CH84" s="45"/>
      <c r="CI84" s="12">
        <f t="shared" si="239"/>
        <v>0</v>
      </c>
      <c r="CJ84" s="23">
        <f t="shared" si="240"/>
        <v>0</v>
      </c>
      <c r="CK84" s="45"/>
      <c r="CL84" s="12">
        <f t="shared" si="241"/>
        <v>0</v>
      </c>
      <c r="CM84" s="23">
        <f t="shared" si="242"/>
        <v>0</v>
      </c>
      <c r="CN84" s="45"/>
      <c r="CO84" s="12">
        <f t="shared" si="243"/>
        <v>0</v>
      </c>
      <c r="CP84" s="23">
        <f t="shared" si="244"/>
        <v>0</v>
      </c>
      <c r="CQ84" s="45"/>
      <c r="CR84" s="12">
        <f t="shared" si="245"/>
        <v>0</v>
      </c>
      <c r="CS84" s="23">
        <f t="shared" si="246"/>
        <v>0</v>
      </c>
      <c r="CT84" s="45"/>
      <c r="CU84" s="12">
        <f t="shared" si="247"/>
        <v>0</v>
      </c>
      <c r="CV84" s="23">
        <f t="shared" si="248"/>
        <v>0</v>
      </c>
      <c r="CW84" s="45"/>
      <c r="CX84" s="12">
        <f t="shared" si="249"/>
        <v>0</v>
      </c>
      <c r="CY84" s="24">
        <f t="shared" si="250"/>
        <v>0</v>
      </c>
      <c r="CZ84" s="45"/>
      <c r="DA84" s="12">
        <f t="shared" si="251"/>
        <v>0</v>
      </c>
      <c r="DB84" s="23">
        <f t="shared" si="252"/>
        <v>0</v>
      </c>
    </row>
    <row r="85" spans="1:106" ht="15.75" hidden="1" thickBot="1" x14ac:dyDescent="0.35">
      <c r="A85" s="1"/>
      <c r="B85" s="1"/>
      <c r="C85" s="1"/>
      <c r="D85" s="116" t="str">
        <f t="shared" si="191"/>
        <v>-</v>
      </c>
      <c r="E85" s="230"/>
      <c r="F85" s="237" t="s">
        <v>237</v>
      </c>
      <c r="G85" s="225"/>
      <c r="H85" s="225"/>
      <c r="I85" s="238">
        <v>30</v>
      </c>
      <c r="J85" s="125"/>
      <c r="K85" s="126" t="str">
        <f>+IF(F85="","",IF(F85=VLOOKUP(F85,'Master Data (December 2025)'!$B$10:$B$1857,1),"-","No Data"))</f>
        <v>No Data</v>
      </c>
      <c r="L85" s="127">
        <v>1</v>
      </c>
      <c r="M85" s="127">
        <v>1</v>
      </c>
      <c r="N85" s="45"/>
      <c r="O85" s="12">
        <f t="shared" si="192"/>
        <v>0</v>
      </c>
      <c r="P85" s="23">
        <f t="shared" si="253"/>
        <v>0</v>
      </c>
      <c r="Q85" s="45"/>
      <c r="R85" s="12">
        <f t="shared" si="193"/>
        <v>0</v>
      </c>
      <c r="S85" s="23">
        <f t="shared" si="194"/>
        <v>0</v>
      </c>
      <c r="T85" s="45"/>
      <c r="U85" s="12">
        <f t="shared" si="195"/>
        <v>0</v>
      </c>
      <c r="V85" s="23">
        <f t="shared" si="196"/>
        <v>0</v>
      </c>
      <c r="W85" s="45"/>
      <c r="X85" s="12">
        <f t="shared" si="197"/>
        <v>0</v>
      </c>
      <c r="Y85" s="23">
        <f t="shared" si="198"/>
        <v>0</v>
      </c>
      <c r="Z85" s="45"/>
      <c r="AA85" s="12">
        <f t="shared" si="199"/>
        <v>0</v>
      </c>
      <c r="AB85" s="23">
        <f t="shared" si="200"/>
        <v>0</v>
      </c>
      <c r="AC85" s="45"/>
      <c r="AD85" s="12">
        <f t="shared" si="201"/>
        <v>0</v>
      </c>
      <c r="AE85" s="23">
        <f t="shared" si="202"/>
        <v>0</v>
      </c>
      <c r="AF85" s="45"/>
      <c r="AG85" s="12">
        <f t="shared" si="203"/>
        <v>0</v>
      </c>
      <c r="AH85" s="23">
        <f t="shared" si="204"/>
        <v>0</v>
      </c>
      <c r="AI85" s="45"/>
      <c r="AJ85" s="12">
        <f t="shared" si="205"/>
        <v>0</v>
      </c>
      <c r="AK85" s="23">
        <f t="shared" si="206"/>
        <v>0</v>
      </c>
      <c r="AL85" s="45"/>
      <c r="AM85" s="12">
        <f t="shared" si="207"/>
        <v>0</v>
      </c>
      <c r="AN85" s="23">
        <f t="shared" si="208"/>
        <v>0</v>
      </c>
      <c r="AO85" s="45"/>
      <c r="AP85" s="12">
        <f t="shared" si="209"/>
        <v>0</v>
      </c>
      <c r="AQ85" s="23">
        <f t="shared" si="210"/>
        <v>0</v>
      </c>
      <c r="AR85" s="45"/>
      <c r="AS85" s="12">
        <f t="shared" si="211"/>
        <v>0</v>
      </c>
      <c r="AT85" s="23">
        <f t="shared" si="212"/>
        <v>0</v>
      </c>
      <c r="AU85" s="45"/>
      <c r="AV85" s="12">
        <f t="shared" si="213"/>
        <v>0</v>
      </c>
      <c r="AW85" s="23">
        <f t="shared" si="214"/>
        <v>0</v>
      </c>
      <c r="AX85" s="45"/>
      <c r="AY85" s="12">
        <f t="shared" si="215"/>
        <v>0</v>
      </c>
      <c r="AZ85" s="23">
        <f t="shared" si="216"/>
        <v>0</v>
      </c>
      <c r="BA85" s="45"/>
      <c r="BB85" s="12">
        <f t="shared" si="217"/>
        <v>0</v>
      </c>
      <c r="BC85" s="23">
        <f t="shared" si="218"/>
        <v>0</v>
      </c>
      <c r="BD85" s="45"/>
      <c r="BE85" s="12">
        <f t="shared" si="219"/>
        <v>0</v>
      </c>
      <c r="BF85" s="23">
        <f t="shared" si="220"/>
        <v>0</v>
      </c>
      <c r="BG85" s="45"/>
      <c r="BH85" s="12">
        <f t="shared" si="221"/>
        <v>0</v>
      </c>
      <c r="BI85" s="23">
        <f t="shared" si="222"/>
        <v>0</v>
      </c>
      <c r="BJ85" s="45"/>
      <c r="BK85" s="12">
        <f t="shared" si="223"/>
        <v>0</v>
      </c>
      <c r="BL85" s="23">
        <f t="shared" si="224"/>
        <v>0</v>
      </c>
      <c r="BM85" s="45"/>
      <c r="BN85" s="12">
        <f t="shared" si="225"/>
        <v>0</v>
      </c>
      <c r="BO85" s="23">
        <f t="shared" si="226"/>
        <v>0</v>
      </c>
      <c r="BP85" s="45"/>
      <c r="BQ85" s="12">
        <f t="shared" si="227"/>
        <v>0</v>
      </c>
      <c r="BR85" s="23">
        <f t="shared" si="228"/>
        <v>0</v>
      </c>
      <c r="BS85" s="45"/>
      <c r="BT85" s="12">
        <f t="shared" si="229"/>
        <v>0</v>
      </c>
      <c r="BU85" s="23">
        <f t="shared" si="230"/>
        <v>0</v>
      </c>
      <c r="BV85" s="45"/>
      <c r="BW85" s="12">
        <f t="shared" si="231"/>
        <v>0</v>
      </c>
      <c r="BX85" s="23">
        <f t="shared" si="232"/>
        <v>0</v>
      </c>
      <c r="BY85" s="45"/>
      <c r="BZ85" s="12">
        <f t="shared" si="233"/>
        <v>0</v>
      </c>
      <c r="CA85" s="23">
        <f t="shared" si="234"/>
        <v>0</v>
      </c>
      <c r="CB85" s="45"/>
      <c r="CC85" s="12">
        <f t="shared" si="235"/>
        <v>0</v>
      </c>
      <c r="CD85" s="23">
        <f t="shared" si="236"/>
        <v>0</v>
      </c>
      <c r="CE85" s="45"/>
      <c r="CF85" s="12">
        <f t="shared" si="237"/>
        <v>0</v>
      </c>
      <c r="CG85" s="23">
        <f t="shared" si="238"/>
        <v>0</v>
      </c>
      <c r="CH85" s="45"/>
      <c r="CI85" s="12">
        <f t="shared" si="239"/>
        <v>0</v>
      </c>
      <c r="CJ85" s="23">
        <f t="shared" si="240"/>
        <v>0</v>
      </c>
      <c r="CK85" s="45"/>
      <c r="CL85" s="12">
        <f t="shared" si="241"/>
        <v>0</v>
      </c>
      <c r="CM85" s="23">
        <f t="shared" si="242"/>
        <v>0</v>
      </c>
      <c r="CN85" s="45"/>
      <c r="CO85" s="12">
        <f t="shared" si="243"/>
        <v>0</v>
      </c>
      <c r="CP85" s="23">
        <f t="shared" si="244"/>
        <v>0</v>
      </c>
      <c r="CQ85" s="45"/>
      <c r="CR85" s="12">
        <f t="shared" si="245"/>
        <v>0</v>
      </c>
      <c r="CS85" s="23">
        <f t="shared" si="246"/>
        <v>0</v>
      </c>
      <c r="CT85" s="45"/>
      <c r="CU85" s="12">
        <f t="shared" si="247"/>
        <v>0</v>
      </c>
      <c r="CV85" s="23">
        <f t="shared" si="248"/>
        <v>0</v>
      </c>
      <c r="CW85" s="45"/>
      <c r="CX85" s="12">
        <f t="shared" si="249"/>
        <v>0</v>
      </c>
      <c r="CY85" s="24">
        <f t="shared" si="250"/>
        <v>0</v>
      </c>
      <c r="CZ85" s="45"/>
      <c r="DA85" s="12">
        <f t="shared" si="251"/>
        <v>0</v>
      </c>
      <c r="DB85" s="23">
        <f t="shared" si="252"/>
        <v>0</v>
      </c>
    </row>
    <row r="86" spans="1:106" ht="15.75" hidden="1" thickBot="1" x14ac:dyDescent="0.35">
      <c r="A86" s="1"/>
      <c r="B86" s="1"/>
      <c r="C86" s="1"/>
      <c r="D86" s="116" t="str">
        <f t="shared" si="191"/>
        <v>-</v>
      </c>
      <c r="E86" s="231"/>
      <c r="F86" s="239" t="s">
        <v>238</v>
      </c>
      <c r="G86" s="92"/>
      <c r="H86" s="92"/>
      <c r="I86" s="240">
        <v>20</v>
      </c>
      <c r="J86" s="125"/>
      <c r="K86" s="126" t="str">
        <f>+IF(F86="","",IF(F86=VLOOKUP(F86,'Master Data (December 2025)'!$B$10:$B$1857,1),"-","No Data"))</f>
        <v>No Data</v>
      </c>
      <c r="L86" s="127">
        <v>1</v>
      </c>
      <c r="M86" s="127">
        <v>1</v>
      </c>
      <c r="N86" s="45"/>
      <c r="O86" s="12">
        <f t="shared" si="192"/>
        <v>0</v>
      </c>
      <c r="P86" s="23">
        <f t="shared" si="253"/>
        <v>0</v>
      </c>
      <c r="Q86" s="45"/>
      <c r="R86" s="12">
        <f t="shared" si="193"/>
        <v>0</v>
      </c>
      <c r="S86" s="23">
        <f t="shared" si="194"/>
        <v>0</v>
      </c>
      <c r="T86" s="45"/>
      <c r="U86" s="12">
        <f t="shared" si="195"/>
        <v>0</v>
      </c>
      <c r="V86" s="23">
        <f t="shared" si="196"/>
        <v>0</v>
      </c>
      <c r="W86" s="45"/>
      <c r="X86" s="12">
        <f t="shared" si="197"/>
        <v>0</v>
      </c>
      <c r="Y86" s="23">
        <f t="shared" si="198"/>
        <v>0</v>
      </c>
      <c r="Z86" s="45"/>
      <c r="AA86" s="12">
        <f t="shared" si="199"/>
        <v>0</v>
      </c>
      <c r="AB86" s="23">
        <f t="shared" si="200"/>
        <v>0</v>
      </c>
      <c r="AC86" s="45"/>
      <c r="AD86" s="12">
        <f t="shared" si="201"/>
        <v>0</v>
      </c>
      <c r="AE86" s="23">
        <f t="shared" si="202"/>
        <v>0</v>
      </c>
      <c r="AF86" s="45"/>
      <c r="AG86" s="12">
        <f t="shared" si="203"/>
        <v>0</v>
      </c>
      <c r="AH86" s="23">
        <f t="shared" si="204"/>
        <v>0</v>
      </c>
      <c r="AI86" s="45"/>
      <c r="AJ86" s="12">
        <f t="shared" si="205"/>
        <v>0</v>
      </c>
      <c r="AK86" s="23">
        <f t="shared" si="206"/>
        <v>0</v>
      </c>
      <c r="AL86" s="45"/>
      <c r="AM86" s="12">
        <f t="shared" si="207"/>
        <v>0</v>
      </c>
      <c r="AN86" s="23">
        <f t="shared" si="208"/>
        <v>0</v>
      </c>
      <c r="AO86" s="45"/>
      <c r="AP86" s="12">
        <f t="shared" si="209"/>
        <v>0</v>
      </c>
      <c r="AQ86" s="23">
        <f t="shared" si="210"/>
        <v>0</v>
      </c>
      <c r="AR86" s="45"/>
      <c r="AS86" s="12">
        <f t="shared" si="211"/>
        <v>0</v>
      </c>
      <c r="AT86" s="23">
        <f t="shared" si="212"/>
        <v>0</v>
      </c>
      <c r="AU86" s="45"/>
      <c r="AV86" s="12">
        <f t="shared" si="213"/>
        <v>0</v>
      </c>
      <c r="AW86" s="23">
        <f t="shared" si="214"/>
        <v>0</v>
      </c>
      <c r="AX86" s="45"/>
      <c r="AY86" s="12">
        <f t="shared" si="215"/>
        <v>0</v>
      </c>
      <c r="AZ86" s="23">
        <f t="shared" si="216"/>
        <v>0</v>
      </c>
      <c r="BA86" s="45"/>
      <c r="BB86" s="12">
        <f t="shared" si="217"/>
        <v>0</v>
      </c>
      <c r="BC86" s="23">
        <f t="shared" si="218"/>
        <v>0</v>
      </c>
      <c r="BD86" s="45"/>
      <c r="BE86" s="12">
        <f t="shared" si="219"/>
        <v>0</v>
      </c>
      <c r="BF86" s="23">
        <f t="shared" si="220"/>
        <v>0</v>
      </c>
      <c r="BG86" s="45"/>
      <c r="BH86" s="12">
        <f t="shared" si="221"/>
        <v>0</v>
      </c>
      <c r="BI86" s="23">
        <f t="shared" si="222"/>
        <v>0</v>
      </c>
      <c r="BJ86" s="45"/>
      <c r="BK86" s="12">
        <f t="shared" si="223"/>
        <v>0</v>
      </c>
      <c r="BL86" s="23">
        <f t="shared" si="224"/>
        <v>0</v>
      </c>
      <c r="BM86" s="45"/>
      <c r="BN86" s="12">
        <f t="shared" si="225"/>
        <v>0</v>
      </c>
      <c r="BO86" s="23">
        <f t="shared" si="226"/>
        <v>0</v>
      </c>
      <c r="BP86" s="45"/>
      <c r="BQ86" s="12">
        <f t="shared" si="227"/>
        <v>0</v>
      </c>
      <c r="BR86" s="23">
        <f t="shared" si="228"/>
        <v>0</v>
      </c>
      <c r="BS86" s="45"/>
      <c r="BT86" s="12">
        <f t="shared" si="229"/>
        <v>0</v>
      </c>
      <c r="BU86" s="23">
        <f t="shared" si="230"/>
        <v>0</v>
      </c>
      <c r="BV86" s="45"/>
      <c r="BW86" s="12">
        <f t="shared" si="231"/>
        <v>0</v>
      </c>
      <c r="BX86" s="23">
        <f t="shared" si="232"/>
        <v>0</v>
      </c>
      <c r="BY86" s="45"/>
      <c r="BZ86" s="12">
        <f t="shared" si="233"/>
        <v>0</v>
      </c>
      <c r="CA86" s="23">
        <f t="shared" si="234"/>
        <v>0</v>
      </c>
      <c r="CB86" s="45"/>
      <c r="CC86" s="12">
        <f t="shared" si="235"/>
        <v>0</v>
      </c>
      <c r="CD86" s="23">
        <f t="shared" si="236"/>
        <v>0</v>
      </c>
      <c r="CE86" s="45"/>
      <c r="CF86" s="12">
        <f t="shared" si="237"/>
        <v>0</v>
      </c>
      <c r="CG86" s="23">
        <f t="shared" si="238"/>
        <v>0</v>
      </c>
      <c r="CH86" s="45"/>
      <c r="CI86" s="12">
        <f t="shared" si="239"/>
        <v>0</v>
      </c>
      <c r="CJ86" s="23">
        <f t="shared" si="240"/>
        <v>0</v>
      </c>
      <c r="CK86" s="45"/>
      <c r="CL86" s="12">
        <f t="shared" si="241"/>
        <v>0</v>
      </c>
      <c r="CM86" s="23">
        <f t="shared" si="242"/>
        <v>0</v>
      </c>
      <c r="CN86" s="45"/>
      <c r="CO86" s="12">
        <f t="shared" si="243"/>
        <v>0</v>
      </c>
      <c r="CP86" s="23">
        <f t="shared" si="244"/>
        <v>0</v>
      </c>
      <c r="CQ86" s="45"/>
      <c r="CR86" s="12">
        <f t="shared" si="245"/>
        <v>0</v>
      </c>
      <c r="CS86" s="23">
        <f t="shared" si="246"/>
        <v>0</v>
      </c>
      <c r="CT86" s="45"/>
      <c r="CU86" s="12">
        <f t="shared" si="247"/>
        <v>0</v>
      </c>
      <c r="CV86" s="23">
        <f t="shared" si="248"/>
        <v>0</v>
      </c>
      <c r="CW86" s="45"/>
      <c r="CX86" s="12">
        <f t="shared" si="249"/>
        <v>0</v>
      </c>
      <c r="CY86" s="24">
        <f t="shared" si="250"/>
        <v>0</v>
      </c>
      <c r="CZ86" s="45"/>
      <c r="DA86" s="12">
        <f t="shared" si="251"/>
        <v>0</v>
      </c>
      <c r="DB86" s="23">
        <f t="shared" si="252"/>
        <v>0</v>
      </c>
    </row>
    <row r="87" spans="1:106" ht="15.75" thickBot="1" x14ac:dyDescent="0.35">
      <c r="A87" s="1"/>
      <c r="B87" s="1"/>
      <c r="C87" s="1"/>
      <c r="D87" s="116" t="str">
        <f t="shared" si="191"/>
        <v>-</v>
      </c>
      <c r="E87" s="229" t="s">
        <v>239</v>
      </c>
      <c r="F87" s="232" t="s">
        <v>183</v>
      </c>
      <c r="G87" s="233"/>
      <c r="H87" s="233"/>
      <c r="I87" s="234">
        <v>45</v>
      </c>
      <c r="J87" s="125"/>
      <c r="K87" s="126" t="str">
        <f>+IF(F87="","",IF(F87=VLOOKUP(F87,'Master Data (December 2025)'!$B$10:$B$1857,1),"-","No Data"))</f>
        <v>-</v>
      </c>
      <c r="L87" s="127">
        <v>700</v>
      </c>
      <c r="M87" s="127">
        <v>1</v>
      </c>
      <c r="N87" s="45"/>
      <c r="O87" s="12">
        <f t="shared" si="192"/>
        <v>0</v>
      </c>
      <c r="P87" s="23">
        <f t="shared" si="253"/>
        <v>0</v>
      </c>
      <c r="Q87" s="45"/>
      <c r="R87" s="12">
        <f t="shared" si="193"/>
        <v>0</v>
      </c>
      <c r="S87" s="23">
        <f t="shared" si="194"/>
        <v>0</v>
      </c>
      <c r="T87" s="45"/>
      <c r="U87" s="12">
        <f t="shared" si="195"/>
        <v>0</v>
      </c>
      <c r="V87" s="23">
        <f t="shared" si="196"/>
        <v>0</v>
      </c>
      <c r="W87" s="45"/>
      <c r="X87" s="12">
        <f t="shared" si="197"/>
        <v>0</v>
      </c>
      <c r="Y87" s="23">
        <f t="shared" si="198"/>
        <v>0</v>
      </c>
      <c r="Z87" s="45"/>
      <c r="AA87" s="12">
        <f t="shared" si="199"/>
        <v>0</v>
      </c>
      <c r="AB87" s="23">
        <f t="shared" si="200"/>
        <v>0</v>
      </c>
      <c r="AC87" s="45"/>
      <c r="AD87" s="12">
        <f t="shared" si="201"/>
        <v>0</v>
      </c>
      <c r="AE87" s="23">
        <f t="shared" si="202"/>
        <v>0</v>
      </c>
      <c r="AF87" s="45"/>
      <c r="AG87" s="12">
        <f t="shared" si="203"/>
        <v>0</v>
      </c>
      <c r="AH87" s="23">
        <f t="shared" si="204"/>
        <v>0</v>
      </c>
      <c r="AI87" s="45"/>
      <c r="AJ87" s="12">
        <f t="shared" si="205"/>
        <v>0</v>
      </c>
      <c r="AK87" s="23">
        <f t="shared" si="206"/>
        <v>0</v>
      </c>
      <c r="AL87" s="45"/>
      <c r="AM87" s="12">
        <f t="shared" si="207"/>
        <v>0</v>
      </c>
      <c r="AN87" s="23">
        <f t="shared" si="208"/>
        <v>0</v>
      </c>
      <c r="AO87" s="45"/>
      <c r="AP87" s="12">
        <f t="shared" si="209"/>
        <v>0</v>
      </c>
      <c r="AQ87" s="23">
        <f t="shared" si="210"/>
        <v>0</v>
      </c>
      <c r="AR87" s="45"/>
      <c r="AS87" s="12">
        <f t="shared" si="211"/>
        <v>0</v>
      </c>
      <c r="AT87" s="23">
        <f t="shared" si="212"/>
        <v>0</v>
      </c>
      <c r="AU87" s="45"/>
      <c r="AV87" s="12">
        <f t="shared" si="213"/>
        <v>0</v>
      </c>
      <c r="AW87" s="23">
        <f t="shared" si="214"/>
        <v>0</v>
      </c>
      <c r="AX87" s="45"/>
      <c r="AY87" s="12">
        <f t="shared" si="215"/>
        <v>0</v>
      </c>
      <c r="AZ87" s="23">
        <f t="shared" si="216"/>
        <v>0</v>
      </c>
      <c r="BA87" s="45"/>
      <c r="BB87" s="12">
        <f t="shared" si="217"/>
        <v>0</v>
      </c>
      <c r="BC87" s="23">
        <f t="shared" si="218"/>
        <v>0</v>
      </c>
      <c r="BD87" s="45"/>
      <c r="BE87" s="12">
        <f t="shared" si="219"/>
        <v>0</v>
      </c>
      <c r="BF87" s="23">
        <f t="shared" si="220"/>
        <v>0</v>
      </c>
      <c r="BG87" s="45"/>
      <c r="BH87" s="12">
        <f t="shared" si="221"/>
        <v>0</v>
      </c>
      <c r="BI87" s="23">
        <f t="shared" si="222"/>
        <v>0</v>
      </c>
      <c r="BJ87" s="45"/>
      <c r="BK87" s="12">
        <f t="shared" si="223"/>
        <v>0</v>
      </c>
      <c r="BL87" s="23">
        <f t="shared" si="224"/>
        <v>0</v>
      </c>
      <c r="BM87" s="45"/>
      <c r="BN87" s="12">
        <f t="shared" si="225"/>
        <v>0</v>
      </c>
      <c r="BO87" s="23">
        <f t="shared" si="226"/>
        <v>0</v>
      </c>
      <c r="BP87" s="45"/>
      <c r="BQ87" s="12">
        <f t="shared" si="227"/>
        <v>0</v>
      </c>
      <c r="BR87" s="23">
        <f t="shared" si="228"/>
        <v>0</v>
      </c>
      <c r="BS87" s="45"/>
      <c r="BT87" s="12">
        <f t="shared" si="229"/>
        <v>0</v>
      </c>
      <c r="BU87" s="23">
        <f t="shared" si="230"/>
        <v>0</v>
      </c>
      <c r="BV87" s="45"/>
      <c r="BW87" s="12">
        <f t="shared" si="231"/>
        <v>0</v>
      </c>
      <c r="BX87" s="23">
        <f t="shared" si="232"/>
        <v>0</v>
      </c>
      <c r="BY87" s="45"/>
      <c r="BZ87" s="12">
        <f t="shared" si="233"/>
        <v>0</v>
      </c>
      <c r="CA87" s="23">
        <f t="shared" si="234"/>
        <v>0</v>
      </c>
      <c r="CB87" s="45"/>
      <c r="CC87" s="12">
        <f t="shared" si="235"/>
        <v>0</v>
      </c>
      <c r="CD87" s="23">
        <f t="shared" si="236"/>
        <v>0</v>
      </c>
      <c r="CE87" s="45"/>
      <c r="CF87" s="12">
        <f t="shared" si="237"/>
        <v>0</v>
      </c>
      <c r="CG87" s="23">
        <f t="shared" si="238"/>
        <v>0</v>
      </c>
      <c r="CH87" s="45"/>
      <c r="CI87" s="12">
        <f t="shared" si="239"/>
        <v>0</v>
      </c>
      <c r="CJ87" s="23">
        <f t="shared" si="240"/>
        <v>0</v>
      </c>
      <c r="CK87" s="45"/>
      <c r="CL87" s="12">
        <f t="shared" si="241"/>
        <v>0</v>
      </c>
      <c r="CM87" s="23">
        <f t="shared" si="242"/>
        <v>0</v>
      </c>
      <c r="CN87" s="45"/>
      <c r="CO87" s="12">
        <f t="shared" si="243"/>
        <v>0</v>
      </c>
      <c r="CP87" s="23">
        <f t="shared" si="244"/>
        <v>0</v>
      </c>
      <c r="CQ87" s="45"/>
      <c r="CR87" s="12">
        <f t="shared" si="245"/>
        <v>0</v>
      </c>
      <c r="CS87" s="23">
        <f t="shared" si="246"/>
        <v>0</v>
      </c>
      <c r="CT87" s="45"/>
      <c r="CU87" s="12">
        <f t="shared" si="247"/>
        <v>0</v>
      </c>
      <c r="CV87" s="23">
        <f t="shared" si="248"/>
        <v>0</v>
      </c>
      <c r="CW87" s="45"/>
      <c r="CX87" s="12">
        <f t="shared" si="249"/>
        <v>0</v>
      </c>
      <c r="CY87" s="24">
        <f t="shared" si="250"/>
        <v>0</v>
      </c>
      <c r="CZ87" s="45"/>
      <c r="DA87" s="12">
        <f t="shared" si="251"/>
        <v>0</v>
      </c>
      <c r="DB87" s="23">
        <f t="shared" si="252"/>
        <v>0</v>
      </c>
    </row>
    <row r="88" spans="1:106" ht="15.75" hidden="1" thickBot="1" x14ac:dyDescent="0.35">
      <c r="A88" s="1"/>
      <c r="B88" s="1"/>
      <c r="C88" s="1"/>
      <c r="D88" s="116" t="str">
        <f t="shared" si="191"/>
        <v>-</v>
      </c>
      <c r="E88" s="230"/>
      <c r="F88" s="235" t="s">
        <v>193</v>
      </c>
      <c r="G88" s="225"/>
      <c r="H88" s="225"/>
      <c r="I88" s="236">
        <v>15</v>
      </c>
      <c r="J88" s="125"/>
      <c r="K88" s="126" t="str">
        <f>+IF(F88="","",IF(F88=VLOOKUP(F88,'Master Data (December 2025)'!$B$10:$B$1857,1),"-","No Data"))</f>
        <v>-</v>
      </c>
      <c r="L88" s="127">
        <v>700</v>
      </c>
      <c r="M88" s="127">
        <v>1</v>
      </c>
      <c r="N88" s="45">
        <f>N87</f>
        <v>0</v>
      </c>
      <c r="O88" s="12">
        <f t="shared" si="192"/>
        <v>0</v>
      </c>
      <c r="P88" s="23">
        <f t="shared" si="253"/>
        <v>0</v>
      </c>
      <c r="Q88" s="45">
        <f>Q87</f>
        <v>0</v>
      </c>
      <c r="R88" s="12">
        <f t="shared" si="193"/>
        <v>0</v>
      </c>
      <c r="S88" s="23">
        <f t="shared" si="194"/>
        <v>0</v>
      </c>
      <c r="T88" s="45">
        <f>T87</f>
        <v>0</v>
      </c>
      <c r="U88" s="12">
        <f t="shared" si="195"/>
        <v>0</v>
      </c>
      <c r="V88" s="23">
        <f t="shared" si="196"/>
        <v>0</v>
      </c>
      <c r="W88" s="45">
        <f>W87</f>
        <v>0</v>
      </c>
      <c r="X88" s="12">
        <f t="shared" si="197"/>
        <v>0</v>
      </c>
      <c r="Y88" s="23">
        <f t="shared" si="198"/>
        <v>0</v>
      </c>
      <c r="Z88" s="45">
        <f>Z87</f>
        <v>0</v>
      </c>
      <c r="AA88" s="12">
        <f t="shared" si="199"/>
        <v>0</v>
      </c>
      <c r="AB88" s="23">
        <f t="shared" si="200"/>
        <v>0</v>
      </c>
      <c r="AC88" s="45">
        <f>AC87</f>
        <v>0</v>
      </c>
      <c r="AD88" s="12">
        <f t="shared" si="201"/>
        <v>0</v>
      </c>
      <c r="AE88" s="23">
        <f t="shared" si="202"/>
        <v>0</v>
      </c>
      <c r="AF88" s="45">
        <f>AF87</f>
        <v>0</v>
      </c>
      <c r="AG88" s="12">
        <f t="shared" si="203"/>
        <v>0</v>
      </c>
      <c r="AH88" s="23">
        <f t="shared" si="204"/>
        <v>0</v>
      </c>
      <c r="AI88" s="45">
        <f>AI87</f>
        <v>0</v>
      </c>
      <c r="AJ88" s="12">
        <f t="shared" si="205"/>
        <v>0</v>
      </c>
      <c r="AK88" s="23">
        <f t="shared" si="206"/>
        <v>0</v>
      </c>
      <c r="AL88" s="45">
        <f>AL87</f>
        <v>0</v>
      </c>
      <c r="AM88" s="12">
        <f t="shared" si="207"/>
        <v>0</v>
      </c>
      <c r="AN88" s="23">
        <f t="shared" si="208"/>
        <v>0</v>
      </c>
      <c r="AO88" s="45">
        <f>AO87</f>
        <v>0</v>
      </c>
      <c r="AP88" s="12">
        <f t="shared" si="209"/>
        <v>0</v>
      </c>
      <c r="AQ88" s="23">
        <f t="shared" si="210"/>
        <v>0</v>
      </c>
      <c r="AR88" s="45">
        <f>AR87</f>
        <v>0</v>
      </c>
      <c r="AS88" s="12">
        <f t="shared" si="211"/>
        <v>0</v>
      </c>
      <c r="AT88" s="23">
        <f t="shared" si="212"/>
        <v>0</v>
      </c>
      <c r="AU88" s="45">
        <f>AU87</f>
        <v>0</v>
      </c>
      <c r="AV88" s="12">
        <f t="shared" si="213"/>
        <v>0</v>
      </c>
      <c r="AW88" s="23">
        <f t="shared" si="214"/>
        <v>0</v>
      </c>
      <c r="AX88" s="45">
        <f>AX87</f>
        <v>0</v>
      </c>
      <c r="AY88" s="12">
        <f t="shared" si="215"/>
        <v>0</v>
      </c>
      <c r="AZ88" s="23">
        <f t="shared" si="216"/>
        <v>0</v>
      </c>
      <c r="BA88" s="45">
        <f>BA87</f>
        <v>0</v>
      </c>
      <c r="BB88" s="12">
        <f t="shared" si="217"/>
        <v>0</v>
      </c>
      <c r="BC88" s="23">
        <f t="shared" si="218"/>
        <v>0</v>
      </c>
      <c r="BD88" s="45">
        <f>BD87</f>
        <v>0</v>
      </c>
      <c r="BE88" s="12">
        <f t="shared" si="219"/>
        <v>0</v>
      </c>
      <c r="BF88" s="23">
        <f t="shared" si="220"/>
        <v>0</v>
      </c>
      <c r="BG88" s="45">
        <f>BG87</f>
        <v>0</v>
      </c>
      <c r="BH88" s="12">
        <f t="shared" si="221"/>
        <v>0</v>
      </c>
      <c r="BI88" s="23">
        <f t="shared" si="222"/>
        <v>0</v>
      </c>
      <c r="BJ88" s="45">
        <f>BJ87</f>
        <v>0</v>
      </c>
      <c r="BK88" s="12">
        <f t="shared" si="223"/>
        <v>0</v>
      </c>
      <c r="BL88" s="23">
        <f t="shared" si="224"/>
        <v>0</v>
      </c>
      <c r="BM88" s="45">
        <f>BM87</f>
        <v>0</v>
      </c>
      <c r="BN88" s="12">
        <f t="shared" si="225"/>
        <v>0</v>
      </c>
      <c r="BO88" s="23">
        <f t="shared" si="226"/>
        <v>0</v>
      </c>
      <c r="BP88" s="45">
        <f>BP87</f>
        <v>0</v>
      </c>
      <c r="BQ88" s="12">
        <f t="shared" si="227"/>
        <v>0</v>
      </c>
      <c r="BR88" s="23">
        <f t="shared" si="228"/>
        <v>0</v>
      </c>
      <c r="BS88" s="45">
        <f>BS87</f>
        <v>0</v>
      </c>
      <c r="BT88" s="12">
        <f t="shared" si="229"/>
        <v>0</v>
      </c>
      <c r="BU88" s="23">
        <f t="shared" si="230"/>
        <v>0</v>
      </c>
      <c r="BV88" s="45">
        <f>BV87</f>
        <v>0</v>
      </c>
      <c r="BW88" s="12">
        <f t="shared" si="231"/>
        <v>0</v>
      </c>
      <c r="BX88" s="23">
        <f t="shared" si="232"/>
        <v>0</v>
      </c>
      <c r="BY88" s="45">
        <f>BY87</f>
        <v>0</v>
      </c>
      <c r="BZ88" s="12">
        <f t="shared" si="233"/>
        <v>0</v>
      </c>
      <c r="CA88" s="23">
        <f t="shared" si="234"/>
        <v>0</v>
      </c>
      <c r="CB88" s="45">
        <f>CB87</f>
        <v>0</v>
      </c>
      <c r="CC88" s="12">
        <f t="shared" si="235"/>
        <v>0</v>
      </c>
      <c r="CD88" s="23">
        <f t="shared" si="236"/>
        <v>0</v>
      </c>
      <c r="CE88" s="45">
        <f>CE87</f>
        <v>0</v>
      </c>
      <c r="CF88" s="12">
        <f t="shared" si="237"/>
        <v>0</v>
      </c>
      <c r="CG88" s="23">
        <f t="shared" si="238"/>
        <v>0</v>
      </c>
      <c r="CH88" s="45">
        <f>CH87</f>
        <v>0</v>
      </c>
      <c r="CI88" s="12">
        <f t="shared" si="239"/>
        <v>0</v>
      </c>
      <c r="CJ88" s="23">
        <f t="shared" si="240"/>
        <v>0</v>
      </c>
      <c r="CK88" s="45">
        <f>CK87</f>
        <v>0</v>
      </c>
      <c r="CL88" s="12">
        <f t="shared" si="241"/>
        <v>0</v>
      </c>
      <c r="CM88" s="23">
        <f t="shared" si="242"/>
        <v>0</v>
      </c>
      <c r="CN88" s="45">
        <f>CN87</f>
        <v>0</v>
      </c>
      <c r="CO88" s="12">
        <f t="shared" si="243"/>
        <v>0</v>
      </c>
      <c r="CP88" s="23">
        <f t="shared" si="244"/>
        <v>0</v>
      </c>
      <c r="CQ88" s="45">
        <f>CQ87</f>
        <v>0</v>
      </c>
      <c r="CR88" s="12">
        <f t="shared" si="245"/>
        <v>0</v>
      </c>
      <c r="CS88" s="23">
        <f t="shared" si="246"/>
        <v>0</v>
      </c>
      <c r="CT88" s="45">
        <f>CT87</f>
        <v>0</v>
      </c>
      <c r="CU88" s="12">
        <f t="shared" si="247"/>
        <v>0</v>
      </c>
      <c r="CV88" s="23">
        <f t="shared" si="248"/>
        <v>0</v>
      </c>
      <c r="CW88" s="45">
        <f>CW87</f>
        <v>0</v>
      </c>
      <c r="CX88" s="12">
        <f t="shared" si="249"/>
        <v>0</v>
      </c>
      <c r="CY88" s="24">
        <f t="shared" si="250"/>
        <v>0</v>
      </c>
      <c r="CZ88" s="45">
        <f>CZ87</f>
        <v>0</v>
      </c>
      <c r="DA88" s="12">
        <f t="shared" si="251"/>
        <v>0</v>
      </c>
      <c r="DB88" s="23">
        <f t="shared" si="252"/>
        <v>0</v>
      </c>
    </row>
    <row r="89" spans="1:106" ht="15.75" hidden="1" thickBot="1" x14ac:dyDescent="0.35">
      <c r="A89" s="1"/>
      <c r="B89" s="1"/>
      <c r="C89" s="1"/>
      <c r="D89" s="116" t="str">
        <f t="shared" si="191"/>
        <v>-</v>
      </c>
      <c r="E89" s="230"/>
      <c r="F89" s="237" t="s">
        <v>241</v>
      </c>
      <c r="G89" s="225"/>
      <c r="H89" s="225"/>
      <c r="I89" s="238">
        <v>10</v>
      </c>
      <c r="J89" s="125"/>
      <c r="K89" s="126" t="str">
        <f>+IF(F89="","",IF(F89=VLOOKUP(F89,'Master Data (December 2025)'!$B$10:$B$1857,1),"-","No Data"))</f>
        <v>No Data</v>
      </c>
      <c r="L89" s="127">
        <v>1</v>
      </c>
      <c r="M89" s="127">
        <v>1</v>
      </c>
      <c r="N89" s="45"/>
      <c r="O89" s="12">
        <f t="shared" si="192"/>
        <v>0</v>
      </c>
      <c r="P89" s="23">
        <f t="shared" si="253"/>
        <v>0</v>
      </c>
      <c r="Q89" s="45"/>
      <c r="R89" s="12">
        <f t="shared" si="193"/>
        <v>0</v>
      </c>
      <c r="S89" s="23">
        <f t="shared" si="194"/>
        <v>0</v>
      </c>
      <c r="T89" s="45"/>
      <c r="U89" s="12">
        <f t="shared" si="195"/>
        <v>0</v>
      </c>
      <c r="V89" s="23">
        <f t="shared" si="196"/>
        <v>0</v>
      </c>
      <c r="W89" s="45"/>
      <c r="X89" s="12">
        <f t="shared" si="197"/>
        <v>0</v>
      </c>
      <c r="Y89" s="23">
        <f t="shared" si="198"/>
        <v>0</v>
      </c>
      <c r="Z89" s="45"/>
      <c r="AA89" s="12">
        <f t="shared" si="199"/>
        <v>0</v>
      </c>
      <c r="AB89" s="23">
        <f t="shared" si="200"/>
        <v>0</v>
      </c>
      <c r="AC89" s="45"/>
      <c r="AD89" s="12">
        <f t="shared" si="201"/>
        <v>0</v>
      </c>
      <c r="AE89" s="23">
        <f t="shared" si="202"/>
        <v>0</v>
      </c>
      <c r="AF89" s="45"/>
      <c r="AG89" s="12">
        <f t="shared" si="203"/>
        <v>0</v>
      </c>
      <c r="AH89" s="23">
        <f t="shared" si="204"/>
        <v>0</v>
      </c>
      <c r="AI89" s="45"/>
      <c r="AJ89" s="12">
        <f t="shared" si="205"/>
        <v>0</v>
      </c>
      <c r="AK89" s="23">
        <f t="shared" si="206"/>
        <v>0</v>
      </c>
      <c r="AL89" s="45"/>
      <c r="AM89" s="12">
        <f t="shared" si="207"/>
        <v>0</v>
      </c>
      <c r="AN89" s="23">
        <f t="shared" si="208"/>
        <v>0</v>
      </c>
      <c r="AO89" s="45"/>
      <c r="AP89" s="12">
        <f t="shared" si="209"/>
        <v>0</v>
      </c>
      <c r="AQ89" s="23">
        <f t="shared" si="210"/>
        <v>0</v>
      </c>
      <c r="AR89" s="45"/>
      <c r="AS89" s="12">
        <f t="shared" si="211"/>
        <v>0</v>
      </c>
      <c r="AT89" s="23">
        <f t="shared" si="212"/>
        <v>0</v>
      </c>
      <c r="AU89" s="45"/>
      <c r="AV89" s="12">
        <f t="shared" si="213"/>
        <v>0</v>
      </c>
      <c r="AW89" s="23">
        <f t="shared" si="214"/>
        <v>0</v>
      </c>
      <c r="AX89" s="45"/>
      <c r="AY89" s="12">
        <f t="shared" si="215"/>
        <v>0</v>
      </c>
      <c r="AZ89" s="23">
        <f t="shared" si="216"/>
        <v>0</v>
      </c>
      <c r="BA89" s="45"/>
      <c r="BB89" s="12">
        <f t="shared" si="217"/>
        <v>0</v>
      </c>
      <c r="BC89" s="23">
        <f t="shared" si="218"/>
        <v>0</v>
      </c>
      <c r="BD89" s="45"/>
      <c r="BE89" s="12">
        <f t="shared" si="219"/>
        <v>0</v>
      </c>
      <c r="BF89" s="23">
        <f t="shared" si="220"/>
        <v>0</v>
      </c>
      <c r="BG89" s="45"/>
      <c r="BH89" s="12">
        <f t="shared" si="221"/>
        <v>0</v>
      </c>
      <c r="BI89" s="23">
        <f t="shared" si="222"/>
        <v>0</v>
      </c>
      <c r="BJ89" s="45"/>
      <c r="BK89" s="12">
        <f t="shared" si="223"/>
        <v>0</v>
      </c>
      <c r="BL89" s="23">
        <f t="shared" si="224"/>
        <v>0</v>
      </c>
      <c r="BM89" s="45"/>
      <c r="BN89" s="12">
        <f t="shared" si="225"/>
        <v>0</v>
      </c>
      <c r="BO89" s="23">
        <f t="shared" si="226"/>
        <v>0</v>
      </c>
      <c r="BP89" s="45"/>
      <c r="BQ89" s="12">
        <f t="shared" si="227"/>
        <v>0</v>
      </c>
      <c r="BR89" s="23">
        <f t="shared" si="228"/>
        <v>0</v>
      </c>
      <c r="BS89" s="45"/>
      <c r="BT89" s="12">
        <f t="shared" si="229"/>
        <v>0</v>
      </c>
      <c r="BU89" s="23">
        <f t="shared" si="230"/>
        <v>0</v>
      </c>
      <c r="BV89" s="45"/>
      <c r="BW89" s="12">
        <f t="shared" si="231"/>
        <v>0</v>
      </c>
      <c r="BX89" s="23">
        <f t="shared" si="232"/>
        <v>0</v>
      </c>
      <c r="BY89" s="45"/>
      <c r="BZ89" s="12">
        <f t="shared" si="233"/>
        <v>0</v>
      </c>
      <c r="CA89" s="23">
        <f t="shared" si="234"/>
        <v>0</v>
      </c>
      <c r="CB89" s="45"/>
      <c r="CC89" s="12">
        <f t="shared" si="235"/>
        <v>0</v>
      </c>
      <c r="CD89" s="23">
        <f t="shared" si="236"/>
        <v>0</v>
      </c>
      <c r="CE89" s="45"/>
      <c r="CF89" s="12">
        <f t="shared" si="237"/>
        <v>0</v>
      </c>
      <c r="CG89" s="23">
        <f t="shared" si="238"/>
        <v>0</v>
      </c>
      <c r="CH89" s="45"/>
      <c r="CI89" s="12">
        <f t="shared" si="239"/>
        <v>0</v>
      </c>
      <c r="CJ89" s="23">
        <f t="shared" si="240"/>
        <v>0</v>
      </c>
      <c r="CK89" s="45"/>
      <c r="CL89" s="12">
        <f t="shared" si="241"/>
        <v>0</v>
      </c>
      <c r="CM89" s="23">
        <f t="shared" si="242"/>
        <v>0</v>
      </c>
      <c r="CN89" s="45"/>
      <c r="CO89" s="12">
        <f t="shared" si="243"/>
        <v>0</v>
      </c>
      <c r="CP89" s="23">
        <f t="shared" si="244"/>
        <v>0</v>
      </c>
      <c r="CQ89" s="45"/>
      <c r="CR89" s="12">
        <f t="shared" si="245"/>
        <v>0</v>
      </c>
      <c r="CS89" s="23">
        <f t="shared" si="246"/>
        <v>0</v>
      </c>
      <c r="CT89" s="45"/>
      <c r="CU89" s="12">
        <f t="shared" si="247"/>
        <v>0</v>
      </c>
      <c r="CV89" s="23">
        <f t="shared" si="248"/>
        <v>0</v>
      </c>
      <c r="CW89" s="45"/>
      <c r="CX89" s="12">
        <f t="shared" si="249"/>
        <v>0</v>
      </c>
      <c r="CY89" s="24">
        <f t="shared" si="250"/>
        <v>0</v>
      </c>
      <c r="CZ89" s="45"/>
      <c r="DA89" s="12">
        <f t="shared" si="251"/>
        <v>0</v>
      </c>
      <c r="DB89" s="23">
        <f t="shared" si="252"/>
        <v>0</v>
      </c>
    </row>
    <row r="90" spans="1:106" ht="15.75" hidden="1" thickBot="1" x14ac:dyDescent="0.35">
      <c r="A90" s="1"/>
      <c r="B90" s="1"/>
      <c r="C90" s="1"/>
      <c r="D90" s="116" t="str">
        <f t="shared" si="191"/>
        <v>-</v>
      </c>
      <c r="E90" s="230"/>
      <c r="F90" s="237" t="s">
        <v>242</v>
      </c>
      <c r="G90" s="225"/>
      <c r="H90" s="225"/>
      <c r="I90" s="238">
        <v>15</v>
      </c>
      <c r="J90" s="125"/>
      <c r="K90" s="126" t="str">
        <f>+IF(F90="","",IF(F90=VLOOKUP(F90,'Master Data (December 2025)'!$B$10:$B$1857,1),"-","No Data"))</f>
        <v>No Data</v>
      </c>
      <c r="L90" s="127">
        <v>1</v>
      </c>
      <c r="M90" s="127">
        <v>1</v>
      </c>
      <c r="N90" s="45"/>
      <c r="O90" s="12">
        <f t="shared" si="192"/>
        <v>0</v>
      </c>
      <c r="P90" s="23">
        <f t="shared" si="253"/>
        <v>0</v>
      </c>
      <c r="Q90" s="45"/>
      <c r="R90" s="12">
        <f t="shared" si="193"/>
        <v>0</v>
      </c>
      <c r="S90" s="23">
        <f t="shared" si="194"/>
        <v>0</v>
      </c>
      <c r="T90" s="45"/>
      <c r="U90" s="12">
        <f t="shared" si="195"/>
        <v>0</v>
      </c>
      <c r="V90" s="23">
        <f t="shared" si="196"/>
        <v>0</v>
      </c>
      <c r="W90" s="45"/>
      <c r="X90" s="12">
        <f t="shared" si="197"/>
        <v>0</v>
      </c>
      <c r="Y90" s="23">
        <f t="shared" si="198"/>
        <v>0</v>
      </c>
      <c r="Z90" s="45"/>
      <c r="AA90" s="12">
        <f t="shared" si="199"/>
        <v>0</v>
      </c>
      <c r="AB90" s="23">
        <f t="shared" si="200"/>
        <v>0</v>
      </c>
      <c r="AC90" s="45"/>
      <c r="AD90" s="12">
        <f t="shared" si="201"/>
        <v>0</v>
      </c>
      <c r="AE90" s="23">
        <f t="shared" si="202"/>
        <v>0</v>
      </c>
      <c r="AF90" s="45"/>
      <c r="AG90" s="12">
        <f t="shared" si="203"/>
        <v>0</v>
      </c>
      <c r="AH90" s="23">
        <f t="shared" si="204"/>
        <v>0</v>
      </c>
      <c r="AI90" s="45"/>
      <c r="AJ90" s="12">
        <f t="shared" si="205"/>
        <v>0</v>
      </c>
      <c r="AK90" s="23">
        <f t="shared" si="206"/>
        <v>0</v>
      </c>
      <c r="AL90" s="45"/>
      <c r="AM90" s="12">
        <f t="shared" si="207"/>
        <v>0</v>
      </c>
      <c r="AN90" s="23">
        <f t="shared" si="208"/>
        <v>0</v>
      </c>
      <c r="AO90" s="45"/>
      <c r="AP90" s="12">
        <f t="shared" si="209"/>
        <v>0</v>
      </c>
      <c r="AQ90" s="23">
        <f t="shared" si="210"/>
        <v>0</v>
      </c>
      <c r="AR90" s="45"/>
      <c r="AS90" s="12">
        <f t="shared" si="211"/>
        <v>0</v>
      </c>
      <c r="AT90" s="23">
        <f t="shared" si="212"/>
        <v>0</v>
      </c>
      <c r="AU90" s="45"/>
      <c r="AV90" s="12">
        <f t="shared" si="213"/>
        <v>0</v>
      </c>
      <c r="AW90" s="23">
        <f t="shared" si="214"/>
        <v>0</v>
      </c>
      <c r="AX90" s="45"/>
      <c r="AY90" s="12">
        <f t="shared" si="215"/>
        <v>0</v>
      </c>
      <c r="AZ90" s="23">
        <f t="shared" si="216"/>
        <v>0</v>
      </c>
      <c r="BA90" s="45"/>
      <c r="BB90" s="12">
        <f t="shared" si="217"/>
        <v>0</v>
      </c>
      <c r="BC90" s="23">
        <f t="shared" si="218"/>
        <v>0</v>
      </c>
      <c r="BD90" s="45"/>
      <c r="BE90" s="12">
        <f t="shared" si="219"/>
        <v>0</v>
      </c>
      <c r="BF90" s="23">
        <f t="shared" si="220"/>
        <v>0</v>
      </c>
      <c r="BG90" s="45"/>
      <c r="BH90" s="12">
        <f t="shared" si="221"/>
        <v>0</v>
      </c>
      <c r="BI90" s="23">
        <f t="shared" si="222"/>
        <v>0</v>
      </c>
      <c r="BJ90" s="45"/>
      <c r="BK90" s="12">
        <f t="shared" si="223"/>
        <v>0</v>
      </c>
      <c r="BL90" s="23">
        <f t="shared" si="224"/>
        <v>0</v>
      </c>
      <c r="BM90" s="45"/>
      <c r="BN90" s="12">
        <f t="shared" si="225"/>
        <v>0</v>
      </c>
      <c r="BO90" s="23">
        <f t="shared" si="226"/>
        <v>0</v>
      </c>
      <c r="BP90" s="45"/>
      <c r="BQ90" s="12">
        <f t="shared" si="227"/>
        <v>0</v>
      </c>
      <c r="BR90" s="23">
        <f t="shared" si="228"/>
        <v>0</v>
      </c>
      <c r="BS90" s="45"/>
      <c r="BT90" s="12">
        <f t="shared" si="229"/>
        <v>0</v>
      </c>
      <c r="BU90" s="23">
        <f t="shared" si="230"/>
        <v>0</v>
      </c>
      <c r="BV90" s="45"/>
      <c r="BW90" s="12">
        <f t="shared" si="231"/>
        <v>0</v>
      </c>
      <c r="BX90" s="23">
        <f t="shared" si="232"/>
        <v>0</v>
      </c>
      <c r="BY90" s="45"/>
      <c r="BZ90" s="12">
        <f t="shared" si="233"/>
        <v>0</v>
      </c>
      <c r="CA90" s="23">
        <f t="shared" si="234"/>
        <v>0</v>
      </c>
      <c r="CB90" s="45"/>
      <c r="CC90" s="12">
        <f t="shared" si="235"/>
        <v>0</v>
      </c>
      <c r="CD90" s="23">
        <f t="shared" si="236"/>
        <v>0</v>
      </c>
      <c r="CE90" s="45"/>
      <c r="CF90" s="12">
        <f t="shared" si="237"/>
        <v>0</v>
      </c>
      <c r="CG90" s="23">
        <f t="shared" si="238"/>
        <v>0</v>
      </c>
      <c r="CH90" s="45"/>
      <c r="CI90" s="12">
        <f t="shared" si="239"/>
        <v>0</v>
      </c>
      <c r="CJ90" s="23">
        <f t="shared" si="240"/>
        <v>0</v>
      </c>
      <c r="CK90" s="45"/>
      <c r="CL90" s="12">
        <f t="shared" si="241"/>
        <v>0</v>
      </c>
      <c r="CM90" s="23">
        <f t="shared" si="242"/>
        <v>0</v>
      </c>
      <c r="CN90" s="45"/>
      <c r="CO90" s="12">
        <f t="shared" si="243"/>
        <v>0</v>
      </c>
      <c r="CP90" s="23">
        <f t="shared" si="244"/>
        <v>0</v>
      </c>
      <c r="CQ90" s="45"/>
      <c r="CR90" s="12">
        <f t="shared" si="245"/>
        <v>0</v>
      </c>
      <c r="CS90" s="23">
        <f t="shared" si="246"/>
        <v>0</v>
      </c>
      <c r="CT90" s="45"/>
      <c r="CU90" s="12">
        <f t="shared" si="247"/>
        <v>0</v>
      </c>
      <c r="CV90" s="23">
        <f t="shared" si="248"/>
        <v>0</v>
      </c>
      <c r="CW90" s="45"/>
      <c r="CX90" s="12">
        <f t="shared" si="249"/>
        <v>0</v>
      </c>
      <c r="CY90" s="24">
        <f t="shared" si="250"/>
        <v>0</v>
      </c>
      <c r="CZ90" s="45"/>
      <c r="DA90" s="12">
        <f t="shared" si="251"/>
        <v>0</v>
      </c>
      <c r="DB90" s="23">
        <f t="shared" si="252"/>
        <v>0</v>
      </c>
    </row>
    <row r="91" spans="1:106" ht="15.75" hidden="1" thickBot="1" x14ac:dyDescent="0.35">
      <c r="A91" s="1"/>
      <c r="B91" s="1"/>
      <c r="C91" s="1"/>
      <c r="D91" s="116" t="str">
        <f t="shared" si="191"/>
        <v>-</v>
      </c>
      <c r="E91" s="230"/>
      <c r="F91" s="237" t="s">
        <v>243</v>
      </c>
      <c r="G91" s="225"/>
      <c r="H91" s="225"/>
      <c r="I91" s="238">
        <v>10</v>
      </c>
      <c r="J91" s="125"/>
      <c r="K91" s="126" t="str">
        <f>+IF(F91="","",IF(F91=VLOOKUP(F91,'Master Data (December 2025)'!$B$10:$B$1857,1),"-","No Data"))</f>
        <v>No Data</v>
      </c>
      <c r="L91" s="127">
        <v>1</v>
      </c>
      <c r="M91" s="127">
        <v>1</v>
      </c>
      <c r="N91" s="45"/>
      <c r="O91" s="12">
        <f t="shared" si="192"/>
        <v>0</v>
      </c>
      <c r="P91" s="23">
        <f t="shared" si="253"/>
        <v>0</v>
      </c>
      <c r="Q91" s="45"/>
      <c r="R91" s="12">
        <f t="shared" si="193"/>
        <v>0</v>
      </c>
      <c r="S91" s="23">
        <f t="shared" si="194"/>
        <v>0</v>
      </c>
      <c r="T91" s="45"/>
      <c r="U91" s="12">
        <f t="shared" si="195"/>
        <v>0</v>
      </c>
      <c r="V91" s="23">
        <f t="shared" si="196"/>
        <v>0</v>
      </c>
      <c r="W91" s="45"/>
      <c r="X91" s="12">
        <f t="shared" si="197"/>
        <v>0</v>
      </c>
      <c r="Y91" s="23">
        <f t="shared" si="198"/>
        <v>0</v>
      </c>
      <c r="Z91" s="45"/>
      <c r="AA91" s="12">
        <f t="shared" si="199"/>
        <v>0</v>
      </c>
      <c r="AB91" s="23">
        <f t="shared" si="200"/>
        <v>0</v>
      </c>
      <c r="AC91" s="45"/>
      <c r="AD91" s="12">
        <f t="shared" si="201"/>
        <v>0</v>
      </c>
      <c r="AE91" s="23">
        <f t="shared" si="202"/>
        <v>0</v>
      </c>
      <c r="AF91" s="45"/>
      <c r="AG91" s="12">
        <f t="shared" si="203"/>
        <v>0</v>
      </c>
      <c r="AH91" s="23">
        <f t="shared" si="204"/>
        <v>0</v>
      </c>
      <c r="AI91" s="45"/>
      <c r="AJ91" s="12">
        <f t="shared" si="205"/>
        <v>0</v>
      </c>
      <c r="AK91" s="23">
        <f t="shared" si="206"/>
        <v>0</v>
      </c>
      <c r="AL91" s="45"/>
      <c r="AM91" s="12">
        <f t="shared" si="207"/>
        <v>0</v>
      </c>
      <c r="AN91" s="23">
        <f t="shared" si="208"/>
        <v>0</v>
      </c>
      <c r="AO91" s="45"/>
      <c r="AP91" s="12">
        <f t="shared" si="209"/>
        <v>0</v>
      </c>
      <c r="AQ91" s="23">
        <f t="shared" si="210"/>
        <v>0</v>
      </c>
      <c r="AR91" s="45"/>
      <c r="AS91" s="12">
        <f t="shared" si="211"/>
        <v>0</v>
      </c>
      <c r="AT91" s="23">
        <f t="shared" si="212"/>
        <v>0</v>
      </c>
      <c r="AU91" s="45"/>
      <c r="AV91" s="12">
        <f t="shared" si="213"/>
        <v>0</v>
      </c>
      <c r="AW91" s="23">
        <f t="shared" si="214"/>
        <v>0</v>
      </c>
      <c r="AX91" s="45"/>
      <c r="AY91" s="12">
        <f t="shared" si="215"/>
        <v>0</v>
      </c>
      <c r="AZ91" s="23">
        <f t="shared" si="216"/>
        <v>0</v>
      </c>
      <c r="BA91" s="45"/>
      <c r="BB91" s="12">
        <f t="shared" si="217"/>
        <v>0</v>
      </c>
      <c r="BC91" s="23">
        <f t="shared" si="218"/>
        <v>0</v>
      </c>
      <c r="BD91" s="45"/>
      <c r="BE91" s="12">
        <f t="shared" si="219"/>
        <v>0</v>
      </c>
      <c r="BF91" s="23">
        <f t="shared" si="220"/>
        <v>0</v>
      </c>
      <c r="BG91" s="45"/>
      <c r="BH91" s="12">
        <f t="shared" si="221"/>
        <v>0</v>
      </c>
      <c r="BI91" s="23">
        <f t="shared" si="222"/>
        <v>0</v>
      </c>
      <c r="BJ91" s="45"/>
      <c r="BK91" s="12">
        <f t="shared" si="223"/>
        <v>0</v>
      </c>
      <c r="BL91" s="23">
        <f t="shared" si="224"/>
        <v>0</v>
      </c>
      <c r="BM91" s="45"/>
      <c r="BN91" s="12">
        <f t="shared" si="225"/>
        <v>0</v>
      </c>
      <c r="BO91" s="23">
        <f t="shared" si="226"/>
        <v>0</v>
      </c>
      <c r="BP91" s="45"/>
      <c r="BQ91" s="12">
        <f t="shared" si="227"/>
        <v>0</v>
      </c>
      <c r="BR91" s="23">
        <f t="shared" si="228"/>
        <v>0</v>
      </c>
      <c r="BS91" s="45"/>
      <c r="BT91" s="12">
        <f t="shared" si="229"/>
        <v>0</v>
      </c>
      <c r="BU91" s="23">
        <f t="shared" si="230"/>
        <v>0</v>
      </c>
      <c r="BV91" s="45"/>
      <c r="BW91" s="12">
        <f t="shared" si="231"/>
        <v>0</v>
      </c>
      <c r="BX91" s="23">
        <f t="shared" si="232"/>
        <v>0</v>
      </c>
      <c r="BY91" s="45"/>
      <c r="BZ91" s="12">
        <f t="shared" si="233"/>
        <v>0</v>
      </c>
      <c r="CA91" s="23">
        <f t="shared" si="234"/>
        <v>0</v>
      </c>
      <c r="CB91" s="45"/>
      <c r="CC91" s="12">
        <f t="shared" si="235"/>
        <v>0</v>
      </c>
      <c r="CD91" s="23">
        <f t="shared" si="236"/>
        <v>0</v>
      </c>
      <c r="CE91" s="45"/>
      <c r="CF91" s="12">
        <f t="shared" si="237"/>
        <v>0</v>
      </c>
      <c r="CG91" s="23">
        <f t="shared" si="238"/>
        <v>0</v>
      </c>
      <c r="CH91" s="45"/>
      <c r="CI91" s="12">
        <f t="shared" si="239"/>
        <v>0</v>
      </c>
      <c r="CJ91" s="23">
        <f t="shared" si="240"/>
        <v>0</v>
      </c>
      <c r="CK91" s="45"/>
      <c r="CL91" s="12">
        <f t="shared" si="241"/>
        <v>0</v>
      </c>
      <c r="CM91" s="23">
        <f t="shared" si="242"/>
        <v>0</v>
      </c>
      <c r="CN91" s="45"/>
      <c r="CO91" s="12">
        <f t="shared" si="243"/>
        <v>0</v>
      </c>
      <c r="CP91" s="23">
        <f t="shared" si="244"/>
        <v>0</v>
      </c>
      <c r="CQ91" s="45"/>
      <c r="CR91" s="12">
        <f t="shared" si="245"/>
        <v>0</v>
      </c>
      <c r="CS91" s="23">
        <f t="shared" si="246"/>
        <v>0</v>
      </c>
      <c r="CT91" s="45"/>
      <c r="CU91" s="12">
        <f t="shared" si="247"/>
        <v>0</v>
      </c>
      <c r="CV91" s="23">
        <f t="shared" si="248"/>
        <v>0</v>
      </c>
      <c r="CW91" s="45"/>
      <c r="CX91" s="12">
        <f t="shared" si="249"/>
        <v>0</v>
      </c>
      <c r="CY91" s="24">
        <f t="shared" si="250"/>
        <v>0</v>
      </c>
      <c r="CZ91" s="45"/>
      <c r="DA91" s="12">
        <f t="shared" si="251"/>
        <v>0</v>
      </c>
      <c r="DB91" s="23">
        <f t="shared" si="252"/>
        <v>0</v>
      </c>
    </row>
    <row r="92" spans="1:106" ht="15.75" hidden="1" thickBot="1" x14ac:dyDescent="0.35">
      <c r="A92" s="1"/>
      <c r="B92" s="1"/>
      <c r="C92" s="1"/>
      <c r="D92" s="116" t="str">
        <f t="shared" si="191"/>
        <v>-</v>
      </c>
      <c r="E92" s="230"/>
      <c r="F92" s="237" t="s">
        <v>232</v>
      </c>
      <c r="G92" s="225"/>
      <c r="H92" s="225"/>
      <c r="I92" s="238">
        <v>30</v>
      </c>
      <c r="J92" s="125"/>
      <c r="K92" s="126" t="str">
        <f>+IF(F92="","",IF(F92=VLOOKUP(F92,'Master Data (December 2025)'!$B$10:$B$1857,1),"-","No Data"))</f>
        <v>No Data</v>
      </c>
      <c r="L92" s="127">
        <v>1</v>
      </c>
      <c r="M92" s="127">
        <v>1</v>
      </c>
      <c r="N92" s="45"/>
      <c r="O92" s="12">
        <f t="shared" si="192"/>
        <v>0</v>
      </c>
      <c r="P92" s="23">
        <f t="shared" si="253"/>
        <v>0</v>
      </c>
      <c r="Q92" s="45"/>
      <c r="R92" s="12">
        <f t="shared" si="193"/>
        <v>0</v>
      </c>
      <c r="S92" s="23">
        <f t="shared" si="194"/>
        <v>0</v>
      </c>
      <c r="T92" s="45"/>
      <c r="U92" s="12">
        <f t="shared" si="195"/>
        <v>0</v>
      </c>
      <c r="V92" s="23">
        <f t="shared" si="196"/>
        <v>0</v>
      </c>
      <c r="W92" s="45"/>
      <c r="X92" s="12">
        <f t="shared" si="197"/>
        <v>0</v>
      </c>
      <c r="Y92" s="23">
        <f t="shared" si="198"/>
        <v>0</v>
      </c>
      <c r="Z92" s="45"/>
      <c r="AA92" s="12">
        <f t="shared" si="199"/>
        <v>0</v>
      </c>
      <c r="AB92" s="23">
        <f t="shared" si="200"/>
        <v>0</v>
      </c>
      <c r="AC92" s="45"/>
      <c r="AD92" s="12">
        <f t="shared" si="201"/>
        <v>0</v>
      </c>
      <c r="AE92" s="23">
        <f t="shared" si="202"/>
        <v>0</v>
      </c>
      <c r="AF92" s="45"/>
      <c r="AG92" s="12">
        <f t="shared" si="203"/>
        <v>0</v>
      </c>
      <c r="AH92" s="23">
        <f t="shared" si="204"/>
        <v>0</v>
      </c>
      <c r="AI92" s="45"/>
      <c r="AJ92" s="12">
        <f t="shared" si="205"/>
        <v>0</v>
      </c>
      <c r="AK92" s="23">
        <f t="shared" si="206"/>
        <v>0</v>
      </c>
      <c r="AL92" s="45"/>
      <c r="AM92" s="12">
        <f t="shared" si="207"/>
        <v>0</v>
      </c>
      <c r="AN92" s="23">
        <f t="shared" si="208"/>
        <v>0</v>
      </c>
      <c r="AO92" s="45"/>
      <c r="AP92" s="12">
        <f t="shared" si="209"/>
        <v>0</v>
      </c>
      <c r="AQ92" s="23">
        <f t="shared" si="210"/>
        <v>0</v>
      </c>
      <c r="AR92" s="45"/>
      <c r="AS92" s="12">
        <f t="shared" si="211"/>
        <v>0</v>
      </c>
      <c r="AT92" s="23">
        <f t="shared" si="212"/>
        <v>0</v>
      </c>
      <c r="AU92" s="45"/>
      <c r="AV92" s="12">
        <f t="shared" si="213"/>
        <v>0</v>
      </c>
      <c r="AW92" s="23">
        <f t="shared" si="214"/>
        <v>0</v>
      </c>
      <c r="AX92" s="45"/>
      <c r="AY92" s="12">
        <f t="shared" si="215"/>
        <v>0</v>
      </c>
      <c r="AZ92" s="23">
        <f t="shared" si="216"/>
        <v>0</v>
      </c>
      <c r="BA92" s="45"/>
      <c r="BB92" s="12">
        <f t="shared" si="217"/>
        <v>0</v>
      </c>
      <c r="BC92" s="23">
        <f t="shared" si="218"/>
        <v>0</v>
      </c>
      <c r="BD92" s="45"/>
      <c r="BE92" s="12">
        <f t="shared" si="219"/>
        <v>0</v>
      </c>
      <c r="BF92" s="23">
        <f t="shared" si="220"/>
        <v>0</v>
      </c>
      <c r="BG92" s="45"/>
      <c r="BH92" s="12">
        <f t="shared" si="221"/>
        <v>0</v>
      </c>
      <c r="BI92" s="23">
        <f t="shared" si="222"/>
        <v>0</v>
      </c>
      <c r="BJ92" s="45"/>
      <c r="BK92" s="12">
        <f t="shared" si="223"/>
        <v>0</v>
      </c>
      <c r="BL92" s="23">
        <f t="shared" si="224"/>
        <v>0</v>
      </c>
      <c r="BM92" s="45"/>
      <c r="BN92" s="12">
        <f t="shared" si="225"/>
        <v>0</v>
      </c>
      <c r="BO92" s="23">
        <f t="shared" si="226"/>
        <v>0</v>
      </c>
      <c r="BP92" s="45"/>
      <c r="BQ92" s="12">
        <f t="shared" si="227"/>
        <v>0</v>
      </c>
      <c r="BR92" s="23">
        <f t="shared" si="228"/>
        <v>0</v>
      </c>
      <c r="BS92" s="45"/>
      <c r="BT92" s="12">
        <f t="shared" si="229"/>
        <v>0</v>
      </c>
      <c r="BU92" s="23">
        <f t="shared" si="230"/>
        <v>0</v>
      </c>
      <c r="BV92" s="45"/>
      <c r="BW92" s="12">
        <f t="shared" si="231"/>
        <v>0</v>
      </c>
      <c r="BX92" s="23">
        <f t="shared" si="232"/>
        <v>0</v>
      </c>
      <c r="BY92" s="45"/>
      <c r="BZ92" s="12">
        <f t="shared" si="233"/>
        <v>0</v>
      </c>
      <c r="CA92" s="23">
        <f t="shared" si="234"/>
        <v>0</v>
      </c>
      <c r="CB92" s="45"/>
      <c r="CC92" s="12">
        <f t="shared" si="235"/>
        <v>0</v>
      </c>
      <c r="CD92" s="23">
        <f t="shared" si="236"/>
        <v>0</v>
      </c>
      <c r="CE92" s="45"/>
      <c r="CF92" s="12">
        <f t="shared" si="237"/>
        <v>0</v>
      </c>
      <c r="CG92" s="23">
        <f t="shared" si="238"/>
        <v>0</v>
      </c>
      <c r="CH92" s="45"/>
      <c r="CI92" s="12">
        <f t="shared" si="239"/>
        <v>0</v>
      </c>
      <c r="CJ92" s="23">
        <f t="shared" si="240"/>
        <v>0</v>
      </c>
      <c r="CK92" s="45"/>
      <c r="CL92" s="12">
        <f t="shared" si="241"/>
        <v>0</v>
      </c>
      <c r="CM92" s="23">
        <f t="shared" si="242"/>
        <v>0</v>
      </c>
      <c r="CN92" s="45"/>
      <c r="CO92" s="12">
        <f t="shared" si="243"/>
        <v>0</v>
      </c>
      <c r="CP92" s="23">
        <f t="shared" si="244"/>
        <v>0</v>
      </c>
      <c r="CQ92" s="45"/>
      <c r="CR92" s="12">
        <f t="shared" si="245"/>
        <v>0</v>
      </c>
      <c r="CS92" s="23">
        <f t="shared" si="246"/>
        <v>0</v>
      </c>
      <c r="CT92" s="45"/>
      <c r="CU92" s="12">
        <f t="shared" si="247"/>
        <v>0</v>
      </c>
      <c r="CV92" s="23">
        <f t="shared" si="248"/>
        <v>0</v>
      </c>
      <c r="CW92" s="45"/>
      <c r="CX92" s="12">
        <f t="shared" si="249"/>
        <v>0</v>
      </c>
      <c r="CY92" s="24">
        <f t="shared" si="250"/>
        <v>0</v>
      </c>
      <c r="CZ92" s="45"/>
      <c r="DA92" s="12">
        <f t="shared" si="251"/>
        <v>0</v>
      </c>
      <c r="DB92" s="23">
        <f t="shared" si="252"/>
        <v>0</v>
      </c>
    </row>
    <row r="93" spans="1:106" ht="15.75" hidden="1" thickBot="1" x14ac:dyDescent="0.35">
      <c r="A93" s="1"/>
      <c r="B93" s="1"/>
      <c r="C93" s="1"/>
      <c r="D93" s="116" t="str">
        <f t="shared" si="191"/>
        <v>-</v>
      </c>
      <c r="E93" s="231"/>
      <c r="F93" s="239" t="s">
        <v>240</v>
      </c>
      <c r="G93" s="92"/>
      <c r="H93" s="92"/>
      <c r="I93" s="240">
        <v>20</v>
      </c>
      <c r="J93" s="125"/>
      <c r="K93" s="126" t="str">
        <f>+IF(F93="","",IF(F93=VLOOKUP(F93,'Master Data (December 2025)'!$B$10:$B$1857,1),"-","No Data"))</f>
        <v>No Data</v>
      </c>
      <c r="L93" s="127">
        <v>1</v>
      </c>
      <c r="M93" s="127">
        <v>1</v>
      </c>
      <c r="N93" s="45"/>
      <c r="O93" s="12">
        <f t="shared" si="192"/>
        <v>0</v>
      </c>
      <c r="P93" s="23">
        <f t="shared" si="253"/>
        <v>0</v>
      </c>
      <c r="Q93" s="45"/>
      <c r="R93" s="12">
        <f t="shared" si="193"/>
        <v>0</v>
      </c>
      <c r="S93" s="23">
        <f t="shared" si="194"/>
        <v>0</v>
      </c>
      <c r="T93" s="45"/>
      <c r="U93" s="12">
        <f t="shared" si="195"/>
        <v>0</v>
      </c>
      <c r="V93" s="23">
        <f t="shared" si="196"/>
        <v>0</v>
      </c>
      <c r="W93" s="45"/>
      <c r="X93" s="12">
        <f t="shared" si="197"/>
        <v>0</v>
      </c>
      <c r="Y93" s="23">
        <f t="shared" si="198"/>
        <v>0</v>
      </c>
      <c r="Z93" s="45"/>
      <c r="AA93" s="12">
        <f t="shared" si="199"/>
        <v>0</v>
      </c>
      <c r="AB93" s="23">
        <f t="shared" si="200"/>
        <v>0</v>
      </c>
      <c r="AC93" s="45"/>
      <c r="AD93" s="12">
        <f t="shared" si="201"/>
        <v>0</v>
      </c>
      <c r="AE93" s="23">
        <f t="shared" si="202"/>
        <v>0</v>
      </c>
      <c r="AF93" s="45"/>
      <c r="AG93" s="12">
        <f t="shared" si="203"/>
        <v>0</v>
      </c>
      <c r="AH93" s="23">
        <f t="shared" si="204"/>
        <v>0</v>
      </c>
      <c r="AI93" s="45"/>
      <c r="AJ93" s="12">
        <f t="shared" si="205"/>
        <v>0</v>
      </c>
      <c r="AK93" s="23">
        <f t="shared" si="206"/>
        <v>0</v>
      </c>
      <c r="AL93" s="45"/>
      <c r="AM93" s="12">
        <f t="shared" si="207"/>
        <v>0</v>
      </c>
      <c r="AN93" s="23">
        <f t="shared" si="208"/>
        <v>0</v>
      </c>
      <c r="AO93" s="45"/>
      <c r="AP93" s="12">
        <f t="shared" si="209"/>
        <v>0</v>
      </c>
      <c r="AQ93" s="23">
        <f t="shared" si="210"/>
        <v>0</v>
      </c>
      <c r="AR93" s="45"/>
      <c r="AS93" s="12">
        <f t="shared" si="211"/>
        <v>0</v>
      </c>
      <c r="AT93" s="23">
        <f t="shared" si="212"/>
        <v>0</v>
      </c>
      <c r="AU93" s="45"/>
      <c r="AV93" s="12">
        <f t="shared" si="213"/>
        <v>0</v>
      </c>
      <c r="AW93" s="23">
        <f t="shared" si="214"/>
        <v>0</v>
      </c>
      <c r="AX93" s="45"/>
      <c r="AY93" s="12">
        <f t="shared" si="215"/>
        <v>0</v>
      </c>
      <c r="AZ93" s="23">
        <f t="shared" si="216"/>
        <v>0</v>
      </c>
      <c r="BA93" s="45"/>
      <c r="BB93" s="12">
        <f t="shared" si="217"/>
        <v>0</v>
      </c>
      <c r="BC93" s="23">
        <f t="shared" si="218"/>
        <v>0</v>
      </c>
      <c r="BD93" s="45"/>
      <c r="BE93" s="12">
        <f t="shared" si="219"/>
        <v>0</v>
      </c>
      <c r="BF93" s="23">
        <f t="shared" si="220"/>
        <v>0</v>
      </c>
      <c r="BG93" s="45"/>
      <c r="BH93" s="12">
        <f t="shared" si="221"/>
        <v>0</v>
      </c>
      <c r="BI93" s="23">
        <f t="shared" si="222"/>
        <v>0</v>
      </c>
      <c r="BJ93" s="45"/>
      <c r="BK93" s="12">
        <f t="shared" si="223"/>
        <v>0</v>
      </c>
      <c r="BL93" s="23">
        <f t="shared" si="224"/>
        <v>0</v>
      </c>
      <c r="BM93" s="45"/>
      <c r="BN93" s="12">
        <f t="shared" si="225"/>
        <v>0</v>
      </c>
      <c r="BO93" s="23">
        <f t="shared" si="226"/>
        <v>0</v>
      </c>
      <c r="BP93" s="45"/>
      <c r="BQ93" s="12">
        <f t="shared" si="227"/>
        <v>0</v>
      </c>
      <c r="BR93" s="23">
        <f t="shared" si="228"/>
        <v>0</v>
      </c>
      <c r="BS93" s="45"/>
      <c r="BT93" s="12">
        <f t="shared" si="229"/>
        <v>0</v>
      </c>
      <c r="BU93" s="23">
        <f t="shared" si="230"/>
        <v>0</v>
      </c>
      <c r="BV93" s="45"/>
      <c r="BW93" s="12">
        <f t="shared" si="231"/>
        <v>0</v>
      </c>
      <c r="BX93" s="23">
        <f t="shared" si="232"/>
        <v>0</v>
      </c>
      <c r="BY93" s="45"/>
      <c r="BZ93" s="12">
        <f t="shared" si="233"/>
        <v>0</v>
      </c>
      <c r="CA93" s="23">
        <f t="shared" si="234"/>
        <v>0</v>
      </c>
      <c r="CB93" s="45"/>
      <c r="CC93" s="12">
        <f t="shared" si="235"/>
        <v>0</v>
      </c>
      <c r="CD93" s="23">
        <f t="shared" si="236"/>
        <v>0</v>
      </c>
      <c r="CE93" s="45"/>
      <c r="CF93" s="12">
        <f t="shared" si="237"/>
        <v>0</v>
      </c>
      <c r="CG93" s="23">
        <f t="shared" si="238"/>
        <v>0</v>
      </c>
      <c r="CH93" s="45"/>
      <c r="CI93" s="12">
        <f t="shared" si="239"/>
        <v>0</v>
      </c>
      <c r="CJ93" s="23">
        <f t="shared" si="240"/>
        <v>0</v>
      </c>
      <c r="CK93" s="45"/>
      <c r="CL93" s="12">
        <f t="shared" si="241"/>
        <v>0</v>
      </c>
      <c r="CM93" s="23">
        <f t="shared" si="242"/>
        <v>0</v>
      </c>
      <c r="CN93" s="45"/>
      <c r="CO93" s="12">
        <f t="shared" si="243"/>
        <v>0</v>
      </c>
      <c r="CP93" s="23">
        <f t="shared" si="244"/>
        <v>0</v>
      </c>
      <c r="CQ93" s="45"/>
      <c r="CR93" s="12">
        <f t="shared" si="245"/>
        <v>0</v>
      </c>
      <c r="CS93" s="23">
        <f t="shared" si="246"/>
        <v>0</v>
      </c>
      <c r="CT93" s="45"/>
      <c r="CU93" s="12">
        <f t="shared" si="247"/>
        <v>0</v>
      </c>
      <c r="CV93" s="23">
        <f t="shared" si="248"/>
        <v>0</v>
      </c>
      <c r="CW93" s="45"/>
      <c r="CX93" s="12">
        <f t="shared" si="249"/>
        <v>0</v>
      </c>
      <c r="CY93" s="24">
        <f t="shared" si="250"/>
        <v>0</v>
      </c>
      <c r="CZ93" s="45"/>
      <c r="DA93" s="12">
        <f t="shared" si="251"/>
        <v>0</v>
      </c>
      <c r="DB93" s="23">
        <f t="shared" si="252"/>
        <v>0</v>
      </c>
    </row>
    <row r="94" spans="1:106" ht="15.75" thickBot="1" x14ac:dyDescent="0.35">
      <c r="A94" s="1"/>
      <c r="B94" s="1"/>
      <c r="C94" s="1"/>
      <c r="D94" s="116" t="str">
        <f t="shared" si="0"/>
        <v>-</v>
      </c>
      <c r="E94" s="229" t="s">
        <v>326</v>
      </c>
      <c r="F94" s="232" t="s">
        <v>183</v>
      </c>
      <c r="G94" s="233"/>
      <c r="H94" s="233"/>
      <c r="I94" s="234">
        <v>45</v>
      </c>
      <c r="J94" s="125"/>
      <c r="K94" s="126" t="str">
        <f>+IF(F94="","",IF(F94=VLOOKUP(F94,'Master Data (December 2025)'!$B$10:$B$1857,1),"-","No Data"))</f>
        <v>-</v>
      </c>
      <c r="L94" s="127">
        <v>700</v>
      </c>
      <c r="M94" s="127">
        <v>1</v>
      </c>
      <c r="N94" s="45"/>
      <c r="O94" s="12">
        <f t="shared" si="62"/>
        <v>0</v>
      </c>
      <c r="P94" s="23">
        <f t="shared" si="1"/>
        <v>0</v>
      </c>
      <c r="Q94" s="45"/>
      <c r="R94" s="12">
        <f t="shared" si="2"/>
        <v>0</v>
      </c>
      <c r="S94" s="23">
        <f t="shared" si="3"/>
        <v>0</v>
      </c>
      <c r="T94" s="45"/>
      <c r="U94" s="12">
        <f t="shared" si="4"/>
        <v>0</v>
      </c>
      <c r="V94" s="23">
        <f t="shared" si="5"/>
        <v>0</v>
      </c>
      <c r="W94" s="45"/>
      <c r="X94" s="12">
        <f t="shared" si="6"/>
        <v>0</v>
      </c>
      <c r="Y94" s="23">
        <f t="shared" si="7"/>
        <v>0</v>
      </c>
      <c r="Z94" s="45"/>
      <c r="AA94" s="12">
        <f t="shared" si="8"/>
        <v>0</v>
      </c>
      <c r="AB94" s="23">
        <f t="shared" si="9"/>
        <v>0</v>
      </c>
      <c r="AC94" s="45"/>
      <c r="AD94" s="12">
        <f t="shared" si="10"/>
        <v>0</v>
      </c>
      <c r="AE94" s="23">
        <f t="shared" si="11"/>
        <v>0</v>
      </c>
      <c r="AF94" s="45"/>
      <c r="AG94" s="12">
        <f t="shared" si="12"/>
        <v>0</v>
      </c>
      <c r="AH94" s="23">
        <f t="shared" si="13"/>
        <v>0</v>
      </c>
      <c r="AI94" s="45"/>
      <c r="AJ94" s="12">
        <f t="shared" si="14"/>
        <v>0</v>
      </c>
      <c r="AK94" s="23">
        <f t="shared" si="15"/>
        <v>0</v>
      </c>
      <c r="AL94" s="45"/>
      <c r="AM94" s="12">
        <f t="shared" si="16"/>
        <v>0</v>
      </c>
      <c r="AN94" s="23">
        <f t="shared" si="17"/>
        <v>0</v>
      </c>
      <c r="AO94" s="45"/>
      <c r="AP94" s="12">
        <f t="shared" si="18"/>
        <v>0</v>
      </c>
      <c r="AQ94" s="23">
        <f t="shared" si="19"/>
        <v>0</v>
      </c>
      <c r="AR94" s="45"/>
      <c r="AS94" s="12">
        <f t="shared" si="20"/>
        <v>0</v>
      </c>
      <c r="AT94" s="23">
        <f t="shared" si="21"/>
        <v>0</v>
      </c>
      <c r="AU94" s="45"/>
      <c r="AV94" s="12">
        <f t="shared" si="22"/>
        <v>0</v>
      </c>
      <c r="AW94" s="23">
        <f t="shared" si="23"/>
        <v>0</v>
      </c>
      <c r="AX94" s="45"/>
      <c r="AY94" s="12">
        <f t="shared" si="24"/>
        <v>0</v>
      </c>
      <c r="AZ94" s="23">
        <f t="shared" si="25"/>
        <v>0</v>
      </c>
      <c r="BA94" s="45"/>
      <c r="BB94" s="12">
        <f t="shared" si="26"/>
        <v>0</v>
      </c>
      <c r="BC94" s="23">
        <f t="shared" si="27"/>
        <v>0</v>
      </c>
      <c r="BD94" s="45"/>
      <c r="BE94" s="12">
        <f t="shared" si="28"/>
        <v>0</v>
      </c>
      <c r="BF94" s="23">
        <f t="shared" si="29"/>
        <v>0</v>
      </c>
      <c r="BG94" s="45"/>
      <c r="BH94" s="12">
        <f t="shared" si="30"/>
        <v>0</v>
      </c>
      <c r="BI94" s="23">
        <f t="shared" si="31"/>
        <v>0</v>
      </c>
      <c r="BJ94" s="45"/>
      <c r="BK94" s="12">
        <f t="shared" si="32"/>
        <v>0</v>
      </c>
      <c r="BL94" s="23">
        <f t="shared" si="33"/>
        <v>0</v>
      </c>
      <c r="BM94" s="45"/>
      <c r="BN94" s="12">
        <f t="shared" si="34"/>
        <v>0</v>
      </c>
      <c r="BO94" s="23">
        <f t="shared" si="35"/>
        <v>0</v>
      </c>
      <c r="BP94" s="45"/>
      <c r="BQ94" s="12">
        <f t="shared" si="36"/>
        <v>0</v>
      </c>
      <c r="BR94" s="23">
        <f t="shared" si="37"/>
        <v>0</v>
      </c>
      <c r="BS94" s="45"/>
      <c r="BT94" s="12">
        <f t="shared" si="38"/>
        <v>0</v>
      </c>
      <c r="BU94" s="23">
        <f t="shared" si="39"/>
        <v>0</v>
      </c>
      <c r="BV94" s="45"/>
      <c r="BW94" s="12">
        <f t="shared" si="40"/>
        <v>0</v>
      </c>
      <c r="BX94" s="23">
        <f t="shared" si="41"/>
        <v>0</v>
      </c>
      <c r="BY94" s="45"/>
      <c r="BZ94" s="12">
        <f t="shared" si="42"/>
        <v>0</v>
      </c>
      <c r="CA94" s="23">
        <f t="shared" si="43"/>
        <v>0</v>
      </c>
      <c r="CB94" s="45"/>
      <c r="CC94" s="12">
        <f t="shared" si="44"/>
        <v>0</v>
      </c>
      <c r="CD94" s="23">
        <f t="shared" si="45"/>
        <v>0</v>
      </c>
      <c r="CE94" s="45"/>
      <c r="CF94" s="12">
        <f t="shared" si="46"/>
        <v>0</v>
      </c>
      <c r="CG94" s="23">
        <f t="shared" si="47"/>
        <v>0</v>
      </c>
      <c r="CH94" s="45"/>
      <c r="CI94" s="12">
        <f t="shared" si="48"/>
        <v>0</v>
      </c>
      <c r="CJ94" s="23">
        <f t="shared" si="49"/>
        <v>0</v>
      </c>
      <c r="CK94" s="45"/>
      <c r="CL94" s="12">
        <f t="shared" si="50"/>
        <v>0</v>
      </c>
      <c r="CM94" s="23">
        <f t="shared" si="63"/>
        <v>0</v>
      </c>
      <c r="CN94" s="45"/>
      <c r="CO94" s="12">
        <f t="shared" si="52"/>
        <v>0</v>
      </c>
      <c r="CP94" s="23">
        <f t="shared" si="53"/>
        <v>0</v>
      </c>
      <c r="CQ94" s="45"/>
      <c r="CR94" s="12">
        <f t="shared" si="54"/>
        <v>0</v>
      </c>
      <c r="CS94" s="23">
        <f t="shared" si="55"/>
        <v>0</v>
      </c>
      <c r="CT94" s="45"/>
      <c r="CU94" s="12">
        <f t="shared" si="56"/>
        <v>0</v>
      </c>
      <c r="CV94" s="23">
        <f t="shared" si="57"/>
        <v>0</v>
      </c>
      <c r="CW94" s="45"/>
      <c r="CX94" s="12">
        <f t="shared" si="58"/>
        <v>0</v>
      </c>
      <c r="CY94" s="24">
        <f t="shared" si="59"/>
        <v>0</v>
      </c>
      <c r="CZ94" s="45"/>
      <c r="DA94" s="12">
        <f t="shared" si="60"/>
        <v>0</v>
      </c>
      <c r="DB94" s="23">
        <f t="shared" si="61"/>
        <v>0</v>
      </c>
    </row>
    <row r="95" spans="1:106" ht="15.75" hidden="1" thickBot="1" x14ac:dyDescent="0.35">
      <c r="A95" s="1"/>
      <c r="B95" s="1"/>
      <c r="C95" s="1"/>
      <c r="D95" s="116" t="str">
        <f t="shared" si="0"/>
        <v>-</v>
      </c>
      <c r="E95" s="230"/>
      <c r="F95" s="237" t="s">
        <v>227</v>
      </c>
      <c r="G95" s="225"/>
      <c r="H95" s="225"/>
      <c r="I95" s="238">
        <v>60</v>
      </c>
      <c r="J95" s="125"/>
      <c r="K95" s="126" t="str">
        <f>+IF(F95="","",IF(F95=VLOOKUP(F95,'Master Data (December 2025)'!$B$10:$B$1857,1),"-","No Data"))</f>
        <v>No Data</v>
      </c>
      <c r="L95" s="127">
        <v>1</v>
      </c>
      <c r="M95" s="127">
        <v>1</v>
      </c>
      <c r="N95" s="45"/>
      <c r="O95" s="12">
        <f t="shared" si="62"/>
        <v>0</v>
      </c>
      <c r="P95" s="23">
        <f t="shared" si="1"/>
        <v>0</v>
      </c>
      <c r="Q95" s="45"/>
      <c r="R95" s="12">
        <f t="shared" si="2"/>
        <v>0</v>
      </c>
      <c r="S95" s="23">
        <f t="shared" si="3"/>
        <v>0</v>
      </c>
      <c r="T95" s="45"/>
      <c r="U95" s="12">
        <f t="shared" si="4"/>
        <v>0</v>
      </c>
      <c r="V95" s="23">
        <f t="shared" si="5"/>
        <v>0</v>
      </c>
      <c r="W95" s="45"/>
      <c r="X95" s="12">
        <f t="shared" si="6"/>
        <v>0</v>
      </c>
      <c r="Y95" s="23">
        <f t="shared" si="7"/>
        <v>0</v>
      </c>
      <c r="Z95" s="45"/>
      <c r="AA95" s="12">
        <f t="shared" si="8"/>
        <v>0</v>
      </c>
      <c r="AB95" s="23">
        <f t="shared" ref="AB95:AB212" si="254">Z95+Y95</f>
        <v>0</v>
      </c>
      <c r="AC95" s="45"/>
      <c r="AD95" s="12">
        <f t="shared" si="10"/>
        <v>0</v>
      </c>
      <c r="AE95" s="23">
        <f t="shared" si="11"/>
        <v>0</v>
      </c>
      <c r="AF95" s="45"/>
      <c r="AG95" s="12">
        <f t="shared" si="12"/>
        <v>0</v>
      </c>
      <c r="AH95" s="23">
        <f t="shared" si="13"/>
        <v>0</v>
      </c>
      <c r="AI95" s="45"/>
      <c r="AJ95" s="12">
        <f t="shared" si="14"/>
        <v>0</v>
      </c>
      <c r="AK95" s="23">
        <f t="shared" si="15"/>
        <v>0</v>
      </c>
      <c r="AL95" s="45"/>
      <c r="AM95" s="12">
        <f t="shared" si="16"/>
        <v>0</v>
      </c>
      <c r="AN95" s="23">
        <f t="shared" si="17"/>
        <v>0</v>
      </c>
      <c r="AO95" s="45"/>
      <c r="AP95" s="12">
        <f t="shared" si="18"/>
        <v>0</v>
      </c>
      <c r="AQ95" s="23">
        <f t="shared" si="19"/>
        <v>0</v>
      </c>
      <c r="AR95" s="45"/>
      <c r="AS95" s="12">
        <f t="shared" si="20"/>
        <v>0</v>
      </c>
      <c r="AT95" s="23">
        <f t="shared" si="21"/>
        <v>0</v>
      </c>
      <c r="AU95" s="45"/>
      <c r="AV95" s="12">
        <f t="shared" si="22"/>
        <v>0</v>
      </c>
      <c r="AW95" s="23">
        <f t="shared" si="23"/>
        <v>0</v>
      </c>
      <c r="AX95" s="45"/>
      <c r="AY95" s="12">
        <f t="shared" si="24"/>
        <v>0</v>
      </c>
      <c r="AZ95" s="23">
        <f t="shared" si="25"/>
        <v>0</v>
      </c>
      <c r="BA95" s="45"/>
      <c r="BB95" s="12">
        <f t="shared" si="26"/>
        <v>0</v>
      </c>
      <c r="BC95" s="23">
        <f t="shared" si="27"/>
        <v>0</v>
      </c>
      <c r="BD95" s="45"/>
      <c r="BE95" s="12">
        <f t="shared" si="28"/>
        <v>0</v>
      </c>
      <c r="BF95" s="23">
        <f t="shared" si="29"/>
        <v>0</v>
      </c>
      <c r="BG95" s="45"/>
      <c r="BH95" s="12">
        <f t="shared" si="30"/>
        <v>0</v>
      </c>
      <c r="BI95" s="23">
        <f t="shared" si="31"/>
        <v>0</v>
      </c>
      <c r="BJ95" s="45"/>
      <c r="BK95" s="12">
        <f t="shared" si="32"/>
        <v>0</v>
      </c>
      <c r="BL95" s="23">
        <f t="shared" si="33"/>
        <v>0</v>
      </c>
      <c r="BM95" s="45"/>
      <c r="BN95" s="12">
        <f t="shared" si="34"/>
        <v>0</v>
      </c>
      <c r="BO95" s="23">
        <f t="shared" si="35"/>
        <v>0</v>
      </c>
      <c r="BP95" s="45"/>
      <c r="BQ95" s="12">
        <f t="shared" si="36"/>
        <v>0</v>
      </c>
      <c r="BR95" s="23">
        <f t="shared" si="37"/>
        <v>0</v>
      </c>
      <c r="BS95" s="45"/>
      <c r="BT95" s="12">
        <f t="shared" si="38"/>
        <v>0</v>
      </c>
      <c r="BU95" s="23">
        <f t="shared" si="39"/>
        <v>0</v>
      </c>
      <c r="BV95" s="45"/>
      <c r="BW95" s="12">
        <f t="shared" si="40"/>
        <v>0</v>
      </c>
      <c r="BX95" s="23">
        <f t="shared" si="41"/>
        <v>0</v>
      </c>
      <c r="BY95" s="45"/>
      <c r="BZ95" s="12">
        <f t="shared" si="42"/>
        <v>0</v>
      </c>
      <c r="CA95" s="23">
        <f t="shared" si="43"/>
        <v>0</v>
      </c>
      <c r="CB95" s="45"/>
      <c r="CC95" s="12">
        <f t="shared" si="44"/>
        <v>0</v>
      </c>
      <c r="CD95" s="23">
        <f t="shared" ref="CD95:CD212" si="255">CB95+CA95</f>
        <v>0</v>
      </c>
      <c r="CE95" s="45"/>
      <c r="CF95" s="12">
        <f t="shared" si="46"/>
        <v>0</v>
      </c>
      <c r="CG95" s="23">
        <f t="shared" si="47"/>
        <v>0</v>
      </c>
      <c r="CH95" s="45"/>
      <c r="CI95" s="12">
        <f t="shared" si="48"/>
        <v>0</v>
      </c>
      <c r="CJ95" s="23">
        <f t="shared" si="49"/>
        <v>0</v>
      </c>
      <c r="CK95" s="45"/>
      <c r="CL95" s="12">
        <f t="shared" si="50"/>
        <v>0</v>
      </c>
      <c r="CM95" s="23">
        <f t="shared" si="63"/>
        <v>0</v>
      </c>
      <c r="CN95" s="45"/>
      <c r="CO95" s="12">
        <f t="shared" si="52"/>
        <v>0</v>
      </c>
      <c r="CP95" s="23">
        <f t="shared" si="53"/>
        <v>0</v>
      </c>
      <c r="CQ95" s="45"/>
      <c r="CR95" s="12">
        <f t="shared" si="54"/>
        <v>0</v>
      </c>
      <c r="CS95" s="23">
        <f t="shared" si="55"/>
        <v>0</v>
      </c>
      <c r="CT95" s="45"/>
      <c r="CU95" s="12">
        <f t="shared" si="56"/>
        <v>0</v>
      </c>
      <c r="CV95" s="23">
        <f t="shared" si="57"/>
        <v>0</v>
      </c>
      <c r="CW95" s="45"/>
      <c r="CX95" s="12">
        <f t="shared" si="58"/>
        <v>0</v>
      </c>
      <c r="CY95" s="24">
        <f t="shared" si="59"/>
        <v>0</v>
      </c>
      <c r="CZ95" s="45"/>
      <c r="DA95" s="12">
        <f t="shared" si="60"/>
        <v>0</v>
      </c>
      <c r="DB95" s="23">
        <f t="shared" si="61"/>
        <v>0</v>
      </c>
    </row>
    <row r="96" spans="1:106" ht="15.75" hidden="1" thickBot="1" x14ac:dyDescent="0.35">
      <c r="A96" s="1"/>
      <c r="B96" s="1"/>
      <c r="C96" s="1"/>
      <c r="D96" s="116" t="str">
        <f t="shared" si="0"/>
        <v>-</v>
      </c>
      <c r="E96" s="230"/>
      <c r="F96" s="237" t="s">
        <v>228</v>
      </c>
      <c r="G96" s="225"/>
      <c r="H96" s="225"/>
      <c r="I96" s="238">
        <v>30</v>
      </c>
      <c r="J96" s="125"/>
      <c r="K96" s="126" t="str">
        <f>+IF(F96="","",IF(F96=VLOOKUP(F96,'Master Data (December 2025)'!$B$10:$B$1857,1),"-","No Data"))</f>
        <v>No Data</v>
      </c>
      <c r="L96" s="127">
        <v>1</v>
      </c>
      <c r="M96" s="127">
        <v>1</v>
      </c>
      <c r="N96" s="45"/>
      <c r="O96" s="12">
        <f t="shared" si="62"/>
        <v>0</v>
      </c>
      <c r="P96" s="23">
        <f t="shared" si="1"/>
        <v>0</v>
      </c>
      <c r="Q96" s="45"/>
      <c r="R96" s="12">
        <f t="shared" si="2"/>
        <v>0</v>
      </c>
      <c r="S96" s="23">
        <f t="shared" si="3"/>
        <v>0</v>
      </c>
      <c r="T96" s="45"/>
      <c r="U96" s="12">
        <f t="shared" si="4"/>
        <v>0</v>
      </c>
      <c r="V96" s="23">
        <f t="shared" si="5"/>
        <v>0</v>
      </c>
      <c r="W96" s="45"/>
      <c r="X96" s="12">
        <f t="shared" si="6"/>
        <v>0</v>
      </c>
      <c r="Y96" s="23">
        <f t="shared" si="7"/>
        <v>0</v>
      </c>
      <c r="Z96" s="45"/>
      <c r="AA96" s="12">
        <f t="shared" si="8"/>
        <v>0</v>
      </c>
      <c r="AB96" s="23">
        <f t="shared" si="254"/>
        <v>0</v>
      </c>
      <c r="AC96" s="45"/>
      <c r="AD96" s="12">
        <f t="shared" si="10"/>
        <v>0</v>
      </c>
      <c r="AE96" s="23">
        <f t="shared" si="11"/>
        <v>0</v>
      </c>
      <c r="AF96" s="45"/>
      <c r="AG96" s="12">
        <f t="shared" si="12"/>
        <v>0</v>
      </c>
      <c r="AH96" s="23">
        <f t="shared" si="13"/>
        <v>0</v>
      </c>
      <c r="AI96" s="45"/>
      <c r="AJ96" s="12">
        <f t="shared" si="14"/>
        <v>0</v>
      </c>
      <c r="AK96" s="23">
        <f t="shared" si="15"/>
        <v>0</v>
      </c>
      <c r="AL96" s="45"/>
      <c r="AM96" s="12">
        <f t="shared" si="16"/>
        <v>0</v>
      </c>
      <c r="AN96" s="23">
        <f t="shared" si="17"/>
        <v>0</v>
      </c>
      <c r="AO96" s="45"/>
      <c r="AP96" s="12">
        <f t="shared" si="18"/>
        <v>0</v>
      </c>
      <c r="AQ96" s="23">
        <f t="shared" si="19"/>
        <v>0</v>
      </c>
      <c r="AR96" s="45"/>
      <c r="AS96" s="12">
        <f t="shared" si="20"/>
        <v>0</v>
      </c>
      <c r="AT96" s="23">
        <f t="shared" si="21"/>
        <v>0</v>
      </c>
      <c r="AU96" s="45"/>
      <c r="AV96" s="12">
        <f t="shared" si="22"/>
        <v>0</v>
      </c>
      <c r="AW96" s="23">
        <f t="shared" si="23"/>
        <v>0</v>
      </c>
      <c r="AX96" s="45"/>
      <c r="AY96" s="12">
        <f t="shared" si="24"/>
        <v>0</v>
      </c>
      <c r="AZ96" s="23">
        <f t="shared" si="25"/>
        <v>0</v>
      </c>
      <c r="BA96" s="45"/>
      <c r="BB96" s="12">
        <f t="shared" si="26"/>
        <v>0</v>
      </c>
      <c r="BC96" s="23">
        <f t="shared" si="27"/>
        <v>0</v>
      </c>
      <c r="BD96" s="45"/>
      <c r="BE96" s="12">
        <f t="shared" si="28"/>
        <v>0</v>
      </c>
      <c r="BF96" s="23">
        <f t="shared" si="29"/>
        <v>0</v>
      </c>
      <c r="BG96" s="45"/>
      <c r="BH96" s="12">
        <f t="shared" si="30"/>
        <v>0</v>
      </c>
      <c r="BI96" s="23">
        <f t="shared" si="31"/>
        <v>0</v>
      </c>
      <c r="BJ96" s="45"/>
      <c r="BK96" s="12">
        <f t="shared" si="32"/>
        <v>0</v>
      </c>
      <c r="BL96" s="23">
        <f t="shared" si="33"/>
        <v>0</v>
      </c>
      <c r="BM96" s="45"/>
      <c r="BN96" s="12">
        <f t="shared" si="34"/>
        <v>0</v>
      </c>
      <c r="BO96" s="23">
        <f t="shared" si="35"/>
        <v>0</v>
      </c>
      <c r="BP96" s="45"/>
      <c r="BQ96" s="12">
        <f t="shared" si="36"/>
        <v>0</v>
      </c>
      <c r="BR96" s="23">
        <f t="shared" si="37"/>
        <v>0</v>
      </c>
      <c r="BS96" s="45"/>
      <c r="BT96" s="12">
        <f t="shared" si="38"/>
        <v>0</v>
      </c>
      <c r="BU96" s="23">
        <f t="shared" si="39"/>
        <v>0</v>
      </c>
      <c r="BV96" s="45"/>
      <c r="BW96" s="12">
        <f t="shared" si="40"/>
        <v>0</v>
      </c>
      <c r="BX96" s="23">
        <f t="shared" si="41"/>
        <v>0</v>
      </c>
      <c r="BY96" s="45"/>
      <c r="BZ96" s="12">
        <f t="shared" si="42"/>
        <v>0</v>
      </c>
      <c r="CA96" s="23">
        <f t="shared" si="43"/>
        <v>0</v>
      </c>
      <c r="CB96" s="45"/>
      <c r="CC96" s="12">
        <f t="shared" si="44"/>
        <v>0</v>
      </c>
      <c r="CD96" s="23">
        <f t="shared" si="255"/>
        <v>0</v>
      </c>
      <c r="CE96" s="45"/>
      <c r="CF96" s="12">
        <f t="shared" si="46"/>
        <v>0</v>
      </c>
      <c r="CG96" s="23">
        <f t="shared" si="47"/>
        <v>0</v>
      </c>
      <c r="CH96" s="45"/>
      <c r="CI96" s="12">
        <f t="shared" si="48"/>
        <v>0</v>
      </c>
      <c r="CJ96" s="23">
        <f t="shared" si="49"/>
        <v>0</v>
      </c>
      <c r="CK96" s="45"/>
      <c r="CL96" s="12">
        <f t="shared" si="50"/>
        <v>0</v>
      </c>
      <c r="CM96" s="23">
        <f t="shared" si="63"/>
        <v>0</v>
      </c>
      <c r="CN96" s="45"/>
      <c r="CO96" s="12">
        <f t="shared" si="52"/>
        <v>0</v>
      </c>
      <c r="CP96" s="23">
        <f t="shared" si="53"/>
        <v>0</v>
      </c>
      <c r="CQ96" s="45"/>
      <c r="CR96" s="12">
        <f t="shared" si="54"/>
        <v>0</v>
      </c>
      <c r="CS96" s="23">
        <f t="shared" si="55"/>
        <v>0</v>
      </c>
      <c r="CT96" s="45"/>
      <c r="CU96" s="12">
        <f t="shared" si="56"/>
        <v>0</v>
      </c>
      <c r="CV96" s="23">
        <f t="shared" si="57"/>
        <v>0</v>
      </c>
      <c r="CW96" s="45"/>
      <c r="CX96" s="12">
        <f t="shared" si="58"/>
        <v>0</v>
      </c>
      <c r="CY96" s="24">
        <f t="shared" si="59"/>
        <v>0</v>
      </c>
      <c r="CZ96" s="45"/>
      <c r="DA96" s="12">
        <f t="shared" si="60"/>
        <v>0</v>
      </c>
      <c r="DB96" s="23">
        <f t="shared" si="61"/>
        <v>0</v>
      </c>
    </row>
    <row r="97" spans="1:106" ht="15.75" hidden="1" thickBot="1" x14ac:dyDescent="0.35">
      <c r="A97" s="1"/>
      <c r="B97" s="1"/>
      <c r="C97" s="1"/>
      <c r="D97" s="116" t="str">
        <f t="shared" si="0"/>
        <v>-</v>
      </c>
      <c r="E97" s="231"/>
      <c r="F97" s="239" t="s">
        <v>229</v>
      </c>
      <c r="G97" s="92"/>
      <c r="H97" s="92"/>
      <c r="I97" s="240">
        <v>30</v>
      </c>
      <c r="J97" s="125"/>
      <c r="K97" s="126" t="str">
        <f>+IF(F97="","",IF(F97=VLOOKUP(F97,'Master Data (December 2025)'!$B$10:$B$1857,1),"-","No Data"))</f>
        <v>No Data</v>
      </c>
      <c r="L97" s="127">
        <v>1</v>
      </c>
      <c r="M97" s="127">
        <v>1</v>
      </c>
      <c r="N97" s="45"/>
      <c r="O97" s="12">
        <f t="shared" si="62"/>
        <v>0</v>
      </c>
      <c r="P97" s="23">
        <f t="shared" si="1"/>
        <v>0</v>
      </c>
      <c r="Q97" s="45"/>
      <c r="R97" s="12">
        <f t="shared" si="2"/>
        <v>0</v>
      </c>
      <c r="S97" s="23">
        <f t="shared" si="3"/>
        <v>0</v>
      </c>
      <c r="T97" s="45"/>
      <c r="U97" s="12">
        <f t="shared" si="4"/>
        <v>0</v>
      </c>
      <c r="V97" s="23">
        <f t="shared" si="5"/>
        <v>0</v>
      </c>
      <c r="W97" s="45"/>
      <c r="X97" s="12">
        <f t="shared" si="6"/>
        <v>0</v>
      </c>
      <c r="Y97" s="23">
        <f t="shared" si="7"/>
        <v>0</v>
      </c>
      <c r="Z97" s="45"/>
      <c r="AA97" s="12">
        <f t="shared" si="8"/>
        <v>0</v>
      </c>
      <c r="AB97" s="23">
        <f t="shared" si="254"/>
        <v>0</v>
      </c>
      <c r="AC97" s="45"/>
      <c r="AD97" s="12">
        <f t="shared" si="10"/>
        <v>0</v>
      </c>
      <c r="AE97" s="23">
        <f t="shared" si="11"/>
        <v>0</v>
      </c>
      <c r="AF97" s="45"/>
      <c r="AG97" s="12">
        <f t="shared" si="12"/>
        <v>0</v>
      </c>
      <c r="AH97" s="23">
        <f t="shared" si="13"/>
        <v>0</v>
      </c>
      <c r="AI97" s="45"/>
      <c r="AJ97" s="12">
        <f t="shared" si="14"/>
        <v>0</v>
      </c>
      <c r="AK97" s="23">
        <f t="shared" si="15"/>
        <v>0</v>
      </c>
      <c r="AL97" s="45"/>
      <c r="AM97" s="12">
        <f t="shared" si="16"/>
        <v>0</v>
      </c>
      <c r="AN97" s="23">
        <f t="shared" si="17"/>
        <v>0</v>
      </c>
      <c r="AO97" s="45"/>
      <c r="AP97" s="12">
        <f t="shared" si="18"/>
        <v>0</v>
      </c>
      <c r="AQ97" s="23">
        <f t="shared" si="19"/>
        <v>0</v>
      </c>
      <c r="AR97" s="45"/>
      <c r="AS97" s="12">
        <f t="shared" si="20"/>
        <v>0</v>
      </c>
      <c r="AT97" s="23">
        <f t="shared" si="21"/>
        <v>0</v>
      </c>
      <c r="AU97" s="45"/>
      <c r="AV97" s="12">
        <f t="shared" si="22"/>
        <v>0</v>
      </c>
      <c r="AW97" s="23">
        <f t="shared" si="23"/>
        <v>0</v>
      </c>
      <c r="AX97" s="45"/>
      <c r="AY97" s="12">
        <f t="shared" si="24"/>
        <v>0</v>
      </c>
      <c r="AZ97" s="23">
        <f t="shared" si="25"/>
        <v>0</v>
      </c>
      <c r="BA97" s="45"/>
      <c r="BB97" s="12">
        <f t="shared" si="26"/>
        <v>0</v>
      </c>
      <c r="BC97" s="23">
        <f t="shared" si="27"/>
        <v>0</v>
      </c>
      <c r="BD97" s="45"/>
      <c r="BE97" s="12">
        <f t="shared" si="28"/>
        <v>0</v>
      </c>
      <c r="BF97" s="23">
        <f t="shared" si="29"/>
        <v>0</v>
      </c>
      <c r="BG97" s="45"/>
      <c r="BH97" s="12">
        <f t="shared" si="30"/>
        <v>0</v>
      </c>
      <c r="BI97" s="23">
        <f t="shared" si="31"/>
        <v>0</v>
      </c>
      <c r="BJ97" s="45"/>
      <c r="BK97" s="12">
        <f t="shared" si="32"/>
        <v>0</v>
      </c>
      <c r="BL97" s="23">
        <f t="shared" si="33"/>
        <v>0</v>
      </c>
      <c r="BM97" s="45"/>
      <c r="BN97" s="12">
        <f t="shared" si="34"/>
        <v>0</v>
      </c>
      <c r="BO97" s="23">
        <f t="shared" si="35"/>
        <v>0</v>
      </c>
      <c r="BP97" s="45"/>
      <c r="BQ97" s="12">
        <f t="shared" si="36"/>
        <v>0</v>
      </c>
      <c r="BR97" s="23">
        <f t="shared" si="37"/>
        <v>0</v>
      </c>
      <c r="BS97" s="45"/>
      <c r="BT97" s="12">
        <f t="shared" si="38"/>
        <v>0</v>
      </c>
      <c r="BU97" s="23">
        <f t="shared" si="39"/>
        <v>0</v>
      </c>
      <c r="BV97" s="45"/>
      <c r="BW97" s="12">
        <f t="shared" si="40"/>
        <v>0</v>
      </c>
      <c r="BX97" s="23">
        <f t="shared" si="41"/>
        <v>0</v>
      </c>
      <c r="BY97" s="45"/>
      <c r="BZ97" s="12">
        <f t="shared" si="42"/>
        <v>0</v>
      </c>
      <c r="CA97" s="23">
        <f t="shared" si="43"/>
        <v>0</v>
      </c>
      <c r="CB97" s="45"/>
      <c r="CC97" s="12">
        <f t="shared" si="44"/>
        <v>0</v>
      </c>
      <c r="CD97" s="23">
        <f t="shared" si="255"/>
        <v>0</v>
      </c>
      <c r="CE97" s="45"/>
      <c r="CF97" s="12">
        <f t="shared" si="46"/>
        <v>0</v>
      </c>
      <c r="CG97" s="23">
        <f t="shared" si="47"/>
        <v>0</v>
      </c>
      <c r="CH97" s="45"/>
      <c r="CI97" s="12">
        <f t="shared" si="48"/>
        <v>0</v>
      </c>
      <c r="CJ97" s="23">
        <f t="shared" si="49"/>
        <v>0</v>
      </c>
      <c r="CK97" s="45"/>
      <c r="CL97" s="12">
        <f t="shared" si="50"/>
        <v>0</v>
      </c>
      <c r="CM97" s="23">
        <f t="shared" si="63"/>
        <v>0</v>
      </c>
      <c r="CN97" s="45"/>
      <c r="CO97" s="12">
        <f t="shared" si="52"/>
        <v>0</v>
      </c>
      <c r="CP97" s="23">
        <f t="shared" si="53"/>
        <v>0</v>
      </c>
      <c r="CQ97" s="45"/>
      <c r="CR97" s="12">
        <f t="shared" si="54"/>
        <v>0</v>
      </c>
      <c r="CS97" s="23">
        <f t="shared" si="55"/>
        <v>0</v>
      </c>
      <c r="CT97" s="45"/>
      <c r="CU97" s="12">
        <f t="shared" si="56"/>
        <v>0</v>
      </c>
      <c r="CV97" s="23">
        <f t="shared" si="57"/>
        <v>0</v>
      </c>
      <c r="CW97" s="45"/>
      <c r="CX97" s="12">
        <f t="shared" si="58"/>
        <v>0</v>
      </c>
      <c r="CY97" s="24">
        <f t="shared" si="59"/>
        <v>0</v>
      </c>
      <c r="CZ97" s="45"/>
      <c r="DA97" s="12">
        <f t="shared" si="60"/>
        <v>0</v>
      </c>
      <c r="DB97" s="23">
        <f t="shared" si="61"/>
        <v>0</v>
      </c>
    </row>
    <row r="98" spans="1:106" ht="15.75" thickBot="1" x14ac:dyDescent="0.35">
      <c r="A98" s="1"/>
      <c r="B98" s="1"/>
      <c r="C98" s="1"/>
      <c r="D98" s="116" t="str">
        <f t="shared" ref="D98:D106" si="256">IF(DB98=0,"-","Y")</f>
        <v>-</v>
      </c>
      <c r="E98" s="229" t="s">
        <v>285</v>
      </c>
      <c r="F98" s="232" t="s">
        <v>210</v>
      </c>
      <c r="G98" s="233"/>
      <c r="H98" s="233"/>
      <c r="I98" s="234">
        <v>20</v>
      </c>
      <c r="J98" s="125"/>
      <c r="K98" s="126" t="str">
        <f>+IF(F98="","",IF(F98=VLOOKUP(F98,'Master Data (December 2025)'!$B$10:$B$1857,1),"-","No Data"))</f>
        <v>-</v>
      </c>
      <c r="L98" s="127">
        <v>700</v>
      </c>
      <c r="M98" s="127">
        <v>1</v>
      </c>
      <c r="N98" s="45"/>
      <c r="O98" s="12">
        <f t="shared" ref="O98:O106" si="257">(N98*$I98)/$L98*$M98</f>
        <v>0</v>
      </c>
      <c r="P98" s="23">
        <f>N98</f>
        <v>0</v>
      </c>
      <c r="Q98" s="45"/>
      <c r="R98" s="12">
        <f t="shared" ref="R98:R106" si="258">(Q98*$I98)/$L98*$M98</f>
        <v>0</v>
      </c>
      <c r="S98" s="23">
        <f t="shared" ref="S98:S106" si="259">Q98+P98</f>
        <v>0</v>
      </c>
      <c r="T98" s="45"/>
      <c r="U98" s="12">
        <f t="shared" ref="U98:U106" si="260">(T98*$I98)/$L98*$M98</f>
        <v>0</v>
      </c>
      <c r="V98" s="23">
        <f t="shared" ref="V98:V106" si="261">T98+S98</f>
        <v>0</v>
      </c>
      <c r="W98" s="45"/>
      <c r="X98" s="12">
        <f t="shared" ref="X98:X106" si="262">(W98*$I98)/$L98*$M98</f>
        <v>0</v>
      </c>
      <c r="Y98" s="23">
        <f t="shared" ref="Y98:Y106" si="263">W98+V98</f>
        <v>0</v>
      </c>
      <c r="Z98" s="45"/>
      <c r="AA98" s="12">
        <f t="shared" ref="AA98:AA106" si="264">(Z98*$I98)/$L98*$M98</f>
        <v>0</v>
      </c>
      <c r="AB98" s="23">
        <f t="shared" ref="AB98:AB106" si="265">Z98+Y98</f>
        <v>0</v>
      </c>
      <c r="AC98" s="45"/>
      <c r="AD98" s="12">
        <f t="shared" ref="AD98:AD106" si="266">(AC98*$I98)/$L98*$M98</f>
        <v>0</v>
      </c>
      <c r="AE98" s="23">
        <f t="shared" ref="AE98:AE106" si="267">AC98+AB98</f>
        <v>0</v>
      </c>
      <c r="AF98" s="45"/>
      <c r="AG98" s="12">
        <f t="shared" ref="AG98:AG106" si="268">(AF98*$I98)/$L98*$M98</f>
        <v>0</v>
      </c>
      <c r="AH98" s="23">
        <f t="shared" ref="AH98:AH106" si="269">AF98+AE98</f>
        <v>0</v>
      </c>
      <c r="AI98" s="45"/>
      <c r="AJ98" s="12">
        <f t="shared" ref="AJ98:AJ106" si="270">(AI98*$I98)/$L98*$M98</f>
        <v>0</v>
      </c>
      <c r="AK98" s="23">
        <f t="shared" ref="AK98:AK106" si="271">AI98+AH98</f>
        <v>0</v>
      </c>
      <c r="AL98" s="45"/>
      <c r="AM98" s="12">
        <f t="shared" ref="AM98:AM106" si="272">(AL98*$I98)/$L98*$M98</f>
        <v>0</v>
      </c>
      <c r="AN98" s="23">
        <f t="shared" ref="AN98:AN106" si="273">AL98+AK98</f>
        <v>0</v>
      </c>
      <c r="AO98" s="45"/>
      <c r="AP98" s="12">
        <f t="shared" ref="AP98:AP106" si="274">(AO98*$I98)/$L98*$M98</f>
        <v>0</v>
      </c>
      <c r="AQ98" s="23">
        <f t="shared" ref="AQ98:AQ106" si="275">AO98+AN98</f>
        <v>0</v>
      </c>
      <c r="AR98" s="45"/>
      <c r="AS98" s="12">
        <f t="shared" ref="AS98:AS106" si="276">(AR98*$I98)/$L98*$M98</f>
        <v>0</v>
      </c>
      <c r="AT98" s="23">
        <f t="shared" ref="AT98:AT106" si="277">AR98+AQ98</f>
        <v>0</v>
      </c>
      <c r="AU98" s="45"/>
      <c r="AV98" s="12">
        <f t="shared" ref="AV98:AV106" si="278">(AU98*$I98)/$L98*$M98</f>
        <v>0</v>
      </c>
      <c r="AW98" s="23">
        <f t="shared" ref="AW98:AW106" si="279">AU98+AT98</f>
        <v>0</v>
      </c>
      <c r="AX98" s="45"/>
      <c r="AY98" s="12">
        <f t="shared" ref="AY98:AY106" si="280">(AX98*$I98)/$L98*$M98</f>
        <v>0</v>
      </c>
      <c r="AZ98" s="23">
        <f t="shared" ref="AZ98:AZ106" si="281">AX98+AW98</f>
        <v>0</v>
      </c>
      <c r="BA98" s="45"/>
      <c r="BB98" s="12">
        <f t="shared" ref="BB98:BB106" si="282">(BA98*$I98)/$L98*$M98</f>
        <v>0</v>
      </c>
      <c r="BC98" s="23">
        <f t="shared" ref="BC98:BC106" si="283">BA98+AZ98</f>
        <v>0</v>
      </c>
      <c r="BD98" s="45"/>
      <c r="BE98" s="12">
        <f t="shared" ref="BE98:BE106" si="284">(BD98*$I98)/$L98*$M98</f>
        <v>0</v>
      </c>
      <c r="BF98" s="23">
        <f t="shared" ref="BF98:BF106" si="285">BD98+BC98</f>
        <v>0</v>
      </c>
      <c r="BG98" s="45"/>
      <c r="BH98" s="12">
        <f t="shared" ref="BH98:BH106" si="286">(BG98*$I98)/$L98*$M98</f>
        <v>0</v>
      </c>
      <c r="BI98" s="23">
        <f t="shared" ref="BI98:BI106" si="287">BG98+BF98</f>
        <v>0</v>
      </c>
      <c r="BJ98" s="45"/>
      <c r="BK98" s="12">
        <f t="shared" ref="BK98:BK106" si="288">(BJ98*$I98)/$L98*$M98</f>
        <v>0</v>
      </c>
      <c r="BL98" s="23">
        <f t="shared" ref="BL98:BL106" si="289">BJ98+BI98</f>
        <v>0</v>
      </c>
      <c r="BM98" s="45"/>
      <c r="BN98" s="12">
        <f t="shared" ref="BN98:BN106" si="290">(BM98*$I98)/$L98*$M98</f>
        <v>0</v>
      </c>
      <c r="BO98" s="23">
        <f t="shared" ref="BO98:BO106" si="291">BM98+BL98</f>
        <v>0</v>
      </c>
      <c r="BP98" s="45"/>
      <c r="BQ98" s="12">
        <f t="shared" ref="BQ98:BQ106" si="292">(BP98*$I98)/$L98*$M98</f>
        <v>0</v>
      </c>
      <c r="BR98" s="23">
        <f t="shared" ref="BR98:BR106" si="293">BP98+BO98</f>
        <v>0</v>
      </c>
      <c r="BS98" s="45"/>
      <c r="BT98" s="12">
        <f t="shared" ref="BT98:BT106" si="294">(BS98*$I98)/$L98*$M98</f>
        <v>0</v>
      </c>
      <c r="BU98" s="23">
        <f t="shared" ref="BU98:BU106" si="295">BS98+BR98</f>
        <v>0</v>
      </c>
      <c r="BV98" s="45"/>
      <c r="BW98" s="12">
        <f t="shared" ref="BW98:BW106" si="296">(BV98*$I98)/$L98*$M98</f>
        <v>0</v>
      </c>
      <c r="BX98" s="23">
        <f t="shared" ref="BX98:BX106" si="297">BV98+BU98</f>
        <v>0</v>
      </c>
      <c r="BY98" s="45"/>
      <c r="BZ98" s="12">
        <f t="shared" ref="BZ98:BZ106" si="298">(BY98*$I98)/$L98*$M98</f>
        <v>0</v>
      </c>
      <c r="CA98" s="23">
        <f t="shared" ref="CA98:CA106" si="299">BY98+BX98</f>
        <v>0</v>
      </c>
      <c r="CB98" s="45"/>
      <c r="CC98" s="12">
        <f t="shared" ref="CC98:CC106" si="300">(CB98*$I98)/$L98*$M98</f>
        <v>0</v>
      </c>
      <c r="CD98" s="23">
        <f t="shared" ref="CD98:CD106" si="301">CB98+CA98</f>
        <v>0</v>
      </c>
      <c r="CE98" s="45"/>
      <c r="CF98" s="12">
        <f t="shared" ref="CF98:CF106" si="302">(CE98*$I98)/$L98*$M98</f>
        <v>0</v>
      </c>
      <c r="CG98" s="23">
        <f t="shared" ref="CG98:CG106" si="303">CE98+CD98</f>
        <v>0</v>
      </c>
      <c r="CH98" s="45"/>
      <c r="CI98" s="12">
        <f t="shared" ref="CI98:CI106" si="304">(CH98*$I98)/$L98*$M98</f>
        <v>0</v>
      </c>
      <c r="CJ98" s="23">
        <f t="shared" ref="CJ98:CJ106" si="305">CH98+CG98</f>
        <v>0</v>
      </c>
      <c r="CK98" s="45"/>
      <c r="CL98" s="12">
        <f t="shared" ref="CL98:CL106" si="306">(CK98*$I98)/$L98*$M98</f>
        <v>0</v>
      </c>
      <c r="CM98" s="23">
        <f t="shared" ref="CM98:CM106" si="307">CK98+CJ98</f>
        <v>0</v>
      </c>
      <c r="CN98" s="45"/>
      <c r="CO98" s="12">
        <f t="shared" ref="CO98:CO106" si="308">(CN98*$I98)/$L98*$M98</f>
        <v>0</v>
      </c>
      <c r="CP98" s="23">
        <f t="shared" ref="CP98:CP106" si="309">CN98+CM98</f>
        <v>0</v>
      </c>
      <c r="CQ98" s="45"/>
      <c r="CR98" s="12">
        <f t="shared" ref="CR98:CR106" si="310">(CQ98*$I98)/$L98*$M98</f>
        <v>0</v>
      </c>
      <c r="CS98" s="23">
        <f t="shared" ref="CS98:CS106" si="311">CQ98+CP98</f>
        <v>0</v>
      </c>
      <c r="CT98" s="45"/>
      <c r="CU98" s="12">
        <f t="shared" ref="CU98:CU106" si="312">(CT98*$I98)/$L98*$M98</f>
        <v>0</v>
      </c>
      <c r="CV98" s="23">
        <f t="shared" ref="CV98:CV106" si="313">CT98+CS98</f>
        <v>0</v>
      </c>
      <c r="CW98" s="45"/>
      <c r="CX98" s="12">
        <f t="shared" ref="CX98:CX106" si="314">(CW98*$I98)/$L98*$M98</f>
        <v>0</v>
      </c>
      <c r="CY98" s="24">
        <f t="shared" ref="CY98:CY106" si="315">CW98+CV98</f>
        <v>0</v>
      </c>
      <c r="CZ98" s="45"/>
      <c r="DA98" s="12">
        <f t="shared" ref="DA98:DA106" si="316">(CZ98*$I98)/$L98*$M98</f>
        <v>0</v>
      </c>
      <c r="DB98" s="23">
        <f t="shared" ref="DB98:DB106" si="317">CZ98+CY98</f>
        <v>0</v>
      </c>
    </row>
    <row r="99" spans="1:106" ht="15.75" hidden="1" thickBot="1" x14ac:dyDescent="0.35">
      <c r="A99" s="1"/>
      <c r="B99" s="1"/>
      <c r="C99" s="1"/>
      <c r="D99" s="116" t="str">
        <f t="shared" si="256"/>
        <v>-</v>
      </c>
      <c r="E99" s="230"/>
      <c r="F99" s="235" t="s">
        <v>179</v>
      </c>
      <c r="G99" s="225"/>
      <c r="H99" s="225"/>
      <c r="I99" s="236">
        <v>10</v>
      </c>
      <c r="J99" s="125"/>
      <c r="K99" s="126" t="str">
        <f>+IF(F99="","",IF(F99=VLOOKUP(F99,'Master Data (December 2025)'!$B$10:$B$1857,1),"-","No Data"))</f>
        <v>-</v>
      </c>
      <c r="L99" s="127">
        <v>700</v>
      </c>
      <c r="M99" s="127">
        <v>1</v>
      </c>
      <c r="N99" s="45">
        <f>N98</f>
        <v>0</v>
      </c>
      <c r="O99" s="12">
        <f t="shared" si="257"/>
        <v>0</v>
      </c>
      <c r="P99" s="23">
        <f>N99</f>
        <v>0</v>
      </c>
      <c r="Q99" s="45">
        <f>Q98</f>
        <v>0</v>
      </c>
      <c r="R99" s="12">
        <f t="shared" si="258"/>
        <v>0</v>
      </c>
      <c r="S99" s="23">
        <f t="shared" si="259"/>
        <v>0</v>
      </c>
      <c r="T99" s="45">
        <f>T98</f>
        <v>0</v>
      </c>
      <c r="U99" s="12">
        <f t="shared" si="260"/>
        <v>0</v>
      </c>
      <c r="V99" s="23">
        <f t="shared" si="261"/>
        <v>0</v>
      </c>
      <c r="W99" s="45">
        <f>W98</f>
        <v>0</v>
      </c>
      <c r="X99" s="12">
        <f t="shared" si="262"/>
        <v>0</v>
      </c>
      <c r="Y99" s="23">
        <f t="shared" si="263"/>
        <v>0</v>
      </c>
      <c r="Z99" s="45">
        <f>Z98</f>
        <v>0</v>
      </c>
      <c r="AA99" s="12">
        <f t="shared" si="264"/>
        <v>0</v>
      </c>
      <c r="AB99" s="23">
        <f t="shared" si="265"/>
        <v>0</v>
      </c>
      <c r="AC99" s="45">
        <f>AC98</f>
        <v>0</v>
      </c>
      <c r="AD99" s="12">
        <f t="shared" si="266"/>
        <v>0</v>
      </c>
      <c r="AE99" s="23">
        <f t="shared" si="267"/>
        <v>0</v>
      </c>
      <c r="AF99" s="45">
        <f>AF98</f>
        <v>0</v>
      </c>
      <c r="AG99" s="12">
        <f t="shared" si="268"/>
        <v>0</v>
      </c>
      <c r="AH99" s="23">
        <f t="shared" si="269"/>
        <v>0</v>
      </c>
      <c r="AI99" s="45">
        <f>AI98</f>
        <v>0</v>
      </c>
      <c r="AJ99" s="12">
        <f t="shared" si="270"/>
        <v>0</v>
      </c>
      <c r="AK99" s="23">
        <f t="shared" si="271"/>
        <v>0</v>
      </c>
      <c r="AL99" s="45">
        <f>AL98</f>
        <v>0</v>
      </c>
      <c r="AM99" s="12">
        <f t="shared" si="272"/>
        <v>0</v>
      </c>
      <c r="AN99" s="23">
        <f t="shared" si="273"/>
        <v>0</v>
      </c>
      <c r="AO99" s="45">
        <f>AO98</f>
        <v>0</v>
      </c>
      <c r="AP99" s="12">
        <f t="shared" si="274"/>
        <v>0</v>
      </c>
      <c r="AQ99" s="23">
        <f t="shared" si="275"/>
        <v>0</v>
      </c>
      <c r="AR99" s="45">
        <f>AR98</f>
        <v>0</v>
      </c>
      <c r="AS99" s="12">
        <f t="shared" si="276"/>
        <v>0</v>
      </c>
      <c r="AT99" s="23">
        <f t="shared" si="277"/>
        <v>0</v>
      </c>
      <c r="AU99" s="45">
        <f>AU98</f>
        <v>0</v>
      </c>
      <c r="AV99" s="12">
        <f t="shared" si="278"/>
        <v>0</v>
      </c>
      <c r="AW99" s="23">
        <f t="shared" si="279"/>
        <v>0</v>
      </c>
      <c r="AX99" s="45">
        <f>AX98</f>
        <v>0</v>
      </c>
      <c r="AY99" s="12">
        <f t="shared" si="280"/>
        <v>0</v>
      </c>
      <c r="AZ99" s="23">
        <f t="shared" si="281"/>
        <v>0</v>
      </c>
      <c r="BA99" s="45">
        <f>BA98</f>
        <v>0</v>
      </c>
      <c r="BB99" s="12">
        <f t="shared" si="282"/>
        <v>0</v>
      </c>
      <c r="BC99" s="23">
        <f t="shared" si="283"/>
        <v>0</v>
      </c>
      <c r="BD99" s="45">
        <f>BD98</f>
        <v>0</v>
      </c>
      <c r="BE99" s="12">
        <f t="shared" si="284"/>
        <v>0</v>
      </c>
      <c r="BF99" s="23">
        <f t="shared" si="285"/>
        <v>0</v>
      </c>
      <c r="BG99" s="45">
        <f>BG98</f>
        <v>0</v>
      </c>
      <c r="BH99" s="12">
        <f t="shared" si="286"/>
        <v>0</v>
      </c>
      <c r="BI99" s="23">
        <f t="shared" si="287"/>
        <v>0</v>
      </c>
      <c r="BJ99" s="45">
        <f>BJ98</f>
        <v>0</v>
      </c>
      <c r="BK99" s="12">
        <f t="shared" si="288"/>
        <v>0</v>
      </c>
      <c r="BL99" s="23">
        <f t="shared" si="289"/>
        <v>0</v>
      </c>
      <c r="BM99" s="45">
        <f>BM98</f>
        <v>0</v>
      </c>
      <c r="BN99" s="12">
        <f t="shared" si="290"/>
        <v>0</v>
      </c>
      <c r="BO99" s="23">
        <f t="shared" si="291"/>
        <v>0</v>
      </c>
      <c r="BP99" s="45">
        <f>BP98</f>
        <v>0</v>
      </c>
      <c r="BQ99" s="12">
        <f t="shared" si="292"/>
        <v>0</v>
      </c>
      <c r="BR99" s="23">
        <f t="shared" si="293"/>
        <v>0</v>
      </c>
      <c r="BS99" s="45">
        <f>BS98</f>
        <v>0</v>
      </c>
      <c r="BT99" s="12">
        <f t="shared" si="294"/>
        <v>0</v>
      </c>
      <c r="BU99" s="23">
        <f t="shared" si="295"/>
        <v>0</v>
      </c>
      <c r="BV99" s="45">
        <f>BV98</f>
        <v>0</v>
      </c>
      <c r="BW99" s="12">
        <f t="shared" si="296"/>
        <v>0</v>
      </c>
      <c r="BX99" s="23">
        <f t="shared" si="297"/>
        <v>0</v>
      </c>
      <c r="BY99" s="45">
        <f>BY98</f>
        <v>0</v>
      </c>
      <c r="BZ99" s="12">
        <f t="shared" si="298"/>
        <v>0</v>
      </c>
      <c r="CA99" s="23">
        <f t="shared" si="299"/>
        <v>0</v>
      </c>
      <c r="CB99" s="45">
        <f>CB98</f>
        <v>0</v>
      </c>
      <c r="CC99" s="12">
        <f t="shared" si="300"/>
        <v>0</v>
      </c>
      <c r="CD99" s="23">
        <f t="shared" si="301"/>
        <v>0</v>
      </c>
      <c r="CE99" s="45">
        <f>CE98</f>
        <v>0</v>
      </c>
      <c r="CF99" s="12">
        <f t="shared" si="302"/>
        <v>0</v>
      </c>
      <c r="CG99" s="23">
        <f t="shared" si="303"/>
        <v>0</v>
      </c>
      <c r="CH99" s="45">
        <f>CH98</f>
        <v>0</v>
      </c>
      <c r="CI99" s="12">
        <f t="shared" si="304"/>
        <v>0</v>
      </c>
      <c r="CJ99" s="23">
        <f t="shared" si="305"/>
        <v>0</v>
      </c>
      <c r="CK99" s="45">
        <f>CK98</f>
        <v>0</v>
      </c>
      <c r="CL99" s="12">
        <f t="shared" si="306"/>
        <v>0</v>
      </c>
      <c r="CM99" s="23">
        <f t="shared" si="307"/>
        <v>0</v>
      </c>
      <c r="CN99" s="45">
        <f>CN98</f>
        <v>0</v>
      </c>
      <c r="CO99" s="12">
        <f t="shared" si="308"/>
        <v>0</v>
      </c>
      <c r="CP99" s="23">
        <f t="shared" si="309"/>
        <v>0</v>
      </c>
      <c r="CQ99" s="45">
        <f>CQ98</f>
        <v>0</v>
      </c>
      <c r="CR99" s="12">
        <f t="shared" si="310"/>
        <v>0</v>
      </c>
      <c r="CS99" s="23">
        <f t="shared" si="311"/>
        <v>0</v>
      </c>
      <c r="CT99" s="45">
        <f>CT98</f>
        <v>0</v>
      </c>
      <c r="CU99" s="12">
        <f t="shared" si="312"/>
        <v>0</v>
      </c>
      <c r="CV99" s="23">
        <f t="shared" si="313"/>
        <v>0</v>
      </c>
      <c r="CW99" s="45">
        <f>CW98</f>
        <v>0</v>
      </c>
      <c r="CX99" s="12">
        <f t="shared" si="314"/>
        <v>0</v>
      </c>
      <c r="CY99" s="24">
        <f t="shared" si="315"/>
        <v>0</v>
      </c>
      <c r="CZ99" s="45">
        <f>CZ98</f>
        <v>0</v>
      </c>
      <c r="DA99" s="12">
        <f t="shared" si="316"/>
        <v>0</v>
      </c>
      <c r="DB99" s="23">
        <f t="shared" si="317"/>
        <v>0</v>
      </c>
    </row>
    <row r="100" spans="1:106" ht="15.75" hidden="1" thickBot="1" x14ac:dyDescent="0.35">
      <c r="A100" s="1"/>
      <c r="B100" s="1"/>
      <c r="C100" s="1"/>
      <c r="D100" s="116" t="str">
        <f t="shared" si="256"/>
        <v>-</v>
      </c>
      <c r="E100" s="230"/>
      <c r="F100" s="235" t="s">
        <v>219</v>
      </c>
      <c r="G100" s="225"/>
      <c r="H100" s="225"/>
      <c r="I100" s="236">
        <v>1</v>
      </c>
      <c r="J100" s="125"/>
      <c r="K100" s="126" t="str">
        <f>+IF(F100="","",IF(F100=VLOOKUP(F100,'Master Data (December 2025)'!$B$10:$B$1857,1),"-","No Data"))</f>
        <v>-</v>
      </c>
      <c r="L100" s="127">
        <v>1</v>
      </c>
      <c r="M100" s="127">
        <v>1</v>
      </c>
      <c r="N100" s="45">
        <f>N99</f>
        <v>0</v>
      </c>
      <c r="O100" s="12">
        <f t="shared" si="257"/>
        <v>0</v>
      </c>
      <c r="P100" s="23">
        <f>N100</f>
        <v>0</v>
      </c>
      <c r="Q100" s="45">
        <f>Q99</f>
        <v>0</v>
      </c>
      <c r="R100" s="12">
        <f t="shared" si="258"/>
        <v>0</v>
      </c>
      <c r="S100" s="23">
        <f t="shared" si="259"/>
        <v>0</v>
      </c>
      <c r="T100" s="45">
        <f>T99</f>
        <v>0</v>
      </c>
      <c r="U100" s="12">
        <f t="shared" si="260"/>
        <v>0</v>
      </c>
      <c r="V100" s="23">
        <f t="shared" si="261"/>
        <v>0</v>
      </c>
      <c r="W100" s="45">
        <f>W99</f>
        <v>0</v>
      </c>
      <c r="X100" s="12">
        <f t="shared" si="262"/>
        <v>0</v>
      </c>
      <c r="Y100" s="23">
        <f t="shared" si="263"/>
        <v>0</v>
      </c>
      <c r="Z100" s="45">
        <f>Z99</f>
        <v>0</v>
      </c>
      <c r="AA100" s="12">
        <f t="shared" si="264"/>
        <v>0</v>
      </c>
      <c r="AB100" s="23">
        <f t="shared" si="265"/>
        <v>0</v>
      </c>
      <c r="AC100" s="45">
        <f>AC99</f>
        <v>0</v>
      </c>
      <c r="AD100" s="12">
        <f t="shared" si="266"/>
        <v>0</v>
      </c>
      <c r="AE100" s="23">
        <f t="shared" si="267"/>
        <v>0</v>
      </c>
      <c r="AF100" s="45">
        <f>AF99</f>
        <v>0</v>
      </c>
      <c r="AG100" s="12">
        <f t="shared" si="268"/>
        <v>0</v>
      </c>
      <c r="AH100" s="23">
        <f t="shared" si="269"/>
        <v>0</v>
      </c>
      <c r="AI100" s="45">
        <f>AI99</f>
        <v>0</v>
      </c>
      <c r="AJ100" s="12">
        <f t="shared" si="270"/>
        <v>0</v>
      </c>
      <c r="AK100" s="23">
        <f t="shared" si="271"/>
        <v>0</v>
      </c>
      <c r="AL100" s="45">
        <f>AL99</f>
        <v>0</v>
      </c>
      <c r="AM100" s="12">
        <f t="shared" si="272"/>
        <v>0</v>
      </c>
      <c r="AN100" s="23">
        <f t="shared" si="273"/>
        <v>0</v>
      </c>
      <c r="AO100" s="45">
        <f>AO99</f>
        <v>0</v>
      </c>
      <c r="AP100" s="12">
        <f t="shared" si="274"/>
        <v>0</v>
      </c>
      <c r="AQ100" s="23">
        <f t="shared" si="275"/>
        <v>0</v>
      </c>
      <c r="AR100" s="45">
        <f>AR99</f>
        <v>0</v>
      </c>
      <c r="AS100" s="12">
        <f t="shared" si="276"/>
        <v>0</v>
      </c>
      <c r="AT100" s="23">
        <f t="shared" si="277"/>
        <v>0</v>
      </c>
      <c r="AU100" s="45">
        <f>AU99</f>
        <v>0</v>
      </c>
      <c r="AV100" s="12">
        <f t="shared" si="278"/>
        <v>0</v>
      </c>
      <c r="AW100" s="23">
        <f t="shared" si="279"/>
        <v>0</v>
      </c>
      <c r="AX100" s="45">
        <f>AX99</f>
        <v>0</v>
      </c>
      <c r="AY100" s="12">
        <f t="shared" si="280"/>
        <v>0</v>
      </c>
      <c r="AZ100" s="23">
        <f t="shared" si="281"/>
        <v>0</v>
      </c>
      <c r="BA100" s="45">
        <f>BA99</f>
        <v>0</v>
      </c>
      <c r="BB100" s="12">
        <f t="shared" si="282"/>
        <v>0</v>
      </c>
      <c r="BC100" s="23">
        <f t="shared" si="283"/>
        <v>0</v>
      </c>
      <c r="BD100" s="45">
        <f>BD99</f>
        <v>0</v>
      </c>
      <c r="BE100" s="12">
        <f t="shared" si="284"/>
        <v>0</v>
      </c>
      <c r="BF100" s="23">
        <f t="shared" si="285"/>
        <v>0</v>
      </c>
      <c r="BG100" s="45">
        <f>BG99</f>
        <v>0</v>
      </c>
      <c r="BH100" s="12">
        <f t="shared" si="286"/>
        <v>0</v>
      </c>
      <c r="BI100" s="23">
        <f t="shared" si="287"/>
        <v>0</v>
      </c>
      <c r="BJ100" s="45">
        <f>BJ99</f>
        <v>0</v>
      </c>
      <c r="BK100" s="12">
        <f t="shared" si="288"/>
        <v>0</v>
      </c>
      <c r="BL100" s="23">
        <f t="shared" si="289"/>
        <v>0</v>
      </c>
      <c r="BM100" s="45">
        <f>BM99</f>
        <v>0</v>
      </c>
      <c r="BN100" s="12">
        <f t="shared" si="290"/>
        <v>0</v>
      </c>
      <c r="BO100" s="23">
        <f t="shared" si="291"/>
        <v>0</v>
      </c>
      <c r="BP100" s="45">
        <f>BP99</f>
        <v>0</v>
      </c>
      <c r="BQ100" s="12">
        <f t="shared" si="292"/>
        <v>0</v>
      </c>
      <c r="BR100" s="23">
        <f t="shared" si="293"/>
        <v>0</v>
      </c>
      <c r="BS100" s="45">
        <f>BS99</f>
        <v>0</v>
      </c>
      <c r="BT100" s="12">
        <f t="shared" si="294"/>
        <v>0</v>
      </c>
      <c r="BU100" s="23">
        <f t="shared" si="295"/>
        <v>0</v>
      </c>
      <c r="BV100" s="45">
        <f>BV99</f>
        <v>0</v>
      </c>
      <c r="BW100" s="12">
        <f t="shared" si="296"/>
        <v>0</v>
      </c>
      <c r="BX100" s="23">
        <f t="shared" si="297"/>
        <v>0</v>
      </c>
      <c r="BY100" s="45">
        <f>BY99</f>
        <v>0</v>
      </c>
      <c r="BZ100" s="12">
        <f t="shared" si="298"/>
        <v>0</v>
      </c>
      <c r="CA100" s="23">
        <f t="shared" si="299"/>
        <v>0</v>
      </c>
      <c r="CB100" s="45">
        <f>CB99</f>
        <v>0</v>
      </c>
      <c r="CC100" s="12">
        <f t="shared" si="300"/>
        <v>0</v>
      </c>
      <c r="CD100" s="23">
        <f t="shared" si="301"/>
        <v>0</v>
      </c>
      <c r="CE100" s="45">
        <f>CE99</f>
        <v>0</v>
      </c>
      <c r="CF100" s="12">
        <f t="shared" si="302"/>
        <v>0</v>
      </c>
      <c r="CG100" s="23">
        <f t="shared" si="303"/>
        <v>0</v>
      </c>
      <c r="CH100" s="45">
        <f>CH99</f>
        <v>0</v>
      </c>
      <c r="CI100" s="12">
        <f t="shared" si="304"/>
        <v>0</v>
      </c>
      <c r="CJ100" s="23">
        <f t="shared" si="305"/>
        <v>0</v>
      </c>
      <c r="CK100" s="45">
        <f>CK99</f>
        <v>0</v>
      </c>
      <c r="CL100" s="12">
        <f t="shared" si="306"/>
        <v>0</v>
      </c>
      <c r="CM100" s="23">
        <f t="shared" si="307"/>
        <v>0</v>
      </c>
      <c r="CN100" s="45">
        <f>CN99</f>
        <v>0</v>
      </c>
      <c r="CO100" s="12">
        <f t="shared" si="308"/>
        <v>0</v>
      </c>
      <c r="CP100" s="23">
        <f t="shared" si="309"/>
        <v>0</v>
      </c>
      <c r="CQ100" s="45">
        <f>CQ99</f>
        <v>0</v>
      </c>
      <c r="CR100" s="12">
        <f t="shared" si="310"/>
        <v>0</v>
      </c>
      <c r="CS100" s="23">
        <f t="shared" si="311"/>
        <v>0</v>
      </c>
      <c r="CT100" s="45">
        <f>CT99</f>
        <v>0</v>
      </c>
      <c r="CU100" s="12">
        <f t="shared" si="312"/>
        <v>0</v>
      </c>
      <c r="CV100" s="23">
        <f t="shared" si="313"/>
        <v>0</v>
      </c>
      <c r="CW100" s="45">
        <f>CW99</f>
        <v>0</v>
      </c>
      <c r="CX100" s="12">
        <f t="shared" si="314"/>
        <v>0</v>
      </c>
      <c r="CY100" s="24">
        <f t="shared" si="315"/>
        <v>0</v>
      </c>
      <c r="CZ100" s="45">
        <f>CZ99</f>
        <v>0</v>
      </c>
      <c r="DA100" s="12">
        <f t="shared" si="316"/>
        <v>0</v>
      </c>
      <c r="DB100" s="23">
        <f t="shared" si="317"/>
        <v>0</v>
      </c>
    </row>
    <row r="101" spans="1:106" ht="15.75" hidden="1" thickBot="1" x14ac:dyDescent="0.35">
      <c r="A101" s="1"/>
      <c r="B101" s="1"/>
      <c r="C101" s="1"/>
      <c r="D101" s="116" t="str">
        <f t="shared" si="256"/>
        <v>-</v>
      </c>
      <c r="E101" s="230"/>
      <c r="F101" s="237" t="s">
        <v>251</v>
      </c>
      <c r="G101" s="225"/>
      <c r="H101" s="225"/>
      <c r="I101" s="238">
        <v>20</v>
      </c>
      <c r="J101" s="125"/>
      <c r="K101" s="126" t="str">
        <f>+IF(F101="","",IF(F101=VLOOKUP(F101,'Master Data (December 2025)'!$B$10:$B$1857,1),"-","No Data"))</f>
        <v>No Data</v>
      </c>
      <c r="L101" s="127">
        <v>1</v>
      </c>
      <c r="M101" s="127">
        <v>1</v>
      </c>
      <c r="N101" s="45"/>
      <c r="O101" s="12">
        <f t="shared" si="257"/>
        <v>0</v>
      </c>
      <c r="P101" s="23">
        <f>N101</f>
        <v>0</v>
      </c>
      <c r="Q101" s="45"/>
      <c r="R101" s="12">
        <f t="shared" si="258"/>
        <v>0</v>
      </c>
      <c r="S101" s="23">
        <f t="shared" si="259"/>
        <v>0</v>
      </c>
      <c r="T101" s="45"/>
      <c r="U101" s="12">
        <f t="shared" si="260"/>
        <v>0</v>
      </c>
      <c r="V101" s="23">
        <f t="shared" si="261"/>
        <v>0</v>
      </c>
      <c r="W101" s="45"/>
      <c r="X101" s="12">
        <f t="shared" si="262"/>
        <v>0</v>
      </c>
      <c r="Y101" s="23">
        <f t="shared" si="263"/>
        <v>0</v>
      </c>
      <c r="Z101" s="45"/>
      <c r="AA101" s="12">
        <f t="shared" si="264"/>
        <v>0</v>
      </c>
      <c r="AB101" s="23">
        <f t="shared" si="265"/>
        <v>0</v>
      </c>
      <c r="AC101" s="45"/>
      <c r="AD101" s="12">
        <f t="shared" si="266"/>
        <v>0</v>
      </c>
      <c r="AE101" s="23">
        <f t="shared" si="267"/>
        <v>0</v>
      </c>
      <c r="AF101" s="45"/>
      <c r="AG101" s="12">
        <f t="shared" si="268"/>
        <v>0</v>
      </c>
      <c r="AH101" s="23">
        <f t="shared" si="269"/>
        <v>0</v>
      </c>
      <c r="AI101" s="45"/>
      <c r="AJ101" s="12">
        <f t="shared" si="270"/>
        <v>0</v>
      </c>
      <c r="AK101" s="23">
        <f t="shared" si="271"/>
        <v>0</v>
      </c>
      <c r="AL101" s="45"/>
      <c r="AM101" s="12">
        <f t="shared" si="272"/>
        <v>0</v>
      </c>
      <c r="AN101" s="23">
        <f t="shared" si="273"/>
        <v>0</v>
      </c>
      <c r="AO101" s="45"/>
      <c r="AP101" s="12">
        <f t="shared" si="274"/>
        <v>0</v>
      </c>
      <c r="AQ101" s="23">
        <f t="shared" si="275"/>
        <v>0</v>
      </c>
      <c r="AR101" s="45"/>
      <c r="AS101" s="12">
        <f t="shared" si="276"/>
        <v>0</v>
      </c>
      <c r="AT101" s="23">
        <f t="shared" si="277"/>
        <v>0</v>
      </c>
      <c r="AU101" s="45"/>
      <c r="AV101" s="12">
        <f t="shared" si="278"/>
        <v>0</v>
      </c>
      <c r="AW101" s="23">
        <f t="shared" si="279"/>
        <v>0</v>
      </c>
      <c r="AX101" s="45"/>
      <c r="AY101" s="12">
        <f t="shared" si="280"/>
        <v>0</v>
      </c>
      <c r="AZ101" s="23">
        <f t="shared" si="281"/>
        <v>0</v>
      </c>
      <c r="BA101" s="45"/>
      <c r="BB101" s="12">
        <f t="shared" si="282"/>
        <v>0</v>
      </c>
      <c r="BC101" s="23">
        <f t="shared" si="283"/>
        <v>0</v>
      </c>
      <c r="BD101" s="45"/>
      <c r="BE101" s="12">
        <f t="shared" si="284"/>
        <v>0</v>
      </c>
      <c r="BF101" s="23">
        <f t="shared" si="285"/>
        <v>0</v>
      </c>
      <c r="BG101" s="45"/>
      <c r="BH101" s="12">
        <f t="shared" si="286"/>
        <v>0</v>
      </c>
      <c r="BI101" s="23">
        <f t="shared" si="287"/>
        <v>0</v>
      </c>
      <c r="BJ101" s="45"/>
      <c r="BK101" s="12">
        <f t="shared" si="288"/>
        <v>0</v>
      </c>
      <c r="BL101" s="23">
        <f t="shared" si="289"/>
        <v>0</v>
      </c>
      <c r="BM101" s="45"/>
      <c r="BN101" s="12">
        <f t="shared" si="290"/>
        <v>0</v>
      </c>
      <c r="BO101" s="23">
        <f t="shared" si="291"/>
        <v>0</v>
      </c>
      <c r="BP101" s="45"/>
      <c r="BQ101" s="12">
        <f t="shared" si="292"/>
        <v>0</v>
      </c>
      <c r="BR101" s="23">
        <f t="shared" si="293"/>
        <v>0</v>
      </c>
      <c r="BS101" s="45"/>
      <c r="BT101" s="12">
        <f t="shared" si="294"/>
        <v>0</v>
      </c>
      <c r="BU101" s="23">
        <f t="shared" si="295"/>
        <v>0</v>
      </c>
      <c r="BV101" s="45"/>
      <c r="BW101" s="12">
        <f t="shared" si="296"/>
        <v>0</v>
      </c>
      <c r="BX101" s="23">
        <f t="shared" si="297"/>
        <v>0</v>
      </c>
      <c r="BY101" s="45"/>
      <c r="BZ101" s="12">
        <f t="shared" si="298"/>
        <v>0</v>
      </c>
      <c r="CA101" s="23">
        <f t="shared" si="299"/>
        <v>0</v>
      </c>
      <c r="CB101" s="45"/>
      <c r="CC101" s="12">
        <f t="shared" si="300"/>
        <v>0</v>
      </c>
      <c r="CD101" s="23">
        <f t="shared" si="301"/>
        <v>0</v>
      </c>
      <c r="CE101" s="45"/>
      <c r="CF101" s="12">
        <f t="shared" si="302"/>
        <v>0</v>
      </c>
      <c r="CG101" s="23">
        <f t="shared" si="303"/>
        <v>0</v>
      </c>
      <c r="CH101" s="45"/>
      <c r="CI101" s="12">
        <f t="shared" si="304"/>
        <v>0</v>
      </c>
      <c r="CJ101" s="23">
        <f t="shared" si="305"/>
        <v>0</v>
      </c>
      <c r="CK101" s="45"/>
      <c r="CL101" s="12">
        <f t="shared" si="306"/>
        <v>0</v>
      </c>
      <c r="CM101" s="23">
        <f t="shared" si="307"/>
        <v>0</v>
      </c>
      <c r="CN101" s="45"/>
      <c r="CO101" s="12">
        <f t="shared" si="308"/>
        <v>0</v>
      </c>
      <c r="CP101" s="23">
        <f t="shared" si="309"/>
        <v>0</v>
      </c>
      <c r="CQ101" s="45"/>
      <c r="CR101" s="12">
        <f t="shared" si="310"/>
        <v>0</v>
      </c>
      <c r="CS101" s="23">
        <f t="shared" si="311"/>
        <v>0</v>
      </c>
      <c r="CT101" s="45"/>
      <c r="CU101" s="12">
        <f t="shared" si="312"/>
        <v>0</v>
      </c>
      <c r="CV101" s="23">
        <f t="shared" si="313"/>
        <v>0</v>
      </c>
      <c r="CW101" s="45"/>
      <c r="CX101" s="12">
        <f t="shared" si="314"/>
        <v>0</v>
      </c>
      <c r="CY101" s="24">
        <f t="shared" si="315"/>
        <v>0</v>
      </c>
      <c r="CZ101" s="45"/>
      <c r="DA101" s="12">
        <f t="shared" si="316"/>
        <v>0</v>
      </c>
      <c r="DB101" s="23">
        <f t="shared" si="317"/>
        <v>0</v>
      </c>
    </row>
    <row r="102" spans="1:106" ht="15.75" hidden="1" thickBot="1" x14ac:dyDescent="0.35">
      <c r="A102" s="1"/>
      <c r="B102" s="1"/>
      <c r="C102" s="1"/>
      <c r="D102" s="116" t="str">
        <f t="shared" si="256"/>
        <v>-</v>
      </c>
      <c r="E102" s="231"/>
      <c r="F102" s="239" t="s">
        <v>238</v>
      </c>
      <c r="G102" s="92"/>
      <c r="H102" s="92"/>
      <c r="I102" s="240">
        <v>10</v>
      </c>
      <c r="J102" s="125"/>
      <c r="K102" s="126" t="str">
        <f>+IF(F102="","",IF(F102=VLOOKUP(F102,'Master Data (December 2025)'!$B$10:$B$1857,1),"-","No Data"))</f>
        <v>No Data</v>
      </c>
      <c r="L102" s="127">
        <v>1</v>
      </c>
      <c r="M102" s="127">
        <v>1</v>
      </c>
      <c r="N102" s="45"/>
      <c r="O102" s="12">
        <f t="shared" si="257"/>
        <v>0</v>
      </c>
      <c r="P102" s="23">
        <f>N102</f>
        <v>0</v>
      </c>
      <c r="Q102" s="45"/>
      <c r="R102" s="12">
        <f t="shared" si="258"/>
        <v>0</v>
      </c>
      <c r="S102" s="23">
        <f t="shared" si="259"/>
        <v>0</v>
      </c>
      <c r="T102" s="45"/>
      <c r="U102" s="12">
        <f t="shared" si="260"/>
        <v>0</v>
      </c>
      <c r="V102" s="23">
        <f t="shared" si="261"/>
        <v>0</v>
      </c>
      <c r="W102" s="45"/>
      <c r="X102" s="12">
        <f t="shared" si="262"/>
        <v>0</v>
      </c>
      <c r="Y102" s="23">
        <f t="shared" si="263"/>
        <v>0</v>
      </c>
      <c r="Z102" s="45"/>
      <c r="AA102" s="12">
        <f t="shared" si="264"/>
        <v>0</v>
      </c>
      <c r="AB102" s="23">
        <f t="shared" si="265"/>
        <v>0</v>
      </c>
      <c r="AC102" s="45"/>
      <c r="AD102" s="12">
        <f t="shared" si="266"/>
        <v>0</v>
      </c>
      <c r="AE102" s="23">
        <f t="shared" si="267"/>
        <v>0</v>
      </c>
      <c r="AF102" s="45"/>
      <c r="AG102" s="12">
        <f t="shared" si="268"/>
        <v>0</v>
      </c>
      <c r="AH102" s="23">
        <f t="shared" si="269"/>
        <v>0</v>
      </c>
      <c r="AI102" s="45"/>
      <c r="AJ102" s="12">
        <f t="shared" si="270"/>
        <v>0</v>
      </c>
      <c r="AK102" s="23">
        <f t="shared" si="271"/>
        <v>0</v>
      </c>
      <c r="AL102" s="45"/>
      <c r="AM102" s="12">
        <f t="shared" si="272"/>
        <v>0</v>
      </c>
      <c r="AN102" s="23">
        <f t="shared" si="273"/>
        <v>0</v>
      </c>
      <c r="AO102" s="45"/>
      <c r="AP102" s="12">
        <f t="shared" si="274"/>
        <v>0</v>
      </c>
      <c r="AQ102" s="23">
        <f t="shared" si="275"/>
        <v>0</v>
      </c>
      <c r="AR102" s="45"/>
      <c r="AS102" s="12">
        <f t="shared" si="276"/>
        <v>0</v>
      </c>
      <c r="AT102" s="23">
        <f t="shared" si="277"/>
        <v>0</v>
      </c>
      <c r="AU102" s="45"/>
      <c r="AV102" s="12">
        <f t="shared" si="278"/>
        <v>0</v>
      </c>
      <c r="AW102" s="23">
        <f t="shared" si="279"/>
        <v>0</v>
      </c>
      <c r="AX102" s="45"/>
      <c r="AY102" s="12">
        <f t="shared" si="280"/>
        <v>0</v>
      </c>
      <c r="AZ102" s="23">
        <f t="shared" si="281"/>
        <v>0</v>
      </c>
      <c r="BA102" s="45"/>
      <c r="BB102" s="12">
        <f t="shared" si="282"/>
        <v>0</v>
      </c>
      <c r="BC102" s="23">
        <f t="shared" si="283"/>
        <v>0</v>
      </c>
      <c r="BD102" s="45"/>
      <c r="BE102" s="12">
        <f t="shared" si="284"/>
        <v>0</v>
      </c>
      <c r="BF102" s="23">
        <f t="shared" si="285"/>
        <v>0</v>
      </c>
      <c r="BG102" s="45"/>
      <c r="BH102" s="12">
        <f t="shared" si="286"/>
        <v>0</v>
      </c>
      <c r="BI102" s="23">
        <f t="shared" si="287"/>
        <v>0</v>
      </c>
      <c r="BJ102" s="45"/>
      <c r="BK102" s="12">
        <f t="shared" si="288"/>
        <v>0</v>
      </c>
      <c r="BL102" s="23">
        <f t="shared" si="289"/>
        <v>0</v>
      </c>
      <c r="BM102" s="45"/>
      <c r="BN102" s="12">
        <f t="shared" si="290"/>
        <v>0</v>
      </c>
      <c r="BO102" s="23">
        <f t="shared" si="291"/>
        <v>0</v>
      </c>
      <c r="BP102" s="45"/>
      <c r="BQ102" s="12">
        <f t="shared" si="292"/>
        <v>0</v>
      </c>
      <c r="BR102" s="23">
        <f t="shared" si="293"/>
        <v>0</v>
      </c>
      <c r="BS102" s="45"/>
      <c r="BT102" s="12">
        <f t="shared" si="294"/>
        <v>0</v>
      </c>
      <c r="BU102" s="23">
        <f t="shared" si="295"/>
        <v>0</v>
      </c>
      <c r="BV102" s="45"/>
      <c r="BW102" s="12">
        <f t="shared" si="296"/>
        <v>0</v>
      </c>
      <c r="BX102" s="23">
        <f t="shared" si="297"/>
        <v>0</v>
      </c>
      <c r="BY102" s="45"/>
      <c r="BZ102" s="12">
        <f t="shared" si="298"/>
        <v>0</v>
      </c>
      <c r="CA102" s="23">
        <f t="shared" si="299"/>
        <v>0</v>
      </c>
      <c r="CB102" s="45"/>
      <c r="CC102" s="12">
        <f t="shared" si="300"/>
        <v>0</v>
      </c>
      <c r="CD102" s="23">
        <f t="shared" si="301"/>
        <v>0</v>
      </c>
      <c r="CE102" s="45"/>
      <c r="CF102" s="12">
        <f t="shared" si="302"/>
        <v>0</v>
      </c>
      <c r="CG102" s="23">
        <f t="shared" si="303"/>
        <v>0</v>
      </c>
      <c r="CH102" s="45"/>
      <c r="CI102" s="12">
        <f t="shared" si="304"/>
        <v>0</v>
      </c>
      <c r="CJ102" s="23">
        <f t="shared" si="305"/>
        <v>0</v>
      </c>
      <c r="CK102" s="45"/>
      <c r="CL102" s="12">
        <f t="shared" si="306"/>
        <v>0</v>
      </c>
      <c r="CM102" s="23">
        <f t="shared" si="307"/>
        <v>0</v>
      </c>
      <c r="CN102" s="45"/>
      <c r="CO102" s="12">
        <f t="shared" si="308"/>
        <v>0</v>
      </c>
      <c r="CP102" s="23">
        <f t="shared" si="309"/>
        <v>0</v>
      </c>
      <c r="CQ102" s="45"/>
      <c r="CR102" s="12">
        <f t="shared" si="310"/>
        <v>0</v>
      </c>
      <c r="CS102" s="23">
        <f t="shared" si="311"/>
        <v>0</v>
      </c>
      <c r="CT102" s="45"/>
      <c r="CU102" s="12">
        <f t="shared" si="312"/>
        <v>0</v>
      </c>
      <c r="CV102" s="23">
        <f t="shared" si="313"/>
        <v>0</v>
      </c>
      <c r="CW102" s="45"/>
      <c r="CX102" s="12">
        <f t="shared" si="314"/>
        <v>0</v>
      </c>
      <c r="CY102" s="24">
        <f t="shared" si="315"/>
        <v>0</v>
      </c>
      <c r="CZ102" s="45"/>
      <c r="DA102" s="12">
        <f t="shared" si="316"/>
        <v>0</v>
      </c>
      <c r="DB102" s="23">
        <f t="shared" si="317"/>
        <v>0</v>
      </c>
    </row>
    <row r="103" spans="1:106" ht="15.75" thickBot="1" x14ac:dyDescent="0.35">
      <c r="A103" s="1"/>
      <c r="B103" s="1"/>
      <c r="C103" s="1"/>
      <c r="D103" s="116" t="str">
        <f t="shared" si="256"/>
        <v>-</v>
      </c>
      <c r="E103" s="229" t="s">
        <v>269</v>
      </c>
      <c r="F103" s="232" t="s">
        <v>169</v>
      </c>
      <c r="G103" s="233"/>
      <c r="H103" s="233"/>
      <c r="I103" s="234">
        <v>45</v>
      </c>
      <c r="J103" s="125"/>
      <c r="K103" s="126" t="str">
        <f>+IF(F103="","",IF(F103=VLOOKUP(F103,'Master Data (December 2025)'!$B$10:$B$1857,1),"-","No Data"))</f>
        <v>-</v>
      </c>
      <c r="L103" s="127">
        <v>750</v>
      </c>
      <c r="M103" s="127">
        <v>1</v>
      </c>
      <c r="N103" s="45"/>
      <c r="O103" s="12">
        <f t="shared" si="257"/>
        <v>0</v>
      </c>
      <c r="P103" s="23">
        <f t="shared" ref="P103:P104" si="318">N103</f>
        <v>0</v>
      </c>
      <c r="Q103" s="45"/>
      <c r="R103" s="12">
        <f t="shared" si="258"/>
        <v>0</v>
      </c>
      <c r="S103" s="23">
        <f t="shared" si="259"/>
        <v>0</v>
      </c>
      <c r="T103" s="45"/>
      <c r="U103" s="12">
        <f t="shared" si="260"/>
        <v>0</v>
      </c>
      <c r="V103" s="23">
        <f t="shared" si="261"/>
        <v>0</v>
      </c>
      <c r="W103" s="45"/>
      <c r="X103" s="12">
        <f t="shared" si="262"/>
        <v>0</v>
      </c>
      <c r="Y103" s="23">
        <f t="shared" si="263"/>
        <v>0</v>
      </c>
      <c r="Z103" s="45"/>
      <c r="AA103" s="12">
        <f t="shared" si="264"/>
        <v>0</v>
      </c>
      <c r="AB103" s="23">
        <f t="shared" si="265"/>
        <v>0</v>
      </c>
      <c r="AC103" s="45"/>
      <c r="AD103" s="12">
        <f t="shared" si="266"/>
        <v>0</v>
      </c>
      <c r="AE103" s="23">
        <f t="shared" si="267"/>
        <v>0</v>
      </c>
      <c r="AF103" s="45"/>
      <c r="AG103" s="12">
        <f t="shared" si="268"/>
        <v>0</v>
      </c>
      <c r="AH103" s="23">
        <f t="shared" si="269"/>
        <v>0</v>
      </c>
      <c r="AI103" s="45"/>
      <c r="AJ103" s="12">
        <f t="shared" si="270"/>
        <v>0</v>
      </c>
      <c r="AK103" s="23">
        <f t="shared" si="271"/>
        <v>0</v>
      </c>
      <c r="AL103" s="45"/>
      <c r="AM103" s="12">
        <f t="shared" si="272"/>
        <v>0</v>
      </c>
      <c r="AN103" s="23">
        <f t="shared" si="273"/>
        <v>0</v>
      </c>
      <c r="AO103" s="45"/>
      <c r="AP103" s="12">
        <f t="shared" si="274"/>
        <v>0</v>
      </c>
      <c r="AQ103" s="23">
        <f t="shared" si="275"/>
        <v>0</v>
      </c>
      <c r="AR103" s="45"/>
      <c r="AS103" s="12">
        <f t="shared" si="276"/>
        <v>0</v>
      </c>
      <c r="AT103" s="23">
        <f t="shared" si="277"/>
        <v>0</v>
      </c>
      <c r="AU103" s="45"/>
      <c r="AV103" s="12">
        <f t="shared" si="278"/>
        <v>0</v>
      </c>
      <c r="AW103" s="23">
        <f t="shared" si="279"/>
        <v>0</v>
      </c>
      <c r="AX103" s="45"/>
      <c r="AY103" s="12">
        <f t="shared" si="280"/>
        <v>0</v>
      </c>
      <c r="AZ103" s="23">
        <f t="shared" si="281"/>
        <v>0</v>
      </c>
      <c r="BA103" s="45"/>
      <c r="BB103" s="12">
        <f t="shared" si="282"/>
        <v>0</v>
      </c>
      <c r="BC103" s="23">
        <f t="shared" si="283"/>
        <v>0</v>
      </c>
      <c r="BD103" s="45"/>
      <c r="BE103" s="12">
        <f t="shared" si="284"/>
        <v>0</v>
      </c>
      <c r="BF103" s="23">
        <f t="shared" si="285"/>
        <v>0</v>
      </c>
      <c r="BG103" s="45"/>
      <c r="BH103" s="12">
        <f t="shared" si="286"/>
        <v>0</v>
      </c>
      <c r="BI103" s="23">
        <f t="shared" si="287"/>
        <v>0</v>
      </c>
      <c r="BJ103" s="45"/>
      <c r="BK103" s="12">
        <f t="shared" si="288"/>
        <v>0</v>
      </c>
      <c r="BL103" s="23">
        <f t="shared" si="289"/>
        <v>0</v>
      </c>
      <c r="BM103" s="45"/>
      <c r="BN103" s="12">
        <f t="shared" si="290"/>
        <v>0</v>
      </c>
      <c r="BO103" s="23">
        <f t="shared" si="291"/>
        <v>0</v>
      </c>
      <c r="BP103" s="45"/>
      <c r="BQ103" s="12">
        <f t="shared" si="292"/>
        <v>0</v>
      </c>
      <c r="BR103" s="23">
        <f t="shared" si="293"/>
        <v>0</v>
      </c>
      <c r="BS103" s="45"/>
      <c r="BT103" s="12">
        <f t="shared" si="294"/>
        <v>0</v>
      </c>
      <c r="BU103" s="23">
        <f t="shared" si="295"/>
        <v>0</v>
      </c>
      <c r="BV103" s="45"/>
      <c r="BW103" s="12">
        <f t="shared" si="296"/>
        <v>0</v>
      </c>
      <c r="BX103" s="23">
        <f t="shared" si="297"/>
        <v>0</v>
      </c>
      <c r="BY103" s="45"/>
      <c r="BZ103" s="12">
        <f t="shared" si="298"/>
        <v>0</v>
      </c>
      <c r="CA103" s="23">
        <f t="shared" si="299"/>
        <v>0</v>
      </c>
      <c r="CB103" s="45"/>
      <c r="CC103" s="12">
        <f t="shared" si="300"/>
        <v>0</v>
      </c>
      <c r="CD103" s="23">
        <f t="shared" si="301"/>
        <v>0</v>
      </c>
      <c r="CE103" s="45"/>
      <c r="CF103" s="12">
        <f t="shared" si="302"/>
        <v>0</v>
      </c>
      <c r="CG103" s="23">
        <f t="shared" si="303"/>
        <v>0</v>
      </c>
      <c r="CH103" s="45"/>
      <c r="CI103" s="12">
        <f t="shared" si="304"/>
        <v>0</v>
      </c>
      <c r="CJ103" s="23">
        <f t="shared" si="305"/>
        <v>0</v>
      </c>
      <c r="CK103" s="45"/>
      <c r="CL103" s="12">
        <f t="shared" si="306"/>
        <v>0</v>
      </c>
      <c r="CM103" s="23">
        <f t="shared" si="307"/>
        <v>0</v>
      </c>
      <c r="CN103" s="45"/>
      <c r="CO103" s="12">
        <f t="shared" si="308"/>
        <v>0</v>
      </c>
      <c r="CP103" s="23">
        <f t="shared" si="309"/>
        <v>0</v>
      </c>
      <c r="CQ103" s="45"/>
      <c r="CR103" s="12">
        <f t="shared" si="310"/>
        <v>0</v>
      </c>
      <c r="CS103" s="23">
        <f t="shared" si="311"/>
        <v>0</v>
      </c>
      <c r="CT103" s="45"/>
      <c r="CU103" s="12">
        <f t="shared" si="312"/>
        <v>0</v>
      </c>
      <c r="CV103" s="23">
        <f t="shared" si="313"/>
        <v>0</v>
      </c>
      <c r="CW103" s="45"/>
      <c r="CX103" s="12">
        <f t="shared" si="314"/>
        <v>0</v>
      </c>
      <c r="CY103" s="24">
        <f t="shared" si="315"/>
        <v>0</v>
      </c>
      <c r="CZ103" s="45"/>
      <c r="DA103" s="12">
        <f t="shared" si="316"/>
        <v>0</v>
      </c>
      <c r="DB103" s="23">
        <f t="shared" si="317"/>
        <v>0</v>
      </c>
    </row>
    <row r="104" spans="1:106" ht="15.75" hidden="1" thickBot="1" x14ac:dyDescent="0.35">
      <c r="A104" s="1"/>
      <c r="B104" s="1"/>
      <c r="C104" s="1"/>
      <c r="D104" s="116" t="str">
        <f t="shared" si="256"/>
        <v>-</v>
      </c>
      <c r="E104" s="230"/>
      <c r="F104" s="235" t="s">
        <v>173</v>
      </c>
      <c r="G104" s="225"/>
      <c r="H104" s="225"/>
      <c r="I104" s="236">
        <v>15</v>
      </c>
      <c r="J104" s="125"/>
      <c r="K104" s="126" t="str">
        <f>+IF(F104="","",IF(F104=VLOOKUP(F104,'Master Data (December 2025)'!$B$10:$B$1857,1),"-","No Data"))</f>
        <v>-</v>
      </c>
      <c r="L104" s="127">
        <v>1</v>
      </c>
      <c r="M104" s="127">
        <v>1</v>
      </c>
      <c r="N104" s="45">
        <f>N103</f>
        <v>0</v>
      </c>
      <c r="O104" s="12">
        <f t="shared" si="257"/>
        <v>0</v>
      </c>
      <c r="P104" s="23">
        <f t="shared" si="318"/>
        <v>0</v>
      </c>
      <c r="Q104" s="45">
        <f>Q103</f>
        <v>0</v>
      </c>
      <c r="R104" s="12">
        <f t="shared" si="258"/>
        <v>0</v>
      </c>
      <c r="S104" s="23">
        <f t="shared" si="259"/>
        <v>0</v>
      </c>
      <c r="T104" s="45">
        <f>T103</f>
        <v>0</v>
      </c>
      <c r="U104" s="12">
        <f t="shared" si="260"/>
        <v>0</v>
      </c>
      <c r="V104" s="23">
        <f t="shared" si="261"/>
        <v>0</v>
      </c>
      <c r="W104" s="45">
        <f>W103</f>
        <v>0</v>
      </c>
      <c r="X104" s="12">
        <f t="shared" si="262"/>
        <v>0</v>
      </c>
      <c r="Y104" s="23">
        <f t="shared" si="263"/>
        <v>0</v>
      </c>
      <c r="Z104" s="45">
        <f>Z103</f>
        <v>0</v>
      </c>
      <c r="AA104" s="12">
        <f t="shared" si="264"/>
        <v>0</v>
      </c>
      <c r="AB104" s="23">
        <f t="shared" si="265"/>
        <v>0</v>
      </c>
      <c r="AC104" s="45">
        <f>AC103</f>
        <v>0</v>
      </c>
      <c r="AD104" s="12">
        <f t="shared" si="266"/>
        <v>0</v>
      </c>
      <c r="AE104" s="23">
        <f t="shared" si="267"/>
        <v>0</v>
      </c>
      <c r="AF104" s="45">
        <f>AF103</f>
        <v>0</v>
      </c>
      <c r="AG104" s="12">
        <f t="shared" si="268"/>
        <v>0</v>
      </c>
      <c r="AH104" s="23">
        <f t="shared" si="269"/>
        <v>0</v>
      </c>
      <c r="AI104" s="45">
        <f>AI103</f>
        <v>0</v>
      </c>
      <c r="AJ104" s="12">
        <f t="shared" si="270"/>
        <v>0</v>
      </c>
      <c r="AK104" s="23">
        <f t="shared" si="271"/>
        <v>0</v>
      </c>
      <c r="AL104" s="45">
        <f>AL103</f>
        <v>0</v>
      </c>
      <c r="AM104" s="12">
        <f t="shared" si="272"/>
        <v>0</v>
      </c>
      <c r="AN104" s="23">
        <f t="shared" si="273"/>
        <v>0</v>
      </c>
      <c r="AO104" s="45">
        <f>AO103</f>
        <v>0</v>
      </c>
      <c r="AP104" s="12">
        <f t="shared" si="274"/>
        <v>0</v>
      </c>
      <c r="AQ104" s="23">
        <f t="shared" si="275"/>
        <v>0</v>
      </c>
      <c r="AR104" s="45">
        <f>AR103</f>
        <v>0</v>
      </c>
      <c r="AS104" s="12">
        <f t="shared" si="276"/>
        <v>0</v>
      </c>
      <c r="AT104" s="23">
        <f t="shared" si="277"/>
        <v>0</v>
      </c>
      <c r="AU104" s="45">
        <f>AU103</f>
        <v>0</v>
      </c>
      <c r="AV104" s="12">
        <f t="shared" si="278"/>
        <v>0</v>
      </c>
      <c r="AW104" s="23">
        <f t="shared" si="279"/>
        <v>0</v>
      </c>
      <c r="AX104" s="45">
        <f>AX103</f>
        <v>0</v>
      </c>
      <c r="AY104" s="12">
        <f t="shared" si="280"/>
        <v>0</v>
      </c>
      <c r="AZ104" s="23">
        <f t="shared" si="281"/>
        <v>0</v>
      </c>
      <c r="BA104" s="45">
        <f>BA103</f>
        <v>0</v>
      </c>
      <c r="BB104" s="12">
        <f t="shared" si="282"/>
        <v>0</v>
      </c>
      <c r="BC104" s="23">
        <f t="shared" si="283"/>
        <v>0</v>
      </c>
      <c r="BD104" s="45">
        <f>BD103</f>
        <v>0</v>
      </c>
      <c r="BE104" s="12">
        <f t="shared" si="284"/>
        <v>0</v>
      </c>
      <c r="BF104" s="23">
        <f t="shared" si="285"/>
        <v>0</v>
      </c>
      <c r="BG104" s="45">
        <f>BG103</f>
        <v>0</v>
      </c>
      <c r="BH104" s="12">
        <f t="shared" si="286"/>
        <v>0</v>
      </c>
      <c r="BI104" s="23">
        <f t="shared" si="287"/>
        <v>0</v>
      </c>
      <c r="BJ104" s="45">
        <f>BJ103</f>
        <v>0</v>
      </c>
      <c r="BK104" s="12">
        <f t="shared" si="288"/>
        <v>0</v>
      </c>
      <c r="BL104" s="23">
        <f t="shared" si="289"/>
        <v>0</v>
      </c>
      <c r="BM104" s="45">
        <f>BM103</f>
        <v>0</v>
      </c>
      <c r="BN104" s="12">
        <f t="shared" si="290"/>
        <v>0</v>
      </c>
      <c r="BO104" s="23">
        <f t="shared" si="291"/>
        <v>0</v>
      </c>
      <c r="BP104" s="45">
        <f>BP103</f>
        <v>0</v>
      </c>
      <c r="BQ104" s="12">
        <f t="shared" si="292"/>
        <v>0</v>
      </c>
      <c r="BR104" s="23">
        <f t="shared" si="293"/>
        <v>0</v>
      </c>
      <c r="BS104" s="45">
        <f>BS103</f>
        <v>0</v>
      </c>
      <c r="BT104" s="12">
        <f t="shared" si="294"/>
        <v>0</v>
      </c>
      <c r="BU104" s="23">
        <f t="shared" si="295"/>
        <v>0</v>
      </c>
      <c r="BV104" s="45">
        <f>BV103</f>
        <v>0</v>
      </c>
      <c r="BW104" s="12">
        <f t="shared" si="296"/>
        <v>0</v>
      </c>
      <c r="BX104" s="23">
        <f t="shared" si="297"/>
        <v>0</v>
      </c>
      <c r="BY104" s="45">
        <f>BY103</f>
        <v>0</v>
      </c>
      <c r="BZ104" s="12">
        <f t="shared" si="298"/>
        <v>0</v>
      </c>
      <c r="CA104" s="23">
        <f t="shared" si="299"/>
        <v>0</v>
      </c>
      <c r="CB104" s="45">
        <f>CB103</f>
        <v>0</v>
      </c>
      <c r="CC104" s="12">
        <f t="shared" si="300"/>
        <v>0</v>
      </c>
      <c r="CD104" s="23">
        <f t="shared" si="301"/>
        <v>0</v>
      </c>
      <c r="CE104" s="45">
        <f>CE103</f>
        <v>0</v>
      </c>
      <c r="CF104" s="12">
        <f t="shared" si="302"/>
        <v>0</v>
      </c>
      <c r="CG104" s="23">
        <f t="shared" si="303"/>
        <v>0</v>
      </c>
      <c r="CH104" s="45">
        <f>CH103</f>
        <v>0</v>
      </c>
      <c r="CI104" s="12">
        <f t="shared" si="304"/>
        <v>0</v>
      </c>
      <c r="CJ104" s="23">
        <f t="shared" si="305"/>
        <v>0</v>
      </c>
      <c r="CK104" s="45">
        <f>CK103</f>
        <v>0</v>
      </c>
      <c r="CL104" s="12">
        <f t="shared" si="306"/>
        <v>0</v>
      </c>
      <c r="CM104" s="23">
        <f t="shared" si="307"/>
        <v>0</v>
      </c>
      <c r="CN104" s="45">
        <f>CN103</f>
        <v>0</v>
      </c>
      <c r="CO104" s="12">
        <f t="shared" si="308"/>
        <v>0</v>
      </c>
      <c r="CP104" s="23">
        <f t="shared" si="309"/>
        <v>0</v>
      </c>
      <c r="CQ104" s="45">
        <f>CQ103</f>
        <v>0</v>
      </c>
      <c r="CR104" s="12">
        <f t="shared" si="310"/>
        <v>0</v>
      </c>
      <c r="CS104" s="23">
        <f t="shared" si="311"/>
        <v>0</v>
      </c>
      <c r="CT104" s="45">
        <f>CT103</f>
        <v>0</v>
      </c>
      <c r="CU104" s="12">
        <f t="shared" si="312"/>
        <v>0</v>
      </c>
      <c r="CV104" s="23">
        <f t="shared" si="313"/>
        <v>0</v>
      </c>
      <c r="CW104" s="45">
        <f>CW103</f>
        <v>0</v>
      </c>
      <c r="CX104" s="12">
        <f t="shared" si="314"/>
        <v>0</v>
      </c>
      <c r="CY104" s="24">
        <f t="shared" si="315"/>
        <v>0</v>
      </c>
      <c r="CZ104" s="45">
        <f>CZ103</f>
        <v>0</v>
      </c>
      <c r="DA104" s="12">
        <f t="shared" si="316"/>
        <v>0</v>
      </c>
      <c r="DB104" s="23">
        <f t="shared" si="317"/>
        <v>0</v>
      </c>
    </row>
    <row r="105" spans="1:106" ht="15.75" hidden="1" thickBot="1" x14ac:dyDescent="0.35">
      <c r="A105" s="1"/>
      <c r="B105" s="1"/>
      <c r="C105" s="1"/>
      <c r="D105" s="116" t="str">
        <f t="shared" si="256"/>
        <v>-</v>
      </c>
      <c r="E105" s="230"/>
      <c r="F105" s="237" t="s">
        <v>241</v>
      </c>
      <c r="G105" s="225"/>
      <c r="H105" s="225"/>
      <c r="I105" s="238">
        <v>15</v>
      </c>
      <c r="J105" s="125"/>
      <c r="K105" s="126" t="str">
        <f>+IF(F105="","",IF(F105=VLOOKUP(F105,'Master Data (December 2025)'!$B$10:$B$1857,1),"-","No Data"))</f>
        <v>No Data</v>
      </c>
      <c r="L105" s="127">
        <v>1</v>
      </c>
      <c r="M105" s="127">
        <v>1</v>
      </c>
      <c r="N105" s="45"/>
      <c r="O105" s="12">
        <f t="shared" si="257"/>
        <v>0</v>
      </c>
      <c r="P105" s="23">
        <f>N105</f>
        <v>0</v>
      </c>
      <c r="Q105" s="45"/>
      <c r="R105" s="12">
        <f t="shared" si="258"/>
        <v>0</v>
      </c>
      <c r="S105" s="23">
        <f t="shared" si="259"/>
        <v>0</v>
      </c>
      <c r="T105" s="45"/>
      <c r="U105" s="12">
        <f t="shared" si="260"/>
        <v>0</v>
      </c>
      <c r="V105" s="23">
        <f t="shared" si="261"/>
        <v>0</v>
      </c>
      <c r="W105" s="45"/>
      <c r="X105" s="12">
        <f t="shared" si="262"/>
        <v>0</v>
      </c>
      <c r="Y105" s="23">
        <f t="shared" si="263"/>
        <v>0</v>
      </c>
      <c r="Z105" s="45"/>
      <c r="AA105" s="12">
        <f t="shared" si="264"/>
        <v>0</v>
      </c>
      <c r="AB105" s="23">
        <f t="shared" si="265"/>
        <v>0</v>
      </c>
      <c r="AC105" s="45"/>
      <c r="AD105" s="12">
        <f t="shared" si="266"/>
        <v>0</v>
      </c>
      <c r="AE105" s="23">
        <f t="shared" si="267"/>
        <v>0</v>
      </c>
      <c r="AF105" s="45"/>
      <c r="AG105" s="12">
        <f t="shared" si="268"/>
        <v>0</v>
      </c>
      <c r="AH105" s="23">
        <f t="shared" si="269"/>
        <v>0</v>
      </c>
      <c r="AI105" s="45"/>
      <c r="AJ105" s="12">
        <f t="shared" si="270"/>
        <v>0</v>
      </c>
      <c r="AK105" s="23">
        <f t="shared" si="271"/>
        <v>0</v>
      </c>
      <c r="AL105" s="45"/>
      <c r="AM105" s="12">
        <f t="shared" si="272"/>
        <v>0</v>
      </c>
      <c r="AN105" s="23">
        <f t="shared" si="273"/>
        <v>0</v>
      </c>
      <c r="AO105" s="45"/>
      <c r="AP105" s="12">
        <f t="shared" si="274"/>
        <v>0</v>
      </c>
      <c r="AQ105" s="23">
        <f t="shared" si="275"/>
        <v>0</v>
      </c>
      <c r="AR105" s="45"/>
      <c r="AS105" s="12">
        <f t="shared" si="276"/>
        <v>0</v>
      </c>
      <c r="AT105" s="23">
        <f t="shared" si="277"/>
        <v>0</v>
      </c>
      <c r="AU105" s="45"/>
      <c r="AV105" s="12">
        <f t="shared" si="278"/>
        <v>0</v>
      </c>
      <c r="AW105" s="23">
        <f t="shared" si="279"/>
        <v>0</v>
      </c>
      <c r="AX105" s="45"/>
      <c r="AY105" s="12">
        <f t="shared" si="280"/>
        <v>0</v>
      </c>
      <c r="AZ105" s="23">
        <f t="shared" si="281"/>
        <v>0</v>
      </c>
      <c r="BA105" s="45"/>
      <c r="BB105" s="12">
        <f t="shared" si="282"/>
        <v>0</v>
      </c>
      <c r="BC105" s="23">
        <f t="shared" si="283"/>
        <v>0</v>
      </c>
      <c r="BD105" s="45"/>
      <c r="BE105" s="12">
        <f t="shared" si="284"/>
        <v>0</v>
      </c>
      <c r="BF105" s="23">
        <f t="shared" si="285"/>
        <v>0</v>
      </c>
      <c r="BG105" s="45"/>
      <c r="BH105" s="12">
        <f t="shared" si="286"/>
        <v>0</v>
      </c>
      <c r="BI105" s="23">
        <f t="shared" si="287"/>
        <v>0</v>
      </c>
      <c r="BJ105" s="45"/>
      <c r="BK105" s="12">
        <f t="shared" si="288"/>
        <v>0</v>
      </c>
      <c r="BL105" s="23">
        <f t="shared" si="289"/>
        <v>0</v>
      </c>
      <c r="BM105" s="45"/>
      <c r="BN105" s="12">
        <f t="shared" si="290"/>
        <v>0</v>
      </c>
      <c r="BO105" s="23">
        <f t="shared" si="291"/>
        <v>0</v>
      </c>
      <c r="BP105" s="45"/>
      <c r="BQ105" s="12">
        <f t="shared" si="292"/>
        <v>0</v>
      </c>
      <c r="BR105" s="23">
        <f t="shared" si="293"/>
        <v>0</v>
      </c>
      <c r="BS105" s="45"/>
      <c r="BT105" s="12">
        <f t="shared" si="294"/>
        <v>0</v>
      </c>
      <c r="BU105" s="23">
        <f t="shared" si="295"/>
        <v>0</v>
      </c>
      <c r="BV105" s="45"/>
      <c r="BW105" s="12">
        <f t="shared" si="296"/>
        <v>0</v>
      </c>
      <c r="BX105" s="23">
        <f t="shared" si="297"/>
        <v>0</v>
      </c>
      <c r="BY105" s="45"/>
      <c r="BZ105" s="12">
        <f t="shared" si="298"/>
        <v>0</v>
      </c>
      <c r="CA105" s="23">
        <f t="shared" si="299"/>
        <v>0</v>
      </c>
      <c r="CB105" s="45"/>
      <c r="CC105" s="12">
        <f t="shared" si="300"/>
        <v>0</v>
      </c>
      <c r="CD105" s="23">
        <f t="shared" si="301"/>
        <v>0</v>
      </c>
      <c r="CE105" s="45"/>
      <c r="CF105" s="12">
        <f t="shared" si="302"/>
        <v>0</v>
      </c>
      <c r="CG105" s="23">
        <f t="shared" si="303"/>
        <v>0</v>
      </c>
      <c r="CH105" s="45"/>
      <c r="CI105" s="12">
        <f t="shared" si="304"/>
        <v>0</v>
      </c>
      <c r="CJ105" s="23">
        <f t="shared" si="305"/>
        <v>0</v>
      </c>
      <c r="CK105" s="45"/>
      <c r="CL105" s="12">
        <f t="shared" si="306"/>
        <v>0</v>
      </c>
      <c r="CM105" s="23">
        <f t="shared" si="307"/>
        <v>0</v>
      </c>
      <c r="CN105" s="45"/>
      <c r="CO105" s="12">
        <f t="shared" si="308"/>
        <v>0</v>
      </c>
      <c r="CP105" s="23">
        <f t="shared" si="309"/>
        <v>0</v>
      </c>
      <c r="CQ105" s="45"/>
      <c r="CR105" s="12">
        <f t="shared" si="310"/>
        <v>0</v>
      </c>
      <c r="CS105" s="23">
        <f t="shared" si="311"/>
        <v>0</v>
      </c>
      <c r="CT105" s="45"/>
      <c r="CU105" s="12">
        <f t="shared" si="312"/>
        <v>0</v>
      </c>
      <c r="CV105" s="23">
        <f t="shared" si="313"/>
        <v>0</v>
      </c>
      <c r="CW105" s="45"/>
      <c r="CX105" s="12">
        <f t="shared" si="314"/>
        <v>0</v>
      </c>
      <c r="CY105" s="24">
        <f t="shared" si="315"/>
        <v>0</v>
      </c>
      <c r="CZ105" s="45"/>
      <c r="DA105" s="12">
        <f t="shared" si="316"/>
        <v>0</v>
      </c>
      <c r="DB105" s="23">
        <f t="shared" si="317"/>
        <v>0</v>
      </c>
    </row>
    <row r="106" spans="1:106" ht="15.75" hidden="1" thickBot="1" x14ac:dyDescent="0.35">
      <c r="A106" s="1"/>
      <c r="B106" s="1"/>
      <c r="C106" s="1"/>
      <c r="D106" s="116" t="str">
        <f t="shared" si="256"/>
        <v>-</v>
      </c>
      <c r="E106" s="231"/>
      <c r="F106" s="239" t="s">
        <v>270</v>
      </c>
      <c r="G106" s="92"/>
      <c r="H106" s="92"/>
      <c r="I106" s="240">
        <v>20</v>
      </c>
      <c r="J106" s="125"/>
      <c r="K106" s="126" t="str">
        <f>+IF(F106="","",IF(F106=VLOOKUP(F106,'Master Data (December 2025)'!$B$10:$B$1857,1),"-","No Data"))</f>
        <v>No Data</v>
      </c>
      <c r="L106" s="127">
        <v>1</v>
      </c>
      <c r="M106" s="127">
        <v>1</v>
      </c>
      <c r="N106" s="45"/>
      <c r="O106" s="12">
        <f t="shared" si="257"/>
        <v>0</v>
      </c>
      <c r="P106" s="23">
        <f t="shared" ref="P106" si="319">N106</f>
        <v>0</v>
      </c>
      <c r="Q106" s="45"/>
      <c r="R106" s="12">
        <f t="shared" si="258"/>
        <v>0</v>
      </c>
      <c r="S106" s="23">
        <f t="shared" si="259"/>
        <v>0</v>
      </c>
      <c r="T106" s="45"/>
      <c r="U106" s="12">
        <f t="shared" si="260"/>
        <v>0</v>
      </c>
      <c r="V106" s="23">
        <f t="shared" si="261"/>
        <v>0</v>
      </c>
      <c r="W106" s="45"/>
      <c r="X106" s="12">
        <f t="shared" si="262"/>
        <v>0</v>
      </c>
      <c r="Y106" s="23">
        <f t="shared" si="263"/>
        <v>0</v>
      </c>
      <c r="Z106" s="45"/>
      <c r="AA106" s="12">
        <f t="shared" si="264"/>
        <v>0</v>
      </c>
      <c r="AB106" s="23">
        <f t="shared" si="265"/>
        <v>0</v>
      </c>
      <c r="AC106" s="45"/>
      <c r="AD106" s="12">
        <f t="shared" si="266"/>
        <v>0</v>
      </c>
      <c r="AE106" s="23">
        <f t="shared" si="267"/>
        <v>0</v>
      </c>
      <c r="AF106" s="45"/>
      <c r="AG106" s="12">
        <f t="shared" si="268"/>
        <v>0</v>
      </c>
      <c r="AH106" s="23">
        <f t="shared" si="269"/>
        <v>0</v>
      </c>
      <c r="AI106" s="45"/>
      <c r="AJ106" s="12">
        <f t="shared" si="270"/>
        <v>0</v>
      </c>
      <c r="AK106" s="23">
        <f t="shared" si="271"/>
        <v>0</v>
      </c>
      <c r="AL106" s="45"/>
      <c r="AM106" s="12">
        <f t="shared" si="272"/>
        <v>0</v>
      </c>
      <c r="AN106" s="23">
        <f t="shared" si="273"/>
        <v>0</v>
      </c>
      <c r="AO106" s="45"/>
      <c r="AP106" s="12">
        <f t="shared" si="274"/>
        <v>0</v>
      </c>
      <c r="AQ106" s="23">
        <f t="shared" si="275"/>
        <v>0</v>
      </c>
      <c r="AR106" s="45"/>
      <c r="AS106" s="12">
        <f t="shared" si="276"/>
        <v>0</v>
      </c>
      <c r="AT106" s="23">
        <f t="shared" si="277"/>
        <v>0</v>
      </c>
      <c r="AU106" s="45"/>
      <c r="AV106" s="12">
        <f t="shared" si="278"/>
        <v>0</v>
      </c>
      <c r="AW106" s="23">
        <f t="shared" si="279"/>
        <v>0</v>
      </c>
      <c r="AX106" s="45"/>
      <c r="AY106" s="12">
        <f t="shared" si="280"/>
        <v>0</v>
      </c>
      <c r="AZ106" s="23">
        <f t="shared" si="281"/>
        <v>0</v>
      </c>
      <c r="BA106" s="45"/>
      <c r="BB106" s="12">
        <f t="shared" si="282"/>
        <v>0</v>
      </c>
      <c r="BC106" s="23">
        <f t="shared" si="283"/>
        <v>0</v>
      </c>
      <c r="BD106" s="45"/>
      <c r="BE106" s="12">
        <f t="shared" si="284"/>
        <v>0</v>
      </c>
      <c r="BF106" s="23">
        <f t="shared" si="285"/>
        <v>0</v>
      </c>
      <c r="BG106" s="45"/>
      <c r="BH106" s="12">
        <f t="shared" si="286"/>
        <v>0</v>
      </c>
      <c r="BI106" s="23">
        <f t="shared" si="287"/>
        <v>0</v>
      </c>
      <c r="BJ106" s="45"/>
      <c r="BK106" s="12">
        <f t="shared" si="288"/>
        <v>0</v>
      </c>
      <c r="BL106" s="23">
        <f t="shared" si="289"/>
        <v>0</v>
      </c>
      <c r="BM106" s="45"/>
      <c r="BN106" s="12">
        <f t="shared" si="290"/>
        <v>0</v>
      </c>
      <c r="BO106" s="23">
        <f t="shared" si="291"/>
        <v>0</v>
      </c>
      <c r="BP106" s="45"/>
      <c r="BQ106" s="12">
        <f t="shared" si="292"/>
        <v>0</v>
      </c>
      <c r="BR106" s="23">
        <f t="shared" si="293"/>
        <v>0</v>
      </c>
      <c r="BS106" s="45"/>
      <c r="BT106" s="12">
        <f t="shared" si="294"/>
        <v>0</v>
      </c>
      <c r="BU106" s="23">
        <f t="shared" si="295"/>
        <v>0</v>
      </c>
      <c r="BV106" s="45"/>
      <c r="BW106" s="12">
        <f t="shared" si="296"/>
        <v>0</v>
      </c>
      <c r="BX106" s="23">
        <f t="shared" si="297"/>
        <v>0</v>
      </c>
      <c r="BY106" s="45"/>
      <c r="BZ106" s="12">
        <f t="shared" si="298"/>
        <v>0</v>
      </c>
      <c r="CA106" s="23">
        <f t="shared" si="299"/>
        <v>0</v>
      </c>
      <c r="CB106" s="45"/>
      <c r="CC106" s="12">
        <f t="shared" si="300"/>
        <v>0</v>
      </c>
      <c r="CD106" s="23">
        <f t="shared" si="301"/>
        <v>0</v>
      </c>
      <c r="CE106" s="45"/>
      <c r="CF106" s="12">
        <f t="shared" si="302"/>
        <v>0</v>
      </c>
      <c r="CG106" s="23">
        <f t="shared" si="303"/>
        <v>0</v>
      </c>
      <c r="CH106" s="45"/>
      <c r="CI106" s="12">
        <f t="shared" si="304"/>
        <v>0</v>
      </c>
      <c r="CJ106" s="23">
        <f t="shared" si="305"/>
        <v>0</v>
      </c>
      <c r="CK106" s="45"/>
      <c r="CL106" s="12">
        <f t="shared" si="306"/>
        <v>0</v>
      </c>
      <c r="CM106" s="23">
        <f t="shared" si="307"/>
        <v>0</v>
      </c>
      <c r="CN106" s="45"/>
      <c r="CO106" s="12">
        <f t="shared" si="308"/>
        <v>0</v>
      </c>
      <c r="CP106" s="23">
        <f t="shared" si="309"/>
        <v>0</v>
      </c>
      <c r="CQ106" s="45"/>
      <c r="CR106" s="12">
        <f t="shared" si="310"/>
        <v>0</v>
      </c>
      <c r="CS106" s="23">
        <f t="shared" si="311"/>
        <v>0</v>
      </c>
      <c r="CT106" s="45"/>
      <c r="CU106" s="12">
        <f t="shared" si="312"/>
        <v>0</v>
      </c>
      <c r="CV106" s="23">
        <f t="shared" si="313"/>
        <v>0</v>
      </c>
      <c r="CW106" s="45"/>
      <c r="CX106" s="12">
        <f t="shared" si="314"/>
        <v>0</v>
      </c>
      <c r="CY106" s="24">
        <f t="shared" si="315"/>
        <v>0</v>
      </c>
      <c r="CZ106" s="45"/>
      <c r="DA106" s="12">
        <f t="shared" si="316"/>
        <v>0</v>
      </c>
      <c r="DB106" s="23">
        <f t="shared" si="317"/>
        <v>0</v>
      </c>
    </row>
    <row r="107" spans="1:106" ht="15.75" thickBot="1" x14ac:dyDescent="0.35">
      <c r="A107" s="1"/>
      <c r="B107" s="1"/>
      <c r="C107" s="1"/>
      <c r="D107" s="116" t="str">
        <f t="shared" ref="D107:D111" si="320">IF(DB107=0,"-","Y")</f>
        <v>-</v>
      </c>
      <c r="E107" s="229" t="s">
        <v>233</v>
      </c>
      <c r="F107" s="232" t="s">
        <v>181</v>
      </c>
      <c r="G107" s="233"/>
      <c r="H107" s="233"/>
      <c r="I107" s="234">
        <v>45</v>
      </c>
      <c r="J107" s="125"/>
      <c r="K107" s="126" t="str">
        <f>+IF(F107="","",IF(F107=VLOOKUP(F107,'Master Data (December 2025)'!$B$10:$B$1857,1),"-","No Data"))</f>
        <v>-</v>
      </c>
      <c r="L107" s="127">
        <v>750</v>
      </c>
      <c r="M107" s="127">
        <v>1</v>
      </c>
      <c r="N107" s="45"/>
      <c r="O107" s="12">
        <f t="shared" ref="O107:O111" si="321">(N107*$I107)/$L107*$M107</f>
        <v>0</v>
      </c>
      <c r="P107" s="23">
        <f t="shared" ref="P107" si="322">N107</f>
        <v>0</v>
      </c>
      <c r="Q107" s="45"/>
      <c r="R107" s="12">
        <f t="shared" ref="R107:R111" si="323">(Q107*$I107)/$L107*$M107</f>
        <v>0</v>
      </c>
      <c r="S107" s="23">
        <f t="shared" ref="S107:S111" si="324">Q107+P107</f>
        <v>0</v>
      </c>
      <c r="T107" s="45"/>
      <c r="U107" s="12">
        <f t="shared" ref="U107:U111" si="325">(T107*$I107)/$L107*$M107</f>
        <v>0</v>
      </c>
      <c r="V107" s="23">
        <f t="shared" ref="V107:V111" si="326">T107+S107</f>
        <v>0</v>
      </c>
      <c r="W107" s="45"/>
      <c r="X107" s="12">
        <f t="shared" ref="X107:X111" si="327">(W107*$I107)/$L107*$M107</f>
        <v>0</v>
      </c>
      <c r="Y107" s="23">
        <f t="shared" ref="Y107:Y111" si="328">W107+V107</f>
        <v>0</v>
      </c>
      <c r="Z107" s="45"/>
      <c r="AA107" s="12">
        <f t="shared" ref="AA107:AA111" si="329">(Z107*$I107)/$L107*$M107</f>
        <v>0</v>
      </c>
      <c r="AB107" s="23">
        <f t="shared" ref="AB107:AB111" si="330">Z107+Y107</f>
        <v>0</v>
      </c>
      <c r="AC107" s="45"/>
      <c r="AD107" s="12">
        <f t="shared" ref="AD107:AD111" si="331">(AC107*$I107)/$L107*$M107</f>
        <v>0</v>
      </c>
      <c r="AE107" s="23">
        <f t="shared" ref="AE107:AE111" si="332">AC107+AB107</f>
        <v>0</v>
      </c>
      <c r="AF107" s="45"/>
      <c r="AG107" s="12">
        <f t="shared" ref="AG107:AG111" si="333">(AF107*$I107)/$L107*$M107</f>
        <v>0</v>
      </c>
      <c r="AH107" s="23">
        <f t="shared" ref="AH107:AH111" si="334">AF107+AE107</f>
        <v>0</v>
      </c>
      <c r="AI107" s="45"/>
      <c r="AJ107" s="12">
        <f t="shared" ref="AJ107:AJ111" si="335">(AI107*$I107)/$L107*$M107</f>
        <v>0</v>
      </c>
      <c r="AK107" s="23">
        <f t="shared" ref="AK107:AK111" si="336">AI107+AH107</f>
        <v>0</v>
      </c>
      <c r="AL107" s="45"/>
      <c r="AM107" s="12">
        <f t="shared" ref="AM107:AM111" si="337">(AL107*$I107)/$L107*$M107</f>
        <v>0</v>
      </c>
      <c r="AN107" s="23">
        <f t="shared" ref="AN107:AN111" si="338">AL107+AK107</f>
        <v>0</v>
      </c>
      <c r="AO107" s="45"/>
      <c r="AP107" s="12">
        <f t="shared" ref="AP107:AP111" si="339">(AO107*$I107)/$L107*$M107</f>
        <v>0</v>
      </c>
      <c r="AQ107" s="23">
        <f t="shared" ref="AQ107:AQ111" si="340">AO107+AN107</f>
        <v>0</v>
      </c>
      <c r="AR107" s="45"/>
      <c r="AS107" s="12">
        <f t="shared" ref="AS107:AS111" si="341">(AR107*$I107)/$L107*$M107</f>
        <v>0</v>
      </c>
      <c r="AT107" s="23">
        <f t="shared" ref="AT107:AT111" si="342">AR107+AQ107</f>
        <v>0</v>
      </c>
      <c r="AU107" s="45"/>
      <c r="AV107" s="12">
        <f t="shared" ref="AV107:AV111" si="343">(AU107*$I107)/$L107*$M107</f>
        <v>0</v>
      </c>
      <c r="AW107" s="23">
        <f t="shared" ref="AW107:AW111" si="344">AU107+AT107</f>
        <v>0</v>
      </c>
      <c r="AX107" s="45"/>
      <c r="AY107" s="12">
        <f t="shared" ref="AY107:AY111" si="345">(AX107*$I107)/$L107*$M107</f>
        <v>0</v>
      </c>
      <c r="AZ107" s="23">
        <f t="shared" ref="AZ107:AZ111" si="346">AX107+AW107</f>
        <v>0</v>
      </c>
      <c r="BA107" s="45"/>
      <c r="BB107" s="12">
        <f t="shared" ref="BB107:BB111" si="347">(BA107*$I107)/$L107*$M107</f>
        <v>0</v>
      </c>
      <c r="BC107" s="23">
        <f t="shared" ref="BC107:BC111" si="348">BA107+AZ107</f>
        <v>0</v>
      </c>
      <c r="BD107" s="45"/>
      <c r="BE107" s="12">
        <f t="shared" ref="BE107:BE111" si="349">(BD107*$I107)/$L107*$M107</f>
        <v>0</v>
      </c>
      <c r="BF107" s="23">
        <f t="shared" ref="BF107:BF111" si="350">BD107+BC107</f>
        <v>0</v>
      </c>
      <c r="BG107" s="45"/>
      <c r="BH107" s="12">
        <f t="shared" ref="BH107:BH111" si="351">(BG107*$I107)/$L107*$M107</f>
        <v>0</v>
      </c>
      <c r="BI107" s="23">
        <f t="shared" ref="BI107:BI111" si="352">BG107+BF107</f>
        <v>0</v>
      </c>
      <c r="BJ107" s="45"/>
      <c r="BK107" s="12">
        <f t="shared" ref="BK107:BK111" si="353">(BJ107*$I107)/$L107*$M107</f>
        <v>0</v>
      </c>
      <c r="BL107" s="23">
        <f t="shared" ref="BL107:BL111" si="354">BJ107+BI107</f>
        <v>0</v>
      </c>
      <c r="BM107" s="45"/>
      <c r="BN107" s="12">
        <f t="shared" ref="BN107:BN111" si="355">(BM107*$I107)/$L107*$M107</f>
        <v>0</v>
      </c>
      <c r="BO107" s="23">
        <f t="shared" ref="BO107:BO111" si="356">BM107+BL107</f>
        <v>0</v>
      </c>
      <c r="BP107" s="45"/>
      <c r="BQ107" s="12">
        <f t="shared" ref="BQ107:BQ111" si="357">(BP107*$I107)/$L107*$M107</f>
        <v>0</v>
      </c>
      <c r="BR107" s="23">
        <f t="shared" ref="BR107:BR111" si="358">BP107+BO107</f>
        <v>0</v>
      </c>
      <c r="BS107" s="45"/>
      <c r="BT107" s="12">
        <f t="shared" ref="BT107:BT111" si="359">(BS107*$I107)/$L107*$M107</f>
        <v>0</v>
      </c>
      <c r="BU107" s="23">
        <f t="shared" ref="BU107:BU111" si="360">BS107+BR107</f>
        <v>0</v>
      </c>
      <c r="BV107" s="45"/>
      <c r="BW107" s="12">
        <f t="shared" ref="BW107:BW111" si="361">(BV107*$I107)/$L107*$M107</f>
        <v>0</v>
      </c>
      <c r="BX107" s="23">
        <f t="shared" ref="BX107:BX111" si="362">BV107+BU107</f>
        <v>0</v>
      </c>
      <c r="BY107" s="45"/>
      <c r="BZ107" s="12">
        <f t="shared" ref="BZ107:BZ111" si="363">(BY107*$I107)/$L107*$M107</f>
        <v>0</v>
      </c>
      <c r="CA107" s="23">
        <f t="shared" ref="CA107:CA111" si="364">BY107+BX107</f>
        <v>0</v>
      </c>
      <c r="CB107" s="45"/>
      <c r="CC107" s="12">
        <f t="shared" ref="CC107:CC111" si="365">(CB107*$I107)/$L107*$M107</f>
        <v>0</v>
      </c>
      <c r="CD107" s="23">
        <f t="shared" ref="CD107:CD111" si="366">CB107+CA107</f>
        <v>0</v>
      </c>
      <c r="CE107" s="45"/>
      <c r="CF107" s="12">
        <f t="shared" ref="CF107:CF111" si="367">(CE107*$I107)/$L107*$M107</f>
        <v>0</v>
      </c>
      <c r="CG107" s="23">
        <f t="shared" ref="CG107:CG111" si="368">CE107+CD107</f>
        <v>0</v>
      </c>
      <c r="CH107" s="45"/>
      <c r="CI107" s="12">
        <f t="shared" ref="CI107:CI111" si="369">(CH107*$I107)/$L107*$M107</f>
        <v>0</v>
      </c>
      <c r="CJ107" s="23">
        <f t="shared" ref="CJ107:CJ111" si="370">CH107+CG107</f>
        <v>0</v>
      </c>
      <c r="CK107" s="45"/>
      <c r="CL107" s="12">
        <f t="shared" ref="CL107:CL111" si="371">(CK107*$I107)/$L107*$M107</f>
        <v>0</v>
      </c>
      <c r="CM107" s="23">
        <f t="shared" ref="CM107:CM111" si="372">CK107+CJ107</f>
        <v>0</v>
      </c>
      <c r="CN107" s="45"/>
      <c r="CO107" s="12">
        <f t="shared" ref="CO107:CO111" si="373">(CN107*$I107)/$L107*$M107</f>
        <v>0</v>
      </c>
      <c r="CP107" s="23">
        <f t="shared" ref="CP107:CP111" si="374">CN107+CM107</f>
        <v>0</v>
      </c>
      <c r="CQ107" s="45"/>
      <c r="CR107" s="12">
        <f t="shared" ref="CR107:CR111" si="375">(CQ107*$I107)/$L107*$M107</f>
        <v>0</v>
      </c>
      <c r="CS107" s="23">
        <f t="shared" ref="CS107:CS111" si="376">CQ107+CP107</f>
        <v>0</v>
      </c>
      <c r="CT107" s="45"/>
      <c r="CU107" s="12">
        <f t="shared" ref="CU107:CU111" si="377">(CT107*$I107)/$L107*$M107</f>
        <v>0</v>
      </c>
      <c r="CV107" s="23">
        <f t="shared" ref="CV107:CV111" si="378">CT107+CS107</f>
        <v>0</v>
      </c>
      <c r="CW107" s="45"/>
      <c r="CX107" s="12">
        <f t="shared" ref="CX107:CX111" si="379">(CW107*$I107)/$L107*$M107</f>
        <v>0</v>
      </c>
      <c r="CY107" s="24">
        <f t="shared" ref="CY107:CY111" si="380">CW107+CV107</f>
        <v>0</v>
      </c>
      <c r="CZ107" s="45"/>
      <c r="DA107" s="12">
        <f t="shared" ref="DA107:DA111" si="381">(CZ107*$I107)/$L107*$M107</f>
        <v>0</v>
      </c>
      <c r="DB107" s="23">
        <f t="shared" ref="DB107:DB111" si="382">CZ107+CY107</f>
        <v>0</v>
      </c>
    </row>
    <row r="108" spans="1:106" ht="15.75" hidden="1" thickBot="1" x14ac:dyDescent="0.35">
      <c r="A108" s="1"/>
      <c r="B108" s="1"/>
      <c r="C108" s="1"/>
      <c r="D108" s="116" t="str">
        <f t="shared" si="320"/>
        <v>-</v>
      </c>
      <c r="E108" s="230"/>
      <c r="F108" s="235" t="s">
        <v>93</v>
      </c>
      <c r="G108" s="225"/>
      <c r="H108" s="225"/>
      <c r="I108" s="236">
        <v>15</v>
      </c>
      <c r="J108" s="125"/>
      <c r="K108" s="126" t="str">
        <f>+IF(F108="","",IF(F108=VLOOKUP(F108,'Master Data (December 2025)'!$B$10:$B$1857,1),"-","No Data"))</f>
        <v>-</v>
      </c>
      <c r="L108" s="127">
        <v>1</v>
      </c>
      <c r="M108" s="127">
        <v>1</v>
      </c>
      <c r="N108" s="45">
        <f>N107</f>
        <v>0</v>
      </c>
      <c r="O108" s="12">
        <f t="shared" si="321"/>
        <v>0</v>
      </c>
      <c r="P108" s="23">
        <f>N108</f>
        <v>0</v>
      </c>
      <c r="Q108" s="45">
        <f>Q107</f>
        <v>0</v>
      </c>
      <c r="R108" s="12">
        <f t="shared" si="323"/>
        <v>0</v>
      </c>
      <c r="S108" s="23">
        <f t="shared" si="324"/>
        <v>0</v>
      </c>
      <c r="T108" s="45">
        <f>T107</f>
        <v>0</v>
      </c>
      <c r="U108" s="12">
        <f t="shared" si="325"/>
        <v>0</v>
      </c>
      <c r="V108" s="23">
        <f t="shared" si="326"/>
        <v>0</v>
      </c>
      <c r="W108" s="45">
        <f>W107</f>
        <v>0</v>
      </c>
      <c r="X108" s="12">
        <f t="shared" si="327"/>
        <v>0</v>
      </c>
      <c r="Y108" s="23">
        <f t="shared" si="328"/>
        <v>0</v>
      </c>
      <c r="Z108" s="45">
        <f>Z107</f>
        <v>0</v>
      </c>
      <c r="AA108" s="12">
        <f t="shared" si="329"/>
        <v>0</v>
      </c>
      <c r="AB108" s="23">
        <f t="shared" si="330"/>
        <v>0</v>
      </c>
      <c r="AC108" s="45">
        <f>AC107</f>
        <v>0</v>
      </c>
      <c r="AD108" s="12">
        <f t="shared" si="331"/>
        <v>0</v>
      </c>
      <c r="AE108" s="23">
        <f t="shared" si="332"/>
        <v>0</v>
      </c>
      <c r="AF108" s="45">
        <f>AF107</f>
        <v>0</v>
      </c>
      <c r="AG108" s="12">
        <f t="shared" si="333"/>
        <v>0</v>
      </c>
      <c r="AH108" s="23">
        <f t="shared" si="334"/>
        <v>0</v>
      </c>
      <c r="AI108" s="45">
        <f>AI107</f>
        <v>0</v>
      </c>
      <c r="AJ108" s="12">
        <f t="shared" si="335"/>
        <v>0</v>
      </c>
      <c r="AK108" s="23">
        <f t="shared" si="336"/>
        <v>0</v>
      </c>
      <c r="AL108" s="45">
        <f>AL107</f>
        <v>0</v>
      </c>
      <c r="AM108" s="12">
        <f t="shared" si="337"/>
        <v>0</v>
      </c>
      <c r="AN108" s="23">
        <f t="shared" si="338"/>
        <v>0</v>
      </c>
      <c r="AO108" s="45">
        <f>AO107</f>
        <v>0</v>
      </c>
      <c r="AP108" s="12">
        <f t="shared" si="339"/>
        <v>0</v>
      </c>
      <c r="AQ108" s="23">
        <f t="shared" si="340"/>
        <v>0</v>
      </c>
      <c r="AR108" s="45">
        <f>AR107</f>
        <v>0</v>
      </c>
      <c r="AS108" s="12">
        <f t="shared" si="341"/>
        <v>0</v>
      </c>
      <c r="AT108" s="23">
        <f t="shared" si="342"/>
        <v>0</v>
      </c>
      <c r="AU108" s="45">
        <f>AU107</f>
        <v>0</v>
      </c>
      <c r="AV108" s="12">
        <f t="shared" si="343"/>
        <v>0</v>
      </c>
      <c r="AW108" s="23">
        <f t="shared" si="344"/>
        <v>0</v>
      </c>
      <c r="AX108" s="45">
        <f>AX107</f>
        <v>0</v>
      </c>
      <c r="AY108" s="12">
        <f t="shared" si="345"/>
        <v>0</v>
      </c>
      <c r="AZ108" s="23">
        <f t="shared" si="346"/>
        <v>0</v>
      </c>
      <c r="BA108" s="45">
        <f>BA107</f>
        <v>0</v>
      </c>
      <c r="BB108" s="12">
        <f t="shared" si="347"/>
        <v>0</v>
      </c>
      <c r="BC108" s="23">
        <f t="shared" si="348"/>
        <v>0</v>
      </c>
      <c r="BD108" s="45">
        <f>BD107</f>
        <v>0</v>
      </c>
      <c r="BE108" s="12">
        <f t="shared" si="349"/>
        <v>0</v>
      </c>
      <c r="BF108" s="23">
        <f t="shared" si="350"/>
        <v>0</v>
      </c>
      <c r="BG108" s="45">
        <f>BG107</f>
        <v>0</v>
      </c>
      <c r="BH108" s="12">
        <f t="shared" si="351"/>
        <v>0</v>
      </c>
      <c r="BI108" s="23">
        <f t="shared" si="352"/>
        <v>0</v>
      </c>
      <c r="BJ108" s="45">
        <f>BJ107</f>
        <v>0</v>
      </c>
      <c r="BK108" s="12">
        <f t="shared" si="353"/>
        <v>0</v>
      </c>
      <c r="BL108" s="23">
        <f t="shared" si="354"/>
        <v>0</v>
      </c>
      <c r="BM108" s="45">
        <f>BM107</f>
        <v>0</v>
      </c>
      <c r="BN108" s="12">
        <f t="shared" si="355"/>
        <v>0</v>
      </c>
      <c r="BO108" s="23">
        <f t="shared" si="356"/>
        <v>0</v>
      </c>
      <c r="BP108" s="45">
        <f>BP107</f>
        <v>0</v>
      </c>
      <c r="BQ108" s="12">
        <f t="shared" si="357"/>
        <v>0</v>
      </c>
      <c r="BR108" s="23">
        <f t="shared" si="358"/>
        <v>0</v>
      </c>
      <c r="BS108" s="45">
        <f>BS107</f>
        <v>0</v>
      </c>
      <c r="BT108" s="12">
        <f t="shared" si="359"/>
        <v>0</v>
      </c>
      <c r="BU108" s="23">
        <f t="shared" si="360"/>
        <v>0</v>
      </c>
      <c r="BV108" s="45">
        <f>BV107</f>
        <v>0</v>
      </c>
      <c r="BW108" s="12">
        <f t="shared" si="361"/>
        <v>0</v>
      </c>
      <c r="BX108" s="23">
        <f t="shared" si="362"/>
        <v>0</v>
      </c>
      <c r="BY108" s="45">
        <f>BY107</f>
        <v>0</v>
      </c>
      <c r="BZ108" s="12">
        <f t="shared" si="363"/>
        <v>0</v>
      </c>
      <c r="CA108" s="23">
        <f t="shared" si="364"/>
        <v>0</v>
      </c>
      <c r="CB108" s="45">
        <f>CB107</f>
        <v>0</v>
      </c>
      <c r="CC108" s="12">
        <f t="shared" si="365"/>
        <v>0</v>
      </c>
      <c r="CD108" s="23">
        <f t="shared" si="366"/>
        <v>0</v>
      </c>
      <c r="CE108" s="45">
        <f>CE107</f>
        <v>0</v>
      </c>
      <c r="CF108" s="12">
        <f t="shared" si="367"/>
        <v>0</v>
      </c>
      <c r="CG108" s="23">
        <f t="shared" si="368"/>
        <v>0</v>
      </c>
      <c r="CH108" s="45">
        <f>CH107</f>
        <v>0</v>
      </c>
      <c r="CI108" s="12">
        <f t="shared" si="369"/>
        <v>0</v>
      </c>
      <c r="CJ108" s="23">
        <f t="shared" si="370"/>
        <v>0</v>
      </c>
      <c r="CK108" s="45">
        <f>CK107</f>
        <v>0</v>
      </c>
      <c r="CL108" s="12">
        <f t="shared" si="371"/>
        <v>0</v>
      </c>
      <c r="CM108" s="23">
        <f t="shared" si="372"/>
        <v>0</v>
      </c>
      <c r="CN108" s="45">
        <f>CN107</f>
        <v>0</v>
      </c>
      <c r="CO108" s="12">
        <f t="shared" si="373"/>
        <v>0</v>
      </c>
      <c r="CP108" s="23">
        <f t="shared" si="374"/>
        <v>0</v>
      </c>
      <c r="CQ108" s="45">
        <f>CQ107</f>
        <v>0</v>
      </c>
      <c r="CR108" s="12">
        <f t="shared" si="375"/>
        <v>0</v>
      </c>
      <c r="CS108" s="23">
        <f t="shared" si="376"/>
        <v>0</v>
      </c>
      <c r="CT108" s="45">
        <f>CT107</f>
        <v>0</v>
      </c>
      <c r="CU108" s="12">
        <f t="shared" si="377"/>
        <v>0</v>
      </c>
      <c r="CV108" s="23">
        <f t="shared" si="378"/>
        <v>0</v>
      </c>
      <c r="CW108" s="45">
        <f>CW107</f>
        <v>0</v>
      </c>
      <c r="CX108" s="12">
        <f t="shared" si="379"/>
        <v>0</v>
      </c>
      <c r="CY108" s="24">
        <f t="shared" si="380"/>
        <v>0</v>
      </c>
      <c r="CZ108" s="45">
        <f>CZ107</f>
        <v>0</v>
      </c>
      <c r="DA108" s="12">
        <f t="shared" si="381"/>
        <v>0</v>
      </c>
      <c r="DB108" s="23">
        <f t="shared" si="382"/>
        <v>0</v>
      </c>
    </row>
    <row r="109" spans="1:106" ht="15.75" hidden="1" thickBot="1" x14ac:dyDescent="0.35">
      <c r="A109" s="1"/>
      <c r="B109" s="1"/>
      <c r="C109" s="1"/>
      <c r="D109" s="116" t="str">
        <f t="shared" si="320"/>
        <v>-</v>
      </c>
      <c r="E109" s="230"/>
      <c r="F109" s="237" t="s">
        <v>230</v>
      </c>
      <c r="G109" s="225"/>
      <c r="H109" s="225"/>
      <c r="I109" s="238">
        <v>15</v>
      </c>
      <c r="J109" s="125"/>
      <c r="K109" s="126" t="str">
        <f>+IF(F109="","",IF(F109=VLOOKUP(F109,'Master Data (December 2025)'!$B$10:$B$1857,1),"-","No Data"))</f>
        <v>No Data</v>
      </c>
      <c r="L109" s="127">
        <v>1</v>
      </c>
      <c r="M109" s="127">
        <v>1</v>
      </c>
      <c r="N109" s="45"/>
      <c r="O109" s="12">
        <f t="shared" si="321"/>
        <v>0</v>
      </c>
      <c r="P109" s="23">
        <f t="shared" ref="P109:P111" si="383">N109</f>
        <v>0</v>
      </c>
      <c r="Q109" s="45"/>
      <c r="R109" s="12">
        <f t="shared" si="323"/>
        <v>0</v>
      </c>
      <c r="S109" s="23">
        <f t="shared" si="324"/>
        <v>0</v>
      </c>
      <c r="T109" s="45"/>
      <c r="U109" s="12">
        <f t="shared" si="325"/>
        <v>0</v>
      </c>
      <c r="V109" s="23">
        <f t="shared" si="326"/>
        <v>0</v>
      </c>
      <c r="W109" s="45"/>
      <c r="X109" s="12">
        <f t="shared" si="327"/>
        <v>0</v>
      </c>
      <c r="Y109" s="23">
        <f t="shared" si="328"/>
        <v>0</v>
      </c>
      <c r="Z109" s="45"/>
      <c r="AA109" s="12">
        <f t="shared" si="329"/>
        <v>0</v>
      </c>
      <c r="AB109" s="23">
        <f t="shared" si="330"/>
        <v>0</v>
      </c>
      <c r="AC109" s="45"/>
      <c r="AD109" s="12">
        <f t="shared" si="331"/>
        <v>0</v>
      </c>
      <c r="AE109" s="23">
        <f t="shared" si="332"/>
        <v>0</v>
      </c>
      <c r="AF109" s="45"/>
      <c r="AG109" s="12">
        <f t="shared" si="333"/>
        <v>0</v>
      </c>
      <c r="AH109" s="23">
        <f t="shared" si="334"/>
        <v>0</v>
      </c>
      <c r="AI109" s="45"/>
      <c r="AJ109" s="12">
        <f t="shared" si="335"/>
        <v>0</v>
      </c>
      <c r="AK109" s="23">
        <f t="shared" si="336"/>
        <v>0</v>
      </c>
      <c r="AL109" s="45"/>
      <c r="AM109" s="12">
        <f t="shared" si="337"/>
        <v>0</v>
      </c>
      <c r="AN109" s="23">
        <f t="shared" si="338"/>
        <v>0</v>
      </c>
      <c r="AO109" s="45"/>
      <c r="AP109" s="12">
        <f t="shared" si="339"/>
        <v>0</v>
      </c>
      <c r="AQ109" s="23">
        <f t="shared" si="340"/>
        <v>0</v>
      </c>
      <c r="AR109" s="45"/>
      <c r="AS109" s="12">
        <f t="shared" si="341"/>
        <v>0</v>
      </c>
      <c r="AT109" s="23">
        <f t="shared" si="342"/>
        <v>0</v>
      </c>
      <c r="AU109" s="45"/>
      <c r="AV109" s="12">
        <f t="shared" si="343"/>
        <v>0</v>
      </c>
      <c r="AW109" s="23">
        <f t="shared" si="344"/>
        <v>0</v>
      </c>
      <c r="AX109" s="45"/>
      <c r="AY109" s="12">
        <f t="shared" si="345"/>
        <v>0</v>
      </c>
      <c r="AZ109" s="23">
        <f t="shared" si="346"/>
        <v>0</v>
      </c>
      <c r="BA109" s="45"/>
      <c r="BB109" s="12">
        <f t="shared" si="347"/>
        <v>0</v>
      </c>
      <c r="BC109" s="23">
        <f t="shared" si="348"/>
        <v>0</v>
      </c>
      <c r="BD109" s="45"/>
      <c r="BE109" s="12">
        <f t="shared" si="349"/>
        <v>0</v>
      </c>
      <c r="BF109" s="23">
        <f t="shared" si="350"/>
        <v>0</v>
      </c>
      <c r="BG109" s="45"/>
      <c r="BH109" s="12">
        <f t="shared" si="351"/>
        <v>0</v>
      </c>
      <c r="BI109" s="23">
        <f t="shared" si="352"/>
        <v>0</v>
      </c>
      <c r="BJ109" s="45"/>
      <c r="BK109" s="12">
        <f t="shared" si="353"/>
        <v>0</v>
      </c>
      <c r="BL109" s="23">
        <f t="shared" si="354"/>
        <v>0</v>
      </c>
      <c r="BM109" s="45"/>
      <c r="BN109" s="12">
        <f t="shared" si="355"/>
        <v>0</v>
      </c>
      <c r="BO109" s="23">
        <f t="shared" si="356"/>
        <v>0</v>
      </c>
      <c r="BP109" s="45"/>
      <c r="BQ109" s="12">
        <f t="shared" si="357"/>
        <v>0</v>
      </c>
      <c r="BR109" s="23">
        <f t="shared" si="358"/>
        <v>0</v>
      </c>
      <c r="BS109" s="45"/>
      <c r="BT109" s="12">
        <f t="shared" si="359"/>
        <v>0</v>
      </c>
      <c r="BU109" s="23">
        <f t="shared" si="360"/>
        <v>0</v>
      </c>
      <c r="BV109" s="45"/>
      <c r="BW109" s="12">
        <f t="shared" si="361"/>
        <v>0</v>
      </c>
      <c r="BX109" s="23">
        <f t="shared" si="362"/>
        <v>0</v>
      </c>
      <c r="BY109" s="45"/>
      <c r="BZ109" s="12">
        <f t="shared" si="363"/>
        <v>0</v>
      </c>
      <c r="CA109" s="23">
        <f t="shared" si="364"/>
        <v>0</v>
      </c>
      <c r="CB109" s="45"/>
      <c r="CC109" s="12">
        <f t="shared" si="365"/>
        <v>0</v>
      </c>
      <c r="CD109" s="23">
        <f t="shared" si="366"/>
        <v>0</v>
      </c>
      <c r="CE109" s="45"/>
      <c r="CF109" s="12">
        <f t="shared" si="367"/>
        <v>0</v>
      </c>
      <c r="CG109" s="23">
        <f t="shared" si="368"/>
        <v>0</v>
      </c>
      <c r="CH109" s="45"/>
      <c r="CI109" s="12">
        <f t="shared" si="369"/>
        <v>0</v>
      </c>
      <c r="CJ109" s="23">
        <f t="shared" si="370"/>
        <v>0</v>
      </c>
      <c r="CK109" s="45"/>
      <c r="CL109" s="12">
        <f t="shared" si="371"/>
        <v>0</v>
      </c>
      <c r="CM109" s="23">
        <f t="shared" si="372"/>
        <v>0</v>
      </c>
      <c r="CN109" s="45"/>
      <c r="CO109" s="12">
        <f t="shared" si="373"/>
        <v>0</v>
      </c>
      <c r="CP109" s="23">
        <f t="shared" si="374"/>
        <v>0</v>
      </c>
      <c r="CQ109" s="45"/>
      <c r="CR109" s="12">
        <f t="shared" si="375"/>
        <v>0</v>
      </c>
      <c r="CS109" s="23">
        <f t="shared" si="376"/>
        <v>0</v>
      </c>
      <c r="CT109" s="45"/>
      <c r="CU109" s="12">
        <f t="shared" si="377"/>
        <v>0</v>
      </c>
      <c r="CV109" s="23">
        <f t="shared" si="378"/>
        <v>0</v>
      </c>
      <c r="CW109" s="45"/>
      <c r="CX109" s="12">
        <f t="shared" si="379"/>
        <v>0</v>
      </c>
      <c r="CY109" s="24">
        <f t="shared" si="380"/>
        <v>0</v>
      </c>
      <c r="CZ109" s="45"/>
      <c r="DA109" s="12">
        <f t="shared" si="381"/>
        <v>0</v>
      </c>
      <c r="DB109" s="23">
        <f t="shared" si="382"/>
        <v>0</v>
      </c>
    </row>
    <row r="110" spans="1:106" ht="15.75" hidden="1" thickBot="1" x14ac:dyDescent="0.35">
      <c r="A110" s="1"/>
      <c r="B110" s="1"/>
      <c r="C110" s="1"/>
      <c r="D110" s="116" t="str">
        <f t="shared" si="320"/>
        <v>-</v>
      </c>
      <c r="E110" s="230"/>
      <c r="F110" s="237" t="s">
        <v>231</v>
      </c>
      <c r="G110" s="225"/>
      <c r="H110" s="225"/>
      <c r="I110" s="238">
        <v>15</v>
      </c>
      <c r="J110" s="125"/>
      <c r="K110" s="126" t="str">
        <f>+IF(F110="","",IF(F110=VLOOKUP(F110,'Master Data (December 2025)'!$B$10:$B$1857,1),"-","No Data"))</f>
        <v>No Data</v>
      </c>
      <c r="L110" s="127">
        <v>1</v>
      </c>
      <c r="M110" s="127">
        <v>1</v>
      </c>
      <c r="N110" s="45"/>
      <c r="O110" s="12">
        <f t="shared" si="321"/>
        <v>0</v>
      </c>
      <c r="P110" s="23">
        <f t="shared" si="383"/>
        <v>0</v>
      </c>
      <c r="Q110" s="45"/>
      <c r="R110" s="12">
        <f t="shared" si="323"/>
        <v>0</v>
      </c>
      <c r="S110" s="23">
        <f t="shared" si="324"/>
        <v>0</v>
      </c>
      <c r="T110" s="45"/>
      <c r="U110" s="12">
        <f t="shared" si="325"/>
        <v>0</v>
      </c>
      <c r="V110" s="23">
        <f t="shared" si="326"/>
        <v>0</v>
      </c>
      <c r="W110" s="45"/>
      <c r="X110" s="12">
        <f t="shared" si="327"/>
        <v>0</v>
      </c>
      <c r="Y110" s="23">
        <f t="shared" si="328"/>
        <v>0</v>
      </c>
      <c r="Z110" s="45"/>
      <c r="AA110" s="12">
        <f t="shared" si="329"/>
        <v>0</v>
      </c>
      <c r="AB110" s="23">
        <f t="shared" si="330"/>
        <v>0</v>
      </c>
      <c r="AC110" s="45"/>
      <c r="AD110" s="12">
        <f t="shared" si="331"/>
        <v>0</v>
      </c>
      <c r="AE110" s="23">
        <f t="shared" si="332"/>
        <v>0</v>
      </c>
      <c r="AF110" s="45"/>
      <c r="AG110" s="12">
        <f t="shared" si="333"/>
        <v>0</v>
      </c>
      <c r="AH110" s="23">
        <f t="shared" si="334"/>
        <v>0</v>
      </c>
      <c r="AI110" s="45"/>
      <c r="AJ110" s="12">
        <f t="shared" si="335"/>
        <v>0</v>
      </c>
      <c r="AK110" s="23">
        <f t="shared" si="336"/>
        <v>0</v>
      </c>
      <c r="AL110" s="45"/>
      <c r="AM110" s="12">
        <f t="shared" si="337"/>
        <v>0</v>
      </c>
      <c r="AN110" s="23">
        <f t="shared" si="338"/>
        <v>0</v>
      </c>
      <c r="AO110" s="45"/>
      <c r="AP110" s="12">
        <f t="shared" si="339"/>
        <v>0</v>
      </c>
      <c r="AQ110" s="23">
        <f t="shared" si="340"/>
        <v>0</v>
      </c>
      <c r="AR110" s="45"/>
      <c r="AS110" s="12">
        <f t="shared" si="341"/>
        <v>0</v>
      </c>
      <c r="AT110" s="23">
        <f t="shared" si="342"/>
        <v>0</v>
      </c>
      <c r="AU110" s="45"/>
      <c r="AV110" s="12">
        <f t="shared" si="343"/>
        <v>0</v>
      </c>
      <c r="AW110" s="23">
        <f t="shared" si="344"/>
        <v>0</v>
      </c>
      <c r="AX110" s="45"/>
      <c r="AY110" s="12">
        <f t="shared" si="345"/>
        <v>0</v>
      </c>
      <c r="AZ110" s="23">
        <f t="shared" si="346"/>
        <v>0</v>
      </c>
      <c r="BA110" s="45"/>
      <c r="BB110" s="12">
        <f t="shared" si="347"/>
        <v>0</v>
      </c>
      <c r="BC110" s="23">
        <f t="shared" si="348"/>
        <v>0</v>
      </c>
      <c r="BD110" s="45"/>
      <c r="BE110" s="12">
        <f t="shared" si="349"/>
        <v>0</v>
      </c>
      <c r="BF110" s="23">
        <f t="shared" si="350"/>
        <v>0</v>
      </c>
      <c r="BG110" s="45"/>
      <c r="BH110" s="12">
        <f t="shared" si="351"/>
        <v>0</v>
      </c>
      <c r="BI110" s="23">
        <f t="shared" si="352"/>
        <v>0</v>
      </c>
      <c r="BJ110" s="45"/>
      <c r="BK110" s="12">
        <f t="shared" si="353"/>
        <v>0</v>
      </c>
      <c r="BL110" s="23">
        <f t="shared" si="354"/>
        <v>0</v>
      </c>
      <c r="BM110" s="45"/>
      <c r="BN110" s="12">
        <f t="shared" si="355"/>
        <v>0</v>
      </c>
      <c r="BO110" s="23">
        <f t="shared" si="356"/>
        <v>0</v>
      </c>
      <c r="BP110" s="45"/>
      <c r="BQ110" s="12">
        <f t="shared" si="357"/>
        <v>0</v>
      </c>
      <c r="BR110" s="23">
        <f t="shared" si="358"/>
        <v>0</v>
      </c>
      <c r="BS110" s="45"/>
      <c r="BT110" s="12">
        <f t="shared" si="359"/>
        <v>0</v>
      </c>
      <c r="BU110" s="23">
        <f t="shared" si="360"/>
        <v>0</v>
      </c>
      <c r="BV110" s="45"/>
      <c r="BW110" s="12">
        <f t="shared" si="361"/>
        <v>0</v>
      </c>
      <c r="BX110" s="23">
        <f t="shared" si="362"/>
        <v>0</v>
      </c>
      <c r="BY110" s="45"/>
      <c r="BZ110" s="12">
        <f t="shared" si="363"/>
        <v>0</v>
      </c>
      <c r="CA110" s="23">
        <f t="shared" si="364"/>
        <v>0</v>
      </c>
      <c r="CB110" s="45"/>
      <c r="CC110" s="12">
        <f t="shared" si="365"/>
        <v>0</v>
      </c>
      <c r="CD110" s="23">
        <f t="shared" si="366"/>
        <v>0</v>
      </c>
      <c r="CE110" s="45"/>
      <c r="CF110" s="12">
        <f t="shared" si="367"/>
        <v>0</v>
      </c>
      <c r="CG110" s="23">
        <f t="shared" si="368"/>
        <v>0</v>
      </c>
      <c r="CH110" s="45"/>
      <c r="CI110" s="12">
        <f t="shared" si="369"/>
        <v>0</v>
      </c>
      <c r="CJ110" s="23">
        <f t="shared" si="370"/>
        <v>0</v>
      </c>
      <c r="CK110" s="45"/>
      <c r="CL110" s="12">
        <f t="shared" si="371"/>
        <v>0</v>
      </c>
      <c r="CM110" s="23">
        <f t="shared" si="372"/>
        <v>0</v>
      </c>
      <c r="CN110" s="45"/>
      <c r="CO110" s="12">
        <f t="shared" si="373"/>
        <v>0</v>
      </c>
      <c r="CP110" s="23">
        <f t="shared" si="374"/>
        <v>0</v>
      </c>
      <c r="CQ110" s="45"/>
      <c r="CR110" s="12">
        <f t="shared" si="375"/>
        <v>0</v>
      </c>
      <c r="CS110" s="23">
        <f t="shared" si="376"/>
        <v>0</v>
      </c>
      <c r="CT110" s="45"/>
      <c r="CU110" s="12">
        <f t="shared" si="377"/>
        <v>0</v>
      </c>
      <c r="CV110" s="23">
        <f t="shared" si="378"/>
        <v>0</v>
      </c>
      <c r="CW110" s="45"/>
      <c r="CX110" s="12">
        <f t="shared" si="379"/>
        <v>0</v>
      </c>
      <c r="CY110" s="24">
        <f t="shared" si="380"/>
        <v>0</v>
      </c>
      <c r="CZ110" s="45"/>
      <c r="DA110" s="12">
        <f t="shared" si="381"/>
        <v>0</v>
      </c>
      <c r="DB110" s="23">
        <f t="shared" si="382"/>
        <v>0</v>
      </c>
    </row>
    <row r="111" spans="1:106" ht="15.75" hidden="1" thickBot="1" x14ac:dyDescent="0.35">
      <c r="A111" s="1"/>
      <c r="B111" s="1"/>
      <c r="C111" s="1"/>
      <c r="D111" s="116" t="str">
        <f t="shared" si="320"/>
        <v>-</v>
      </c>
      <c r="E111" s="231"/>
      <c r="F111" s="239" t="s">
        <v>232</v>
      </c>
      <c r="G111" s="92"/>
      <c r="H111" s="92"/>
      <c r="I111" s="240">
        <v>30</v>
      </c>
      <c r="J111" s="125"/>
      <c r="K111" s="126" t="str">
        <f>+IF(F111="","",IF(F111=VLOOKUP(F111,'Master Data (December 2025)'!$B$10:$B$1857,1),"-","No Data"))</f>
        <v>No Data</v>
      </c>
      <c r="L111" s="127">
        <v>1</v>
      </c>
      <c r="M111" s="127">
        <v>1</v>
      </c>
      <c r="N111" s="45"/>
      <c r="O111" s="12">
        <f t="shared" si="321"/>
        <v>0</v>
      </c>
      <c r="P111" s="23">
        <f t="shared" si="383"/>
        <v>0</v>
      </c>
      <c r="Q111" s="45"/>
      <c r="R111" s="12">
        <f t="shared" si="323"/>
        <v>0</v>
      </c>
      <c r="S111" s="23">
        <f t="shared" si="324"/>
        <v>0</v>
      </c>
      <c r="T111" s="45"/>
      <c r="U111" s="12">
        <f t="shared" si="325"/>
        <v>0</v>
      </c>
      <c r="V111" s="23">
        <f t="shared" si="326"/>
        <v>0</v>
      </c>
      <c r="W111" s="45"/>
      <c r="X111" s="12">
        <f t="shared" si="327"/>
        <v>0</v>
      </c>
      <c r="Y111" s="23">
        <f t="shared" si="328"/>
        <v>0</v>
      </c>
      <c r="Z111" s="45"/>
      <c r="AA111" s="12">
        <f t="shared" si="329"/>
        <v>0</v>
      </c>
      <c r="AB111" s="23">
        <f t="shared" si="330"/>
        <v>0</v>
      </c>
      <c r="AC111" s="45"/>
      <c r="AD111" s="12">
        <f t="shared" si="331"/>
        <v>0</v>
      </c>
      <c r="AE111" s="23">
        <f t="shared" si="332"/>
        <v>0</v>
      </c>
      <c r="AF111" s="45"/>
      <c r="AG111" s="12">
        <f t="shared" si="333"/>
        <v>0</v>
      </c>
      <c r="AH111" s="23">
        <f t="shared" si="334"/>
        <v>0</v>
      </c>
      <c r="AI111" s="45"/>
      <c r="AJ111" s="12">
        <f t="shared" si="335"/>
        <v>0</v>
      </c>
      <c r="AK111" s="23">
        <f t="shared" si="336"/>
        <v>0</v>
      </c>
      <c r="AL111" s="45"/>
      <c r="AM111" s="12">
        <f t="shared" si="337"/>
        <v>0</v>
      </c>
      <c r="AN111" s="23">
        <f t="shared" si="338"/>
        <v>0</v>
      </c>
      <c r="AO111" s="45"/>
      <c r="AP111" s="12">
        <f t="shared" si="339"/>
        <v>0</v>
      </c>
      <c r="AQ111" s="23">
        <f t="shared" si="340"/>
        <v>0</v>
      </c>
      <c r="AR111" s="45"/>
      <c r="AS111" s="12">
        <f t="shared" si="341"/>
        <v>0</v>
      </c>
      <c r="AT111" s="23">
        <f t="shared" si="342"/>
        <v>0</v>
      </c>
      <c r="AU111" s="45"/>
      <c r="AV111" s="12">
        <f t="shared" si="343"/>
        <v>0</v>
      </c>
      <c r="AW111" s="23">
        <f t="shared" si="344"/>
        <v>0</v>
      </c>
      <c r="AX111" s="45"/>
      <c r="AY111" s="12">
        <f t="shared" si="345"/>
        <v>0</v>
      </c>
      <c r="AZ111" s="23">
        <f t="shared" si="346"/>
        <v>0</v>
      </c>
      <c r="BA111" s="45"/>
      <c r="BB111" s="12">
        <f t="shared" si="347"/>
        <v>0</v>
      </c>
      <c r="BC111" s="23">
        <f t="shared" si="348"/>
        <v>0</v>
      </c>
      <c r="BD111" s="45"/>
      <c r="BE111" s="12">
        <f t="shared" si="349"/>
        <v>0</v>
      </c>
      <c r="BF111" s="23">
        <f t="shared" si="350"/>
        <v>0</v>
      </c>
      <c r="BG111" s="45"/>
      <c r="BH111" s="12">
        <f t="shared" si="351"/>
        <v>0</v>
      </c>
      <c r="BI111" s="23">
        <f t="shared" si="352"/>
        <v>0</v>
      </c>
      <c r="BJ111" s="45"/>
      <c r="BK111" s="12">
        <f t="shared" si="353"/>
        <v>0</v>
      </c>
      <c r="BL111" s="23">
        <f t="shared" si="354"/>
        <v>0</v>
      </c>
      <c r="BM111" s="45"/>
      <c r="BN111" s="12">
        <f t="shared" si="355"/>
        <v>0</v>
      </c>
      <c r="BO111" s="23">
        <f t="shared" si="356"/>
        <v>0</v>
      </c>
      <c r="BP111" s="45"/>
      <c r="BQ111" s="12">
        <f t="shared" si="357"/>
        <v>0</v>
      </c>
      <c r="BR111" s="23">
        <f t="shared" si="358"/>
        <v>0</v>
      </c>
      <c r="BS111" s="45"/>
      <c r="BT111" s="12">
        <f t="shared" si="359"/>
        <v>0</v>
      </c>
      <c r="BU111" s="23">
        <f t="shared" si="360"/>
        <v>0</v>
      </c>
      <c r="BV111" s="45"/>
      <c r="BW111" s="12">
        <f t="shared" si="361"/>
        <v>0</v>
      </c>
      <c r="BX111" s="23">
        <f t="shared" si="362"/>
        <v>0</v>
      </c>
      <c r="BY111" s="45"/>
      <c r="BZ111" s="12">
        <f t="shared" si="363"/>
        <v>0</v>
      </c>
      <c r="CA111" s="23">
        <f t="shared" si="364"/>
        <v>0</v>
      </c>
      <c r="CB111" s="45"/>
      <c r="CC111" s="12">
        <f t="shared" si="365"/>
        <v>0</v>
      </c>
      <c r="CD111" s="23">
        <f t="shared" si="366"/>
        <v>0</v>
      </c>
      <c r="CE111" s="45"/>
      <c r="CF111" s="12">
        <f t="shared" si="367"/>
        <v>0</v>
      </c>
      <c r="CG111" s="23">
        <f t="shared" si="368"/>
        <v>0</v>
      </c>
      <c r="CH111" s="45"/>
      <c r="CI111" s="12">
        <f t="shared" si="369"/>
        <v>0</v>
      </c>
      <c r="CJ111" s="23">
        <f t="shared" si="370"/>
        <v>0</v>
      </c>
      <c r="CK111" s="45"/>
      <c r="CL111" s="12">
        <f t="shared" si="371"/>
        <v>0</v>
      </c>
      <c r="CM111" s="23">
        <f t="shared" si="372"/>
        <v>0</v>
      </c>
      <c r="CN111" s="45"/>
      <c r="CO111" s="12">
        <f t="shared" si="373"/>
        <v>0</v>
      </c>
      <c r="CP111" s="23">
        <f t="shared" si="374"/>
        <v>0</v>
      </c>
      <c r="CQ111" s="45"/>
      <c r="CR111" s="12">
        <f t="shared" si="375"/>
        <v>0</v>
      </c>
      <c r="CS111" s="23">
        <f t="shared" si="376"/>
        <v>0</v>
      </c>
      <c r="CT111" s="45"/>
      <c r="CU111" s="12">
        <f t="shared" si="377"/>
        <v>0</v>
      </c>
      <c r="CV111" s="23">
        <f t="shared" si="378"/>
        <v>0</v>
      </c>
      <c r="CW111" s="45"/>
      <c r="CX111" s="12">
        <f t="shared" si="379"/>
        <v>0</v>
      </c>
      <c r="CY111" s="24">
        <f t="shared" si="380"/>
        <v>0</v>
      </c>
      <c r="CZ111" s="45"/>
      <c r="DA111" s="12">
        <f t="shared" si="381"/>
        <v>0</v>
      </c>
      <c r="DB111" s="23">
        <f t="shared" si="382"/>
        <v>0</v>
      </c>
    </row>
    <row r="112" spans="1:106" ht="15.75" thickBot="1" x14ac:dyDescent="0.35">
      <c r="A112" s="1"/>
      <c r="B112" s="1"/>
      <c r="C112" s="1"/>
      <c r="D112" s="116" t="str">
        <f t="shared" si="0"/>
        <v>-</v>
      </c>
      <c r="E112" s="224" t="s">
        <v>288</v>
      </c>
      <c r="F112" s="241"/>
      <c r="G112" s="242"/>
      <c r="H112" s="242"/>
      <c r="I112" s="243"/>
      <c r="J112" s="217"/>
      <c r="K112" s="218"/>
      <c r="L112" s="219"/>
      <c r="M112" s="219"/>
      <c r="N112" s="220"/>
      <c r="O112" s="221"/>
      <c r="P112" s="222"/>
      <c r="Q112" s="220"/>
      <c r="R112" s="221"/>
      <c r="S112" s="222"/>
      <c r="T112" s="220"/>
      <c r="U112" s="221"/>
      <c r="V112" s="222"/>
      <c r="W112" s="220"/>
      <c r="X112" s="221"/>
      <c r="Y112" s="222"/>
      <c r="Z112" s="220"/>
      <c r="AA112" s="221"/>
      <c r="AB112" s="222"/>
      <c r="AC112" s="220"/>
      <c r="AD112" s="221"/>
      <c r="AE112" s="222"/>
      <c r="AF112" s="220"/>
      <c r="AG112" s="221"/>
      <c r="AH112" s="222"/>
      <c r="AI112" s="220"/>
      <c r="AJ112" s="221"/>
      <c r="AK112" s="222"/>
      <c r="AL112" s="220"/>
      <c r="AM112" s="221"/>
      <c r="AN112" s="222"/>
      <c r="AO112" s="220"/>
      <c r="AP112" s="221"/>
      <c r="AQ112" s="222"/>
      <c r="AR112" s="220"/>
      <c r="AS112" s="221"/>
      <c r="AT112" s="222"/>
      <c r="AU112" s="220"/>
      <c r="AV112" s="221"/>
      <c r="AW112" s="222"/>
      <c r="AX112" s="220"/>
      <c r="AY112" s="221"/>
      <c r="AZ112" s="222"/>
      <c r="BA112" s="220"/>
      <c r="BB112" s="221"/>
      <c r="BC112" s="222"/>
      <c r="BD112" s="220"/>
      <c r="BE112" s="221"/>
      <c r="BF112" s="222"/>
      <c r="BG112" s="220"/>
      <c r="BH112" s="221"/>
      <c r="BI112" s="222"/>
      <c r="BJ112" s="220"/>
      <c r="BK112" s="221"/>
      <c r="BL112" s="222"/>
      <c r="BM112" s="220"/>
      <c r="BN112" s="221"/>
      <c r="BO112" s="222"/>
      <c r="BP112" s="220"/>
      <c r="BQ112" s="221"/>
      <c r="BR112" s="222"/>
      <c r="BS112" s="220"/>
      <c r="BT112" s="221"/>
      <c r="BU112" s="222"/>
      <c r="BV112" s="220"/>
      <c r="BW112" s="221"/>
      <c r="BX112" s="222"/>
      <c r="BY112" s="220"/>
      <c r="BZ112" s="221"/>
      <c r="CA112" s="222"/>
      <c r="CB112" s="220"/>
      <c r="CC112" s="221"/>
      <c r="CD112" s="222"/>
      <c r="CE112" s="220"/>
      <c r="CF112" s="221"/>
      <c r="CG112" s="222"/>
      <c r="CH112" s="220"/>
      <c r="CI112" s="221"/>
      <c r="CJ112" s="222"/>
      <c r="CK112" s="220"/>
      <c r="CL112" s="221"/>
      <c r="CM112" s="222"/>
      <c r="CN112" s="220"/>
      <c r="CO112" s="221"/>
      <c r="CP112" s="222"/>
      <c r="CQ112" s="220"/>
      <c r="CR112" s="221"/>
      <c r="CS112" s="222"/>
      <c r="CT112" s="220"/>
      <c r="CU112" s="221"/>
      <c r="CV112" s="222"/>
      <c r="CW112" s="220"/>
      <c r="CX112" s="221"/>
      <c r="CY112" s="223"/>
      <c r="CZ112" s="220"/>
      <c r="DA112" s="221"/>
      <c r="DB112" s="222"/>
    </row>
    <row r="113" spans="1:106" ht="15.75" thickBot="1" x14ac:dyDescent="0.35">
      <c r="A113" s="1"/>
      <c r="B113" s="1"/>
      <c r="C113" s="1"/>
      <c r="D113" s="116" t="str">
        <f t="shared" si="0"/>
        <v>-</v>
      </c>
      <c r="E113" s="229" t="s">
        <v>289</v>
      </c>
      <c r="F113" s="235" t="s">
        <v>93</v>
      </c>
      <c r="G113" s="233"/>
      <c r="H113" s="233"/>
      <c r="I113" s="234">
        <v>30</v>
      </c>
      <c r="J113" s="125"/>
      <c r="K113" s="126" t="str">
        <f>+IF(F113="","",IF(F113=VLOOKUP(F113,'Master Data (December 2025)'!$B$10:$B$1857,1),"-","No Data"))</f>
        <v>-</v>
      </c>
      <c r="L113" s="127">
        <v>750</v>
      </c>
      <c r="M113" s="127">
        <v>1</v>
      </c>
      <c r="N113" s="45"/>
      <c r="O113" s="12">
        <f t="shared" si="62"/>
        <v>0</v>
      </c>
      <c r="P113" s="23">
        <f t="shared" ref="P113:P115" si="384">N113</f>
        <v>0</v>
      </c>
      <c r="Q113" s="45"/>
      <c r="R113" s="12">
        <f t="shared" si="2"/>
        <v>0</v>
      </c>
      <c r="S113" s="23">
        <f t="shared" si="3"/>
        <v>0</v>
      </c>
      <c r="T113" s="45"/>
      <c r="U113" s="12">
        <f t="shared" si="4"/>
        <v>0</v>
      </c>
      <c r="V113" s="23">
        <f t="shared" si="5"/>
        <v>0</v>
      </c>
      <c r="W113" s="45"/>
      <c r="X113" s="12">
        <f t="shared" si="6"/>
        <v>0</v>
      </c>
      <c r="Y113" s="23">
        <f t="shared" si="7"/>
        <v>0</v>
      </c>
      <c r="Z113" s="45"/>
      <c r="AA113" s="12">
        <f t="shared" si="8"/>
        <v>0</v>
      </c>
      <c r="AB113" s="23">
        <f t="shared" si="254"/>
        <v>0</v>
      </c>
      <c r="AC113" s="45"/>
      <c r="AD113" s="12">
        <f t="shared" ref="AD113:AD195" si="385">(AC113*$I113)/$L113*$M113</f>
        <v>0</v>
      </c>
      <c r="AE113" s="23">
        <f t="shared" si="11"/>
        <v>0</v>
      </c>
      <c r="AF113" s="45"/>
      <c r="AG113" s="12">
        <f t="shared" si="12"/>
        <v>0</v>
      </c>
      <c r="AH113" s="23">
        <f t="shared" si="13"/>
        <v>0</v>
      </c>
      <c r="AI113" s="45"/>
      <c r="AJ113" s="12">
        <f t="shared" si="14"/>
        <v>0</v>
      </c>
      <c r="AK113" s="23">
        <f t="shared" si="15"/>
        <v>0</v>
      </c>
      <c r="AL113" s="45"/>
      <c r="AM113" s="12">
        <f t="shared" si="16"/>
        <v>0</v>
      </c>
      <c r="AN113" s="23">
        <f t="shared" si="17"/>
        <v>0</v>
      </c>
      <c r="AO113" s="45"/>
      <c r="AP113" s="12">
        <f t="shared" si="18"/>
        <v>0</v>
      </c>
      <c r="AQ113" s="23">
        <f t="shared" si="19"/>
        <v>0</v>
      </c>
      <c r="AR113" s="45"/>
      <c r="AS113" s="12">
        <f t="shared" si="20"/>
        <v>0</v>
      </c>
      <c r="AT113" s="23">
        <f t="shared" si="21"/>
        <v>0</v>
      </c>
      <c r="AU113" s="45"/>
      <c r="AV113" s="12">
        <f t="shared" si="22"/>
        <v>0</v>
      </c>
      <c r="AW113" s="23">
        <f t="shared" si="23"/>
        <v>0</v>
      </c>
      <c r="AX113" s="45"/>
      <c r="AY113" s="12">
        <f t="shared" si="24"/>
        <v>0</v>
      </c>
      <c r="AZ113" s="23">
        <f t="shared" si="25"/>
        <v>0</v>
      </c>
      <c r="BA113" s="45"/>
      <c r="BB113" s="12">
        <f t="shared" si="26"/>
        <v>0</v>
      </c>
      <c r="BC113" s="23">
        <f t="shared" si="27"/>
        <v>0</v>
      </c>
      <c r="BD113" s="45"/>
      <c r="BE113" s="12">
        <f t="shared" si="28"/>
        <v>0</v>
      </c>
      <c r="BF113" s="23">
        <f t="shared" si="29"/>
        <v>0</v>
      </c>
      <c r="BG113" s="45"/>
      <c r="BH113" s="12">
        <f t="shared" si="30"/>
        <v>0</v>
      </c>
      <c r="BI113" s="23">
        <f t="shared" si="31"/>
        <v>0</v>
      </c>
      <c r="BJ113" s="45"/>
      <c r="BK113" s="12">
        <f t="shared" si="32"/>
        <v>0</v>
      </c>
      <c r="BL113" s="23">
        <f t="shared" si="33"/>
        <v>0</v>
      </c>
      <c r="BM113" s="45"/>
      <c r="BN113" s="12">
        <f t="shared" si="34"/>
        <v>0</v>
      </c>
      <c r="BO113" s="23">
        <f t="shared" si="35"/>
        <v>0</v>
      </c>
      <c r="BP113" s="45"/>
      <c r="BQ113" s="12">
        <f t="shared" si="36"/>
        <v>0</v>
      </c>
      <c r="BR113" s="23">
        <f t="shared" si="37"/>
        <v>0</v>
      </c>
      <c r="BS113" s="45"/>
      <c r="BT113" s="12">
        <f t="shared" si="38"/>
        <v>0</v>
      </c>
      <c r="BU113" s="23">
        <f t="shared" si="39"/>
        <v>0</v>
      </c>
      <c r="BV113" s="45"/>
      <c r="BW113" s="12">
        <f t="shared" si="40"/>
        <v>0</v>
      </c>
      <c r="BX113" s="23">
        <f t="shared" si="41"/>
        <v>0</v>
      </c>
      <c r="BY113" s="45"/>
      <c r="BZ113" s="12">
        <f t="shared" si="42"/>
        <v>0</v>
      </c>
      <c r="CA113" s="23">
        <f t="shared" si="43"/>
        <v>0</v>
      </c>
      <c r="CB113" s="45"/>
      <c r="CC113" s="12">
        <f t="shared" si="44"/>
        <v>0</v>
      </c>
      <c r="CD113" s="23">
        <f t="shared" si="255"/>
        <v>0</v>
      </c>
      <c r="CE113" s="45"/>
      <c r="CF113" s="12">
        <f t="shared" si="46"/>
        <v>0</v>
      </c>
      <c r="CG113" s="23">
        <f t="shared" si="47"/>
        <v>0</v>
      </c>
      <c r="CH113" s="45"/>
      <c r="CI113" s="12">
        <f t="shared" si="48"/>
        <v>0</v>
      </c>
      <c r="CJ113" s="23">
        <f t="shared" si="49"/>
        <v>0</v>
      </c>
      <c r="CK113" s="45"/>
      <c r="CL113" s="12">
        <f t="shared" si="50"/>
        <v>0</v>
      </c>
      <c r="CM113" s="23">
        <f t="shared" si="63"/>
        <v>0</v>
      </c>
      <c r="CN113" s="45"/>
      <c r="CO113" s="12">
        <f t="shared" si="52"/>
        <v>0</v>
      </c>
      <c r="CP113" s="23">
        <f t="shared" si="53"/>
        <v>0</v>
      </c>
      <c r="CQ113" s="45"/>
      <c r="CR113" s="12">
        <f t="shared" si="54"/>
        <v>0</v>
      </c>
      <c r="CS113" s="23">
        <f t="shared" si="55"/>
        <v>0</v>
      </c>
      <c r="CT113" s="45"/>
      <c r="CU113" s="12">
        <f t="shared" si="56"/>
        <v>0</v>
      </c>
      <c r="CV113" s="23">
        <f t="shared" si="57"/>
        <v>0</v>
      </c>
      <c r="CW113" s="45"/>
      <c r="CX113" s="12">
        <f t="shared" si="58"/>
        <v>0</v>
      </c>
      <c r="CY113" s="24">
        <f t="shared" si="59"/>
        <v>0</v>
      </c>
      <c r="CZ113" s="45"/>
      <c r="DA113" s="12">
        <f t="shared" si="60"/>
        <v>0</v>
      </c>
      <c r="DB113" s="23">
        <f t="shared" si="61"/>
        <v>0</v>
      </c>
    </row>
    <row r="114" spans="1:106" ht="15.75" hidden="1" thickBot="1" x14ac:dyDescent="0.35">
      <c r="A114" s="1"/>
      <c r="B114" s="1"/>
      <c r="C114" s="1"/>
      <c r="D114" s="116" t="str">
        <f t="shared" si="0"/>
        <v>-</v>
      </c>
      <c r="E114" s="230"/>
      <c r="F114" s="235" t="s">
        <v>173</v>
      </c>
      <c r="G114" s="225"/>
      <c r="H114" s="225"/>
      <c r="I114" s="236">
        <v>30</v>
      </c>
      <c r="J114" s="125"/>
      <c r="K114" s="126" t="str">
        <f>+IF(F114="","",IF(F114=VLOOKUP(F114,'Master Data (December 2025)'!$B$10:$B$1857,1),"-","No Data"))</f>
        <v>-</v>
      </c>
      <c r="L114" s="127">
        <v>750</v>
      </c>
      <c r="M114" s="127">
        <v>1</v>
      </c>
      <c r="N114" s="45">
        <f>N113</f>
        <v>0</v>
      </c>
      <c r="O114" s="12">
        <f t="shared" si="62"/>
        <v>0</v>
      </c>
      <c r="P114" s="23">
        <f t="shared" si="384"/>
        <v>0</v>
      </c>
      <c r="Q114" s="45">
        <f>Q113</f>
        <v>0</v>
      </c>
      <c r="R114" s="12">
        <f t="shared" si="2"/>
        <v>0</v>
      </c>
      <c r="S114" s="23">
        <f t="shared" si="3"/>
        <v>0</v>
      </c>
      <c r="T114" s="45">
        <f>T113</f>
        <v>0</v>
      </c>
      <c r="U114" s="12">
        <f t="shared" si="4"/>
        <v>0</v>
      </c>
      <c r="V114" s="23">
        <f t="shared" si="5"/>
        <v>0</v>
      </c>
      <c r="W114" s="45">
        <f>W113</f>
        <v>0</v>
      </c>
      <c r="X114" s="12">
        <f t="shared" si="6"/>
        <v>0</v>
      </c>
      <c r="Y114" s="23">
        <f t="shared" si="7"/>
        <v>0</v>
      </c>
      <c r="Z114" s="45">
        <f>Z113</f>
        <v>0</v>
      </c>
      <c r="AA114" s="12">
        <f t="shared" si="8"/>
        <v>0</v>
      </c>
      <c r="AB114" s="23">
        <f t="shared" si="254"/>
        <v>0</v>
      </c>
      <c r="AC114" s="45">
        <f>AC113</f>
        <v>0</v>
      </c>
      <c r="AD114" s="12">
        <f t="shared" si="385"/>
        <v>0</v>
      </c>
      <c r="AE114" s="23">
        <f t="shared" si="11"/>
        <v>0</v>
      </c>
      <c r="AF114" s="45">
        <f>AF113</f>
        <v>0</v>
      </c>
      <c r="AG114" s="12">
        <f t="shared" si="12"/>
        <v>0</v>
      </c>
      <c r="AH114" s="23">
        <f t="shared" si="13"/>
        <v>0</v>
      </c>
      <c r="AI114" s="45">
        <f>AI113</f>
        <v>0</v>
      </c>
      <c r="AJ114" s="12">
        <f t="shared" si="14"/>
        <v>0</v>
      </c>
      <c r="AK114" s="23">
        <f t="shared" si="15"/>
        <v>0</v>
      </c>
      <c r="AL114" s="45">
        <f>AL113</f>
        <v>0</v>
      </c>
      <c r="AM114" s="12">
        <f t="shared" si="16"/>
        <v>0</v>
      </c>
      <c r="AN114" s="23">
        <f t="shared" si="17"/>
        <v>0</v>
      </c>
      <c r="AO114" s="45">
        <f>AO113</f>
        <v>0</v>
      </c>
      <c r="AP114" s="12">
        <f t="shared" si="18"/>
        <v>0</v>
      </c>
      <c r="AQ114" s="23">
        <f t="shared" si="19"/>
        <v>0</v>
      </c>
      <c r="AR114" s="45">
        <f>AR113</f>
        <v>0</v>
      </c>
      <c r="AS114" s="12">
        <f t="shared" si="20"/>
        <v>0</v>
      </c>
      <c r="AT114" s="23">
        <f t="shared" si="21"/>
        <v>0</v>
      </c>
      <c r="AU114" s="45">
        <f>AU113</f>
        <v>0</v>
      </c>
      <c r="AV114" s="12">
        <f t="shared" si="22"/>
        <v>0</v>
      </c>
      <c r="AW114" s="23">
        <f t="shared" si="23"/>
        <v>0</v>
      </c>
      <c r="AX114" s="45">
        <f>AX113</f>
        <v>0</v>
      </c>
      <c r="AY114" s="12">
        <f t="shared" si="24"/>
        <v>0</v>
      </c>
      <c r="AZ114" s="23">
        <f t="shared" si="25"/>
        <v>0</v>
      </c>
      <c r="BA114" s="45">
        <f>BA113</f>
        <v>0</v>
      </c>
      <c r="BB114" s="12">
        <f t="shared" si="26"/>
        <v>0</v>
      </c>
      <c r="BC114" s="23">
        <f t="shared" si="27"/>
        <v>0</v>
      </c>
      <c r="BD114" s="45">
        <f>BD113</f>
        <v>0</v>
      </c>
      <c r="BE114" s="12">
        <f t="shared" si="28"/>
        <v>0</v>
      </c>
      <c r="BF114" s="23">
        <f t="shared" si="29"/>
        <v>0</v>
      </c>
      <c r="BG114" s="45">
        <f>BG113</f>
        <v>0</v>
      </c>
      <c r="BH114" s="12">
        <f t="shared" si="30"/>
        <v>0</v>
      </c>
      <c r="BI114" s="23">
        <f t="shared" si="31"/>
        <v>0</v>
      </c>
      <c r="BJ114" s="45">
        <f>BJ113</f>
        <v>0</v>
      </c>
      <c r="BK114" s="12">
        <f t="shared" si="32"/>
        <v>0</v>
      </c>
      <c r="BL114" s="23">
        <f t="shared" si="33"/>
        <v>0</v>
      </c>
      <c r="BM114" s="45">
        <f>BM113</f>
        <v>0</v>
      </c>
      <c r="BN114" s="12">
        <f t="shared" si="34"/>
        <v>0</v>
      </c>
      <c r="BO114" s="23">
        <f t="shared" si="35"/>
        <v>0</v>
      </c>
      <c r="BP114" s="45">
        <f>BP113</f>
        <v>0</v>
      </c>
      <c r="BQ114" s="12">
        <f t="shared" si="36"/>
        <v>0</v>
      </c>
      <c r="BR114" s="23">
        <f t="shared" si="37"/>
        <v>0</v>
      </c>
      <c r="BS114" s="45">
        <f>BS113</f>
        <v>0</v>
      </c>
      <c r="BT114" s="12">
        <f t="shared" si="38"/>
        <v>0</v>
      </c>
      <c r="BU114" s="23">
        <f t="shared" si="39"/>
        <v>0</v>
      </c>
      <c r="BV114" s="45">
        <f>BV113</f>
        <v>0</v>
      </c>
      <c r="BW114" s="12">
        <f t="shared" si="40"/>
        <v>0</v>
      </c>
      <c r="BX114" s="23">
        <f t="shared" si="41"/>
        <v>0</v>
      </c>
      <c r="BY114" s="45">
        <f>BY113</f>
        <v>0</v>
      </c>
      <c r="BZ114" s="12">
        <f t="shared" si="42"/>
        <v>0</v>
      </c>
      <c r="CA114" s="23">
        <f t="shared" si="43"/>
        <v>0</v>
      </c>
      <c r="CB114" s="45">
        <f>CB113</f>
        <v>0</v>
      </c>
      <c r="CC114" s="12">
        <f t="shared" si="44"/>
        <v>0</v>
      </c>
      <c r="CD114" s="23">
        <f t="shared" si="255"/>
        <v>0</v>
      </c>
      <c r="CE114" s="45">
        <f>CE113</f>
        <v>0</v>
      </c>
      <c r="CF114" s="12">
        <f t="shared" si="46"/>
        <v>0</v>
      </c>
      <c r="CG114" s="23">
        <f t="shared" si="47"/>
        <v>0</v>
      </c>
      <c r="CH114" s="45">
        <f>CH113</f>
        <v>0</v>
      </c>
      <c r="CI114" s="12">
        <f t="shared" si="48"/>
        <v>0</v>
      </c>
      <c r="CJ114" s="23">
        <f t="shared" si="49"/>
        <v>0</v>
      </c>
      <c r="CK114" s="45">
        <f>CK113</f>
        <v>0</v>
      </c>
      <c r="CL114" s="12">
        <f t="shared" si="50"/>
        <v>0</v>
      </c>
      <c r="CM114" s="23">
        <f t="shared" si="63"/>
        <v>0</v>
      </c>
      <c r="CN114" s="45">
        <f>CN113</f>
        <v>0</v>
      </c>
      <c r="CO114" s="12">
        <f t="shared" si="52"/>
        <v>0</v>
      </c>
      <c r="CP114" s="23">
        <f t="shared" si="53"/>
        <v>0</v>
      </c>
      <c r="CQ114" s="45">
        <f>CQ113</f>
        <v>0</v>
      </c>
      <c r="CR114" s="12">
        <f t="shared" si="54"/>
        <v>0</v>
      </c>
      <c r="CS114" s="23">
        <f t="shared" si="55"/>
        <v>0</v>
      </c>
      <c r="CT114" s="45">
        <f>CT113</f>
        <v>0</v>
      </c>
      <c r="CU114" s="12">
        <f t="shared" si="56"/>
        <v>0</v>
      </c>
      <c r="CV114" s="23">
        <f t="shared" si="57"/>
        <v>0</v>
      </c>
      <c r="CW114" s="45">
        <f>CW113</f>
        <v>0</v>
      </c>
      <c r="CX114" s="12">
        <f t="shared" si="58"/>
        <v>0</v>
      </c>
      <c r="CY114" s="24">
        <f t="shared" si="59"/>
        <v>0</v>
      </c>
      <c r="CZ114" s="45">
        <f>CZ113</f>
        <v>0</v>
      </c>
      <c r="DA114" s="12">
        <f t="shared" si="60"/>
        <v>0</v>
      </c>
      <c r="DB114" s="23">
        <f t="shared" si="61"/>
        <v>0</v>
      </c>
    </row>
    <row r="115" spans="1:106" ht="15.75" hidden="1" thickBot="1" x14ac:dyDescent="0.35">
      <c r="A115" s="1"/>
      <c r="B115" s="1"/>
      <c r="C115" s="1"/>
      <c r="D115" s="116" t="str">
        <f t="shared" ref="D115:D195" si="386">IF(DB115=0,"-","Y")</f>
        <v>-</v>
      </c>
      <c r="E115" s="231"/>
      <c r="F115" s="237" t="s">
        <v>324</v>
      </c>
      <c r="G115" s="92"/>
      <c r="H115" s="92"/>
      <c r="I115" s="245">
        <v>325</v>
      </c>
      <c r="J115" s="125"/>
      <c r="K115" s="126" t="str">
        <f>+IF(F115="","",IF(F115=VLOOKUP(F115,'Master Data (December 2025)'!$B$10:$B$1857,1),"-","No Data"))</f>
        <v>No Data</v>
      </c>
      <c r="L115" s="127">
        <v>1</v>
      </c>
      <c r="M115" s="127">
        <v>1</v>
      </c>
      <c r="N115" s="45"/>
      <c r="O115" s="12">
        <f t="shared" ref="O115:O195" si="387">(N115*$I115)/$L115*$M115</f>
        <v>0</v>
      </c>
      <c r="P115" s="23">
        <f t="shared" si="384"/>
        <v>0</v>
      </c>
      <c r="Q115" s="45"/>
      <c r="R115" s="12">
        <f t="shared" ref="R115:R195" si="388">(Q115*$I115)/$L115*$M115</f>
        <v>0</v>
      </c>
      <c r="S115" s="23">
        <f t="shared" ref="S115:S195" si="389">Q115+P115</f>
        <v>0</v>
      </c>
      <c r="T115" s="45"/>
      <c r="U115" s="12">
        <f t="shared" ref="U115:U195" si="390">(T115*$I115)/$L115*$M115</f>
        <v>0</v>
      </c>
      <c r="V115" s="23">
        <f t="shared" ref="V115:V195" si="391">T115+S115</f>
        <v>0</v>
      </c>
      <c r="W115" s="45"/>
      <c r="X115" s="12">
        <f t="shared" ref="X115:X195" si="392">(W115*$I115)/$L115*$M115</f>
        <v>0</v>
      </c>
      <c r="Y115" s="23">
        <f t="shared" ref="Y115:Y195" si="393">W115+V115</f>
        <v>0</v>
      </c>
      <c r="Z115" s="45"/>
      <c r="AA115" s="12">
        <f t="shared" ref="AA115:AA195" si="394">(Z115*$I115)/$L115*$M115</f>
        <v>0</v>
      </c>
      <c r="AB115" s="23">
        <f t="shared" ref="AB115:AB195" si="395">Z115+Y115</f>
        <v>0</v>
      </c>
      <c r="AC115" s="45"/>
      <c r="AD115" s="12">
        <f t="shared" si="385"/>
        <v>0</v>
      </c>
      <c r="AE115" s="23">
        <f t="shared" ref="AE115:AE195" si="396">AC115+AB115</f>
        <v>0</v>
      </c>
      <c r="AF115" s="45"/>
      <c r="AG115" s="12">
        <f t="shared" ref="AG115:AG195" si="397">(AF115*$I115)/$L115*$M115</f>
        <v>0</v>
      </c>
      <c r="AH115" s="23">
        <f t="shared" ref="AH115:AH195" si="398">AF115+AE115</f>
        <v>0</v>
      </c>
      <c r="AI115" s="45"/>
      <c r="AJ115" s="12">
        <f t="shared" ref="AJ115:AJ195" si="399">(AI115*$I115)/$L115*$M115</f>
        <v>0</v>
      </c>
      <c r="AK115" s="23">
        <f t="shared" ref="AK115:AK195" si="400">AI115+AH115</f>
        <v>0</v>
      </c>
      <c r="AL115" s="45"/>
      <c r="AM115" s="12">
        <f t="shared" ref="AM115:AM195" si="401">(AL115*$I115)/$L115*$M115</f>
        <v>0</v>
      </c>
      <c r="AN115" s="23">
        <f t="shared" ref="AN115:AN195" si="402">AL115+AK115</f>
        <v>0</v>
      </c>
      <c r="AO115" s="45"/>
      <c r="AP115" s="12">
        <f t="shared" ref="AP115:AP195" si="403">(AO115*$I115)/$L115*$M115</f>
        <v>0</v>
      </c>
      <c r="AQ115" s="23">
        <f t="shared" ref="AQ115:AQ195" si="404">AO115+AN115</f>
        <v>0</v>
      </c>
      <c r="AR115" s="45"/>
      <c r="AS115" s="12">
        <f t="shared" ref="AS115:AS195" si="405">(AR115*$I115)/$L115*$M115</f>
        <v>0</v>
      </c>
      <c r="AT115" s="23">
        <f t="shared" ref="AT115:AT195" si="406">AR115+AQ115</f>
        <v>0</v>
      </c>
      <c r="AU115" s="45"/>
      <c r="AV115" s="12">
        <f t="shared" ref="AV115:AV195" si="407">(AU115*$I115)/$L115*$M115</f>
        <v>0</v>
      </c>
      <c r="AW115" s="23">
        <f t="shared" ref="AW115:AW195" si="408">AU115+AT115</f>
        <v>0</v>
      </c>
      <c r="AX115" s="45"/>
      <c r="AY115" s="12">
        <f t="shared" ref="AY115:AY195" si="409">(AX115*$I115)/$L115*$M115</f>
        <v>0</v>
      </c>
      <c r="AZ115" s="23">
        <f t="shared" ref="AZ115:AZ195" si="410">AX115+AW115</f>
        <v>0</v>
      </c>
      <c r="BA115" s="45"/>
      <c r="BB115" s="12">
        <f t="shared" ref="BB115:BB195" si="411">(BA115*$I115)/$L115*$M115</f>
        <v>0</v>
      </c>
      <c r="BC115" s="23">
        <f t="shared" ref="BC115:BC195" si="412">BA115+AZ115</f>
        <v>0</v>
      </c>
      <c r="BD115" s="45"/>
      <c r="BE115" s="12">
        <f t="shared" ref="BE115:BE195" si="413">(BD115*$I115)/$L115*$M115</f>
        <v>0</v>
      </c>
      <c r="BF115" s="23">
        <f t="shared" ref="BF115:BF195" si="414">BD115+BC115</f>
        <v>0</v>
      </c>
      <c r="BG115" s="45"/>
      <c r="BH115" s="12">
        <f t="shared" ref="BH115:BH195" si="415">(BG115*$I115)/$L115*$M115</f>
        <v>0</v>
      </c>
      <c r="BI115" s="23">
        <f t="shared" ref="BI115:BI195" si="416">BG115+BF115</f>
        <v>0</v>
      </c>
      <c r="BJ115" s="45"/>
      <c r="BK115" s="12">
        <f t="shared" ref="BK115:BK195" si="417">(BJ115*$I115)/$L115*$M115</f>
        <v>0</v>
      </c>
      <c r="BL115" s="23">
        <f t="shared" ref="BL115:BL195" si="418">BJ115+BI115</f>
        <v>0</v>
      </c>
      <c r="BM115" s="45"/>
      <c r="BN115" s="12">
        <f t="shared" ref="BN115:BN195" si="419">(BM115*$I115)/$L115*$M115</f>
        <v>0</v>
      </c>
      <c r="BO115" s="23">
        <f t="shared" ref="BO115:BO195" si="420">BM115+BL115</f>
        <v>0</v>
      </c>
      <c r="BP115" s="45"/>
      <c r="BQ115" s="12">
        <f t="shared" ref="BQ115:BQ195" si="421">(BP115*$I115)/$L115*$M115</f>
        <v>0</v>
      </c>
      <c r="BR115" s="23">
        <f t="shared" ref="BR115:BR195" si="422">BP115+BO115</f>
        <v>0</v>
      </c>
      <c r="BS115" s="45"/>
      <c r="BT115" s="12">
        <f t="shared" ref="BT115:BT195" si="423">(BS115*$I115)/$L115*$M115</f>
        <v>0</v>
      </c>
      <c r="BU115" s="23">
        <f t="shared" ref="BU115:BU195" si="424">BS115+BR115</f>
        <v>0</v>
      </c>
      <c r="BV115" s="45"/>
      <c r="BW115" s="12">
        <f t="shared" ref="BW115:BW195" si="425">(BV115*$I115)/$L115*$M115</f>
        <v>0</v>
      </c>
      <c r="BX115" s="23">
        <f t="shared" ref="BX115:BX195" si="426">BV115+BU115</f>
        <v>0</v>
      </c>
      <c r="BY115" s="45"/>
      <c r="BZ115" s="12">
        <f t="shared" ref="BZ115:BZ195" si="427">(BY115*$I115)/$L115*$M115</f>
        <v>0</v>
      </c>
      <c r="CA115" s="23">
        <f t="shared" ref="CA115:CA195" si="428">BY115+BX115</f>
        <v>0</v>
      </c>
      <c r="CB115" s="45"/>
      <c r="CC115" s="12">
        <f t="shared" ref="CC115:CC195" si="429">(CB115*$I115)/$L115*$M115</f>
        <v>0</v>
      </c>
      <c r="CD115" s="23">
        <f t="shared" ref="CD115:CD195" si="430">CB115+CA115</f>
        <v>0</v>
      </c>
      <c r="CE115" s="45"/>
      <c r="CF115" s="12">
        <f t="shared" ref="CF115:CF195" si="431">(CE115*$I115)/$L115*$M115</f>
        <v>0</v>
      </c>
      <c r="CG115" s="23">
        <f t="shared" ref="CG115:CG195" si="432">CE115+CD115</f>
        <v>0</v>
      </c>
      <c r="CH115" s="45"/>
      <c r="CI115" s="12">
        <f t="shared" ref="CI115:CI195" si="433">(CH115*$I115)/$L115*$M115</f>
        <v>0</v>
      </c>
      <c r="CJ115" s="23">
        <f t="shared" ref="CJ115:CJ195" si="434">CH115+CG115</f>
        <v>0</v>
      </c>
      <c r="CK115" s="45"/>
      <c r="CL115" s="12">
        <f t="shared" ref="CL115:CL195" si="435">(CK115*$I115)/$L115*$M115</f>
        <v>0</v>
      </c>
      <c r="CM115" s="23">
        <f t="shared" ref="CM115:CM195" si="436">CK115+CJ115</f>
        <v>0</v>
      </c>
      <c r="CN115" s="45"/>
      <c r="CO115" s="12">
        <f t="shared" ref="CO115:CO195" si="437">(CN115*$I115)/$L115*$M115</f>
        <v>0</v>
      </c>
      <c r="CP115" s="23">
        <f t="shared" ref="CP115:CP195" si="438">CN115+CM115</f>
        <v>0</v>
      </c>
      <c r="CQ115" s="45"/>
      <c r="CR115" s="12">
        <f t="shared" ref="CR115:CR195" si="439">(CQ115*$I115)/$L115*$M115</f>
        <v>0</v>
      </c>
      <c r="CS115" s="23">
        <f t="shared" ref="CS115:CS195" si="440">CQ115+CP115</f>
        <v>0</v>
      </c>
      <c r="CT115" s="45"/>
      <c r="CU115" s="12">
        <f t="shared" ref="CU115:CU195" si="441">(CT115*$I115)/$L115*$M115</f>
        <v>0</v>
      </c>
      <c r="CV115" s="23">
        <f t="shared" ref="CV115:CV195" si="442">CT115+CS115</f>
        <v>0</v>
      </c>
      <c r="CW115" s="45"/>
      <c r="CX115" s="12">
        <f t="shared" ref="CX115:CX195" si="443">(CW115*$I115)/$L115*$M115</f>
        <v>0</v>
      </c>
      <c r="CY115" s="24">
        <f t="shared" ref="CY115:CY195" si="444">CW115+CV115</f>
        <v>0</v>
      </c>
      <c r="CZ115" s="45"/>
      <c r="DA115" s="12">
        <f t="shared" ref="DA115:DA195" si="445">(CZ115*$I115)/$L115*$M115</f>
        <v>0</v>
      </c>
      <c r="DB115" s="23">
        <f t="shared" ref="DB115:DB195" si="446">CZ115+CY115</f>
        <v>0</v>
      </c>
    </row>
    <row r="116" spans="1:106" ht="15.75" thickBot="1" x14ac:dyDescent="0.35">
      <c r="A116" s="1"/>
      <c r="B116" s="1"/>
      <c r="C116" s="1"/>
      <c r="D116" s="116" t="str">
        <f>IF(DB116=0,"-","Y")</f>
        <v>-</v>
      </c>
      <c r="E116" s="229" t="s">
        <v>309</v>
      </c>
      <c r="F116" s="232" t="s">
        <v>197</v>
      </c>
      <c r="G116" s="233"/>
      <c r="H116" s="233"/>
      <c r="I116" s="234">
        <v>45</v>
      </c>
      <c r="J116" s="125"/>
      <c r="K116" s="126" t="str">
        <f>+IF(F116="","",IF(F116=VLOOKUP(F116,'Master Data (December 2025)'!$B$10:$B$1857,1),"-","No Data"))</f>
        <v>-</v>
      </c>
      <c r="L116" s="127">
        <v>700</v>
      </c>
      <c r="M116" s="127">
        <v>1</v>
      </c>
      <c r="N116" s="45"/>
      <c r="O116" s="12">
        <f>(N116*$I116)/$L116*$M116</f>
        <v>0</v>
      </c>
      <c r="P116" s="23">
        <f>N116</f>
        <v>0</v>
      </c>
      <c r="Q116" s="45"/>
      <c r="R116" s="12">
        <f>(Q116*$I116)/$L116*$M116</f>
        <v>0</v>
      </c>
      <c r="S116" s="23">
        <f>Q116+P116</f>
        <v>0</v>
      </c>
      <c r="T116" s="45"/>
      <c r="U116" s="12">
        <f>(T116*$I116)/$L116*$M116</f>
        <v>0</v>
      </c>
      <c r="V116" s="23">
        <f>T116+S116</f>
        <v>0</v>
      </c>
      <c r="W116" s="45"/>
      <c r="X116" s="12">
        <f>(W116*$I116)/$L116*$M116</f>
        <v>0</v>
      </c>
      <c r="Y116" s="23">
        <f>W116+V116</f>
        <v>0</v>
      </c>
      <c r="Z116" s="45"/>
      <c r="AA116" s="12">
        <f>(Z116*$I116)/$L116*$M116</f>
        <v>0</v>
      </c>
      <c r="AB116" s="23">
        <f>Z116+Y116</f>
        <v>0</v>
      </c>
      <c r="AC116" s="45"/>
      <c r="AD116" s="12">
        <f>(AC116*$I116)/$L116*$M116</f>
        <v>0</v>
      </c>
      <c r="AE116" s="23">
        <f>AC116+AB116</f>
        <v>0</v>
      </c>
      <c r="AF116" s="45"/>
      <c r="AG116" s="12">
        <f>(AF116*$I116)/$L116*$M116</f>
        <v>0</v>
      </c>
      <c r="AH116" s="23">
        <f>AF116+AE116</f>
        <v>0</v>
      </c>
      <c r="AI116" s="45"/>
      <c r="AJ116" s="12">
        <f>(AI116*$I116)/$L116*$M116</f>
        <v>0</v>
      </c>
      <c r="AK116" s="23">
        <f>AI116+AH116</f>
        <v>0</v>
      </c>
      <c r="AL116" s="45"/>
      <c r="AM116" s="12">
        <f>(AL116*$I116)/$L116*$M116</f>
        <v>0</v>
      </c>
      <c r="AN116" s="23">
        <f>AL116+AK116</f>
        <v>0</v>
      </c>
      <c r="AO116" s="45"/>
      <c r="AP116" s="12">
        <f>(AO116*$I116)/$L116*$M116</f>
        <v>0</v>
      </c>
      <c r="AQ116" s="23">
        <f>AO116+AN116</f>
        <v>0</v>
      </c>
      <c r="AR116" s="45"/>
      <c r="AS116" s="12">
        <f>(AR116*$I116)/$L116*$M116</f>
        <v>0</v>
      </c>
      <c r="AT116" s="23">
        <f>AR116+AQ116</f>
        <v>0</v>
      </c>
      <c r="AU116" s="45"/>
      <c r="AV116" s="12">
        <f>(AU116*$I116)/$L116*$M116</f>
        <v>0</v>
      </c>
      <c r="AW116" s="23">
        <f>AU116+AT116</f>
        <v>0</v>
      </c>
      <c r="AX116" s="45"/>
      <c r="AY116" s="12">
        <f>(AX116*$I116)/$L116*$M116</f>
        <v>0</v>
      </c>
      <c r="AZ116" s="23">
        <f>AX116+AW116</f>
        <v>0</v>
      </c>
      <c r="BA116" s="45"/>
      <c r="BB116" s="12">
        <f>(BA116*$I116)/$L116*$M116</f>
        <v>0</v>
      </c>
      <c r="BC116" s="23">
        <f>BA116+AZ116</f>
        <v>0</v>
      </c>
      <c r="BD116" s="45"/>
      <c r="BE116" s="12">
        <f>(BD116*$I116)/$L116*$M116</f>
        <v>0</v>
      </c>
      <c r="BF116" s="23">
        <f>BD116+BC116</f>
        <v>0</v>
      </c>
      <c r="BG116" s="45"/>
      <c r="BH116" s="12">
        <f>(BG116*$I116)/$L116*$M116</f>
        <v>0</v>
      </c>
      <c r="BI116" s="23">
        <f>BG116+BF116</f>
        <v>0</v>
      </c>
      <c r="BJ116" s="45"/>
      <c r="BK116" s="12">
        <f>(BJ116*$I116)/$L116*$M116</f>
        <v>0</v>
      </c>
      <c r="BL116" s="23">
        <f>BJ116+BI116</f>
        <v>0</v>
      </c>
      <c r="BM116" s="45"/>
      <c r="BN116" s="12">
        <f>(BM116*$I116)/$L116*$M116</f>
        <v>0</v>
      </c>
      <c r="BO116" s="23">
        <f>BM116+BL116</f>
        <v>0</v>
      </c>
      <c r="BP116" s="45"/>
      <c r="BQ116" s="12">
        <f>(BP116*$I116)/$L116*$M116</f>
        <v>0</v>
      </c>
      <c r="BR116" s="23">
        <f>BP116+BO116</f>
        <v>0</v>
      </c>
      <c r="BS116" s="45"/>
      <c r="BT116" s="12">
        <f>(BS116*$I116)/$L116*$M116</f>
        <v>0</v>
      </c>
      <c r="BU116" s="23">
        <f>BS116+BR116</f>
        <v>0</v>
      </c>
      <c r="BV116" s="45"/>
      <c r="BW116" s="12">
        <f>(BV116*$I116)/$L116*$M116</f>
        <v>0</v>
      </c>
      <c r="BX116" s="23">
        <f>BV116+BU116</f>
        <v>0</v>
      </c>
      <c r="BY116" s="45"/>
      <c r="BZ116" s="12">
        <f>(BY116*$I116)/$L116*$M116</f>
        <v>0</v>
      </c>
      <c r="CA116" s="23">
        <f>BY116+BX116</f>
        <v>0</v>
      </c>
      <c r="CB116" s="45"/>
      <c r="CC116" s="12">
        <f>(CB116*$I116)/$L116*$M116</f>
        <v>0</v>
      </c>
      <c r="CD116" s="23">
        <f>CB116+CA116</f>
        <v>0</v>
      </c>
      <c r="CE116" s="45"/>
      <c r="CF116" s="12">
        <f>(CE116*$I116)/$L116*$M116</f>
        <v>0</v>
      </c>
      <c r="CG116" s="23">
        <f>CE116+CD116</f>
        <v>0</v>
      </c>
      <c r="CH116" s="45"/>
      <c r="CI116" s="12">
        <f>(CH116*$I116)/$L116*$M116</f>
        <v>0</v>
      </c>
      <c r="CJ116" s="23">
        <f>CH116+CG116</f>
        <v>0</v>
      </c>
      <c r="CK116" s="45"/>
      <c r="CL116" s="12">
        <f>(CK116*$I116)/$L116*$M116</f>
        <v>0</v>
      </c>
      <c r="CM116" s="23">
        <f>CK116+CJ116</f>
        <v>0</v>
      </c>
      <c r="CN116" s="45"/>
      <c r="CO116" s="12">
        <f>(CN116*$I116)/$L116*$M116</f>
        <v>0</v>
      </c>
      <c r="CP116" s="23">
        <f>CN116+CM116</f>
        <v>0</v>
      </c>
      <c r="CQ116" s="45"/>
      <c r="CR116" s="12">
        <f>(CQ116*$I116)/$L116*$M116</f>
        <v>0</v>
      </c>
      <c r="CS116" s="23">
        <f>CQ116+CP116</f>
        <v>0</v>
      </c>
      <c r="CT116" s="45"/>
      <c r="CU116" s="12">
        <f>(CT116*$I116)/$L116*$M116</f>
        <v>0</v>
      </c>
      <c r="CV116" s="23">
        <f>CT116+CS116</f>
        <v>0</v>
      </c>
      <c r="CW116" s="45"/>
      <c r="CX116" s="12">
        <f>(CW116*$I116)/$L116*$M116</f>
        <v>0</v>
      </c>
      <c r="CY116" s="24">
        <f>CW116+CV116</f>
        <v>0</v>
      </c>
      <c r="CZ116" s="45"/>
      <c r="DA116" s="12">
        <f>(CZ116*$I116)/$L116*$M116</f>
        <v>0</v>
      </c>
      <c r="DB116" s="23">
        <f>CZ116+CY116</f>
        <v>0</v>
      </c>
    </row>
    <row r="117" spans="1:106" ht="15.75" hidden="1" thickBot="1" x14ac:dyDescent="0.35">
      <c r="A117" s="1"/>
      <c r="B117" s="1"/>
      <c r="C117" s="1"/>
      <c r="D117" s="116" t="str">
        <f>IF(DB117=0,"-","Y")</f>
        <v>-</v>
      </c>
      <c r="E117" s="230"/>
      <c r="F117" s="237" t="s">
        <v>232</v>
      </c>
      <c r="G117" s="225"/>
      <c r="H117" s="225"/>
      <c r="I117" s="238">
        <v>30</v>
      </c>
      <c r="J117" s="125"/>
      <c r="K117" s="126" t="str">
        <f>+IF(F117="","",IF(F117=VLOOKUP(F117,'Master Data (December 2025)'!$B$10:$B$1857,1),"-","No Data"))</f>
        <v>No Data</v>
      </c>
      <c r="L117" s="127">
        <v>1</v>
      </c>
      <c r="M117" s="127">
        <v>1</v>
      </c>
      <c r="N117" s="45"/>
      <c r="O117" s="12">
        <f>(N117*$I117)/$L117*$M117</f>
        <v>0</v>
      </c>
      <c r="P117" s="23">
        <f>N117</f>
        <v>0</v>
      </c>
      <c r="Q117" s="45"/>
      <c r="R117" s="12">
        <f>(Q117*$I117)/$L117*$M117</f>
        <v>0</v>
      </c>
      <c r="S117" s="23">
        <f>Q117+P117</f>
        <v>0</v>
      </c>
      <c r="T117" s="45"/>
      <c r="U117" s="12">
        <f>(T117*$I117)/$L117*$M117</f>
        <v>0</v>
      </c>
      <c r="V117" s="23">
        <f>T117+S117</f>
        <v>0</v>
      </c>
      <c r="W117" s="45"/>
      <c r="X117" s="12">
        <f>(W117*$I117)/$L117*$M117</f>
        <v>0</v>
      </c>
      <c r="Y117" s="23">
        <f>W117+V117</f>
        <v>0</v>
      </c>
      <c r="Z117" s="45"/>
      <c r="AA117" s="12">
        <f>(Z117*$I117)/$L117*$M117</f>
        <v>0</v>
      </c>
      <c r="AB117" s="23">
        <f>Z117+Y117</f>
        <v>0</v>
      </c>
      <c r="AC117" s="45"/>
      <c r="AD117" s="12">
        <f>(AC117*$I117)/$L117*$M117</f>
        <v>0</v>
      </c>
      <c r="AE117" s="23">
        <f>AC117+AB117</f>
        <v>0</v>
      </c>
      <c r="AF117" s="45"/>
      <c r="AG117" s="12">
        <f>(AF117*$I117)/$L117*$M117</f>
        <v>0</v>
      </c>
      <c r="AH117" s="23">
        <f>AF117+AE117</f>
        <v>0</v>
      </c>
      <c r="AI117" s="45"/>
      <c r="AJ117" s="12">
        <f>(AI117*$I117)/$L117*$M117</f>
        <v>0</v>
      </c>
      <c r="AK117" s="23">
        <f>AI117+AH117</f>
        <v>0</v>
      </c>
      <c r="AL117" s="45"/>
      <c r="AM117" s="12">
        <f>(AL117*$I117)/$L117*$M117</f>
        <v>0</v>
      </c>
      <c r="AN117" s="23">
        <f>AL117+AK117</f>
        <v>0</v>
      </c>
      <c r="AO117" s="45"/>
      <c r="AP117" s="12">
        <f>(AO117*$I117)/$L117*$M117</f>
        <v>0</v>
      </c>
      <c r="AQ117" s="23">
        <f>AO117+AN117</f>
        <v>0</v>
      </c>
      <c r="AR117" s="45"/>
      <c r="AS117" s="12">
        <f>(AR117*$I117)/$L117*$M117</f>
        <v>0</v>
      </c>
      <c r="AT117" s="23">
        <f>AR117+AQ117</f>
        <v>0</v>
      </c>
      <c r="AU117" s="45"/>
      <c r="AV117" s="12">
        <f>(AU117*$I117)/$L117*$M117</f>
        <v>0</v>
      </c>
      <c r="AW117" s="23">
        <f>AU117+AT117</f>
        <v>0</v>
      </c>
      <c r="AX117" s="45"/>
      <c r="AY117" s="12">
        <f>(AX117*$I117)/$L117*$M117</f>
        <v>0</v>
      </c>
      <c r="AZ117" s="23">
        <f>AX117+AW117</f>
        <v>0</v>
      </c>
      <c r="BA117" s="45"/>
      <c r="BB117" s="12">
        <f>(BA117*$I117)/$L117*$M117</f>
        <v>0</v>
      </c>
      <c r="BC117" s="23">
        <f>BA117+AZ117</f>
        <v>0</v>
      </c>
      <c r="BD117" s="45"/>
      <c r="BE117" s="12">
        <f>(BD117*$I117)/$L117*$M117</f>
        <v>0</v>
      </c>
      <c r="BF117" s="23">
        <f>BD117+BC117</f>
        <v>0</v>
      </c>
      <c r="BG117" s="45"/>
      <c r="BH117" s="12">
        <f>(BG117*$I117)/$L117*$M117</f>
        <v>0</v>
      </c>
      <c r="BI117" s="23">
        <f>BG117+BF117</f>
        <v>0</v>
      </c>
      <c r="BJ117" s="45"/>
      <c r="BK117" s="12">
        <f>(BJ117*$I117)/$L117*$M117</f>
        <v>0</v>
      </c>
      <c r="BL117" s="23">
        <f>BJ117+BI117</f>
        <v>0</v>
      </c>
      <c r="BM117" s="45"/>
      <c r="BN117" s="12">
        <f>(BM117*$I117)/$L117*$M117</f>
        <v>0</v>
      </c>
      <c r="BO117" s="23">
        <f>BM117+BL117</f>
        <v>0</v>
      </c>
      <c r="BP117" s="45"/>
      <c r="BQ117" s="12">
        <f>(BP117*$I117)/$L117*$M117</f>
        <v>0</v>
      </c>
      <c r="BR117" s="23">
        <f>BP117+BO117</f>
        <v>0</v>
      </c>
      <c r="BS117" s="45"/>
      <c r="BT117" s="12">
        <f>(BS117*$I117)/$L117*$M117</f>
        <v>0</v>
      </c>
      <c r="BU117" s="23">
        <f>BS117+BR117</f>
        <v>0</v>
      </c>
      <c r="BV117" s="45"/>
      <c r="BW117" s="12">
        <f>(BV117*$I117)/$L117*$M117</f>
        <v>0</v>
      </c>
      <c r="BX117" s="23">
        <f>BV117+BU117</f>
        <v>0</v>
      </c>
      <c r="BY117" s="45"/>
      <c r="BZ117" s="12">
        <f>(BY117*$I117)/$L117*$M117</f>
        <v>0</v>
      </c>
      <c r="CA117" s="23">
        <f>BY117+BX117</f>
        <v>0</v>
      </c>
      <c r="CB117" s="45"/>
      <c r="CC117" s="12">
        <f>(CB117*$I117)/$L117*$M117</f>
        <v>0</v>
      </c>
      <c r="CD117" s="23">
        <f>CB117+CA117</f>
        <v>0</v>
      </c>
      <c r="CE117" s="45"/>
      <c r="CF117" s="12">
        <f>(CE117*$I117)/$L117*$M117</f>
        <v>0</v>
      </c>
      <c r="CG117" s="23">
        <f>CE117+CD117</f>
        <v>0</v>
      </c>
      <c r="CH117" s="45"/>
      <c r="CI117" s="12">
        <f>(CH117*$I117)/$L117*$M117</f>
        <v>0</v>
      </c>
      <c r="CJ117" s="23">
        <f>CH117+CG117</f>
        <v>0</v>
      </c>
      <c r="CK117" s="45"/>
      <c r="CL117" s="12">
        <f>(CK117*$I117)/$L117*$M117</f>
        <v>0</v>
      </c>
      <c r="CM117" s="23">
        <f>CK117+CJ117</f>
        <v>0</v>
      </c>
      <c r="CN117" s="45"/>
      <c r="CO117" s="12">
        <f>(CN117*$I117)/$L117*$M117</f>
        <v>0</v>
      </c>
      <c r="CP117" s="23">
        <f>CN117+CM117</f>
        <v>0</v>
      </c>
      <c r="CQ117" s="45"/>
      <c r="CR117" s="12">
        <f>(CQ117*$I117)/$L117*$M117</f>
        <v>0</v>
      </c>
      <c r="CS117" s="23">
        <f>CQ117+CP117</f>
        <v>0</v>
      </c>
      <c r="CT117" s="45"/>
      <c r="CU117" s="12">
        <f>(CT117*$I117)/$L117*$M117</f>
        <v>0</v>
      </c>
      <c r="CV117" s="23">
        <f>CT117+CS117</f>
        <v>0</v>
      </c>
      <c r="CW117" s="45"/>
      <c r="CX117" s="12">
        <f>(CW117*$I117)/$L117*$M117</f>
        <v>0</v>
      </c>
      <c r="CY117" s="24">
        <f>CW117+CV117</f>
        <v>0</v>
      </c>
      <c r="CZ117" s="45"/>
      <c r="DA117" s="12">
        <f>(CZ117*$I117)/$L117*$M117</f>
        <v>0</v>
      </c>
      <c r="DB117" s="23">
        <f>CZ117+CY117</f>
        <v>0</v>
      </c>
    </row>
    <row r="118" spans="1:106" ht="15.75" hidden="1" thickBot="1" x14ac:dyDescent="0.35">
      <c r="A118" s="1"/>
      <c r="B118" s="1"/>
      <c r="C118" s="1"/>
      <c r="D118" s="116" t="str">
        <f>IF(DB118=0,"-","Y")</f>
        <v>-</v>
      </c>
      <c r="E118" s="230"/>
      <c r="F118" s="237" t="s">
        <v>231</v>
      </c>
      <c r="G118" s="225"/>
      <c r="H118" s="225"/>
      <c r="I118" s="238">
        <v>20</v>
      </c>
      <c r="J118" s="125"/>
      <c r="K118" s="126" t="str">
        <f>+IF(F118="","",IF(F118=VLOOKUP(F118,'Master Data (December 2025)'!$B$10:$B$1857,1),"-","No Data"))</f>
        <v>No Data</v>
      </c>
      <c r="L118" s="127">
        <v>1</v>
      </c>
      <c r="M118" s="127">
        <v>1</v>
      </c>
      <c r="N118" s="45"/>
      <c r="O118" s="12">
        <f>(N118*$I118)/$L118*$M118</f>
        <v>0</v>
      </c>
      <c r="P118" s="23">
        <f>N118</f>
        <v>0</v>
      </c>
      <c r="Q118" s="45"/>
      <c r="R118" s="12">
        <f>(Q118*$I118)/$L118*$M118</f>
        <v>0</v>
      </c>
      <c r="S118" s="23">
        <f>Q118+P118</f>
        <v>0</v>
      </c>
      <c r="T118" s="45"/>
      <c r="U118" s="12">
        <f>(T118*$I118)/$L118*$M118</f>
        <v>0</v>
      </c>
      <c r="V118" s="23">
        <f>T118+S118</f>
        <v>0</v>
      </c>
      <c r="W118" s="45"/>
      <c r="X118" s="12">
        <f>(W118*$I118)/$L118*$M118</f>
        <v>0</v>
      </c>
      <c r="Y118" s="23">
        <f>W118+V118</f>
        <v>0</v>
      </c>
      <c r="Z118" s="45"/>
      <c r="AA118" s="12">
        <f>(Z118*$I118)/$L118*$M118</f>
        <v>0</v>
      </c>
      <c r="AB118" s="23">
        <f>Z118+Y118</f>
        <v>0</v>
      </c>
      <c r="AC118" s="45"/>
      <c r="AD118" s="12">
        <f>(AC118*$I118)/$L118*$M118</f>
        <v>0</v>
      </c>
      <c r="AE118" s="23">
        <f>AC118+AB118</f>
        <v>0</v>
      </c>
      <c r="AF118" s="45"/>
      <c r="AG118" s="12">
        <f>(AF118*$I118)/$L118*$M118</f>
        <v>0</v>
      </c>
      <c r="AH118" s="23">
        <f>AF118+AE118</f>
        <v>0</v>
      </c>
      <c r="AI118" s="45"/>
      <c r="AJ118" s="12">
        <f>(AI118*$I118)/$L118*$M118</f>
        <v>0</v>
      </c>
      <c r="AK118" s="23">
        <f>AI118+AH118</f>
        <v>0</v>
      </c>
      <c r="AL118" s="45"/>
      <c r="AM118" s="12">
        <f>(AL118*$I118)/$L118*$M118</f>
        <v>0</v>
      </c>
      <c r="AN118" s="23">
        <f>AL118+AK118</f>
        <v>0</v>
      </c>
      <c r="AO118" s="45"/>
      <c r="AP118" s="12">
        <f>(AO118*$I118)/$L118*$M118</f>
        <v>0</v>
      </c>
      <c r="AQ118" s="23">
        <f>AO118+AN118</f>
        <v>0</v>
      </c>
      <c r="AR118" s="45"/>
      <c r="AS118" s="12">
        <f>(AR118*$I118)/$L118*$M118</f>
        <v>0</v>
      </c>
      <c r="AT118" s="23">
        <f>AR118+AQ118</f>
        <v>0</v>
      </c>
      <c r="AU118" s="45"/>
      <c r="AV118" s="12">
        <f>(AU118*$I118)/$L118*$M118</f>
        <v>0</v>
      </c>
      <c r="AW118" s="23">
        <f>AU118+AT118</f>
        <v>0</v>
      </c>
      <c r="AX118" s="45"/>
      <c r="AY118" s="12">
        <f>(AX118*$I118)/$L118*$M118</f>
        <v>0</v>
      </c>
      <c r="AZ118" s="23">
        <f>AX118+AW118</f>
        <v>0</v>
      </c>
      <c r="BA118" s="45"/>
      <c r="BB118" s="12">
        <f>(BA118*$I118)/$L118*$M118</f>
        <v>0</v>
      </c>
      <c r="BC118" s="23">
        <f>BA118+AZ118</f>
        <v>0</v>
      </c>
      <c r="BD118" s="45"/>
      <c r="BE118" s="12">
        <f>(BD118*$I118)/$L118*$M118</f>
        <v>0</v>
      </c>
      <c r="BF118" s="23">
        <f>BD118+BC118</f>
        <v>0</v>
      </c>
      <c r="BG118" s="45"/>
      <c r="BH118" s="12">
        <f>(BG118*$I118)/$L118*$M118</f>
        <v>0</v>
      </c>
      <c r="BI118" s="23">
        <f>BG118+BF118</f>
        <v>0</v>
      </c>
      <c r="BJ118" s="45"/>
      <c r="BK118" s="12">
        <f>(BJ118*$I118)/$L118*$M118</f>
        <v>0</v>
      </c>
      <c r="BL118" s="23">
        <f>BJ118+BI118</f>
        <v>0</v>
      </c>
      <c r="BM118" s="45"/>
      <c r="BN118" s="12">
        <f>(BM118*$I118)/$L118*$M118</f>
        <v>0</v>
      </c>
      <c r="BO118" s="23">
        <f>BM118+BL118</f>
        <v>0</v>
      </c>
      <c r="BP118" s="45"/>
      <c r="BQ118" s="12">
        <f>(BP118*$I118)/$L118*$M118</f>
        <v>0</v>
      </c>
      <c r="BR118" s="23">
        <f>BP118+BO118</f>
        <v>0</v>
      </c>
      <c r="BS118" s="45"/>
      <c r="BT118" s="12">
        <f>(BS118*$I118)/$L118*$M118</f>
        <v>0</v>
      </c>
      <c r="BU118" s="23">
        <f>BS118+BR118</f>
        <v>0</v>
      </c>
      <c r="BV118" s="45"/>
      <c r="BW118" s="12">
        <f>(BV118*$I118)/$L118*$M118</f>
        <v>0</v>
      </c>
      <c r="BX118" s="23">
        <f>BV118+BU118</f>
        <v>0</v>
      </c>
      <c r="BY118" s="45"/>
      <c r="BZ118" s="12">
        <f>(BY118*$I118)/$L118*$M118</f>
        <v>0</v>
      </c>
      <c r="CA118" s="23">
        <f>BY118+BX118</f>
        <v>0</v>
      </c>
      <c r="CB118" s="45"/>
      <c r="CC118" s="12">
        <f>(CB118*$I118)/$L118*$M118</f>
        <v>0</v>
      </c>
      <c r="CD118" s="23">
        <f>CB118+CA118</f>
        <v>0</v>
      </c>
      <c r="CE118" s="45"/>
      <c r="CF118" s="12">
        <f>(CE118*$I118)/$L118*$M118</f>
        <v>0</v>
      </c>
      <c r="CG118" s="23">
        <f>CE118+CD118</f>
        <v>0</v>
      </c>
      <c r="CH118" s="45"/>
      <c r="CI118" s="12">
        <f>(CH118*$I118)/$L118*$M118</f>
        <v>0</v>
      </c>
      <c r="CJ118" s="23">
        <f>CH118+CG118</f>
        <v>0</v>
      </c>
      <c r="CK118" s="45"/>
      <c r="CL118" s="12">
        <f>(CK118*$I118)/$L118*$M118</f>
        <v>0</v>
      </c>
      <c r="CM118" s="23">
        <f>CK118+CJ118</f>
        <v>0</v>
      </c>
      <c r="CN118" s="45"/>
      <c r="CO118" s="12">
        <f>(CN118*$I118)/$L118*$M118</f>
        <v>0</v>
      </c>
      <c r="CP118" s="23">
        <f>CN118+CM118</f>
        <v>0</v>
      </c>
      <c r="CQ118" s="45"/>
      <c r="CR118" s="12">
        <f>(CQ118*$I118)/$L118*$M118</f>
        <v>0</v>
      </c>
      <c r="CS118" s="23">
        <f>CQ118+CP118</f>
        <v>0</v>
      </c>
      <c r="CT118" s="45"/>
      <c r="CU118" s="12">
        <f>(CT118*$I118)/$L118*$M118</f>
        <v>0</v>
      </c>
      <c r="CV118" s="23">
        <f>CT118+CS118</f>
        <v>0</v>
      </c>
      <c r="CW118" s="45"/>
      <c r="CX118" s="12">
        <f>(CW118*$I118)/$L118*$M118</f>
        <v>0</v>
      </c>
      <c r="CY118" s="24">
        <f>CW118+CV118</f>
        <v>0</v>
      </c>
      <c r="CZ118" s="45"/>
      <c r="DA118" s="12">
        <f>(CZ118*$I118)/$L118*$M118</f>
        <v>0</v>
      </c>
      <c r="DB118" s="23">
        <f>CZ118+CY118</f>
        <v>0</v>
      </c>
    </row>
    <row r="119" spans="1:106" ht="15.75" hidden="1" thickBot="1" x14ac:dyDescent="0.35">
      <c r="A119" s="1"/>
      <c r="B119" s="1"/>
      <c r="C119" s="1"/>
      <c r="D119" s="116" t="str">
        <f>IF(DB119=0,"-","Y")</f>
        <v>-</v>
      </c>
      <c r="E119" s="231"/>
      <c r="F119" s="239" t="s">
        <v>248</v>
      </c>
      <c r="G119" s="92"/>
      <c r="H119" s="92"/>
      <c r="I119" s="240">
        <v>15</v>
      </c>
      <c r="J119" s="125"/>
      <c r="K119" s="126" t="str">
        <f>+IF(F119="","",IF(F119=VLOOKUP(F119,'Master Data (December 2025)'!$B$10:$B$1857,1),"-","No Data"))</f>
        <v>No Data</v>
      </c>
      <c r="L119" s="127">
        <v>1</v>
      </c>
      <c r="M119" s="127">
        <v>1</v>
      </c>
      <c r="N119" s="45"/>
      <c r="O119" s="12">
        <f>(N119*$I119)/$L119*$M119</f>
        <v>0</v>
      </c>
      <c r="P119" s="23">
        <f>N119</f>
        <v>0</v>
      </c>
      <c r="Q119" s="45"/>
      <c r="R119" s="12">
        <f>(Q119*$I119)/$L119*$M119</f>
        <v>0</v>
      </c>
      <c r="S119" s="23">
        <f>Q119+P119</f>
        <v>0</v>
      </c>
      <c r="T119" s="45"/>
      <c r="U119" s="12">
        <f>(T119*$I119)/$L119*$M119</f>
        <v>0</v>
      </c>
      <c r="V119" s="23">
        <f>T119+S119</f>
        <v>0</v>
      </c>
      <c r="W119" s="45"/>
      <c r="X119" s="12">
        <f>(W119*$I119)/$L119*$M119</f>
        <v>0</v>
      </c>
      <c r="Y119" s="23">
        <f>W119+V119</f>
        <v>0</v>
      </c>
      <c r="Z119" s="45"/>
      <c r="AA119" s="12">
        <f>(Z119*$I119)/$L119*$M119</f>
        <v>0</v>
      </c>
      <c r="AB119" s="23">
        <f>Z119+Y119</f>
        <v>0</v>
      </c>
      <c r="AC119" s="45"/>
      <c r="AD119" s="12">
        <f>(AC119*$I119)/$L119*$M119</f>
        <v>0</v>
      </c>
      <c r="AE119" s="23">
        <f>AC119+AB119</f>
        <v>0</v>
      </c>
      <c r="AF119" s="45"/>
      <c r="AG119" s="12">
        <f>(AF119*$I119)/$L119*$M119</f>
        <v>0</v>
      </c>
      <c r="AH119" s="23">
        <f>AF119+AE119</f>
        <v>0</v>
      </c>
      <c r="AI119" s="45"/>
      <c r="AJ119" s="12">
        <f>(AI119*$I119)/$L119*$M119</f>
        <v>0</v>
      </c>
      <c r="AK119" s="23">
        <f>AI119+AH119</f>
        <v>0</v>
      </c>
      <c r="AL119" s="45"/>
      <c r="AM119" s="12">
        <f>(AL119*$I119)/$L119*$M119</f>
        <v>0</v>
      </c>
      <c r="AN119" s="23">
        <f>AL119+AK119</f>
        <v>0</v>
      </c>
      <c r="AO119" s="45"/>
      <c r="AP119" s="12">
        <f>(AO119*$I119)/$L119*$M119</f>
        <v>0</v>
      </c>
      <c r="AQ119" s="23">
        <f>AO119+AN119</f>
        <v>0</v>
      </c>
      <c r="AR119" s="45"/>
      <c r="AS119" s="12">
        <f>(AR119*$I119)/$L119*$M119</f>
        <v>0</v>
      </c>
      <c r="AT119" s="23">
        <f>AR119+AQ119</f>
        <v>0</v>
      </c>
      <c r="AU119" s="45"/>
      <c r="AV119" s="12">
        <f>(AU119*$I119)/$L119*$M119</f>
        <v>0</v>
      </c>
      <c r="AW119" s="23">
        <f>AU119+AT119</f>
        <v>0</v>
      </c>
      <c r="AX119" s="45"/>
      <c r="AY119" s="12">
        <f>(AX119*$I119)/$L119*$M119</f>
        <v>0</v>
      </c>
      <c r="AZ119" s="23">
        <f>AX119+AW119</f>
        <v>0</v>
      </c>
      <c r="BA119" s="45"/>
      <c r="BB119" s="12">
        <f>(BA119*$I119)/$L119*$M119</f>
        <v>0</v>
      </c>
      <c r="BC119" s="23">
        <f>BA119+AZ119</f>
        <v>0</v>
      </c>
      <c r="BD119" s="45"/>
      <c r="BE119" s="12">
        <f>(BD119*$I119)/$L119*$M119</f>
        <v>0</v>
      </c>
      <c r="BF119" s="23">
        <f>BD119+BC119</f>
        <v>0</v>
      </c>
      <c r="BG119" s="45"/>
      <c r="BH119" s="12">
        <f>(BG119*$I119)/$L119*$M119</f>
        <v>0</v>
      </c>
      <c r="BI119" s="23">
        <f>BG119+BF119</f>
        <v>0</v>
      </c>
      <c r="BJ119" s="45"/>
      <c r="BK119" s="12">
        <f>(BJ119*$I119)/$L119*$M119</f>
        <v>0</v>
      </c>
      <c r="BL119" s="23">
        <f>BJ119+BI119</f>
        <v>0</v>
      </c>
      <c r="BM119" s="45"/>
      <c r="BN119" s="12">
        <f>(BM119*$I119)/$L119*$M119</f>
        <v>0</v>
      </c>
      <c r="BO119" s="23">
        <f>BM119+BL119</f>
        <v>0</v>
      </c>
      <c r="BP119" s="45"/>
      <c r="BQ119" s="12">
        <f>(BP119*$I119)/$L119*$M119</f>
        <v>0</v>
      </c>
      <c r="BR119" s="23">
        <f>BP119+BO119</f>
        <v>0</v>
      </c>
      <c r="BS119" s="45"/>
      <c r="BT119" s="12">
        <f>(BS119*$I119)/$L119*$M119</f>
        <v>0</v>
      </c>
      <c r="BU119" s="23">
        <f>BS119+BR119</f>
        <v>0</v>
      </c>
      <c r="BV119" s="45"/>
      <c r="BW119" s="12">
        <f>(BV119*$I119)/$L119*$M119</f>
        <v>0</v>
      </c>
      <c r="BX119" s="23">
        <f>BV119+BU119</f>
        <v>0</v>
      </c>
      <c r="BY119" s="45"/>
      <c r="BZ119" s="12">
        <f>(BY119*$I119)/$L119*$M119</f>
        <v>0</v>
      </c>
      <c r="CA119" s="23">
        <f>BY119+BX119</f>
        <v>0</v>
      </c>
      <c r="CB119" s="45"/>
      <c r="CC119" s="12">
        <f>(CB119*$I119)/$L119*$M119</f>
        <v>0</v>
      </c>
      <c r="CD119" s="23">
        <f>CB119+CA119</f>
        <v>0</v>
      </c>
      <c r="CE119" s="45"/>
      <c r="CF119" s="12">
        <f>(CE119*$I119)/$L119*$M119</f>
        <v>0</v>
      </c>
      <c r="CG119" s="23">
        <f>CE119+CD119</f>
        <v>0</v>
      </c>
      <c r="CH119" s="45"/>
      <c r="CI119" s="12">
        <f>(CH119*$I119)/$L119*$M119</f>
        <v>0</v>
      </c>
      <c r="CJ119" s="23">
        <f>CH119+CG119</f>
        <v>0</v>
      </c>
      <c r="CK119" s="45"/>
      <c r="CL119" s="12">
        <f>(CK119*$I119)/$L119*$M119</f>
        <v>0</v>
      </c>
      <c r="CM119" s="23">
        <f>CK119+CJ119</f>
        <v>0</v>
      </c>
      <c r="CN119" s="45"/>
      <c r="CO119" s="12">
        <f>(CN119*$I119)/$L119*$M119</f>
        <v>0</v>
      </c>
      <c r="CP119" s="23">
        <f>CN119+CM119</f>
        <v>0</v>
      </c>
      <c r="CQ119" s="45"/>
      <c r="CR119" s="12">
        <f>(CQ119*$I119)/$L119*$M119</f>
        <v>0</v>
      </c>
      <c r="CS119" s="23">
        <f>CQ119+CP119</f>
        <v>0</v>
      </c>
      <c r="CT119" s="45"/>
      <c r="CU119" s="12">
        <f>(CT119*$I119)/$L119*$M119</f>
        <v>0</v>
      </c>
      <c r="CV119" s="23">
        <f>CT119+CS119</f>
        <v>0</v>
      </c>
      <c r="CW119" s="45"/>
      <c r="CX119" s="12">
        <f>(CW119*$I119)/$L119*$M119</f>
        <v>0</v>
      </c>
      <c r="CY119" s="24">
        <f>CW119+CV119</f>
        <v>0</v>
      </c>
      <c r="CZ119" s="45"/>
      <c r="DA119" s="12">
        <f>(CZ119*$I119)/$L119*$M119</f>
        <v>0</v>
      </c>
      <c r="DB119" s="23">
        <f>CZ119+CY119</f>
        <v>0</v>
      </c>
    </row>
    <row r="120" spans="1:106" ht="15.75" thickBot="1" x14ac:dyDescent="0.35">
      <c r="A120" s="1"/>
      <c r="B120" s="1"/>
      <c r="C120" s="1"/>
      <c r="D120" s="116" t="str">
        <f t="shared" si="386"/>
        <v>-</v>
      </c>
      <c r="E120" s="229" t="s">
        <v>290</v>
      </c>
      <c r="F120" s="232" t="s">
        <v>92</v>
      </c>
      <c r="G120" s="233"/>
      <c r="H120" s="233"/>
      <c r="I120" s="234">
        <v>50</v>
      </c>
      <c r="J120" s="125"/>
      <c r="K120" s="126" t="str">
        <f>+IF(F120="","",IF(F120=VLOOKUP(F120,'Master Data (December 2025)'!$B$10:$B$1857,1),"-","No Data"))</f>
        <v>-</v>
      </c>
      <c r="L120" s="127">
        <v>700</v>
      </c>
      <c r="M120" s="127">
        <v>1</v>
      </c>
      <c r="N120" s="45"/>
      <c r="O120" s="12">
        <f t="shared" si="387"/>
        <v>0</v>
      </c>
      <c r="P120" s="23">
        <f>N120</f>
        <v>0</v>
      </c>
      <c r="Q120" s="45"/>
      <c r="R120" s="12">
        <f t="shared" si="388"/>
        <v>0</v>
      </c>
      <c r="S120" s="23">
        <f t="shared" si="389"/>
        <v>0</v>
      </c>
      <c r="T120" s="45"/>
      <c r="U120" s="12">
        <f t="shared" si="390"/>
        <v>0</v>
      </c>
      <c r="V120" s="23">
        <f t="shared" si="391"/>
        <v>0</v>
      </c>
      <c r="W120" s="45"/>
      <c r="X120" s="12">
        <f t="shared" si="392"/>
        <v>0</v>
      </c>
      <c r="Y120" s="23">
        <f t="shared" si="393"/>
        <v>0</v>
      </c>
      <c r="Z120" s="45"/>
      <c r="AA120" s="12">
        <f t="shared" si="394"/>
        <v>0</v>
      </c>
      <c r="AB120" s="23">
        <f t="shared" si="395"/>
        <v>0</v>
      </c>
      <c r="AC120" s="45"/>
      <c r="AD120" s="12">
        <f t="shared" si="385"/>
        <v>0</v>
      </c>
      <c r="AE120" s="23">
        <f t="shared" si="396"/>
        <v>0</v>
      </c>
      <c r="AF120" s="45"/>
      <c r="AG120" s="12">
        <f t="shared" si="397"/>
        <v>0</v>
      </c>
      <c r="AH120" s="23">
        <f t="shared" si="398"/>
        <v>0</v>
      </c>
      <c r="AI120" s="45"/>
      <c r="AJ120" s="12">
        <f t="shared" si="399"/>
        <v>0</v>
      </c>
      <c r="AK120" s="23">
        <f t="shared" si="400"/>
        <v>0</v>
      </c>
      <c r="AL120" s="45"/>
      <c r="AM120" s="12">
        <f t="shared" si="401"/>
        <v>0</v>
      </c>
      <c r="AN120" s="23">
        <f t="shared" si="402"/>
        <v>0</v>
      </c>
      <c r="AO120" s="45"/>
      <c r="AP120" s="12">
        <f t="shared" si="403"/>
        <v>0</v>
      </c>
      <c r="AQ120" s="23">
        <f t="shared" si="404"/>
        <v>0</v>
      </c>
      <c r="AR120" s="45"/>
      <c r="AS120" s="12">
        <f t="shared" si="405"/>
        <v>0</v>
      </c>
      <c r="AT120" s="23">
        <f t="shared" si="406"/>
        <v>0</v>
      </c>
      <c r="AU120" s="45"/>
      <c r="AV120" s="12">
        <f t="shared" si="407"/>
        <v>0</v>
      </c>
      <c r="AW120" s="23">
        <f t="shared" si="408"/>
        <v>0</v>
      </c>
      <c r="AX120" s="45"/>
      <c r="AY120" s="12">
        <f t="shared" si="409"/>
        <v>0</v>
      </c>
      <c r="AZ120" s="23">
        <f t="shared" si="410"/>
        <v>0</v>
      </c>
      <c r="BA120" s="45"/>
      <c r="BB120" s="12">
        <f t="shared" si="411"/>
        <v>0</v>
      </c>
      <c r="BC120" s="23">
        <f t="shared" si="412"/>
        <v>0</v>
      </c>
      <c r="BD120" s="45"/>
      <c r="BE120" s="12">
        <f t="shared" si="413"/>
        <v>0</v>
      </c>
      <c r="BF120" s="23">
        <f t="shared" si="414"/>
        <v>0</v>
      </c>
      <c r="BG120" s="45"/>
      <c r="BH120" s="12">
        <f t="shared" si="415"/>
        <v>0</v>
      </c>
      <c r="BI120" s="23">
        <f t="shared" si="416"/>
        <v>0</v>
      </c>
      <c r="BJ120" s="45"/>
      <c r="BK120" s="12">
        <f t="shared" si="417"/>
        <v>0</v>
      </c>
      <c r="BL120" s="23">
        <f t="shared" si="418"/>
        <v>0</v>
      </c>
      <c r="BM120" s="45"/>
      <c r="BN120" s="12">
        <f t="shared" si="419"/>
        <v>0</v>
      </c>
      <c r="BO120" s="23">
        <f t="shared" si="420"/>
        <v>0</v>
      </c>
      <c r="BP120" s="45"/>
      <c r="BQ120" s="12">
        <f t="shared" si="421"/>
        <v>0</v>
      </c>
      <c r="BR120" s="23">
        <f t="shared" si="422"/>
        <v>0</v>
      </c>
      <c r="BS120" s="45"/>
      <c r="BT120" s="12">
        <f t="shared" si="423"/>
        <v>0</v>
      </c>
      <c r="BU120" s="23">
        <f t="shared" si="424"/>
        <v>0</v>
      </c>
      <c r="BV120" s="45"/>
      <c r="BW120" s="12">
        <f t="shared" si="425"/>
        <v>0</v>
      </c>
      <c r="BX120" s="23">
        <f t="shared" si="426"/>
        <v>0</v>
      </c>
      <c r="BY120" s="45"/>
      <c r="BZ120" s="12">
        <f t="shared" si="427"/>
        <v>0</v>
      </c>
      <c r="CA120" s="23">
        <f t="shared" si="428"/>
        <v>0</v>
      </c>
      <c r="CB120" s="45"/>
      <c r="CC120" s="12">
        <f t="shared" si="429"/>
        <v>0</v>
      </c>
      <c r="CD120" s="23">
        <f t="shared" si="430"/>
        <v>0</v>
      </c>
      <c r="CE120" s="45"/>
      <c r="CF120" s="12">
        <f t="shared" si="431"/>
        <v>0</v>
      </c>
      <c r="CG120" s="23">
        <f t="shared" si="432"/>
        <v>0</v>
      </c>
      <c r="CH120" s="45"/>
      <c r="CI120" s="12">
        <f t="shared" si="433"/>
        <v>0</v>
      </c>
      <c r="CJ120" s="23">
        <f t="shared" si="434"/>
        <v>0</v>
      </c>
      <c r="CK120" s="45"/>
      <c r="CL120" s="12">
        <f t="shared" si="435"/>
        <v>0</v>
      </c>
      <c r="CM120" s="23">
        <f t="shared" si="436"/>
        <v>0</v>
      </c>
      <c r="CN120" s="45"/>
      <c r="CO120" s="12">
        <f t="shared" si="437"/>
        <v>0</v>
      </c>
      <c r="CP120" s="23">
        <f t="shared" si="438"/>
        <v>0</v>
      </c>
      <c r="CQ120" s="45"/>
      <c r="CR120" s="12">
        <f t="shared" si="439"/>
        <v>0</v>
      </c>
      <c r="CS120" s="23">
        <f t="shared" si="440"/>
        <v>0</v>
      </c>
      <c r="CT120" s="45"/>
      <c r="CU120" s="12">
        <f t="shared" si="441"/>
        <v>0</v>
      </c>
      <c r="CV120" s="23">
        <f t="shared" si="442"/>
        <v>0</v>
      </c>
      <c r="CW120" s="45"/>
      <c r="CX120" s="12">
        <f t="shared" si="443"/>
        <v>0</v>
      </c>
      <c r="CY120" s="24">
        <f t="shared" si="444"/>
        <v>0</v>
      </c>
      <c r="CZ120" s="45"/>
      <c r="DA120" s="12">
        <f t="shared" si="445"/>
        <v>0</v>
      </c>
      <c r="DB120" s="23">
        <f t="shared" si="446"/>
        <v>0</v>
      </c>
    </row>
    <row r="121" spans="1:106" ht="15.75" hidden="1" thickBot="1" x14ac:dyDescent="0.35">
      <c r="A121" s="1"/>
      <c r="B121" s="1"/>
      <c r="C121" s="1"/>
      <c r="D121" s="116" t="str">
        <f t="shared" si="386"/>
        <v>-</v>
      </c>
      <c r="E121" s="230"/>
      <c r="F121" s="235" t="s">
        <v>219</v>
      </c>
      <c r="G121" s="225"/>
      <c r="H121" s="225"/>
      <c r="I121" s="236">
        <v>1</v>
      </c>
      <c r="J121" s="125"/>
      <c r="K121" s="126" t="str">
        <f>+IF(F121="","",IF(F121=VLOOKUP(F121,'Master Data (December 2025)'!$B$10:$B$1857,1),"-","No Data"))</f>
        <v>-</v>
      </c>
      <c r="L121" s="127">
        <v>1</v>
      </c>
      <c r="M121" s="127">
        <v>1</v>
      </c>
      <c r="N121" s="45">
        <f>N120</f>
        <v>0</v>
      </c>
      <c r="O121" s="12">
        <f t="shared" si="387"/>
        <v>0</v>
      </c>
      <c r="P121" s="23">
        <f t="shared" ref="P121:P195" si="447">N121</f>
        <v>0</v>
      </c>
      <c r="Q121" s="45">
        <f>Q120</f>
        <v>0</v>
      </c>
      <c r="R121" s="12">
        <f t="shared" si="388"/>
        <v>0</v>
      </c>
      <c r="S121" s="23">
        <f t="shared" si="389"/>
        <v>0</v>
      </c>
      <c r="T121" s="45">
        <f>T120</f>
        <v>0</v>
      </c>
      <c r="U121" s="12">
        <f t="shared" si="390"/>
        <v>0</v>
      </c>
      <c r="V121" s="23">
        <f t="shared" si="391"/>
        <v>0</v>
      </c>
      <c r="W121" s="45">
        <f>W120</f>
        <v>0</v>
      </c>
      <c r="X121" s="12">
        <f t="shared" si="392"/>
        <v>0</v>
      </c>
      <c r="Y121" s="23">
        <f t="shared" si="393"/>
        <v>0</v>
      </c>
      <c r="Z121" s="45">
        <f>Z120</f>
        <v>0</v>
      </c>
      <c r="AA121" s="12">
        <f t="shared" si="394"/>
        <v>0</v>
      </c>
      <c r="AB121" s="23">
        <f t="shared" si="395"/>
        <v>0</v>
      </c>
      <c r="AC121" s="45">
        <f>AC120</f>
        <v>0</v>
      </c>
      <c r="AD121" s="12">
        <f t="shared" si="385"/>
        <v>0</v>
      </c>
      <c r="AE121" s="23">
        <f t="shared" si="396"/>
        <v>0</v>
      </c>
      <c r="AF121" s="45">
        <f>AF120</f>
        <v>0</v>
      </c>
      <c r="AG121" s="12">
        <f t="shared" si="397"/>
        <v>0</v>
      </c>
      <c r="AH121" s="23">
        <f t="shared" si="398"/>
        <v>0</v>
      </c>
      <c r="AI121" s="45">
        <f>AI120</f>
        <v>0</v>
      </c>
      <c r="AJ121" s="12">
        <f t="shared" si="399"/>
        <v>0</v>
      </c>
      <c r="AK121" s="23">
        <f t="shared" si="400"/>
        <v>0</v>
      </c>
      <c r="AL121" s="45">
        <f>AL120</f>
        <v>0</v>
      </c>
      <c r="AM121" s="12">
        <f t="shared" si="401"/>
        <v>0</v>
      </c>
      <c r="AN121" s="23">
        <f t="shared" si="402"/>
        <v>0</v>
      </c>
      <c r="AO121" s="45">
        <f>AO120</f>
        <v>0</v>
      </c>
      <c r="AP121" s="12">
        <f t="shared" si="403"/>
        <v>0</v>
      </c>
      <c r="AQ121" s="23">
        <f t="shared" si="404"/>
        <v>0</v>
      </c>
      <c r="AR121" s="45">
        <f>AR120</f>
        <v>0</v>
      </c>
      <c r="AS121" s="12">
        <f t="shared" si="405"/>
        <v>0</v>
      </c>
      <c r="AT121" s="23">
        <f t="shared" si="406"/>
        <v>0</v>
      </c>
      <c r="AU121" s="45">
        <f>AU120</f>
        <v>0</v>
      </c>
      <c r="AV121" s="12">
        <f t="shared" si="407"/>
        <v>0</v>
      </c>
      <c r="AW121" s="23">
        <f t="shared" si="408"/>
        <v>0</v>
      </c>
      <c r="AX121" s="45">
        <f>AX120</f>
        <v>0</v>
      </c>
      <c r="AY121" s="12">
        <f t="shared" si="409"/>
        <v>0</v>
      </c>
      <c r="AZ121" s="23">
        <f t="shared" si="410"/>
        <v>0</v>
      </c>
      <c r="BA121" s="45">
        <f>BA120</f>
        <v>0</v>
      </c>
      <c r="BB121" s="12">
        <f t="shared" si="411"/>
        <v>0</v>
      </c>
      <c r="BC121" s="23">
        <f t="shared" si="412"/>
        <v>0</v>
      </c>
      <c r="BD121" s="45">
        <f>BD120</f>
        <v>0</v>
      </c>
      <c r="BE121" s="12">
        <f t="shared" si="413"/>
        <v>0</v>
      </c>
      <c r="BF121" s="23">
        <f t="shared" si="414"/>
        <v>0</v>
      </c>
      <c r="BG121" s="45">
        <f>BG120</f>
        <v>0</v>
      </c>
      <c r="BH121" s="12">
        <f t="shared" si="415"/>
        <v>0</v>
      </c>
      <c r="BI121" s="23">
        <f t="shared" si="416"/>
        <v>0</v>
      </c>
      <c r="BJ121" s="45">
        <f>BJ120</f>
        <v>0</v>
      </c>
      <c r="BK121" s="12">
        <f t="shared" si="417"/>
        <v>0</v>
      </c>
      <c r="BL121" s="23">
        <f t="shared" si="418"/>
        <v>0</v>
      </c>
      <c r="BM121" s="45">
        <f>BM120</f>
        <v>0</v>
      </c>
      <c r="BN121" s="12">
        <f t="shared" si="419"/>
        <v>0</v>
      </c>
      <c r="BO121" s="23">
        <f t="shared" si="420"/>
        <v>0</v>
      </c>
      <c r="BP121" s="45">
        <f>BP120</f>
        <v>0</v>
      </c>
      <c r="BQ121" s="12">
        <f t="shared" si="421"/>
        <v>0</v>
      </c>
      <c r="BR121" s="23">
        <f t="shared" si="422"/>
        <v>0</v>
      </c>
      <c r="BS121" s="45">
        <f>BS120</f>
        <v>0</v>
      </c>
      <c r="BT121" s="12">
        <f t="shared" si="423"/>
        <v>0</v>
      </c>
      <c r="BU121" s="23">
        <f t="shared" si="424"/>
        <v>0</v>
      </c>
      <c r="BV121" s="45">
        <f>BV120</f>
        <v>0</v>
      </c>
      <c r="BW121" s="12">
        <f t="shared" si="425"/>
        <v>0</v>
      </c>
      <c r="BX121" s="23">
        <f t="shared" si="426"/>
        <v>0</v>
      </c>
      <c r="BY121" s="45">
        <f>BY120</f>
        <v>0</v>
      </c>
      <c r="BZ121" s="12">
        <f t="shared" si="427"/>
        <v>0</v>
      </c>
      <c r="CA121" s="23">
        <f t="shared" si="428"/>
        <v>0</v>
      </c>
      <c r="CB121" s="45">
        <f>CB120</f>
        <v>0</v>
      </c>
      <c r="CC121" s="12">
        <f t="shared" si="429"/>
        <v>0</v>
      </c>
      <c r="CD121" s="23">
        <f t="shared" si="430"/>
        <v>0</v>
      </c>
      <c r="CE121" s="45">
        <f>CE120</f>
        <v>0</v>
      </c>
      <c r="CF121" s="12">
        <f t="shared" si="431"/>
        <v>0</v>
      </c>
      <c r="CG121" s="23">
        <f t="shared" si="432"/>
        <v>0</v>
      </c>
      <c r="CH121" s="45">
        <f>CH120</f>
        <v>0</v>
      </c>
      <c r="CI121" s="12">
        <f t="shared" si="433"/>
        <v>0</v>
      </c>
      <c r="CJ121" s="23">
        <f t="shared" si="434"/>
        <v>0</v>
      </c>
      <c r="CK121" s="45">
        <f>CK120</f>
        <v>0</v>
      </c>
      <c r="CL121" s="12">
        <f t="shared" si="435"/>
        <v>0</v>
      </c>
      <c r="CM121" s="23">
        <f t="shared" si="436"/>
        <v>0</v>
      </c>
      <c r="CN121" s="45">
        <f>CN120</f>
        <v>0</v>
      </c>
      <c r="CO121" s="12">
        <f t="shared" si="437"/>
        <v>0</v>
      </c>
      <c r="CP121" s="23">
        <f t="shared" si="438"/>
        <v>0</v>
      </c>
      <c r="CQ121" s="45">
        <f>CQ120</f>
        <v>0</v>
      </c>
      <c r="CR121" s="12">
        <f t="shared" si="439"/>
        <v>0</v>
      </c>
      <c r="CS121" s="23">
        <f t="shared" si="440"/>
        <v>0</v>
      </c>
      <c r="CT121" s="45">
        <f>CT120</f>
        <v>0</v>
      </c>
      <c r="CU121" s="12">
        <f t="shared" si="441"/>
        <v>0</v>
      </c>
      <c r="CV121" s="23">
        <f t="shared" si="442"/>
        <v>0</v>
      </c>
      <c r="CW121" s="45">
        <f>CW120</f>
        <v>0</v>
      </c>
      <c r="CX121" s="12">
        <f t="shared" si="443"/>
        <v>0</v>
      </c>
      <c r="CY121" s="24">
        <f t="shared" si="444"/>
        <v>0</v>
      </c>
      <c r="CZ121" s="45">
        <f>CZ120</f>
        <v>0</v>
      </c>
      <c r="DA121" s="12">
        <f t="shared" si="445"/>
        <v>0</v>
      </c>
      <c r="DB121" s="23">
        <f t="shared" si="446"/>
        <v>0</v>
      </c>
    </row>
    <row r="122" spans="1:106" ht="20.25" hidden="1" customHeight="1" thickBot="1" x14ac:dyDescent="0.35">
      <c r="A122" s="1"/>
      <c r="B122" s="1"/>
      <c r="C122" s="1"/>
      <c r="D122" s="116" t="str">
        <f t="shared" si="386"/>
        <v>-</v>
      </c>
      <c r="E122" s="231"/>
      <c r="F122" s="254" t="s">
        <v>144</v>
      </c>
      <c r="G122" s="92"/>
      <c r="H122" s="92"/>
      <c r="I122" s="245">
        <v>120</v>
      </c>
      <c r="J122" s="125"/>
      <c r="K122" s="126" t="str">
        <f>+IF(F122="","",IF(F122=VLOOKUP(F122,'Master Data (December 2025)'!$B$10:$B$1857,1),"-","No Data"))</f>
        <v>-</v>
      </c>
      <c r="L122" s="127">
        <v>1</v>
      </c>
      <c r="M122" s="127">
        <v>1</v>
      </c>
      <c r="N122" s="45">
        <f>N121</f>
        <v>0</v>
      </c>
      <c r="O122" s="12">
        <f t="shared" si="387"/>
        <v>0</v>
      </c>
      <c r="P122" s="23">
        <f t="shared" si="447"/>
        <v>0</v>
      </c>
      <c r="Q122" s="45">
        <f>Q121</f>
        <v>0</v>
      </c>
      <c r="R122" s="12">
        <f t="shared" si="388"/>
        <v>0</v>
      </c>
      <c r="S122" s="23">
        <f t="shared" si="389"/>
        <v>0</v>
      </c>
      <c r="T122" s="45">
        <f>T121</f>
        <v>0</v>
      </c>
      <c r="U122" s="12">
        <f t="shared" si="390"/>
        <v>0</v>
      </c>
      <c r="V122" s="23">
        <f t="shared" si="391"/>
        <v>0</v>
      </c>
      <c r="W122" s="45">
        <f>W121</f>
        <v>0</v>
      </c>
      <c r="X122" s="12">
        <f t="shared" si="392"/>
        <v>0</v>
      </c>
      <c r="Y122" s="23">
        <f t="shared" si="393"/>
        <v>0</v>
      </c>
      <c r="Z122" s="45">
        <f>Z121</f>
        <v>0</v>
      </c>
      <c r="AA122" s="12">
        <f t="shared" si="394"/>
        <v>0</v>
      </c>
      <c r="AB122" s="23">
        <f t="shared" si="395"/>
        <v>0</v>
      </c>
      <c r="AC122" s="45">
        <f>AC121</f>
        <v>0</v>
      </c>
      <c r="AD122" s="12">
        <f t="shared" si="385"/>
        <v>0</v>
      </c>
      <c r="AE122" s="23">
        <f t="shared" si="396"/>
        <v>0</v>
      </c>
      <c r="AF122" s="45">
        <f>AF121</f>
        <v>0</v>
      </c>
      <c r="AG122" s="12">
        <f t="shared" si="397"/>
        <v>0</v>
      </c>
      <c r="AH122" s="23">
        <f t="shared" si="398"/>
        <v>0</v>
      </c>
      <c r="AI122" s="45">
        <f>AI121</f>
        <v>0</v>
      </c>
      <c r="AJ122" s="12">
        <f t="shared" si="399"/>
        <v>0</v>
      </c>
      <c r="AK122" s="23">
        <f t="shared" si="400"/>
        <v>0</v>
      </c>
      <c r="AL122" s="45">
        <f>AL121</f>
        <v>0</v>
      </c>
      <c r="AM122" s="12">
        <f t="shared" si="401"/>
        <v>0</v>
      </c>
      <c r="AN122" s="23">
        <f t="shared" si="402"/>
        <v>0</v>
      </c>
      <c r="AO122" s="45">
        <f>AO121</f>
        <v>0</v>
      </c>
      <c r="AP122" s="12">
        <f t="shared" si="403"/>
        <v>0</v>
      </c>
      <c r="AQ122" s="23">
        <f t="shared" si="404"/>
        <v>0</v>
      </c>
      <c r="AR122" s="45">
        <f>AR121</f>
        <v>0</v>
      </c>
      <c r="AS122" s="12">
        <f t="shared" si="405"/>
        <v>0</v>
      </c>
      <c r="AT122" s="23">
        <f t="shared" si="406"/>
        <v>0</v>
      </c>
      <c r="AU122" s="45">
        <f>AU121</f>
        <v>0</v>
      </c>
      <c r="AV122" s="12">
        <f t="shared" si="407"/>
        <v>0</v>
      </c>
      <c r="AW122" s="23">
        <f t="shared" si="408"/>
        <v>0</v>
      </c>
      <c r="AX122" s="45">
        <f>AX121</f>
        <v>0</v>
      </c>
      <c r="AY122" s="12">
        <f t="shared" si="409"/>
        <v>0</v>
      </c>
      <c r="AZ122" s="23">
        <f t="shared" si="410"/>
        <v>0</v>
      </c>
      <c r="BA122" s="45">
        <f>BA121</f>
        <v>0</v>
      </c>
      <c r="BB122" s="12">
        <f t="shared" si="411"/>
        <v>0</v>
      </c>
      <c r="BC122" s="23">
        <f t="shared" si="412"/>
        <v>0</v>
      </c>
      <c r="BD122" s="45">
        <f>BD121</f>
        <v>0</v>
      </c>
      <c r="BE122" s="12">
        <f t="shared" si="413"/>
        <v>0</v>
      </c>
      <c r="BF122" s="23">
        <f t="shared" si="414"/>
        <v>0</v>
      </c>
      <c r="BG122" s="45">
        <f>BG121</f>
        <v>0</v>
      </c>
      <c r="BH122" s="12">
        <f t="shared" si="415"/>
        <v>0</v>
      </c>
      <c r="BI122" s="23">
        <f t="shared" si="416"/>
        <v>0</v>
      </c>
      <c r="BJ122" s="45">
        <f>BJ121</f>
        <v>0</v>
      </c>
      <c r="BK122" s="12">
        <f t="shared" si="417"/>
        <v>0</v>
      </c>
      <c r="BL122" s="23">
        <f t="shared" si="418"/>
        <v>0</v>
      </c>
      <c r="BM122" s="45">
        <f>BM121</f>
        <v>0</v>
      </c>
      <c r="BN122" s="12">
        <f t="shared" si="419"/>
        <v>0</v>
      </c>
      <c r="BO122" s="23">
        <f t="shared" si="420"/>
        <v>0</v>
      </c>
      <c r="BP122" s="45">
        <f>BP121</f>
        <v>0</v>
      </c>
      <c r="BQ122" s="12">
        <f t="shared" si="421"/>
        <v>0</v>
      </c>
      <c r="BR122" s="23">
        <f t="shared" si="422"/>
        <v>0</v>
      </c>
      <c r="BS122" s="45">
        <f>BS121</f>
        <v>0</v>
      </c>
      <c r="BT122" s="12">
        <f t="shared" si="423"/>
        <v>0</v>
      </c>
      <c r="BU122" s="23">
        <f t="shared" si="424"/>
        <v>0</v>
      </c>
      <c r="BV122" s="45">
        <f>BV121</f>
        <v>0</v>
      </c>
      <c r="BW122" s="12">
        <f t="shared" si="425"/>
        <v>0</v>
      </c>
      <c r="BX122" s="23">
        <f t="shared" si="426"/>
        <v>0</v>
      </c>
      <c r="BY122" s="45">
        <f>BY121</f>
        <v>0</v>
      </c>
      <c r="BZ122" s="12">
        <f t="shared" si="427"/>
        <v>0</v>
      </c>
      <c r="CA122" s="23">
        <f t="shared" si="428"/>
        <v>0</v>
      </c>
      <c r="CB122" s="45">
        <f>CB121</f>
        <v>0</v>
      </c>
      <c r="CC122" s="12">
        <f t="shared" si="429"/>
        <v>0</v>
      </c>
      <c r="CD122" s="23">
        <f t="shared" si="430"/>
        <v>0</v>
      </c>
      <c r="CE122" s="45">
        <f>CE121</f>
        <v>0</v>
      </c>
      <c r="CF122" s="12">
        <f t="shared" si="431"/>
        <v>0</v>
      </c>
      <c r="CG122" s="23">
        <f t="shared" si="432"/>
        <v>0</v>
      </c>
      <c r="CH122" s="45">
        <f>CH121</f>
        <v>0</v>
      </c>
      <c r="CI122" s="12">
        <f t="shared" si="433"/>
        <v>0</v>
      </c>
      <c r="CJ122" s="23">
        <f t="shared" si="434"/>
        <v>0</v>
      </c>
      <c r="CK122" s="45">
        <f>CK121</f>
        <v>0</v>
      </c>
      <c r="CL122" s="12">
        <f t="shared" si="435"/>
        <v>0</v>
      </c>
      <c r="CM122" s="23">
        <f t="shared" si="436"/>
        <v>0</v>
      </c>
      <c r="CN122" s="45">
        <f>CN121</f>
        <v>0</v>
      </c>
      <c r="CO122" s="12">
        <f t="shared" si="437"/>
        <v>0</v>
      </c>
      <c r="CP122" s="23">
        <f t="shared" si="438"/>
        <v>0</v>
      </c>
      <c r="CQ122" s="45">
        <f>CQ121</f>
        <v>0</v>
      </c>
      <c r="CR122" s="12">
        <f t="shared" si="439"/>
        <v>0</v>
      </c>
      <c r="CS122" s="23">
        <f t="shared" si="440"/>
        <v>0</v>
      </c>
      <c r="CT122" s="45">
        <f>CT121</f>
        <v>0</v>
      </c>
      <c r="CU122" s="12">
        <f t="shared" si="441"/>
        <v>0</v>
      </c>
      <c r="CV122" s="23">
        <f t="shared" si="442"/>
        <v>0</v>
      </c>
      <c r="CW122" s="45">
        <f>CW121</f>
        <v>0</v>
      </c>
      <c r="CX122" s="12">
        <f t="shared" si="443"/>
        <v>0</v>
      </c>
      <c r="CY122" s="24">
        <f t="shared" si="444"/>
        <v>0</v>
      </c>
      <c r="CZ122" s="45">
        <f>CZ121</f>
        <v>0</v>
      </c>
      <c r="DA122" s="12">
        <f t="shared" si="445"/>
        <v>0</v>
      </c>
      <c r="DB122" s="23">
        <f t="shared" si="446"/>
        <v>0</v>
      </c>
    </row>
    <row r="123" spans="1:106" ht="15.75" thickBot="1" x14ac:dyDescent="0.35">
      <c r="A123" s="1"/>
      <c r="B123" s="1"/>
      <c r="C123" s="1"/>
      <c r="D123" s="116" t="str">
        <f t="shared" ref="D123:D135" si="448">IF(DB123=0,"-","Y")</f>
        <v>-</v>
      </c>
      <c r="E123" s="229" t="s">
        <v>313</v>
      </c>
      <c r="F123" s="235" t="s">
        <v>208</v>
      </c>
      <c r="G123" s="233"/>
      <c r="H123" s="233"/>
      <c r="I123" s="234">
        <v>15</v>
      </c>
      <c r="J123" s="125"/>
      <c r="K123" s="126" t="str">
        <f>+IF(F123="","",IF(F123=VLOOKUP(F123,'Master Data (December 2025)'!$B$10:$B$1857,1),"-","No Data"))</f>
        <v>-</v>
      </c>
      <c r="L123" s="127">
        <v>700</v>
      </c>
      <c r="M123" s="127">
        <v>1</v>
      </c>
      <c r="N123" s="45"/>
      <c r="O123" s="12">
        <f t="shared" ref="O123:O135" si="449">(N123*$I123)/$L123*$M123</f>
        <v>0</v>
      </c>
      <c r="P123" s="23">
        <f t="shared" ref="P123:P135" si="450">N123</f>
        <v>0</v>
      </c>
      <c r="Q123" s="45"/>
      <c r="R123" s="12">
        <f t="shared" ref="R123:R135" si="451">(Q123*$I123)/$L123*$M123</f>
        <v>0</v>
      </c>
      <c r="S123" s="23">
        <f t="shared" ref="S123:S135" si="452">Q123+P123</f>
        <v>0</v>
      </c>
      <c r="T123" s="45"/>
      <c r="U123" s="12">
        <f t="shared" ref="U123:U135" si="453">(T123*$I123)/$L123*$M123</f>
        <v>0</v>
      </c>
      <c r="V123" s="23">
        <f t="shared" ref="V123:V135" si="454">T123+S123</f>
        <v>0</v>
      </c>
      <c r="W123" s="45"/>
      <c r="X123" s="12">
        <f t="shared" ref="X123:X135" si="455">(W123*$I123)/$L123*$M123</f>
        <v>0</v>
      </c>
      <c r="Y123" s="23">
        <f t="shared" ref="Y123:Y135" si="456">W123+V123</f>
        <v>0</v>
      </c>
      <c r="Z123" s="45"/>
      <c r="AA123" s="12">
        <f t="shared" ref="AA123:AA135" si="457">(Z123*$I123)/$L123*$M123</f>
        <v>0</v>
      </c>
      <c r="AB123" s="23">
        <f t="shared" ref="AB123:AB135" si="458">Z123+Y123</f>
        <v>0</v>
      </c>
      <c r="AC123" s="45"/>
      <c r="AD123" s="12">
        <f t="shared" ref="AD123:AD135" si="459">(AC123*$I123)/$L123*$M123</f>
        <v>0</v>
      </c>
      <c r="AE123" s="23">
        <f t="shared" ref="AE123:AE135" si="460">AC123+AB123</f>
        <v>0</v>
      </c>
      <c r="AF123" s="45"/>
      <c r="AG123" s="12">
        <f t="shared" ref="AG123:AG135" si="461">(AF123*$I123)/$L123*$M123</f>
        <v>0</v>
      </c>
      <c r="AH123" s="23">
        <f t="shared" ref="AH123:AH135" si="462">AF123+AE123</f>
        <v>0</v>
      </c>
      <c r="AI123" s="45"/>
      <c r="AJ123" s="12">
        <f t="shared" ref="AJ123:AJ135" si="463">(AI123*$I123)/$L123*$M123</f>
        <v>0</v>
      </c>
      <c r="AK123" s="23">
        <f t="shared" ref="AK123:AK135" si="464">AI123+AH123</f>
        <v>0</v>
      </c>
      <c r="AL123" s="45"/>
      <c r="AM123" s="12">
        <f t="shared" ref="AM123:AM135" si="465">(AL123*$I123)/$L123*$M123</f>
        <v>0</v>
      </c>
      <c r="AN123" s="23">
        <f t="shared" ref="AN123:AN135" si="466">AL123+AK123</f>
        <v>0</v>
      </c>
      <c r="AO123" s="45"/>
      <c r="AP123" s="12">
        <f t="shared" ref="AP123:AP135" si="467">(AO123*$I123)/$L123*$M123</f>
        <v>0</v>
      </c>
      <c r="AQ123" s="23">
        <f t="shared" ref="AQ123:AQ135" si="468">AO123+AN123</f>
        <v>0</v>
      </c>
      <c r="AR123" s="45"/>
      <c r="AS123" s="12">
        <f t="shared" ref="AS123:AS135" si="469">(AR123*$I123)/$L123*$M123</f>
        <v>0</v>
      </c>
      <c r="AT123" s="23">
        <f t="shared" ref="AT123:AT135" si="470">AR123+AQ123</f>
        <v>0</v>
      </c>
      <c r="AU123" s="45"/>
      <c r="AV123" s="12">
        <f t="shared" ref="AV123:AV135" si="471">(AU123*$I123)/$L123*$M123</f>
        <v>0</v>
      </c>
      <c r="AW123" s="23">
        <f t="shared" ref="AW123:AW135" si="472">AU123+AT123</f>
        <v>0</v>
      </c>
      <c r="AX123" s="45"/>
      <c r="AY123" s="12">
        <f t="shared" ref="AY123:AY135" si="473">(AX123*$I123)/$L123*$M123</f>
        <v>0</v>
      </c>
      <c r="AZ123" s="23">
        <f t="shared" ref="AZ123:AZ135" si="474">AX123+AW123</f>
        <v>0</v>
      </c>
      <c r="BA123" s="45"/>
      <c r="BB123" s="12">
        <f t="shared" ref="BB123:BB135" si="475">(BA123*$I123)/$L123*$M123</f>
        <v>0</v>
      </c>
      <c r="BC123" s="23">
        <f t="shared" ref="BC123:BC135" si="476">BA123+AZ123</f>
        <v>0</v>
      </c>
      <c r="BD123" s="45"/>
      <c r="BE123" s="12">
        <f t="shared" ref="BE123:BE135" si="477">(BD123*$I123)/$L123*$M123</f>
        <v>0</v>
      </c>
      <c r="BF123" s="23">
        <f t="shared" ref="BF123:BF135" si="478">BD123+BC123</f>
        <v>0</v>
      </c>
      <c r="BG123" s="45"/>
      <c r="BH123" s="12">
        <f t="shared" ref="BH123:BH135" si="479">(BG123*$I123)/$L123*$M123</f>
        <v>0</v>
      </c>
      <c r="BI123" s="23">
        <f t="shared" ref="BI123:BI135" si="480">BG123+BF123</f>
        <v>0</v>
      </c>
      <c r="BJ123" s="45"/>
      <c r="BK123" s="12">
        <f t="shared" ref="BK123:BK135" si="481">(BJ123*$I123)/$L123*$M123</f>
        <v>0</v>
      </c>
      <c r="BL123" s="23">
        <f t="shared" ref="BL123:BL135" si="482">BJ123+BI123</f>
        <v>0</v>
      </c>
      <c r="BM123" s="45"/>
      <c r="BN123" s="12">
        <f t="shared" ref="BN123:BN135" si="483">(BM123*$I123)/$L123*$M123</f>
        <v>0</v>
      </c>
      <c r="BO123" s="23">
        <f t="shared" ref="BO123:BO135" si="484">BM123+BL123</f>
        <v>0</v>
      </c>
      <c r="BP123" s="45"/>
      <c r="BQ123" s="12">
        <f t="shared" ref="BQ123:BQ135" si="485">(BP123*$I123)/$L123*$M123</f>
        <v>0</v>
      </c>
      <c r="BR123" s="23">
        <f t="shared" ref="BR123:BR135" si="486">BP123+BO123</f>
        <v>0</v>
      </c>
      <c r="BS123" s="45"/>
      <c r="BT123" s="12">
        <f t="shared" ref="BT123:BT135" si="487">(BS123*$I123)/$L123*$M123</f>
        <v>0</v>
      </c>
      <c r="BU123" s="23">
        <f t="shared" ref="BU123:BU135" si="488">BS123+BR123</f>
        <v>0</v>
      </c>
      <c r="BV123" s="45"/>
      <c r="BW123" s="12">
        <f t="shared" ref="BW123:BW135" si="489">(BV123*$I123)/$L123*$M123</f>
        <v>0</v>
      </c>
      <c r="BX123" s="23">
        <f t="shared" ref="BX123:BX135" si="490">BV123+BU123</f>
        <v>0</v>
      </c>
      <c r="BY123" s="45"/>
      <c r="BZ123" s="12">
        <f t="shared" ref="BZ123:BZ135" si="491">(BY123*$I123)/$L123*$M123</f>
        <v>0</v>
      </c>
      <c r="CA123" s="23">
        <f t="shared" ref="CA123:CA135" si="492">BY123+BX123</f>
        <v>0</v>
      </c>
      <c r="CB123" s="45"/>
      <c r="CC123" s="12">
        <f t="shared" ref="CC123:CC135" si="493">(CB123*$I123)/$L123*$M123</f>
        <v>0</v>
      </c>
      <c r="CD123" s="23">
        <f t="shared" ref="CD123:CD135" si="494">CB123+CA123</f>
        <v>0</v>
      </c>
      <c r="CE123" s="45"/>
      <c r="CF123" s="12">
        <f t="shared" ref="CF123:CF135" si="495">(CE123*$I123)/$L123*$M123</f>
        <v>0</v>
      </c>
      <c r="CG123" s="23">
        <f t="shared" ref="CG123:CG135" si="496">CE123+CD123</f>
        <v>0</v>
      </c>
      <c r="CH123" s="45"/>
      <c r="CI123" s="12">
        <f t="shared" ref="CI123:CI135" si="497">(CH123*$I123)/$L123*$M123</f>
        <v>0</v>
      </c>
      <c r="CJ123" s="23">
        <f t="shared" ref="CJ123:CJ135" si="498">CH123+CG123</f>
        <v>0</v>
      </c>
      <c r="CK123" s="45"/>
      <c r="CL123" s="12">
        <f t="shared" ref="CL123:CL135" si="499">(CK123*$I123)/$L123*$M123</f>
        <v>0</v>
      </c>
      <c r="CM123" s="23">
        <f t="shared" ref="CM123:CM135" si="500">CK123+CJ123</f>
        <v>0</v>
      </c>
      <c r="CN123" s="45"/>
      <c r="CO123" s="12">
        <f t="shared" ref="CO123:CO135" si="501">(CN123*$I123)/$L123*$M123</f>
        <v>0</v>
      </c>
      <c r="CP123" s="23">
        <f t="shared" ref="CP123:CP135" si="502">CN123+CM123</f>
        <v>0</v>
      </c>
      <c r="CQ123" s="45"/>
      <c r="CR123" s="12">
        <f t="shared" ref="CR123:CR135" si="503">(CQ123*$I123)/$L123*$M123</f>
        <v>0</v>
      </c>
      <c r="CS123" s="23">
        <f t="shared" ref="CS123:CS135" si="504">CQ123+CP123</f>
        <v>0</v>
      </c>
      <c r="CT123" s="45"/>
      <c r="CU123" s="12">
        <f t="shared" ref="CU123:CU135" si="505">(CT123*$I123)/$L123*$M123</f>
        <v>0</v>
      </c>
      <c r="CV123" s="23">
        <f t="shared" ref="CV123:CV135" si="506">CT123+CS123</f>
        <v>0</v>
      </c>
      <c r="CW123" s="45"/>
      <c r="CX123" s="12">
        <f t="shared" ref="CX123:CX135" si="507">(CW123*$I123)/$L123*$M123</f>
        <v>0</v>
      </c>
      <c r="CY123" s="24">
        <f t="shared" ref="CY123:CY135" si="508">CW123+CV123</f>
        <v>0</v>
      </c>
      <c r="CZ123" s="45"/>
      <c r="DA123" s="12">
        <f t="shared" ref="DA123:DA135" si="509">(CZ123*$I123)/$L123*$M123</f>
        <v>0</v>
      </c>
      <c r="DB123" s="23">
        <f t="shared" ref="DB123:DB135" si="510">CZ123+CY123</f>
        <v>0</v>
      </c>
    </row>
    <row r="124" spans="1:106" ht="15.75" hidden="1" thickBot="1" x14ac:dyDescent="0.35">
      <c r="A124" s="1"/>
      <c r="B124" s="1"/>
      <c r="C124" s="1"/>
      <c r="D124" s="116" t="str">
        <f t="shared" si="448"/>
        <v>-</v>
      </c>
      <c r="E124" s="230"/>
      <c r="F124" s="235" t="s">
        <v>191</v>
      </c>
      <c r="G124" s="225"/>
      <c r="H124" s="225"/>
      <c r="I124" s="236">
        <v>15</v>
      </c>
      <c r="J124" s="125"/>
      <c r="K124" s="126" t="str">
        <f>+IF(F124="","",IF(F124=VLOOKUP(F124,'Master Data (December 2025)'!$B$10:$B$1857,1),"-","No Data"))</f>
        <v>-</v>
      </c>
      <c r="L124" s="127">
        <v>700</v>
      </c>
      <c r="M124" s="127">
        <v>1</v>
      </c>
      <c r="N124" s="45">
        <f>N123</f>
        <v>0</v>
      </c>
      <c r="O124" s="12">
        <f t="shared" si="449"/>
        <v>0</v>
      </c>
      <c r="P124" s="23">
        <f t="shared" si="450"/>
        <v>0</v>
      </c>
      <c r="Q124" s="45">
        <f>Q123</f>
        <v>0</v>
      </c>
      <c r="R124" s="12">
        <f t="shared" si="451"/>
        <v>0</v>
      </c>
      <c r="S124" s="23">
        <f t="shared" si="452"/>
        <v>0</v>
      </c>
      <c r="T124" s="45">
        <f>T123</f>
        <v>0</v>
      </c>
      <c r="U124" s="12">
        <f t="shared" si="453"/>
        <v>0</v>
      </c>
      <c r="V124" s="23">
        <f t="shared" si="454"/>
        <v>0</v>
      </c>
      <c r="W124" s="45">
        <f>W123</f>
        <v>0</v>
      </c>
      <c r="X124" s="12">
        <f t="shared" si="455"/>
        <v>0</v>
      </c>
      <c r="Y124" s="23">
        <f t="shared" si="456"/>
        <v>0</v>
      </c>
      <c r="Z124" s="45">
        <f>Z123</f>
        <v>0</v>
      </c>
      <c r="AA124" s="12">
        <f t="shared" si="457"/>
        <v>0</v>
      </c>
      <c r="AB124" s="23">
        <f t="shared" si="458"/>
        <v>0</v>
      </c>
      <c r="AC124" s="45">
        <f>AC123</f>
        <v>0</v>
      </c>
      <c r="AD124" s="12">
        <f t="shared" si="459"/>
        <v>0</v>
      </c>
      <c r="AE124" s="23">
        <f t="shared" si="460"/>
        <v>0</v>
      </c>
      <c r="AF124" s="45">
        <f>AF123</f>
        <v>0</v>
      </c>
      <c r="AG124" s="12">
        <f t="shared" si="461"/>
        <v>0</v>
      </c>
      <c r="AH124" s="23">
        <f t="shared" si="462"/>
        <v>0</v>
      </c>
      <c r="AI124" s="45">
        <f>AI123</f>
        <v>0</v>
      </c>
      <c r="AJ124" s="12">
        <f t="shared" si="463"/>
        <v>0</v>
      </c>
      <c r="AK124" s="23">
        <f t="shared" si="464"/>
        <v>0</v>
      </c>
      <c r="AL124" s="45">
        <f>AL123</f>
        <v>0</v>
      </c>
      <c r="AM124" s="12">
        <f t="shared" si="465"/>
        <v>0</v>
      </c>
      <c r="AN124" s="23">
        <f t="shared" si="466"/>
        <v>0</v>
      </c>
      <c r="AO124" s="45">
        <f>AO123</f>
        <v>0</v>
      </c>
      <c r="AP124" s="12">
        <f t="shared" si="467"/>
        <v>0</v>
      </c>
      <c r="AQ124" s="23">
        <f t="shared" si="468"/>
        <v>0</v>
      </c>
      <c r="AR124" s="45">
        <f>AR123</f>
        <v>0</v>
      </c>
      <c r="AS124" s="12">
        <f t="shared" si="469"/>
        <v>0</v>
      </c>
      <c r="AT124" s="23">
        <f t="shared" si="470"/>
        <v>0</v>
      </c>
      <c r="AU124" s="45">
        <f>AU123</f>
        <v>0</v>
      </c>
      <c r="AV124" s="12">
        <f t="shared" si="471"/>
        <v>0</v>
      </c>
      <c r="AW124" s="23">
        <f t="shared" si="472"/>
        <v>0</v>
      </c>
      <c r="AX124" s="45">
        <f>AX123</f>
        <v>0</v>
      </c>
      <c r="AY124" s="12">
        <f t="shared" si="473"/>
        <v>0</v>
      </c>
      <c r="AZ124" s="23">
        <f t="shared" si="474"/>
        <v>0</v>
      </c>
      <c r="BA124" s="45">
        <f>BA123</f>
        <v>0</v>
      </c>
      <c r="BB124" s="12">
        <f t="shared" si="475"/>
        <v>0</v>
      </c>
      <c r="BC124" s="23">
        <f t="shared" si="476"/>
        <v>0</v>
      </c>
      <c r="BD124" s="45">
        <f>BD123</f>
        <v>0</v>
      </c>
      <c r="BE124" s="12">
        <f t="shared" si="477"/>
        <v>0</v>
      </c>
      <c r="BF124" s="23">
        <f t="shared" si="478"/>
        <v>0</v>
      </c>
      <c r="BG124" s="45">
        <f>BG123</f>
        <v>0</v>
      </c>
      <c r="BH124" s="12">
        <f t="shared" si="479"/>
        <v>0</v>
      </c>
      <c r="BI124" s="23">
        <f t="shared" si="480"/>
        <v>0</v>
      </c>
      <c r="BJ124" s="45">
        <f>BJ123</f>
        <v>0</v>
      </c>
      <c r="BK124" s="12">
        <f t="shared" si="481"/>
        <v>0</v>
      </c>
      <c r="BL124" s="23">
        <f t="shared" si="482"/>
        <v>0</v>
      </c>
      <c r="BM124" s="45">
        <f>BM123</f>
        <v>0</v>
      </c>
      <c r="BN124" s="12">
        <f t="shared" si="483"/>
        <v>0</v>
      </c>
      <c r="BO124" s="23">
        <f t="shared" si="484"/>
        <v>0</v>
      </c>
      <c r="BP124" s="45">
        <f>BP123</f>
        <v>0</v>
      </c>
      <c r="BQ124" s="12">
        <f t="shared" si="485"/>
        <v>0</v>
      </c>
      <c r="BR124" s="23">
        <f t="shared" si="486"/>
        <v>0</v>
      </c>
      <c r="BS124" s="45">
        <f>BS123</f>
        <v>0</v>
      </c>
      <c r="BT124" s="12">
        <f t="shared" si="487"/>
        <v>0</v>
      </c>
      <c r="BU124" s="23">
        <f t="shared" si="488"/>
        <v>0</v>
      </c>
      <c r="BV124" s="45">
        <f>BV123</f>
        <v>0</v>
      </c>
      <c r="BW124" s="12">
        <f t="shared" si="489"/>
        <v>0</v>
      </c>
      <c r="BX124" s="23">
        <f t="shared" si="490"/>
        <v>0</v>
      </c>
      <c r="BY124" s="45">
        <f>BY123</f>
        <v>0</v>
      </c>
      <c r="BZ124" s="12">
        <f t="shared" si="491"/>
        <v>0</v>
      </c>
      <c r="CA124" s="23">
        <f t="shared" si="492"/>
        <v>0</v>
      </c>
      <c r="CB124" s="45">
        <f>CB123</f>
        <v>0</v>
      </c>
      <c r="CC124" s="12">
        <f t="shared" si="493"/>
        <v>0</v>
      </c>
      <c r="CD124" s="23">
        <f t="shared" si="494"/>
        <v>0</v>
      </c>
      <c r="CE124" s="45">
        <f>CE123</f>
        <v>0</v>
      </c>
      <c r="CF124" s="12">
        <f t="shared" si="495"/>
        <v>0</v>
      </c>
      <c r="CG124" s="23">
        <f t="shared" si="496"/>
        <v>0</v>
      </c>
      <c r="CH124" s="45">
        <f>CH123</f>
        <v>0</v>
      </c>
      <c r="CI124" s="12">
        <f t="shared" si="497"/>
        <v>0</v>
      </c>
      <c r="CJ124" s="23">
        <f t="shared" si="498"/>
        <v>0</v>
      </c>
      <c r="CK124" s="45">
        <f>CK123</f>
        <v>0</v>
      </c>
      <c r="CL124" s="12">
        <f t="shared" si="499"/>
        <v>0</v>
      </c>
      <c r="CM124" s="23">
        <f t="shared" si="500"/>
        <v>0</v>
      </c>
      <c r="CN124" s="45">
        <f>CN123</f>
        <v>0</v>
      </c>
      <c r="CO124" s="12">
        <f t="shared" si="501"/>
        <v>0</v>
      </c>
      <c r="CP124" s="23">
        <f t="shared" si="502"/>
        <v>0</v>
      </c>
      <c r="CQ124" s="45">
        <f>CQ123</f>
        <v>0</v>
      </c>
      <c r="CR124" s="12">
        <f t="shared" si="503"/>
        <v>0</v>
      </c>
      <c r="CS124" s="23">
        <f t="shared" si="504"/>
        <v>0</v>
      </c>
      <c r="CT124" s="45">
        <f>CT123</f>
        <v>0</v>
      </c>
      <c r="CU124" s="12">
        <f t="shared" si="505"/>
        <v>0</v>
      </c>
      <c r="CV124" s="23">
        <f t="shared" si="506"/>
        <v>0</v>
      </c>
      <c r="CW124" s="45">
        <f>CW123</f>
        <v>0</v>
      </c>
      <c r="CX124" s="12">
        <f t="shared" si="507"/>
        <v>0</v>
      </c>
      <c r="CY124" s="24">
        <f t="shared" si="508"/>
        <v>0</v>
      </c>
      <c r="CZ124" s="45">
        <f>CZ123</f>
        <v>0</v>
      </c>
      <c r="DA124" s="12">
        <f t="shared" si="509"/>
        <v>0</v>
      </c>
      <c r="DB124" s="23">
        <f t="shared" si="510"/>
        <v>0</v>
      </c>
    </row>
    <row r="125" spans="1:106" ht="15.75" hidden="1" thickBot="1" x14ac:dyDescent="0.35">
      <c r="A125" s="1"/>
      <c r="B125" s="1"/>
      <c r="C125" s="1"/>
      <c r="D125" s="116" t="str">
        <f t="shared" si="448"/>
        <v>-</v>
      </c>
      <c r="E125" s="231"/>
      <c r="F125" s="235" t="s">
        <v>193</v>
      </c>
      <c r="G125" s="92"/>
      <c r="H125" s="92"/>
      <c r="I125" s="245">
        <v>15</v>
      </c>
      <c r="J125" s="125"/>
      <c r="K125" s="126" t="str">
        <f>+IF(F125="","",IF(F125=VLOOKUP(F125,'Master Data (December 2025)'!$B$10:$B$1857,1),"-","No Data"))</f>
        <v>-</v>
      </c>
      <c r="L125" s="127">
        <v>700</v>
      </c>
      <c r="M125" s="127">
        <v>1</v>
      </c>
      <c r="N125" s="45">
        <f>N124</f>
        <v>0</v>
      </c>
      <c r="O125" s="12">
        <f t="shared" si="449"/>
        <v>0</v>
      </c>
      <c r="P125" s="23">
        <f t="shared" si="450"/>
        <v>0</v>
      </c>
      <c r="Q125" s="45">
        <f>Q124</f>
        <v>0</v>
      </c>
      <c r="R125" s="12">
        <f t="shared" si="451"/>
        <v>0</v>
      </c>
      <c r="S125" s="23">
        <f t="shared" si="452"/>
        <v>0</v>
      </c>
      <c r="T125" s="45">
        <f>T124</f>
        <v>0</v>
      </c>
      <c r="U125" s="12">
        <f t="shared" si="453"/>
        <v>0</v>
      </c>
      <c r="V125" s="23">
        <f t="shared" si="454"/>
        <v>0</v>
      </c>
      <c r="W125" s="45">
        <f>W124</f>
        <v>0</v>
      </c>
      <c r="X125" s="12">
        <f t="shared" si="455"/>
        <v>0</v>
      </c>
      <c r="Y125" s="23">
        <f t="shared" si="456"/>
        <v>0</v>
      </c>
      <c r="Z125" s="45">
        <f>Z124</f>
        <v>0</v>
      </c>
      <c r="AA125" s="12">
        <f t="shared" si="457"/>
        <v>0</v>
      </c>
      <c r="AB125" s="23">
        <f t="shared" si="458"/>
        <v>0</v>
      </c>
      <c r="AC125" s="45">
        <f>AC124</f>
        <v>0</v>
      </c>
      <c r="AD125" s="12">
        <f t="shared" si="459"/>
        <v>0</v>
      </c>
      <c r="AE125" s="23">
        <f t="shared" si="460"/>
        <v>0</v>
      </c>
      <c r="AF125" s="45">
        <f>AF124</f>
        <v>0</v>
      </c>
      <c r="AG125" s="12">
        <f t="shared" si="461"/>
        <v>0</v>
      </c>
      <c r="AH125" s="23">
        <f t="shared" si="462"/>
        <v>0</v>
      </c>
      <c r="AI125" s="45">
        <f>AI124</f>
        <v>0</v>
      </c>
      <c r="AJ125" s="12">
        <f t="shared" si="463"/>
        <v>0</v>
      </c>
      <c r="AK125" s="23">
        <f t="shared" si="464"/>
        <v>0</v>
      </c>
      <c r="AL125" s="45">
        <f>AL124</f>
        <v>0</v>
      </c>
      <c r="AM125" s="12">
        <f t="shared" si="465"/>
        <v>0</v>
      </c>
      <c r="AN125" s="23">
        <f t="shared" si="466"/>
        <v>0</v>
      </c>
      <c r="AO125" s="45">
        <f>AO124</f>
        <v>0</v>
      </c>
      <c r="AP125" s="12">
        <f t="shared" si="467"/>
        <v>0</v>
      </c>
      <c r="AQ125" s="23">
        <f t="shared" si="468"/>
        <v>0</v>
      </c>
      <c r="AR125" s="45">
        <f>AR124</f>
        <v>0</v>
      </c>
      <c r="AS125" s="12">
        <f t="shared" si="469"/>
        <v>0</v>
      </c>
      <c r="AT125" s="23">
        <f t="shared" si="470"/>
        <v>0</v>
      </c>
      <c r="AU125" s="45">
        <f>AU124</f>
        <v>0</v>
      </c>
      <c r="AV125" s="12">
        <f t="shared" si="471"/>
        <v>0</v>
      </c>
      <c r="AW125" s="23">
        <f t="shared" si="472"/>
        <v>0</v>
      </c>
      <c r="AX125" s="45">
        <f>AX124</f>
        <v>0</v>
      </c>
      <c r="AY125" s="12">
        <f t="shared" si="473"/>
        <v>0</v>
      </c>
      <c r="AZ125" s="23">
        <f t="shared" si="474"/>
        <v>0</v>
      </c>
      <c r="BA125" s="45">
        <f>BA124</f>
        <v>0</v>
      </c>
      <c r="BB125" s="12">
        <f t="shared" si="475"/>
        <v>0</v>
      </c>
      <c r="BC125" s="23">
        <f t="shared" si="476"/>
        <v>0</v>
      </c>
      <c r="BD125" s="45">
        <f>BD124</f>
        <v>0</v>
      </c>
      <c r="BE125" s="12">
        <f t="shared" si="477"/>
        <v>0</v>
      </c>
      <c r="BF125" s="23">
        <f t="shared" si="478"/>
        <v>0</v>
      </c>
      <c r="BG125" s="45">
        <f>BG124</f>
        <v>0</v>
      </c>
      <c r="BH125" s="12">
        <f t="shared" si="479"/>
        <v>0</v>
      </c>
      <c r="BI125" s="23">
        <f t="shared" si="480"/>
        <v>0</v>
      </c>
      <c r="BJ125" s="45">
        <f>BJ124</f>
        <v>0</v>
      </c>
      <c r="BK125" s="12">
        <f t="shared" si="481"/>
        <v>0</v>
      </c>
      <c r="BL125" s="23">
        <f t="shared" si="482"/>
        <v>0</v>
      </c>
      <c r="BM125" s="45">
        <f>BM124</f>
        <v>0</v>
      </c>
      <c r="BN125" s="12">
        <f t="shared" si="483"/>
        <v>0</v>
      </c>
      <c r="BO125" s="23">
        <f t="shared" si="484"/>
        <v>0</v>
      </c>
      <c r="BP125" s="45">
        <f>BP124</f>
        <v>0</v>
      </c>
      <c r="BQ125" s="12">
        <f t="shared" si="485"/>
        <v>0</v>
      </c>
      <c r="BR125" s="23">
        <f t="shared" si="486"/>
        <v>0</v>
      </c>
      <c r="BS125" s="45">
        <f>BS124</f>
        <v>0</v>
      </c>
      <c r="BT125" s="12">
        <f t="shared" si="487"/>
        <v>0</v>
      </c>
      <c r="BU125" s="23">
        <f t="shared" si="488"/>
        <v>0</v>
      </c>
      <c r="BV125" s="45">
        <f>BV124</f>
        <v>0</v>
      </c>
      <c r="BW125" s="12">
        <f t="shared" si="489"/>
        <v>0</v>
      </c>
      <c r="BX125" s="23">
        <f t="shared" si="490"/>
        <v>0</v>
      </c>
      <c r="BY125" s="45">
        <f>BY124</f>
        <v>0</v>
      </c>
      <c r="BZ125" s="12">
        <f t="shared" si="491"/>
        <v>0</v>
      </c>
      <c r="CA125" s="23">
        <f t="shared" si="492"/>
        <v>0</v>
      </c>
      <c r="CB125" s="45">
        <f>CB124</f>
        <v>0</v>
      </c>
      <c r="CC125" s="12">
        <f t="shared" si="493"/>
        <v>0</v>
      </c>
      <c r="CD125" s="23">
        <f t="shared" si="494"/>
        <v>0</v>
      </c>
      <c r="CE125" s="45">
        <f>CE124</f>
        <v>0</v>
      </c>
      <c r="CF125" s="12">
        <f t="shared" si="495"/>
        <v>0</v>
      </c>
      <c r="CG125" s="23">
        <f t="shared" si="496"/>
        <v>0</v>
      </c>
      <c r="CH125" s="45">
        <f>CH124</f>
        <v>0</v>
      </c>
      <c r="CI125" s="12">
        <f t="shared" si="497"/>
        <v>0</v>
      </c>
      <c r="CJ125" s="23">
        <f t="shared" si="498"/>
        <v>0</v>
      </c>
      <c r="CK125" s="45">
        <f>CK124</f>
        <v>0</v>
      </c>
      <c r="CL125" s="12">
        <f t="shared" si="499"/>
        <v>0</v>
      </c>
      <c r="CM125" s="23">
        <f t="shared" si="500"/>
        <v>0</v>
      </c>
      <c r="CN125" s="45">
        <f>CN124</f>
        <v>0</v>
      </c>
      <c r="CO125" s="12">
        <f t="shared" si="501"/>
        <v>0</v>
      </c>
      <c r="CP125" s="23">
        <f t="shared" si="502"/>
        <v>0</v>
      </c>
      <c r="CQ125" s="45">
        <f>CQ124</f>
        <v>0</v>
      </c>
      <c r="CR125" s="12">
        <f t="shared" si="503"/>
        <v>0</v>
      </c>
      <c r="CS125" s="23">
        <f t="shared" si="504"/>
        <v>0</v>
      </c>
      <c r="CT125" s="45">
        <f>CT124</f>
        <v>0</v>
      </c>
      <c r="CU125" s="12">
        <f t="shared" si="505"/>
        <v>0</v>
      </c>
      <c r="CV125" s="23">
        <f t="shared" si="506"/>
        <v>0</v>
      </c>
      <c r="CW125" s="45">
        <f>CW124</f>
        <v>0</v>
      </c>
      <c r="CX125" s="12">
        <f t="shared" si="507"/>
        <v>0</v>
      </c>
      <c r="CY125" s="24">
        <f t="shared" si="508"/>
        <v>0</v>
      </c>
      <c r="CZ125" s="45">
        <f>CZ124</f>
        <v>0</v>
      </c>
      <c r="DA125" s="12">
        <f t="shared" si="509"/>
        <v>0</v>
      </c>
      <c r="DB125" s="23">
        <f t="shared" si="510"/>
        <v>0</v>
      </c>
    </row>
    <row r="126" spans="1:106" ht="15.75" thickBot="1" x14ac:dyDescent="0.35">
      <c r="A126" s="1"/>
      <c r="B126" s="1"/>
      <c r="C126" s="1"/>
      <c r="D126" s="116" t="str">
        <f t="shared" si="448"/>
        <v>-</v>
      </c>
      <c r="E126" s="229" t="s">
        <v>311</v>
      </c>
      <c r="F126" s="232" t="s">
        <v>176</v>
      </c>
      <c r="G126" s="233"/>
      <c r="H126" s="233"/>
      <c r="I126" s="234">
        <v>45</v>
      </c>
      <c r="J126" s="125"/>
      <c r="K126" s="126" t="str">
        <f>+IF(F126="","",IF(F126=VLOOKUP(F126,'Master Data (December 2025)'!$B$10:$B$1857,1),"-","No Data"))</f>
        <v>-</v>
      </c>
      <c r="L126" s="127">
        <v>750</v>
      </c>
      <c r="M126" s="127">
        <v>1</v>
      </c>
      <c r="N126" s="45"/>
      <c r="O126" s="12">
        <f t="shared" si="449"/>
        <v>0</v>
      </c>
      <c r="P126" s="23">
        <f t="shared" si="450"/>
        <v>0</v>
      </c>
      <c r="Q126" s="45"/>
      <c r="R126" s="12">
        <f t="shared" si="451"/>
        <v>0</v>
      </c>
      <c r="S126" s="23">
        <f t="shared" si="452"/>
        <v>0</v>
      </c>
      <c r="T126" s="45"/>
      <c r="U126" s="12">
        <f t="shared" si="453"/>
        <v>0</v>
      </c>
      <c r="V126" s="23">
        <f t="shared" si="454"/>
        <v>0</v>
      </c>
      <c r="W126" s="45"/>
      <c r="X126" s="12">
        <f t="shared" si="455"/>
        <v>0</v>
      </c>
      <c r="Y126" s="23">
        <f t="shared" si="456"/>
        <v>0</v>
      </c>
      <c r="Z126" s="45"/>
      <c r="AA126" s="12">
        <f t="shared" si="457"/>
        <v>0</v>
      </c>
      <c r="AB126" s="23">
        <f t="shared" si="458"/>
        <v>0</v>
      </c>
      <c r="AC126" s="45"/>
      <c r="AD126" s="12">
        <f t="shared" si="459"/>
        <v>0</v>
      </c>
      <c r="AE126" s="23">
        <f t="shared" si="460"/>
        <v>0</v>
      </c>
      <c r="AF126" s="45"/>
      <c r="AG126" s="12">
        <f t="shared" si="461"/>
        <v>0</v>
      </c>
      <c r="AH126" s="23">
        <f t="shared" si="462"/>
        <v>0</v>
      </c>
      <c r="AI126" s="45"/>
      <c r="AJ126" s="12">
        <f t="shared" si="463"/>
        <v>0</v>
      </c>
      <c r="AK126" s="23">
        <f t="shared" si="464"/>
        <v>0</v>
      </c>
      <c r="AL126" s="45"/>
      <c r="AM126" s="12">
        <f t="shared" si="465"/>
        <v>0</v>
      </c>
      <c r="AN126" s="23">
        <f t="shared" si="466"/>
        <v>0</v>
      </c>
      <c r="AO126" s="45"/>
      <c r="AP126" s="12">
        <f t="shared" si="467"/>
        <v>0</v>
      </c>
      <c r="AQ126" s="23">
        <f t="shared" si="468"/>
        <v>0</v>
      </c>
      <c r="AR126" s="45"/>
      <c r="AS126" s="12">
        <f t="shared" si="469"/>
        <v>0</v>
      </c>
      <c r="AT126" s="23">
        <f t="shared" si="470"/>
        <v>0</v>
      </c>
      <c r="AU126" s="45"/>
      <c r="AV126" s="12">
        <f t="shared" si="471"/>
        <v>0</v>
      </c>
      <c r="AW126" s="23">
        <f t="shared" si="472"/>
        <v>0</v>
      </c>
      <c r="AX126" s="45"/>
      <c r="AY126" s="12">
        <f t="shared" si="473"/>
        <v>0</v>
      </c>
      <c r="AZ126" s="23">
        <f t="shared" si="474"/>
        <v>0</v>
      </c>
      <c r="BA126" s="45"/>
      <c r="BB126" s="12">
        <f t="shared" si="475"/>
        <v>0</v>
      </c>
      <c r="BC126" s="23">
        <f t="shared" si="476"/>
        <v>0</v>
      </c>
      <c r="BD126" s="45"/>
      <c r="BE126" s="12">
        <f t="shared" si="477"/>
        <v>0</v>
      </c>
      <c r="BF126" s="23">
        <f t="shared" si="478"/>
        <v>0</v>
      </c>
      <c r="BG126" s="45"/>
      <c r="BH126" s="12">
        <f t="shared" si="479"/>
        <v>0</v>
      </c>
      <c r="BI126" s="23">
        <f t="shared" si="480"/>
        <v>0</v>
      </c>
      <c r="BJ126" s="45"/>
      <c r="BK126" s="12">
        <f t="shared" si="481"/>
        <v>0</v>
      </c>
      <c r="BL126" s="23">
        <f t="shared" si="482"/>
        <v>0</v>
      </c>
      <c r="BM126" s="45"/>
      <c r="BN126" s="12">
        <f t="shared" si="483"/>
        <v>0</v>
      </c>
      <c r="BO126" s="23">
        <f t="shared" si="484"/>
        <v>0</v>
      </c>
      <c r="BP126" s="45"/>
      <c r="BQ126" s="12">
        <f t="shared" si="485"/>
        <v>0</v>
      </c>
      <c r="BR126" s="23">
        <f t="shared" si="486"/>
        <v>0</v>
      </c>
      <c r="BS126" s="45"/>
      <c r="BT126" s="12">
        <f t="shared" si="487"/>
        <v>0</v>
      </c>
      <c r="BU126" s="23">
        <f t="shared" si="488"/>
        <v>0</v>
      </c>
      <c r="BV126" s="45"/>
      <c r="BW126" s="12">
        <f t="shared" si="489"/>
        <v>0</v>
      </c>
      <c r="BX126" s="23">
        <f t="shared" si="490"/>
        <v>0</v>
      </c>
      <c r="BY126" s="45"/>
      <c r="BZ126" s="12">
        <f t="shared" si="491"/>
        <v>0</v>
      </c>
      <c r="CA126" s="23">
        <f t="shared" si="492"/>
        <v>0</v>
      </c>
      <c r="CB126" s="45"/>
      <c r="CC126" s="12">
        <f t="shared" si="493"/>
        <v>0</v>
      </c>
      <c r="CD126" s="23">
        <f t="shared" si="494"/>
        <v>0</v>
      </c>
      <c r="CE126" s="45"/>
      <c r="CF126" s="12">
        <f t="shared" si="495"/>
        <v>0</v>
      </c>
      <c r="CG126" s="23">
        <f t="shared" si="496"/>
        <v>0</v>
      </c>
      <c r="CH126" s="45"/>
      <c r="CI126" s="12">
        <f t="shared" si="497"/>
        <v>0</v>
      </c>
      <c r="CJ126" s="23">
        <f t="shared" si="498"/>
        <v>0</v>
      </c>
      <c r="CK126" s="45"/>
      <c r="CL126" s="12">
        <f t="shared" si="499"/>
        <v>0</v>
      </c>
      <c r="CM126" s="23">
        <f t="shared" si="500"/>
        <v>0</v>
      </c>
      <c r="CN126" s="45"/>
      <c r="CO126" s="12">
        <f t="shared" si="501"/>
        <v>0</v>
      </c>
      <c r="CP126" s="23">
        <f t="shared" si="502"/>
        <v>0</v>
      </c>
      <c r="CQ126" s="45"/>
      <c r="CR126" s="12">
        <f t="shared" si="503"/>
        <v>0</v>
      </c>
      <c r="CS126" s="23">
        <f t="shared" si="504"/>
        <v>0</v>
      </c>
      <c r="CT126" s="45"/>
      <c r="CU126" s="12">
        <f t="shared" si="505"/>
        <v>0</v>
      </c>
      <c r="CV126" s="23">
        <f t="shared" si="506"/>
        <v>0</v>
      </c>
      <c r="CW126" s="45"/>
      <c r="CX126" s="12">
        <f t="shared" si="507"/>
        <v>0</v>
      </c>
      <c r="CY126" s="24">
        <f t="shared" si="508"/>
        <v>0</v>
      </c>
      <c r="CZ126" s="45"/>
      <c r="DA126" s="12">
        <f t="shared" si="509"/>
        <v>0</v>
      </c>
      <c r="DB126" s="23">
        <f t="shared" si="510"/>
        <v>0</v>
      </c>
    </row>
    <row r="127" spans="1:106" ht="15.75" hidden="1" thickBot="1" x14ac:dyDescent="0.35">
      <c r="A127" s="1"/>
      <c r="B127" s="1"/>
      <c r="C127" s="1"/>
      <c r="D127" s="116" t="str">
        <f t="shared" si="448"/>
        <v>-</v>
      </c>
      <c r="E127" s="230"/>
      <c r="F127" s="235" t="s">
        <v>194</v>
      </c>
      <c r="G127" s="225"/>
      <c r="H127" s="225"/>
      <c r="I127" s="236">
        <v>15</v>
      </c>
      <c r="J127" s="125"/>
      <c r="K127" s="126" t="str">
        <f>+IF(F127="","",IF(F127=VLOOKUP(F127,'Master Data (December 2025)'!$B$10:$B$1857,1),"-","No Data"))</f>
        <v>-</v>
      </c>
      <c r="L127" s="127">
        <v>700</v>
      </c>
      <c r="M127" s="127">
        <v>1</v>
      </c>
      <c r="N127" s="45">
        <f>N126</f>
        <v>0</v>
      </c>
      <c r="O127" s="12">
        <f t="shared" si="449"/>
        <v>0</v>
      </c>
      <c r="P127" s="23">
        <f t="shared" si="450"/>
        <v>0</v>
      </c>
      <c r="Q127" s="45">
        <f>Q126</f>
        <v>0</v>
      </c>
      <c r="R127" s="12">
        <f t="shared" si="451"/>
        <v>0</v>
      </c>
      <c r="S127" s="23">
        <f t="shared" si="452"/>
        <v>0</v>
      </c>
      <c r="T127" s="45">
        <f>T126</f>
        <v>0</v>
      </c>
      <c r="U127" s="12">
        <f t="shared" si="453"/>
        <v>0</v>
      </c>
      <c r="V127" s="23">
        <f t="shared" si="454"/>
        <v>0</v>
      </c>
      <c r="W127" s="45">
        <f>W126</f>
        <v>0</v>
      </c>
      <c r="X127" s="12">
        <f t="shared" si="455"/>
        <v>0</v>
      </c>
      <c r="Y127" s="23">
        <f t="shared" si="456"/>
        <v>0</v>
      </c>
      <c r="Z127" s="45">
        <f>Z126</f>
        <v>0</v>
      </c>
      <c r="AA127" s="12">
        <f t="shared" si="457"/>
        <v>0</v>
      </c>
      <c r="AB127" s="23">
        <f t="shared" si="458"/>
        <v>0</v>
      </c>
      <c r="AC127" s="45">
        <f>AC126</f>
        <v>0</v>
      </c>
      <c r="AD127" s="12">
        <f t="shared" si="459"/>
        <v>0</v>
      </c>
      <c r="AE127" s="23">
        <f t="shared" si="460"/>
        <v>0</v>
      </c>
      <c r="AF127" s="45">
        <f>AF126</f>
        <v>0</v>
      </c>
      <c r="AG127" s="12">
        <f t="shared" si="461"/>
        <v>0</v>
      </c>
      <c r="AH127" s="23">
        <f t="shared" si="462"/>
        <v>0</v>
      </c>
      <c r="AI127" s="45">
        <f>AI126</f>
        <v>0</v>
      </c>
      <c r="AJ127" s="12">
        <f t="shared" si="463"/>
        <v>0</v>
      </c>
      <c r="AK127" s="23">
        <f t="shared" si="464"/>
        <v>0</v>
      </c>
      <c r="AL127" s="45">
        <f>AL126</f>
        <v>0</v>
      </c>
      <c r="AM127" s="12">
        <f t="shared" si="465"/>
        <v>0</v>
      </c>
      <c r="AN127" s="23">
        <f t="shared" si="466"/>
        <v>0</v>
      </c>
      <c r="AO127" s="45">
        <f>AO126</f>
        <v>0</v>
      </c>
      <c r="AP127" s="12">
        <f t="shared" si="467"/>
        <v>0</v>
      </c>
      <c r="AQ127" s="23">
        <f t="shared" si="468"/>
        <v>0</v>
      </c>
      <c r="AR127" s="45">
        <f>AR126</f>
        <v>0</v>
      </c>
      <c r="AS127" s="12">
        <f t="shared" si="469"/>
        <v>0</v>
      </c>
      <c r="AT127" s="23">
        <f t="shared" si="470"/>
        <v>0</v>
      </c>
      <c r="AU127" s="45">
        <f>AU126</f>
        <v>0</v>
      </c>
      <c r="AV127" s="12">
        <f t="shared" si="471"/>
        <v>0</v>
      </c>
      <c r="AW127" s="23">
        <f t="shared" si="472"/>
        <v>0</v>
      </c>
      <c r="AX127" s="45">
        <f>AX126</f>
        <v>0</v>
      </c>
      <c r="AY127" s="12">
        <f t="shared" si="473"/>
        <v>0</v>
      </c>
      <c r="AZ127" s="23">
        <f t="shared" si="474"/>
        <v>0</v>
      </c>
      <c r="BA127" s="45">
        <f>BA126</f>
        <v>0</v>
      </c>
      <c r="BB127" s="12">
        <f t="shared" si="475"/>
        <v>0</v>
      </c>
      <c r="BC127" s="23">
        <f t="shared" si="476"/>
        <v>0</v>
      </c>
      <c r="BD127" s="45">
        <f>BD126</f>
        <v>0</v>
      </c>
      <c r="BE127" s="12">
        <f t="shared" si="477"/>
        <v>0</v>
      </c>
      <c r="BF127" s="23">
        <f t="shared" si="478"/>
        <v>0</v>
      </c>
      <c r="BG127" s="45">
        <f>BG126</f>
        <v>0</v>
      </c>
      <c r="BH127" s="12">
        <f t="shared" si="479"/>
        <v>0</v>
      </c>
      <c r="BI127" s="23">
        <f t="shared" si="480"/>
        <v>0</v>
      </c>
      <c r="BJ127" s="45">
        <f>BJ126</f>
        <v>0</v>
      </c>
      <c r="BK127" s="12">
        <f t="shared" si="481"/>
        <v>0</v>
      </c>
      <c r="BL127" s="23">
        <f t="shared" si="482"/>
        <v>0</v>
      </c>
      <c r="BM127" s="45">
        <f>BM126</f>
        <v>0</v>
      </c>
      <c r="BN127" s="12">
        <f t="shared" si="483"/>
        <v>0</v>
      </c>
      <c r="BO127" s="23">
        <f t="shared" si="484"/>
        <v>0</v>
      </c>
      <c r="BP127" s="45">
        <f>BP126</f>
        <v>0</v>
      </c>
      <c r="BQ127" s="12">
        <f t="shared" si="485"/>
        <v>0</v>
      </c>
      <c r="BR127" s="23">
        <f t="shared" si="486"/>
        <v>0</v>
      </c>
      <c r="BS127" s="45">
        <f>BS126</f>
        <v>0</v>
      </c>
      <c r="BT127" s="12">
        <f t="shared" si="487"/>
        <v>0</v>
      </c>
      <c r="BU127" s="23">
        <f t="shared" si="488"/>
        <v>0</v>
      </c>
      <c r="BV127" s="45">
        <f>BV126</f>
        <v>0</v>
      </c>
      <c r="BW127" s="12">
        <f t="shared" si="489"/>
        <v>0</v>
      </c>
      <c r="BX127" s="23">
        <f t="shared" si="490"/>
        <v>0</v>
      </c>
      <c r="BY127" s="45">
        <f>BY126</f>
        <v>0</v>
      </c>
      <c r="BZ127" s="12">
        <f t="shared" si="491"/>
        <v>0</v>
      </c>
      <c r="CA127" s="23">
        <f t="shared" si="492"/>
        <v>0</v>
      </c>
      <c r="CB127" s="45">
        <f>CB126</f>
        <v>0</v>
      </c>
      <c r="CC127" s="12">
        <f t="shared" si="493"/>
        <v>0</v>
      </c>
      <c r="CD127" s="23">
        <f t="shared" si="494"/>
        <v>0</v>
      </c>
      <c r="CE127" s="45">
        <f>CE126</f>
        <v>0</v>
      </c>
      <c r="CF127" s="12">
        <f t="shared" si="495"/>
        <v>0</v>
      </c>
      <c r="CG127" s="23">
        <f t="shared" si="496"/>
        <v>0</v>
      </c>
      <c r="CH127" s="45">
        <f>CH126</f>
        <v>0</v>
      </c>
      <c r="CI127" s="12">
        <f t="shared" si="497"/>
        <v>0</v>
      </c>
      <c r="CJ127" s="23">
        <f t="shared" si="498"/>
        <v>0</v>
      </c>
      <c r="CK127" s="45">
        <f>CK126</f>
        <v>0</v>
      </c>
      <c r="CL127" s="12">
        <f t="shared" si="499"/>
        <v>0</v>
      </c>
      <c r="CM127" s="23">
        <f t="shared" si="500"/>
        <v>0</v>
      </c>
      <c r="CN127" s="45">
        <f>CN126</f>
        <v>0</v>
      </c>
      <c r="CO127" s="12">
        <f t="shared" si="501"/>
        <v>0</v>
      </c>
      <c r="CP127" s="23">
        <f t="shared" si="502"/>
        <v>0</v>
      </c>
      <c r="CQ127" s="45">
        <f>CQ126</f>
        <v>0</v>
      </c>
      <c r="CR127" s="12">
        <f t="shared" si="503"/>
        <v>0</v>
      </c>
      <c r="CS127" s="23">
        <f t="shared" si="504"/>
        <v>0</v>
      </c>
      <c r="CT127" s="45">
        <f>CT126</f>
        <v>0</v>
      </c>
      <c r="CU127" s="12">
        <f t="shared" si="505"/>
        <v>0</v>
      </c>
      <c r="CV127" s="23">
        <f t="shared" si="506"/>
        <v>0</v>
      </c>
      <c r="CW127" s="45">
        <f>CW126</f>
        <v>0</v>
      </c>
      <c r="CX127" s="12">
        <f t="shared" si="507"/>
        <v>0</v>
      </c>
      <c r="CY127" s="24">
        <f t="shared" si="508"/>
        <v>0</v>
      </c>
      <c r="CZ127" s="45">
        <f>CZ126</f>
        <v>0</v>
      </c>
      <c r="DA127" s="12">
        <f t="shared" si="509"/>
        <v>0</v>
      </c>
      <c r="DB127" s="23">
        <f t="shared" si="510"/>
        <v>0</v>
      </c>
    </row>
    <row r="128" spans="1:106" ht="15.75" hidden="1" thickBot="1" x14ac:dyDescent="0.35">
      <c r="A128" s="1"/>
      <c r="B128" s="1"/>
      <c r="C128" s="1"/>
      <c r="D128" s="116" t="str">
        <f t="shared" si="448"/>
        <v>-</v>
      </c>
      <c r="E128" s="230"/>
      <c r="F128" s="237" t="s">
        <v>250</v>
      </c>
      <c r="G128" s="225"/>
      <c r="H128" s="225"/>
      <c r="I128" s="238">
        <v>50</v>
      </c>
      <c r="J128" s="125"/>
      <c r="K128" s="126" t="str">
        <f>+IF(F128="","",IF(F128=VLOOKUP(F128,'Master Data (December 2025)'!$B$10:$B$1857,1),"-","No Data"))</f>
        <v>No Data</v>
      </c>
      <c r="L128" s="127">
        <v>1</v>
      </c>
      <c r="M128" s="127">
        <v>1</v>
      </c>
      <c r="N128" s="45"/>
      <c r="O128" s="12">
        <f t="shared" si="449"/>
        <v>0</v>
      </c>
      <c r="P128" s="23">
        <f t="shared" si="450"/>
        <v>0</v>
      </c>
      <c r="Q128" s="45"/>
      <c r="R128" s="12">
        <f t="shared" si="451"/>
        <v>0</v>
      </c>
      <c r="S128" s="23">
        <f t="shared" si="452"/>
        <v>0</v>
      </c>
      <c r="T128" s="45"/>
      <c r="U128" s="12">
        <f t="shared" si="453"/>
        <v>0</v>
      </c>
      <c r="V128" s="23">
        <f t="shared" si="454"/>
        <v>0</v>
      </c>
      <c r="W128" s="45"/>
      <c r="X128" s="12">
        <f t="shared" si="455"/>
        <v>0</v>
      </c>
      <c r="Y128" s="23">
        <f t="shared" si="456"/>
        <v>0</v>
      </c>
      <c r="Z128" s="45"/>
      <c r="AA128" s="12">
        <f t="shared" si="457"/>
        <v>0</v>
      </c>
      <c r="AB128" s="23">
        <f t="shared" si="458"/>
        <v>0</v>
      </c>
      <c r="AC128" s="45"/>
      <c r="AD128" s="12">
        <f t="shared" si="459"/>
        <v>0</v>
      </c>
      <c r="AE128" s="23">
        <f t="shared" si="460"/>
        <v>0</v>
      </c>
      <c r="AF128" s="45"/>
      <c r="AG128" s="12">
        <f t="shared" si="461"/>
        <v>0</v>
      </c>
      <c r="AH128" s="23">
        <f t="shared" si="462"/>
        <v>0</v>
      </c>
      <c r="AI128" s="45"/>
      <c r="AJ128" s="12">
        <f t="shared" si="463"/>
        <v>0</v>
      </c>
      <c r="AK128" s="23">
        <f t="shared" si="464"/>
        <v>0</v>
      </c>
      <c r="AL128" s="45"/>
      <c r="AM128" s="12">
        <f t="shared" si="465"/>
        <v>0</v>
      </c>
      <c r="AN128" s="23">
        <f t="shared" si="466"/>
        <v>0</v>
      </c>
      <c r="AO128" s="45"/>
      <c r="AP128" s="12">
        <f t="shared" si="467"/>
        <v>0</v>
      </c>
      <c r="AQ128" s="23">
        <f t="shared" si="468"/>
        <v>0</v>
      </c>
      <c r="AR128" s="45"/>
      <c r="AS128" s="12">
        <f t="shared" si="469"/>
        <v>0</v>
      </c>
      <c r="AT128" s="23">
        <f t="shared" si="470"/>
        <v>0</v>
      </c>
      <c r="AU128" s="45"/>
      <c r="AV128" s="12">
        <f t="shared" si="471"/>
        <v>0</v>
      </c>
      <c r="AW128" s="23">
        <f t="shared" si="472"/>
        <v>0</v>
      </c>
      <c r="AX128" s="45"/>
      <c r="AY128" s="12">
        <f t="shared" si="473"/>
        <v>0</v>
      </c>
      <c r="AZ128" s="23">
        <f t="shared" si="474"/>
        <v>0</v>
      </c>
      <c r="BA128" s="45"/>
      <c r="BB128" s="12">
        <f t="shared" si="475"/>
        <v>0</v>
      </c>
      <c r="BC128" s="23">
        <f t="shared" si="476"/>
        <v>0</v>
      </c>
      <c r="BD128" s="45"/>
      <c r="BE128" s="12">
        <f t="shared" si="477"/>
        <v>0</v>
      </c>
      <c r="BF128" s="23">
        <f t="shared" si="478"/>
        <v>0</v>
      </c>
      <c r="BG128" s="45"/>
      <c r="BH128" s="12">
        <f t="shared" si="479"/>
        <v>0</v>
      </c>
      <c r="BI128" s="23">
        <f t="shared" si="480"/>
        <v>0</v>
      </c>
      <c r="BJ128" s="45"/>
      <c r="BK128" s="12">
        <f t="shared" si="481"/>
        <v>0</v>
      </c>
      <c r="BL128" s="23">
        <f t="shared" si="482"/>
        <v>0</v>
      </c>
      <c r="BM128" s="45"/>
      <c r="BN128" s="12">
        <f t="shared" si="483"/>
        <v>0</v>
      </c>
      <c r="BO128" s="23">
        <f t="shared" si="484"/>
        <v>0</v>
      </c>
      <c r="BP128" s="45"/>
      <c r="BQ128" s="12">
        <f t="shared" si="485"/>
        <v>0</v>
      </c>
      <c r="BR128" s="23">
        <f t="shared" si="486"/>
        <v>0</v>
      </c>
      <c r="BS128" s="45"/>
      <c r="BT128" s="12">
        <f t="shared" si="487"/>
        <v>0</v>
      </c>
      <c r="BU128" s="23">
        <f t="shared" si="488"/>
        <v>0</v>
      </c>
      <c r="BV128" s="45"/>
      <c r="BW128" s="12">
        <f t="shared" si="489"/>
        <v>0</v>
      </c>
      <c r="BX128" s="23">
        <f t="shared" si="490"/>
        <v>0</v>
      </c>
      <c r="BY128" s="45"/>
      <c r="BZ128" s="12">
        <f t="shared" si="491"/>
        <v>0</v>
      </c>
      <c r="CA128" s="23">
        <f t="shared" si="492"/>
        <v>0</v>
      </c>
      <c r="CB128" s="45"/>
      <c r="CC128" s="12">
        <f t="shared" si="493"/>
        <v>0</v>
      </c>
      <c r="CD128" s="23">
        <f t="shared" si="494"/>
        <v>0</v>
      </c>
      <c r="CE128" s="45"/>
      <c r="CF128" s="12">
        <f t="shared" si="495"/>
        <v>0</v>
      </c>
      <c r="CG128" s="23">
        <f t="shared" si="496"/>
        <v>0</v>
      </c>
      <c r="CH128" s="45"/>
      <c r="CI128" s="12">
        <f t="shared" si="497"/>
        <v>0</v>
      </c>
      <c r="CJ128" s="23">
        <f t="shared" si="498"/>
        <v>0</v>
      </c>
      <c r="CK128" s="45"/>
      <c r="CL128" s="12">
        <f t="shared" si="499"/>
        <v>0</v>
      </c>
      <c r="CM128" s="23">
        <f t="shared" si="500"/>
        <v>0</v>
      </c>
      <c r="CN128" s="45"/>
      <c r="CO128" s="12">
        <f t="shared" si="501"/>
        <v>0</v>
      </c>
      <c r="CP128" s="23">
        <f t="shared" si="502"/>
        <v>0</v>
      </c>
      <c r="CQ128" s="45"/>
      <c r="CR128" s="12">
        <f t="shared" si="503"/>
        <v>0</v>
      </c>
      <c r="CS128" s="23">
        <f t="shared" si="504"/>
        <v>0</v>
      </c>
      <c r="CT128" s="45"/>
      <c r="CU128" s="12">
        <f t="shared" si="505"/>
        <v>0</v>
      </c>
      <c r="CV128" s="23">
        <f t="shared" si="506"/>
        <v>0</v>
      </c>
      <c r="CW128" s="45"/>
      <c r="CX128" s="12">
        <f t="shared" si="507"/>
        <v>0</v>
      </c>
      <c r="CY128" s="24">
        <f t="shared" si="508"/>
        <v>0</v>
      </c>
      <c r="CZ128" s="45"/>
      <c r="DA128" s="12">
        <f t="shared" si="509"/>
        <v>0</v>
      </c>
      <c r="DB128" s="23">
        <f t="shared" si="510"/>
        <v>0</v>
      </c>
    </row>
    <row r="129" spans="1:106" ht="15.75" hidden="1" thickBot="1" x14ac:dyDescent="0.35">
      <c r="A129" s="1"/>
      <c r="B129" s="1"/>
      <c r="C129" s="1"/>
      <c r="D129" s="116" t="str">
        <f t="shared" si="448"/>
        <v>-</v>
      </c>
      <c r="E129" s="230"/>
      <c r="F129" s="237" t="s">
        <v>228</v>
      </c>
      <c r="G129" s="225"/>
      <c r="H129" s="225"/>
      <c r="I129" s="238">
        <v>20</v>
      </c>
      <c r="J129" s="125"/>
      <c r="K129" s="126" t="str">
        <f>+IF(F129="","",IF(F129=VLOOKUP(F129,'Master Data (December 2025)'!$B$10:$B$1857,1),"-","No Data"))</f>
        <v>No Data</v>
      </c>
      <c r="L129" s="127">
        <v>1</v>
      </c>
      <c r="M129" s="127">
        <v>1</v>
      </c>
      <c r="N129" s="45"/>
      <c r="O129" s="12">
        <f t="shared" si="449"/>
        <v>0</v>
      </c>
      <c r="P129" s="23">
        <f t="shared" si="450"/>
        <v>0</v>
      </c>
      <c r="Q129" s="45"/>
      <c r="R129" s="12">
        <f t="shared" si="451"/>
        <v>0</v>
      </c>
      <c r="S129" s="23">
        <f t="shared" si="452"/>
        <v>0</v>
      </c>
      <c r="T129" s="45"/>
      <c r="U129" s="12">
        <f t="shared" si="453"/>
        <v>0</v>
      </c>
      <c r="V129" s="23">
        <f t="shared" si="454"/>
        <v>0</v>
      </c>
      <c r="W129" s="45"/>
      <c r="X129" s="12">
        <f t="shared" si="455"/>
        <v>0</v>
      </c>
      <c r="Y129" s="23">
        <f t="shared" si="456"/>
        <v>0</v>
      </c>
      <c r="Z129" s="45"/>
      <c r="AA129" s="12">
        <f t="shared" si="457"/>
        <v>0</v>
      </c>
      <c r="AB129" s="23">
        <f t="shared" si="458"/>
        <v>0</v>
      </c>
      <c r="AC129" s="45"/>
      <c r="AD129" s="12">
        <f t="shared" si="459"/>
        <v>0</v>
      </c>
      <c r="AE129" s="23">
        <f t="shared" si="460"/>
        <v>0</v>
      </c>
      <c r="AF129" s="45"/>
      <c r="AG129" s="12">
        <f t="shared" si="461"/>
        <v>0</v>
      </c>
      <c r="AH129" s="23">
        <f t="shared" si="462"/>
        <v>0</v>
      </c>
      <c r="AI129" s="45"/>
      <c r="AJ129" s="12">
        <f t="shared" si="463"/>
        <v>0</v>
      </c>
      <c r="AK129" s="23">
        <f t="shared" si="464"/>
        <v>0</v>
      </c>
      <c r="AL129" s="45"/>
      <c r="AM129" s="12">
        <f t="shared" si="465"/>
        <v>0</v>
      </c>
      <c r="AN129" s="23">
        <f t="shared" si="466"/>
        <v>0</v>
      </c>
      <c r="AO129" s="45"/>
      <c r="AP129" s="12">
        <f t="shared" si="467"/>
        <v>0</v>
      </c>
      <c r="AQ129" s="23">
        <f t="shared" si="468"/>
        <v>0</v>
      </c>
      <c r="AR129" s="45"/>
      <c r="AS129" s="12">
        <f t="shared" si="469"/>
        <v>0</v>
      </c>
      <c r="AT129" s="23">
        <f t="shared" si="470"/>
        <v>0</v>
      </c>
      <c r="AU129" s="45"/>
      <c r="AV129" s="12">
        <f t="shared" si="471"/>
        <v>0</v>
      </c>
      <c r="AW129" s="23">
        <f t="shared" si="472"/>
        <v>0</v>
      </c>
      <c r="AX129" s="45"/>
      <c r="AY129" s="12">
        <f t="shared" si="473"/>
        <v>0</v>
      </c>
      <c r="AZ129" s="23">
        <f t="shared" si="474"/>
        <v>0</v>
      </c>
      <c r="BA129" s="45"/>
      <c r="BB129" s="12">
        <f t="shared" si="475"/>
        <v>0</v>
      </c>
      <c r="BC129" s="23">
        <f t="shared" si="476"/>
        <v>0</v>
      </c>
      <c r="BD129" s="45"/>
      <c r="BE129" s="12">
        <f t="shared" si="477"/>
        <v>0</v>
      </c>
      <c r="BF129" s="23">
        <f t="shared" si="478"/>
        <v>0</v>
      </c>
      <c r="BG129" s="45"/>
      <c r="BH129" s="12">
        <f t="shared" si="479"/>
        <v>0</v>
      </c>
      <c r="BI129" s="23">
        <f t="shared" si="480"/>
        <v>0</v>
      </c>
      <c r="BJ129" s="45"/>
      <c r="BK129" s="12">
        <f t="shared" si="481"/>
        <v>0</v>
      </c>
      <c r="BL129" s="23">
        <f t="shared" si="482"/>
        <v>0</v>
      </c>
      <c r="BM129" s="45"/>
      <c r="BN129" s="12">
        <f t="shared" si="483"/>
        <v>0</v>
      </c>
      <c r="BO129" s="23">
        <f t="shared" si="484"/>
        <v>0</v>
      </c>
      <c r="BP129" s="45"/>
      <c r="BQ129" s="12">
        <f t="shared" si="485"/>
        <v>0</v>
      </c>
      <c r="BR129" s="23">
        <f t="shared" si="486"/>
        <v>0</v>
      </c>
      <c r="BS129" s="45"/>
      <c r="BT129" s="12">
        <f t="shared" si="487"/>
        <v>0</v>
      </c>
      <c r="BU129" s="23">
        <f t="shared" si="488"/>
        <v>0</v>
      </c>
      <c r="BV129" s="45"/>
      <c r="BW129" s="12">
        <f t="shared" si="489"/>
        <v>0</v>
      </c>
      <c r="BX129" s="23">
        <f t="shared" si="490"/>
        <v>0</v>
      </c>
      <c r="BY129" s="45"/>
      <c r="BZ129" s="12">
        <f t="shared" si="491"/>
        <v>0</v>
      </c>
      <c r="CA129" s="23">
        <f t="shared" si="492"/>
        <v>0</v>
      </c>
      <c r="CB129" s="45"/>
      <c r="CC129" s="12">
        <f t="shared" si="493"/>
        <v>0</v>
      </c>
      <c r="CD129" s="23">
        <f t="shared" si="494"/>
        <v>0</v>
      </c>
      <c r="CE129" s="45"/>
      <c r="CF129" s="12">
        <f t="shared" si="495"/>
        <v>0</v>
      </c>
      <c r="CG129" s="23">
        <f t="shared" si="496"/>
        <v>0</v>
      </c>
      <c r="CH129" s="45"/>
      <c r="CI129" s="12">
        <f t="shared" si="497"/>
        <v>0</v>
      </c>
      <c r="CJ129" s="23">
        <f t="shared" si="498"/>
        <v>0</v>
      </c>
      <c r="CK129" s="45"/>
      <c r="CL129" s="12">
        <f t="shared" si="499"/>
        <v>0</v>
      </c>
      <c r="CM129" s="23">
        <f t="shared" si="500"/>
        <v>0</v>
      </c>
      <c r="CN129" s="45"/>
      <c r="CO129" s="12">
        <f t="shared" si="501"/>
        <v>0</v>
      </c>
      <c r="CP129" s="23">
        <f t="shared" si="502"/>
        <v>0</v>
      </c>
      <c r="CQ129" s="45"/>
      <c r="CR129" s="12">
        <f t="shared" si="503"/>
        <v>0</v>
      </c>
      <c r="CS129" s="23">
        <f t="shared" si="504"/>
        <v>0</v>
      </c>
      <c r="CT129" s="45"/>
      <c r="CU129" s="12">
        <f t="shared" si="505"/>
        <v>0</v>
      </c>
      <c r="CV129" s="23">
        <f t="shared" si="506"/>
        <v>0</v>
      </c>
      <c r="CW129" s="45"/>
      <c r="CX129" s="12">
        <f t="shared" si="507"/>
        <v>0</v>
      </c>
      <c r="CY129" s="24">
        <f t="shared" si="508"/>
        <v>0</v>
      </c>
      <c r="CZ129" s="45"/>
      <c r="DA129" s="12">
        <f t="shared" si="509"/>
        <v>0</v>
      </c>
      <c r="DB129" s="23">
        <f t="shared" si="510"/>
        <v>0</v>
      </c>
    </row>
    <row r="130" spans="1:106" ht="15.75" hidden="1" thickBot="1" x14ac:dyDescent="0.35">
      <c r="A130" s="1"/>
      <c r="B130" s="1"/>
      <c r="C130" s="1"/>
      <c r="D130" s="116" t="str">
        <f t="shared" si="448"/>
        <v>-</v>
      </c>
      <c r="E130" s="231"/>
      <c r="F130" s="239" t="s">
        <v>238</v>
      </c>
      <c r="G130" s="92"/>
      <c r="H130" s="92"/>
      <c r="I130" s="240">
        <v>5</v>
      </c>
      <c r="J130" s="125"/>
      <c r="K130" s="126" t="str">
        <f>+IF(F130="","",IF(F130=VLOOKUP(F130,'Master Data (December 2025)'!$B$10:$B$1857,1),"-","No Data"))</f>
        <v>No Data</v>
      </c>
      <c r="L130" s="127">
        <v>1</v>
      </c>
      <c r="M130" s="127">
        <v>1</v>
      </c>
      <c r="N130" s="45"/>
      <c r="O130" s="12">
        <f t="shared" si="449"/>
        <v>0</v>
      </c>
      <c r="P130" s="23">
        <f t="shared" si="450"/>
        <v>0</v>
      </c>
      <c r="Q130" s="45"/>
      <c r="R130" s="12">
        <f t="shared" si="451"/>
        <v>0</v>
      </c>
      <c r="S130" s="23">
        <f t="shared" si="452"/>
        <v>0</v>
      </c>
      <c r="T130" s="45"/>
      <c r="U130" s="12">
        <f t="shared" si="453"/>
        <v>0</v>
      </c>
      <c r="V130" s="23">
        <f t="shared" si="454"/>
        <v>0</v>
      </c>
      <c r="W130" s="45"/>
      <c r="X130" s="12">
        <f t="shared" si="455"/>
        <v>0</v>
      </c>
      <c r="Y130" s="23">
        <f t="shared" si="456"/>
        <v>0</v>
      </c>
      <c r="Z130" s="45"/>
      <c r="AA130" s="12">
        <f t="shared" si="457"/>
        <v>0</v>
      </c>
      <c r="AB130" s="23">
        <f t="shared" si="458"/>
        <v>0</v>
      </c>
      <c r="AC130" s="45"/>
      <c r="AD130" s="12">
        <f t="shared" si="459"/>
        <v>0</v>
      </c>
      <c r="AE130" s="23">
        <f t="shared" si="460"/>
        <v>0</v>
      </c>
      <c r="AF130" s="45"/>
      <c r="AG130" s="12">
        <f t="shared" si="461"/>
        <v>0</v>
      </c>
      <c r="AH130" s="23">
        <f t="shared" si="462"/>
        <v>0</v>
      </c>
      <c r="AI130" s="45"/>
      <c r="AJ130" s="12">
        <f t="shared" si="463"/>
        <v>0</v>
      </c>
      <c r="AK130" s="23">
        <f t="shared" si="464"/>
        <v>0</v>
      </c>
      <c r="AL130" s="45"/>
      <c r="AM130" s="12">
        <f t="shared" si="465"/>
        <v>0</v>
      </c>
      <c r="AN130" s="23">
        <f t="shared" si="466"/>
        <v>0</v>
      </c>
      <c r="AO130" s="45"/>
      <c r="AP130" s="12">
        <f t="shared" si="467"/>
        <v>0</v>
      </c>
      <c r="AQ130" s="23">
        <f t="shared" si="468"/>
        <v>0</v>
      </c>
      <c r="AR130" s="45"/>
      <c r="AS130" s="12">
        <f t="shared" si="469"/>
        <v>0</v>
      </c>
      <c r="AT130" s="23">
        <f t="shared" si="470"/>
        <v>0</v>
      </c>
      <c r="AU130" s="45"/>
      <c r="AV130" s="12">
        <f t="shared" si="471"/>
        <v>0</v>
      </c>
      <c r="AW130" s="23">
        <f t="shared" si="472"/>
        <v>0</v>
      </c>
      <c r="AX130" s="45"/>
      <c r="AY130" s="12">
        <f t="shared" si="473"/>
        <v>0</v>
      </c>
      <c r="AZ130" s="23">
        <f t="shared" si="474"/>
        <v>0</v>
      </c>
      <c r="BA130" s="45"/>
      <c r="BB130" s="12">
        <f t="shared" si="475"/>
        <v>0</v>
      </c>
      <c r="BC130" s="23">
        <f t="shared" si="476"/>
        <v>0</v>
      </c>
      <c r="BD130" s="45"/>
      <c r="BE130" s="12">
        <f t="shared" si="477"/>
        <v>0</v>
      </c>
      <c r="BF130" s="23">
        <f t="shared" si="478"/>
        <v>0</v>
      </c>
      <c r="BG130" s="45"/>
      <c r="BH130" s="12">
        <f t="shared" si="479"/>
        <v>0</v>
      </c>
      <c r="BI130" s="23">
        <f t="shared" si="480"/>
        <v>0</v>
      </c>
      <c r="BJ130" s="45"/>
      <c r="BK130" s="12">
        <f t="shared" si="481"/>
        <v>0</v>
      </c>
      <c r="BL130" s="23">
        <f t="shared" si="482"/>
        <v>0</v>
      </c>
      <c r="BM130" s="45"/>
      <c r="BN130" s="12">
        <f t="shared" si="483"/>
        <v>0</v>
      </c>
      <c r="BO130" s="23">
        <f t="shared" si="484"/>
        <v>0</v>
      </c>
      <c r="BP130" s="45"/>
      <c r="BQ130" s="12">
        <f t="shared" si="485"/>
        <v>0</v>
      </c>
      <c r="BR130" s="23">
        <f t="shared" si="486"/>
        <v>0</v>
      </c>
      <c r="BS130" s="45"/>
      <c r="BT130" s="12">
        <f t="shared" si="487"/>
        <v>0</v>
      </c>
      <c r="BU130" s="23">
        <f t="shared" si="488"/>
        <v>0</v>
      </c>
      <c r="BV130" s="45"/>
      <c r="BW130" s="12">
        <f t="shared" si="489"/>
        <v>0</v>
      </c>
      <c r="BX130" s="23">
        <f t="shared" si="490"/>
        <v>0</v>
      </c>
      <c r="BY130" s="45"/>
      <c r="BZ130" s="12">
        <f t="shared" si="491"/>
        <v>0</v>
      </c>
      <c r="CA130" s="23">
        <f t="shared" si="492"/>
        <v>0</v>
      </c>
      <c r="CB130" s="45"/>
      <c r="CC130" s="12">
        <f t="shared" si="493"/>
        <v>0</v>
      </c>
      <c r="CD130" s="23">
        <f t="shared" si="494"/>
        <v>0</v>
      </c>
      <c r="CE130" s="45"/>
      <c r="CF130" s="12">
        <f t="shared" si="495"/>
        <v>0</v>
      </c>
      <c r="CG130" s="23">
        <f t="shared" si="496"/>
        <v>0</v>
      </c>
      <c r="CH130" s="45"/>
      <c r="CI130" s="12">
        <f t="shared" si="497"/>
        <v>0</v>
      </c>
      <c r="CJ130" s="23">
        <f t="shared" si="498"/>
        <v>0</v>
      </c>
      <c r="CK130" s="45"/>
      <c r="CL130" s="12">
        <f t="shared" si="499"/>
        <v>0</v>
      </c>
      <c r="CM130" s="23">
        <f t="shared" si="500"/>
        <v>0</v>
      </c>
      <c r="CN130" s="45"/>
      <c r="CO130" s="12">
        <f t="shared" si="501"/>
        <v>0</v>
      </c>
      <c r="CP130" s="23">
        <f t="shared" si="502"/>
        <v>0</v>
      </c>
      <c r="CQ130" s="45"/>
      <c r="CR130" s="12">
        <f t="shared" si="503"/>
        <v>0</v>
      </c>
      <c r="CS130" s="23">
        <f t="shared" si="504"/>
        <v>0</v>
      </c>
      <c r="CT130" s="45"/>
      <c r="CU130" s="12">
        <f t="shared" si="505"/>
        <v>0</v>
      </c>
      <c r="CV130" s="23">
        <f t="shared" si="506"/>
        <v>0</v>
      </c>
      <c r="CW130" s="45"/>
      <c r="CX130" s="12">
        <f t="shared" si="507"/>
        <v>0</v>
      </c>
      <c r="CY130" s="24">
        <f t="shared" si="508"/>
        <v>0</v>
      </c>
      <c r="CZ130" s="45"/>
      <c r="DA130" s="12">
        <f t="shared" si="509"/>
        <v>0</v>
      </c>
      <c r="DB130" s="23">
        <f t="shared" si="510"/>
        <v>0</v>
      </c>
    </row>
    <row r="131" spans="1:106" ht="15.75" thickBot="1" x14ac:dyDescent="0.35">
      <c r="A131" s="1"/>
      <c r="B131" s="1"/>
      <c r="C131" s="1"/>
      <c r="D131" s="116" t="str">
        <f t="shared" si="448"/>
        <v>-</v>
      </c>
      <c r="E131" s="229" t="s">
        <v>306</v>
      </c>
      <c r="F131" s="232" t="s">
        <v>183</v>
      </c>
      <c r="G131" s="233"/>
      <c r="H131" s="233"/>
      <c r="I131" s="234">
        <v>45</v>
      </c>
      <c r="J131" s="125"/>
      <c r="K131" s="126" t="str">
        <f>+IF(F131="","",IF(F131=VLOOKUP(F131,'Master Data (December 2025)'!$B$10:$B$1857,1),"-","No Data"))</f>
        <v>-</v>
      </c>
      <c r="L131" s="127">
        <v>700</v>
      </c>
      <c r="M131" s="127">
        <v>1</v>
      </c>
      <c r="N131" s="45"/>
      <c r="O131" s="12">
        <f t="shared" si="449"/>
        <v>0</v>
      </c>
      <c r="P131" s="23">
        <f t="shared" si="450"/>
        <v>0</v>
      </c>
      <c r="Q131" s="45"/>
      <c r="R131" s="12">
        <f t="shared" si="451"/>
        <v>0</v>
      </c>
      <c r="S131" s="23">
        <f t="shared" si="452"/>
        <v>0</v>
      </c>
      <c r="T131" s="45"/>
      <c r="U131" s="12">
        <f t="shared" si="453"/>
        <v>0</v>
      </c>
      <c r="V131" s="23">
        <f t="shared" si="454"/>
        <v>0</v>
      </c>
      <c r="W131" s="45"/>
      <c r="X131" s="12">
        <f t="shared" si="455"/>
        <v>0</v>
      </c>
      <c r="Y131" s="23">
        <f t="shared" si="456"/>
        <v>0</v>
      </c>
      <c r="Z131" s="45"/>
      <c r="AA131" s="12">
        <f t="shared" si="457"/>
        <v>0</v>
      </c>
      <c r="AB131" s="23">
        <f t="shared" si="458"/>
        <v>0</v>
      </c>
      <c r="AC131" s="45"/>
      <c r="AD131" s="12">
        <f t="shared" si="459"/>
        <v>0</v>
      </c>
      <c r="AE131" s="23">
        <f t="shared" si="460"/>
        <v>0</v>
      </c>
      <c r="AF131" s="45"/>
      <c r="AG131" s="12">
        <f t="shared" si="461"/>
        <v>0</v>
      </c>
      <c r="AH131" s="23">
        <f t="shared" si="462"/>
        <v>0</v>
      </c>
      <c r="AI131" s="45"/>
      <c r="AJ131" s="12">
        <f t="shared" si="463"/>
        <v>0</v>
      </c>
      <c r="AK131" s="23">
        <f t="shared" si="464"/>
        <v>0</v>
      </c>
      <c r="AL131" s="45"/>
      <c r="AM131" s="12">
        <f t="shared" si="465"/>
        <v>0</v>
      </c>
      <c r="AN131" s="23">
        <f t="shared" si="466"/>
        <v>0</v>
      </c>
      <c r="AO131" s="45"/>
      <c r="AP131" s="12">
        <f t="shared" si="467"/>
        <v>0</v>
      </c>
      <c r="AQ131" s="23">
        <f t="shared" si="468"/>
        <v>0</v>
      </c>
      <c r="AR131" s="45"/>
      <c r="AS131" s="12">
        <f t="shared" si="469"/>
        <v>0</v>
      </c>
      <c r="AT131" s="23">
        <f t="shared" si="470"/>
        <v>0</v>
      </c>
      <c r="AU131" s="45"/>
      <c r="AV131" s="12">
        <f t="shared" si="471"/>
        <v>0</v>
      </c>
      <c r="AW131" s="23">
        <f t="shared" si="472"/>
        <v>0</v>
      </c>
      <c r="AX131" s="45"/>
      <c r="AY131" s="12">
        <f t="shared" si="473"/>
        <v>0</v>
      </c>
      <c r="AZ131" s="23">
        <f t="shared" si="474"/>
        <v>0</v>
      </c>
      <c r="BA131" s="45"/>
      <c r="BB131" s="12">
        <f t="shared" si="475"/>
        <v>0</v>
      </c>
      <c r="BC131" s="23">
        <f t="shared" si="476"/>
        <v>0</v>
      </c>
      <c r="BD131" s="45"/>
      <c r="BE131" s="12">
        <f t="shared" si="477"/>
        <v>0</v>
      </c>
      <c r="BF131" s="23">
        <f t="shared" si="478"/>
        <v>0</v>
      </c>
      <c r="BG131" s="45"/>
      <c r="BH131" s="12">
        <f t="shared" si="479"/>
        <v>0</v>
      </c>
      <c r="BI131" s="23">
        <f t="shared" si="480"/>
        <v>0</v>
      </c>
      <c r="BJ131" s="45"/>
      <c r="BK131" s="12">
        <f t="shared" si="481"/>
        <v>0</v>
      </c>
      <c r="BL131" s="23">
        <f t="shared" si="482"/>
        <v>0</v>
      </c>
      <c r="BM131" s="45"/>
      <c r="BN131" s="12">
        <f t="shared" si="483"/>
        <v>0</v>
      </c>
      <c r="BO131" s="23">
        <f t="shared" si="484"/>
        <v>0</v>
      </c>
      <c r="BP131" s="45"/>
      <c r="BQ131" s="12">
        <f t="shared" si="485"/>
        <v>0</v>
      </c>
      <c r="BR131" s="23">
        <f t="shared" si="486"/>
        <v>0</v>
      </c>
      <c r="BS131" s="45"/>
      <c r="BT131" s="12">
        <f t="shared" si="487"/>
        <v>0</v>
      </c>
      <c r="BU131" s="23">
        <f t="shared" si="488"/>
        <v>0</v>
      </c>
      <c r="BV131" s="45"/>
      <c r="BW131" s="12">
        <f t="shared" si="489"/>
        <v>0</v>
      </c>
      <c r="BX131" s="23">
        <f t="shared" si="490"/>
        <v>0</v>
      </c>
      <c r="BY131" s="45"/>
      <c r="BZ131" s="12">
        <f t="shared" si="491"/>
        <v>0</v>
      </c>
      <c r="CA131" s="23">
        <f t="shared" si="492"/>
        <v>0</v>
      </c>
      <c r="CB131" s="45"/>
      <c r="CC131" s="12">
        <f t="shared" si="493"/>
        <v>0</v>
      </c>
      <c r="CD131" s="23">
        <f t="shared" si="494"/>
        <v>0</v>
      </c>
      <c r="CE131" s="45"/>
      <c r="CF131" s="12">
        <f t="shared" si="495"/>
        <v>0</v>
      </c>
      <c r="CG131" s="23">
        <f t="shared" si="496"/>
        <v>0</v>
      </c>
      <c r="CH131" s="45"/>
      <c r="CI131" s="12">
        <f t="shared" si="497"/>
        <v>0</v>
      </c>
      <c r="CJ131" s="23">
        <f t="shared" si="498"/>
        <v>0</v>
      </c>
      <c r="CK131" s="45"/>
      <c r="CL131" s="12">
        <f t="shared" si="499"/>
        <v>0</v>
      </c>
      <c r="CM131" s="23">
        <f t="shared" si="500"/>
        <v>0</v>
      </c>
      <c r="CN131" s="45"/>
      <c r="CO131" s="12">
        <f t="shared" si="501"/>
        <v>0</v>
      </c>
      <c r="CP131" s="23">
        <f t="shared" si="502"/>
        <v>0</v>
      </c>
      <c r="CQ131" s="45"/>
      <c r="CR131" s="12">
        <f t="shared" si="503"/>
        <v>0</v>
      </c>
      <c r="CS131" s="23">
        <f t="shared" si="504"/>
        <v>0</v>
      </c>
      <c r="CT131" s="45"/>
      <c r="CU131" s="12">
        <f t="shared" si="505"/>
        <v>0</v>
      </c>
      <c r="CV131" s="23">
        <f t="shared" si="506"/>
        <v>0</v>
      </c>
      <c r="CW131" s="45"/>
      <c r="CX131" s="12">
        <f t="shared" si="507"/>
        <v>0</v>
      </c>
      <c r="CY131" s="24">
        <f t="shared" si="508"/>
        <v>0</v>
      </c>
      <c r="CZ131" s="45"/>
      <c r="DA131" s="12">
        <f t="shared" si="509"/>
        <v>0</v>
      </c>
      <c r="DB131" s="23">
        <f t="shared" si="510"/>
        <v>0</v>
      </c>
    </row>
    <row r="132" spans="1:106" ht="15.75" hidden="1" thickBot="1" x14ac:dyDescent="0.35">
      <c r="A132" s="1"/>
      <c r="B132" s="1"/>
      <c r="C132" s="1"/>
      <c r="D132" s="116" t="str">
        <f t="shared" si="448"/>
        <v>-</v>
      </c>
      <c r="E132" s="230"/>
      <c r="F132" s="235" t="s">
        <v>193</v>
      </c>
      <c r="G132" s="225"/>
      <c r="H132" s="225"/>
      <c r="I132" s="236">
        <v>15</v>
      </c>
      <c r="J132" s="125"/>
      <c r="K132" s="126" t="str">
        <f>+IF(F132="","",IF(F132=VLOOKUP(F132,'Master Data (December 2025)'!$B$10:$B$1857,1),"-","No Data"))</f>
        <v>-</v>
      </c>
      <c r="L132" s="127">
        <v>700</v>
      </c>
      <c r="M132" s="127">
        <v>1</v>
      </c>
      <c r="N132" s="45">
        <f>N131</f>
        <v>0</v>
      </c>
      <c r="O132" s="12">
        <f t="shared" si="449"/>
        <v>0</v>
      </c>
      <c r="P132" s="23">
        <f t="shared" si="450"/>
        <v>0</v>
      </c>
      <c r="Q132" s="45">
        <f>Q131</f>
        <v>0</v>
      </c>
      <c r="R132" s="12">
        <f t="shared" si="451"/>
        <v>0</v>
      </c>
      <c r="S132" s="23">
        <f t="shared" si="452"/>
        <v>0</v>
      </c>
      <c r="T132" s="45">
        <f>T131</f>
        <v>0</v>
      </c>
      <c r="U132" s="12">
        <f t="shared" si="453"/>
        <v>0</v>
      </c>
      <c r="V132" s="23">
        <f t="shared" si="454"/>
        <v>0</v>
      </c>
      <c r="W132" s="45">
        <f>W131</f>
        <v>0</v>
      </c>
      <c r="X132" s="12">
        <f t="shared" si="455"/>
        <v>0</v>
      </c>
      <c r="Y132" s="23">
        <f t="shared" si="456"/>
        <v>0</v>
      </c>
      <c r="Z132" s="45">
        <f>Z131</f>
        <v>0</v>
      </c>
      <c r="AA132" s="12">
        <f t="shared" si="457"/>
        <v>0</v>
      </c>
      <c r="AB132" s="23">
        <f t="shared" si="458"/>
        <v>0</v>
      </c>
      <c r="AC132" s="45">
        <f>AC131</f>
        <v>0</v>
      </c>
      <c r="AD132" s="12">
        <f t="shared" si="459"/>
        <v>0</v>
      </c>
      <c r="AE132" s="23">
        <f t="shared" si="460"/>
        <v>0</v>
      </c>
      <c r="AF132" s="45">
        <f>AF131</f>
        <v>0</v>
      </c>
      <c r="AG132" s="12">
        <f t="shared" si="461"/>
        <v>0</v>
      </c>
      <c r="AH132" s="23">
        <f t="shared" si="462"/>
        <v>0</v>
      </c>
      <c r="AI132" s="45">
        <f>AI131</f>
        <v>0</v>
      </c>
      <c r="AJ132" s="12">
        <f t="shared" si="463"/>
        <v>0</v>
      </c>
      <c r="AK132" s="23">
        <f t="shared" si="464"/>
        <v>0</v>
      </c>
      <c r="AL132" s="45">
        <f>AL131</f>
        <v>0</v>
      </c>
      <c r="AM132" s="12">
        <f t="shared" si="465"/>
        <v>0</v>
      </c>
      <c r="AN132" s="23">
        <f t="shared" si="466"/>
        <v>0</v>
      </c>
      <c r="AO132" s="45">
        <f>AO131</f>
        <v>0</v>
      </c>
      <c r="AP132" s="12">
        <f t="shared" si="467"/>
        <v>0</v>
      </c>
      <c r="AQ132" s="23">
        <f t="shared" si="468"/>
        <v>0</v>
      </c>
      <c r="AR132" s="45">
        <f>AR131</f>
        <v>0</v>
      </c>
      <c r="AS132" s="12">
        <f t="shared" si="469"/>
        <v>0</v>
      </c>
      <c r="AT132" s="23">
        <f t="shared" si="470"/>
        <v>0</v>
      </c>
      <c r="AU132" s="45">
        <f>AU131</f>
        <v>0</v>
      </c>
      <c r="AV132" s="12">
        <f t="shared" si="471"/>
        <v>0</v>
      </c>
      <c r="AW132" s="23">
        <f t="shared" si="472"/>
        <v>0</v>
      </c>
      <c r="AX132" s="45">
        <f>AX131</f>
        <v>0</v>
      </c>
      <c r="AY132" s="12">
        <f t="shared" si="473"/>
        <v>0</v>
      </c>
      <c r="AZ132" s="23">
        <f t="shared" si="474"/>
        <v>0</v>
      </c>
      <c r="BA132" s="45">
        <f>BA131</f>
        <v>0</v>
      </c>
      <c r="BB132" s="12">
        <f t="shared" si="475"/>
        <v>0</v>
      </c>
      <c r="BC132" s="23">
        <f t="shared" si="476"/>
        <v>0</v>
      </c>
      <c r="BD132" s="45">
        <f>BD131</f>
        <v>0</v>
      </c>
      <c r="BE132" s="12">
        <f t="shared" si="477"/>
        <v>0</v>
      </c>
      <c r="BF132" s="23">
        <f t="shared" si="478"/>
        <v>0</v>
      </c>
      <c r="BG132" s="45">
        <f>BG131</f>
        <v>0</v>
      </c>
      <c r="BH132" s="12">
        <f t="shared" si="479"/>
        <v>0</v>
      </c>
      <c r="BI132" s="23">
        <f t="shared" si="480"/>
        <v>0</v>
      </c>
      <c r="BJ132" s="45">
        <f>BJ131</f>
        <v>0</v>
      </c>
      <c r="BK132" s="12">
        <f t="shared" si="481"/>
        <v>0</v>
      </c>
      <c r="BL132" s="23">
        <f t="shared" si="482"/>
        <v>0</v>
      </c>
      <c r="BM132" s="45">
        <f>BM131</f>
        <v>0</v>
      </c>
      <c r="BN132" s="12">
        <f t="shared" si="483"/>
        <v>0</v>
      </c>
      <c r="BO132" s="23">
        <f t="shared" si="484"/>
        <v>0</v>
      </c>
      <c r="BP132" s="45">
        <f>BP131</f>
        <v>0</v>
      </c>
      <c r="BQ132" s="12">
        <f t="shared" si="485"/>
        <v>0</v>
      </c>
      <c r="BR132" s="23">
        <f t="shared" si="486"/>
        <v>0</v>
      </c>
      <c r="BS132" s="45">
        <f>BS131</f>
        <v>0</v>
      </c>
      <c r="BT132" s="12">
        <f t="shared" si="487"/>
        <v>0</v>
      </c>
      <c r="BU132" s="23">
        <f t="shared" si="488"/>
        <v>0</v>
      </c>
      <c r="BV132" s="45">
        <f>BV131</f>
        <v>0</v>
      </c>
      <c r="BW132" s="12">
        <f t="shared" si="489"/>
        <v>0</v>
      </c>
      <c r="BX132" s="23">
        <f t="shared" si="490"/>
        <v>0</v>
      </c>
      <c r="BY132" s="45">
        <f>BY131</f>
        <v>0</v>
      </c>
      <c r="BZ132" s="12">
        <f t="shared" si="491"/>
        <v>0</v>
      </c>
      <c r="CA132" s="23">
        <f t="shared" si="492"/>
        <v>0</v>
      </c>
      <c r="CB132" s="45">
        <f>CB131</f>
        <v>0</v>
      </c>
      <c r="CC132" s="12">
        <f t="shared" si="493"/>
        <v>0</v>
      </c>
      <c r="CD132" s="23">
        <f t="shared" si="494"/>
        <v>0</v>
      </c>
      <c r="CE132" s="45">
        <f>CE131</f>
        <v>0</v>
      </c>
      <c r="CF132" s="12">
        <f t="shared" si="495"/>
        <v>0</v>
      </c>
      <c r="CG132" s="23">
        <f t="shared" si="496"/>
        <v>0</v>
      </c>
      <c r="CH132" s="45">
        <f>CH131</f>
        <v>0</v>
      </c>
      <c r="CI132" s="12">
        <f t="shared" si="497"/>
        <v>0</v>
      </c>
      <c r="CJ132" s="23">
        <f t="shared" si="498"/>
        <v>0</v>
      </c>
      <c r="CK132" s="45">
        <f>CK131</f>
        <v>0</v>
      </c>
      <c r="CL132" s="12">
        <f t="shared" si="499"/>
        <v>0</v>
      </c>
      <c r="CM132" s="23">
        <f t="shared" si="500"/>
        <v>0</v>
      </c>
      <c r="CN132" s="45">
        <f>CN131</f>
        <v>0</v>
      </c>
      <c r="CO132" s="12">
        <f t="shared" si="501"/>
        <v>0</v>
      </c>
      <c r="CP132" s="23">
        <f t="shared" si="502"/>
        <v>0</v>
      </c>
      <c r="CQ132" s="45">
        <f>CQ131</f>
        <v>0</v>
      </c>
      <c r="CR132" s="12">
        <f t="shared" si="503"/>
        <v>0</v>
      </c>
      <c r="CS132" s="23">
        <f t="shared" si="504"/>
        <v>0</v>
      </c>
      <c r="CT132" s="45">
        <f>CT131</f>
        <v>0</v>
      </c>
      <c r="CU132" s="12">
        <f t="shared" si="505"/>
        <v>0</v>
      </c>
      <c r="CV132" s="23">
        <f t="shared" si="506"/>
        <v>0</v>
      </c>
      <c r="CW132" s="45">
        <f>CW131</f>
        <v>0</v>
      </c>
      <c r="CX132" s="12">
        <f t="shared" si="507"/>
        <v>0</v>
      </c>
      <c r="CY132" s="24">
        <f t="shared" si="508"/>
        <v>0</v>
      </c>
      <c r="CZ132" s="45">
        <f>CZ131</f>
        <v>0</v>
      </c>
      <c r="DA132" s="12">
        <f t="shared" si="509"/>
        <v>0</v>
      </c>
      <c r="DB132" s="23">
        <f t="shared" si="510"/>
        <v>0</v>
      </c>
    </row>
    <row r="133" spans="1:106" ht="15.75" hidden="1" thickBot="1" x14ac:dyDescent="0.35">
      <c r="A133" s="1"/>
      <c r="B133" s="1"/>
      <c r="C133" s="1"/>
      <c r="D133" s="116" t="str">
        <f t="shared" si="448"/>
        <v>-</v>
      </c>
      <c r="E133" s="230"/>
      <c r="F133" s="237" t="s">
        <v>229</v>
      </c>
      <c r="G133" s="225"/>
      <c r="H133" s="225"/>
      <c r="I133" s="238">
        <v>40</v>
      </c>
      <c r="J133" s="125"/>
      <c r="K133" s="126" t="str">
        <f>+IF(F133="","",IF(F133=VLOOKUP(F133,'Master Data (December 2025)'!$B$10:$B$1857,1),"-","No Data"))</f>
        <v>No Data</v>
      </c>
      <c r="L133" s="127">
        <v>1</v>
      </c>
      <c r="M133" s="127">
        <v>1</v>
      </c>
      <c r="N133" s="45"/>
      <c r="O133" s="12">
        <f t="shared" si="449"/>
        <v>0</v>
      </c>
      <c r="P133" s="23">
        <f t="shared" si="450"/>
        <v>0</v>
      </c>
      <c r="Q133" s="45"/>
      <c r="R133" s="12">
        <f t="shared" si="451"/>
        <v>0</v>
      </c>
      <c r="S133" s="23">
        <f t="shared" si="452"/>
        <v>0</v>
      </c>
      <c r="T133" s="45"/>
      <c r="U133" s="12">
        <f t="shared" si="453"/>
        <v>0</v>
      </c>
      <c r="V133" s="23">
        <f t="shared" si="454"/>
        <v>0</v>
      </c>
      <c r="W133" s="45"/>
      <c r="X133" s="12">
        <f t="shared" si="455"/>
        <v>0</v>
      </c>
      <c r="Y133" s="23">
        <f t="shared" si="456"/>
        <v>0</v>
      </c>
      <c r="Z133" s="45"/>
      <c r="AA133" s="12">
        <f t="shared" si="457"/>
        <v>0</v>
      </c>
      <c r="AB133" s="23">
        <f t="shared" si="458"/>
        <v>0</v>
      </c>
      <c r="AC133" s="45"/>
      <c r="AD133" s="12">
        <f t="shared" si="459"/>
        <v>0</v>
      </c>
      <c r="AE133" s="23">
        <f t="shared" si="460"/>
        <v>0</v>
      </c>
      <c r="AF133" s="45"/>
      <c r="AG133" s="12">
        <f t="shared" si="461"/>
        <v>0</v>
      </c>
      <c r="AH133" s="23">
        <f t="shared" si="462"/>
        <v>0</v>
      </c>
      <c r="AI133" s="45"/>
      <c r="AJ133" s="12">
        <f t="shared" si="463"/>
        <v>0</v>
      </c>
      <c r="AK133" s="23">
        <f t="shared" si="464"/>
        <v>0</v>
      </c>
      <c r="AL133" s="45"/>
      <c r="AM133" s="12">
        <f t="shared" si="465"/>
        <v>0</v>
      </c>
      <c r="AN133" s="23">
        <f t="shared" si="466"/>
        <v>0</v>
      </c>
      <c r="AO133" s="45"/>
      <c r="AP133" s="12">
        <f t="shared" si="467"/>
        <v>0</v>
      </c>
      <c r="AQ133" s="23">
        <f t="shared" si="468"/>
        <v>0</v>
      </c>
      <c r="AR133" s="45"/>
      <c r="AS133" s="12">
        <f t="shared" si="469"/>
        <v>0</v>
      </c>
      <c r="AT133" s="23">
        <f t="shared" si="470"/>
        <v>0</v>
      </c>
      <c r="AU133" s="45"/>
      <c r="AV133" s="12">
        <f t="shared" si="471"/>
        <v>0</v>
      </c>
      <c r="AW133" s="23">
        <f t="shared" si="472"/>
        <v>0</v>
      </c>
      <c r="AX133" s="45"/>
      <c r="AY133" s="12">
        <f t="shared" si="473"/>
        <v>0</v>
      </c>
      <c r="AZ133" s="23">
        <f t="shared" si="474"/>
        <v>0</v>
      </c>
      <c r="BA133" s="45"/>
      <c r="BB133" s="12">
        <f t="shared" si="475"/>
        <v>0</v>
      </c>
      <c r="BC133" s="23">
        <f t="shared" si="476"/>
        <v>0</v>
      </c>
      <c r="BD133" s="45"/>
      <c r="BE133" s="12">
        <f t="shared" si="477"/>
        <v>0</v>
      </c>
      <c r="BF133" s="23">
        <f t="shared" si="478"/>
        <v>0</v>
      </c>
      <c r="BG133" s="45"/>
      <c r="BH133" s="12">
        <f t="shared" si="479"/>
        <v>0</v>
      </c>
      <c r="BI133" s="23">
        <f t="shared" si="480"/>
        <v>0</v>
      </c>
      <c r="BJ133" s="45"/>
      <c r="BK133" s="12">
        <f t="shared" si="481"/>
        <v>0</v>
      </c>
      <c r="BL133" s="23">
        <f t="shared" si="482"/>
        <v>0</v>
      </c>
      <c r="BM133" s="45"/>
      <c r="BN133" s="12">
        <f t="shared" si="483"/>
        <v>0</v>
      </c>
      <c r="BO133" s="23">
        <f t="shared" si="484"/>
        <v>0</v>
      </c>
      <c r="BP133" s="45"/>
      <c r="BQ133" s="12">
        <f t="shared" si="485"/>
        <v>0</v>
      </c>
      <c r="BR133" s="23">
        <f t="shared" si="486"/>
        <v>0</v>
      </c>
      <c r="BS133" s="45"/>
      <c r="BT133" s="12">
        <f t="shared" si="487"/>
        <v>0</v>
      </c>
      <c r="BU133" s="23">
        <f t="shared" si="488"/>
        <v>0</v>
      </c>
      <c r="BV133" s="45"/>
      <c r="BW133" s="12">
        <f t="shared" si="489"/>
        <v>0</v>
      </c>
      <c r="BX133" s="23">
        <f t="shared" si="490"/>
        <v>0</v>
      </c>
      <c r="BY133" s="45"/>
      <c r="BZ133" s="12">
        <f t="shared" si="491"/>
        <v>0</v>
      </c>
      <c r="CA133" s="23">
        <f t="shared" si="492"/>
        <v>0</v>
      </c>
      <c r="CB133" s="45"/>
      <c r="CC133" s="12">
        <f t="shared" si="493"/>
        <v>0</v>
      </c>
      <c r="CD133" s="23">
        <f t="shared" si="494"/>
        <v>0</v>
      </c>
      <c r="CE133" s="45"/>
      <c r="CF133" s="12">
        <f t="shared" si="495"/>
        <v>0</v>
      </c>
      <c r="CG133" s="23">
        <f t="shared" si="496"/>
        <v>0</v>
      </c>
      <c r="CH133" s="45"/>
      <c r="CI133" s="12">
        <f t="shared" si="497"/>
        <v>0</v>
      </c>
      <c r="CJ133" s="23">
        <f t="shared" si="498"/>
        <v>0</v>
      </c>
      <c r="CK133" s="45"/>
      <c r="CL133" s="12">
        <f t="shared" si="499"/>
        <v>0</v>
      </c>
      <c r="CM133" s="23">
        <f t="shared" si="500"/>
        <v>0</v>
      </c>
      <c r="CN133" s="45"/>
      <c r="CO133" s="12">
        <f t="shared" si="501"/>
        <v>0</v>
      </c>
      <c r="CP133" s="23">
        <f t="shared" si="502"/>
        <v>0</v>
      </c>
      <c r="CQ133" s="45"/>
      <c r="CR133" s="12">
        <f t="shared" si="503"/>
        <v>0</v>
      </c>
      <c r="CS133" s="23">
        <f t="shared" si="504"/>
        <v>0</v>
      </c>
      <c r="CT133" s="45"/>
      <c r="CU133" s="12">
        <f t="shared" si="505"/>
        <v>0</v>
      </c>
      <c r="CV133" s="23">
        <f t="shared" si="506"/>
        <v>0</v>
      </c>
      <c r="CW133" s="45"/>
      <c r="CX133" s="12">
        <f t="shared" si="507"/>
        <v>0</v>
      </c>
      <c r="CY133" s="24">
        <f t="shared" si="508"/>
        <v>0</v>
      </c>
      <c r="CZ133" s="45"/>
      <c r="DA133" s="12">
        <f t="shared" si="509"/>
        <v>0</v>
      </c>
      <c r="DB133" s="23">
        <f t="shared" si="510"/>
        <v>0</v>
      </c>
    </row>
    <row r="134" spans="1:106" ht="15.75" hidden="1" thickBot="1" x14ac:dyDescent="0.35">
      <c r="A134" s="1"/>
      <c r="B134" s="1"/>
      <c r="C134" s="1"/>
      <c r="D134" s="116" t="str">
        <f t="shared" si="448"/>
        <v>-</v>
      </c>
      <c r="E134" s="230"/>
      <c r="F134" s="237" t="s">
        <v>231</v>
      </c>
      <c r="G134" s="225"/>
      <c r="H134" s="225"/>
      <c r="I134" s="238">
        <v>10</v>
      </c>
      <c r="J134" s="125"/>
      <c r="K134" s="126" t="str">
        <f>+IF(F134="","",IF(F134=VLOOKUP(F134,'Master Data (December 2025)'!$B$10:$B$1857,1),"-","No Data"))</f>
        <v>No Data</v>
      </c>
      <c r="L134" s="127">
        <v>1</v>
      </c>
      <c r="M134" s="127">
        <v>1</v>
      </c>
      <c r="N134" s="45"/>
      <c r="O134" s="12">
        <f t="shared" si="449"/>
        <v>0</v>
      </c>
      <c r="P134" s="23">
        <f t="shared" si="450"/>
        <v>0</v>
      </c>
      <c r="Q134" s="45"/>
      <c r="R134" s="12">
        <f t="shared" si="451"/>
        <v>0</v>
      </c>
      <c r="S134" s="23">
        <f t="shared" si="452"/>
        <v>0</v>
      </c>
      <c r="T134" s="45"/>
      <c r="U134" s="12">
        <f t="shared" si="453"/>
        <v>0</v>
      </c>
      <c r="V134" s="23">
        <f t="shared" si="454"/>
        <v>0</v>
      </c>
      <c r="W134" s="45"/>
      <c r="X134" s="12">
        <f t="shared" si="455"/>
        <v>0</v>
      </c>
      <c r="Y134" s="23">
        <f t="shared" si="456"/>
        <v>0</v>
      </c>
      <c r="Z134" s="45"/>
      <c r="AA134" s="12">
        <f t="shared" si="457"/>
        <v>0</v>
      </c>
      <c r="AB134" s="23">
        <f t="shared" si="458"/>
        <v>0</v>
      </c>
      <c r="AC134" s="45"/>
      <c r="AD134" s="12">
        <f t="shared" si="459"/>
        <v>0</v>
      </c>
      <c r="AE134" s="23">
        <f t="shared" si="460"/>
        <v>0</v>
      </c>
      <c r="AF134" s="45"/>
      <c r="AG134" s="12">
        <f t="shared" si="461"/>
        <v>0</v>
      </c>
      <c r="AH134" s="23">
        <f t="shared" si="462"/>
        <v>0</v>
      </c>
      <c r="AI134" s="45"/>
      <c r="AJ134" s="12">
        <f t="shared" si="463"/>
        <v>0</v>
      </c>
      <c r="AK134" s="23">
        <f t="shared" si="464"/>
        <v>0</v>
      </c>
      <c r="AL134" s="45"/>
      <c r="AM134" s="12">
        <f t="shared" si="465"/>
        <v>0</v>
      </c>
      <c r="AN134" s="23">
        <f t="shared" si="466"/>
        <v>0</v>
      </c>
      <c r="AO134" s="45"/>
      <c r="AP134" s="12">
        <f t="shared" si="467"/>
        <v>0</v>
      </c>
      <c r="AQ134" s="23">
        <f t="shared" si="468"/>
        <v>0</v>
      </c>
      <c r="AR134" s="45"/>
      <c r="AS134" s="12">
        <f t="shared" si="469"/>
        <v>0</v>
      </c>
      <c r="AT134" s="23">
        <f t="shared" si="470"/>
        <v>0</v>
      </c>
      <c r="AU134" s="45"/>
      <c r="AV134" s="12">
        <f t="shared" si="471"/>
        <v>0</v>
      </c>
      <c r="AW134" s="23">
        <f t="shared" si="472"/>
        <v>0</v>
      </c>
      <c r="AX134" s="45"/>
      <c r="AY134" s="12">
        <f t="shared" si="473"/>
        <v>0</v>
      </c>
      <c r="AZ134" s="23">
        <f t="shared" si="474"/>
        <v>0</v>
      </c>
      <c r="BA134" s="45"/>
      <c r="BB134" s="12">
        <f t="shared" si="475"/>
        <v>0</v>
      </c>
      <c r="BC134" s="23">
        <f t="shared" si="476"/>
        <v>0</v>
      </c>
      <c r="BD134" s="45"/>
      <c r="BE134" s="12">
        <f t="shared" si="477"/>
        <v>0</v>
      </c>
      <c r="BF134" s="23">
        <f t="shared" si="478"/>
        <v>0</v>
      </c>
      <c r="BG134" s="45"/>
      <c r="BH134" s="12">
        <f t="shared" si="479"/>
        <v>0</v>
      </c>
      <c r="BI134" s="23">
        <f t="shared" si="480"/>
        <v>0</v>
      </c>
      <c r="BJ134" s="45"/>
      <c r="BK134" s="12">
        <f t="shared" si="481"/>
        <v>0</v>
      </c>
      <c r="BL134" s="23">
        <f t="shared" si="482"/>
        <v>0</v>
      </c>
      <c r="BM134" s="45"/>
      <c r="BN134" s="12">
        <f t="shared" si="483"/>
        <v>0</v>
      </c>
      <c r="BO134" s="23">
        <f t="shared" si="484"/>
        <v>0</v>
      </c>
      <c r="BP134" s="45"/>
      <c r="BQ134" s="12">
        <f t="shared" si="485"/>
        <v>0</v>
      </c>
      <c r="BR134" s="23">
        <f t="shared" si="486"/>
        <v>0</v>
      </c>
      <c r="BS134" s="45"/>
      <c r="BT134" s="12">
        <f t="shared" si="487"/>
        <v>0</v>
      </c>
      <c r="BU134" s="23">
        <f t="shared" si="488"/>
        <v>0</v>
      </c>
      <c r="BV134" s="45"/>
      <c r="BW134" s="12">
        <f t="shared" si="489"/>
        <v>0</v>
      </c>
      <c r="BX134" s="23">
        <f t="shared" si="490"/>
        <v>0</v>
      </c>
      <c r="BY134" s="45"/>
      <c r="BZ134" s="12">
        <f t="shared" si="491"/>
        <v>0</v>
      </c>
      <c r="CA134" s="23">
        <f t="shared" si="492"/>
        <v>0</v>
      </c>
      <c r="CB134" s="45"/>
      <c r="CC134" s="12">
        <f t="shared" si="493"/>
        <v>0</v>
      </c>
      <c r="CD134" s="23">
        <f t="shared" si="494"/>
        <v>0</v>
      </c>
      <c r="CE134" s="45"/>
      <c r="CF134" s="12">
        <f t="shared" si="495"/>
        <v>0</v>
      </c>
      <c r="CG134" s="23">
        <f t="shared" si="496"/>
        <v>0</v>
      </c>
      <c r="CH134" s="45"/>
      <c r="CI134" s="12">
        <f t="shared" si="497"/>
        <v>0</v>
      </c>
      <c r="CJ134" s="23">
        <f t="shared" si="498"/>
        <v>0</v>
      </c>
      <c r="CK134" s="45"/>
      <c r="CL134" s="12">
        <f t="shared" si="499"/>
        <v>0</v>
      </c>
      <c r="CM134" s="23">
        <f t="shared" si="500"/>
        <v>0</v>
      </c>
      <c r="CN134" s="45"/>
      <c r="CO134" s="12">
        <f t="shared" si="501"/>
        <v>0</v>
      </c>
      <c r="CP134" s="23">
        <f t="shared" si="502"/>
        <v>0</v>
      </c>
      <c r="CQ134" s="45"/>
      <c r="CR134" s="12">
        <f t="shared" si="503"/>
        <v>0</v>
      </c>
      <c r="CS134" s="23">
        <f t="shared" si="504"/>
        <v>0</v>
      </c>
      <c r="CT134" s="45"/>
      <c r="CU134" s="12">
        <f t="shared" si="505"/>
        <v>0</v>
      </c>
      <c r="CV134" s="23">
        <f t="shared" si="506"/>
        <v>0</v>
      </c>
      <c r="CW134" s="45"/>
      <c r="CX134" s="12">
        <f t="shared" si="507"/>
        <v>0</v>
      </c>
      <c r="CY134" s="24">
        <f t="shared" si="508"/>
        <v>0</v>
      </c>
      <c r="CZ134" s="45"/>
      <c r="DA134" s="12">
        <f t="shared" si="509"/>
        <v>0</v>
      </c>
      <c r="DB134" s="23">
        <f t="shared" si="510"/>
        <v>0</v>
      </c>
    </row>
    <row r="135" spans="1:106" ht="15.75" hidden="1" thickBot="1" x14ac:dyDescent="0.35">
      <c r="A135" s="1"/>
      <c r="B135" s="1"/>
      <c r="C135" s="1"/>
      <c r="D135" s="116" t="str">
        <f t="shared" si="448"/>
        <v>-</v>
      </c>
      <c r="E135" s="231"/>
      <c r="F135" s="239" t="s">
        <v>232</v>
      </c>
      <c r="G135" s="92"/>
      <c r="H135" s="92"/>
      <c r="I135" s="240">
        <v>5</v>
      </c>
      <c r="J135" s="125"/>
      <c r="K135" s="126" t="str">
        <f>+IF(F135="","",IF(F135=VLOOKUP(F135,'Master Data (December 2025)'!$B$10:$B$1857,1),"-","No Data"))</f>
        <v>No Data</v>
      </c>
      <c r="L135" s="127">
        <v>1</v>
      </c>
      <c r="M135" s="127">
        <v>1</v>
      </c>
      <c r="N135" s="45"/>
      <c r="O135" s="12">
        <f t="shared" si="449"/>
        <v>0</v>
      </c>
      <c r="P135" s="23">
        <f t="shared" si="450"/>
        <v>0</v>
      </c>
      <c r="Q135" s="45"/>
      <c r="R135" s="12">
        <f t="shared" si="451"/>
        <v>0</v>
      </c>
      <c r="S135" s="23">
        <f t="shared" si="452"/>
        <v>0</v>
      </c>
      <c r="T135" s="45"/>
      <c r="U135" s="12">
        <f t="shared" si="453"/>
        <v>0</v>
      </c>
      <c r="V135" s="23">
        <f t="shared" si="454"/>
        <v>0</v>
      </c>
      <c r="W135" s="45"/>
      <c r="X135" s="12">
        <f t="shared" si="455"/>
        <v>0</v>
      </c>
      <c r="Y135" s="23">
        <f t="shared" si="456"/>
        <v>0</v>
      </c>
      <c r="Z135" s="45"/>
      <c r="AA135" s="12">
        <f t="shared" si="457"/>
        <v>0</v>
      </c>
      <c r="AB135" s="23">
        <f t="shared" si="458"/>
        <v>0</v>
      </c>
      <c r="AC135" s="45"/>
      <c r="AD135" s="12">
        <f t="shared" si="459"/>
        <v>0</v>
      </c>
      <c r="AE135" s="23">
        <f t="shared" si="460"/>
        <v>0</v>
      </c>
      <c r="AF135" s="45"/>
      <c r="AG135" s="12">
        <f t="shared" si="461"/>
        <v>0</v>
      </c>
      <c r="AH135" s="23">
        <f t="shared" si="462"/>
        <v>0</v>
      </c>
      <c r="AI135" s="45"/>
      <c r="AJ135" s="12">
        <f t="shared" si="463"/>
        <v>0</v>
      </c>
      <c r="AK135" s="23">
        <f t="shared" si="464"/>
        <v>0</v>
      </c>
      <c r="AL135" s="45"/>
      <c r="AM135" s="12">
        <f t="shared" si="465"/>
        <v>0</v>
      </c>
      <c r="AN135" s="23">
        <f t="shared" si="466"/>
        <v>0</v>
      </c>
      <c r="AO135" s="45"/>
      <c r="AP135" s="12">
        <f t="shared" si="467"/>
        <v>0</v>
      </c>
      <c r="AQ135" s="23">
        <f t="shared" si="468"/>
        <v>0</v>
      </c>
      <c r="AR135" s="45"/>
      <c r="AS135" s="12">
        <f t="shared" si="469"/>
        <v>0</v>
      </c>
      <c r="AT135" s="23">
        <f t="shared" si="470"/>
        <v>0</v>
      </c>
      <c r="AU135" s="45"/>
      <c r="AV135" s="12">
        <f t="shared" si="471"/>
        <v>0</v>
      </c>
      <c r="AW135" s="23">
        <f t="shared" si="472"/>
        <v>0</v>
      </c>
      <c r="AX135" s="45"/>
      <c r="AY135" s="12">
        <f t="shared" si="473"/>
        <v>0</v>
      </c>
      <c r="AZ135" s="23">
        <f t="shared" si="474"/>
        <v>0</v>
      </c>
      <c r="BA135" s="45"/>
      <c r="BB135" s="12">
        <f t="shared" si="475"/>
        <v>0</v>
      </c>
      <c r="BC135" s="23">
        <f t="shared" si="476"/>
        <v>0</v>
      </c>
      <c r="BD135" s="45"/>
      <c r="BE135" s="12">
        <f t="shared" si="477"/>
        <v>0</v>
      </c>
      <c r="BF135" s="23">
        <f t="shared" si="478"/>
        <v>0</v>
      </c>
      <c r="BG135" s="45"/>
      <c r="BH135" s="12">
        <f t="shared" si="479"/>
        <v>0</v>
      </c>
      <c r="BI135" s="23">
        <f t="shared" si="480"/>
        <v>0</v>
      </c>
      <c r="BJ135" s="45"/>
      <c r="BK135" s="12">
        <f t="shared" si="481"/>
        <v>0</v>
      </c>
      <c r="BL135" s="23">
        <f t="shared" si="482"/>
        <v>0</v>
      </c>
      <c r="BM135" s="45"/>
      <c r="BN135" s="12">
        <f t="shared" si="483"/>
        <v>0</v>
      </c>
      <c r="BO135" s="23">
        <f t="shared" si="484"/>
        <v>0</v>
      </c>
      <c r="BP135" s="45"/>
      <c r="BQ135" s="12">
        <f t="shared" si="485"/>
        <v>0</v>
      </c>
      <c r="BR135" s="23">
        <f t="shared" si="486"/>
        <v>0</v>
      </c>
      <c r="BS135" s="45"/>
      <c r="BT135" s="12">
        <f t="shared" si="487"/>
        <v>0</v>
      </c>
      <c r="BU135" s="23">
        <f t="shared" si="488"/>
        <v>0</v>
      </c>
      <c r="BV135" s="45"/>
      <c r="BW135" s="12">
        <f t="shared" si="489"/>
        <v>0</v>
      </c>
      <c r="BX135" s="23">
        <f t="shared" si="490"/>
        <v>0</v>
      </c>
      <c r="BY135" s="45"/>
      <c r="BZ135" s="12">
        <f t="shared" si="491"/>
        <v>0</v>
      </c>
      <c r="CA135" s="23">
        <f t="shared" si="492"/>
        <v>0</v>
      </c>
      <c r="CB135" s="45"/>
      <c r="CC135" s="12">
        <f t="shared" si="493"/>
        <v>0</v>
      </c>
      <c r="CD135" s="23">
        <f t="shared" si="494"/>
        <v>0</v>
      </c>
      <c r="CE135" s="45"/>
      <c r="CF135" s="12">
        <f t="shared" si="495"/>
        <v>0</v>
      </c>
      <c r="CG135" s="23">
        <f t="shared" si="496"/>
        <v>0</v>
      </c>
      <c r="CH135" s="45"/>
      <c r="CI135" s="12">
        <f t="shared" si="497"/>
        <v>0</v>
      </c>
      <c r="CJ135" s="23">
        <f t="shared" si="498"/>
        <v>0</v>
      </c>
      <c r="CK135" s="45"/>
      <c r="CL135" s="12">
        <f t="shared" si="499"/>
        <v>0</v>
      </c>
      <c r="CM135" s="23">
        <f t="shared" si="500"/>
        <v>0</v>
      </c>
      <c r="CN135" s="45"/>
      <c r="CO135" s="12">
        <f t="shared" si="501"/>
        <v>0</v>
      </c>
      <c r="CP135" s="23">
        <f t="shared" si="502"/>
        <v>0</v>
      </c>
      <c r="CQ135" s="45"/>
      <c r="CR135" s="12">
        <f t="shared" si="503"/>
        <v>0</v>
      </c>
      <c r="CS135" s="23">
        <f t="shared" si="504"/>
        <v>0</v>
      </c>
      <c r="CT135" s="45"/>
      <c r="CU135" s="12">
        <f t="shared" si="505"/>
        <v>0</v>
      </c>
      <c r="CV135" s="23">
        <f t="shared" si="506"/>
        <v>0</v>
      </c>
      <c r="CW135" s="45"/>
      <c r="CX135" s="12">
        <f t="shared" si="507"/>
        <v>0</v>
      </c>
      <c r="CY135" s="24">
        <f t="shared" si="508"/>
        <v>0</v>
      </c>
      <c r="CZ135" s="45"/>
      <c r="DA135" s="12">
        <f t="shared" si="509"/>
        <v>0</v>
      </c>
      <c r="DB135" s="23">
        <f t="shared" si="510"/>
        <v>0</v>
      </c>
    </row>
    <row r="136" spans="1:106" ht="15.75" thickBot="1" x14ac:dyDescent="0.35">
      <c r="A136" s="1"/>
      <c r="B136" s="1"/>
      <c r="C136" s="1"/>
      <c r="D136" s="116" t="str">
        <f t="shared" si="386"/>
        <v>-</v>
      </c>
      <c r="E136" s="229" t="s">
        <v>293</v>
      </c>
      <c r="F136" s="232" t="s">
        <v>176</v>
      </c>
      <c r="G136" s="233"/>
      <c r="H136" s="233"/>
      <c r="I136" s="234">
        <v>60</v>
      </c>
      <c r="J136" s="125"/>
      <c r="K136" s="126" t="str">
        <f>+IF(F136="","",IF(F136=VLOOKUP(F136,'Master Data (December 2025)'!$B$10:$B$1857,1),"-","No Data"))</f>
        <v>-</v>
      </c>
      <c r="L136" s="127">
        <v>750</v>
      </c>
      <c r="M136" s="127">
        <v>1</v>
      </c>
      <c r="N136" s="45"/>
      <c r="O136" s="12">
        <f t="shared" si="387"/>
        <v>0</v>
      </c>
      <c r="P136" s="23">
        <f t="shared" si="447"/>
        <v>0</v>
      </c>
      <c r="Q136" s="45"/>
      <c r="R136" s="12">
        <f t="shared" si="388"/>
        <v>0</v>
      </c>
      <c r="S136" s="23">
        <f t="shared" si="389"/>
        <v>0</v>
      </c>
      <c r="T136" s="45"/>
      <c r="U136" s="12">
        <f t="shared" si="390"/>
        <v>0</v>
      </c>
      <c r="V136" s="23">
        <f t="shared" si="391"/>
        <v>0</v>
      </c>
      <c r="W136" s="45"/>
      <c r="X136" s="12">
        <f t="shared" si="392"/>
        <v>0</v>
      </c>
      <c r="Y136" s="23">
        <f t="shared" si="393"/>
        <v>0</v>
      </c>
      <c r="Z136" s="45"/>
      <c r="AA136" s="12">
        <f t="shared" si="394"/>
        <v>0</v>
      </c>
      <c r="AB136" s="23">
        <f t="shared" si="395"/>
        <v>0</v>
      </c>
      <c r="AC136" s="45"/>
      <c r="AD136" s="12">
        <f t="shared" si="385"/>
        <v>0</v>
      </c>
      <c r="AE136" s="23">
        <f t="shared" si="396"/>
        <v>0</v>
      </c>
      <c r="AF136" s="45"/>
      <c r="AG136" s="12">
        <f t="shared" si="397"/>
        <v>0</v>
      </c>
      <c r="AH136" s="23">
        <f t="shared" si="398"/>
        <v>0</v>
      </c>
      <c r="AI136" s="45"/>
      <c r="AJ136" s="12">
        <f t="shared" si="399"/>
        <v>0</v>
      </c>
      <c r="AK136" s="23">
        <f t="shared" si="400"/>
        <v>0</v>
      </c>
      <c r="AL136" s="45"/>
      <c r="AM136" s="12">
        <f t="shared" si="401"/>
        <v>0</v>
      </c>
      <c r="AN136" s="23">
        <f t="shared" si="402"/>
        <v>0</v>
      </c>
      <c r="AO136" s="45"/>
      <c r="AP136" s="12">
        <f t="shared" si="403"/>
        <v>0</v>
      </c>
      <c r="AQ136" s="23">
        <f t="shared" si="404"/>
        <v>0</v>
      </c>
      <c r="AR136" s="45"/>
      <c r="AS136" s="12">
        <f t="shared" si="405"/>
        <v>0</v>
      </c>
      <c r="AT136" s="23">
        <f t="shared" si="406"/>
        <v>0</v>
      </c>
      <c r="AU136" s="45"/>
      <c r="AV136" s="12">
        <f t="shared" si="407"/>
        <v>0</v>
      </c>
      <c r="AW136" s="23">
        <f t="shared" si="408"/>
        <v>0</v>
      </c>
      <c r="AX136" s="45"/>
      <c r="AY136" s="12">
        <f t="shared" si="409"/>
        <v>0</v>
      </c>
      <c r="AZ136" s="23">
        <f t="shared" si="410"/>
        <v>0</v>
      </c>
      <c r="BA136" s="45"/>
      <c r="BB136" s="12">
        <f t="shared" si="411"/>
        <v>0</v>
      </c>
      <c r="BC136" s="23">
        <f t="shared" si="412"/>
        <v>0</v>
      </c>
      <c r="BD136" s="45"/>
      <c r="BE136" s="12">
        <f t="shared" si="413"/>
        <v>0</v>
      </c>
      <c r="BF136" s="23">
        <f t="shared" si="414"/>
        <v>0</v>
      </c>
      <c r="BG136" s="45"/>
      <c r="BH136" s="12">
        <f t="shared" si="415"/>
        <v>0</v>
      </c>
      <c r="BI136" s="23">
        <f t="shared" si="416"/>
        <v>0</v>
      </c>
      <c r="BJ136" s="45"/>
      <c r="BK136" s="12">
        <f t="shared" si="417"/>
        <v>0</v>
      </c>
      <c r="BL136" s="23">
        <f t="shared" si="418"/>
        <v>0</v>
      </c>
      <c r="BM136" s="45"/>
      <c r="BN136" s="12">
        <f t="shared" si="419"/>
        <v>0</v>
      </c>
      <c r="BO136" s="23">
        <f t="shared" si="420"/>
        <v>0</v>
      </c>
      <c r="BP136" s="45"/>
      <c r="BQ136" s="12">
        <f t="shared" si="421"/>
        <v>0</v>
      </c>
      <c r="BR136" s="23">
        <f t="shared" si="422"/>
        <v>0</v>
      </c>
      <c r="BS136" s="45"/>
      <c r="BT136" s="12">
        <f t="shared" si="423"/>
        <v>0</v>
      </c>
      <c r="BU136" s="23">
        <f t="shared" si="424"/>
        <v>0</v>
      </c>
      <c r="BV136" s="45"/>
      <c r="BW136" s="12">
        <f t="shared" si="425"/>
        <v>0</v>
      </c>
      <c r="BX136" s="23">
        <f t="shared" si="426"/>
        <v>0</v>
      </c>
      <c r="BY136" s="45"/>
      <c r="BZ136" s="12">
        <f t="shared" si="427"/>
        <v>0</v>
      </c>
      <c r="CA136" s="23">
        <f t="shared" si="428"/>
        <v>0</v>
      </c>
      <c r="CB136" s="45"/>
      <c r="CC136" s="12">
        <f t="shared" si="429"/>
        <v>0</v>
      </c>
      <c r="CD136" s="23">
        <f t="shared" si="430"/>
        <v>0</v>
      </c>
      <c r="CE136" s="45"/>
      <c r="CF136" s="12">
        <f t="shared" si="431"/>
        <v>0</v>
      </c>
      <c r="CG136" s="23">
        <f t="shared" si="432"/>
        <v>0</v>
      </c>
      <c r="CH136" s="45"/>
      <c r="CI136" s="12">
        <f t="shared" si="433"/>
        <v>0</v>
      </c>
      <c r="CJ136" s="23">
        <f t="shared" si="434"/>
        <v>0</v>
      </c>
      <c r="CK136" s="45"/>
      <c r="CL136" s="12">
        <f t="shared" si="435"/>
        <v>0</v>
      </c>
      <c r="CM136" s="23">
        <f t="shared" si="436"/>
        <v>0</v>
      </c>
      <c r="CN136" s="45"/>
      <c r="CO136" s="12">
        <f t="shared" si="437"/>
        <v>0</v>
      </c>
      <c r="CP136" s="23">
        <f t="shared" si="438"/>
        <v>0</v>
      </c>
      <c r="CQ136" s="45"/>
      <c r="CR136" s="12">
        <f t="shared" si="439"/>
        <v>0</v>
      </c>
      <c r="CS136" s="23">
        <f t="shared" si="440"/>
        <v>0</v>
      </c>
      <c r="CT136" s="45"/>
      <c r="CU136" s="12">
        <f t="shared" si="441"/>
        <v>0</v>
      </c>
      <c r="CV136" s="23">
        <f t="shared" si="442"/>
        <v>0</v>
      </c>
      <c r="CW136" s="45"/>
      <c r="CX136" s="12">
        <f t="shared" si="443"/>
        <v>0</v>
      </c>
      <c r="CY136" s="24">
        <f t="shared" si="444"/>
        <v>0</v>
      </c>
      <c r="CZ136" s="45"/>
      <c r="DA136" s="12">
        <f t="shared" si="445"/>
        <v>0</v>
      </c>
      <c r="DB136" s="23">
        <f t="shared" si="446"/>
        <v>0</v>
      </c>
    </row>
    <row r="137" spans="1:106" ht="15.75" hidden="1" thickBot="1" x14ac:dyDescent="0.35">
      <c r="A137" s="1"/>
      <c r="B137" s="1"/>
      <c r="C137" s="1"/>
      <c r="D137" s="116" t="str">
        <f t="shared" si="386"/>
        <v>-</v>
      </c>
      <c r="E137" s="230"/>
      <c r="F137" s="237" t="s">
        <v>294</v>
      </c>
      <c r="G137" s="225"/>
      <c r="H137" s="225"/>
      <c r="I137" s="238">
        <v>20</v>
      </c>
      <c r="J137" s="125"/>
      <c r="K137" s="126" t="str">
        <f>+IF(F137="","",IF(F137=VLOOKUP(F137,'Master Data (December 2025)'!$B$10:$B$1857,1),"-","No Data"))</f>
        <v>No Data</v>
      </c>
      <c r="L137" s="127">
        <v>1</v>
      </c>
      <c r="M137" s="127">
        <v>1</v>
      </c>
      <c r="N137" s="45"/>
      <c r="O137" s="12">
        <f t="shared" si="387"/>
        <v>0</v>
      </c>
      <c r="P137" s="23">
        <f t="shared" si="447"/>
        <v>0</v>
      </c>
      <c r="Q137" s="45"/>
      <c r="R137" s="12">
        <f t="shared" si="388"/>
        <v>0</v>
      </c>
      <c r="S137" s="23">
        <f t="shared" si="389"/>
        <v>0</v>
      </c>
      <c r="T137" s="45"/>
      <c r="U137" s="12">
        <f t="shared" si="390"/>
        <v>0</v>
      </c>
      <c r="V137" s="23">
        <f t="shared" si="391"/>
        <v>0</v>
      </c>
      <c r="W137" s="45"/>
      <c r="X137" s="12">
        <f t="shared" si="392"/>
        <v>0</v>
      </c>
      <c r="Y137" s="23">
        <f t="shared" si="393"/>
        <v>0</v>
      </c>
      <c r="Z137" s="45"/>
      <c r="AA137" s="12">
        <f t="shared" si="394"/>
        <v>0</v>
      </c>
      <c r="AB137" s="23">
        <f t="shared" si="395"/>
        <v>0</v>
      </c>
      <c r="AC137" s="45"/>
      <c r="AD137" s="12">
        <f t="shared" si="385"/>
        <v>0</v>
      </c>
      <c r="AE137" s="23">
        <f t="shared" si="396"/>
        <v>0</v>
      </c>
      <c r="AF137" s="45"/>
      <c r="AG137" s="12">
        <f t="shared" si="397"/>
        <v>0</v>
      </c>
      <c r="AH137" s="23">
        <f t="shared" si="398"/>
        <v>0</v>
      </c>
      <c r="AI137" s="45"/>
      <c r="AJ137" s="12">
        <f t="shared" si="399"/>
        <v>0</v>
      </c>
      <c r="AK137" s="23">
        <f t="shared" si="400"/>
        <v>0</v>
      </c>
      <c r="AL137" s="45"/>
      <c r="AM137" s="12">
        <f t="shared" si="401"/>
        <v>0</v>
      </c>
      <c r="AN137" s="23">
        <f t="shared" si="402"/>
        <v>0</v>
      </c>
      <c r="AO137" s="45"/>
      <c r="AP137" s="12">
        <f t="shared" si="403"/>
        <v>0</v>
      </c>
      <c r="AQ137" s="23">
        <f t="shared" si="404"/>
        <v>0</v>
      </c>
      <c r="AR137" s="45"/>
      <c r="AS137" s="12">
        <f t="shared" si="405"/>
        <v>0</v>
      </c>
      <c r="AT137" s="23">
        <f t="shared" si="406"/>
        <v>0</v>
      </c>
      <c r="AU137" s="45"/>
      <c r="AV137" s="12">
        <f t="shared" si="407"/>
        <v>0</v>
      </c>
      <c r="AW137" s="23">
        <f t="shared" si="408"/>
        <v>0</v>
      </c>
      <c r="AX137" s="45"/>
      <c r="AY137" s="12">
        <f t="shared" si="409"/>
        <v>0</v>
      </c>
      <c r="AZ137" s="23">
        <f t="shared" si="410"/>
        <v>0</v>
      </c>
      <c r="BA137" s="45"/>
      <c r="BB137" s="12">
        <f t="shared" si="411"/>
        <v>0</v>
      </c>
      <c r="BC137" s="23">
        <f t="shared" si="412"/>
        <v>0</v>
      </c>
      <c r="BD137" s="45"/>
      <c r="BE137" s="12">
        <f t="shared" si="413"/>
        <v>0</v>
      </c>
      <c r="BF137" s="23">
        <f t="shared" si="414"/>
        <v>0</v>
      </c>
      <c r="BG137" s="45"/>
      <c r="BH137" s="12">
        <f t="shared" si="415"/>
        <v>0</v>
      </c>
      <c r="BI137" s="23">
        <f t="shared" si="416"/>
        <v>0</v>
      </c>
      <c r="BJ137" s="45"/>
      <c r="BK137" s="12">
        <f t="shared" si="417"/>
        <v>0</v>
      </c>
      <c r="BL137" s="23">
        <f t="shared" si="418"/>
        <v>0</v>
      </c>
      <c r="BM137" s="45"/>
      <c r="BN137" s="12">
        <f t="shared" si="419"/>
        <v>0</v>
      </c>
      <c r="BO137" s="23">
        <f t="shared" si="420"/>
        <v>0</v>
      </c>
      <c r="BP137" s="45"/>
      <c r="BQ137" s="12">
        <f t="shared" si="421"/>
        <v>0</v>
      </c>
      <c r="BR137" s="23">
        <f t="shared" si="422"/>
        <v>0</v>
      </c>
      <c r="BS137" s="45"/>
      <c r="BT137" s="12">
        <f t="shared" si="423"/>
        <v>0</v>
      </c>
      <c r="BU137" s="23">
        <f t="shared" si="424"/>
        <v>0</v>
      </c>
      <c r="BV137" s="45"/>
      <c r="BW137" s="12">
        <f t="shared" si="425"/>
        <v>0</v>
      </c>
      <c r="BX137" s="23">
        <f t="shared" si="426"/>
        <v>0</v>
      </c>
      <c r="BY137" s="45"/>
      <c r="BZ137" s="12">
        <f t="shared" si="427"/>
        <v>0</v>
      </c>
      <c r="CA137" s="23">
        <f t="shared" si="428"/>
        <v>0</v>
      </c>
      <c r="CB137" s="45"/>
      <c r="CC137" s="12">
        <f t="shared" si="429"/>
        <v>0</v>
      </c>
      <c r="CD137" s="23">
        <f t="shared" si="430"/>
        <v>0</v>
      </c>
      <c r="CE137" s="45"/>
      <c r="CF137" s="12">
        <f t="shared" si="431"/>
        <v>0</v>
      </c>
      <c r="CG137" s="23">
        <f t="shared" si="432"/>
        <v>0</v>
      </c>
      <c r="CH137" s="45"/>
      <c r="CI137" s="12">
        <f t="shared" si="433"/>
        <v>0</v>
      </c>
      <c r="CJ137" s="23">
        <f t="shared" si="434"/>
        <v>0</v>
      </c>
      <c r="CK137" s="45"/>
      <c r="CL137" s="12">
        <f t="shared" si="435"/>
        <v>0</v>
      </c>
      <c r="CM137" s="23">
        <f t="shared" si="436"/>
        <v>0</v>
      </c>
      <c r="CN137" s="45"/>
      <c r="CO137" s="12">
        <f t="shared" si="437"/>
        <v>0</v>
      </c>
      <c r="CP137" s="23">
        <f t="shared" si="438"/>
        <v>0</v>
      </c>
      <c r="CQ137" s="45"/>
      <c r="CR137" s="12">
        <f t="shared" si="439"/>
        <v>0</v>
      </c>
      <c r="CS137" s="23">
        <f t="shared" si="440"/>
        <v>0</v>
      </c>
      <c r="CT137" s="45"/>
      <c r="CU137" s="12">
        <f t="shared" si="441"/>
        <v>0</v>
      </c>
      <c r="CV137" s="23">
        <f t="shared" si="442"/>
        <v>0</v>
      </c>
      <c r="CW137" s="45"/>
      <c r="CX137" s="12">
        <f t="shared" si="443"/>
        <v>0</v>
      </c>
      <c r="CY137" s="24">
        <f t="shared" si="444"/>
        <v>0</v>
      </c>
      <c r="CZ137" s="45"/>
      <c r="DA137" s="12">
        <f t="shared" si="445"/>
        <v>0</v>
      </c>
      <c r="DB137" s="23">
        <f t="shared" si="446"/>
        <v>0</v>
      </c>
    </row>
    <row r="138" spans="1:106" ht="15.75" hidden="1" thickBot="1" x14ac:dyDescent="0.35">
      <c r="A138" s="1"/>
      <c r="B138" s="1"/>
      <c r="C138" s="1"/>
      <c r="D138" s="116" t="str">
        <f t="shared" si="386"/>
        <v>-</v>
      </c>
      <c r="E138" s="231"/>
      <c r="F138" s="239" t="s">
        <v>232</v>
      </c>
      <c r="G138" s="92"/>
      <c r="H138" s="92"/>
      <c r="I138" s="240">
        <v>30</v>
      </c>
      <c r="J138" s="125"/>
      <c r="K138" s="126" t="str">
        <f>+IF(F138="","",IF(F138=VLOOKUP(F138,'Master Data (December 2025)'!$B$10:$B$1857,1),"-","No Data"))</f>
        <v>No Data</v>
      </c>
      <c r="L138" s="127">
        <v>1</v>
      </c>
      <c r="M138" s="127">
        <v>1</v>
      </c>
      <c r="N138" s="45"/>
      <c r="O138" s="12">
        <f t="shared" si="387"/>
        <v>0</v>
      </c>
      <c r="P138" s="23">
        <f t="shared" si="447"/>
        <v>0</v>
      </c>
      <c r="Q138" s="45"/>
      <c r="R138" s="12">
        <f t="shared" si="388"/>
        <v>0</v>
      </c>
      <c r="S138" s="23">
        <f t="shared" si="389"/>
        <v>0</v>
      </c>
      <c r="T138" s="45"/>
      <c r="U138" s="12">
        <f t="shared" si="390"/>
        <v>0</v>
      </c>
      <c r="V138" s="23">
        <f t="shared" si="391"/>
        <v>0</v>
      </c>
      <c r="W138" s="45"/>
      <c r="X138" s="12">
        <f t="shared" si="392"/>
        <v>0</v>
      </c>
      <c r="Y138" s="23">
        <f t="shared" si="393"/>
        <v>0</v>
      </c>
      <c r="Z138" s="45"/>
      <c r="AA138" s="12">
        <f t="shared" si="394"/>
        <v>0</v>
      </c>
      <c r="AB138" s="23">
        <f t="shared" si="395"/>
        <v>0</v>
      </c>
      <c r="AC138" s="45"/>
      <c r="AD138" s="12">
        <f t="shared" si="385"/>
        <v>0</v>
      </c>
      <c r="AE138" s="23">
        <f t="shared" si="396"/>
        <v>0</v>
      </c>
      <c r="AF138" s="45"/>
      <c r="AG138" s="12">
        <f t="shared" si="397"/>
        <v>0</v>
      </c>
      <c r="AH138" s="23">
        <f t="shared" si="398"/>
        <v>0</v>
      </c>
      <c r="AI138" s="45"/>
      <c r="AJ138" s="12">
        <f t="shared" si="399"/>
        <v>0</v>
      </c>
      <c r="AK138" s="23">
        <f t="shared" si="400"/>
        <v>0</v>
      </c>
      <c r="AL138" s="45"/>
      <c r="AM138" s="12">
        <f t="shared" si="401"/>
        <v>0</v>
      </c>
      <c r="AN138" s="23">
        <f t="shared" si="402"/>
        <v>0</v>
      </c>
      <c r="AO138" s="45"/>
      <c r="AP138" s="12">
        <f t="shared" si="403"/>
        <v>0</v>
      </c>
      <c r="AQ138" s="23">
        <f t="shared" si="404"/>
        <v>0</v>
      </c>
      <c r="AR138" s="45"/>
      <c r="AS138" s="12">
        <f t="shared" si="405"/>
        <v>0</v>
      </c>
      <c r="AT138" s="23">
        <f t="shared" si="406"/>
        <v>0</v>
      </c>
      <c r="AU138" s="45"/>
      <c r="AV138" s="12">
        <f t="shared" si="407"/>
        <v>0</v>
      </c>
      <c r="AW138" s="23">
        <f t="shared" si="408"/>
        <v>0</v>
      </c>
      <c r="AX138" s="45"/>
      <c r="AY138" s="12">
        <f t="shared" si="409"/>
        <v>0</v>
      </c>
      <c r="AZ138" s="23">
        <f t="shared" si="410"/>
        <v>0</v>
      </c>
      <c r="BA138" s="45"/>
      <c r="BB138" s="12">
        <f t="shared" si="411"/>
        <v>0</v>
      </c>
      <c r="BC138" s="23">
        <f t="shared" si="412"/>
        <v>0</v>
      </c>
      <c r="BD138" s="45"/>
      <c r="BE138" s="12">
        <f t="shared" si="413"/>
        <v>0</v>
      </c>
      <c r="BF138" s="23">
        <f t="shared" si="414"/>
        <v>0</v>
      </c>
      <c r="BG138" s="45"/>
      <c r="BH138" s="12">
        <f t="shared" si="415"/>
        <v>0</v>
      </c>
      <c r="BI138" s="23">
        <f t="shared" si="416"/>
        <v>0</v>
      </c>
      <c r="BJ138" s="45"/>
      <c r="BK138" s="12">
        <f t="shared" si="417"/>
        <v>0</v>
      </c>
      <c r="BL138" s="23">
        <f t="shared" si="418"/>
        <v>0</v>
      </c>
      <c r="BM138" s="45"/>
      <c r="BN138" s="12">
        <f t="shared" si="419"/>
        <v>0</v>
      </c>
      <c r="BO138" s="23">
        <f t="shared" si="420"/>
        <v>0</v>
      </c>
      <c r="BP138" s="45"/>
      <c r="BQ138" s="12">
        <f t="shared" si="421"/>
        <v>0</v>
      </c>
      <c r="BR138" s="23">
        <f t="shared" si="422"/>
        <v>0</v>
      </c>
      <c r="BS138" s="45"/>
      <c r="BT138" s="12">
        <f t="shared" si="423"/>
        <v>0</v>
      </c>
      <c r="BU138" s="23">
        <f t="shared" si="424"/>
        <v>0</v>
      </c>
      <c r="BV138" s="45"/>
      <c r="BW138" s="12">
        <f t="shared" si="425"/>
        <v>0</v>
      </c>
      <c r="BX138" s="23">
        <f t="shared" si="426"/>
        <v>0</v>
      </c>
      <c r="BY138" s="45"/>
      <c r="BZ138" s="12">
        <f t="shared" si="427"/>
        <v>0</v>
      </c>
      <c r="CA138" s="23">
        <f t="shared" si="428"/>
        <v>0</v>
      </c>
      <c r="CB138" s="45"/>
      <c r="CC138" s="12">
        <f t="shared" si="429"/>
        <v>0</v>
      </c>
      <c r="CD138" s="23">
        <f t="shared" si="430"/>
        <v>0</v>
      </c>
      <c r="CE138" s="45"/>
      <c r="CF138" s="12">
        <f t="shared" si="431"/>
        <v>0</v>
      </c>
      <c r="CG138" s="23">
        <f t="shared" si="432"/>
        <v>0</v>
      </c>
      <c r="CH138" s="45"/>
      <c r="CI138" s="12">
        <f t="shared" si="433"/>
        <v>0</v>
      </c>
      <c r="CJ138" s="23">
        <f t="shared" si="434"/>
        <v>0</v>
      </c>
      <c r="CK138" s="45"/>
      <c r="CL138" s="12">
        <f t="shared" si="435"/>
        <v>0</v>
      </c>
      <c r="CM138" s="23">
        <f t="shared" si="436"/>
        <v>0</v>
      </c>
      <c r="CN138" s="45"/>
      <c r="CO138" s="12">
        <f t="shared" si="437"/>
        <v>0</v>
      </c>
      <c r="CP138" s="23">
        <f t="shared" si="438"/>
        <v>0</v>
      </c>
      <c r="CQ138" s="45"/>
      <c r="CR138" s="12">
        <f t="shared" si="439"/>
        <v>0</v>
      </c>
      <c r="CS138" s="23">
        <f t="shared" si="440"/>
        <v>0</v>
      </c>
      <c r="CT138" s="45"/>
      <c r="CU138" s="12">
        <f t="shared" si="441"/>
        <v>0</v>
      </c>
      <c r="CV138" s="23">
        <f t="shared" si="442"/>
        <v>0</v>
      </c>
      <c r="CW138" s="45"/>
      <c r="CX138" s="12">
        <f t="shared" si="443"/>
        <v>0</v>
      </c>
      <c r="CY138" s="24">
        <f t="shared" si="444"/>
        <v>0</v>
      </c>
      <c r="CZ138" s="45"/>
      <c r="DA138" s="12">
        <f t="shared" si="445"/>
        <v>0</v>
      </c>
      <c r="DB138" s="23">
        <f t="shared" si="446"/>
        <v>0</v>
      </c>
    </row>
    <row r="139" spans="1:106" ht="15.75" thickBot="1" x14ac:dyDescent="0.35">
      <c r="A139" s="1"/>
      <c r="B139" s="1"/>
      <c r="C139" s="1"/>
      <c r="D139" s="116" t="str">
        <f t="shared" si="386"/>
        <v>-</v>
      </c>
      <c r="E139" s="229" t="s">
        <v>295</v>
      </c>
      <c r="F139" s="232" t="s">
        <v>179</v>
      </c>
      <c r="G139" s="233"/>
      <c r="H139" s="233"/>
      <c r="I139" s="234">
        <v>60</v>
      </c>
      <c r="J139" s="125"/>
      <c r="K139" s="126" t="str">
        <f>+IF(F139="","",IF(F139=VLOOKUP(F139,'Master Data (December 2025)'!$B$10:$B$1857,1),"-","No Data"))</f>
        <v>-</v>
      </c>
      <c r="L139" s="127">
        <v>700</v>
      </c>
      <c r="M139" s="127">
        <v>1</v>
      </c>
      <c r="N139" s="45"/>
      <c r="O139" s="12">
        <f t="shared" si="387"/>
        <v>0</v>
      </c>
      <c r="P139" s="23">
        <f t="shared" si="447"/>
        <v>0</v>
      </c>
      <c r="Q139" s="45"/>
      <c r="R139" s="12">
        <f t="shared" si="388"/>
        <v>0</v>
      </c>
      <c r="S139" s="23">
        <f t="shared" si="389"/>
        <v>0</v>
      </c>
      <c r="T139" s="45"/>
      <c r="U139" s="12">
        <f t="shared" si="390"/>
        <v>0</v>
      </c>
      <c r="V139" s="23">
        <f t="shared" si="391"/>
        <v>0</v>
      </c>
      <c r="W139" s="45"/>
      <c r="X139" s="12">
        <f t="shared" si="392"/>
        <v>0</v>
      </c>
      <c r="Y139" s="23">
        <f t="shared" si="393"/>
        <v>0</v>
      </c>
      <c r="Z139" s="45"/>
      <c r="AA139" s="12">
        <f t="shared" si="394"/>
        <v>0</v>
      </c>
      <c r="AB139" s="23">
        <f t="shared" si="395"/>
        <v>0</v>
      </c>
      <c r="AC139" s="45"/>
      <c r="AD139" s="12">
        <f t="shared" si="385"/>
        <v>0</v>
      </c>
      <c r="AE139" s="23">
        <f t="shared" si="396"/>
        <v>0</v>
      </c>
      <c r="AF139" s="45"/>
      <c r="AG139" s="12">
        <f t="shared" si="397"/>
        <v>0</v>
      </c>
      <c r="AH139" s="23">
        <f t="shared" si="398"/>
        <v>0</v>
      </c>
      <c r="AI139" s="45"/>
      <c r="AJ139" s="12">
        <f t="shared" si="399"/>
        <v>0</v>
      </c>
      <c r="AK139" s="23">
        <f t="shared" si="400"/>
        <v>0</v>
      </c>
      <c r="AL139" s="45"/>
      <c r="AM139" s="12">
        <f t="shared" si="401"/>
        <v>0</v>
      </c>
      <c r="AN139" s="23">
        <f t="shared" si="402"/>
        <v>0</v>
      </c>
      <c r="AO139" s="45"/>
      <c r="AP139" s="12">
        <f t="shared" si="403"/>
        <v>0</v>
      </c>
      <c r="AQ139" s="23">
        <f t="shared" si="404"/>
        <v>0</v>
      </c>
      <c r="AR139" s="45"/>
      <c r="AS139" s="12">
        <f t="shared" si="405"/>
        <v>0</v>
      </c>
      <c r="AT139" s="23">
        <f t="shared" si="406"/>
        <v>0</v>
      </c>
      <c r="AU139" s="45"/>
      <c r="AV139" s="12">
        <f t="shared" si="407"/>
        <v>0</v>
      </c>
      <c r="AW139" s="23">
        <f t="shared" si="408"/>
        <v>0</v>
      </c>
      <c r="AX139" s="45"/>
      <c r="AY139" s="12">
        <f t="shared" si="409"/>
        <v>0</v>
      </c>
      <c r="AZ139" s="23">
        <f t="shared" si="410"/>
        <v>0</v>
      </c>
      <c r="BA139" s="45"/>
      <c r="BB139" s="12">
        <f t="shared" si="411"/>
        <v>0</v>
      </c>
      <c r="BC139" s="23">
        <f t="shared" si="412"/>
        <v>0</v>
      </c>
      <c r="BD139" s="45"/>
      <c r="BE139" s="12">
        <f t="shared" si="413"/>
        <v>0</v>
      </c>
      <c r="BF139" s="23">
        <f t="shared" si="414"/>
        <v>0</v>
      </c>
      <c r="BG139" s="45"/>
      <c r="BH139" s="12">
        <f t="shared" si="415"/>
        <v>0</v>
      </c>
      <c r="BI139" s="23">
        <f t="shared" si="416"/>
        <v>0</v>
      </c>
      <c r="BJ139" s="45"/>
      <c r="BK139" s="12">
        <f t="shared" si="417"/>
        <v>0</v>
      </c>
      <c r="BL139" s="23">
        <f t="shared" si="418"/>
        <v>0</v>
      </c>
      <c r="BM139" s="45"/>
      <c r="BN139" s="12">
        <f t="shared" si="419"/>
        <v>0</v>
      </c>
      <c r="BO139" s="23">
        <f t="shared" si="420"/>
        <v>0</v>
      </c>
      <c r="BP139" s="45"/>
      <c r="BQ139" s="12">
        <f t="shared" si="421"/>
        <v>0</v>
      </c>
      <c r="BR139" s="23">
        <f t="shared" si="422"/>
        <v>0</v>
      </c>
      <c r="BS139" s="45"/>
      <c r="BT139" s="12">
        <f t="shared" si="423"/>
        <v>0</v>
      </c>
      <c r="BU139" s="23">
        <f t="shared" si="424"/>
        <v>0</v>
      </c>
      <c r="BV139" s="45"/>
      <c r="BW139" s="12">
        <f t="shared" si="425"/>
        <v>0</v>
      </c>
      <c r="BX139" s="23">
        <f t="shared" si="426"/>
        <v>0</v>
      </c>
      <c r="BY139" s="45"/>
      <c r="BZ139" s="12">
        <f t="shared" si="427"/>
        <v>0</v>
      </c>
      <c r="CA139" s="23">
        <f t="shared" si="428"/>
        <v>0</v>
      </c>
      <c r="CB139" s="45"/>
      <c r="CC139" s="12">
        <f t="shared" si="429"/>
        <v>0</v>
      </c>
      <c r="CD139" s="23">
        <f t="shared" si="430"/>
        <v>0</v>
      </c>
      <c r="CE139" s="45"/>
      <c r="CF139" s="12">
        <f t="shared" si="431"/>
        <v>0</v>
      </c>
      <c r="CG139" s="23">
        <f t="shared" si="432"/>
        <v>0</v>
      </c>
      <c r="CH139" s="45"/>
      <c r="CI139" s="12">
        <f t="shared" si="433"/>
        <v>0</v>
      </c>
      <c r="CJ139" s="23">
        <f t="shared" si="434"/>
        <v>0</v>
      </c>
      <c r="CK139" s="45"/>
      <c r="CL139" s="12">
        <f t="shared" si="435"/>
        <v>0</v>
      </c>
      <c r="CM139" s="23">
        <f t="shared" si="436"/>
        <v>0</v>
      </c>
      <c r="CN139" s="45"/>
      <c r="CO139" s="12">
        <f t="shared" si="437"/>
        <v>0</v>
      </c>
      <c r="CP139" s="23">
        <f t="shared" si="438"/>
        <v>0</v>
      </c>
      <c r="CQ139" s="45"/>
      <c r="CR139" s="12">
        <f t="shared" si="439"/>
        <v>0</v>
      </c>
      <c r="CS139" s="23">
        <f t="shared" si="440"/>
        <v>0</v>
      </c>
      <c r="CT139" s="45"/>
      <c r="CU139" s="12">
        <f t="shared" si="441"/>
        <v>0</v>
      </c>
      <c r="CV139" s="23">
        <f t="shared" si="442"/>
        <v>0</v>
      </c>
      <c r="CW139" s="45"/>
      <c r="CX139" s="12">
        <f t="shared" si="443"/>
        <v>0</v>
      </c>
      <c r="CY139" s="24">
        <f t="shared" si="444"/>
        <v>0</v>
      </c>
      <c r="CZ139" s="45"/>
      <c r="DA139" s="12">
        <f t="shared" si="445"/>
        <v>0</v>
      </c>
      <c r="DB139" s="23">
        <f t="shared" si="446"/>
        <v>0</v>
      </c>
    </row>
    <row r="140" spans="1:106" ht="15.75" hidden="1" thickBot="1" x14ac:dyDescent="0.35">
      <c r="A140" s="1"/>
      <c r="B140" s="1"/>
      <c r="C140" s="1"/>
      <c r="D140" s="116" t="str">
        <f t="shared" si="386"/>
        <v>-</v>
      </c>
      <c r="E140" s="231"/>
      <c r="F140" s="244" t="s">
        <v>172</v>
      </c>
      <c r="G140" s="92"/>
      <c r="H140" s="92"/>
      <c r="I140" s="245">
        <v>10</v>
      </c>
      <c r="J140" s="125"/>
      <c r="K140" s="126" t="str">
        <f>+IF(F140="","",IF(F140=VLOOKUP(F140,'Master Data (December 2025)'!$B$10:$B$1857,1),"-","No Data"))</f>
        <v>-</v>
      </c>
      <c r="L140" s="127">
        <v>750</v>
      </c>
      <c r="M140" s="127">
        <v>1</v>
      </c>
      <c r="N140" s="45">
        <f>N139</f>
        <v>0</v>
      </c>
      <c r="O140" s="12">
        <f t="shared" si="387"/>
        <v>0</v>
      </c>
      <c r="P140" s="23">
        <f t="shared" si="447"/>
        <v>0</v>
      </c>
      <c r="Q140" s="45">
        <f>Q139</f>
        <v>0</v>
      </c>
      <c r="R140" s="12">
        <f t="shared" si="388"/>
        <v>0</v>
      </c>
      <c r="S140" s="23">
        <f t="shared" si="389"/>
        <v>0</v>
      </c>
      <c r="T140" s="45">
        <f>T139</f>
        <v>0</v>
      </c>
      <c r="U140" s="12">
        <f t="shared" si="390"/>
        <v>0</v>
      </c>
      <c r="V140" s="23">
        <f t="shared" si="391"/>
        <v>0</v>
      </c>
      <c r="W140" s="45">
        <f>W139</f>
        <v>0</v>
      </c>
      <c r="X140" s="12">
        <f t="shared" si="392"/>
        <v>0</v>
      </c>
      <c r="Y140" s="23">
        <f t="shared" si="393"/>
        <v>0</v>
      </c>
      <c r="Z140" s="45">
        <f>Z139</f>
        <v>0</v>
      </c>
      <c r="AA140" s="12">
        <f t="shared" si="394"/>
        <v>0</v>
      </c>
      <c r="AB140" s="23">
        <f t="shared" si="395"/>
        <v>0</v>
      </c>
      <c r="AC140" s="45">
        <f>AC139</f>
        <v>0</v>
      </c>
      <c r="AD140" s="12">
        <f t="shared" si="385"/>
        <v>0</v>
      </c>
      <c r="AE140" s="23">
        <f t="shared" si="396"/>
        <v>0</v>
      </c>
      <c r="AF140" s="45">
        <f>AF139</f>
        <v>0</v>
      </c>
      <c r="AG140" s="12">
        <f t="shared" si="397"/>
        <v>0</v>
      </c>
      <c r="AH140" s="23">
        <f t="shared" si="398"/>
        <v>0</v>
      </c>
      <c r="AI140" s="45">
        <f>AI139</f>
        <v>0</v>
      </c>
      <c r="AJ140" s="12">
        <f t="shared" si="399"/>
        <v>0</v>
      </c>
      <c r="AK140" s="23">
        <f t="shared" si="400"/>
        <v>0</v>
      </c>
      <c r="AL140" s="45">
        <f>AL139</f>
        <v>0</v>
      </c>
      <c r="AM140" s="12">
        <f t="shared" si="401"/>
        <v>0</v>
      </c>
      <c r="AN140" s="23">
        <f t="shared" si="402"/>
        <v>0</v>
      </c>
      <c r="AO140" s="45">
        <f>AO139</f>
        <v>0</v>
      </c>
      <c r="AP140" s="12">
        <f t="shared" si="403"/>
        <v>0</v>
      </c>
      <c r="AQ140" s="23">
        <f t="shared" si="404"/>
        <v>0</v>
      </c>
      <c r="AR140" s="45">
        <f>AR139</f>
        <v>0</v>
      </c>
      <c r="AS140" s="12">
        <f t="shared" si="405"/>
        <v>0</v>
      </c>
      <c r="AT140" s="23">
        <f t="shared" si="406"/>
        <v>0</v>
      </c>
      <c r="AU140" s="45">
        <f>AU139</f>
        <v>0</v>
      </c>
      <c r="AV140" s="12">
        <f t="shared" si="407"/>
        <v>0</v>
      </c>
      <c r="AW140" s="23">
        <f t="shared" si="408"/>
        <v>0</v>
      </c>
      <c r="AX140" s="45">
        <f>AX139</f>
        <v>0</v>
      </c>
      <c r="AY140" s="12">
        <f t="shared" si="409"/>
        <v>0</v>
      </c>
      <c r="AZ140" s="23">
        <f t="shared" si="410"/>
        <v>0</v>
      </c>
      <c r="BA140" s="45">
        <f>BA139</f>
        <v>0</v>
      </c>
      <c r="BB140" s="12">
        <f t="shared" si="411"/>
        <v>0</v>
      </c>
      <c r="BC140" s="23">
        <f t="shared" si="412"/>
        <v>0</v>
      </c>
      <c r="BD140" s="45">
        <f>BD139</f>
        <v>0</v>
      </c>
      <c r="BE140" s="12">
        <f t="shared" si="413"/>
        <v>0</v>
      </c>
      <c r="BF140" s="23">
        <f t="shared" si="414"/>
        <v>0</v>
      </c>
      <c r="BG140" s="45">
        <f>BG139</f>
        <v>0</v>
      </c>
      <c r="BH140" s="12">
        <f t="shared" si="415"/>
        <v>0</v>
      </c>
      <c r="BI140" s="23">
        <f t="shared" si="416"/>
        <v>0</v>
      </c>
      <c r="BJ140" s="45">
        <f>BJ139</f>
        <v>0</v>
      </c>
      <c r="BK140" s="12">
        <f t="shared" si="417"/>
        <v>0</v>
      </c>
      <c r="BL140" s="23">
        <f t="shared" si="418"/>
        <v>0</v>
      </c>
      <c r="BM140" s="45">
        <f>BM139</f>
        <v>0</v>
      </c>
      <c r="BN140" s="12">
        <f t="shared" si="419"/>
        <v>0</v>
      </c>
      <c r="BO140" s="23">
        <f t="shared" si="420"/>
        <v>0</v>
      </c>
      <c r="BP140" s="45">
        <f>BP139</f>
        <v>0</v>
      </c>
      <c r="BQ140" s="12">
        <f t="shared" si="421"/>
        <v>0</v>
      </c>
      <c r="BR140" s="23">
        <f t="shared" si="422"/>
        <v>0</v>
      </c>
      <c r="BS140" s="45">
        <f>BS139</f>
        <v>0</v>
      </c>
      <c r="BT140" s="12">
        <f t="shared" si="423"/>
        <v>0</v>
      </c>
      <c r="BU140" s="23">
        <f t="shared" si="424"/>
        <v>0</v>
      </c>
      <c r="BV140" s="45">
        <f>BV139</f>
        <v>0</v>
      </c>
      <c r="BW140" s="12">
        <f t="shared" si="425"/>
        <v>0</v>
      </c>
      <c r="BX140" s="23">
        <f t="shared" si="426"/>
        <v>0</v>
      </c>
      <c r="BY140" s="45">
        <f>BY139</f>
        <v>0</v>
      </c>
      <c r="BZ140" s="12">
        <f t="shared" si="427"/>
        <v>0</v>
      </c>
      <c r="CA140" s="23">
        <f t="shared" si="428"/>
        <v>0</v>
      </c>
      <c r="CB140" s="45">
        <f>CB139</f>
        <v>0</v>
      </c>
      <c r="CC140" s="12">
        <f t="shared" si="429"/>
        <v>0</v>
      </c>
      <c r="CD140" s="23">
        <f t="shared" si="430"/>
        <v>0</v>
      </c>
      <c r="CE140" s="45">
        <f>CE139</f>
        <v>0</v>
      </c>
      <c r="CF140" s="12">
        <f t="shared" si="431"/>
        <v>0</v>
      </c>
      <c r="CG140" s="23">
        <f t="shared" si="432"/>
        <v>0</v>
      </c>
      <c r="CH140" s="45">
        <f>CH139</f>
        <v>0</v>
      </c>
      <c r="CI140" s="12">
        <f t="shared" si="433"/>
        <v>0</v>
      </c>
      <c r="CJ140" s="23">
        <f t="shared" si="434"/>
        <v>0</v>
      </c>
      <c r="CK140" s="45">
        <f>CK139</f>
        <v>0</v>
      </c>
      <c r="CL140" s="12">
        <f t="shared" si="435"/>
        <v>0</v>
      </c>
      <c r="CM140" s="23">
        <f t="shared" si="436"/>
        <v>0</v>
      </c>
      <c r="CN140" s="45">
        <f>CN139</f>
        <v>0</v>
      </c>
      <c r="CO140" s="12">
        <f t="shared" si="437"/>
        <v>0</v>
      </c>
      <c r="CP140" s="23">
        <f t="shared" si="438"/>
        <v>0</v>
      </c>
      <c r="CQ140" s="45">
        <f>CQ139</f>
        <v>0</v>
      </c>
      <c r="CR140" s="12">
        <f t="shared" si="439"/>
        <v>0</v>
      </c>
      <c r="CS140" s="23">
        <f t="shared" si="440"/>
        <v>0</v>
      </c>
      <c r="CT140" s="45">
        <f>CT139</f>
        <v>0</v>
      </c>
      <c r="CU140" s="12">
        <f t="shared" si="441"/>
        <v>0</v>
      </c>
      <c r="CV140" s="23">
        <f t="shared" si="442"/>
        <v>0</v>
      </c>
      <c r="CW140" s="45">
        <f>CW139</f>
        <v>0</v>
      </c>
      <c r="CX140" s="12">
        <f t="shared" si="443"/>
        <v>0</v>
      </c>
      <c r="CY140" s="24">
        <f t="shared" si="444"/>
        <v>0</v>
      </c>
      <c r="CZ140" s="45">
        <f>CZ139</f>
        <v>0</v>
      </c>
      <c r="DA140" s="12">
        <f t="shared" si="445"/>
        <v>0</v>
      </c>
      <c r="DB140" s="23">
        <f t="shared" si="446"/>
        <v>0</v>
      </c>
    </row>
    <row r="141" spans="1:106" ht="15.75" thickBot="1" x14ac:dyDescent="0.35">
      <c r="A141" s="1"/>
      <c r="B141" s="1"/>
      <c r="C141" s="1"/>
      <c r="D141" s="116" t="str">
        <f t="shared" ref="D141:D172" si="511">IF(DB141=0,"-","Y")</f>
        <v>-</v>
      </c>
      <c r="E141" s="229" t="s">
        <v>291</v>
      </c>
      <c r="F141" s="232" t="s">
        <v>183</v>
      </c>
      <c r="G141" s="233"/>
      <c r="H141" s="233"/>
      <c r="I141" s="234">
        <v>45</v>
      </c>
      <c r="J141" s="125"/>
      <c r="K141" s="126" t="str">
        <f>+IF(F141="","",IF(F141=VLOOKUP(F141,'Master Data (December 2025)'!$B$10:$B$1857,1),"-","No Data"))</f>
        <v>-</v>
      </c>
      <c r="L141" s="127">
        <v>700</v>
      </c>
      <c r="M141" s="127">
        <v>1</v>
      </c>
      <c r="N141" s="45"/>
      <c r="O141" s="12">
        <f t="shared" ref="O141:O172" si="512">(N141*$I141)/$L141*$M141</f>
        <v>0</v>
      </c>
      <c r="P141" s="23">
        <f t="shared" ref="P141:P163" si="513">N141</f>
        <v>0</v>
      </c>
      <c r="Q141" s="45"/>
      <c r="R141" s="12">
        <f t="shared" ref="R141:R172" si="514">(Q141*$I141)/$L141*$M141</f>
        <v>0</v>
      </c>
      <c r="S141" s="23">
        <f t="shared" ref="S141:S172" si="515">Q141+P141</f>
        <v>0</v>
      </c>
      <c r="T141" s="45"/>
      <c r="U141" s="12">
        <f t="shared" ref="U141:U172" si="516">(T141*$I141)/$L141*$M141</f>
        <v>0</v>
      </c>
      <c r="V141" s="23">
        <f t="shared" ref="V141:V172" si="517">T141+S141</f>
        <v>0</v>
      </c>
      <c r="W141" s="45"/>
      <c r="X141" s="12">
        <f t="shared" ref="X141:X172" si="518">(W141*$I141)/$L141*$M141</f>
        <v>0</v>
      </c>
      <c r="Y141" s="23">
        <f t="shared" ref="Y141:Y172" si="519">W141+V141</f>
        <v>0</v>
      </c>
      <c r="Z141" s="45"/>
      <c r="AA141" s="12">
        <f t="shared" ref="AA141:AA172" si="520">(Z141*$I141)/$L141*$M141</f>
        <v>0</v>
      </c>
      <c r="AB141" s="23">
        <f t="shared" ref="AB141:AB172" si="521">Z141+Y141</f>
        <v>0</v>
      </c>
      <c r="AC141" s="45"/>
      <c r="AD141" s="12">
        <f t="shared" ref="AD141:AD172" si="522">(AC141*$I141)/$L141*$M141</f>
        <v>0</v>
      </c>
      <c r="AE141" s="23">
        <f t="shared" ref="AE141:AE172" si="523">AC141+AB141</f>
        <v>0</v>
      </c>
      <c r="AF141" s="45"/>
      <c r="AG141" s="12">
        <f t="shared" ref="AG141:AG172" si="524">(AF141*$I141)/$L141*$M141</f>
        <v>0</v>
      </c>
      <c r="AH141" s="23">
        <f t="shared" ref="AH141:AH172" si="525">AF141+AE141</f>
        <v>0</v>
      </c>
      <c r="AI141" s="45"/>
      <c r="AJ141" s="12">
        <f t="shared" ref="AJ141:AJ172" si="526">(AI141*$I141)/$L141*$M141</f>
        <v>0</v>
      </c>
      <c r="AK141" s="23">
        <f t="shared" ref="AK141:AK172" si="527">AI141+AH141</f>
        <v>0</v>
      </c>
      <c r="AL141" s="45"/>
      <c r="AM141" s="12">
        <f t="shared" ref="AM141:AM172" si="528">(AL141*$I141)/$L141*$M141</f>
        <v>0</v>
      </c>
      <c r="AN141" s="23">
        <f t="shared" ref="AN141:AN172" si="529">AL141+AK141</f>
        <v>0</v>
      </c>
      <c r="AO141" s="45"/>
      <c r="AP141" s="12">
        <f t="shared" ref="AP141:AP172" si="530">(AO141*$I141)/$L141*$M141</f>
        <v>0</v>
      </c>
      <c r="AQ141" s="23">
        <f t="shared" ref="AQ141:AQ172" si="531">AO141+AN141</f>
        <v>0</v>
      </c>
      <c r="AR141" s="45"/>
      <c r="AS141" s="12">
        <f t="shared" ref="AS141:AS172" si="532">(AR141*$I141)/$L141*$M141</f>
        <v>0</v>
      </c>
      <c r="AT141" s="23">
        <f t="shared" ref="AT141:AT172" si="533">AR141+AQ141</f>
        <v>0</v>
      </c>
      <c r="AU141" s="45"/>
      <c r="AV141" s="12">
        <f t="shared" ref="AV141:AV172" si="534">(AU141*$I141)/$L141*$M141</f>
        <v>0</v>
      </c>
      <c r="AW141" s="23">
        <f t="shared" ref="AW141:AW172" si="535">AU141+AT141</f>
        <v>0</v>
      </c>
      <c r="AX141" s="45"/>
      <c r="AY141" s="12">
        <f t="shared" ref="AY141:AY172" si="536">(AX141*$I141)/$L141*$M141</f>
        <v>0</v>
      </c>
      <c r="AZ141" s="23">
        <f t="shared" ref="AZ141:AZ172" si="537">AX141+AW141</f>
        <v>0</v>
      </c>
      <c r="BA141" s="45"/>
      <c r="BB141" s="12">
        <f t="shared" ref="BB141:BB172" si="538">(BA141*$I141)/$L141*$M141</f>
        <v>0</v>
      </c>
      <c r="BC141" s="23">
        <f t="shared" ref="BC141:BC172" si="539">BA141+AZ141</f>
        <v>0</v>
      </c>
      <c r="BD141" s="45"/>
      <c r="BE141" s="12">
        <f t="shared" ref="BE141:BE172" si="540">(BD141*$I141)/$L141*$M141</f>
        <v>0</v>
      </c>
      <c r="BF141" s="23">
        <f t="shared" ref="BF141:BF172" si="541">BD141+BC141</f>
        <v>0</v>
      </c>
      <c r="BG141" s="45"/>
      <c r="BH141" s="12">
        <f t="shared" ref="BH141:BH172" si="542">(BG141*$I141)/$L141*$M141</f>
        <v>0</v>
      </c>
      <c r="BI141" s="23">
        <f t="shared" ref="BI141:BI172" si="543">BG141+BF141</f>
        <v>0</v>
      </c>
      <c r="BJ141" s="45"/>
      <c r="BK141" s="12">
        <f t="shared" ref="BK141:BK172" si="544">(BJ141*$I141)/$L141*$M141</f>
        <v>0</v>
      </c>
      <c r="BL141" s="23">
        <f t="shared" ref="BL141:BL172" si="545">BJ141+BI141</f>
        <v>0</v>
      </c>
      <c r="BM141" s="45"/>
      <c r="BN141" s="12">
        <f t="shared" ref="BN141:BN172" si="546">(BM141*$I141)/$L141*$M141</f>
        <v>0</v>
      </c>
      <c r="BO141" s="23">
        <f t="shared" ref="BO141:BO172" si="547">BM141+BL141</f>
        <v>0</v>
      </c>
      <c r="BP141" s="45"/>
      <c r="BQ141" s="12">
        <f t="shared" ref="BQ141:BQ172" si="548">(BP141*$I141)/$L141*$M141</f>
        <v>0</v>
      </c>
      <c r="BR141" s="23">
        <f t="shared" ref="BR141:BR172" si="549">BP141+BO141</f>
        <v>0</v>
      </c>
      <c r="BS141" s="45"/>
      <c r="BT141" s="12">
        <f t="shared" ref="BT141:BT172" si="550">(BS141*$I141)/$L141*$M141</f>
        <v>0</v>
      </c>
      <c r="BU141" s="23">
        <f t="shared" ref="BU141:BU172" si="551">BS141+BR141</f>
        <v>0</v>
      </c>
      <c r="BV141" s="45"/>
      <c r="BW141" s="12">
        <f t="shared" ref="BW141:BW172" si="552">(BV141*$I141)/$L141*$M141</f>
        <v>0</v>
      </c>
      <c r="BX141" s="23">
        <f t="shared" ref="BX141:BX172" si="553">BV141+BU141</f>
        <v>0</v>
      </c>
      <c r="BY141" s="45"/>
      <c r="BZ141" s="12">
        <f t="shared" ref="BZ141:BZ172" si="554">(BY141*$I141)/$L141*$M141</f>
        <v>0</v>
      </c>
      <c r="CA141" s="23">
        <f t="shared" ref="CA141:CA172" si="555">BY141+BX141</f>
        <v>0</v>
      </c>
      <c r="CB141" s="45"/>
      <c r="CC141" s="12">
        <f t="shared" ref="CC141:CC172" si="556">(CB141*$I141)/$L141*$M141</f>
        <v>0</v>
      </c>
      <c r="CD141" s="23">
        <f t="shared" ref="CD141:CD172" si="557">CB141+CA141</f>
        <v>0</v>
      </c>
      <c r="CE141" s="45"/>
      <c r="CF141" s="12">
        <f t="shared" ref="CF141:CF172" si="558">(CE141*$I141)/$L141*$M141</f>
        <v>0</v>
      </c>
      <c r="CG141" s="23">
        <f t="shared" ref="CG141:CG172" si="559">CE141+CD141</f>
        <v>0</v>
      </c>
      <c r="CH141" s="45"/>
      <c r="CI141" s="12">
        <f t="shared" ref="CI141:CI172" si="560">(CH141*$I141)/$L141*$M141</f>
        <v>0</v>
      </c>
      <c r="CJ141" s="23">
        <f t="shared" ref="CJ141:CJ172" si="561">CH141+CG141</f>
        <v>0</v>
      </c>
      <c r="CK141" s="45"/>
      <c r="CL141" s="12">
        <f t="shared" ref="CL141:CL172" si="562">(CK141*$I141)/$L141*$M141</f>
        <v>0</v>
      </c>
      <c r="CM141" s="23">
        <f t="shared" ref="CM141:CM172" si="563">CK141+CJ141</f>
        <v>0</v>
      </c>
      <c r="CN141" s="45"/>
      <c r="CO141" s="12">
        <f t="shared" ref="CO141:CO172" si="564">(CN141*$I141)/$L141*$M141</f>
        <v>0</v>
      </c>
      <c r="CP141" s="23">
        <f t="shared" ref="CP141:CP172" si="565">CN141+CM141</f>
        <v>0</v>
      </c>
      <c r="CQ141" s="45"/>
      <c r="CR141" s="12">
        <f t="shared" ref="CR141:CR172" si="566">(CQ141*$I141)/$L141*$M141</f>
        <v>0</v>
      </c>
      <c r="CS141" s="23">
        <f t="shared" ref="CS141:CS172" si="567">CQ141+CP141</f>
        <v>0</v>
      </c>
      <c r="CT141" s="45"/>
      <c r="CU141" s="12">
        <f t="shared" ref="CU141:CU172" si="568">(CT141*$I141)/$L141*$M141</f>
        <v>0</v>
      </c>
      <c r="CV141" s="23">
        <f t="shared" ref="CV141:CV172" si="569">CT141+CS141</f>
        <v>0</v>
      </c>
      <c r="CW141" s="45"/>
      <c r="CX141" s="12">
        <f t="shared" ref="CX141:CX172" si="570">(CW141*$I141)/$L141*$M141</f>
        <v>0</v>
      </c>
      <c r="CY141" s="24">
        <f t="shared" ref="CY141:CY172" si="571">CW141+CV141</f>
        <v>0</v>
      </c>
      <c r="CZ141" s="45"/>
      <c r="DA141" s="12">
        <f t="shared" ref="DA141:DA172" si="572">(CZ141*$I141)/$L141*$M141</f>
        <v>0</v>
      </c>
      <c r="DB141" s="23">
        <f t="shared" ref="DB141:DB172" si="573">CZ141+CY141</f>
        <v>0</v>
      </c>
    </row>
    <row r="142" spans="1:106" ht="15.75" hidden="1" thickBot="1" x14ac:dyDescent="0.35">
      <c r="A142" s="1"/>
      <c r="B142" s="1"/>
      <c r="C142" s="1"/>
      <c r="D142" s="116" t="str">
        <f t="shared" si="511"/>
        <v>-</v>
      </c>
      <c r="E142" s="230"/>
      <c r="F142" s="235" t="s">
        <v>208</v>
      </c>
      <c r="G142" s="225"/>
      <c r="H142" s="225"/>
      <c r="I142" s="236">
        <v>15</v>
      </c>
      <c r="J142" s="125"/>
      <c r="K142" s="126" t="str">
        <f>+IF(F142="","",IF(F142=VLOOKUP(F142,'Master Data (December 2025)'!$B$10:$B$1857,1),"-","No Data"))</f>
        <v>-</v>
      </c>
      <c r="L142" s="127">
        <v>700</v>
      </c>
      <c r="M142" s="127">
        <v>1</v>
      </c>
      <c r="N142" s="45">
        <f>N141</f>
        <v>0</v>
      </c>
      <c r="O142" s="12">
        <f t="shared" si="512"/>
        <v>0</v>
      </c>
      <c r="P142" s="23">
        <f t="shared" si="513"/>
        <v>0</v>
      </c>
      <c r="Q142" s="45">
        <f>Q141</f>
        <v>0</v>
      </c>
      <c r="R142" s="12">
        <f t="shared" si="514"/>
        <v>0</v>
      </c>
      <c r="S142" s="23">
        <f t="shared" si="515"/>
        <v>0</v>
      </c>
      <c r="T142" s="45">
        <f>T141</f>
        <v>0</v>
      </c>
      <c r="U142" s="12">
        <f t="shared" si="516"/>
        <v>0</v>
      </c>
      <c r="V142" s="23">
        <f t="shared" si="517"/>
        <v>0</v>
      </c>
      <c r="W142" s="45">
        <f>W141</f>
        <v>0</v>
      </c>
      <c r="X142" s="12">
        <f t="shared" si="518"/>
        <v>0</v>
      </c>
      <c r="Y142" s="23">
        <f t="shared" si="519"/>
        <v>0</v>
      </c>
      <c r="Z142" s="45">
        <f>Z141</f>
        <v>0</v>
      </c>
      <c r="AA142" s="12">
        <f t="shared" si="520"/>
        <v>0</v>
      </c>
      <c r="AB142" s="23">
        <f t="shared" si="521"/>
        <v>0</v>
      </c>
      <c r="AC142" s="45">
        <f>AC141</f>
        <v>0</v>
      </c>
      <c r="AD142" s="12">
        <f t="shared" si="522"/>
        <v>0</v>
      </c>
      <c r="AE142" s="23">
        <f t="shared" si="523"/>
        <v>0</v>
      </c>
      <c r="AF142" s="45">
        <f>AF141</f>
        <v>0</v>
      </c>
      <c r="AG142" s="12">
        <f t="shared" si="524"/>
        <v>0</v>
      </c>
      <c r="AH142" s="23">
        <f t="shared" si="525"/>
        <v>0</v>
      </c>
      <c r="AI142" s="45">
        <f>AI141</f>
        <v>0</v>
      </c>
      <c r="AJ142" s="12">
        <f t="shared" si="526"/>
        <v>0</v>
      </c>
      <c r="AK142" s="23">
        <f t="shared" si="527"/>
        <v>0</v>
      </c>
      <c r="AL142" s="45">
        <f>AL141</f>
        <v>0</v>
      </c>
      <c r="AM142" s="12">
        <f t="shared" si="528"/>
        <v>0</v>
      </c>
      <c r="AN142" s="23">
        <f t="shared" si="529"/>
        <v>0</v>
      </c>
      <c r="AO142" s="45">
        <f>AO141</f>
        <v>0</v>
      </c>
      <c r="AP142" s="12">
        <f t="shared" si="530"/>
        <v>0</v>
      </c>
      <c r="AQ142" s="23">
        <f t="shared" si="531"/>
        <v>0</v>
      </c>
      <c r="AR142" s="45">
        <f>AR141</f>
        <v>0</v>
      </c>
      <c r="AS142" s="12">
        <f t="shared" si="532"/>
        <v>0</v>
      </c>
      <c r="AT142" s="23">
        <f t="shared" si="533"/>
        <v>0</v>
      </c>
      <c r="AU142" s="45">
        <f>AU141</f>
        <v>0</v>
      </c>
      <c r="AV142" s="12">
        <f t="shared" si="534"/>
        <v>0</v>
      </c>
      <c r="AW142" s="23">
        <f t="shared" si="535"/>
        <v>0</v>
      </c>
      <c r="AX142" s="45">
        <f>AX141</f>
        <v>0</v>
      </c>
      <c r="AY142" s="12">
        <f t="shared" si="536"/>
        <v>0</v>
      </c>
      <c r="AZ142" s="23">
        <f t="shared" si="537"/>
        <v>0</v>
      </c>
      <c r="BA142" s="45">
        <f>BA141</f>
        <v>0</v>
      </c>
      <c r="BB142" s="12">
        <f t="shared" si="538"/>
        <v>0</v>
      </c>
      <c r="BC142" s="23">
        <f t="shared" si="539"/>
        <v>0</v>
      </c>
      <c r="BD142" s="45">
        <f>BD141</f>
        <v>0</v>
      </c>
      <c r="BE142" s="12">
        <f t="shared" si="540"/>
        <v>0</v>
      </c>
      <c r="BF142" s="23">
        <f t="shared" si="541"/>
        <v>0</v>
      </c>
      <c r="BG142" s="45">
        <f>BG141</f>
        <v>0</v>
      </c>
      <c r="BH142" s="12">
        <f t="shared" si="542"/>
        <v>0</v>
      </c>
      <c r="BI142" s="23">
        <f t="shared" si="543"/>
        <v>0</v>
      </c>
      <c r="BJ142" s="45">
        <f>BJ141</f>
        <v>0</v>
      </c>
      <c r="BK142" s="12">
        <f t="shared" si="544"/>
        <v>0</v>
      </c>
      <c r="BL142" s="23">
        <f t="shared" si="545"/>
        <v>0</v>
      </c>
      <c r="BM142" s="45">
        <f>BM141</f>
        <v>0</v>
      </c>
      <c r="BN142" s="12">
        <f t="shared" si="546"/>
        <v>0</v>
      </c>
      <c r="BO142" s="23">
        <f t="shared" si="547"/>
        <v>0</v>
      </c>
      <c r="BP142" s="45">
        <f>BP141</f>
        <v>0</v>
      </c>
      <c r="BQ142" s="12">
        <f t="shared" si="548"/>
        <v>0</v>
      </c>
      <c r="BR142" s="23">
        <f t="shared" si="549"/>
        <v>0</v>
      </c>
      <c r="BS142" s="45">
        <f>BS141</f>
        <v>0</v>
      </c>
      <c r="BT142" s="12">
        <f t="shared" si="550"/>
        <v>0</v>
      </c>
      <c r="BU142" s="23">
        <f t="shared" si="551"/>
        <v>0</v>
      </c>
      <c r="BV142" s="45">
        <f>BV141</f>
        <v>0</v>
      </c>
      <c r="BW142" s="12">
        <f t="shared" si="552"/>
        <v>0</v>
      </c>
      <c r="BX142" s="23">
        <f t="shared" si="553"/>
        <v>0</v>
      </c>
      <c r="BY142" s="45">
        <f>BY141</f>
        <v>0</v>
      </c>
      <c r="BZ142" s="12">
        <f t="shared" si="554"/>
        <v>0</v>
      </c>
      <c r="CA142" s="23">
        <f t="shared" si="555"/>
        <v>0</v>
      </c>
      <c r="CB142" s="45">
        <f>CB141</f>
        <v>0</v>
      </c>
      <c r="CC142" s="12">
        <f t="shared" si="556"/>
        <v>0</v>
      </c>
      <c r="CD142" s="23">
        <f t="shared" si="557"/>
        <v>0</v>
      </c>
      <c r="CE142" s="45">
        <f>CE141</f>
        <v>0</v>
      </c>
      <c r="CF142" s="12">
        <f t="shared" si="558"/>
        <v>0</v>
      </c>
      <c r="CG142" s="23">
        <f t="shared" si="559"/>
        <v>0</v>
      </c>
      <c r="CH142" s="45">
        <f>CH141</f>
        <v>0</v>
      </c>
      <c r="CI142" s="12">
        <f t="shared" si="560"/>
        <v>0</v>
      </c>
      <c r="CJ142" s="23">
        <f t="shared" si="561"/>
        <v>0</v>
      </c>
      <c r="CK142" s="45">
        <f>CK141</f>
        <v>0</v>
      </c>
      <c r="CL142" s="12">
        <f t="shared" si="562"/>
        <v>0</v>
      </c>
      <c r="CM142" s="23">
        <f t="shared" si="563"/>
        <v>0</v>
      </c>
      <c r="CN142" s="45">
        <f>CN141</f>
        <v>0</v>
      </c>
      <c r="CO142" s="12">
        <f t="shared" si="564"/>
        <v>0</v>
      </c>
      <c r="CP142" s="23">
        <f t="shared" si="565"/>
        <v>0</v>
      </c>
      <c r="CQ142" s="45">
        <f>CQ141</f>
        <v>0</v>
      </c>
      <c r="CR142" s="12">
        <f t="shared" si="566"/>
        <v>0</v>
      </c>
      <c r="CS142" s="23">
        <f t="shared" si="567"/>
        <v>0</v>
      </c>
      <c r="CT142" s="45">
        <f>CT141</f>
        <v>0</v>
      </c>
      <c r="CU142" s="12">
        <f t="shared" si="568"/>
        <v>0</v>
      </c>
      <c r="CV142" s="23">
        <f t="shared" si="569"/>
        <v>0</v>
      </c>
      <c r="CW142" s="45">
        <f>CW141</f>
        <v>0</v>
      </c>
      <c r="CX142" s="12">
        <f t="shared" si="570"/>
        <v>0</v>
      </c>
      <c r="CY142" s="24">
        <f t="shared" si="571"/>
        <v>0</v>
      </c>
      <c r="CZ142" s="45">
        <f>CZ141</f>
        <v>0</v>
      </c>
      <c r="DA142" s="12">
        <f t="shared" si="572"/>
        <v>0</v>
      </c>
      <c r="DB142" s="23">
        <f t="shared" si="573"/>
        <v>0</v>
      </c>
    </row>
    <row r="143" spans="1:106" ht="15.75" hidden="1" thickBot="1" x14ac:dyDescent="0.35">
      <c r="A143" s="1"/>
      <c r="B143" s="1"/>
      <c r="C143" s="1"/>
      <c r="D143" s="116" t="str">
        <f t="shared" si="511"/>
        <v>-</v>
      </c>
      <c r="E143" s="230"/>
      <c r="F143" s="237" t="s">
        <v>292</v>
      </c>
      <c r="G143" s="225"/>
      <c r="H143" s="225"/>
      <c r="I143" s="238">
        <v>30</v>
      </c>
      <c r="J143" s="125"/>
      <c r="K143" s="126" t="str">
        <f>+IF(F143="","",IF(F143=VLOOKUP(F143,'Master Data (December 2025)'!$B$10:$B$1857,1),"-","No Data"))</f>
        <v>No Data</v>
      </c>
      <c r="L143" s="127">
        <v>1</v>
      </c>
      <c r="M143" s="127">
        <v>1</v>
      </c>
      <c r="N143" s="45"/>
      <c r="O143" s="12">
        <f t="shared" si="512"/>
        <v>0</v>
      </c>
      <c r="P143" s="23">
        <f t="shared" si="513"/>
        <v>0</v>
      </c>
      <c r="Q143" s="45"/>
      <c r="R143" s="12">
        <f t="shared" si="514"/>
        <v>0</v>
      </c>
      <c r="S143" s="23">
        <f t="shared" si="515"/>
        <v>0</v>
      </c>
      <c r="T143" s="45"/>
      <c r="U143" s="12">
        <f t="shared" si="516"/>
        <v>0</v>
      </c>
      <c r="V143" s="23">
        <f t="shared" si="517"/>
        <v>0</v>
      </c>
      <c r="W143" s="45"/>
      <c r="X143" s="12">
        <f t="shared" si="518"/>
        <v>0</v>
      </c>
      <c r="Y143" s="23">
        <f t="shared" si="519"/>
        <v>0</v>
      </c>
      <c r="Z143" s="45"/>
      <c r="AA143" s="12">
        <f t="shared" si="520"/>
        <v>0</v>
      </c>
      <c r="AB143" s="23">
        <f t="shared" si="521"/>
        <v>0</v>
      </c>
      <c r="AC143" s="45"/>
      <c r="AD143" s="12">
        <f t="shared" si="522"/>
        <v>0</v>
      </c>
      <c r="AE143" s="23">
        <f t="shared" si="523"/>
        <v>0</v>
      </c>
      <c r="AF143" s="45"/>
      <c r="AG143" s="12">
        <f t="shared" si="524"/>
        <v>0</v>
      </c>
      <c r="AH143" s="23">
        <f t="shared" si="525"/>
        <v>0</v>
      </c>
      <c r="AI143" s="45"/>
      <c r="AJ143" s="12">
        <f t="shared" si="526"/>
        <v>0</v>
      </c>
      <c r="AK143" s="23">
        <f t="shared" si="527"/>
        <v>0</v>
      </c>
      <c r="AL143" s="45"/>
      <c r="AM143" s="12">
        <f t="shared" si="528"/>
        <v>0</v>
      </c>
      <c r="AN143" s="23">
        <f t="shared" si="529"/>
        <v>0</v>
      </c>
      <c r="AO143" s="45"/>
      <c r="AP143" s="12">
        <f t="shared" si="530"/>
        <v>0</v>
      </c>
      <c r="AQ143" s="23">
        <f t="shared" si="531"/>
        <v>0</v>
      </c>
      <c r="AR143" s="45"/>
      <c r="AS143" s="12">
        <f t="shared" si="532"/>
        <v>0</v>
      </c>
      <c r="AT143" s="23">
        <f t="shared" si="533"/>
        <v>0</v>
      </c>
      <c r="AU143" s="45"/>
      <c r="AV143" s="12">
        <f t="shared" si="534"/>
        <v>0</v>
      </c>
      <c r="AW143" s="23">
        <f t="shared" si="535"/>
        <v>0</v>
      </c>
      <c r="AX143" s="45"/>
      <c r="AY143" s="12">
        <f t="shared" si="536"/>
        <v>0</v>
      </c>
      <c r="AZ143" s="23">
        <f t="shared" si="537"/>
        <v>0</v>
      </c>
      <c r="BA143" s="45"/>
      <c r="BB143" s="12">
        <f t="shared" si="538"/>
        <v>0</v>
      </c>
      <c r="BC143" s="23">
        <f t="shared" si="539"/>
        <v>0</v>
      </c>
      <c r="BD143" s="45"/>
      <c r="BE143" s="12">
        <f t="shared" si="540"/>
        <v>0</v>
      </c>
      <c r="BF143" s="23">
        <f t="shared" si="541"/>
        <v>0</v>
      </c>
      <c r="BG143" s="45"/>
      <c r="BH143" s="12">
        <f t="shared" si="542"/>
        <v>0</v>
      </c>
      <c r="BI143" s="23">
        <f t="shared" si="543"/>
        <v>0</v>
      </c>
      <c r="BJ143" s="45"/>
      <c r="BK143" s="12">
        <f t="shared" si="544"/>
        <v>0</v>
      </c>
      <c r="BL143" s="23">
        <f t="shared" si="545"/>
        <v>0</v>
      </c>
      <c r="BM143" s="45"/>
      <c r="BN143" s="12">
        <f t="shared" si="546"/>
        <v>0</v>
      </c>
      <c r="BO143" s="23">
        <f t="shared" si="547"/>
        <v>0</v>
      </c>
      <c r="BP143" s="45"/>
      <c r="BQ143" s="12">
        <f t="shared" si="548"/>
        <v>0</v>
      </c>
      <c r="BR143" s="23">
        <f t="shared" si="549"/>
        <v>0</v>
      </c>
      <c r="BS143" s="45"/>
      <c r="BT143" s="12">
        <f t="shared" si="550"/>
        <v>0</v>
      </c>
      <c r="BU143" s="23">
        <f t="shared" si="551"/>
        <v>0</v>
      </c>
      <c r="BV143" s="45"/>
      <c r="BW143" s="12">
        <f t="shared" si="552"/>
        <v>0</v>
      </c>
      <c r="BX143" s="23">
        <f t="shared" si="553"/>
        <v>0</v>
      </c>
      <c r="BY143" s="45"/>
      <c r="BZ143" s="12">
        <f t="shared" si="554"/>
        <v>0</v>
      </c>
      <c r="CA143" s="23">
        <f t="shared" si="555"/>
        <v>0</v>
      </c>
      <c r="CB143" s="45"/>
      <c r="CC143" s="12">
        <f t="shared" si="556"/>
        <v>0</v>
      </c>
      <c r="CD143" s="23">
        <f t="shared" si="557"/>
        <v>0</v>
      </c>
      <c r="CE143" s="45"/>
      <c r="CF143" s="12">
        <f t="shared" si="558"/>
        <v>0</v>
      </c>
      <c r="CG143" s="23">
        <f t="shared" si="559"/>
        <v>0</v>
      </c>
      <c r="CH143" s="45"/>
      <c r="CI143" s="12">
        <f t="shared" si="560"/>
        <v>0</v>
      </c>
      <c r="CJ143" s="23">
        <f t="shared" si="561"/>
        <v>0</v>
      </c>
      <c r="CK143" s="45"/>
      <c r="CL143" s="12">
        <f t="shared" si="562"/>
        <v>0</v>
      </c>
      <c r="CM143" s="23">
        <f t="shared" si="563"/>
        <v>0</v>
      </c>
      <c r="CN143" s="45"/>
      <c r="CO143" s="12">
        <f t="shared" si="564"/>
        <v>0</v>
      </c>
      <c r="CP143" s="23">
        <f t="shared" si="565"/>
        <v>0</v>
      </c>
      <c r="CQ143" s="45"/>
      <c r="CR143" s="12">
        <f t="shared" si="566"/>
        <v>0</v>
      </c>
      <c r="CS143" s="23">
        <f t="shared" si="567"/>
        <v>0</v>
      </c>
      <c r="CT143" s="45"/>
      <c r="CU143" s="12">
        <f t="shared" si="568"/>
        <v>0</v>
      </c>
      <c r="CV143" s="23">
        <f t="shared" si="569"/>
        <v>0</v>
      </c>
      <c r="CW143" s="45"/>
      <c r="CX143" s="12">
        <f t="shared" si="570"/>
        <v>0</v>
      </c>
      <c r="CY143" s="24">
        <f t="shared" si="571"/>
        <v>0</v>
      </c>
      <c r="CZ143" s="45"/>
      <c r="DA143" s="12">
        <f t="shared" si="572"/>
        <v>0</v>
      </c>
      <c r="DB143" s="23">
        <f t="shared" si="573"/>
        <v>0</v>
      </c>
    </row>
    <row r="144" spans="1:106" ht="15.75" hidden="1" thickBot="1" x14ac:dyDescent="0.35">
      <c r="A144" s="1"/>
      <c r="B144" s="1"/>
      <c r="C144" s="1"/>
      <c r="D144" s="116" t="str">
        <f t="shared" si="511"/>
        <v>-</v>
      </c>
      <c r="E144" s="231"/>
      <c r="F144" s="239" t="s">
        <v>251</v>
      </c>
      <c r="G144" s="92"/>
      <c r="H144" s="92"/>
      <c r="I144" s="240">
        <v>10</v>
      </c>
      <c r="J144" s="125"/>
      <c r="K144" s="126" t="str">
        <f>+IF(F144="","",IF(F144=VLOOKUP(F144,'Master Data (December 2025)'!$B$10:$B$1857,1),"-","No Data"))</f>
        <v>No Data</v>
      </c>
      <c r="L144" s="127">
        <v>1</v>
      </c>
      <c r="M144" s="127">
        <v>1</v>
      </c>
      <c r="N144" s="45"/>
      <c r="O144" s="12">
        <f t="shared" si="512"/>
        <v>0</v>
      </c>
      <c r="P144" s="23">
        <f t="shared" si="513"/>
        <v>0</v>
      </c>
      <c r="Q144" s="45"/>
      <c r="R144" s="12">
        <f t="shared" si="514"/>
        <v>0</v>
      </c>
      <c r="S144" s="23">
        <f t="shared" si="515"/>
        <v>0</v>
      </c>
      <c r="T144" s="45"/>
      <c r="U144" s="12">
        <f t="shared" si="516"/>
        <v>0</v>
      </c>
      <c r="V144" s="23">
        <f t="shared" si="517"/>
        <v>0</v>
      </c>
      <c r="W144" s="45"/>
      <c r="X144" s="12">
        <f t="shared" si="518"/>
        <v>0</v>
      </c>
      <c r="Y144" s="23">
        <f t="shared" si="519"/>
        <v>0</v>
      </c>
      <c r="Z144" s="45"/>
      <c r="AA144" s="12">
        <f t="shared" si="520"/>
        <v>0</v>
      </c>
      <c r="AB144" s="23">
        <f t="shared" si="521"/>
        <v>0</v>
      </c>
      <c r="AC144" s="45"/>
      <c r="AD144" s="12">
        <f t="shared" si="522"/>
        <v>0</v>
      </c>
      <c r="AE144" s="23">
        <f t="shared" si="523"/>
        <v>0</v>
      </c>
      <c r="AF144" s="45"/>
      <c r="AG144" s="12">
        <f t="shared" si="524"/>
        <v>0</v>
      </c>
      <c r="AH144" s="23">
        <f t="shared" si="525"/>
        <v>0</v>
      </c>
      <c r="AI144" s="45"/>
      <c r="AJ144" s="12">
        <f t="shared" si="526"/>
        <v>0</v>
      </c>
      <c r="AK144" s="23">
        <f t="shared" si="527"/>
        <v>0</v>
      </c>
      <c r="AL144" s="45"/>
      <c r="AM144" s="12">
        <f t="shared" si="528"/>
        <v>0</v>
      </c>
      <c r="AN144" s="23">
        <f t="shared" si="529"/>
        <v>0</v>
      </c>
      <c r="AO144" s="45"/>
      <c r="AP144" s="12">
        <f t="shared" si="530"/>
        <v>0</v>
      </c>
      <c r="AQ144" s="23">
        <f t="shared" si="531"/>
        <v>0</v>
      </c>
      <c r="AR144" s="45"/>
      <c r="AS144" s="12">
        <f t="shared" si="532"/>
        <v>0</v>
      </c>
      <c r="AT144" s="23">
        <f t="shared" si="533"/>
        <v>0</v>
      </c>
      <c r="AU144" s="45"/>
      <c r="AV144" s="12">
        <f t="shared" si="534"/>
        <v>0</v>
      </c>
      <c r="AW144" s="23">
        <f t="shared" si="535"/>
        <v>0</v>
      </c>
      <c r="AX144" s="45"/>
      <c r="AY144" s="12">
        <f t="shared" si="536"/>
        <v>0</v>
      </c>
      <c r="AZ144" s="23">
        <f t="shared" si="537"/>
        <v>0</v>
      </c>
      <c r="BA144" s="45"/>
      <c r="BB144" s="12">
        <f t="shared" si="538"/>
        <v>0</v>
      </c>
      <c r="BC144" s="23">
        <f t="shared" si="539"/>
        <v>0</v>
      </c>
      <c r="BD144" s="45"/>
      <c r="BE144" s="12">
        <f t="shared" si="540"/>
        <v>0</v>
      </c>
      <c r="BF144" s="23">
        <f t="shared" si="541"/>
        <v>0</v>
      </c>
      <c r="BG144" s="45"/>
      <c r="BH144" s="12">
        <f t="shared" si="542"/>
        <v>0</v>
      </c>
      <c r="BI144" s="23">
        <f t="shared" si="543"/>
        <v>0</v>
      </c>
      <c r="BJ144" s="45"/>
      <c r="BK144" s="12">
        <f t="shared" si="544"/>
        <v>0</v>
      </c>
      <c r="BL144" s="23">
        <f t="shared" si="545"/>
        <v>0</v>
      </c>
      <c r="BM144" s="45"/>
      <c r="BN144" s="12">
        <f t="shared" si="546"/>
        <v>0</v>
      </c>
      <c r="BO144" s="23">
        <f t="shared" si="547"/>
        <v>0</v>
      </c>
      <c r="BP144" s="45"/>
      <c r="BQ144" s="12">
        <f t="shared" si="548"/>
        <v>0</v>
      </c>
      <c r="BR144" s="23">
        <f t="shared" si="549"/>
        <v>0</v>
      </c>
      <c r="BS144" s="45"/>
      <c r="BT144" s="12">
        <f t="shared" si="550"/>
        <v>0</v>
      </c>
      <c r="BU144" s="23">
        <f t="shared" si="551"/>
        <v>0</v>
      </c>
      <c r="BV144" s="45"/>
      <c r="BW144" s="12">
        <f t="shared" si="552"/>
        <v>0</v>
      </c>
      <c r="BX144" s="23">
        <f t="shared" si="553"/>
        <v>0</v>
      </c>
      <c r="BY144" s="45"/>
      <c r="BZ144" s="12">
        <f t="shared" si="554"/>
        <v>0</v>
      </c>
      <c r="CA144" s="23">
        <f t="shared" si="555"/>
        <v>0</v>
      </c>
      <c r="CB144" s="45"/>
      <c r="CC144" s="12">
        <f t="shared" si="556"/>
        <v>0</v>
      </c>
      <c r="CD144" s="23">
        <f t="shared" si="557"/>
        <v>0</v>
      </c>
      <c r="CE144" s="45"/>
      <c r="CF144" s="12">
        <f t="shared" si="558"/>
        <v>0</v>
      </c>
      <c r="CG144" s="23">
        <f t="shared" si="559"/>
        <v>0</v>
      </c>
      <c r="CH144" s="45"/>
      <c r="CI144" s="12">
        <f t="shared" si="560"/>
        <v>0</v>
      </c>
      <c r="CJ144" s="23">
        <f t="shared" si="561"/>
        <v>0</v>
      </c>
      <c r="CK144" s="45"/>
      <c r="CL144" s="12">
        <f t="shared" si="562"/>
        <v>0</v>
      </c>
      <c r="CM144" s="23">
        <f t="shared" si="563"/>
        <v>0</v>
      </c>
      <c r="CN144" s="45"/>
      <c r="CO144" s="12">
        <f t="shared" si="564"/>
        <v>0</v>
      </c>
      <c r="CP144" s="23">
        <f t="shared" si="565"/>
        <v>0</v>
      </c>
      <c r="CQ144" s="45"/>
      <c r="CR144" s="12">
        <f t="shared" si="566"/>
        <v>0</v>
      </c>
      <c r="CS144" s="23">
        <f t="shared" si="567"/>
        <v>0</v>
      </c>
      <c r="CT144" s="45"/>
      <c r="CU144" s="12">
        <f t="shared" si="568"/>
        <v>0</v>
      </c>
      <c r="CV144" s="23">
        <f t="shared" si="569"/>
        <v>0</v>
      </c>
      <c r="CW144" s="45"/>
      <c r="CX144" s="12">
        <f t="shared" si="570"/>
        <v>0</v>
      </c>
      <c r="CY144" s="24">
        <f t="shared" si="571"/>
        <v>0</v>
      </c>
      <c r="CZ144" s="45"/>
      <c r="DA144" s="12">
        <f t="shared" si="572"/>
        <v>0</v>
      </c>
      <c r="DB144" s="23">
        <f t="shared" si="573"/>
        <v>0</v>
      </c>
    </row>
    <row r="145" spans="1:106" ht="15.75" thickBot="1" x14ac:dyDescent="0.35">
      <c r="A145" s="1"/>
      <c r="B145" s="1"/>
      <c r="C145" s="1"/>
      <c r="D145" s="116" t="str">
        <f t="shared" si="511"/>
        <v>-</v>
      </c>
      <c r="E145" s="229" t="s">
        <v>300</v>
      </c>
      <c r="F145" s="232" t="s">
        <v>210</v>
      </c>
      <c r="G145" s="233"/>
      <c r="H145" s="233"/>
      <c r="I145" s="234">
        <v>30</v>
      </c>
      <c r="J145" s="125"/>
      <c r="K145" s="126" t="str">
        <f>+IF(F145="","",IF(F145=VLOOKUP(F145,'Master Data (December 2025)'!$B$10:$B$1857,1),"-","No Data"))</f>
        <v>-</v>
      </c>
      <c r="L145" s="127">
        <v>700</v>
      </c>
      <c r="M145" s="127">
        <v>1</v>
      </c>
      <c r="N145" s="45"/>
      <c r="O145" s="12">
        <f t="shared" si="512"/>
        <v>0</v>
      </c>
      <c r="P145" s="23">
        <f t="shared" si="513"/>
        <v>0</v>
      </c>
      <c r="Q145" s="45"/>
      <c r="R145" s="12">
        <f t="shared" si="514"/>
        <v>0</v>
      </c>
      <c r="S145" s="23">
        <f t="shared" si="515"/>
        <v>0</v>
      </c>
      <c r="T145" s="45"/>
      <c r="U145" s="12">
        <f t="shared" si="516"/>
        <v>0</v>
      </c>
      <c r="V145" s="23">
        <f t="shared" si="517"/>
        <v>0</v>
      </c>
      <c r="W145" s="45"/>
      <c r="X145" s="12">
        <f t="shared" si="518"/>
        <v>0</v>
      </c>
      <c r="Y145" s="23">
        <f t="shared" si="519"/>
        <v>0</v>
      </c>
      <c r="Z145" s="45"/>
      <c r="AA145" s="12">
        <f t="shared" si="520"/>
        <v>0</v>
      </c>
      <c r="AB145" s="23">
        <f t="shared" si="521"/>
        <v>0</v>
      </c>
      <c r="AC145" s="45"/>
      <c r="AD145" s="12">
        <f t="shared" si="522"/>
        <v>0</v>
      </c>
      <c r="AE145" s="23">
        <f t="shared" si="523"/>
        <v>0</v>
      </c>
      <c r="AF145" s="45"/>
      <c r="AG145" s="12">
        <f t="shared" si="524"/>
        <v>0</v>
      </c>
      <c r="AH145" s="23">
        <f t="shared" si="525"/>
        <v>0</v>
      </c>
      <c r="AI145" s="45"/>
      <c r="AJ145" s="12">
        <f t="shared" si="526"/>
        <v>0</v>
      </c>
      <c r="AK145" s="23">
        <f t="shared" si="527"/>
        <v>0</v>
      </c>
      <c r="AL145" s="45"/>
      <c r="AM145" s="12">
        <f t="shared" si="528"/>
        <v>0</v>
      </c>
      <c r="AN145" s="23">
        <f t="shared" si="529"/>
        <v>0</v>
      </c>
      <c r="AO145" s="45"/>
      <c r="AP145" s="12">
        <f t="shared" si="530"/>
        <v>0</v>
      </c>
      <c r="AQ145" s="23">
        <f t="shared" si="531"/>
        <v>0</v>
      </c>
      <c r="AR145" s="45"/>
      <c r="AS145" s="12">
        <f t="shared" si="532"/>
        <v>0</v>
      </c>
      <c r="AT145" s="23">
        <f t="shared" si="533"/>
        <v>0</v>
      </c>
      <c r="AU145" s="45"/>
      <c r="AV145" s="12">
        <f t="shared" si="534"/>
        <v>0</v>
      </c>
      <c r="AW145" s="23">
        <f t="shared" si="535"/>
        <v>0</v>
      </c>
      <c r="AX145" s="45"/>
      <c r="AY145" s="12">
        <f t="shared" si="536"/>
        <v>0</v>
      </c>
      <c r="AZ145" s="23">
        <f t="shared" si="537"/>
        <v>0</v>
      </c>
      <c r="BA145" s="45"/>
      <c r="BB145" s="12">
        <f t="shared" si="538"/>
        <v>0</v>
      </c>
      <c r="BC145" s="23">
        <f t="shared" si="539"/>
        <v>0</v>
      </c>
      <c r="BD145" s="45"/>
      <c r="BE145" s="12">
        <f t="shared" si="540"/>
        <v>0</v>
      </c>
      <c r="BF145" s="23">
        <f t="shared" si="541"/>
        <v>0</v>
      </c>
      <c r="BG145" s="45"/>
      <c r="BH145" s="12">
        <f t="shared" si="542"/>
        <v>0</v>
      </c>
      <c r="BI145" s="23">
        <f t="shared" si="543"/>
        <v>0</v>
      </c>
      <c r="BJ145" s="45"/>
      <c r="BK145" s="12">
        <f t="shared" si="544"/>
        <v>0</v>
      </c>
      <c r="BL145" s="23">
        <f t="shared" si="545"/>
        <v>0</v>
      </c>
      <c r="BM145" s="45"/>
      <c r="BN145" s="12">
        <f t="shared" si="546"/>
        <v>0</v>
      </c>
      <c r="BO145" s="23">
        <f t="shared" si="547"/>
        <v>0</v>
      </c>
      <c r="BP145" s="45"/>
      <c r="BQ145" s="12">
        <f t="shared" si="548"/>
        <v>0</v>
      </c>
      <c r="BR145" s="23">
        <f t="shared" si="549"/>
        <v>0</v>
      </c>
      <c r="BS145" s="45"/>
      <c r="BT145" s="12">
        <f t="shared" si="550"/>
        <v>0</v>
      </c>
      <c r="BU145" s="23">
        <f t="shared" si="551"/>
        <v>0</v>
      </c>
      <c r="BV145" s="45"/>
      <c r="BW145" s="12">
        <f t="shared" si="552"/>
        <v>0</v>
      </c>
      <c r="BX145" s="23">
        <f t="shared" si="553"/>
        <v>0</v>
      </c>
      <c r="BY145" s="45"/>
      <c r="BZ145" s="12">
        <f t="shared" si="554"/>
        <v>0</v>
      </c>
      <c r="CA145" s="23">
        <f t="shared" si="555"/>
        <v>0</v>
      </c>
      <c r="CB145" s="45"/>
      <c r="CC145" s="12">
        <f t="shared" si="556"/>
        <v>0</v>
      </c>
      <c r="CD145" s="23">
        <f t="shared" si="557"/>
        <v>0</v>
      </c>
      <c r="CE145" s="45"/>
      <c r="CF145" s="12">
        <f t="shared" si="558"/>
        <v>0</v>
      </c>
      <c r="CG145" s="23">
        <f t="shared" si="559"/>
        <v>0</v>
      </c>
      <c r="CH145" s="45"/>
      <c r="CI145" s="12">
        <f t="shared" si="560"/>
        <v>0</v>
      </c>
      <c r="CJ145" s="23">
        <f t="shared" si="561"/>
        <v>0</v>
      </c>
      <c r="CK145" s="45"/>
      <c r="CL145" s="12">
        <f t="shared" si="562"/>
        <v>0</v>
      </c>
      <c r="CM145" s="23">
        <f t="shared" si="563"/>
        <v>0</v>
      </c>
      <c r="CN145" s="45"/>
      <c r="CO145" s="12">
        <f t="shared" si="564"/>
        <v>0</v>
      </c>
      <c r="CP145" s="23">
        <f t="shared" si="565"/>
        <v>0</v>
      </c>
      <c r="CQ145" s="45"/>
      <c r="CR145" s="12">
        <f t="shared" si="566"/>
        <v>0</v>
      </c>
      <c r="CS145" s="23">
        <f t="shared" si="567"/>
        <v>0</v>
      </c>
      <c r="CT145" s="45"/>
      <c r="CU145" s="12">
        <f t="shared" si="568"/>
        <v>0</v>
      </c>
      <c r="CV145" s="23">
        <f t="shared" si="569"/>
        <v>0</v>
      </c>
      <c r="CW145" s="45"/>
      <c r="CX145" s="12">
        <f t="shared" si="570"/>
        <v>0</v>
      </c>
      <c r="CY145" s="24">
        <f t="shared" si="571"/>
        <v>0</v>
      </c>
      <c r="CZ145" s="45"/>
      <c r="DA145" s="12">
        <f t="shared" si="572"/>
        <v>0</v>
      </c>
      <c r="DB145" s="23">
        <f t="shared" si="573"/>
        <v>0</v>
      </c>
    </row>
    <row r="146" spans="1:106" ht="15.75" hidden="1" thickBot="1" x14ac:dyDescent="0.35">
      <c r="A146" s="1"/>
      <c r="B146" s="1"/>
      <c r="C146" s="1"/>
      <c r="D146" s="116" t="str">
        <f t="shared" si="511"/>
        <v>-</v>
      </c>
      <c r="E146" s="230"/>
      <c r="F146" s="235" t="s">
        <v>193</v>
      </c>
      <c r="G146" s="225"/>
      <c r="H146" s="225"/>
      <c r="I146" s="236">
        <v>30</v>
      </c>
      <c r="J146" s="125"/>
      <c r="K146" s="126" t="str">
        <f>+IF(F146="","",IF(F146=VLOOKUP(F146,'Master Data (December 2025)'!$B$10:$B$1857,1),"-","No Data"))</f>
        <v>-</v>
      </c>
      <c r="L146" s="127">
        <v>700</v>
      </c>
      <c r="M146" s="127">
        <v>1</v>
      </c>
      <c r="N146" s="45">
        <f>N145</f>
        <v>0</v>
      </c>
      <c r="O146" s="12">
        <f t="shared" si="512"/>
        <v>0</v>
      </c>
      <c r="P146" s="23">
        <f t="shared" si="513"/>
        <v>0</v>
      </c>
      <c r="Q146" s="45">
        <f>Q145</f>
        <v>0</v>
      </c>
      <c r="R146" s="12">
        <f t="shared" si="514"/>
        <v>0</v>
      </c>
      <c r="S146" s="23">
        <f t="shared" si="515"/>
        <v>0</v>
      </c>
      <c r="T146" s="45">
        <f>T145</f>
        <v>0</v>
      </c>
      <c r="U146" s="12">
        <f t="shared" si="516"/>
        <v>0</v>
      </c>
      <c r="V146" s="23">
        <f t="shared" si="517"/>
        <v>0</v>
      </c>
      <c r="W146" s="45">
        <f>W145</f>
        <v>0</v>
      </c>
      <c r="X146" s="12">
        <f t="shared" si="518"/>
        <v>0</v>
      </c>
      <c r="Y146" s="23">
        <f t="shared" si="519"/>
        <v>0</v>
      </c>
      <c r="Z146" s="45">
        <f>Z145</f>
        <v>0</v>
      </c>
      <c r="AA146" s="12">
        <f t="shared" si="520"/>
        <v>0</v>
      </c>
      <c r="AB146" s="23">
        <f t="shared" si="521"/>
        <v>0</v>
      </c>
      <c r="AC146" s="45">
        <f>AC145</f>
        <v>0</v>
      </c>
      <c r="AD146" s="12">
        <f t="shared" si="522"/>
        <v>0</v>
      </c>
      <c r="AE146" s="23">
        <f t="shared" si="523"/>
        <v>0</v>
      </c>
      <c r="AF146" s="45">
        <f>AF145</f>
        <v>0</v>
      </c>
      <c r="AG146" s="12">
        <f t="shared" si="524"/>
        <v>0</v>
      </c>
      <c r="AH146" s="23">
        <f t="shared" si="525"/>
        <v>0</v>
      </c>
      <c r="AI146" s="45">
        <f>AI145</f>
        <v>0</v>
      </c>
      <c r="AJ146" s="12">
        <f t="shared" si="526"/>
        <v>0</v>
      </c>
      <c r="AK146" s="23">
        <f t="shared" si="527"/>
        <v>0</v>
      </c>
      <c r="AL146" s="45">
        <f>AL145</f>
        <v>0</v>
      </c>
      <c r="AM146" s="12">
        <f t="shared" si="528"/>
        <v>0</v>
      </c>
      <c r="AN146" s="23">
        <f t="shared" si="529"/>
        <v>0</v>
      </c>
      <c r="AO146" s="45">
        <f>AO145</f>
        <v>0</v>
      </c>
      <c r="AP146" s="12">
        <f t="shared" si="530"/>
        <v>0</v>
      </c>
      <c r="AQ146" s="23">
        <f t="shared" si="531"/>
        <v>0</v>
      </c>
      <c r="AR146" s="45">
        <f>AR145</f>
        <v>0</v>
      </c>
      <c r="AS146" s="12">
        <f t="shared" si="532"/>
        <v>0</v>
      </c>
      <c r="AT146" s="23">
        <f t="shared" si="533"/>
        <v>0</v>
      </c>
      <c r="AU146" s="45">
        <f>AU145</f>
        <v>0</v>
      </c>
      <c r="AV146" s="12">
        <f t="shared" si="534"/>
        <v>0</v>
      </c>
      <c r="AW146" s="23">
        <f t="shared" si="535"/>
        <v>0</v>
      </c>
      <c r="AX146" s="45">
        <f>AX145</f>
        <v>0</v>
      </c>
      <c r="AY146" s="12">
        <f t="shared" si="536"/>
        <v>0</v>
      </c>
      <c r="AZ146" s="23">
        <f t="shared" si="537"/>
        <v>0</v>
      </c>
      <c r="BA146" s="45">
        <f>BA145</f>
        <v>0</v>
      </c>
      <c r="BB146" s="12">
        <f t="shared" si="538"/>
        <v>0</v>
      </c>
      <c r="BC146" s="23">
        <f t="shared" si="539"/>
        <v>0</v>
      </c>
      <c r="BD146" s="45">
        <f>BD145</f>
        <v>0</v>
      </c>
      <c r="BE146" s="12">
        <f t="shared" si="540"/>
        <v>0</v>
      </c>
      <c r="BF146" s="23">
        <f t="shared" si="541"/>
        <v>0</v>
      </c>
      <c r="BG146" s="45">
        <f>BG145</f>
        <v>0</v>
      </c>
      <c r="BH146" s="12">
        <f t="shared" si="542"/>
        <v>0</v>
      </c>
      <c r="BI146" s="23">
        <f t="shared" si="543"/>
        <v>0</v>
      </c>
      <c r="BJ146" s="45">
        <f>BJ145</f>
        <v>0</v>
      </c>
      <c r="BK146" s="12">
        <f t="shared" si="544"/>
        <v>0</v>
      </c>
      <c r="BL146" s="23">
        <f t="shared" si="545"/>
        <v>0</v>
      </c>
      <c r="BM146" s="45">
        <f>BM145</f>
        <v>0</v>
      </c>
      <c r="BN146" s="12">
        <f t="shared" si="546"/>
        <v>0</v>
      </c>
      <c r="BO146" s="23">
        <f t="shared" si="547"/>
        <v>0</v>
      </c>
      <c r="BP146" s="45">
        <f>BP145</f>
        <v>0</v>
      </c>
      <c r="BQ146" s="12">
        <f t="shared" si="548"/>
        <v>0</v>
      </c>
      <c r="BR146" s="23">
        <f t="shared" si="549"/>
        <v>0</v>
      </c>
      <c r="BS146" s="45">
        <f>BS145</f>
        <v>0</v>
      </c>
      <c r="BT146" s="12">
        <f t="shared" si="550"/>
        <v>0</v>
      </c>
      <c r="BU146" s="23">
        <f t="shared" si="551"/>
        <v>0</v>
      </c>
      <c r="BV146" s="45">
        <f>BV145</f>
        <v>0</v>
      </c>
      <c r="BW146" s="12">
        <f t="shared" si="552"/>
        <v>0</v>
      </c>
      <c r="BX146" s="23">
        <f t="shared" si="553"/>
        <v>0</v>
      </c>
      <c r="BY146" s="45">
        <f>BY145</f>
        <v>0</v>
      </c>
      <c r="BZ146" s="12">
        <f t="shared" si="554"/>
        <v>0</v>
      </c>
      <c r="CA146" s="23">
        <f t="shared" si="555"/>
        <v>0</v>
      </c>
      <c r="CB146" s="45">
        <f>CB145</f>
        <v>0</v>
      </c>
      <c r="CC146" s="12">
        <f t="shared" si="556"/>
        <v>0</v>
      </c>
      <c r="CD146" s="23">
        <f t="shared" si="557"/>
        <v>0</v>
      </c>
      <c r="CE146" s="45">
        <f>CE145</f>
        <v>0</v>
      </c>
      <c r="CF146" s="12">
        <f t="shared" si="558"/>
        <v>0</v>
      </c>
      <c r="CG146" s="23">
        <f t="shared" si="559"/>
        <v>0</v>
      </c>
      <c r="CH146" s="45">
        <f>CH145</f>
        <v>0</v>
      </c>
      <c r="CI146" s="12">
        <f t="shared" si="560"/>
        <v>0</v>
      </c>
      <c r="CJ146" s="23">
        <f t="shared" si="561"/>
        <v>0</v>
      </c>
      <c r="CK146" s="45">
        <f>CK145</f>
        <v>0</v>
      </c>
      <c r="CL146" s="12">
        <f t="shared" si="562"/>
        <v>0</v>
      </c>
      <c r="CM146" s="23">
        <f t="shared" si="563"/>
        <v>0</v>
      </c>
      <c r="CN146" s="45">
        <f>CN145</f>
        <v>0</v>
      </c>
      <c r="CO146" s="12">
        <f t="shared" si="564"/>
        <v>0</v>
      </c>
      <c r="CP146" s="23">
        <f t="shared" si="565"/>
        <v>0</v>
      </c>
      <c r="CQ146" s="45">
        <f>CQ145</f>
        <v>0</v>
      </c>
      <c r="CR146" s="12">
        <f t="shared" si="566"/>
        <v>0</v>
      </c>
      <c r="CS146" s="23">
        <f t="shared" si="567"/>
        <v>0</v>
      </c>
      <c r="CT146" s="45">
        <f>CT145</f>
        <v>0</v>
      </c>
      <c r="CU146" s="12">
        <f t="shared" si="568"/>
        <v>0</v>
      </c>
      <c r="CV146" s="23">
        <f t="shared" si="569"/>
        <v>0</v>
      </c>
      <c r="CW146" s="45">
        <f>CW145</f>
        <v>0</v>
      </c>
      <c r="CX146" s="12">
        <f t="shared" si="570"/>
        <v>0</v>
      </c>
      <c r="CY146" s="24">
        <f t="shared" si="571"/>
        <v>0</v>
      </c>
      <c r="CZ146" s="45">
        <f>CZ145</f>
        <v>0</v>
      </c>
      <c r="DA146" s="12">
        <f t="shared" si="572"/>
        <v>0</v>
      </c>
      <c r="DB146" s="23">
        <f t="shared" si="573"/>
        <v>0</v>
      </c>
    </row>
    <row r="147" spans="1:106" ht="15.75" hidden="1" thickBot="1" x14ac:dyDescent="0.35">
      <c r="A147" s="1"/>
      <c r="B147" s="1"/>
      <c r="C147" s="1"/>
      <c r="D147" s="116" t="str">
        <f t="shared" si="511"/>
        <v>-</v>
      </c>
      <c r="E147" s="230"/>
      <c r="F147" s="237" t="s">
        <v>240</v>
      </c>
      <c r="G147" s="225"/>
      <c r="H147" s="225"/>
      <c r="I147" s="238">
        <v>30</v>
      </c>
      <c r="J147" s="125"/>
      <c r="K147" s="126" t="str">
        <f>+IF(F147="","",IF(F147=VLOOKUP(F147,'Master Data (December 2025)'!$B$10:$B$1857,1),"-","No Data"))</f>
        <v>No Data</v>
      </c>
      <c r="L147" s="127">
        <v>1</v>
      </c>
      <c r="M147" s="127">
        <v>1</v>
      </c>
      <c r="N147" s="45"/>
      <c r="O147" s="12">
        <f t="shared" si="512"/>
        <v>0</v>
      </c>
      <c r="P147" s="23">
        <f t="shared" si="513"/>
        <v>0</v>
      </c>
      <c r="Q147" s="45"/>
      <c r="R147" s="12">
        <f t="shared" si="514"/>
        <v>0</v>
      </c>
      <c r="S147" s="23">
        <f t="shared" si="515"/>
        <v>0</v>
      </c>
      <c r="T147" s="45"/>
      <c r="U147" s="12">
        <f t="shared" si="516"/>
        <v>0</v>
      </c>
      <c r="V147" s="23">
        <f t="shared" si="517"/>
        <v>0</v>
      </c>
      <c r="W147" s="45"/>
      <c r="X147" s="12">
        <f t="shared" si="518"/>
        <v>0</v>
      </c>
      <c r="Y147" s="23">
        <f t="shared" si="519"/>
        <v>0</v>
      </c>
      <c r="Z147" s="45"/>
      <c r="AA147" s="12">
        <f t="shared" si="520"/>
        <v>0</v>
      </c>
      <c r="AB147" s="23">
        <f t="shared" si="521"/>
        <v>0</v>
      </c>
      <c r="AC147" s="45"/>
      <c r="AD147" s="12">
        <f t="shared" si="522"/>
        <v>0</v>
      </c>
      <c r="AE147" s="23">
        <f t="shared" si="523"/>
        <v>0</v>
      </c>
      <c r="AF147" s="45"/>
      <c r="AG147" s="12">
        <f t="shared" si="524"/>
        <v>0</v>
      </c>
      <c r="AH147" s="23">
        <f t="shared" si="525"/>
        <v>0</v>
      </c>
      <c r="AI147" s="45"/>
      <c r="AJ147" s="12">
        <f t="shared" si="526"/>
        <v>0</v>
      </c>
      <c r="AK147" s="23">
        <f t="shared" si="527"/>
        <v>0</v>
      </c>
      <c r="AL147" s="45"/>
      <c r="AM147" s="12">
        <f t="shared" si="528"/>
        <v>0</v>
      </c>
      <c r="AN147" s="23">
        <f t="shared" si="529"/>
        <v>0</v>
      </c>
      <c r="AO147" s="45"/>
      <c r="AP147" s="12">
        <f t="shared" si="530"/>
        <v>0</v>
      </c>
      <c r="AQ147" s="23">
        <f t="shared" si="531"/>
        <v>0</v>
      </c>
      <c r="AR147" s="45"/>
      <c r="AS147" s="12">
        <f t="shared" si="532"/>
        <v>0</v>
      </c>
      <c r="AT147" s="23">
        <f t="shared" si="533"/>
        <v>0</v>
      </c>
      <c r="AU147" s="45"/>
      <c r="AV147" s="12">
        <f t="shared" si="534"/>
        <v>0</v>
      </c>
      <c r="AW147" s="23">
        <f t="shared" si="535"/>
        <v>0</v>
      </c>
      <c r="AX147" s="45"/>
      <c r="AY147" s="12">
        <f t="shared" si="536"/>
        <v>0</v>
      </c>
      <c r="AZ147" s="23">
        <f t="shared" si="537"/>
        <v>0</v>
      </c>
      <c r="BA147" s="45"/>
      <c r="BB147" s="12">
        <f t="shared" si="538"/>
        <v>0</v>
      </c>
      <c r="BC147" s="23">
        <f t="shared" si="539"/>
        <v>0</v>
      </c>
      <c r="BD147" s="45"/>
      <c r="BE147" s="12">
        <f t="shared" si="540"/>
        <v>0</v>
      </c>
      <c r="BF147" s="23">
        <f t="shared" si="541"/>
        <v>0</v>
      </c>
      <c r="BG147" s="45"/>
      <c r="BH147" s="12">
        <f t="shared" si="542"/>
        <v>0</v>
      </c>
      <c r="BI147" s="23">
        <f t="shared" si="543"/>
        <v>0</v>
      </c>
      <c r="BJ147" s="45"/>
      <c r="BK147" s="12">
        <f t="shared" si="544"/>
        <v>0</v>
      </c>
      <c r="BL147" s="23">
        <f t="shared" si="545"/>
        <v>0</v>
      </c>
      <c r="BM147" s="45"/>
      <c r="BN147" s="12">
        <f t="shared" si="546"/>
        <v>0</v>
      </c>
      <c r="BO147" s="23">
        <f t="shared" si="547"/>
        <v>0</v>
      </c>
      <c r="BP147" s="45"/>
      <c r="BQ147" s="12">
        <f t="shared" si="548"/>
        <v>0</v>
      </c>
      <c r="BR147" s="23">
        <f t="shared" si="549"/>
        <v>0</v>
      </c>
      <c r="BS147" s="45"/>
      <c r="BT147" s="12">
        <f t="shared" si="550"/>
        <v>0</v>
      </c>
      <c r="BU147" s="23">
        <f t="shared" si="551"/>
        <v>0</v>
      </c>
      <c r="BV147" s="45"/>
      <c r="BW147" s="12">
        <f t="shared" si="552"/>
        <v>0</v>
      </c>
      <c r="BX147" s="23">
        <f t="shared" si="553"/>
        <v>0</v>
      </c>
      <c r="BY147" s="45"/>
      <c r="BZ147" s="12">
        <f t="shared" si="554"/>
        <v>0</v>
      </c>
      <c r="CA147" s="23">
        <f t="shared" si="555"/>
        <v>0</v>
      </c>
      <c r="CB147" s="45"/>
      <c r="CC147" s="12">
        <f t="shared" si="556"/>
        <v>0</v>
      </c>
      <c r="CD147" s="23">
        <f t="shared" si="557"/>
        <v>0</v>
      </c>
      <c r="CE147" s="45"/>
      <c r="CF147" s="12">
        <f t="shared" si="558"/>
        <v>0</v>
      </c>
      <c r="CG147" s="23">
        <f t="shared" si="559"/>
        <v>0</v>
      </c>
      <c r="CH147" s="45"/>
      <c r="CI147" s="12">
        <f t="shared" si="560"/>
        <v>0</v>
      </c>
      <c r="CJ147" s="23">
        <f t="shared" si="561"/>
        <v>0</v>
      </c>
      <c r="CK147" s="45"/>
      <c r="CL147" s="12">
        <f t="shared" si="562"/>
        <v>0</v>
      </c>
      <c r="CM147" s="23">
        <f t="shared" si="563"/>
        <v>0</v>
      </c>
      <c r="CN147" s="45"/>
      <c r="CO147" s="12">
        <f t="shared" si="564"/>
        <v>0</v>
      </c>
      <c r="CP147" s="23">
        <f t="shared" si="565"/>
        <v>0</v>
      </c>
      <c r="CQ147" s="45"/>
      <c r="CR147" s="12">
        <f t="shared" si="566"/>
        <v>0</v>
      </c>
      <c r="CS147" s="23">
        <f t="shared" si="567"/>
        <v>0</v>
      </c>
      <c r="CT147" s="45"/>
      <c r="CU147" s="12">
        <f t="shared" si="568"/>
        <v>0</v>
      </c>
      <c r="CV147" s="23">
        <f t="shared" si="569"/>
        <v>0</v>
      </c>
      <c r="CW147" s="45"/>
      <c r="CX147" s="12">
        <f t="shared" si="570"/>
        <v>0</v>
      </c>
      <c r="CY147" s="24">
        <f t="shared" si="571"/>
        <v>0</v>
      </c>
      <c r="CZ147" s="45"/>
      <c r="DA147" s="12">
        <f t="shared" si="572"/>
        <v>0</v>
      </c>
      <c r="DB147" s="23">
        <f t="shared" si="573"/>
        <v>0</v>
      </c>
    </row>
    <row r="148" spans="1:106" ht="15.75" hidden="1" thickBot="1" x14ac:dyDescent="0.35">
      <c r="A148" s="1"/>
      <c r="B148" s="1"/>
      <c r="C148" s="1"/>
      <c r="D148" s="116" t="str">
        <f t="shared" si="511"/>
        <v>-</v>
      </c>
      <c r="E148" s="230"/>
      <c r="F148" s="237" t="s">
        <v>257</v>
      </c>
      <c r="G148" s="225"/>
      <c r="H148" s="225"/>
      <c r="I148" s="238">
        <v>10</v>
      </c>
      <c r="J148" s="125"/>
      <c r="K148" s="126" t="str">
        <f>+IF(F148="","",IF(F148=VLOOKUP(F148,'Master Data (December 2025)'!$B$10:$B$1857,1),"-","No Data"))</f>
        <v>No Data</v>
      </c>
      <c r="L148" s="127">
        <v>1</v>
      </c>
      <c r="M148" s="127">
        <v>1</v>
      </c>
      <c r="N148" s="45"/>
      <c r="O148" s="12">
        <f t="shared" si="512"/>
        <v>0</v>
      </c>
      <c r="P148" s="23">
        <f t="shared" si="513"/>
        <v>0</v>
      </c>
      <c r="Q148" s="45"/>
      <c r="R148" s="12">
        <f t="shared" si="514"/>
        <v>0</v>
      </c>
      <c r="S148" s="23">
        <f t="shared" si="515"/>
        <v>0</v>
      </c>
      <c r="T148" s="45"/>
      <c r="U148" s="12">
        <f t="shared" si="516"/>
        <v>0</v>
      </c>
      <c r="V148" s="23">
        <f t="shared" si="517"/>
        <v>0</v>
      </c>
      <c r="W148" s="45"/>
      <c r="X148" s="12">
        <f t="shared" si="518"/>
        <v>0</v>
      </c>
      <c r="Y148" s="23">
        <f t="shared" si="519"/>
        <v>0</v>
      </c>
      <c r="Z148" s="45"/>
      <c r="AA148" s="12">
        <f t="shared" si="520"/>
        <v>0</v>
      </c>
      <c r="AB148" s="23">
        <f t="shared" si="521"/>
        <v>0</v>
      </c>
      <c r="AC148" s="45"/>
      <c r="AD148" s="12">
        <f t="shared" si="522"/>
        <v>0</v>
      </c>
      <c r="AE148" s="23">
        <f t="shared" si="523"/>
        <v>0</v>
      </c>
      <c r="AF148" s="45"/>
      <c r="AG148" s="12">
        <f t="shared" si="524"/>
        <v>0</v>
      </c>
      <c r="AH148" s="23">
        <f t="shared" si="525"/>
        <v>0</v>
      </c>
      <c r="AI148" s="45"/>
      <c r="AJ148" s="12">
        <f t="shared" si="526"/>
        <v>0</v>
      </c>
      <c r="AK148" s="23">
        <f t="shared" si="527"/>
        <v>0</v>
      </c>
      <c r="AL148" s="45"/>
      <c r="AM148" s="12">
        <f t="shared" si="528"/>
        <v>0</v>
      </c>
      <c r="AN148" s="23">
        <f t="shared" si="529"/>
        <v>0</v>
      </c>
      <c r="AO148" s="45"/>
      <c r="AP148" s="12">
        <f t="shared" si="530"/>
        <v>0</v>
      </c>
      <c r="AQ148" s="23">
        <f t="shared" si="531"/>
        <v>0</v>
      </c>
      <c r="AR148" s="45"/>
      <c r="AS148" s="12">
        <f t="shared" si="532"/>
        <v>0</v>
      </c>
      <c r="AT148" s="23">
        <f t="shared" si="533"/>
        <v>0</v>
      </c>
      <c r="AU148" s="45"/>
      <c r="AV148" s="12">
        <f t="shared" si="534"/>
        <v>0</v>
      </c>
      <c r="AW148" s="23">
        <f t="shared" si="535"/>
        <v>0</v>
      </c>
      <c r="AX148" s="45"/>
      <c r="AY148" s="12">
        <f t="shared" si="536"/>
        <v>0</v>
      </c>
      <c r="AZ148" s="23">
        <f t="shared" si="537"/>
        <v>0</v>
      </c>
      <c r="BA148" s="45"/>
      <c r="BB148" s="12">
        <f t="shared" si="538"/>
        <v>0</v>
      </c>
      <c r="BC148" s="23">
        <f t="shared" si="539"/>
        <v>0</v>
      </c>
      <c r="BD148" s="45"/>
      <c r="BE148" s="12">
        <f t="shared" si="540"/>
        <v>0</v>
      </c>
      <c r="BF148" s="23">
        <f t="shared" si="541"/>
        <v>0</v>
      </c>
      <c r="BG148" s="45"/>
      <c r="BH148" s="12">
        <f t="shared" si="542"/>
        <v>0</v>
      </c>
      <c r="BI148" s="23">
        <f t="shared" si="543"/>
        <v>0</v>
      </c>
      <c r="BJ148" s="45"/>
      <c r="BK148" s="12">
        <f t="shared" si="544"/>
        <v>0</v>
      </c>
      <c r="BL148" s="23">
        <f t="shared" si="545"/>
        <v>0</v>
      </c>
      <c r="BM148" s="45"/>
      <c r="BN148" s="12">
        <f t="shared" si="546"/>
        <v>0</v>
      </c>
      <c r="BO148" s="23">
        <f t="shared" si="547"/>
        <v>0</v>
      </c>
      <c r="BP148" s="45"/>
      <c r="BQ148" s="12">
        <f t="shared" si="548"/>
        <v>0</v>
      </c>
      <c r="BR148" s="23">
        <f t="shared" si="549"/>
        <v>0</v>
      </c>
      <c r="BS148" s="45"/>
      <c r="BT148" s="12">
        <f t="shared" si="550"/>
        <v>0</v>
      </c>
      <c r="BU148" s="23">
        <f t="shared" si="551"/>
        <v>0</v>
      </c>
      <c r="BV148" s="45"/>
      <c r="BW148" s="12">
        <f t="shared" si="552"/>
        <v>0</v>
      </c>
      <c r="BX148" s="23">
        <f t="shared" si="553"/>
        <v>0</v>
      </c>
      <c r="BY148" s="45"/>
      <c r="BZ148" s="12">
        <f t="shared" si="554"/>
        <v>0</v>
      </c>
      <c r="CA148" s="23">
        <f t="shared" si="555"/>
        <v>0</v>
      </c>
      <c r="CB148" s="45"/>
      <c r="CC148" s="12">
        <f t="shared" si="556"/>
        <v>0</v>
      </c>
      <c r="CD148" s="23">
        <f t="shared" si="557"/>
        <v>0</v>
      </c>
      <c r="CE148" s="45"/>
      <c r="CF148" s="12">
        <f t="shared" si="558"/>
        <v>0</v>
      </c>
      <c r="CG148" s="23">
        <f t="shared" si="559"/>
        <v>0</v>
      </c>
      <c r="CH148" s="45"/>
      <c r="CI148" s="12">
        <f t="shared" si="560"/>
        <v>0</v>
      </c>
      <c r="CJ148" s="23">
        <f t="shared" si="561"/>
        <v>0</v>
      </c>
      <c r="CK148" s="45"/>
      <c r="CL148" s="12">
        <f t="shared" si="562"/>
        <v>0</v>
      </c>
      <c r="CM148" s="23">
        <f t="shared" si="563"/>
        <v>0</v>
      </c>
      <c r="CN148" s="45"/>
      <c r="CO148" s="12">
        <f t="shared" si="564"/>
        <v>0</v>
      </c>
      <c r="CP148" s="23">
        <f t="shared" si="565"/>
        <v>0</v>
      </c>
      <c r="CQ148" s="45"/>
      <c r="CR148" s="12">
        <f t="shared" si="566"/>
        <v>0</v>
      </c>
      <c r="CS148" s="23">
        <f t="shared" si="567"/>
        <v>0</v>
      </c>
      <c r="CT148" s="45"/>
      <c r="CU148" s="12">
        <f t="shared" si="568"/>
        <v>0</v>
      </c>
      <c r="CV148" s="23">
        <f t="shared" si="569"/>
        <v>0</v>
      </c>
      <c r="CW148" s="45"/>
      <c r="CX148" s="12">
        <f t="shared" si="570"/>
        <v>0</v>
      </c>
      <c r="CY148" s="24">
        <f t="shared" si="571"/>
        <v>0</v>
      </c>
      <c r="CZ148" s="45"/>
      <c r="DA148" s="12">
        <f t="shared" si="572"/>
        <v>0</v>
      </c>
      <c r="DB148" s="23">
        <f t="shared" si="573"/>
        <v>0</v>
      </c>
    </row>
    <row r="149" spans="1:106" ht="15.75" hidden="1" thickBot="1" x14ac:dyDescent="0.35">
      <c r="A149" s="1"/>
      <c r="B149" s="1"/>
      <c r="C149" s="1"/>
      <c r="D149" s="116" t="str">
        <f t="shared" si="511"/>
        <v>-</v>
      </c>
      <c r="E149" s="231"/>
      <c r="F149" s="239" t="s">
        <v>301</v>
      </c>
      <c r="G149" s="92"/>
      <c r="H149" s="92"/>
      <c r="I149" s="240"/>
      <c r="J149" s="125"/>
      <c r="K149" s="126" t="str">
        <f>+IF(F149="","",IF(F149=VLOOKUP(F149,'Master Data (December 2025)'!$B$10:$B$1857,1),"-","No Data"))</f>
        <v>No Data</v>
      </c>
      <c r="L149" s="127">
        <v>1</v>
      </c>
      <c r="M149" s="127">
        <v>1</v>
      </c>
      <c r="N149" s="45"/>
      <c r="O149" s="12">
        <f t="shared" si="512"/>
        <v>0</v>
      </c>
      <c r="P149" s="23">
        <f t="shared" si="513"/>
        <v>0</v>
      </c>
      <c r="Q149" s="45"/>
      <c r="R149" s="12">
        <f t="shared" si="514"/>
        <v>0</v>
      </c>
      <c r="S149" s="23">
        <f t="shared" si="515"/>
        <v>0</v>
      </c>
      <c r="T149" s="45"/>
      <c r="U149" s="12">
        <f t="shared" si="516"/>
        <v>0</v>
      </c>
      <c r="V149" s="23">
        <f t="shared" si="517"/>
        <v>0</v>
      </c>
      <c r="W149" s="45"/>
      <c r="X149" s="12">
        <f t="shared" si="518"/>
        <v>0</v>
      </c>
      <c r="Y149" s="23">
        <f t="shared" si="519"/>
        <v>0</v>
      </c>
      <c r="Z149" s="45"/>
      <c r="AA149" s="12">
        <f t="shared" si="520"/>
        <v>0</v>
      </c>
      <c r="AB149" s="23">
        <f t="shared" si="521"/>
        <v>0</v>
      </c>
      <c r="AC149" s="45"/>
      <c r="AD149" s="12">
        <f t="shared" si="522"/>
        <v>0</v>
      </c>
      <c r="AE149" s="23">
        <f t="shared" si="523"/>
        <v>0</v>
      </c>
      <c r="AF149" s="45"/>
      <c r="AG149" s="12">
        <f t="shared" si="524"/>
        <v>0</v>
      </c>
      <c r="AH149" s="23">
        <f t="shared" si="525"/>
        <v>0</v>
      </c>
      <c r="AI149" s="45"/>
      <c r="AJ149" s="12">
        <f t="shared" si="526"/>
        <v>0</v>
      </c>
      <c r="AK149" s="23">
        <f t="shared" si="527"/>
        <v>0</v>
      </c>
      <c r="AL149" s="45"/>
      <c r="AM149" s="12">
        <f t="shared" si="528"/>
        <v>0</v>
      </c>
      <c r="AN149" s="23">
        <f t="shared" si="529"/>
        <v>0</v>
      </c>
      <c r="AO149" s="45"/>
      <c r="AP149" s="12">
        <f t="shared" si="530"/>
        <v>0</v>
      </c>
      <c r="AQ149" s="23">
        <f t="shared" si="531"/>
        <v>0</v>
      </c>
      <c r="AR149" s="45"/>
      <c r="AS149" s="12">
        <f t="shared" si="532"/>
        <v>0</v>
      </c>
      <c r="AT149" s="23">
        <f t="shared" si="533"/>
        <v>0</v>
      </c>
      <c r="AU149" s="45"/>
      <c r="AV149" s="12">
        <f t="shared" si="534"/>
        <v>0</v>
      </c>
      <c r="AW149" s="23">
        <f t="shared" si="535"/>
        <v>0</v>
      </c>
      <c r="AX149" s="45"/>
      <c r="AY149" s="12">
        <f t="shared" si="536"/>
        <v>0</v>
      </c>
      <c r="AZ149" s="23">
        <f t="shared" si="537"/>
        <v>0</v>
      </c>
      <c r="BA149" s="45"/>
      <c r="BB149" s="12">
        <f t="shared" si="538"/>
        <v>0</v>
      </c>
      <c r="BC149" s="23">
        <f t="shared" si="539"/>
        <v>0</v>
      </c>
      <c r="BD149" s="45"/>
      <c r="BE149" s="12">
        <f t="shared" si="540"/>
        <v>0</v>
      </c>
      <c r="BF149" s="23">
        <f t="shared" si="541"/>
        <v>0</v>
      </c>
      <c r="BG149" s="45"/>
      <c r="BH149" s="12">
        <f t="shared" si="542"/>
        <v>0</v>
      </c>
      <c r="BI149" s="23">
        <f t="shared" si="543"/>
        <v>0</v>
      </c>
      <c r="BJ149" s="45"/>
      <c r="BK149" s="12">
        <f t="shared" si="544"/>
        <v>0</v>
      </c>
      <c r="BL149" s="23">
        <f t="shared" si="545"/>
        <v>0</v>
      </c>
      <c r="BM149" s="45"/>
      <c r="BN149" s="12">
        <f t="shared" si="546"/>
        <v>0</v>
      </c>
      <c r="BO149" s="23">
        <f t="shared" si="547"/>
        <v>0</v>
      </c>
      <c r="BP149" s="45"/>
      <c r="BQ149" s="12">
        <f t="shared" si="548"/>
        <v>0</v>
      </c>
      <c r="BR149" s="23">
        <f t="shared" si="549"/>
        <v>0</v>
      </c>
      <c r="BS149" s="45"/>
      <c r="BT149" s="12">
        <f t="shared" si="550"/>
        <v>0</v>
      </c>
      <c r="BU149" s="23">
        <f t="shared" si="551"/>
        <v>0</v>
      </c>
      <c r="BV149" s="45"/>
      <c r="BW149" s="12">
        <f t="shared" si="552"/>
        <v>0</v>
      </c>
      <c r="BX149" s="23">
        <f t="shared" si="553"/>
        <v>0</v>
      </c>
      <c r="BY149" s="45"/>
      <c r="BZ149" s="12">
        <f t="shared" si="554"/>
        <v>0</v>
      </c>
      <c r="CA149" s="23">
        <f t="shared" si="555"/>
        <v>0</v>
      </c>
      <c r="CB149" s="45"/>
      <c r="CC149" s="12">
        <f t="shared" si="556"/>
        <v>0</v>
      </c>
      <c r="CD149" s="23">
        <f t="shared" si="557"/>
        <v>0</v>
      </c>
      <c r="CE149" s="45"/>
      <c r="CF149" s="12">
        <f t="shared" si="558"/>
        <v>0</v>
      </c>
      <c r="CG149" s="23">
        <f t="shared" si="559"/>
        <v>0</v>
      </c>
      <c r="CH149" s="45"/>
      <c r="CI149" s="12">
        <f t="shared" si="560"/>
        <v>0</v>
      </c>
      <c r="CJ149" s="23">
        <f t="shared" si="561"/>
        <v>0</v>
      </c>
      <c r="CK149" s="45"/>
      <c r="CL149" s="12">
        <f t="shared" si="562"/>
        <v>0</v>
      </c>
      <c r="CM149" s="23">
        <f t="shared" si="563"/>
        <v>0</v>
      </c>
      <c r="CN149" s="45"/>
      <c r="CO149" s="12">
        <f t="shared" si="564"/>
        <v>0</v>
      </c>
      <c r="CP149" s="23">
        <f t="shared" si="565"/>
        <v>0</v>
      </c>
      <c r="CQ149" s="45"/>
      <c r="CR149" s="12">
        <f t="shared" si="566"/>
        <v>0</v>
      </c>
      <c r="CS149" s="23">
        <f t="shared" si="567"/>
        <v>0</v>
      </c>
      <c r="CT149" s="45"/>
      <c r="CU149" s="12">
        <f t="shared" si="568"/>
        <v>0</v>
      </c>
      <c r="CV149" s="23">
        <f t="shared" si="569"/>
        <v>0</v>
      </c>
      <c r="CW149" s="45"/>
      <c r="CX149" s="12">
        <f t="shared" si="570"/>
        <v>0</v>
      </c>
      <c r="CY149" s="24">
        <f t="shared" si="571"/>
        <v>0</v>
      </c>
      <c r="CZ149" s="45"/>
      <c r="DA149" s="12">
        <f t="shared" si="572"/>
        <v>0</v>
      </c>
      <c r="DB149" s="23">
        <f t="shared" si="573"/>
        <v>0</v>
      </c>
    </row>
    <row r="150" spans="1:106" ht="15.75" thickBot="1" x14ac:dyDescent="0.35">
      <c r="A150" s="1"/>
      <c r="B150" s="1"/>
      <c r="C150" s="1"/>
      <c r="D150" s="116" t="str">
        <f t="shared" si="511"/>
        <v>-</v>
      </c>
      <c r="E150" s="229" t="s">
        <v>312</v>
      </c>
      <c r="F150" s="232" t="s">
        <v>183</v>
      </c>
      <c r="G150" s="233"/>
      <c r="H150" s="233"/>
      <c r="I150" s="234">
        <v>45</v>
      </c>
      <c r="J150" s="125"/>
      <c r="K150" s="126" t="str">
        <f>+IF(F150="","",IF(F150=VLOOKUP(F150,'Master Data (December 2025)'!$B$10:$B$1857,1),"-","No Data"))</f>
        <v>-</v>
      </c>
      <c r="L150" s="127">
        <v>700</v>
      </c>
      <c r="M150" s="127">
        <v>1</v>
      </c>
      <c r="N150" s="45"/>
      <c r="O150" s="12">
        <f t="shared" si="512"/>
        <v>0</v>
      </c>
      <c r="P150" s="23">
        <f t="shared" si="513"/>
        <v>0</v>
      </c>
      <c r="Q150" s="45"/>
      <c r="R150" s="12">
        <f t="shared" si="514"/>
        <v>0</v>
      </c>
      <c r="S150" s="23">
        <f t="shared" si="515"/>
        <v>0</v>
      </c>
      <c r="T150" s="45"/>
      <c r="U150" s="12">
        <f t="shared" si="516"/>
        <v>0</v>
      </c>
      <c r="V150" s="23">
        <f t="shared" si="517"/>
        <v>0</v>
      </c>
      <c r="W150" s="45"/>
      <c r="X150" s="12">
        <f t="shared" si="518"/>
        <v>0</v>
      </c>
      <c r="Y150" s="23">
        <f t="shared" si="519"/>
        <v>0</v>
      </c>
      <c r="Z150" s="45"/>
      <c r="AA150" s="12">
        <f t="shared" si="520"/>
        <v>0</v>
      </c>
      <c r="AB150" s="23">
        <f t="shared" si="521"/>
        <v>0</v>
      </c>
      <c r="AC150" s="45"/>
      <c r="AD150" s="12">
        <f t="shared" si="522"/>
        <v>0</v>
      </c>
      <c r="AE150" s="23">
        <f t="shared" si="523"/>
        <v>0</v>
      </c>
      <c r="AF150" s="45"/>
      <c r="AG150" s="12">
        <f t="shared" si="524"/>
        <v>0</v>
      </c>
      <c r="AH150" s="23">
        <f t="shared" si="525"/>
        <v>0</v>
      </c>
      <c r="AI150" s="45"/>
      <c r="AJ150" s="12">
        <f t="shared" si="526"/>
        <v>0</v>
      </c>
      <c r="AK150" s="23">
        <f t="shared" si="527"/>
        <v>0</v>
      </c>
      <c r="AL150" s="45"/>
      <c r="AM150" s="12">
        <f t="shared" si="528"/>
        <v>0</v>
      </c>
      <c r="AN150" s="23">
        <f t="shared" si="529"/>
        <v>0</v>
      </c>
      <c r="AO150" s="45"/>
      <c r="AP150" s="12">
        <f t="shared" si="530"/>
        <v>0</v>
      </c>
      <c r="AQ150" s="23">
        <f t="shared" si="531"/>
        <v>0</v>
      </c>
      <c r="AR150" s="45"/>
      <c r="AS150" s="12">
        <f t="shared" si="532"/>
        <v>0</v>
      </c>
      <c r="AT150" s="23">
        <f t="shared" si="533"/>
        <v>0</v>
      </c>
      <c r="AU150" s="45"/>
      <c r="AV150" s="12">
        <f t="shared" si="534"/>
        <v>0</v>
      </c>
      <c r="AW150" s="23">
        <f t="shared" si="535"/>
        <v>0</v>
      </c>
      <c r="AX150" s="45"/>
      <c r="AY150" s="12">
        <f t="shared" si="536"/>
        <v>0</v>
      </c>
      <c r="AZ150" s="23">
        <f t="shared" si="537"/>
        <v>0</v>
      </c>
      <c r="BA150" s="45"/>
      <c r="BB150" s="12">
        <f t="shared" si="538"/>
        <v>0</v>
      </c>
      <c r="BC150" s="23">
        <f t="shared" si="539"/>
        <v>0</v>
      </c>
      <c r="BD150" s="45"/>
      <c r="BE150" s="12">
        <f t="shared" si="540"/>
        <v>0</v>
      </c>
      <c r="BF150" s="23">
        <f t="shared" si="541"/>
        <v>0</v>
      </c>
      <c r="BG150" s="45"/>
      <c r="BH150" s="12">
        <f t="shared" si="542"/>
        <v>0</v>
      </c>
      <c r="BI150" s="23">
        <f t="shared" si="543"/>
        <v>0</v>
      </c>
      <c r="BJ150" s="45"/>
      <c r="BK150" s="12">
        <f t="shared" si="544"/>
        <v>0</v>
      </c>
      <c r="BL150" s="23">
        <f t="shared" si="545"/>
        <v>0</v>
      </c>
      <c r="BM150" s="45"/>
      <c r="BN150" s="12">
        <f t="shared" si="546"/>
        <v>0</v>
      </c>
      <c r="BO150" s="23">
        <f t="shared" si="547"/>
        <v>0</v>
      </c>
      <c r="BP150" s="45"/>
      <c r="BQ150" s="12">
        <f t="shared" si="548"/>
        <v>0</v>
      </c>
      <c r="BR150" s="23">
        <f t="shared" si="549"/>
        <v>0</v>
      </c>
      <c r="BS150" s="45"/>
      <c r="BT150" s="12">
        <f t="shared" si="550"/>
        <v>0</v>
      </c>
      <c r="BU150" s="23">
        <f t="shared" si="551"/>
        <v>0</v>
      </c>
      <c r="BV150" s="45"/>
      <c r="BW150" s="12">
        <f t="shared" si="552"/>
        <v>0</v>
      </c>
      <c r="BX150" s="23">
        <f t="shared" si="553"/>
        <v>0</v>
      </c>
      <c r="BY150" s="45"/>
      <c r="BZ150" s="12">
        <f t="shared" si="554"/>
        <v>0</v>
      </c>
      <c r="CA150" s="23">
        <f t="shared" si="555"/>
        <v>0</v>
      </c>
      <c r="CB150" s="45"/>
      <c r="CC150" s="12">
        <f t="shared" si="556"/>
        <v>0</v>
      </c>
      <c r="CD150" s="23">
        <f t="shared" si="557"/>
        <v>0</v>
      </c>
      <c r="CE150" s="45"/>
      <c r="CF150" s="12">
        <f t="shared" si="558"/>
        <v>0</v>
      </c>
      <c r="CG150" s="23">
        <f t="shared" si="559"/>
        <v>0</v>
      </c>
      <c r="CH150" s="45"/>
      <c r="CI150" s="12">
        <f t="shared" si="560"/>
        <v>0</v>
      </c>
      <c r="CJ150" s="23">
        <f t="shared" si="561"/>
        <v>0</v>
      </c>
      <c r="CK150" s="45"/>
      <c r="CL150" s="12">
        <f t="shared" si="562"/>
        <v>0</v>
      </c>
      <c r="CM150" s="23">
        <f t="shared" si="563"/>
        <v>0</v>
      </c>
      <c r="CN150" s="45"/>
      <c r="CO150" s="12">
        <f t="shared" si="564"/>
        <v>0</v>
      </c>
      <c r="CP150" s="23">
        <f t="shared" si="565"/>
        <v>0</v>
      </c>
      <c r="CQ150" s="45"/>
      <c r="CR150" s="12">
        <f t="shared" si="566"/>
        <v>0</v>
      </c>
      <c r="CS150" s="23">
        <f t="shared" si="567"/>
        <v>0</v>
      </c>
      <c r="CT150" s="45"/>
      <c r="CU150" s="12">
        <f t="shared" si="568"/>
        <v>0</v>
      </c>
      <c r="CV150" s="23">
        <f t="shared" si="569"/>
        <v>0</v>
      </c>
      <c r="CW150" s="45"/>
      <c r="CX150" s="12">
        <f t="shared" si="570"/>
        <v>0</v>
      </c>
      <c r="CY150" s="24">
        <f t="shared" si="571"/>
        <v>0</v>
      </c>
      <c r="CZ150" s="45"/>
      <c r="DA150" s="12">
        <f t="shared" si="572"/>
        <v>0</v>
      </c>
      <c r="DB150" s="23">
        <f t="shared" si="573"/>
        <v>0</v>
      </c>
    </row>
    <row r="151" spans="1:106" ht="15.75" hidden="1" thickBot="1" x14ac:dyDescent="0.35">
      <c r="A151" s="1"/>
      <c r="B151" s="1"/>
      <c r="C151" s="1"/>
      <c r="D151" s="116" t="str">
        <f t="shared" si="511"/>
        <v>-</v>
      </c>
      <c r="E151" s="230"/>
      <c r="F151" s="235" t="s">
        <v>193</v>
      </c>
      <c r="G151" s="225"/>
      <c r="H151" s="225"/>
      <c r="I151" s="236">
        <v>15</v>
      </c>
      <c r="J151" s="125"/>
      <c r="K151" s="126" t="str">
        <f>+IF(F151="","",IF(F151=VLOOKUP(F151,'Master Data (December 2025)'!$B$10:$B$1857,1),"-","No Data"))</f>
        <v>-</v>
      </c>
      <c r="L151" s="127">
        <v>700</v>
      </c>
      <c r="M151" s="127">
        <v>1</v>
      </c>
      <c r="N151" s="45">
        <f>N150</f>
        <v>0</v>
      </c>
      <c r="O151" s="12">
        <f t="shared" si="512"/>
        <v>0</v>
      </c>
      <c r="P151" s="23">
        <f t="shared" si="513"/>
        <v>0</v>
      </c>
      <c r="Q151" s="45">
        <f>Q150</f>
        <v>0</v>
      </c>
      <c r="R151" s="12">
        <f t="shared" si="514"/>
        <v>0</v>
      </c>
      <c r="S151" s="23">
        <f t="shared" si="515"/>
        <v>0</v>
      </c>
      <c r="T151" s="45">
        <f>T150</f>
        <v>0</v>
      </c>
      <c r="U151" s="12">
        <f t="shared" si="516"/>
        <v>0</v>
      </c>
      <c r="V151" s="23">
        <f t="shared" si="517"/>
        <v>0</v>
      </c>
      <c r="W151" s="45">
        <f>W150</f>
        <v>0</v>
      </c>
      <c r="X151" s="12">
        <f t="shared" si="518"/>
        <v>0</v>
      </c>
      <c r="Y151" s="23">
        <f t="shared" si="519"/>
        <v>0</v>
      </c>
      <c r="Z151" s="45">
        <f>Z150</f>
        <v>0</v>
      </c>
      <c r="AA151" s="12">
        <f t="shared" si="520"/>
        <v>0</v>
      </c>
      <c r="AB151" s="23">
        <f t="shared" si="521"/>
        <v>0</v>
      </c>
      <c r="AC151" s="45">
        <f>AC150</f>
        <v>0</v>
      </c>
      <c r="AD151" s="12">
        <f t="shared" si="522"/>
        <v>0</v>
      </c>
      <c r="AE151" s="23">
        <f t="shared" si="523"/>
        <v>0</v>
      </c>
      <c r="AF151" s="45">
        <f>AF150</f>
        <v>0</v>
      </c>
      <c r="AG151" s="12">
        <f t="shared" si="524"/>
        <v>0</v>
      </c>
      <c r="AH151" s="23">
        <f t="shared" si="525"/>
        <v>0</v>
      </c>
      <c r="AI151" s="45">
        <f>AI150</f>
        <v>0</v>
      </c>
      <c r="AJ151" s="12">
        <f t="shared" si="526"/>
        <v>0</v>
      </c>
      <c r="AK151" s="23">
        <f t="shared" si="527"/>
        <v>0</v>
      </c>
      <c r="AL151" s="45">
        <f>AL150</f>
        <v>0</v>
      </c>
      <c r="AM151" s="12">
        <f t="shared" si="528"/>
        <v>0</v>
      </c>
      <c r="AN151" s="23">
        <f t="shared" si="529"/>
        <v>0</v>
      </c>
      <c r="AO151" s="45">
        <f>AO150</f>
        <v>0</v>
      </c>
      <c r="AP151" s="12">
        <f t="shared" si="530"/>
        <v>0</v>
      </c>
      <c r="AQ151" s="23">
        <f t="shared" si="531"/>
        <v>0</v>
      </c>
      <c r="AR151" s="45">
        <f>AR150</f>
        <v>0</v>
      </c>
      <c r="AS151" s="12">
        <f t="shared" si="532"/>
        <v>0</v>
      </c>
      <c r="AT151" s="23">
        <f t="shared" si="533"/>
        <v>0</v>
      </c>
      <c r="AU151" s="45">
        <f>AU150</f>
        <v>0</v>
      </c>
      <c r="AV151" s="12">
        <f t="shared" si="534"/>
        <v>0</v>
      </c>
      <c r="AW151" s="23">
        <f t="shared" si="535"/>
        <v>0</v>
      </c>
      <c r="AX151" s="45">
        <f>AX150</f>
        <v>0</v>
      </c>
      <c r="AY151" s="12">
        <f t="shared" si="536"/>
        <v>0</v>
      </c>
      <c r="AZ151" s="23">
        <f t="shared" si="537"/>
        <v>0</v>
      </c>
      <c r="BA151" s="45">
        <f>BA150</f>
        <v>0</v>
      </c>
      <c r="BB151" s="12">
        <f t="shared" si="538"/>
        <v>0</v>
      </c>
      <c r="BC151" s="23">
        <f t="shared" si="539"/>
        <v>0</v>
      </c>
      <c r="BD151" s="45">
        <f>BD150</f>
        <v>0</v>
      </c>
      <c r="BE151" s="12">
        <f t="shared" si="540"/>
        <v>0</v>
      </c>
      <c r="BF151" s="23">
        <f t="shared" si="541"/>
        <v>0</v>
      </c>
      <c r="BG151" s="45">
        <f>BG150</f>
        <v>0</v>
      </c>
      <c r="BH151" s="12">
        <f t="shared" si="542"/>
        <v>0</v>
      </c>
      <c r="BI151" s="23">
        <f t="shared" si="543"/>
        <v>0</v>
      </c>
      <c r="BJ151" s="45">
        <f>BJ150</f>
        <v>0</v>
      </c>
      <c r="BK151" s="12">
        <f t="shared" si="544"/>
        <v>0</v>
      </c>
      <c r="BL151" s="23">
        <f t="shared" si="545"/>
        <v>0</v>
      </c>
      <c r="BM151" s="45">
        <f>BM150</f>
        <v>0</v>
      </c>
      <c r="BN151" s="12">
        <f t="shared" si="546"/>
        <v>0</v>
      </c>
      <c r="BO151" s="23">
        <f t="shared" si="547"/>
        <v>0</v>
      </c>
      <c r="BP151" s="45">
        <f>BP150</f>
        <v>0</v>
      </c>
      <c r="BQ151" s="12">
        <f t="shared" si="548"/>
        <v>0</v>
      </c>
      <c r="BR151" s="23">
        <f t="shared" si="549"/>
        <v>0</v>
      </c>
      <c r="BS151" s="45">
        <f>BS150</f>
        <v>0</v>
      </c>
      <c r="BT151" s="12">
        <f t="shared" si="550"/>
        <v>0</v>
      </c>
      <c r="BU151" s="23">
        <f t="shared" si="551"/>
        <v>0</v>
      </c>
      <c r="BV151" s="45">
        <f>BV150</f>
        <v>0</v>
      </c>
      <c r="BW151" s="12">
        <f t="shared" si="552"/>
        <v>0</v>
      </c>
      <c r="BX151" s="23">
        <f t="shared" si="553"/>
        <v>0</v>
      </c>
      <c r="BY151" s="45">
        <f>BY150</f>
        <v>0</v>
      </c>
      <c r="BZ151" s="12">
        <f t="shared" si="554"/>
        <v>0</v>
      </c>
      <c r="CA151" s="23">
        <f t="shared" si="555"/>
        <v>0</v>
      </c>
      <c r="CB151" s="45">
        <f>CB150</f>
        <v>0</v>
      </c>
      <c r="CC151" s="12">
        <f t="shared" si="556"/>
        <v>0</v>
      </c>
      <c r="CD151" s="23">
        <f t="shared" si="557"/>
        <v>0</v>
      </c>
      <c r="CE151" s="45">
        <f>CE150</f>
        <v>0</v>
      </c>
      <c r="CF151" s="12">
        <f t="shared" si="558"/>
        <v>0</v>
      </c>
      <c r="CG151" s="23">
        <f t="shared" si="559"/>
        <v>0</v>
      </c>
      <c r="CH151" s="45">
        <f>CH150</f>
        <v>0</v>
      </c>
      <c r="CI151" s="12">
        <f t="shared" si="560"/>
        <v>0</v>
      </c>
      <c r="CJ151" s="23">
        <f t="shared" si="561"/>
        <v>0</v>
      </c>
      <c r="CK151" s="45">
        <f>CK150</f>
        <v>0</v>
      </c>
      <c r="CL151" s="12">
        <f t="shared" si="562"/>
        <v>0</v>
      </c>
      <c r="CM151" s="23">
        <f t="shared" si="563"/>
        <v>0</v>
      </c>
      <c r="CN151" s="45">
        <f>CN150</f>
        <v>0</v>
      </c>
      <c r="CO151" s="12">
        <f t="shared" si="564"/>
        <v>0</v>
      </c>
      <c r="CP151" s="23">
        <f t="shared" si="565"/>
        <v>0</v>
      </c>
      <c r="CQ151" s="45">
        <f>CQ150</f>
        <v>0</v>
      </c>
      <c r="CR151" s="12">
        <f t="shared" si="566"/>
        <v>0</v>
      </c>
      <c r="CS151" s="23">
        <f t="shared" si="567"/>
        <v>0</v>
      </c>
      <c r="CT151" s="45">
        <f>CT150</f>
        <v>0</v>
      </c>
      <c r="CU151" s="12">
        <f t="shared" si="568"/>
        <v>0</v>
      </c>
      <c r="CV151" s="23">
        <f t="shared" si="569"/>
        <v>0</v>
      </c>
      <c r="CW151" s="45">
        <f>CW150</f>
        <v>0</v>
      </c>
      <c r="CX151" s="12">
        <f t="shared" si="570"/>
        <v>0</v>
      </c>
      <c r="CY151" s="24">
        <f t="shared" si="571"/>
        <v>0</v>
      </c>
      <c r="CZ151" s="45">
        <f>CZ150</f>
        <v>0</v>
      </c>
      <c r="DA151" s="12">
        <f t="shared" si="572"/>
        <v>0</v>
      </c>
      <c r="DB151" s="23">
        <f t="shared" si="573"/>
        <v>0</v>
      </c>
    </row>
    <row r="152" spans="1:106" ht="15.75" hidden="1" thickBot="1" x14ac:dyDescent="0.35">
      <c r="A152" s="1"/>
      <c r="B152" s="1"/>
      <c r="C152" s="1"/>
      <c r="D152" s="116" t="str">
        <f t="shared" si="511"/>
        <v>-</v>
      </c>
      <c r="E152" s="230"/>
      <c r="F152" s="237" t="s">
        <v>232</v>
      </c>
      <c r="G152" s="225"/>
      <c r="H152" s="225"/>
      <c r="I152" s="238">
        <v>30</v>
      </c>
      <c r="J152" s="125"/>
      <c r="K152" s="126" t="str">
        <f>+IF(F152="","",IF(F152=VLOOKUP(F152,'Master Data (December 2025)'!$B$10:$B$1857,1),"-","No Data"))</f>
        <v>No Data</v>
      </c>
      <c r="L152" s="127">
        <v>1</v>
      </c>
      <c r="M152" s="127">
        <v>1</v>
      </c>
      <c r="N152" s="45"/>
      <c r="O152" s="12">
        <f t="shared" si="512"/>
        <v>0</v>
      </c>
      <c r="P152" s="23">
        <f t="shared" si="513"/>
        <v>0</v>
      </c>
      <c r="Q152" s="45"/>
      <c r="R152" s="12">
        <f t="shared" si="514"/>
        <v>0</v>
      </c>
      <c r="S152" s="23">
        <f t="shared" si="515"/>
        <v>0</v>
      </c>
      <c r="T152" s="45"/>
      <c r="U152" s="12">
        <f t="shared" si="516"/>
        <v>0</v>
      </c>
      <c r="V152" s="23">
        <f t="shared" si="517"/>
        <v>0</v>
      </c>
      <c r="W152" s="45"/>
      <c r="X152" s="12">
        <f t="shared" si="518"/>
        <v>0</v>
      </c>
      <c r="Y152" s="23">
        <f t="shared" si="519"/>
        <v>0</v>
      </c>
      <c r="Z152" s="45"/>
      <c r="AA152" s="12">
        <f t="shared" si="520"/>
        <v>0</v>
      </c>
      <c r="AB152" s="23">
        <f t="shared" si="521"/>
        <v>0</v>
      </c>
      <c r="AC152" s="45"/>
      <c r="AD152" s="12">
        <f t="shared" si="522"/>
        <v>0</v>
      </c>
      <c r="AE152" s="23">
        <f t="shared" si="523"/>
        <v>0</v>
      </c>
      <c r="AF152" s="45"/>
      <c r="AG152" s="12">
        <f t="shared" si="524"/>
        <v>0</v>
      </c>
      <c r="AH152" s="23">
        <f t="shared" si="525"/>
        <v>0</v>
      </c>
      <c r="AI152" s="45"/>
      <c r="AJ152" s="12">
        <f t="shared" si="526"/>
        <v>0</v>
      </c>
      <c r="AK152" s="23">
        <f t="shared" si="527"/>
        <v>0</v>
      </c>
      <c r="AL152" s="45"/>
      <c r="AM152" s="12">
        <f t="shared" si="528"/>
        <v>0</v>
      </c>
      <c r="AN152" s="23">
        <f t="shared" si="529"/>
        <v>0</v>
      </c>
      <c r="AO152" s="45"/>
      <c r="AP152" s="12">
        <f t="shared" si="530"/>
        <v>0</v>
      </c>
      <c r="AQ152" s="23">
        <f t="shared" si="531"/>
        <v>0</v>
      </c>
      <c r="AR152" s="45"/>
      <c r="AS152" s="12">
        <f t="shared" si="532"/>
        <v>0</v>
      </c>
      <c r="AT152" s="23">
        <f t="shared" si="533"/>
        <v>0</v>
      </c>
      <c r="AU152" s="45"/>
      <c r="AV152" s="12">
        <f t="shared" si="534"/>
        <v>0</v>
      </c>
      <c r="AW152" s="23">
        <f t="shared" si="535"/>
        <v>0</v>
      </c>
      <c r="AX152" s="45"/>
      <c r="AY152" s="12">
        <f t="shared" si="536"/>
        <v>0</v>
      </c>
      <c r="AZ152" s="23">
        <f t="shared" si="537"/>
        <v>0</v>
      </c>
      <c r="BA152" s="45"/>
      <c r="BB152" s="12">
        <f t="shared" si="538"/>
        <v>0</v>
      </c>
      <c r="BC152" s="23">
        <f t="shared" si="539"/>
        <v>0</v>
      </c>
      <c r="BD152" s="45"/>
      <c r="BE152" s="12">
        <f t="shared" si="540"/>
        <v>0</v>
      </c>
      <c r="BF152" s="23">
        <f t="shared" si="541"/>
        <v>0</v>
      </c>
      <c r="BG152" s="45"/>
      <c r="BH152" s="12">
        <f t="shared" si="542"/>
        <v>0</v>
      </c>
      <c r="BI152" s="23">
        <f t="shared" si="543"/>
        <v>0</v>
      </c>
      <c r="BJ152" s="45"/>
      <c r="BK152" s="12">
        <f t="shared" si="544"/>
        <v>0</v>
      </c>
      <c r="BL152" s="23">
        <f t="shared" si="545"/>
        <v>0</v>
      </c>
      <c r="BM152" s="45"/>
      <c r="BN152" s="12">
        <f t="shared" si="546"/>
        <v>0</v>
      </c>
      <c r="BO152" s="23">
        <f t="shared" si="547"/>
        <v>0</v>
      </c>
      <c r="BP152" s="45"/>
      <c r="BQ152" s="12">
        <f t="shared" si="548"/>
        <v>0</v>
      </c>
      <c r="BR152" s="23">
        <f t="shared" si="549"/>
        <v>0</v>
      </c>
      <c r="BS152" s="45"/>
      <c r="BT152" s="12">
        <f t="shared" si="550"/>
        <v>0</v>
      </c>
      <c r="BU152" s="23">
        <f t="shared" si="551"/>
        <v>0</v>
      </c>
      <c r="BV152" s="45"/>
      <c r="BW152" s="12">
        <f t="shared" si="552"/>
        <v>0</v>
      </c>
      <c r="BX152" s="23">
        <f t="shared" si="553"/>
        <v>0</v>
      </c>
      <c r="BY152" s="45"/>
      <c r="BZ152" s="12">
        <f t="shared" si="554"/>
        <v>0</v>
      </c>
      <c r="CA152" s="23">
        <f t="shared" si="555"/>
        <v>0</v>
      </c>
      <c r="CB152" s="45"/>
      <c r="CC152" s="12">
        <f t="shared" si="556"/>
        <v>0</v>
      </c>
      <c r="CD152" s="23">
        <f t="shared" si="557"/>
        <v>0</v>
      </c>
      <c r="CE152" s="45"/>
      <c r="CF152" s="12">
        <f t="shared" si="558"/>
        <v>0</v>
      </c>
      <c r="CG152" s="23">
        <f t="shared" si="559"/>
        <v>0</v>
      </c>
      <c r="CH152" s="45"/>
      <c r="CI152" s="12">
        <f t="shared" si="560"/>
        <v>0</v>
      </c>
      <c r="CJ152" s="23">
        <f t="shared" si="561"/>
        <v>0</v>
      </c>
      <c r="CK152" s="45"/>
      <c r="CL152" s="12">
        <f t="shared" si="562"/>
        <v>0</v>
      </c>
      <c r="CM152" s="23">
        <f t="shared" si="563"/>
        <v>0</v>
      </c>
      <c r="CN152" s="45"/>
      <c r="CO152" s="12">
        <f t="shared" si="564"/>
        <v>0</v>
      </c>
      <c r="CP152" s="23">
        <f t="shared" si="565"/>
        <v>0</v>
      </c>
      <c r="CQ152" s="45"/>
      <c r="CR152" s="12">
        <f t="shared" si="566"/>
        <v>0</v>
      </c>
      <c r="CS152" s="23">
        <f t="shared" si="567"/>
        <v>0</v>
      </c>
      <c r="CT152" s="45"/>
      <c r="CU152" s="12">
        <f t="shared" si="568"/>
        <v>0</v>
      </c>
      <c r="CV152" s="23">
        <f t="shared" si="569"/>
        <v>0</v>
      </c>
      <c r="CW152" s="45"/>
      <c r="CX152" s="12">
        <f t="shared" si="570"/>
        <v>0</v>
      </c>
      <c r="CY152" s="24">
        <f t="shared" si="571"/>
        <v>0</v>
      </c>
      <c r="CZ152" s="45"/>
      <c r="DA152" s="12">
        <f t="shared" si="572"/>
        <v>0</v>
      </c>
      <c r="DB152" s="23">
        <f t="shared" si="573"/>
        <v>0</v>
      </c>
    </row>
    <row r="153" spans="1:106" ht="15.75" hidden="1" thickBot="1" x14ac:dyDescent="0.35">
      <c r="A153" s="1"/>
      <c r="B153" s="1"/>
      <c r="C153" s="1"/>
      <c r="D153" s="116" t="str">
        <f t="shared" si="511"/>
        <v>-</v>
      </c>
      <c r="E153" s="231"/>
      <c r="F153" s="239" t="s">
        <v>294</v>
      </c>
      <c r="G153" s="92"/>
      <c r="H153" s="92"/>
      <c r="I153" s="240">
        <v>20</v>
      </c>
      <c r="J153" s="125"/>
      <c r="K153" s="126" t="str">
        <f>+IF(F153="","",IF(F153=VLOOKUP(F153,'Master Data (December 2025)'!$B$10:$B$1857,1),"-","No Data"))</f>
        <v>No Data</v>
      </c>
      <c r="L153" s="127">
        <v>1</v>
      </c>
      <c r="M153" s="127">
        <v>1</v>
      </c>
      <c r="N153" s="45"/>
      <c r="O153" s="12">
        <f t="shared" si="512"/>
        <v>0</v>
      </c>
      <c r="P153" s="23">
        <f t="shared" si="513"/>
        <v>0</v>
      </c>
      <c r="Q153" s="45"/>
      <c r="R153" s="12">
        <f t="shared" si="514"/>
        <v>0</v>
      </c>
      <c r="S153" s="23">
        <f t="shared" si="515"/>
        <v>0</v>
      </c>
      <c r="T153" s="45"/>
      <c r="U153" s="12">
        <f t="shared" si="516"/>
        <v>0</v>
      </c>
      <c r="V153" s="23">
        <f t="shared" si="517"/>
        <v>0</v>
      </c>
      <c r="W153" s="45"/>
      <c r="X153" s="12">
        <f t="shared" si="518"/>
        <v>0</v>
      </c>
      <c r="Y153" s="23">
        <f t="shared" si="519"/>
        <v>0</v>
      </c>
      <c r="Z153" s="45"/>
      <c r="AA153" s="12">
        <f t="shared" si="520"/>
        <v>0</v>
      </c>
      <c r="AB153" s="23">
        <f t="shared" si="521"/>
        <v>0</v>
      </c>
      <c r="AC153" s="45"/>
      <c r="AD153" s="12">
        <f t="shared" si="522"/>
        <v>0</v>
      </c>
      <c r="AE153" s="23">
        <f t="shared" si="523"/>
        <v>0</v>
      </c>
      <c r="AF153" s="45"/>
      <c r="AG153" s="12">
        <f t="shared" si="524"/>
        <v>0</v>
      </c>
      <c r="AH153" s="23">
        <f t="shared" si="525"/>
        <v>0</v>
      </c>
      <c r="AI153" s="45"/>
      <c r="AJ153" s="12">
        <f t="shared" si="526"/>
        <v>0</v>
      </c>
      <c r="AK153" s="23">
        <f t="shared" si="527"/>
        <v>0</v>
      </c>
      <c r="AL153" s="45"/>
      <c r="AM153" s="12">
        <f t="shared" si="528"/>
        <v>0</v>
      </c>
      <c r="AN153" s="23">
        <f t="shared" si="529"/>
        <v>0</v>
      </c>
      <c r="AO153" s="45"/>
      <c r="AP153" s="12">
        <f t="shared" si="530"/>
        <v>0</v>
      </c>
      <c r="AQ153" s="23">
        <f t="shared" si="531"/>
        <v>0</v>
      </c>
      <c r="AR153" s="45"/>
      <c r="AS153" s="12">
        <f t="shared" si="532"/>
        <v>0</v>
      </c>
      <c r="AT153" s="23">
        <f t="shared" si="533"/>
        <v>0</v>
      </c>
      <c r="AU153" s="45"/>
      <c r="AV153" s="12">
        <f t="shared" si="534"/>
        <v>0</v>
      </c>
      <c r="AW153" s="23">
        <f t="shared" si="535"/>
        <v>0</v>
      </c>
      <c r="AX153" s="45"/>
      <c r="AY153" s="12">
        <f t="shared" si="536"/>
        <v>0</v>
      </c>
      <c r="AZ153" s="23">
        <f t="shared" si="537"/>
        <v>0</v>
      </c>
      <c r="BA153" s="45"/>
      <c r="BB153" s="12">
        <f t="shared" si="538"/>
        <v>0</v>
      </c>
      <c r="BC153" s="23">
        <f t="shared" si="539"/>
        <v>0</v>
      </c>
      <c r="BD153" s="45"/>
      <c r="BE153" s="12">
        <f t="shared" si="540"/>
        <v>0</v>
      </c>
      <c r="BF153" s="23">
        <f t="shared" si="541"/>
        <v>0</v>
      </c>
      <c r="BG153" s="45"/>
      <c r="BH153" s="12">
        <f t="shared" si="542"/>
        <v>0</v>
      </c>
      <c r="BI153" s="23">
        <f t="shared" si="543"/>
        <v>0</v>
      </c>
      <c r="BJ153" s="45"/>
      <c r="BK153" s="12">
        <f t="shared" si="544"/>
        <v>0</v>
      </c>
      <c r="BL153" s="23">
        <f t="shared" si="545"/>
        <v>0</v>
      </c>
      <c r="BM153" s="45"/>
      <c r="BN153" s="12">
        <f t="shared" si="546"/>
        <v>0</v>
      </c>
      <c r="BO153" s="23">
        <f t="shared" si="547"/>
        <v>0</v>
      </c>
      <c r="BP153" s="45"/>
      <c r="BQ153" s="12">
        <f t="shared" si="548"/>
        <v>0</v>
      </c>
      <c r="BR153" s="23">
        <f t="shared" si="549"/>
        <v>0</v>
      </c>
      <c r="BS153" s="45"/>
      <c r="BT153" s="12">
        <f t="shared" si="550"/>
        <v>0</v>
      </c>
      <c r="BU153" s="23">
        <f t="shared" si="551"/>
        <v>0</v>
      </c>
      <c r="BV153" s="45"/>
      <c r="BW153" s="12">
        <f t="shared" si="552"/>
        <v>0</v>
      </c>
      <c r="BX153" s="23">
        <f t="shared" si="553"/>
        <v>0</v>
      </c>
      <c r="BY153" s="45"/>
      <c r="BZ153" s="12">
        <f t="shared" si="554"/>
        <v>0</v>
      </c>
      <c r="CA153" s="23">
        <f t="shared" si="555"/>
        <v>0</v>
      </c>
      <c r="CB153" s="45"/>
      <c r="CC153" s="12">
        <f t="shared" si="556"/>
        <v>0</v>
      </c>
      <c r="CD153" s="23">
        <f t="shared" si="557"/>
        <v>0</v>
      </c>
      <c r="CE153" s="45"/>
      <c r="CF153" s="12">
        <f t="shared" si="558"/>
        <v>0</v>
      </c>
      <c r="CG153" s="23">
        <f t="shared" si="559"/>
        <v>0</v>
      </c>
      <c r="CH153" s="45"/>
      <c r="CI153" s="12">
        <f t="shared" si="560"/>
        <v>0</v>
      </c>
      <c r="CJ153" s="23">
        <f t="shared" si="561"/>
        <v>0</v>
      </c>
      <c r="CK153" s="45"/>
      <c r="CL153" s="12">
        <f t="shared" si="562"/>
        <v>0</v>
      </c>
      <c r="CM153" s="23">
        <f t="shared" si="563"/>
        <v>0</v>
      </c>
      <c r="CN153" s="45"/>
      <c r="CO153" s="12">
        <f t="shared" si="564"/>
        <v>0</v>
      </c>
      <c r="CP153" s="23">
        <f t="shared" si="565"/>
        <v>0</v>
      </c>
      <c r="CQ153" s="45"/>
      <c r="CR153" s="12">
        <f t="shared" si="566"/>
        <v>0</v>
      </c>
      <c r="CS153" s="23">
        <f t="shared" si="567"/>
        <v>0</v>
      </c>
      <c r="CT153" s="45"/>
      <c r="CU153" s="12">
        <f t="shared" si="568"/>
        <v>0</v>
      </c>
      <c r="CV153" s="23">
        <f t="shared" si="569"/>
        <v>0</v>
      </c>
      <c r="CW153" s="45"/>
      <c r="CX153" s="12">
        <f t="shared" si="570"/>
        <v>0</v>
      </c>
      <c r="CY153" s="24">
        <f t="shared" si="571"/>
        <v>0</v>
      </c>
      <c r="CZ153" s="45"/>
      <c r="DA153" s="12">
        <f t="shared" si="572"/>
        <v>0</v>
      </c>
      <c r="DB153" s="23">
        <f t="shared" si="573"/>
        <v>0</v>
      </c>
    </row>
    <row r="154" spans="1:106" ht="15.75" thickBot="1" x14ac:dyDescent="0.35">
      <c r="A154" s="1"/>
      <c r="B154" s="1"/>
      <c r="C154" s="1"/>
      <c r="D154" s="116" t="str">
        <f t="shared" si="511"/>
        <v>-</v>
      </c>
      <c r="E154" s="229" t="s">
        <v>303</v>
      </c>
      <c r="F154" s="232" t="s">
        <v>179</v>
      </c>
      <c r="G154" s="233"/>
      <c r="H154" s="233"/>
      <c r="I154" s="234">
        <v>15</v>
      </c>
      <c r="J154" s="125"/>
      <c r="K154" s="126" t="str">
        <f>+IF(F154="","",IF(F154=VLOOKUP(F154,'Master Data (December 2025)'!$B$10:$B$1857,1),"-","No Data"))</f>
        <v>-</v>
      </c>
      <c r="L154" s="127">
        <v>700</v>
      </c>
      <c r="M154" s="127">
        <v>1</v>
      </c>
      <c r="N154" s="45"/>
      <c r="O154" s="12">
        <f t="shared" si="512"/>
        <v>0</v>
      </c>
      <c r="P154" s="23">
        <f t="shared" si="513"/>
        <v>0</v>
      </c>
      <c r="Q154" s="45"/>
      <c r="R154" s="12">
        <f t="shared" si="514"/>
        <v>0</v>
      </c>
      <c r="S154" s="23">
        <f t="shared" si="515"/>
        <v>0</v>
      </c>
      <c r="T154" s="45"/>
      <c r="U154" s="12">
        <f t="shared" si="516"/>
        <v>0</v>
      </c>
      <c r="V154" s="23">
        <f t="shared" si="517"/>
        <v>0</v>
      </c>
      <c r="W154" s="45"/>
      <c r="X154" s="12">
        <f t="shared" si="518"/>
        <v>0</v>
      </c>
      <c r="Y154" s="23">
        <f t="shared" si="519"/>
        <v>0</v>
      </c>
      <c r="Z154" s="45"/>
      <c r="AA154" s="12">
        <f t="shared" si="520"/>
        <v>0</v>
      </c>
      <c r="AB154" s="23">
        <f t="shared" si="521"/>
        <v>0</v>
      </c>
      <c r="AC154" s="45"/>
      <c r="AD154" s="12">
        <f t="shared" si="522"/>
        <v>0</v>
      </c>
      <c r="AE154" s="23">
        <f t="shared" si="523"/>
        <v>0</v>
      </c>
      <c r="AF154" s="45"/>
      <c r="AG154" s="12">
        <f t="shared" si="524"/>
        <v>0</v>
      </c>
      <c r="AH154" s="23">
        <f t="shared" si="525"/>
        <v>0</v>
      </c>
      <c r="AI154" s="45"/>
      <c r="AJ154" s="12">
        <f t="shared" si="526"/>
        <v>0</v>
      </c>
      <c r="AK154" s="23">
        <f t="shared" si="527"/>
        <v>0</v>
      </c>
      <c r="AL154" s="45"/>
      <c r="AM154" s="12">
        <f t="shared" si="528"/>
        <v>0</v>
      </c>
      <c r="AN154" s="23">
        <f t="shared" si="529"/>
        <v>0</v>
      </c>
      <c r="AO154" s="45"/>
      <c r="AP154" s="12">
        <f t="shared" si="530"/>
        <v>0</v>
      </c>
      <c r="AQ154" s="23">
        <f t="shared" si="531"/>
        <v>0</v>
      </c>
      <c r="AR154" s="45"/>
      <c r="AS154" s="12">
        <f t="shared" si="532"/>
        <v>0</v>
      </c>
      <c r="AT154" s="23">
        <f t="shared" si="533"/>
        <v>0</v>
      </c>
      <c r="AU154" s="45"/>
      <c r="AV154" s="12">
        <f t="shared" si="534"/>
        <v>0</v>
      </c>
      <c r="AW154" s="23">
        <f t="shared" si="535"/>
        <v>0</v>
      </c>
      <c r="AX154" s="45"/>
      <c r="AY154" s="12">
        <f t="shared" si="536"/>
        <v>0</v>
      </c>
      <c r="AZ154" s="23">
        <f t="shared" si="537"/>
        <v>0</v>
      </c>
      <c r="BA154" s="45"/>
      <c r="BB154" s="12">
        <f t="shared" si="538"/>
        <v>0</v>
      </c>
      <c r="BC154" s="23">
        <f t="shared" si="539"/>
        <v>0</v>
      </c>
      <c r="BD154" s="45"/>
      <c r="BE154" s="12">
        <f t="shared" si="540"/>
        <v>0</v>
      </c>
      <c r="BF154" s="23">
        <f t="shared" si="541"/>
        <v>0</v>
      </c>
      <c r="BG154" s="45"/>
      <c r="BH154" s="12">
        <f t="shared" si="542"/>
        <v>0</v>
      </c>
      <c r="BI154" s="23">
        <f t="shared" si="543"/>
        <v>0</v>
      </c>
      <c r="BJ154" s="45"/>
      <c r="BK154" s="12">
        <f t="shared" si="544"/>
        <v>0</v>
      </c>
      <c r="BL154" s="23">
        <f t="shared" si="545"/>
        <v>0</v>
      </c>
      <c r="BM154" s="45"/>
      <c r="BN154" s="12">
        <f t="shared" si="546"/>
        <v>0</v>
      </c>
      <c r="BO154" s="23">
        <f t="shared" si="547"/>
        <v>0</v>
      </c>
      <c r="BP154" s="45"/>
      <c r="BQ154" s="12">
        <f t="shared" si="548"/>
        <v>0</v>
      </c>
      <c r="BR154" s="23">
        <f t="shared" si="549"/>
        <v>0</v>
      </c>
      <c r="BS154" s="45"/>
      <c r="BT154" s="12">
        <f t="shared" si="550"/>
        <v>0</v>
      </c>
      <c r="BU154" s="23">
        <f t="shared" si="551"/>
        <v>0</v>
      </c>
      <c r="BV154" s="45"/>
      <c r="BW154" s="12">
        <f t="shared" si="552"/>
        <v>0</v>
      </c>
      <c r="BX154" s="23">
        <f t="shared" si="553"/>
        <v>0</v>
      </c>
      <c r="BY154" s="45"/>
      <c r="BZ154" s="12">
        <f t="shared" si="554"/>
        <v>0</v>
      </c>
      <c r="CA154" s="23">
        <f t="shared" si="555"/>
        <v>0</v>
      </c>
      <c r="CB154" s="45"/>
      <c r="CC154" s="12">
        <f t="shared" si="556"/>
        <v>0</v>
      </c>
      <c r="CD154" s="23">
        <f t="shared" si="557"/>
        <v>0</v>
      </c>
      <c r="CE154" s="45"/>
      <c r="CF154" s="12">
        <f t="shared" si="558"/>
        <v>0</v>
      </c>
      <c r="CG154" s="23">
        <f t="shared" si="559"/>
        <v>0</v>
      </c>
      <c r="CH154" s="45"/>
      <c r="CI154" s="12">
        <f t="shared" si="560"/>
        <v>0</v>
      </c>
      <c r="CJ154" s="23">
        <f t="shared" si="561"/>
        <v>0</v>
      </c>
      <c r="CK154" s="45"/>
      <c r="CL154" s="12">
        <f t="shared" si="562"/>
        <v>0</v>
      </c>
      <c r="CM154" s="23">
        <f t="shared" si="563"/>
        <v>0</v>
      </c>
      <c r="CN154" s="45"/>
      <c r="CO154" s="12">
        <f t="shared" si="564"/>
        <v>0</v>
      </c>
      <c r="CP154" s="23">
        <f t="shared" si="565"/>
        <v>0</v>
      </c>
      <c r="CQ154" s="45"/>
      <c r="CR154" s="12">
        <f t="shared" si="566"/>
        <v>0</v>
      </c>
      <c r="CS154" s="23">
        <f t="shared" si="567"/>
        <v>0</v>
      </c>
      <c r="CT154" s="45"/>
      <c r="CU154" s="12">
        <f t="shared" si="568"/>
        <v>0</v>
      </c>
      <c r="CV154" s="23">
        <f t="shared" si="569"/>
        <v>0</v>
      </c>
      <c r="CW154" s="45"/>
      <c r="CX154" s="12">
        <f t="shared" si="570"/>
        <v>0</v>
      </c>
      <c r="CY154" s="24">
        <f t="shared" si="571"/>
        <v>0</v>
      </c>
      <c r="CZ154" s="45"/>
      <c r="DA154" s="12">
        <f t="shared" si="572"/>
        <v>0</v>
      </c>
      <c r="DB154" s="23">
        <f t="shared" si="573"/>
        <v>0</v>
      </c>
    </row>
    <row r="155" spans="1:106" ht="15.75" hidden="1" thickBot="1" x14ac:dyDescent="0.35">
      <c r="A155" s="1"/>
      <c r="B155" s="1"/>
      <c r="C155" s="1"/>
      <c r="D155" s="116" t="str">
        <f t="shared" si="511"/>
        <v>-</v>
      </c>
      <c r="E155" s="230"/>
      <c r="F155" s="235" t="s">
        <v>176</v>
      </c>
      <c r="G155" s="225"/>
      <c r="H155" s="225"/>
      <c r="I155" s="236">
        <v>15</v>
      </c>
      <c r="J155" s="125"/>
      <c r="K155" s="126" t="str">
        <f>+IF(F155="","",IF(F155=VLOOKUP(F155,'Master Data (December 2025)'!$B$10:$B$1857,1),"-","No Data"))</f>
        <v>-</v>
      </c>
      <c r="L155" s="127">
        <v>750</v>
      </c>
      <c r="M155" s="127">
        <v>1</v>
      </c>
      <c r="N155" s="45">
        <f>N154</f>
        <v>0</v>
      </c>
      <c r="O155" s="12">
        <f t="shared" si="512"/>
        <v>0</v>
      </c>
      <c r="P155" s="23">
        <f t="shared" si="513"/>
        <v>0</v>
      </c>
      <c r="Q155" s="45">
        <f>Q154</f>
        <v>0</v>
      </c>
      <c r="R155" s="12">
        <f t="shared" si="514"/>
        <v>0</v>
      </c>
      <c r="S155" s="23">
        <f t="shared" si="515"/>
        <v>0</v>
      </c>
      <c r="T155" s="45">
        <f>T154</f>
        <v>0</v>
      </c>
      <c r="U155" s="12">
        <f t="shared" si="516"/>
        <v>0</v>
      </c>
      <c r="V155" s="23">
        <f t="shared" si="517"/>
        <v>0</v>
      </c>
      <c r="W155" s="45">
        <f>W154</f>
        <v>0</v>
      </c>
      <c r="X155" s="12">
        <f t="shared" si="518"/>
        <v>0</v>
      </c>
      <c r="Y155" s="23">
        <f t="shared" si="519"/>
        <v>0</v>
      </c>
      <c r="Z155" s="45">
        <f>Z154</f>
        <v>0</v>
      </c>
      <c r="AA155" s="12">
        <f t="shared" si="520"/>
        <v>0</v>
      </c>
      <c r="AB155" s="23">
        <f t="shared" si="521"/>
        <v>0</v>
      </c>
      <c r="AC155" s="45">
        <f>AC154</f>
        <v>0</v>
      </c>
      <c r="AD155" s="12">
        <f t="shared" si="522"/>
        <v>0</v>
      </c>
      <c r="AE155" s="23">
        <f t="shared" si="523"/>
        <v>0</v>
      </c>
      <c r="AF155" s="45">
        <f>AF154</f>
        <v>0</v>
      </c>
      <c r="AG155" s="12">
        <f t="shared" si="524"/>
        <v>0</v>
      </c>
      <c r="AH155" s="23">
        <f t="shared" si="525"/>
        <v>0</v>
      </c>
      <c r="AI155" s="45">
        <f>AI154</f>
        <v>0</v>
      </c>
      <c r="AJ155" s="12">
        <f t="shared" si="526"/>
        <v>0</v>
      </c>
      <c r="AK155" s="23">
        <f t="shared" si="527"/>
        <v>0</v>
      </c>
      <c r="AL155" s="45">
        <f>AL154</f>
        <v>0</v>
      </c>
      <c r="AM155" s="12">
        <f t="shared" si="528"/>
        <v>0</v>
      </c>
      <c r="AN155" s="23">
        <f t="shared" si="529"/>
        <v>0</v>
      </c>
      <c r="AO155" s="45">
        <f>AO154</f>
        <v>0</v>
      </c>
      <c r="AP155" s="12">
        <f t="shared" si="530"/>
        <v>0</v>
      </c>
      <c r="AQ155" s="23">
        <f t="shared" si="531"/>
        <v>0</v>
      </c>
      <c r="AR155" s="45">
        <f>AR154</f>
        <v>0</v>
      </c>
      <c r="AS155" s="12">
        <f t="shared" si="532"/>
        <v>0</v>
      </c>
      <c r="AT155" s="23">
        <f t="shared" si="533"/>
        <v>0</v>
      </c>
      <c r="AU155" s="45">
        <f>AU154</f>
        <v>0</v>
      </c>
      <c r="AV155" s="12">
        <f t="shared" si="534"/>
        <v>0</v>
      </c>
      <c r="AW155" s="23">
        <f t="shared" si="535"/>
        <v>0</v>
      </c>
      <c r="AX155" s="45">
        <f>AX154</f>
        <v>0</v>
      </c>
      <c r="AY155" s="12">
        <f t="shared" si="536"/>
        <v>0</v>
      </c>
      <c r="AZ155" s="23">
        <f t="shared" si="537"/>
        <v>0</v>
      </c>
      <c r="BA155" s="45">
        <f>BA154</f>
        <v>0</v>
      </c>
      <c r="BB155" s="12">
        <f t="shared" si="538"/>
        <v>0</v>
      </c>
      <c r="BC155" s="23">
        <f t="shared" si="539"/>
        <v>0</v>
      </c>
      <c r="BD155" s="45">
        <f>BD154</f>
        <v>0</v>
      </c>
      <c r="BE155" s="12">
        <f t="shared" si="540"/>
        <v>0</v>
      </c>
      <c r="BF155" s="23">
        <f t="shared" si="541"/>
        <v>0</v>
      </c>
      <c r="BG155" s="45">
        <f>BG154</f>
        <v>0</v>
      </c>
      <c r="BH155" s="12">
        <f t="shared" si="542"/>
        <v>0</v>
      </c>
      <c r="BI155" s="23">
        <f t="shared" si="543"/>
        <v>0</v>
      </c>
      <c r="BJ155" s="45">
        <f>BJ154</f>
        <v>0</v>
      </c>
      <c r="BK155" s="12">
        <f t="shared" si="544"/>
        <v>0</v>
      </c>
      <c r="BL155" s="23">
        <f t="shared" si="545"/>
        <v>0</v>
      </c>
      <c r="BM155" s="45">
        <f>BM154</f>
        <v>0</v>
      </c>
      <c r="BN155" s="12">
        <f t="shared" si="546"/>
        <v>0</v>
      </c>
      <c r="BO155" s="23">
        <f t="shared" si="547"/>
        <v>0</v>
      </c>
      <c r="BP155" s="45">
        <f>BP154</f>
        <v>0</v>
      </c>
      <c r="BQ155" s="12">
        <f t="shared" si="548"/>
        <v>0</v>
      </c>
      <c r="BR155" s="23">
        <f t="shared" si="549"/>
        <v>0</v>
      </c>
      <c r="BS155" s="45">
        <f>BS154</f>
        <v>0</v>
      </c>
      <c r="BT155" s="12">
        <f t="shared" si="550"/>
        <v>0</v>
      </c>
      <c r="BU155" s="23">
        <f t="shared" si="551"/>
        <v>0</v>
      </c>
      <c r="BV155" s="45">
        <f>BV154</f>
        <v>0</v>
      </c>
      <c r="BW155" s="12">
        <f t="shared" si="552"/>
        <v>0</v>
      </c>
      <c r="BX155" s="23">
        <f t="shared" si="553"/>
        <v>0</v>
      </c>
      <c r="BY155" s="45">
        <f>BY154</f>
        <v>0</v>
      </c>
      <c r="BZ155" s="12">
        <f t="shared" si="554"/>
        <v>0</v>
      </c>
      <c r="CA155" s="23">
        <f t="shared" si="555"/>
        <v>0</v>
      </c>
      <c r="CB155" s="45">
        <f>CB154</f>
        <v>0</v>
      </c>
      <c r="CC155" s="12">
        <f t="shared" si="556"/>
        <v>0</v>
      </c>
      <c r="CD155" s="23">
        <f t="shared" si="557"/>
        <v>0</v>
      </c>
      <c r="CE155" s="45">
        <f>CE154</f>
        <v>0</v>
      </c>
      <c r="CF155" s="12">
        <f t="shared" si="558"/>
        <v>0</v>
      </c>
      <c r="CG155" s="23">
        <f t="shared" si="559"/>
        <v>0</v>
      </c>
      <c r="CH155" s="45">
        <f>CH154</f>
        <v>0</v>
      </c>
      <c r="CI155" s="12">
        <f t="shared" si="560"/>
        <v>0</v>
      </c>
      <c r="CJ155" s="23">
        <f t="shared" si="561"/>
        <v>0</v>
      </c>
      <c r="CK155" s="45">
        <f>CK154</f>
        <v>0</v>
      </c>
      <c r="CL155" s="12">
        <f t="shared" si="562"/>
        <v>0</v>
      </c>
      <c r="CM155" s="23">
        <f t="shared" si="563"/>
        <v>0</v>
      </c>
      <c r="CN155" s="45">
        <f>CN154</f>
        <v>0</v>
      </c>
      <c r="CO155" s="12">
        <f t="shared" si="564"/>
        <v>0</v>
      </c>
      <c r="CP155" s="23">
        <f t="shared" si="565"/>
        <v>0</v>
      </c>
      <c r="CQ155" s="45">
        <f>CQ154</f>
        <v>0</v>
      </c>
      <c r="CR155" s="12">
        <f t="shared" si="566"/>
        <v>0</v>
      </c>
      <c r="CS155" s="23">
        <f t="shared" si="567"/>
        <v>0</v>
      </c>
      <c r="CT155" s="45">
        <f>CT154</f>
        <v>0</v>
      </c>
      <c r="CU155" s="12">
        <f t="shared" si="568"/>
        <v>0</v>
      </c>
      <c r="CV155" s="23">
        <f t="shared" si="569"/>
        <v>0</v>
      </c>
      <c r="CW155" s="45">
        <f>CW154</f>
        <v>0</v>
      </c>
      <c r="CX155" s="12">
        <f t="shared" si="570"/>
        <v>0</v>
      </c>
      <c r="CY155" s="24">
        <f t="shared" si="571"/>
        <v>0</v>
      </c>
      <c r="CZ155" s="45">
        <f>CZ154</f>
        <v>0</v>
      </c>
      <c r="DA155" s="12">
        <f t="shared" si="572"/>
        <v>0</v>
      </c>
      <c r="DB155" s="23">
        <f t="shared" si="573"/>
        <v>0</v>
      </c>
    </row>
    <row r="156" spans="1:106" ht="15.75" hidden="1" thickBot="1" x14ac:dyDescent="0.35">
      <c r="A156" s="1"/>
      <c r="B156" s="1"/>
      <c r="C156" s="1"/>
      <c r="D156" s="116" t="str">
        <f t="shared" si="511"/>
        <v>-</v>
      </c>
      <c r="E156" s="230"/>
      <c r="F156" s="235" t="s">
        <v>183</v>
      </c>
      <c r="G156" s="225"/>
      <c r="H156" s="225"/>
      <c r="I156" s="236">
        <v>15</v>
      </c>
      <c r="J156" s="125"/>
      <c r="K156" s="126" t="str">
        <f>+IF(F156="","",IF(F156=VLOOKUP(F156,'Master Data (December 2025)'!$B$10:$B$1857,1),"-","No Data"))</f>
        <v>-</v>
      </c>
      <c r="L156" s="127">
        <v>700</v>
      </c>
      <c r="M156" s="127">
        <v>1</v>
      </c>
      <c r="N156" s="45">
        <f>N155</f>
        <v>0</v>
      </c>
      <c r="O156" s="12">
        <f t="shared" si="512"/>
        <v>0</v>
      </c>
      <c r="P156" s="23">
        <f t="shared" si="513"/>
        <v>0</v>
      </c>
      <c r="Q156" s="45">
        <f>Q155</f>
        <v>0</v>
      </c>
      <c r="R156" s="12">
        <f t="shared" si="514"/>
        <v>0</v>
      </c>
      <c r="S156" s="23">
        <f t="shared" si="515"/>
        <v>0</v>
      </c>
      <c r="T156" s="45">
        <f>T155</f>
        <v>0</v>
      </c>
      <c r="U156" s="12">
        <f t="shared" si="516"/>
        <v>0</v>
      </c>
      <c r="V156" s="23">
        <f t="shared" si="517"/>
        <v>0</v>
      </c>
      <c r="W156" s="45">
        <f>W155</f>
        <v>0</v>
      </c>
      <c r="X156" s="12">
        <f t="shared" si="518"/>
        <v>0</v>
      </c>
      <c r="Y156" s="23">
        <f t="shared" si="519"/>
        <v>0</v>
      </c>
      <c r="Z156" s="45">
        <f>Z155</f>
        <v>0</v>
      </c>
      <c r="AA156" s="12">
        <f t="shared" si="520"/>
        <v>0</v>
      </c>
      <c r="AB156" s="23">
        <f t="shared" si="521"/>
        <v>0</v>
      </c>
      <c r="AC156" s="45">
        <f>AC155</f>
        <v>0</v>
      </c>
      <c r="AD156" s="12">
        <f t="shared" si="522"/>
        <v>0</v>
      </c>
      <c r="AE156" s="23">
        <f t="shared" si="523"/>
        <v>0</v>
      </c>
      <c r="AF156" s="45">
        <f>AF155</f>
        <v>0</v>
      </c>
      <c r="AG156" s="12">
        <f t="shared" si="524"/>
        <v>0</v>
      </c>
      <c r="AH156" s="23">
        <f t="shared" si="525"/>
        <v>0</v>
      </c>
      <c r="AI156" s="45">
        <f>AI155</f>
        <v>0</v>
      </c>
      <c r="AJ156" s="12">
        <f t="shared" si="526"/>
        <v>0</v>
      </c>
      <c r="AK156" s="23">
        <f t="shared" si="527"/>
        <v>0</v>
      </c>
      <c r="AL156" s="45">
        <f>AL155</f>
        <v>0</v>
      </c>
      <c r="AM156" s="12">
        <f t="shared" si="528"/>
        <v>0</v>
      </c>
      <c r="AN156" s="23">
        <f t="shared" si="529"/>
        <v>0</v>
      </c>
      <c r="AO156" s="45">
        <f>AO155</f>
        <v>0</v>
      </c>
      <c r="AP156" s="12">
        <f t="shared" si="530"/>
        <v>0</v>
      </c>
      <c r="AQ156" s="23">
        <f t="shared" si="531"/>
        <v>0</v>
      </c>
      <c r="AR156" s="45">
        <f>AR155</f>
        <v>0</v>
      </c>
      <c r="AS156" s="12">
        <f t="shared" si="532"/>
        <v>0</v>
      </c>
      <c r="AT156" s="23">
        <f t="shared" si="533"/>
        <v>0</v>
      </c>
      <c r="AU156" s="45">
        <f>AU155</f>
        <v>0</v>
      </c>
      <c r="AV156" s="12">
        <f t="shared" si="534"/>
        <v>0</v>
      </c>
      <c r="AW156" s="23">
        <f t="shared" si="535"/>
        <v>0</v>
      </c>
      <c r="AX156" s="45">
        <f>AX155</f>
        <v>0</v>
      </c>
      <c r="AY156" s="12">
        <f t="shared" si="536"/>
        <v>0</v>
      </c>
      <c r="AZ156" s="23">
        <f t="shared" si="537"/>
        <v>0</v>
      </c>
      <c r="BA156" s="45">
        <f>BA155</f>
        <v>0</v>
      </c>
      <c r="BB156" s="12">
        <f t="shared" si="538"/>
        <v>0</v>
      </c>
      <c r="BC156" s="23">
        <f t="shared" si="539"/>
        <v>0</v>
      </c>
      <c r="BD156" s="45">
        <f>BD155</f>
        <v>0</v>
      </c>
      <c r="BE156" s="12">
        <f t="shared" si="540"/>
        <v>0</v>
      </c>
      <c r="BF156" s="23">
        <f t="shared" si="541"/>
        <v>0</v>
      </c>
      <c r="BG156" s="45">
        <f>BG155</f>
        <v>0</v>
      </c>
      <c r="BH156" s="12">
        <f t="shared" si="542"/>
        <v>0</v>
      </c>
      <c r="BI156" s="23">
        <f t="shared" si="543"/>
        <v>0</v>
      </c>
      <c r="BJ156" s="45">
        <f>BJ155</f>
        <v>0</v>
      </c>
      <c r="BK156" s="12">
        <f t="shared" si="544"/>
        <v>0</v>
      </c>
      <c r="BL156" s="23">
        <f t="shared" si="545"/>
        <v>0</v>
      </c>
      <c r="BM156" s="45">
        <f>BM155</f>
        <v>0</v>
      </c>
      <c r="BN156" s="12">
        <f t="shared" si="546"/>
        <v>0</v>
      </c>
      <c r="BO156" s="23">
        <f t="shared" si="547"/>
        <v>0</v>
      </c>
      <c r="BP156" s="45">
        <f>BP155</f>
        <v>0</v>
      </c>
      <c r="BQ156" s="12">
        <f t="shared" si="548"/>
        <v>0</v>
      </c>
      <c r="BR156" s="23">
        <f t="shared" si="549"/>
        <v>0</v>
      </c>
      <c r="BS156" s="45">
        <f>BS155</f>
        <v>0</v>
      </c>
      <c r="BT156" s="12">
        <f t="shared" si="550"/>
        <v>0</v>
      </c>
      <c r="BU156" s="23">
        <f t="shared" si="551"/>
        <v>0</v>
      </c>
      <c r="BV156" s="45">
        <f>BV155</f>
        <v>0</v>
      </c>
      <c r="BW156" s="12">
        <f t="shared" si="552"/>
        <v>0</v>
      </c>
      <c r="BX156" s="23">
        <f t="shared" si="553"/>
        <v>0</v>
      </c>
      <c r="BY156" s="45">
        <f>BY155</f>
        <v>0</v>
      </c>
      <c r="BZ156" s="12">
        <f t="shared" si="554"/>
        <v>0</v>
      </c>
      <c r="CA156" s="23">
        <f t="shared" si="555"/>
        <v>0</v>
      </c>
      <c r="CB156" s="45">
        <f>CB155</f>
        <v>0</v>
      </c>
      <c r="CC156" s="12">
        <f t="shared" si="556"/>
        <v>0</v>
      </c>
      <c r="CD156" s="23">
        <f t="shared" si="557"/>
        <v>0</v>
      </c>
      <c r="CE156" s="45">
        <f>CE155</f>
        <v>0</v>
      </c>
      <c r="CF156" s="12">
        <f t="shared" si="558"/>
        <v>0</v>
      </c>
      <c r="CG156" s="23">
        <f t="shared" si="559"/>
        <v>0</v>
      </c>
      <c r="CH156" s="45">
        <f>CH155</f>
        <v>0</v>
      </c>
      <c r="CI156" s="12">
        <f t="shared" si="560"/>
        <v>0</v>
      </c>
      <c r="CJ156" s="23">
        <f t="shared" si="561"/>
        <v>0</v>
      </c>
      <c r="CK156" s="45">
        <f>CK155</f>
        <v>0</v>
      </c>
      <c r="CL156" s="12">
        <f t="shared" si="562"/>
        <v>0</v>
      </c>
      <c r="CM156" s="23">
        <f t="shared" si="563"/>
        <v>0</v>
      </c>
      <c r="CN156" s="45">
        <f>CN155</f>
        <v>0</v>
      </c>
      <c r="CO156" s="12">
        <f t="shared" si="564"/>
        <v>0</v>
      </c>
      <c r="CP156" s="23">
        <f t="shared" si="565"/>
        <v>0</v>
      </c>
      <c r="CQ156" s="45">
        <f>CQ155</f>
        <v>0</v>
      </c>
      <c r="CR156" s="12">
        <f t="shared" si="566"/>
        <v>0</v>
      </c>
      <c r="CS156" s="23">
        <f t="shared" si="567"/>
        <v>0</v>
      </c>
      <c r="CT156" s="45">
        <f>CT155</f>
        <v>0</v>
      </c>
      <c r="CU156" s="12">
        <f t="shared" si="568"/>
        <v>0</v>
      </c>
      <c r="CV156" s="23">
        <f t="shared" si="569"/>
        <v>0</v>
      </c>
      <c r="CW156" s="45">
        <f>CW155</f>
        <v>0</v>
      </c>
      <c r="CX156" s="12">
        <f t="shared" si="570"/>
        <v>0</v>
      </c>
      <c r="CY156" s="24">
        <f t="shared" si="571"/>
        <v>0</v>
      </c>
      <c r="CZ156" s="45">
        <f>CZ155</f>
        <v>0</v>
      </c>
      <c r="DA156" s="12">
        <f t="shared" si="572"/>
        <v>0</v>
      </c>
      <c r="DB156" s="23">
        <f t="shared" si="573"/>
        <v>0</v>
      </c>
    </row>
    <row r="157" spans="1:106" ht="15.75" hidden="1" thickBot="1" x14ac:dyDescent="0.35">
      <c r="A157" s="1"/>
      <c r="B157" s="1"/>
      <c r="C157" s="1"/>
      <c r="D157" s="116" t="str">
        <f t="shared" si="511"/>
        <v>-</v>
      </c>
      <c r="E157" s="230"/>
      <c r="F157" s="235" t="s">
        <v>186</v>
      </c>
      <c r="G157" s="225"/>
      <c r="H157" s="225"/>
      <c r="I157" s="236">
        <v>15</v>
      </c>
      <c r="J157" s="125"/>
      <c r="K157" s="126" t="str">
        <f>+IF(F157="","",IF(F157=VLOOKUP(F157,'Master Data (December 2025)'!$B$10:$B$1857,1),"-","No Data"))</f>
        <v>-</v>
      </c>
      <c r="L157" s="127">
        <v>700</v>
      </c>
      <c r="M157" s="127">
        <v>1</v>
      </c>
      <c r="N157" s="45">
        <f>N156</f>
        <v>0</v>
      </c>
      <c r="O157" s="12">
        <f t="shared" si="512"/>
        <v>0</v>
      </c>
      <c r="P157" s="23">
        <f t="shared" si="513"/>
        <v>0</v>
      </c>
      <c r="Q157" s="45">
        <f>Q156</f>
        <v>0</v>
      </c>
      <c r="R157" s="12">
        <f t="shared" si="514"/>
        <v>0</v>
      </c>
      <c r="S157" s="23">
        <f t="shared" si="515"/>
        <v>0</v>
      </c>
      <c r="T157" s="45">
        <f>T156</f>
        <v>0</v>
      </c>
      <c r="U157" s="12">
        <f t="shared" si="516"/>
        <v>0</v>
      </c>
      <c r="V157" s="23">
        <f t="shared" si="517"/>
        <v>0</v>
      </c>
      <c r="W157" s="45">
        <f>W156</f>
        <v>0</v>
      </c>
      <c r="X157" s="12">
        <f t="shared" si="518"/>
        <v>0</v>
      </c>
      <c r="Y157" s="23">
        <f t="shared" si="519"/>
        <v>0</v>
      </c>
      <c r="Z157" s="45">
        <f>Z156</f>
        <v>0</v>
      </c>
      <c r="AA157" s="12">
        <f t="shared" si="520"/>
        <v>0</v>
      </c>
      <c r="AB157" s="23">
        <f t="shared" si="521"/>
        <v>0</v>
      </c>
      <c r="AC157" s="45">
        <f>AC156</f>
        <v>0</v>
      </c>
      <c r="AD157" s="12">
        <f t="shared" si="522"/>
        <v>0</v>
      </c>
      <c r="AE157" s="23">
        <f t="shared" si="523"/>
        <v>0</v>
      </c>
      <c r="AF157" s="45">
        <f>AF156</f>
        <v>0</v>
      </c>
      <c r="AG157" s="12">
        <f t="shared" si="524"/>
        <v>0</v>
      </c>
      <c r="AH157" s="23">
        <f t="shared" si="525"/>
        <v>0</v>
      </c>
      <c r="AI157" s="45">
        <f>AI156</f>
        <v>0</v>
      </c>
      <c r="AJ157" s="12">
        <f t="shared" si="526"/>
        <v>0</v>
      </c>
      <c r="AK157" s="23">
        <f t="shared" si="527"/>
        <v>0</v>
      </c>
      <c r="AL157" s="45">
        <f>AL156</f>
        <v>0</v>
      </c>
      <c r="AM157" s="12">
        <f t="shared" si="528"/>
        <v>0</v>
      </c>
      <c r="AN157" s="23">
        <f t="shared" si="529"/>
        <v>0</v>
      </c>
      <c r="AO157" s="45">
        <f>AO156</f>
        <v>0</v>
      </c>
      <c r="AP157" s="12">
        <f t="shared" si="530"/>
        <v>0</v>
      </c>
      <c r="AQ157" s="23">
        <f t="shared" si="531"/>
        <v>0</v>
      </c>
      <c r="AR157" s="45">
        <f>AR156</f>
        <v>0</v>
      </c>
      <c r="AS157" s="12">
        <f t="shared" si="532"/>
        <v>0</v>
      </c>
      <c r="AT157" s="23">
        <f t="shared" si="533"/>
        <v>0</v>
      </c>
      <c r="AU157" s="45">
        <f>AU156</f>
        <v>0</v>
      </c>
      <c r="AV157" s="12">
        <f t="shared" si="534"/>
        <v>0</v>
      </c>
      <c r="AW157" s="23">
        <f t="shared" si="535"/>
        <v>0</v>
      </c>
      <c r="AX157" s="45">
        <f>AX156</f>
        <v>0</v>
      </c>
      <c r="AY157" s="12">
        <f t="shared" si="536"/>
        <v>0</v>
      </c>
      <c r="AZ157" s="23">
        <f t="shared" si="537"/>
        <v>0</v>
      </c>
      <c r="BA157" s="45">
        <f>BA156</f>
        <v>0</v>
      </c>
      <c r="BB157" s="12">
        <f t="shared" si="538"/>
        <v>0</v>
      </c>
      <c r="BC157" s="23">
        <f t="shared" si="539"/>
        <v>0</v>
      </c>
      <c r="BD157" s="45">
        <f>BD156</f>
        <v>0</v>
      </c>
      <c r="BE157" s="12">
        <f t="shared" si="540"/>
        <v>0</v>
      </c>
      <c r="BF157" s="23">
        <f t="shared" si="541"/>
        <v>0</v>
      </c>
      <c r="BG157" s="45">
        <f>BG156</f>
        <v>0</v>
      </c>
      <c r="BH157" s="12">
        <f t="shared" si="542"/>
        <v>0</v>
      </c>
      <c r="BI157" s="23">
        <f t="shared" si="543"/>
        <v>0</v>
      </c>
      <c r="BJ157" s="45">
        <f>BJ156</f>
        <v>0</v>
      </c>
      <c r="BK157" s="12">
        <f t="shared" si="544"/>
        <v>0</v>
      </c>
      <c r="BL157" s="23">
        <f t="shared" si="545"/>
        <v>0</v>
      </c>
      <c r="BM157" s="45">
        <f>BM156</f>
        <v>0</v>
      </c>
      <c r="BN157" s="12">
        <f t="shared" si="546"/>
        <v>0</v>
      </c>
      <c r="BO157" s="23">
        <f t="shared" si="547"/>
        <v>0</v>
      </c>
      <c r="BP157" s="45">
        <f>BP156</f>
        <v>0</v>
      </c>
      <c r="BQ157" s="12">
        <f t="shared" si="548"/>
        <v>0</v>
      </c>
      <c r="BR157" s="23">
        <f t="shared" si="549"/>
        <v>0</v>
      </c>
      <c r="BS157" s="45">
        <f>BS156</f>
        <v>0</v>
      </c>
      <c r="BT157" s="12">
        <f t="shared" si="550"/>
        <v>0</v>
      </c>
      <c r="BU157" s="23">
        <f t="shared" si="551"/>
        <v>0</v>
      </c>
      <c r="BV157" s="45">
        <f>BV156</f>
        <v>0</v>
      </c>
      <c r="BW157" s="12">
        <f t="shared" si="552"/>
        <v>0</v>
      </c>
      <c r="BX157" s="23">
        <f t="shared" si="553"/>
        <v>0</v>
      </c>
      <c r="BY157" s="45">
        <f>BY156</f>
        <v>0</v>
      </c>
      <c r="BZ157" s="12">
        <f t="shared" si="554"/>
        <v>0</v>
      </c>
      <c r="CA157" s="23">
        <f t="shared" si="555"/>
        <v>0</v>
      </c>
      <c r="CB157" s="45">
        <f>CB156</f>
        <v>0</v>
      </c>
      <c r="CC157" s="12">
        <f t="shared" si="556"/>
        <v>0</v>
      </c>
      <c r="CD157" s="23">
        <f t="shared" si="557"/>
        <v>0</v>
      </c>
      <c r="CE157" s="45">
        <f>CE156</f>
        <v>0</v>
      </c>
      <c r="CF157" s="12">
        <f t="shared" si="558"/>
        <v>0</v>
      </c>
      <c r="CG157" s="23">
        <f t="shared" si="559"/>
        <v>0</v>
      </c>
      <c r="CH157" s="45">
        <f>CH156</f>
        <v>0</v>
      </c>
      <c r="CI157" s="12">
        <f t="shared" si="560"/>
        <v>0</v>
      </c>
      <c r="CJ157" s="23">
        <f t="shared" si="561"/>
        <v>0</v>
      </c>
      <c r="CK157" s="45">
        <f>CK156</f>
        <v>0</v>
      </c>
      <c r="CL157" s="12">
        <f t="shared" si="562"/>
        <v>0</v>
      </c>
      <c r="CM157" s="23">
        <f t="shared" si="563"/>
        <v>0</v>
      </c>
      <c r="CN157" s="45">
        <f>CN156</f>
        <v>0</v>
      </c>
      <c r="CO157" s="12">
        <f t="shared" si="564"/>
        <v>0</v>
      </c>
      <c r="CP157" s="23">
        <f t="shared" si="565"/>
        <v>0</v>
      </c>
      <c r="CQ157" s="45">
        <f>CQ156</f>
        <v>0</v>
      </c>
      <c r="CR157" s="12">
        <f t="shared" si="566"/>
        <v>0</v>
      </c>
      <c r="CS157" s="23">
        <f t="shared" si="567"/>
        <v>0</v>
      </c>
      <c r="CT157" s="45">
        <f>CT156</f>
        <v>0</v>
      </c>
      <c r="CU157" s="12">
        <f t="shared" si="568"/>
        <v>0</v>
      </c>
      <c r="CV157" s="23">
        <f t="shared" si="569"/>
        <v>0</v>
      </c>
      <c r="CW157" s="45">
        <f>CW156</f>
        <v>0</v>
      </c>
      <c r="CX157" s="12">
        <f t="shared" si="570"/>
        <v>0</v>
      </c>
      <c r="CY157" s="24">
        <f t="shared" si="571"/>
        <v>0</v>
      </c>
      <c r="CZ157" s="45">
        <f>CZ156</f>
        <v>0</v>
      </c>
      <c r="DA157" s="12">
        <f t="shared" si="572"/>
        <v>0</v>
      </c>
      <c r="DB157" s="23">
        <f t="shared" si="573"/>
        <v>0</v>
      </c>
    </row>
    <row r="158" spans="1:106" ht="15.75" hidden="1" thickBot="1" x14ac:dyDescent="0.35">
      <c r="A158" s="1"/>
      <c r="B158" s="1"/>
      <c r="C158" s="1"/>
      <c r="D158" s="116" t="str">
        <f t="shared" si="511"/>
        <v>-</v>
      </c>
      <c r="E158" s="230"/>
      <c r="F158" s="235" t="s">
        <v>193</v>
      </c>
      <c r="G158" s="225"/>
      <c r="H158" s="225"/>
      <c r="I158" s="236">
        <v>15</v>
      </c>
      <c r="J158" s="125"/>
      <c r="K158" s="126" t="str">
        <f>+IF(F158="","",IF(F158=VLOOKUP(F158,'Master Data (December 2025)'!$B$10:$B$1857,1),"-","No Data"))</f>
        <v>-</v>
      </c>
      <c r="L158" s="127">
        <v>700</v>
      </c>
      <c r="M158" s="127">
        <v>1</v>
      </c>
      <c r="N158" s="45">
        <f>N157</f>
        <v>0</v>
      </c>
      <c r="O158" s="12">
        <f t="shared" si="512"/>
        <v>0</v>
      </c>
      <c r="P158" s="23">
        <f t="shared" si="513"/>
        <v>0</v>
      </c>
      <c r="Q158" s="45">
        <f>Q157</f>
        <v>0</v>
      </c>
      <c r="R158" s="12">
        <f t="shared" si="514"/>
        <v>0</v>
      </c>
      <c r="S158" s="23">
        <f t="shared" si="515"/>
        <v>0</v>
      </c>
      <c r="T158" s="45">
        <f>T157</f>
        <v>0</v>
      </c>
      <c r="U158" s="12">
        <f t="shared" si="516"/>
        <v>0</v>
      </c>
      <c r="V158" s="23">
        <f t="shared" si="517"/>
        <v>0</v>
      </c>
      <c r="W158" s="45">
        <f>W157</f>
        <v>0</v>
      </c>
      <c r="X158" s="12">
        <f t="shared" si="518"/>
        <v>0</v>
      </c>
      <c r="Y158" s="23">
        <f t="shared" si="519"/>
        <v>0</v>
      </c>
      <c r="Z158" s="45">
        <f>Z157</f>
        <v>0</v>
      </c>
      <c r="AA158" s="12">
        <f t="shared" si="520"/>
        <v>0</v>
      </c>
      <c r="AB158" s="23">
        <f t="shared" si="521"/>
        <v>0</v>
      </c>
      <c r="AC158" s="45">
        <f>AC157</f>
        <v>0</v>
      </c>
      <c r="AD158" s="12">
        <f t="shared" si="522"/>
        <v>0</v>
      </c>
      <c r="AE158" s="23">
        <f t="shared" si="523"/>
        <v>0</v>
      </c>
      <c r="AF158" s="45">
        <f>AF157</f>
        <v>0</v>
      </c>
      <c r="AG158" s="12">
        <f t="shared" si="524"/>
        <v>0</v>
      </c>
      <c r="AH158" s="23">
        <f t="shared" si="525"/>
        <v>0</v>
      </c>
      <c r="AI158" s="45">
        <f>AI157</f>
        <v>0</v>
      </c>
      <c r="AJ158" s="12">
        <f t="shared" si="526"/>
        <v>0</v>
      </c>
      <c r="AK158" s="23">
        <f t="shared" si="527"/>
        <v>0</v>
      </c>
      <c r="AL158" s="45">
        <f>AL157</f>
        <v>0</v>
      </c>
      <c r="AM158" s="12">
        <f t="shared" si="528"/>
        <v>0</v>
      </c>
      <c r="AN158" s="23">
        <f t="shared" si="529"/>
        <v>0</v>
      </c>
      <c r="AO158" s="45">
        <f>AO157</f>
        <v>0</v>
      </c>
      <c r="AP158" s="12">
        <f t="shared" si="530"/>
        <v>0</v>
      </c>
      <c r="AQ158" s="23">
        <f t="shared" si="531"/>
        <v>0</v>
      </c>
      <c r="AR158" s="45">
        <f>AR157</f>
        <v>0</v>
      </c>
      <c r="AS158" s="12">
        <f t="shared" si="532"/>
        <v>0</v>
      </c>
      <c r="AT158" s="23">
        <f t="shared" si="533"/>
        <v>0</v>
      </c>
      <c r="AU158" s="45">
        <f>AU157</f>
        <v>0</v>
      </c>
      <c r="AV158" s="12">
        <f t="shared" si="534"/>
        <v>0</v>
      </c>
      <c r="AW158" s="23">
        <f t="shared" si="535"/>
        <v>0</v>
      </c>
      <c r="AX158" s="45">
        <f>AX157</f>
        <v>0</v>
      </c>
      <c r="AY158" s="12">
        <f t="shared" si="536"/>
        <v>0</v>
      </c>
      <c r="AZ158" s="23">
        <f t="shared" si="537"/>
        <v>0</v>
      </c>
      <c r="BA158" s="45">
        <f>BA157</f>
        <v>0</v>
      </c>
      <c r="BB158" s="12">
        <f t="shared" si="538"/>
        <v>0</v>
      </c>
      <c r="BC158" s="23">
        <f t="shared" si="539"/>
        <v>0</v>
      </c>
      <c r="BD158" s="45">
        <f>BD157</f>
        <v>0</v>
      </c>
      <c r="BE158" s="12">
        <f t="shared" si="540"/>
        <v>0</v>
      </c>
      <c r="BF158" s="23">
        <f t="shared" si="541"/>
        <v>0</v>
      </c>
      <c r="BG158" s="45">
        <f>BG157</f>
        <v>0</v>
      </c>
      <c r="BH158" s="12">
        <f t="shared" si="542"/>
        <v>0</v>
      </c>
      <c r="BI158" s="23">
        <f t="shared" si="543"/>
        <v>0</v>
      </c>
      <c r="BJ158" s="45">
        <f>BJ157</f>
        <v>0</v>
      </c>
      <c r="BK158" s="12">
        <f t="shared" si="544"/>
        <v>0</v>
      </c>
      <c r="BL158" s="23">
        <f t="shared" si="545"/>
        <v>0</v>
      </c>
      <c r="BM158" s="45">
        <f>BM157</f>
        <v>0</v>
      </c>
      <c r="BN158" s="12">
        <f t="shared" si="546"/>
        <v>0</v>
      </c>
      <c r="BO158" s="23">
        <f t="shared" si="547"/>
        <v>0</v>
      </c>
      <c r="BP158" s="45">
        <f>BP157</f>
        <v>0</v>
      </c>
      <c r="BQ158" s="12">
        <f t="shared" si="548"/>
        <v>0</v>
      </c>
      <c r="BR158" s="23">
        <f t="shared" si="549"/>
        <v>0</v>
      </c>
      <c r="BS158" s="45">
        <f>BS157</f>
        <v>0</v>
      </c>
      <c r="BT158" s="12">
        <f t="shared" si="550"/>
        <v>0</v>
      </c>
      <c r="BU158" s="23">
        <f t="shared" si="551"/>
        <v>0</v>
      </c>
      <c r="BV158" s="45">
        <f>BV157</f>
        <v>0</v>
      </c>
      <c r="BW158" s="12">
        <f t="shared" si="552"/>
        <v>0</v>
      </c>
      <c r="BX158" s="23">
        <f t="shared" si="553"/>
        <v>0</v>
      </c>
      <c r="BY158" s="45">
        <f>BY157</f>
        <v>0</v>
      </c>
      <c r="BZ158" s="12">
        <f t="shared" si="554"/>
        <v>0</v>
      </c>
      <c r="CA158" s="23">
        <f t="shared" si="555"/>
        <v>0</v>
      </c>
      <c r="CB158" s="45">
        <f>CB157</f>
        <v>0</v>
      </c>
      <c r="CC158" s="12">
        <f t="shared" si="556"/>
        <v>0</v>
      </c>
      <c r="CD158" s="23">
        <f t="shared" si="557"/>
        <v>0</v>
      </c>
      <c r="CE158" s="45">
        <f>CE157</f>
        <v>0</v>
      </c>
      <c r="CF158" s="12">
        <f t="shared" si="558"/>
        <v>0</v>
      </c>
      <c r="CG158" s="23">
        <f t="shared" si="559"/>
        <v>0</v>
      </c>
      <c r="CH158" s="45">
        <f>CH157</f>
        <v>0</v>
      </c>
      <c r="CI158" s="12">
        <f t="shared" si="560"/>
        <v>0</v>
      </c>
      <c r="CJ158" s="23">
        <f t="shared" si="561"/>
        <v>0</v>
      </c>
      <c r="CK158" s="45">
        <f>CK157</f>
        <v>0</v>
      </c>
      <c r="CL158" s="12">
        <f t="shared" si="562"/>
        <v>0</v>
      </c>
      <c r="CM158" s="23">
        <f t="shared" si="563"/>
        <v>0</v>
      </c>
      <c r="CN158" s="45">
        <f>CN157</f>
        <v>0</v>
      </c>
      <c r="CO158" s="12">
        <f t="shared" si="564"/>
        <v>0</v>
      </c>
      <c r="CP158" s="23">
        <f t="shared" si="565"/>
        <v>0</v>
      </c>
      <c r="CQ158" s="45">
        <f>CQ157</f>
        <v>0</v>
      </c>
      <c r="CR158" s="12">
        <f t="shared" si="566"/>
        <v>0</v>
      </c>
      <c r="CS158" s="23">
        <f t="shared" si="567"/>
        <v>0</v>
      </c>
      <c r="CT158" s="45">
        <f>CT157</f>
        <v>0</v>
      </c>
      <c r="CU158" s="12">
        <f t="shared" si="568"/>
        <v>0</v>
      </c>
      <c r="CV158" s="23">
        <f t="shared" si="569"/>
        <v>0</v>
      </c>
      <c r="CW158" s="45">
        <f>CW157</f>
        <v>0</v>
      </c>
      <c r="CX158" s="12">
        <f t="shared" si="570"/>
        <v>0</v>
      </c>
      <c r="CY158" s="24">
        <f t="shared" si="571"/>
        <v>0</v>
      </c>
      <c r="CZ158" s="45">
        <f>CZ157</f>
        <v>0</v>
      </c>
      <c r="DA158" s="12">
        <f t="shared" si="572"/>
        <v>0</v>
      </c>
      <c r="DB158" s="23">
        <f t="shared" si="573"/>
        <v>0</v>
      </c>
    </row>
    <row r="159" spans="1:106" ht="15.75" hidden="1" thickBot="1" x14ac:dyDescent="0.35">
      <c r="A159" s="1"/>
      <c r="B159" s="1"/>
      <c r="C159" s="1"/>
      <c r="D159" s="116" t="str">
        <f t="shared" si="511"/>
        <v>-</v>
      </c>
      <c r="E159" s="206"/>
      <c r="F159" s="235" t="s">
        <v>215</v>
      </c>
      <c r="G159" s="225"/>
      <c r="H159" s="225"/>
      <c r="I159" s="236">
        <v>1</v>
      </c>
      <c r="J159" s="125"/>
      <c r="K159" s="126" t="str">
        <f>+IF(F159="","",IF(F159=VLOOKUP(F159,'Master Data (December 2025)'!$B$10:$B$1857,1),"-","No Data"))</f>
        <v>-</v>
      </c>
      <c r="L159" s="127">
        <v>1</v>
      </c>
      <c r="M159" s="127">
        <v>1</v>
      </c>
      <c r="N159" s="45">
        <f>N158</f>
        <v>0</v>
      </c>
      <c r="O159" s="12">
        <f t="shared" si="512"/>
        <v>0</v>
      </c>
      <c r="P159" s="23">
        <f t="shared" si="513"/>
        <v>0</v>
      </c>
      <c r="Q159" s="45">
        <f>Q158</f>
        <v>0</v>
      </c>
      <c r="R159" s="12">
        <f t="shared" si="514"/>
        <v>0</v>
      </c>
      <c r="S159" s="23">
        <f t="shared" si="515"/>
        <v>0</v>
      </c>
      <c r="T159" s="45">
        <f>T158</f>
        <v>0</v>
      </c>
      <c r="U159" s="12">
        <f t="shared" si="516"/>
        <v>0</v>
      </c>
      <c r="V159" s="23">
        <f t="shared" si="517"/>
        <v>0</v>
      </c>
      <c r="W159" s="45">
        <f>W158</f>
        <v>0</v>
      </c>
      <c r="X159" s="12">
        <f t="shared" si="518"/>
        <v>0</v>
      </c>
      <c r="Y159" s="23">
        <f t="shared" si="519"/>
        <v>0</v>
      </c>
      <c r="Z159" s="45">
        <f>Z158</f>
        <v>0</v>
      </c>
      <c r="AA159" s="12">
        <f t="shared" si="520"/>
        <v>0</v>
      </c>
      <c r="AB159" s="23">
        <f t="shared" si="521"/>
        <v>0</v>
      </c>
      <c r="AC159" s="45">
        <f>AC158</f>
        <v>0</v>
      </c>
      <c r="AD159" s="12">
        <f t="shared" si="522"/>
        <v>0</v>
      </c>
      <c r="AE159" s="23">
        <f t="shared" si="523"/>
        <v>0</v>
      </c>
      <c r="AF159" s="45">
        <f>AF158</f>
        <v>0</v>
      </c>
      <c r="AG159" s="12">
        <f t="shared" si="524"/>
        <v>0</v>
      </c>
      <c r="AH159" s="23">
        <f t="shared" si="525"/>
        <v>0</v>
      </c>
      <c r="AI159" s="45">
        <f>AI158</f>
        <v>0</v>
      </c>
      <c r="AJ159" s="12">
        <f t="shared" si="526"/>
        <v>0</v>
      </c>
      <c r="AK159" s="23">
        <f t="shared" si="527"/>
        <v>0</v>
      </c>
      <c r="AL159" s="45">
        <f>AL158</f>
        <v>0</v>
      </c>
      <c r="AM159" s="12">
        <f t="shared" si="528"/>
        <v>0</v>
      </c>
      <c r="AN159" s="23">
        <f t="shared" si="529"/>
        <v>0</v>
      </c>
      <c r="AO159" s="45">
        <f>AO158</f>
        <v>0</v>
      </c>
      <c r="AP159" s="12">
        <f t="shared" si="530"/>
        <v>0</v>
      </c>
      <c r="AQ159" s="23">
        <f t="shared" si="531"/>
        <v>0</v>
      </c>
      <c r="AR159" s="45">
        <f>AR158</f>
        <v>0</v>
      </c>
      <c r="AS159" s="12">
        <f t="shared" si="532"/>
        <v>0</v>
      </c>
      <c r="AT159" s="23">
        <f t="shared" si="533"/>
        <v>0</v>
      </c>
      <c r="AU159" s="45">
        <f>AU158</f>
        <v>0</v>
      </c>
      <c r="AV159" s="12">
        <f t="shared" si="534"/>
        <v>0</v>
      </c>
      <c r="AW159" s="23">
        <f t="shared" si="535"/>
        <v>0</v>
      </c>
      <c r="AX159" s="45">
        <f>AX158</f>
        <v>0</v>
      </c>
      <c r="AY159" s="12">
        <f t="shared" si="536"/>
        <v>0</v>
      </c>
      <c r="AZ159" s="23">
        <f t="shared" si="537"/>
        <v>0</v>
      </c>
      <c r="BA159" s="45">
        <f>BA158</f>
        <v>0</v>
      </c>
      <c r="BB159" s="12">
        <f t="shared" si="538"/>
        <v>0</v>
      </c>
      <c r="BC159" s="23">
        <f t="shared" si="539"/>
        <v>0</v>
      </c>
      <c r="BD159" s="45">
        <f>BD158</f>
        <v>0</v>
      </c>
      <c r="BE159" s="12">
        <f t="shared" si="540"/>
        <v>0</v>
      </c>
      <c r="BF159" s="23">
        <f t="shared" si="541"/>
        <v>0</v>
      </c>
      <c r="BG159" s="45">
        <f>BG158</f>
        <v>0</v>
      </c>
      <c r="BH159" s="12">
        <f t="shared" si="542"/>
        <v>0</v>
      </c>
      <c r="BI159" s="23">
        <f t="shared" si="543"/>
        <v>0</v>
      </c>
      <c r="BJ159" s="45">
        <f>BJ158</f>
        <v>0</v>
      </c>
      <c r="BK159" s="12">
        <f t="shared" si="544"/>
        <v>0</v>
      </c>
      <c r="BL159" s="23">
        <f t="shared" si="545"/>
        <v>0</v>
      </c>
      <c r="BM159" s="45">
        <f>BM158</f>
        <v>0</v>
      </c>
      <c r="BN159" s="12">
        <f t="shared" si="546"/>
        <v>0</v>
      </c>
      <c r="BO159" s="23">
        <f t="shared" si="547"/>
        <v>0</v>
      </c>
      <c r="BP159" s="45">
        <f>BP158</f>
        <v>0</v>
      </c>
      <c r="BQ159" s="12">
        <f t="shared" si="548"/>
        <v>0</v>
      </c>
      <c r="BR159" s="23">
        <f t="shared" si="549"/>
        <v>0</v>
      </c>
      <c r="BS159" s="45">
        <f>BS158</f>
        <v>0</v>
      </c>
      <c r="BT159" s="12">
        <f t="shared" si="550"/>
        <v>0</v>
      </c>
      <c r="BU159" s="23">
        <f t="shared" si="551"/>
        <v>0</v>
      </c>
      <c r="BV159" s="45">
        <f>BV158</f>
        <v>0</v>
      </c>
      <c r="BW159" s="12">
        <f t="shared" si="552"/>
        <v>0</v>
      </c>
      <c r="BX159" s="23">
        <f t="shared" si="553"/>
        <v>0</v>
      </c>
      <c r="BY159" s="45">
        <f>BY158</f>
        <v>0</v>
      </c>
      <c r="BZ159" s="12">
        <f t="shared" si="554"/>
        <v>0</v>
      </c>
      <c r="CA159" s="23">
        <f t="shared" si="555"/>
        <v>0</v>
      </c>
      <c r="CB159" s="45">
        <f>CB158</f>
        <v>0</v>
      </c>
      <c r="CC159" s="12">
        <f t="shared" si="556"/>
        <v>0</v>
      </c>
      <c r="CD159" s="23">
        <f t="shared" si="557"/>
        <v>0</v>
      </c>
      <c r="CE159" s="45">
        <f>CE158</f>
        <v>0</v>
      </c>
      <c r="CF159" s="12">
        <f t="shared" si="558"/>
        <v>0</v>
      </c>
      <c r="CG159" s="23">
        <f t="shared" si="559"/>
        <v>0</v>
      </c>
      <c r="CH159" s="45">
        <f>CH158</f>
        <v>0</v>
      </c>
      <c r="CI159" s="12">
        <f t="shared" si="560"/>
        <v>0</v>
      </c>
      <c r="CJ159" s="23">
        <f t="shared" si="561"/>
        <v>0</v>
      </c>
      <c r="CK159" s="45">
        <f>CK158</f>
        <v>0</v>
      </c>
      <c r="CL159" s="12">
        <f t="shared" si="562"/>
        <v>0</v>
      </c>
      <c r="CM159" s="23">
        <f t="shared" si="563"/>
        <v>0</v>
      </c>
      <c r="CN159" s="45">
        <f>CN158</f>
        <v>0</v>
      </c>
      <c r="CO159" s="12">
        <f t="shared" si="564"/>
        <v>0</v>
      </c>
      <c r="CP159" s="23">
        <f t="shared" si="565"/>
        <v>0</v>
      </c>
      <c r="CQ159" s="45">
        <f>CQ158</f>
        <v>0</v>
      </c>
      <c r="CR159" s="12">
        <f t="shared" si="566"/>
        <v>0</v>
      </c>
      <c r="CS159" s="23">
        <f t="shared" si="567"/>
        <v>0</v>
      </c>
      <c r="CT159" s="45">
        <f>CT158</f>
        <v>0</v>
      </c>
      <c r="CU159" s="12">
        <f t="shared" si="568"/>
        <v>0</v>
      </c>
      <c r="CV159" s="23">
        <f t="shared" si="569"/>
        <v>0</v>
      </c>
      <c r="CW159" s="45">
        <f>CW158</f>
        <v>0</v>
      </c>
      <c r="CX159" s="12">
        <f t="shared" si="570"/>
        <v>0</v>
      </c>
      <c r="CY159" s="24">
        <f t="shared" si="571"/>
        <v>0</v>
      </c>
      <c r="CZ159" s="45">
        <f>CZ158</f>
        <v>0</v>
      </c>
      <c r="DA159" s="12">
        <f t="shared" si="572"/>
        <v>0</v>
      </c>
      <c r="DB159" s="23">
        <f t="shared" si="573"/>
        <v>0</v>
      </c>
    </row>
    <row r="160" spans="1:106" ht="15.75" hidden="1" thickBot="1" x14ac:dyDescent="0.35">
      <c r="A160" s="1"/>
      <c r="B160" s="1"/>
      <c r="C160" s="1"/>
      <c r="D160" s="116" t="str">
        <f t="shared" si="511"/>
        <v>-</v>
      </c>
      <c r="E160" s="230"/>
      <c r="F160" s="237" t="s">
        <v>232</v>
      </c>
      <c r="G160" s="225"/>
      <c r="H160" s="225"/>
      <c r="I160" s="238">
        <v>25</v>
      </c>
      <c r="J160" s="125"/>
      <c r="K160" s="126" t="str">
        <f>+IF(F160="","",IF(F160=VLOOKUP(F160,'Master Data (December 2025)'!$B$10:$B$1857,1),"-","No Data"))</f>
        <v>No Data</v>
      </c>
      <c r="L160" s="127">
        <v>1</v>
      </c>
      <c r="M160" s="127">
        <v>1</v>
      </c>
      <c r="N160" s="45"/>
      <c r="O160" s="12">
        <f t="shared" si="512"/>
        <v>0</v>
      </c>
      <c r="P160" s="23">
        <f t="shared" si="513"/>
        <v>0</v>
      </c>
      <c r="Q160" s="45"/>
      <c r="R160" s="12">
        <f t="shared" si="514"/>
        <v>0</v>
      </c>
      <c r="S160" s="23">
        <f t="shared" si="515"/>
        <v>0</v>
      </c>
      <c r="T160" s="45"/>
      <c r="U160" s="12">
        <f t="shared" si="516"/>
        <v>0</v>
      </c>
      <c r="V160" s="23">
        <f t="shared" si="517"/>
        <v>0</v>
      </c>
      <c r="W160" s="45"/>
      <c r="X160" s="12">
        <f t="shared" si="518"/>
        <v>0</v>
      </c>
      <c r="Y160" s="23">
        <f t="shared" si="519"/>
        <v>0</v>
      </c>
      <c r="Z160" s="45"/>
      <c r="AA160" s="12">
        <f t="shared" si="520"/>
        <v>0</v>
      </c>
      <c r="AB160" s="23">
        <f t="shared" si="521"/>
        <v>0</v>
      </c>
      <c r="AC160" s="45"/>
      <c r="AD160" s="12">
        <f t="shared" si="522"/>
        <v>0</v>
      </c>
      <c r="AE160" s="23">
        <f t="shared" si="523"/>
        <v>0</v>
      </c>
      <c r="AF160" s="45"/>
      <c r="AG160" s="12">
        <f t="shared" si="524"/>
        <v>0</v>
      </c>
      <c r="AH160" s="23">
        <f t="shared" si="525"/>
        <v>0</v>
      </c>
      <c r="AI160" s="45"/>
      <c r="AJ160" s="12">
        <f t="shared" si="526"/>
        <v>0</v>
      </c>
      <c r="AK160" s="23">
        <f t="shared" si="527"/>
        <v>0</v>
      </c>
      <c r="AL160" s="45"/>
      <c r="AM160" s="12">
        <f t="shared" si="528"/>
        <v>0</v>
      </c>
      <c r="AN160" s="23">
        <f t="shared" si="529"/>
        <v>0</v>
      </c>
      <c r="AO160" s="45"/>
      <c r="AP160" s="12">
        <f t="shared" si="530"/>
        <v>0</v>
      </c>
      <c r="AQ160" s="23">
        <f t="shared" si="531"/>
        <v>0</v>
      </c>
      <c r="AR160" s="45"/>
      <c r="AS160" s="12">
        <f t="shared" si="532"/>
        <v>0</v>
      </c>
      <c r="AT160" s="23">
        <f t="shared" si="533"/>
        <v>0</v>
      </c>
      <c r="AU160" s="45"/>
      <c r="AV160" s="12">
        <f t="shared" si="534"/>
        <v>0</v>
      </c>
      <c r="AW160" s="23">
        <f t="shared" si="535"/>
        <v>0</v>
      </c>
      <c r="AX160" s="45"/>
      <c r="AY160" s="12">
        <f t="shared" si="536"/>
        <v>0</v>
      </c>
      <c r="AZ160" s="23">
        <f t="shared" si="537"/>
        <v>0</v>
      </c>
      <c r="BA160" s="45"/>
      <c r="BB160" s="12">
        <f t="shared" si="538"/>
        <v>0</v>
      </c>
      <c r="BC160" s="23">
        <f t="shared" si="539"/>
        <v>0</v>
      </c>
      <c r="BD160" s="45"/>
      <c r="BE160" s="12">
        <f t="shared" si="540"/>
        <v>0</v>
      </c>
      <c r="BF160" s="23">
        <f t="shared" si="541"/>
        <v>0</v>
      </c>
      <c r="BG160" s="45"/>
      <c r="BH160" s="12">
        <f t="shared" si="542"/>
        <v>0</v>
      </c>
      <c r="BI160" s="23">
        <f t="shared" si="543"/>
        <v>0</v>
      </c>
      <c r="BJ160" s="45"/>
      <c r="BK160" s="12">
        <f t="shared" si="544"/>
        <v>0</v>
      </c>
      <c r="BL160" s="23">
        <f t="shared" si="545"/>
        <v>0</v>
      </c>
      <c r="BM160" s="45"/>
      <c r="BN160" s="12">
        <f t="shared" si="546"/>
        <v>0</v>
      </c>
      <c r="BO160" s="23">
        <f t="shared" si="547"/>
        <v>0</v>
      </c>
      <c r="BP160" s="45"/>
      <c r="BQ160" s="12">
        <f t="shared" si="548"/>
        <v>0</v>
      </c>
      <c r="BR160" s="23">
        <f t="shared" si="549"/>
        <v>0</v>
      </c>
      <c r="BS160" s="45"/>
      <c r="BT160" s="12">
        <f t="shared" si="550"/>
        <v>0</v>
      </c>
      <c r="BU160" s="23">
        <f t="shared" si="551"/>
        <v>0</v>
      </c>
      <c r="BV160" s="45"/>
      <c r="BW160" s="12">
        <f t="shared" si="552"/>
        <v>0</v>
      </c>
      <c r="BX160" s="23">
        <f t="shared" si="553"/>
        <v>0</v>
      </c>
      <c r="BY160" s="45"/>
      <c r="BZ160" s="12">
        <f t="shared" si="554"/>
        <v>0</v>
      </c>
      <c r="CA160" s="23">
        <f t="shared" si="555"/>
        <v>0</v>
      </c>
      <c r="CB160" s="45"/>
      <c r="CC160" s="12">
        <f t="shared" si="556"/>
        <v>0</v>
      </c>
      <c r="CD160" s="23">
        <f t="shared" si="557"/>
        <v>0</v>
      </c>
      <c r="CE160" s="45"/>
      <c r="CF160" s="12">
        <f t="shared" si="558"/>
        <v>0</v>
      </c>
      <c r="CG160" s="23">
        <f t="shared" si="559"/>
        <v>0</v>
      </c>
      <c r="CH160" s="45"/>
      <c r="CI160" s="12">
        <f t="shared" si="560"/>
        <v>0</v>
      </c>
      <c r="CJ160" s="23">
        <f t="shared" si="561"/>
        <v>0</v>
      </c>
      <c r="CK160" s="45"/>
      <c r="CL160" s="12">
        <f t="shared" si="562"/>
        <v>0</v>
      </c>
      <c r="CM160" s="23">
        <f t="shared" si="563"/>
        <v>0</v>
      </c>
      <c r="CN160" s="45"/>
      <c r="CO160" s="12">
        <f t="shared" si="564"/>
        <v>0</v>
      </c>
      <c r="CP160" s="23">
        <f t="shared" si="565"/>
        <v>0</v>
      </c>
      <c r="CQ160" s="45"/>
      <c r="CR160" s="12">
        <f t="shared" si="566"/>
        <v>0</v>
      </c>
      <c r="CS160" s="23">
        <f t="shared" si="567"/>
        <v>0</v>
      </c>
      <c r="CT160" s="45"/>
      <c r="CU160" s="12">
        <f t="shared" si="568"/>
        <v>0</v>
      </c>
      <c r="CV160" s="23">
        <f t="shared" si="569"/>
        <v>0</v>
      </c>
      <c r="CW160" s="45"/>
      <c r="CX160" s="12">
        <f t="shared" si="570"/>
        <v>0</v>
      </c>
      <c r="CY160" s="24">
        <f t="shared" si="571"/>
        <v>0</v>
      </c>
      <c r="CZ160" s="45"/>
      <c r="DA160" s="12">
        <f t="shared" si="572"/>
        <v>0</v>
      </c>
      <c r="DB160" s="23">
        <f t="shared" si="573"/>
        <v>0</v>
      </c>
    </row>
    <row r="161" spans="1:106" ht="15.75" hidden="1" thickBot="1" x14ac:dyDescent="0.35">
      <c r="A161" s="1"/>
      <c r="B161" s="1"/>
      <c r="C161" s="1"/>
      <c r="D161" s="116" t="str">
        <f t="shared" si="511"/>
        <v>-</v>
      </c>
      <c r="E161" s="230"/>
      <c r="F161" s="239" t="s">
        <v>231</v>
      </c>
      <c r="G161" s="92"/>
      <c r="H161" s="92"/>
      <c r="I161" s="240">
        <v>15</v>
      </c>
      <c r="J161" s="125"/>
      <c r="K161" s="126" t="str">
        <f>+IF(F161="","",IF(F161=VLOOKUP(F161,'Master Data (December 2025)'!$B$10:$B$1857,1),"-","No Data"))</f>
        <v>No Data</v>
      </c>
      <c r="L161" s="127">
        <v>1</v>
      </c>
      <c r="M161" s="127">
        <v>1</v>
      </c>
      <c r="N161" s="45"/>
      <c r="O161" s="12">
        <f t="shared" si="512"/>
        <v>0</v>
      </c>
      <c r="P161" s="23">
        <f t="shared" si="513"/>
        <v>0</v>
      </c>
      <c r="Q161" s="45"/>
      <c r="R161" s="12">
        <f t="shared" si="514"/>
        <v>0</v>
      </c>
      <c r="S161" s="23">
        <f t="shared" si="515"/>
        <v>0</v>
      </c>
      <c r="T161" s="45"/>
      <c r="U161" s="12">
        <f t="shared" si="516"/>
        <v>0</v>
      </c>
      <c r="V161" s="23">
        <f t="shared" si="517"/>
        <v>0</v>
      </c>
      <c r="W161" s="45"/>
      <c r="X161" s="12">
        <f t="shared" si="518"/>
        <v>0</v>
      </c>
      <c r="Y161" s="23">
        <f t="shared" si="519"/>
        <v>0</v>
      </c>
      <c r="Z161" s="45"/>
      <c r="AA161" s="12">
        <f t="shared" si="520"/>
        <v>0</v>
      </c>
      <c r="AB161" s="23">
        <f t="shared" si="521"/>
        <v>0</v>
      </c>
      <c r="AC161" s="45"/>
      <c r="AD161" s="12">
        <f t="shared" si="522"/>
        <v>0</v>
      </c>
      <c r="AE161" s="23">
        <f t="shared" si="523"/>
        <v>0</v>
      </c>
      <c r="AF161" s="45"/>
      <c r="AG161" s="12">
        <f t="shared" si="524"/>
        <v>0</v>
      </c>
      <c r="AH161" s="23">
        <f t="shared" si="525"/>
        <v>0</v>
      </c>
      <c r="AI161" s="45"/>
      <c r="AJ161" s="12">
        <f t="shared" si="526"/>
        <v>0</v>
      </c>
      <c r="AK161" s="23">
        <f t="shared" si="527"/>
        <v>0</v>
      </c>
      <c r="AL161" s="45"/>
      <c r="AM161" s="12">
        <f t="shared" si="528"/>
        <v>0</v>
      </c>
      <c r="AN161" s="23">
        <f t="shared" si="529"/>
        <v>0</v>
      </c>
      <c r="AO161" s="45"/>
      <c r="AP161" s="12">
        <f t="shared" si="530"/>
        <v>0</v>
      </c>
      <c r="AQ161" s="23">
        <f t="shared" si="531"/>
        <v>0</v>
      </c>
      <c r="AR161" s="45"/>
      <c r="AS161" s="12">
        <f t="shared" si="532"/>
        <v>0</v>
      </c>
      <c r="AT161" s="23">
        <f t="shared" si="533"/>
        <v>0</v>
      </c>
      <c r="AU161" s="45"/>
      <c r="AV161" s="12">
        <f t="shared" si="534"/>
        <v>0</v>
      </c>
      <c r="AW161" s="23">
        <f t="shared" si="535"/>
        <v>0</v>
      </c>
      <c r="AX161" s="45"/>
      <c r="AY161" s="12">
        <f t="shared" si="536"/>
        <v>0</v>
      </c>
      <c r="AZ161" s="23">
        <f t="shared" si="537"/>
        <v>0</v>
      </c>
      <c r="BA161" s="45"/>
      <c r="BB161" s="12">
        <f t="shared" si="538"/>
        <v>0</v>
      </c>
      <c r="BC161" s="23">
        <f t="shared" si="539"/>
        <v>0</v>
      </c>
      <c r="BD161" s="45"/>
      <c r="BE161" s="12">
        <f t="shared" si="540"/>
        <v>0</v>
      </c>
      <c r="BF161" s="23">
        <f t="shared" si="541"/>
        <v>0</v>
      </c>
      <c r="BG161" s="45"/>
      <c r="BH161" s="12">
        <f t="shared" si="542"/>
        <v>0</v>
      </c>
      <c r="BI161" s="23">
        <f t="shared" si="543"/>
        <v>0</v>
      </c>
      <c r="BJ161" s="45"/>
      <c r="BK161" s="12">
        <f t="shared" si="544"/>
        <v>0</v>
      </c>
      <c r="BL161" s="23">
        <f t="shared" si="545"/>
        <v>0</v>
      </c>
      <c r="BM161" s="45"/>
      <c r="BN161" s="12">
        <f t="shared" si="546"/>
        <v>0</v>
      </c>
      <c r="BO161" s="23">
        <f t="shared" si="547"/>
        <v>0</v>
      </c>
      <c r="BP161" s="45"/>
      <c r="BQ161" s="12">
        <f t="shared" si="548"/>
        <v>0</v>
      </c>
      <c r="BR161" s="23">
        <f t="shared" si="549"/>
        <v>0</v>
      </c>
      <c r="BS161" s="45"/>
      <c r="BT161" s="12">
        <f t="shared" si="550"/>
        <v>0</v>
      </c>
      <c r="BU161" s="23">
        <f t="shared" si="551"/>
        <v>0</v>
      </c>
      <c r="BV161" s="45"/>
      <c r="BW161" s="12">
        <f t="shared" si="552"/>
        <v>0</v>
      </c>
      <c r="BX161" s="23">
        <f t="shared" si="553"/>
        <v>0</v>
      </c>
      <c r="BY161" s="45"/>
      <c r="BZ161" s="12">
        <f t="shared" si="554"/>
        <v>0</v>
      </c>
      <c r="CA161" s="23">
        <f t="shared" si="555"/>
        <v>0</v>
      </c>
      <c r="CB161" s="45"/>
      <c r="CC161" s="12">
        <f t="shared" si="556"/>
        <v>0</v>
      </c>
      <c r="CD161" s="23">
        <f t="shared" si="557"/>
        <v>0</v>
      </c>
      <c r="CE161" s="45"/>
      <c r="CF161" s="12">
        <f t="shared" si="558"/>
        <v>0</v>
      </c>
      <c r="CG161" s="23">
        <f t="shared" si="559"/>
        <v>0</v>
      </c>
      <c r="CH161" s="45"/>
      <c r="CI161" s="12">
        <f t="shared" si="560"/>
        <v>0</v>
      </c>
      <c r="CJ161" s="23">
        <f t="shared" si="561"/>
        <v>0</v>
      </c>
      <c r="CK161" s="45"/>
      <c r="CL161" s="12">
        <f t="shared" si="562"/>
        <v>0</v>
      </c>
      <c r="CM161" s="23">
        <f t="shared" si="563"/>
        <v>0</v>
      </c>
      <c r="CN161" s="45"/>
      <c r="CO161" s="12">
        <f t="shared" si="564"/>
        <v>0</v>
      </c>
      <c r="CP161" s="23">
        <f t="shared" si="565"/>
        <v>0</v>
      </c>
      <c r="CQ161" s="45"/>
      <c r="CR161" s="12">
        <f t="shared" si="566"/>
        <v>0</v>
      </c>
      <c r="CS161" s="23">
        <f t="shared" si="567"/>
        <v>0</v>
      </c>
      <c r="CT161" s="45"/>
      <c r="CU161" s="12">
        <f t="shared" si="568"/>
        <v>0</v>
      </c>
      <c r="CV161" s="23">
        <f t="shared" si="569"/>
        <v>0</v>
      </c>
      <c r="CW161" s="45"/>
      <c r="CX161" s="12">
        <f t="shared" si="570"/>
        <v>0</v>
      </c>
      <c r="CY161" s="24">
        <f t="shared" si="571"/>
        <v>0</v>
      </c>
      <c r="CZ161" s="45"/>
      <c r="DA161" s="12">
        <f t="shared" si="572"/>
        <v>0</v>
      </c>
      <c r="DB161" s="23">
        <f t="shared" si="573"/>
        <v>0</v>
      </c>
    </row>
    <row r="162" spans="1:106" ht="15.75" thickBot="1" x14ac:dyDescent="0.35">
      <c r="A162" s="1"/>
      <c r="B162" s="1"/>
      <c r="C162" s="1"/>
      <c r="D162" s="116" t="str">
        <f t="shared" si="511"/>
        <v>-</v>
      </c>
      <c r="E162" s="229" t="s">
        <v>298</v>
      </c>
      <c r="F162" s="232" t="s">
        <v>183</v>
      </c>
      <c r="G162" s="233"/>
      <c r="H162" s="233"/>
      <c r="I162" s="234">
        <v>40</v>
      </c>
      <c r="J162" s="125"/>
      <c r="K162" s="126" t="str">
        <f>+IF(F162="","",IF(F162=VLOOKUP(F162,'Master Data (December 2025)'!$B$10:$B$1857,1),"-","No Data"))</f>
        <v>-</v>
      </c>
      <c r="L162" s="127">
        <v>700</v>
      </c>
      <c r="M162" s="127">
        <v>1</v>
      </c>
      <c r="N162" s="45"/>
      <c r="O162" s="12">
        <f t="shared" si="512"/>
        <v>0</v>
      </c>
      <c r="P162" s="23">
        <f t="shared" si="513"/>
        <v>0</v>
      </c>
      <c r="Q162" s="45"/>
      <c r="R162" s="12">
        <f t="shared" si="514"/>
        <v>0</v>
      </c>
      <c r="S162" s="23">
        <f t="shared" si="515"/>
        <v>0</v>
      </c>
      <c r="T162" s="45"/>
      <c r="U162" s="12">
        <f t="shared" si="516"/>
        <v>0</v>
      </c>
      <c r="V162" s="23">
        <f t="shared" si="517"/>
        <v>0</v>
      </c>
      <c r="W162" s="45"/>
      <c r="X162" s="12">
        <f t="shared" si="518"/>
        <v>0</v>
      </c>
      <c r="Y162" s="23">
        <f t="shared" si="519"/>
        <v>0</v>
      </c>
      <c r="Z162" s="45"/>
      <c r="AA162" s="12">
        <f t="shared" si="520"/>
        <v>0</v>
      </c>
      <c r="AB162" s="23">
        <f t="shared" si="521"/>
        <v>0</v>
      </c>
      <c r="AC162" s="45"/>
      <c r="AD162" s="12">
        <f t="shared" si="522"/>
        <v>0</v>
      </c>
      <c r="AE162" s="23">
        <f t="shared" si="523"/>
        <v>0</v>
      </c>
      <c r="AF162" s="45"/>
      <c r="AG162" s="12">
        <f t="shared" si="524"/>
        <v>0</v>
      </c>
      <c r="AH162" s="23">
        <f t="shared" si="525"/>
        <v>0</v>
      </c>
      <c r="AI162" s="45"/>
      <c r="AJ162" s="12">
        <f t="shared" si="526"/>
        <v>0</v>
      </c>
      <c r="AK162" s="23">
        <f t="shared" si="527"/>
        <v>0</v>
      </c>
      <c r="AL162" s="45"/>
      <c r="AM162" s="12">
        <f t="shared" si="528"/>
        <v>0</v>
      </c>
      <c r="AN162" s="23">
        <f t="shared" si="529"/>
        <v>0</v>
      </c>
      <c r="AO162" s="45"/>
      <c r="AP162" s="12">
        <f t="shared" si="530"/>
        <v>0</v>
      </c>
      <c r="AQ162" s="23">
        <f t="shared" si="531"/>
        <v>0</v>
      </c>
      <c r="AR162" s="45"/>
      <c r="AS162" s="12">
        <f t="shared" si="532"/>
        <v>0</v>
      </c>
      <c r="AT162" s="23">
        <f t="shared" si="533"/>
        <v>0</v>
      </c>
      <c r="AU162" s="45"/>
      <c r="AV162" s="12">
        <f t="shared" si="534"/>
        <v>0</v>
      </c>
      <c r="AW162" s="23">
        <f t="shared" si="535"/>
        <v>0</v>
      </c>
      <c r="AX162" s="45"/>
      <c r="AY162" s="12">
        <f t="shared" si="536"/>
        <v>0</v>
      </c>
      <c r="AZ162" s="23">
        <f t="shared" si="537"/>
        <v>0</v>
      </c>
      <c r="BA162" s="45"/>
      <c r="BB162" s="12">
        <f t="shared" si="538"/>
        <v>0</v>
      </c>
      <c r="BC162" s="23">
        <f t="shared" si="539"/>
        <v>0</v>
      </c>
      <c r="BD162" s="45"/>
      <c r="BE162" s="12">
        <f t="shared" si="540"/>
        <v>0</v>
      </c>
      <c r="BF162" s="23">
        <f t="shared" si="541"/>
        <v>0</v>
      </c>
      <c r="BG162" s="45"/>
      <c r="BH162" s="12">
        <f t="shared" si="542"/>
        <v>0</v>
      </c>
      <c r="BI162" s="23">
        <f t="shared" si="543"/>
        <v>0</v>
      </c>
      <c r="BJ162" s="45"/>
      <c r="BK162" s="12">
        <f t="shared" si="544"/>
        <v>0</v>
      </c>
      <c r="BL162" s="23">
        <f t="shared" si="545"/>
        <v>0</v>
      </c>
      <c r="BM162" s="45"/>
      <c r="BN162" s="12">
        <f t="shared" si="546"/>
        <v>0</v>
      </c>
      <c r="BO162" s="23">
        <f t="shared" si="547"/>
        <v>0</v>
      </c>
      <c r="BP162" s="45"/>
      <c r="BQ162" s="12">
        <f t="shared" si="548"/>
        <v>0</v>
      </c>
      <c r="BR162" s="23">
        <f t="shared" si="549"/>
        <v>0</v>
      </c>
      <c r="BS162" s="45"/>
      <c r="BT162" s="12">
        <f t="shared" si="550"/>
        <v>0</v>
      </c>
      <c r="BU162" s="23">
        <f t="shared" si="551"/>
        <v>0</v>
      </c>
      <c r="BV162" s="45"/>
      <c r="BW162" s="12">
        <f t="shared" si="552"/>
        <v>0</v>
      </c>
      <c r="BX162" s="23">
        <f t="shared" si="553"/>
        <v>0</v>
      </c>
      <c r="BY162" s="45"/>
      <c r="BZ162" s="12">
        <f t="shared" si="554"/>
        <v>0</v>
      </c>
      <c r="CA162" s="23">
        <f t="shared" si="555"/>
        <v>0</v>
      </c>
      <c r="CB162" s="45"/>
      <c r="CC162" s="12">
        <f t="shared" si="556"/>
        <v>0</v>
      </c>
      <c r="CD162" s="23">
        <f t="shared" si="557"/>
        <v>0</v>
      </c>
      <c r="CE162" s="45"/>
      <c r="CF162" s="12">
        <f t="shared" si="558"/>
        <v>0</v>
      </c>
      <c r="CG162" s="23">
        <f t="shared" si="559"/>
        <v>0</v>
      </c>
      <c r="CH162" s="45"/>
      <c r="CI162" s="12">
        <f t="shared" si="560"/>
        <v>0</v>
      </c>
      <c r="CJ162" s="23">
        <f t="shared" si="561"/>
        <v>0</v>
      </c>
      <c r="CK162" s="45"/>
      <c r="CL162" s="12">
        <f t="shared" si="562"/>
        <v>0</v>
      </c>
      <c r="CM162" s="23">
        <f t="shared" si="563"/>
        <v>0</v>
      </c>
      <c r="CN162" s="45"/>
      <c r="CO162" s="12">
        <f t="shared" si="564"/>
        <v>0</v>
      </c>
      <c r="CP162" s="23">
        <f t="shared" si="565"/>
        <v>0</v>
      </c>
      <c r="CQ162" s="45"/>
      <c r="CR162" s="12">
        <f t="shared" si="566"/>
        <v>0</v>
      </c>
      <c r="CS162" s="23">
        <f t="shared" si="567"/>
        <v>0</v>
      </c>
      <c r="CT162" s="45"/>
      <c r="CU162" s="12">
        <f t="shared" si="568"/>
        <v>0</v>
      </c>
      <c r="CV162" s="23">
        <f t="shared" si="569"/>
        <v>0</v>
      </c>
      <c r="CW162" s="45"/>
      <c r="CX162" s="12">
        <f t="shared" si="570"/>
        <v>0</v>
      </c>
      <c r="CY162" s="24">
        <f t="shared" si="571"/>
        <v>0</v>
      </c>
      <c r="CZ162" s="45"/>
      <c r="DA162" s="12">
        <f t="shared" si="572"/>
        <v>0</v>
      </c>
      <c r="DB162" s="23">
        <f t="shared" si="573"/>
        <v>0</v>
      </c>
    </row>
    <row r="163" spans="1:106" ht="15.75" hidden="1" thickBot="1" x14ac:dyDescent="0.35">
      <c r="A163" s="1"/>
      <c r="B163" s="1"/>
      <c r="C163" s="1"/>
      <c r="D163" s="116" t="str">
        <f t="shared" si="511"/>
        <v>-</v>
      </c>
      <c r="E163" s="230"/>
      <c r="F163" s="235" t="s">
        <v>196</v>
      </c>
      <c r="G163" s="225"/>
      <c r="H163" s="225"/>
      <c r="I163" s="236">
        <v>20</v>
      </c>
      <c r="J163" s="125"/>
      <c r="K163" s="126" t="str">
        <f>+IF(F163="","",IF(F163=VLOOKUP(F163,'Master Data (December 2025)'!$B$10:$B$1857,1),"-","No Data"))</f>
        <v>-</v>
      </c>
      <c r="L163" s="127">
        <v>700</v>
      </c>
      <c r="M163" s="127">
        <v>1</v>
      </c>
      <c r="N163" s="45">
        <f>N162</f>
        <v>0</v>
      </c>
      <c r="O163" s="12">
        <f t="shared" si="512"/>
        <v>0</v>
      </c>
      <c r="P163" s="23">
        <f t="shared" si="513"/>
        <v>0</v>
      </c>
      <c r="Q163" s="45">
        <f>Q162</f>
        <v>0</v>
      </c>
      <c r="R163" s="12">
        <f t="shared" si="514"/>
        <v>0</v>
      </c>
      <c r="S163" s="23">
        <f t="shared" si="515"/>
        <v>0</v>
      </c>
      <c r="T163" s="45">
        <f>T162</f>
        <v>0</v>
      </c>
      <c r="U163" s="12">
        <f t="shared" si="516"/>
        <v>0</v>
      </c>
      <c r="V163" s="23">
        <f t="shared" si="517"/>
        <v>0</v>
      </c>
      <c r="W163" s="45">
        <f>W162</f>
        <v>0</v>
      </c>
      <c r="X163" s="12">
        <f t="shared" si="518"/>
        <v>0</v>
      </c>
      <c r="Y163" s="23">
        <f t="shared" si="519"/>
        <v>0</v>
      </c>
      <c r="Z163" s="45">
        <f>Z162</f>
        <v>0</v>
      </c>
      <c r="AA163" s="12">
        <f t="shared" si="520"/>
        <v>0</v>
      </c>
      <c r="AB163" s="23">
        <f t="shared" si="521"/>
        <v>0</v>
      </c>
      <c r="AC163" s="45">
        <f>AC162</f>
        <v>0</v>
      </c>
      <c r="AD163" s="12">
        <f t="shared" si="522"/>
        <v>0</v>
      </c>
      <c r="AE163" s="23">
        <f t="shared" si="523"/>
        <v>0</v>
      </c>
      <c r="AF163" s="45">
        <f>AF162</f>
        <v>0</v>
      </c>
      <c r="AG163" s="12">
        <f t="shared" si="524"/>
        <v>0</v>
      </c>
      <c r="AH163" s="23">
        <f t="shared" si="525"/>
        <v>0</v>
      </c>
      <c r="AI163" s="45">
        <f>AI162</f>
        <v>0</v>
      </c>
      <c r="AJ163" s="12">
        <f t="shared" si="526"/>
        <v>0</v>
      </c>
      <c r="AK163" s="23">
        <f t="shared" si="527"/>
        <v>0</v>
      </c>
      <c r="AL163" s="45">
        <f>AL162</f>
        <v>0</v>
      </c>
      <c r="AM163" s="12">
        <f t="shared" si="528"/>
        <v>0</v>
      </c>
      <c r="AN163" s="23">
        <f t="shared" si="529"/>
        <v>0</v>
      </c>
      <c r="AO163" s="45">
        <f>AO162</f>
        <v>0</v>
      </c>
      <c r="AP163" s="12">
        <f t="shared" si="530"/>
        <v>0</v>
      </c>
      <c r="AQ163" s="23">
        <f t="shared" si="531"/>
        <v>0</v>
      </c>
      <c r="AR163" s="45">
        <f>AR162</f>
        <v>0</v>
      </c>
      <c r="AS163" s="12">
        <f t="shared" si="532"/>
        <v>0</v>
      </c>
      <c r="AT163" s="23">
        <f t="shared" si="533"/>
        <v>0</v>
      </c>
      <c r="AU163" s="45">
        <f>AU162</f>
        <v>0</v>
      </c>
      <c r="AV163" s="12">
        <f t="shared" si="534"/>
        <v>0</v>
      </c>
      <c r="AW163" s="23">
        <f t="shared" si="535"/>
        <v>0</v>
      </c>
      <c r="AX163" s="45">
        <f>AX162</f>
        <v>0</v>
      </c>
      <c r="AY163" s="12">
        <f t="shared" si="536"/>
        <v>0</v>
      </c>
      <c r="AZ163" s="23">
        <f t="shared" si="537"/>
        <v>0</v>
      </c>
      <c r="BA163" s="45">
        <f>BA162</f>
        <v>0</v>
      </c>
      <c r="BB163" s="12">
        <f t="shared" si="538"/>
        <v>0</v>
      </c>
      <c r="BC163" s="23">
        <f t="shared" si="539"/>
        <v>0</v>
      </c>
      <c r="BD163" s="45">
        <f>BD162</f>
        <v>0</v>
      </c>
      <c r="BE163" s="12">
        <f t="shared" si="540"/>
        <v>0</v>
      </c>
      <c r="BF163" s="23">
        <f t="shared" si="541"/>
        <v>0</v>
      </c>
      <c r="BG163" s="45">
        <f>BG162</f>
        <v>0</v>
      </c>
      <c r="BH163" s="12">
        <f t="shared" si="542"/>
        <v>0</v>
      </c>
      <c r="BI163" s="23">
        <f t="shared" si="543"/>
        <v>0</v>
      </c>
      <c r="BJ163" s="45">
        <f>BJ162</f>
        <v>0</v>
      </c>
      <c r="BK163" s="12">
        <f t="shared" si="544"/>
        <v>0</v>
      </c>
      <c r="BL163" s="23">
        <f t="shared" si="545"/>
        <v>0</v>
      </c>
      <c r="BM163" s="45">
        <f>BM162</f>
        <v>0</v>
      </c>
      <c r="BN163" s="12">
        <f t="shared" si="546"/>
        <v>0</v>
      </c>
      <c r="BO163" s="23">
        <f t="shared" si="547"/>
        <v>0</v>
      </c>
      <c r="BP163" s="45">
        <f>BP162</f>
        <v>0</v>
      </c>
      <c r="BQ163" s="12">
        <f t="shared" si="548"/>
        <v>0</v>
      </c>
      <c r="BR163" s="23">
        <f t="shared" si="549"/>
        <v>0</v>
      </c>
      <c r="BS163" s="45">
        <f>BS162</f>
        <v>0</v>
      </c>
      <c r="BT163" s="12">
        <f t="shared" si="550"/>
        <v>0</v>
      </c>
      <c r="BU163" s="23">
        <f t="shared" si="551"/>
        <v>0</v>
      </c>
      <c r="BV163" s="45">
        <f>BV162</f>
        <v>0</v>
      </c>
      <c r="BW163" s="12">
        <f t="shared" si="552"/>
        <v>0</v>
      </c>
      <c r="BX163" s="23">
        <f t="shared" si="553"/>
        <v>0</v>
      </c>
      <c r="BY163" s="45">
        <f>BY162</f>
        <v>0</v>
      </c>
      <c r="BZ163" s="12">
        <f t="shared" si="554"/>
        <v>0</v>
      </c>
      <c r="CA163" s="23">
        <f t="shared" si="555"/>
        <v>0</v>
      </c>
      <c r="CB163" s="45">
        <f>CB162</f>
        <v>0</v>
      </c>
      <c r="CC163" s="12">
        <f t="shared" si="556"/>
        <v>0</v>
      </c>
      <c r="CD163" s="23">
        <f t="shared" si="557"/>
        <v>0</v>
      </c>
      <c r="CE163" s="45">
        <f>CE162</f>
        <v>0</v>
      </c>
      <c r="CF163" s="12">
        <f t="shared" si="558"/>
        <v>0</v>
      </c>
      <c r="CG163" s="23">
        <f t="shared" si="559"/>
        <v>0</v>
      </c>
      <c r="CH163" s="45">
        <f>CH162</f>
        <v>0</v>
      </c>
      <c r="CI163" s="12">
        <f t="shared" si="560"/>
        <v>0</v>
      </c>
      <c r="CJ163" s="23">
        <f t="shared" si="561"/>
        <v>0</v>
      </c>
      <c r="CK163" s="45">
        <f>CK162</f>
        <v>0</v>
      </c>
      <c r="CL163" s="12">
        <f t="shared" si="562"/>
        <v>0</v>
      </c>
      <c r="CM163" s="23">
        <f t="shared" si="563"/>
        <v>0</v>
      </c>
      <c r="CN163" s="45">
        <f>CN162</f>
        <v>0</v>
      </c>
      <c r="CO163" s="12">
        <f t="shared" si="564"/>
        <v>0</v>
      </c>
      <c r="CP163" s="23">
        <f t="shared" si="565"/>
        <v>0</v>
      </c>
      <c r="CQ163" s="45">
        <f>CQ162</f>
        <v>0</v>
      </c>
      <c r="CR163" s="12">
        <f t="shared" si="566"/>
        <v>0</v>
      </c>
      <c r="CS163" s="23">
        <f t="shared" si="567"/>
        <v>0</v>
      </c>
      <c r="CT163" s="45">
        <f>CT162</f>
        <v>0</v>
      </c>
      <c r="CU163" s="12">
        <f t="shared" si="568"/>
        <v>0</v>
      </c>
      <c r="CV163" s="23">
        <f t="shared" si="569"/>
        <v>0</v>
      </c>
      <c r="CW163" s="45">
        <f>CW162</f>
        <v>0</v>
      </c>
      <c r="CX163" s="12">
        <f t="shared" si="570"/>
        <v>0</v>
      </c>
      <c r="CY163" s="24">
        <f t="shared" si="571"/>
        <v>0</v>
      </c>
      <c r="CZ163" s="45">
        <f>CZ162</f>
        <v>0</v>
      </c>
      <c r="DA163" s="12">
        <f t="shared" si="572"/>
        <v>0</v>
      </c>
      <c r="DB163" s="23">
        <f t="shared" si="573"/>
        <v>0</v>
      </c>
    </row>
    <row r="164" spans="1:106" ht="15.75" hidden="1" thickBot="1" x14ac:dyDescent="0.35">
      <c r="A164" s="1"/>
      <c r="B164" s="1"/>
      <c r="C164" s="1"/>
      <c r="D164" s="116" t="str">
        <f t="shared" si="511"/>
        <v>-</v>
      </c>
      <c r="E164" s="230"/>
      <c r="F164" s="237" t="s">
        <v>227</v>
      </c>
      <c r="G164" s="225"/>
      <c r="H164" s="225"/>
      <c r="I164" s="238">
        <v>30</v>
      </c>
      <c r="J164" s="125"/>
      <c r="K164" s="126" t="str">
        <f>+IF(F164="","",IF(F164=VLOOKUP(F164,'Master Data (December 2025)'!$B$10:$B$1857,1),"-","No Data"))</f>
        <v>No Data</v>
      </c>
      <c r="L164" s="127">
        <v>1</v>
      </c>
      <c r="M164" s="127">
        <v>1</v>
      </c>
      <c r="N164" s="45"/>
      <c r="O164" s="12">
        <f t="shared" si="512"/>
        <v>0</v>
      </c>
      <c r="P164" s="23">
        <f t="shared" ref="P164" si="574">N164</f>
        <v>0</v>
      </c>
      <c r="Q164" s="45"/>
      <c r="R164" s="12">
        <f t="shared" si="514"/>
        <v>0</v>
      </c>
      <c r="S164" s="23">
        <f t="shared" si="515"/>
        <v>0</v>
      </c>
      <c r="T164" s="45"/>
      <c r="U164" s="12">
        <f t="shared" si="516"/>
        <v>0</v>
      </c>
      <c r="V164" s="23">
        <f t="shared" si="517"/>
        <v>0</v>
      </c>
      <c r="W164" s="45"/>
      <c r="X164" s="12">
        <f t="shared" si="518"/>
        <v>0</v>
      </c>
      <c r="Y164" s="23">
        <f t="shared" si="519"/>
        <v>0</v>
      </c>
      <c r="Z164" s="45"/>
      <c r="AA164" s="12">
        <f t="shared" si="520"/>
        <v>0</v>
      </c>
      <c r="AB164" s="23">
        <f t="shared" si="521"/>
        <v>0</v>
      </c>
      <c r="AC164" s="45"/>
      <c r="AD164" s="12">
        <f t="shared" si="522"/>
        <v>0</v>
      </c>
      <c r="AE164" s="23">
        <f t="shared" si="523"/>
        <v>0</v>
      </c>
      <c r="AF164" s="45"/>
      <c r="AG164" s="12">
        <f t="shared" si="524"/>
        <v>0</v>
      </c>
      <c r="AH164" s="23">
        <f t="shared" si="525"/>
        <v>0</v>
      </c>
      <c r="AI164" s="45"/>
      <c r="AJ164" s="12">
        <f t="shared" si="526"/>
        <v>0</v>
      </c>
      <c r="AK164" s="23">
        <f t="shared" si="527"/>
        <v>0</v>
      </c>
      <c r="AL164" s="45"/>
      <c r="AM164" s="12">
        <f t="shared" si="528"/>
        <v>0</v>
      </c>
      <c r="AN164" s="23">
        <f t="shared" si="529"/>
        <v>0</v>
      </c>
      <c r="AO164" s="45"/>
      <c r="AP164" s="12">
        <f t="shared" si="530"/>
        <v>0</v>
      </c>
      <c r="AQ164" s="23">
        <f t="shared" si="531"/>
        <v>0</v>
      </c>
      <c r="AR164" s="45"/>
      <c r="AS164" s="12">
        <f t="shared" si="532"/>
        <v>0</v>
      </c>
      <c r="AT164" s="23">
        <f t="shared" si="533"/>
        <v>0</v>
      </c>
      <c r="AU164" s="45"/>
      <c r="AV164" s="12">
        <f t="shared" si="534"/>
        <v>0</v>
      </c>
      <c r="AW164" s="23">
        <f t="shared" si="535"/>
        <v>0</v>
      </c>
      <c r="AX164" s="45"/>
      <c r="AY164" s="12">
        <f t="shared" si="536"/>
        <v>0</v>
      </c>
      <c r="AZ164" s="23">
        <f t="shared" si="537"/>
        <v>0</v>
      </c>
      <c r="BA164" s="45"/>
      <c r="BB164" s="12">
        <f t="shared" si="538"/>
        <v>0</v>
      </c>
      <c r="BC164" s="23">
        <f t="shared" si="539"/>
        <v>0</v>
      </c>
      <c r="BD164" s="45"/>
      <c r="BE164" s="12">
        <f t="shared" si="540"/>
        <v>0</v>
      </c>
      <c r="BF164" s="23">
        <f t="shared" si="541"/>
        <v>0</v>
      </c>
      <c r="BG164" s="45"/>
      <c r="BH164" s="12">
        <f t="shared" si="542"/>
        <v>0</v>
      </c>
      <c r="BI164" s="23">
        <f t="shared" si="543"/>
        <v>0</v>
      </c>
      <c r="BJ164" s="45"/>
      <c r="BK164" s="12">
        <f t="shared" si="544"/>
        <v>0</v>
      </c>
      <c r="BL164" s="23">
        <f t="shared" si="545"/>
        <v>0</v>
      </c>
      <c r="BM164" s="45"/>
      <c r="BN164" s="12">
        <f t="shared" si="546"/>
        <v>0</v>
      </c>
      <c r="BO164" s="23">
        <f t="shared" si="547"/>
        <v>0</v>
      </c>
      <c r="BP164" s="45"/>
      <c r="BQ164" s="12">
        <f t="shared" si="548"/>
        <v>0</v>
      </c>
      <c r="BR164" s="23">
        <f t="shared" si="549"/>
        <v>0</v>
      </c>
      <c r="BS164" s="45"/>
      <c r="BT164" s="12">
        <f t="shared" si="550"/>
        <v>0</v>
      </c>
      <c r="BU164" s="23">
        <f t="shared" si="551"/>
        <v>0</v>
      </c>
      <c r="BV164" s="45"/>
      <c r="BW164" s="12">
        <f t="shared" si="552"/>
        <v>0</v>
      </c>
      <c r="BX164" s="23">
        <f t="shared" si="553"/>
        <v>0</v>
      </c>
      <c r="BY164" s="45"/>
      <c r="BZ164" s="12">
        <f t="shared" si="554"/>
        <v>0</v>
      </c>
      <c r="CA164" s="23">
        <f t="shared" si="555"/>
        <v>0</v>
      </c>
      <c r="CB164" s="45"/>
      <c r="CC164" s="12">
        <f t="shared" si="556"/>
        <v>0</v>
      </c>
      <c r="CD164" s="23">
        <f t="shared" si="557"/>
        <v>0</v>
      </c>
      <c r="CE164" s="45"/>
      <c r="CF164" s="12">
        <f t="shared" si="558"/>
        <v>0</v>
      </c>
      <c r="CG164" s="23">
        <f t="shared" si="559"/>
        <v>0</v>
      </c>
      <c r="CH164" s="45"/>
      <c r="CI164" s="12">
        <f t="shared" si="560"/>
        <v>0</v>
      </c>
      <c r="CJ164" s="23">
        <f t="shared" si="561"/>
        <v>0</v>
      </c>
      <c r="CK164" s="45"/>
      <c r="CL164" s="12">
        <f t="shared" si="562"/>
        <v>0</v>
      </c>
      <c r="CM164" s="23">
        <f t="shared" si="563"/>
        <v>0</v>
      </c>
      <c r="CN164" s="45"/>
      <c r="CO164" s="12">
        <f t="shared" si="564"/>
        <v>0</v>
      </c>
      <c r="CP164" s="23">
        <f t="shared" si="565"/>
        <v>0</v>
      </c>
      <c r="CQ164" s="45"/>
      <c r="CR164" s="12">
        <f t="shared" si="566"/>
        <v>0</v>
      </c>
      <c r="CS164" s="23">
        <f t="shared" si="567"/>
        <v>0</v>
      </c>
      <c r="CT164" s="45"/>
      <c r="CU164" s="12">
        <f t="shared" si="568"/>
        <v>0</v>
      </c>
      <c r="CV164" s="23">
        <f t="shared" si="569"/>
        <v>0</v>
      </c>
      <c r="CW164" s="45"/>
      <c r="CX164" s="12">
        <f t="shared" si="570"/>
        <v>0</v>
      </c>
      <c r="CY164" s="24">
        <f t="shared" si="571"/>
        <v>0</v>
      </c>
      <c r="CZ164" s="45"/>
      <c r="DA164" s="12">
        <f t="shared" si="572"/>
        <v>0</v>
      </c>
      <c r="DB164" s="23">
        <f t="shared" si="573"/>
        <v>0</v>
      </c>
    </row>
    <row r="165" spans="1:106" ht="15.75" hidden="1" thickBot="1" x14ac:dyDescent="0.35">
      <c r="A165" s="1"/>
      <c r="B165" s="1"/>
      <c r="C165" s="1"/>
      <c r="D165" s="116" t="str">
        <f t="shared" si="511"/>
        <v>-</v>
      </c>
      <c r="E165" s="231"/>
      <c r="F165" s="239" t="s">
        <v>257</v>
      </c>
      <c r="G165" s="92"/>
      <c r="H165" s="92"/>
      <c r="I165" s="240">
        <v>15</v>
      </c>
      <c r="J165" s="125"/>
      <c r="K165" s="126" t="str">
        <f>+IF(F165="","",IF(F165=VLOOKUP(F165,'Master Data (December 2025)'!$B$10:$B$1857,1),"-","No Data"))</f>
        <v>No Data</v>
      </c>
      <c r="L165" s="127">
        <v>1</v>
      </c>
      <c r="M165" s="127">
        <v>1</v>
      </c>
      <c r="N165" s="45"/>
      <c r="O165" s="12">
        <f t="shared" si="512"/>
        <v>0</v>
      </c>
      <c r="P165" s="23">
        <f t="shared" ref="P165:P179" si="575">N165</f>
        <v>0</v>
      </c>
      <c r="Q165" s="45"/>
      <c r="R165" s="12">
        <f t="shared" si="514"/>
        <v>0</v>
      </c>
      <c r="S165" s="23">
        <f t="shared" si="515"/>
        <v>0</v>
      </c>
      <c r="T165" s="45"/>
      <c r="U165" s="12">
        <f t="shared" si="516"/>
        <v>0</v>
      </c>
      <c r="V165" s="23">
        <f t="shared" si="517"/>
        <v>0</v>
      </c>
      <c r="W165" s="45"/>
      <c r="X165" s="12">
        <f t="shared" si="518"/>
        <v>0</v>
      </c>
      <c r="Y165" s="23">
        <f t="shared" si="519"/>
        <v>0</v>
      </c>
      <c r="Z165" s="45"/>
      <c r="AA165" s="12">
        <f t="shared" si="520"/>
        <v>0</v>
      </c>
      <c r="AB165" s="23">
        <f t="shared" si="521"/>
        <v>0</v>
      </c>
      <c r="AC165" s="45"/>
      <c r="AD165" s="12">
        <f t="shared" si="522"/>
        <v>0</v>
      </c>
      <c r="AE165" s="23">
        <f t="shared" si="523"/>
        <v>0</v>
      </c>
      <c r="AF165" s="45"/>
      <c r="AG165" s="12">
        <f t="shared" si="524"/>
        <v>0</v>
      </c>
      <c r="AH165" s="23">
        <f t="shared" si="525"/>
        <v>0</v>
      </c>
      <c r="AI165" s="45"/>
      <c r="AJ165" s="12">
        <f t="shared" si="526"/>
        <v>0</v>
      </c>
      <c r="AK165" s="23">
        <f t="shared" si="527"/>
        <v>0</v>
      </c>
      <c r="AL165" s="45"/>
      <c r="AM165" s="12">
        <f t="shared" si="528"/>
        <v>0</v>
      </c>
      <c r="AN165" s="23">
        <f t="shared" si="529"/>
        <v>0</v>
      </c>
      <c r="AO165" s="45"/>
      <c r="AP165" s="12">
        <f t="shared" si="530"/>
        <v>0</v>
      </c>
      <c r="AQ165" s="23">
        <f t="shared" si="531"/>
        <v>0</v>
      </c>
      <c r="AR165" s="45"/>
      <c r="AS165" s="12">
        <f t="shared" si="532"/>
        <v>0</v>
      </c>
      <c r="AT165" s="23">
        <f t="shared" si="533"/>
        <v>0</v>
      </c>
      <c r="AU165" s="45"/>
      <c r="AV165" s="12">
        <f t="shared" si="534"/>
        <v>0</v>
      </c>
      <c r="AW165" s="23">
        <f t="shared" si="535"/>
        <v>0</v>
      </c>
      <c r="AX165" s="45"/>
      <c r="AY165" s="12">
        <f t="shared" si="536"/>
        <v>0</v>
      </c>
      <c r="AZ165" s="23">
        <f t="shared" si="537"/>
        <v>0</v>
      </c>
      <c r="BA165" s="45"/>
      <c r="BB165" s="12">
        <f t="shared" si="538"/>
        <v>0</v>
      </c>
      <c r="BC165" s="23">
        <f t="shared" si="539"/>
        <v>0</v>
      </c>
      <c r="BD165" s="45"/>
      <c r="BE165" s="12">
        <f t="shared" si="540"/>
        <v>0</v>
      </c>
      <c r="BF165" s="23">
        <f t="shared" si="541"/>
        <v>0</v>
      </c>
      <c r="BG165" s="45"/>
      <c r="BH165" s="12">
        <f t="shared" si="542"/>
        <v>0</v>
      </c>
      <c r="BI165" s="23">
        <f t="shared" si="543"/>
        <v>0</v>
      </c>
      <c r="BJ165" s="45"/>
      <c r="BK165" s="12">
        <f t="shared" si="544"/>
        <v>0</v>
      </c>
      <c r="BL165" s="23">
        <f t="shared" si="545"/>
        <v>0</v>
      </c>
      <c r="BM165" s="45"/>
      <c r="BN165" s="12">
        <f t="shared" si="546"/>
        <v>0</v>
      </c>
      <c r="BO165" s="23">
        <f t="shared" si="547"/>
        <v>0</v>
      </c>
      <c r="BP165" s="45"/>
      <c r="BQ165" s="12">
        <f t="shared" si="548"/>
        <v>0</v>
      </c>
      <c r="BR165" s="23">
        <f t="shared" si="549"/>
        <v>0</v>
      </c>
      <c r="BS165" s="45"/>
      <c r="BT165" s="12">
        <f t="shared" si="550"/>
        <v>0</v>
      </c>
      <c r="BU165" s="23">
        <f t="shared" si="551"/>
        <v>0</v>
      </c>
      <c r="BV165" s="45"/>
      <c r="BW165" s="12">
        <f t="shared" si="552"/>
        <v>0</v>
      </c>
      <c r="BX165" s="23">
        <f t="shared" si="553"/>
        <v>0</v>
      </c>
      <c r="BY165" s="45"/>
      <c r="BZ165" s="12">
        <f t="shared" si="554"/>
        <v>0</v>
      </c>
      <c r="CA165" s="23">
        <f t="shared" si="555"/>
        <v>0</v>
      </c>
      <c r="CB165" s="45"/>
      <c r="CC165" s="12">
        <f t="shared" si="556"/>
        <v>0</v>
      </c>
      <c r="CD165" s="23">
        <f t="shared" si="557"/>
        <v>0</v>
      </c>
      <c r="CE165" s="45"/>
      <c r="CF165" s="12">
        <f t="shared" si="558"/>
        <v>0</v>
      </c>
      <c r="CG165" s="23">
        <f t="shared" si="559"/>
        <v>0</v>
      </c>
      <c r="CH165" s="45"/>
      <c r="CI165" s="12">
        <f t="shared" si="560"/>
        <v>0</v>
      </c>
      <c r="CJ165" s="23">
        <f t="shared" si="561"/>
        <v>0</v>
      </c>
      <c r="CK165" s="45"/>
      <c r="CL165" s="12">
        <f t="shared" si="562"/>
        <v>0</v>
      </c>
      <c r="CM165" s="23">
        <f t="shared" si="563"/>
        <v>0</v>
      </c>
      <c r="CN165" s="45"/>
      <c r="CO165" s="12">
        <f t="shared" si="564"/>
        <v>0</v>
      </c>
      <c r="CP165" s="23">
        <f t="shared" si="565"/>
        <v>0</v>
      </c>
      <c r="CQ165" s="45"/>
      <c r="CR165" s="12">
        <f t="shared" si="566"/>
        <v>0</v>
      </c>
      <c r="CS165" s="23">
        <f t="shared" si="567"/>
        <v>0</v>
      </c>
      <c r="CT165" s="45"/>
      <c r="CU165" s="12">
        <f t="shared" si="568"/>
        <v>0</v>
      </c>
      <c r="CV165" s="23">
        <f t="shared" si="569"/>
        <v>0</v>
      </c>
      <c r="CW165" s="45"/>
      <c r="CX165" s="12">
        <f t="shared" si="570"/>
        <v>0</v>
      </c>
      <c r="CY165" s="24">
        <f t="shared" si="571"/>
        <v>0</v>
      </c>
      <c r="CZ165" s="45"/>
      <c r="DA165" s="12">
        <f t="shared" si="572"/>
        <v>0</v>
      </c>
      <c r="DB165" s="23">
        <f t="shared" si="573"/>
        <v>0</v>
      </c>
    </row>
    <row r="166" spans="1:106" ht="15.75" thickBot="1" x14ac:dyDescent="0.35">
      <c r="A166" s="1"/>
      <c r="B166" s="1"/>
      <c r="C166" s="1"/>
      <c r="D166" s="116" t="str">
        <f t="shared" si="511"/>
        <v>-</v>
      </c>
      <c r="E166" s="227" t="s">
        <v>304</v>
      </c>
      <c r="F166" s="235" t="s">
        <v>186</v>
      </c>
      <c r="G166" s="225"/>
      <c r="H166" s="225"/>
      <c r="I166" s="236">
        <v>45</v>
      </c>
      <c r="J166" s="125"/>
      <c r="K166" s="126" t="str">
        <f>+IF(F166="","",IF(F166=VLOOKUP(F166,'Master Data (December 2025)'!$B$10:$B$1857,1),"-","No Data"))</f>
        <v>-</v>
      </c>
      <c r="L166" s="127">
        <v>700</v>
      </c>
      <c r="M166" s="127">
        <v>1</v>
      </c>
      <c r="N166" s="45"/>
      <c r="O166" s="12">
        <f t="shared" si="512"/>
        <v>0</v>
      </c>
      <c r="P166" s="23">
        <f t="shared" si="575"/>
        <v>0</v>
      </c>
      <c r="Q166" s="45"/>
      <c r="R166" s="12">
        <f t="shared" si="514"/>
        <v>0</v>
      </c>
      <c r="S166" s="23">
        <f t="shared" si="515"/>
        <v>0</v>
      </c>
      <c r="T166" s="45"/>
      <c r="U166" s="12">
        <f t="shared" si="516"/>
        <v>0</v>
      </c>
      <c r="V166" s="23">
        <f t="shared" si="517"/>
        <v>0</v>
      </c>
      <c r="W166" s="45"/>
      <c r="X166" s="12">
        <f t="shared" si="518"/>
        <v>0</v>
      </c>
      <c r="Y166" s="23">
        <f t="shared" si="519"/>
        <v>0</v>
      </c>
      <c r="Z166" s="45"/>
      <c r="AA166" s="12">
        <f t="shared" si="520"/>
        <v>0</v>
      </c>
      <c r="AB166" s="23">
        <f t="shared" si="521"/>
        <v>0</v>
      </c>
      <c r="AC166" s="45"/>
      <c r="AD166" s="12">
        <f t="shared" si="522"/>
        <v>0</v>
      </c>
      <c r="AE166" s="23">
        <f t="shared" si="523"/>
        <v>0</v>
      </c>
      <c r="AF166" s="45"/>
      <c r="AG166" s="12">
        <f t="shared" si="524"/>
        <v>0</v>
      </c>
      <c r="AH166" s="23">
        <f t="shared" si="525"/>
        <v>0</v>
      </c>
      <c r="AI166" s="45"/>
      <c r="AJ166" s="12">
        <f t="shared" si="526"/>
        <v>0</v>
      </c>
      <c r="AK166" s="23">
        <f t="shared" si="527"/>
        <v>0</v>
      </c>
      <c r="AL166" s="45"/>
      <c r="AM166" s="12">
        <f t="shared" si="528"/>
        <v>0</v>
      </c>
      <c r="AN166" s="23">
        <f t="shared" si="529"/>
        <v>0</v>
      </c>
      <c r="AO166" s="45"/>
      <c r="AP166" s="12">
        <f t="shared" si="530"/>
        <v>0</v>
      </c>
      <c r="AQ166" s="23">
        <f t="shared" si="531"/>
        <v>0</v>
      </c>
      <c r="AR166" s="45"/>
      <c r="AS166" s="12">
        <f t="shared" si="532"/>
        <v>0</v>
      </c>
      <c r="AT166" s="23">
        <f t="shared" si="533"/>
        <v>0</v>
      </c>
      <c r="AU166" s="45"/>
      <c r="AV166" s="12">
        <f t="shared" si="534"/>
        <v>0</v>
      </c>
      <c r="AW166" s="23">
        <f t="shared" si="535"/>
        <v>0</v>
      </c>
      <c r="AX166" s="45"/>
      <c r="AY166" s="12">
        <f t="shared" si="536"/>
        <v>0</v>
      </c>
      <c r="AZ166" s="23">
        <f t="shared" si="537"/>
        <v>0</v>
      </c>
      <c r="BA166" s="45"/>
      <c r="BB166" s="12">
        <f t="shared" si="538"/>
        <v>0</v>
      </c>
      <c r="BC166" s="23">
        <f t="shared" si="539"/>
        <v>0</v>
      </c>
      <c r="BD166" s="45"/>
      <c r="BE166" s="12">
        <f t="shared" si="540"/>
        <v>0</v>
      </c>
      <c r="BF166" s="23">
        <f t="shared" si="541"/>
        <v>0</v>
      </c>
      <c r="BG166" s="45"/>
      <c r="BH166" s="12">
        <f t="shared" si="542"/>
        <v>0</v>
      </c>
      <c r="BI166" s="23">
        <f t="shared" si="543"/>
        <v>0</v>
      </c>
      <c r="BJ166" s="45"/>
      <c r="BK166" s="12">
        <f t="shared" si="544"/>
        <v>0</v>
      </c>
      <c r="BL166" s="23">
        <f t="shared" si="545"/>
        <v>0</v>
      </c>
      <c r="BM166" s="45"/>
      <c r="BN166" s="12">
        <f t="shared" si="546"/>
        <v>0</v>
      </c>
      <c r="BO166" s="23">
        <f t="shared" si="547"/>
        <v>0</v>
      </c>
      <c r="BP166" s="45"/>
      <c r="BQ166" s="12">
        <f t="shared" si="548"/>
        <v>0</v>
      </c>
      <c r="BR166" s="23">
        <f t="shared" si="549"/>
        <v>0</v>
      </c>
      <c r="BS166" s="45"/>
      <c r="BT166" s="12">
        <f t="shared" si="550"/>
        <v>0</v>
      </c>
      <c r="BU166" s="23">
        <f t="shared" si="551"/>
        <v>0</v>
      </c>
      <c r="BV166" s="45"/>
      <c r="BW166" s="12">
        <f t="shared" si="552"/>
        <v>0</v>
      </c>
      <c r="BX166" s="23">
        <f t="shared" si="553"/>
        <v>0</v>
      </c>
      <c r="BY166" s="45"/>
      <c r="BZ166" s="12">
        <f t="shared" si="554"/>
        <v>0</v>
      </c>
      <c r="CA166" s="23">
        <f t="shared" si="555"/>
        <v>0</v>
      </c>
      <c r="CB166" s="45"/>
      <c r="CC166" s="12">
        <f t="shared" si="556"/>
        <v>0</v>
      </c>
      <c r="CD166" s="23">
        <f t="shared" si="557"/>
        <v>0</v>
      </c>
      <c r="CE166" s="45"/>
      <c r="CF166" s="12">
        <f t="shared" si="558"/>
        <v>0</v>
      </c>
      <c r="CG166" s="23">
        <f t="shared" si="559"/>
        <v>0</v>
      </c>
      <c r="CH166" s="45"/>
      <c r="CI166" s="12">
        <f t="shared" si="560"/>
        <v>0</v>
      </c>
      <c r="CJ166" s="23">
        <f t="shared" si="561"/>
        <v>0</v>
      </c>
      <c r="CK166" s="45"/>
      <c r="CL166" s="12">
        <f t="shared" si="562"/>
        <v>0</v>
      </c>
      <c r="CM166" s="23">
        <f t="shared" si="563"/>
        <v>0</v>
      </c>
      <c r="CN166" s="45"/>
      <c r="CO166" s="12">
        <f t="shared" si="564"/>
        <v>0</v>
      </c>
      <c r="CP166" s="23">
        <f t="shared" si="565"/>
        <v>0</v>
      </c>
      <c r="CQ166" s="45"/>
      <c r="CR166" s="12">
        <f t="shared" si="566"/>
        <v>0</v>
      </c>
      <c r="CS166" s="23">
        <f t="shared" si="567"/>
        <v>0</v>
      </c>
      <c r="CT166" s="45"/>
      <c r="CU166" s="12">
        <f t="shared" si="568"/>
        <v>0</v>
      </c>
      <c r="CV166" s="23">
        <f t="shared" si="569"/>
        <v>0</v>
      </c>
      <c r="CW166" s="45"/>
      <c r="CX166" s="12">
        <f t="shared" si="570"/>
        <v>0</v>
      </c>
      <c r="CY166" s="24">
        <f t="shared" si="571"/>
        <v>0</v>
      </c>
      <c r="CZ166" s="45"/>
      <c r="DA166" s="12">
        <f t="shared" si="572"/>
        <v>0</v>
      </c>
      <c r="DB166" s="23">
        <f t="shared" si="573"/>
        <v>0</v>
      </c>
    </row>
    <row r="167" spans="1:106" ht="15.75" hidden="1" thickBot="1" x14ac:dyDescent="0.35">
      <c r="A167" s="1"/>
      <c r="B167" s="1"/>
      <c r="C167" s="1"/>
      <c r="D167" s="116" t="str">
        <f t="shared" si="511"/>
        <v>-</v>
      </c>
      <c r="E167" s="206"/>
      <c r="F167" s="235" t="s">
        <v>193</v>
      </c>
      <c r="G167" s="225"/>
      <c r="H167" s="225"/>
      <c r="I167" s="236">
        <v>15</v>
      </c>
      <c r="J167" s="125"/>
      <c r="K167" s="126" t="str">
        <f>+IF(F167="","",IF(F167=VLOOKUP(F167,'Master Data (December 2025)'!$B$10:$B$1857,1),"-","No Data"))</f>
        <v>-</v>
      </c>
      <c r="L167" s="127">
        <v>700</v>
      </c>
      <c r="M167" s="127">
        <v>1</v>
      </c>
      <c r="N167" s="45">
        <f>N166</f>
        <v>0</v>
      </c>
      <c r="O167" s="12">
        <f t="shared" si="512"/>
        <v>0</v>
      </c>
      <c r="P167" s="23">
        <f t="shared" si="575"/>
        <v>0</v>
      </c>
      <c r="Q167" s="45">
        <f>Q166</f>
        <v>0</v>
      </c>
      <c r="R167" s="12">
        <f t="shared" si="514"/>
        <v>0</v>
      </c>
      <c r="S167" s="23">
        <f t="shared" si="515"/>
        <v>0</v>
      </c>
      <c r="T167" s="45">
        <f>T166</f>
        <v>0</v>
      </c>
      <c r="U167" s="12">
        <f t="shared" si="516"/>
        <v>0</v>
      </c>
      <c r="V167" s="23">
        <f t="shared" si="517"/>
        <v>0</v>
      </c>
      <c r="W167" s="45">
        <f>W166</f>
        <v>0</v>
      </c>
      <c r="X167" s="12">
        <f t="shared" si="518"/>
        <v>0</v>
      </c>
      <c r="Y167" s="23">
        <f t="shared" si="519"/>
        <v>0</v>
      </c>
      <c r="Z167" s="45">
        <f>Z166</f>
        <v>0</v>
      </c>
      <c r="AA167" s="12">
        <f t="shared" si="520"/>
        <v>0</v>
      </c>
      <c r="AB167" s="23">
        <f t="shared" si="521"/>
        <v>0</v>
      </c>
      <c r="AC167" s="45">
        <f>AC166</f>
        <v>0</v>
      </c>
      <c r="AD167" s="12">
        <f t="shared" si="522"/>
        <v>0</v>
      </c>
      <c r="AE167" s="23">
        <f t="shared" si="523"/>
        <v>0</v>
      </c>
      <c r="AF167" s="45">
        <f>AF166</f>
        <v>0</v>
      </c>
      <c r="AG167" s="12">
        <f t="shared" si="524"/>
        <v>0</v>
      </c>
      <c r="AH167" s="23">
        <f t="shared" si="525"/>
        <v>0</v>
      </c>
      <c r="AI167" s="45">
        <f>AI166</f>
        <v>0</v>
      </c>
      <c r="AJ167" s="12">
        <f t="shared" si="526"/>
        <v>0</v>
      </c>
      <c r="AK167" s="23">
        <f t="shared" si="527"/>
        <v>0</v>
      </c>
      <c r="AL167" s="45">
        <f>AL166</f>
        <v>0</v>
      </c>
      <c r="AM167" s="12">
        <f t="shared" si="528"/>
        <v>0</v>
      </c>
      <c r="AN167" s="23">
        <f t="shared" si="529"/>
        <v>0</v>
      </c>
      <c r="AO167" s="45">
        <f>AO166</f>
        <v>0</v>
      </c>
      <c r="AP167" s="12">
        <f t="shared" si="530"/>
        <v>0</v>
      </c>
      <c r="AQ167" s="23">
        <f t="shared" si="531"/>
        <v>0</v>
      </c>
      <c r="AR167" s="45">
        <f>AR166</f>
        <v>0</v>
      </c>
      <c r="AS167" s="12">
        <f t="shared" si="532"/>
        <v>0</v>
      </c>
      <c r="AT167" s="23">
        <f t="shared" si="533"/>
        <v>0</v>
      </c>
      <c r="AU167" s="45">
        <f>AU166</f>
        <v>0</v>
      </c>
      <c r="AV167" s="12">
        <f t="shared" si="534"/>
        <v>0</v>
      </c>
      <c r="AW167" s="23">
        <f t="shared" si="535"/>
        <v>0</v>
      </c>
      <c r="AX167" s="45">
        <f>AX166</f>
        <v>0</v>
      </c>
      <c r="AY167" s="12">
        <f t="shared" si="536"/>
        <v>0</v>
      </c>
      <c r="AZ167" s="23">
        <f t="shared" si="537"/>
        <v>0</v>
      </c>
      <c r="BA167" s="45">
        <f>BA166</f>
        <v>0</v>
      </c>
      <c r="BB167" s="12">
        <f t="shared" si="538"/>
        <v>0</v>
      </c>
      <c r="BC167" s="23">
        <f t="shared" si="539"/>
        <v>0</v>
      </c>
      <c r="BD167" s="45">
        <f>BD166</f>
        <v>0</v>
      </c>
      <c r="BE167" s="12">
        <f t="shared" si="540"/>
        <v>0</v>
      </c>
      <c r="BF167" s="23">
        <f t="shared" si="541"/>
        <v>0</v>
      </c>
      <c r="BG167" s="45">
        <f>BG166</f>
        <v>0</v>
      </c>
      <c r="BH167" s="12">
        <f t="shared" si="542"/>
        <v>0</v>
      </c>
      <c r="BI167" s="23">
        <f t="shared" si="543"/>
        <v>0</v>
      </c>
      <c r="BJ167" s="45">
        <f>BJ166</f>
        <v>0</v>
      </c>
      <c r="BK167" s="12">
        <f t="shared" si="544"/>
        <v>0</v>
      </c>
      <c r="BL167" s="23">
        <f t="shared" si="545"/>
        <v>0</v>
      </c>
      <c r="BM167" s="45">
        <f>BM166</f>
        <v>0</v>
      </c>
      <c r="BN167" s="12">
        <f t="shared" si="546"/>
        <v>0</v>
      </c>
      <c r="BO167" s="23">
        <f t="shared" si="547"/>
        <v>0</v>
      </c>
      <c r="BP167" s="45">
        <f>BP166</f>
        <v>0</v>
      </c>
      <c r="BQ167" s="12">
        <f t="shared" si="548"/>
        <v>0</v>
      </c>
      <c r="BR167" s="23">
        <f t="shared" si="549"/>
        <v>0</v>
      </c>
      <c r="BS167" s="45">
        <f>BS166</f>
        <v>0</v>
      </c>
      <c r="BT167" s="12">
        <f t="shared" si="550"/>
        <v>0</v>
      </c>
      <c r="BU167" s="23">
        <f t="shared" si="551"/>
        <v>0</v>
      </c>
      <c r="BV167" s="45">
        <f>BV166</f>
        <v>0</v>
      </c>
      <c r="BW167" s="12">
        <f t="shared" si="552"/>
        <v>0</v>
      </c>
      <c r="BX167" s="23">
        <f t="shared" si="553"/>
        <v>0</v>
      </c>
      <c r="BY167" s="45">
        <f>BY166</f>
        <v>0</v>
      </c>
      <c r="BZ167" s="12">
        <f t="shared" si="554"/>
        <v>0</v>
      </c>
      <c r="CA167" s="23">
        <f t="shared" si="555"/>
        <v>0</v>
      </c>
      <c r="CB167" s="45">
        <f>CB166</f>
        <v>0</v>
      </c>
      <c r="CC167" s="12">
        <f t="shared" si="556"/>
        <v>0</v>
      </c>
      <c r="CD167" s="23">
        <f t="shared" si="557"/>
        <v>0</v>
      </c>
      <c r="CE167" s="45">
        <f>CE166</f>
        <v>0</v>
      </c>
      <c r="CF167" s="12">
        <f t="shared" si="558"/>
        <v>0</v>
      </c>
      <c r="CG167" s="23">
        <f t="shared" si="559"/>
        <v>0</v>
      </c>
      <c r="CH167" s="45">
        <f>CH166</f>
        <v>0</v>
      </c>
      <c r="CI167" s="12">
        <f t="shared" si="560"/>
        <v>0</v>
      </c>
      <c r="CJ167" s="23">
        <f t="shared" si="561"/>
        <v>0</v>
      </c>
      <c r="CK167" s="45">
        <f>CK166</f>
        <v>0</v>
      </c>
      <c r="CL167" s="12">
        <f t="shared" si="562"/>
        <v>0</v>
      </c>
      <c r="CM167" s="23">
        <f t="shared" si="563"/>
        <v>0</v>
      </c>
      <c r="CN167" s="45">
        <f>CN166</f>
        <v>0</v>
      </c>
      <c r="CO167" s="12">
        <f t="shared" si="564"/>
        <v>0</v>
      </c>
      <c r="CP167" s="23">
        <f t="shared" si="565"/>
        <v>0</v>
      </c>
      <c r="CQ167" s="45">
        <f>CQ166</f>
        <v>0</v>
      </c>
      <c r="CR167" s="12">
        <f t="shared" si="566"/>
        <v>0</v>
      </c>
      <c r="CS167" s="23">
        <f t="shared" si="567"/>
        <v>0</v>
      </c>
      <c r="CT167" s="45">
        <f>CT166</f>
        <v>0</v>
      </c>
      <c r="CU167" s="12">
        <f t="shared" si="568"/>
        <v>0</v>
      </c>
      <c r="CV167" s="23">
        <f t="shared" si="569"/>
        <v>0</v>
      </c>
      <c r="CW167" s="45">
        <f>CW166</f>
        <v>0</v>
      </c>
      <c r="CX167" s="12">
        <f t="shared" si="570"/>
        <v>0</v>
      </c>
      <c r="CY167" s="24">
        <f t="shared" si="571"/>
        <v>0</v>
      </c>
      <c r="CZ167" s="45">
        <f>CZ166</f>
        <v>0</v>
      </c>
      <c r="DA167" s="12">
        <f t="shared" si="572"/>
        <v>0</v>
      </c>
      <c r="DB167" s="23">
        <f t="shared" si="573"/>
        <v>0</v>
      </c>
    </row>
    <row r="168" spans="1:106" ht="15.75" hidden="1" thickBot="1" x14ac:dyDescent="0.35">
      <c r="A168" s="1"/>
      <c r="B168" s="1"/>
      <c r="C168" s="1"/>
      <c r="D168" s="116" t="str">
        <f t="shared" si="511"/>
        <v>-</v>
      </c>
      <c r="E168" s="206"/>
      <c r="F168" s="247" t="s">
        <v>232</v>
      </c>
      <c r="G168" s="225"/>
      <c r="H168" s="225"/>
      <c r="I168" s="238">
        <v>30</v>
      </c>
      <c r="J168" s="125"/>
      <c r="K168" s="126" t="str">
        <f>+IF(F168="","",IF(F168=VLOOKUP(F168,'Master Data (December 2025)'!$B$10:$B$1857,1),"-","No Data"))</f>
        <v>No Data</v>
      </c>
      <c r="L168" s="127">
        <v>1</v>
      </c>
      <c r="M168" s="127">
        <v>1</v>
      </c>
      <c r="N168" s="45"/>
      <c r="O168" s="12">
        <f t="shared" si="512"/>
        <v>0</v>
      </c>
      <c r="P168" s="23">
        <f t="shared" si="575"/>
        <v>0</v>
      </c>
      <c r="Q168" s="45"/>
      <c r="R168" s="12">
        <f t="shared" si="514"/>
        <v>0</v>
      </c>
      <c r="S168" s="23">
        <f t="shared" si="515"/>
        <v>0</v>
      </c>
      <c r="T168" s="45"/>
      <c r="U168" s="12">
        <f t="shared" si="516"/>
        <v>0</v>
      </c>
      <c r="V168" s="23">
        <f t="shared" si="517"/>
        <v>0</v>
      </c>
      <c r="W168" s="45"/>
      <c r="X168" s="12">
        <f t="shared" si="518"/>
        <v>0</v>
      </c>
      <c r="Y168" s="23">
        <f t="shared" si="519"/>
        <v>0</v>
      </c>
      <c r="Z168" s="45"/>
      <c r="AA168" s="12">
        <f t="shared" si="520"/>
        <v>0</v>
      </c>
      <c r="AB168" s="23">
        <f t="shared" si="521"/>
        <v>0</v>
      </c>
      <c r="AC168" s="45"/>
      <c r="AD168" s="12">
        <f t="shared" si="522"/>
        <v>0</v>
      </c>
      <c r="AE168" s="23">
        <f t="shared" si="523"/>
        <v>0</v>
      </c>
      <c r="AF168" s="45"/>
      <c r="AG168" s="12">
        <f t="shared" si="524"/>
        <v>0</v>
      </c>
      <c r="AH168" s="23">
        <f t="shared" si="525"/>
        <v>0</v>
      </c>
      <c r="AI168" s="45"/>
      <c r="AJ168" s="12">
        <f t="shared" si="526"/>
        <v>0</v>
      </c>
      <c r="AK168" s="23">
        <f t="shared" si="527"/>
        <v>0</v>
      </c>
      <c r="AL168" s="45"/>
      <c r="AM168" s="12">
        <f t="shared" si="528"/>
        <v>0</v>
      </c>
      <c r="AN168" s="23">
        <f t="shared" si="529"/>
        <v>0</v>
      </c>
      <c r="AO168" s="45"/>
      <c r="AP168" s="12">
        <f t="shared" si="530"/>
        <v>0</v>
      </c>
      <c r="AQ168" s="23">
        <f t="shared" si="531"/>
        <v>0</v>
      </c>
      <c r="AR168" s="45"/>
      <c r="AS168" s="12">
        <f t="shared" si="532"/>
        <v>0</v>
      </c>
      <c r="AT168" s="23">
        <f t="shared" si="533"/>
        <v>0</v>
      </c>
      <c r="AU168" s="45"/>
      <c r="AV168" s="12">
        <f t="shared" si="534"/>
        <v>0</v>
      </c>
      <c r="AW168" s="23">
        <f t="shared" si="535"/>
        <v>0</v>
      </c>
      <c r="AX168" s="45"/>
      <c r="AY168" s="12">
        <f t="shared" si="536"/>
        <v>0</v>
      </c>
      <c r="AZ168" s="23">
        <f t="shared" si="537"/>
        <v>0</v>
      </c>
      <c r="BA168" s="45"/>
      <c r="BB168" s="12">
        <f t="shared" si="538"/>
        <v>0</v>
      </c>
      <c r="BC168" s="23">
        <f t="shared" si="539"/>
        <v>0</v>
      </c>
      <c r="BD168" s="45"/>
      <c r="BE168" s="12">
        <f t="shared" si="540"/>
        <v>0</v>
      </c>
      <c r="BF168" s="23">
        <f t="shared" si="541"/>
        <v>0</v>
      </c>
      <c r="BG168" s="45"/>
      <c r="BH168" s="12">
        <f t="shared" si="542"/>
        <v>0</v>
      </c>
      <c r="BI168" s="23">
        <f t="shared" si="543"/>
        <v>0</v>
      </c>
      <c r="BJ168" s="45"/>
      <c r="BK168" s="12">
        <f t="shared" si="544"/>
        <v>0</v>
      </c>
      <c r="BL168" s="23">
        <f t="shared" si="545"/>
        <v>0</v>
      </c>
      <c r="BM168" s="45"/>
      <c r="BN168" s="12">
        <f t="shared" si="546"/>
        <v>0</v>
      </c>
      <c r="BO168" s="23">
        <f t="shared" si="547"/>
        <v>0</v>
      </c>
      <c r="BP168" s="45"/>
      <c r="BQ168" s="12">
        <f t="shared" si="548"/>
        <v>0</v>
      </c>
      <c r="BR168" s="23">
        <f t="shared" si="549"/>
        <v>0</v>
      </c>
      <c r="BS168" s="45"/>
      <c r="BT168" s="12">
        <f t="shared" si="550"/>
        <v>0</v>
      </c>
      <c r="BU168" s="23">
        <f t="shared" si="551"/>
        <v>0</v>
      </c>
      <c r="BV168" s="45"/>
      <c r="BW168" s="12">
        <f t="shared" si="552"/>
        <v>0</v>
      </c>
      <c r="BX168" s="23">
        <f t="shared" si="553"/>
        <v>0</v>
      </c>
      <c r="BY168" s="45"/>
      <c r="BZ168" s="12">
        <f t="shared" si="554"/>
        <v>0</v>
      </c>
      <c r="CA168" s="23">
        <f t="shared" si="555"/>
        <v>0</v>
      </c>
      <c r="CB168" s="45"/>
      <c r="CC168" s="12">
        <f t="shared" si="556"/>
        <v>0</v>
      </c>
      <c r="CD168" s="23">
        <f t="shared" si="557"/>
        <v>0</v>
      </c>
      <c r="CE168" s="45"/>
      <c r="CF168" s="12">
        <f t="shared" si="558"/>
        <v>0</v>
      </c>
      <c r="CG168" s="23">
        <f t="shared" si="559"/>
        <v>0</v>
      </c>
      <c r="CH168" s="45"/>
      <c r="CI168" s="12">
        <f t="shared" si="560"/>
        <v>0</v>
      </c>
      <c r="CJ168" s="23">
        <f t="shared" si="561"/>
        <v>0</v>
      </c>
      <c r="CK168" s="45"/>
      <c r="CL168" s="12">
        <f t="shared" si="562"/>
        <v>0</v>
      </c>
      <c r="CM168" s="23">
        <f t="shared" si="563"/>
        <v>0</v>
      </c>
      <c r="CN168" s="45"/>
      <c r="CO168" s="12">
        <f t="shared" si="564"/>
        <v>0</v>
      </c>
      <c r="CP168" s="23">
        <f t="shared" si="565"/>
        <v>0</v>
      </c>
      <c r="CQ168" s="45"/>
      <c r="CR168" s="12">
        <f t="shared" si="566"/>
        <v>0</v>
      </c>
      <c r="CS168" s="23">
        <f t="shared" si="567"/>
        <v>0</v>
      </c>
      <c r="CT168" s="45"/>
      <c r="CU168" s="12">
        <f t="shared" si="568"/>
        <v>0</v>
      </c>
      <c r="CV168" s="23">
        <f t="shared" si="569"/>
        <v>0</v>
      </c>
      <c r="CW168" s="45"/>
      <c r="CX168" s="12">
        <f t="shared" si="570"/>
        <v>0</v>
      </c>
      <c r="CY168" s="24">
        <f t="shared" si="571"/>
        <v>0</v>
      </c>
      <c r="CZ168" s="45"/>
      <c r="DA168" s="12">
        <f t="shared" si="572"/>
        <v>0</v>
      </c>
      <c r="DB168" s="23">
        <f t="shared" si="573"/>
        <v>0</v>
      </c>
    </row>
    <row r="169" spans="1:106" ht="15.75" hidden="1" thickBot="1" x14ac:dyDescent="0.35">
      <c r="A169" s="1"/>
      <c r="B169" s="1"/>
      <c r="C169" s="1"/>
      <c r="D169" s="116" t="str">
        <f t="shared" si="511"/>
        <v>-</v>
      </c>
      <c r="E169" s="228"/>
      <c r="F169" s="248" t="s">
        <v>231</v>
      </c>
      <c r="G169" s="92"/>
      <c r="H169" s="92"/>
      <c r="I169" s="240">
        <v>15</v>
      </c>
      <c r="J169" s="125"/>
      <c r="K169" s="126" t="str">
        <f>+IF(F169="","",IF(F169=VLOOKUP(F169,'Master Data (December 2025)'!$B$10:$B$1857,1),"-","No Data"))</f>
        <v>No Data</v>
      </c>
      <c r="L169" s="127">
        <v>1</v>
      </c>
      <c r="M169" s="127">
        <v>1</v>
      </c>
      <c r="N169" s="45"/>
      <c r="O169" s="12">
        <f t="shared" si="512"/>
        <v>0</v>
      </c>
      <c r="P169" s="23">
        <f t="shared" si="575"/>
        <v>0</v>
      </c>
      <c r="Q169" s="45"/>
      <c r="R169" s="12">
        <f t="shared" si="514"/>
        <v>0</v>
      </c>
      <c r="S169" s="23">
        <f t="shared" si="515"/>
        <v>0</v>
      </c>
      <c r="T169" s="45"/>
      <c r="U169" s="12">
        <f t="shared" si="516"/>
        <v>0</v>
      </c>
      <c r="V169" s="23">
        <f t="shared" si="517"/>
        <v>0</v>
      </c>
      <c r="W169" s="45"/>
      <c r="X169" s="12">
        <f t="shared" si="518"/>
        <v>0</v>
      </c>
      <c r="Y169" s="23">
        <f t="shared" si="519"/>
        <v>0</v>
      </c>
      <c r="Z169" s="45"/>
      <c r="AA169" s="12">
        <f t="shared" si="520"/>
        <v>0</v>
      </c>
      <c r="AB169" s="23">
        <f t="shared" si="521"/>
        <v>0</v>
      </c>
      <c r="AC169" s="45"/>
      <c r="AD169" s="12">
        <f t="shared" si="522"/>
        <v>0</v>
      </c>
      <c r="AE169" s="23">
        <f t="shared" si="523"/>
        <v>0</v>
      </c>
      <c r="AF169" s="45"/>
      <c r="AG169" s="12">
        <f t="shared" si="524"/>
        <v>0</v>
      </c>
      <c r="AH169" s="23">
        <f t="shared" si="525"/>
        <v>0</v>
      </c>
      <c r="AI169" s="45"/>
      <c r="AJ169" s="12">
        <f t="shared" si="526"/>
        <v>0</v>
      </c>
      <c r="AK169" s="23">
        <f t="shared" si="527"/>
        <v>0</v>
      </c>
      <c r="AL169" s="45"/>
      <c r="AM169" s="12">
        <f t="shared" si="528"/>
        <v>0</v>
      </c>
      <c r="AN169" s="23">
        <f t="shared" si="529"/>
        <v>0</v>
      </c>
      <c r="AO169" s="45"/>
      <c r="AP169" s="12">
        <f t="shared" si="530"/>
        <v>0</v>
      </c>
      <c r="AQ169" s="23">
        <f t="shared" si="531"/>
        <v>0</v>
      </c>
      <c r="AR169" s="45"/>
      <c r="AS169" s="12">
        <f t="shared" si="532"/>
        <v>0</v>
      </c>
      <c r="AT169" s="23">
        <f t="shared" si="533"/>
        <v>0</v>
      </c>
      <c r="AU169" s="45"/>
      <c r="AV169" s="12">
        <f t="shared" si="534"/>
        <v>0</v>
      </c>
      <c r="AW169" s="23">
        <f t="shared" si="535"/>
        <v>0</v>
      </c>
      <c r="AX169" s="45"/>
      <c r="AY169" s="12">
        <f t="shared" si="536"/>
        <v>0</v>
      </c>
      <c r="AZ169" s="23">
        <f t="shared" si="537"/>
        <v>0</v>
      </c>
      <c r="BA169" s="45"/>
      <c r="BB169" s="12">
        <f t="shared" si="538"/>
        <v>0</v>
      </c>
      <c r="BC169" s="23">
        <f t="shared" si="539"/>
        <v>0</v>
      </c>
      <c r="BD169" s="45"/>
      <c r="BE169" s="12">
        <f t="shared" si="540"/>
        <v>0</v>
      </c>
      <c r="BF169" s="23">
        <f t="shared" si="541"/>
        <v>0</v>
      </c>
      <c r="BG169" s="45"/>
      <c r="BH169" s="12">
        <f t="shared" si="542"/>
        <v>0</v>
      </c>
      <c r="BI169" s="23">
        <f t="shared" si="543"/>
        <v>0</v>
      </c>
      <c r="BJ169" s="45"/>
      <c r="BK169" s="12">
        <f t="shared" si="544"/>
        <v>0</v>
      </c>
      <c r="BL169" s="23">
        <f t="shared" si="545"/>
        <v>0</v>
      </c>
      <c r="BM169" s="45"/>
      <c r="BN169" s="12">
        <f t="shared" si="546"/>
        <v>0</v>
      </c>
      <c r="BO169" s="23">
        <f t="shared" si="547"/>
        <v>0</v>
      </c>
      <c r="BP169" s="45"/>
      <c r="BQ169" s="12">
        <f t="shared" si="548"/>
        <v>0</v>
      </c>
      <c r="BR169" s="23">
        <f t="shared" si="549"/>
        <v>0</v>
      </c>
      <c r="BS169" s="45"/>
      <c r="BT169" s="12">
        <f t="shared" si="550"/>
        <v>0</v>
      </c>
      <c r="BU169" s="23">
        <f t="shared" si="551"/>
        <v>0</v>
      </c>
      <c r="BV169" s="45"/>
      <c r="BW169" s="12">
        <f t="shared" si="552"/>
        <v>0</v>
      </c>
      <c r="BX169" s="23">
        <f t="shared" si="553"/>
        <v>0</v>
      </c>
      <c r="BY169" s="45"/>
      <c r="BZ169" s="12">
        <f t="shared" si="554"/>
        <v>0</v>
      </c>
      <c r="CA169" s="23">
        <f t="shared" si="555"/>
        <v>0</v>
      </c>
      <c r="CB169" s="45"/>
      <c r="CC169" s="12">
        <f t="shared" si="556"/>
        <v>0</v>
      </c>
      <c r="CD169" s="23">
        <f t="shared" si="557"/>
        <v>0</v>
      </c>
      <c r="CE169" s="45"/>
      <c r="CF169" s="12">
        <f t="shared" si="558"/>
        <v>0</v>
      </c>
      <c r="CG169" s="23">
        <f t="shared" si="559"/>
        <v>0</v>
      </c>
      <c r="CH169" s="45"/>
      <c r="CI169" s="12">
        <f t="shared" si="560"/>
        <v>0</v>
      </c>
      <c r="CJ169" s="23">
        <f t="shared" si="561"/>
        <v>0</v>
      </c>
      <c r="CK169" s="45"/>
      <c r="CL169" s="12">
        <f t="shared" si="562"/>
        <v>0</v>
      </c>
      <c r="CM169" s="23">
        <f t="shared" si="563"/>
        <v>0</v>
      </c>
      <c r="CN169" s="45"/>
      <c r="CO169" s="12">
        <f t="shared" si="564"/>
        <v>0</v>
      </c>
      <c r="CP169" s="23">
        <f t="shared" si="565"/>
        <v>0</v>
      </c>
      <c r="CQ169" s="45"/>
      <c r="CR169" s="12">
        <f t="shared" si="566"/>
        <v>0</v>
      </c>
      <c r="CS169" s="23">
        <f t="shared" si="567"/>
        <v>0</v>
      </c>
      <c r="CT169" s="45"/>
      <c r="CU169" s="12">
        <f t="shared" si="568"/>
        <v>0</v>
      </c>
      <c r="CV169" s="23">
        <f t="shared" si="569"/>
        <v>0</v>
      </c>
      <c r="CW169" s="45"/>
      <c r="CX169" s="12">
        <f t="shared" si="570"/>
        <v>0</v>
      </c>
      <c r="CY169" s="24">
        <f t="shared" si="571"/>
        <v>0</v>
      </c>
      <c r="CZ169" s="45"/>
      <c r="DA169" s="12">
        <f t="shared" si="572"/>
        <v>0</v>
      </c>
      <c r="DB169" s="23">
        <f t="shared" si="573"/>
        <v>0</v>
      </c>
    </row>
    <row r="170" spans="1:106" ht="15.75" thickBot="1" x14ac:dyDescent="0.35">
      <c r="A170" s="1"/>
      <c r="B170" s="1"/>
      <c r="C170" s="1"/>
      <c r="D170" s="116" t="str">
        <f t="shared" si="511"/>
        <v>-</v>
      </c>
      <c r="E170" s="227" t="s">
        <v>310</v>
      </c>
      <c r="F170" s="246" t="s">
        <v>209</v>
      </c>
      <c r="G170" s="233"/>
      <c r="H170" s="233"/>
      <c r="I170" s="234">
        <v>45</v>
      </c>
      <c r="J170" s="125"/>
      <c r="K170" s="126" t="str">
        <f>+IF(F170="","",IF(F170=VLOOKUP(F170,'Master Data (December 2025)'!$B$10:$B$1857,1),"-","No Data"))</f>
        <v>-</v>
      </c>
      <c r="L170" s="127">
        <v>700</v>
      </c>
      <c r="M170" s="127">
        <v>1</v>
      </c>
      <c r="N170" s="45"/>
      <c r="O170" s="12">
        <f t="shared" si="512"/>
        <v>0</v>
      </c>
      <c r="P170" s="23">
        <f t="shared" si="575"/>
        <v>0</v>
      </c>
      <c r="Q170" s="45"/>
      <c r="R170" s="12">
        <f t="shared" si="514"/>
        <v>0</v>
      </c>
      <c r="S170" s="23">
        <f t="shared" si="515"/>
        <v>0</v>
      </c>
      <c r="T170" s="45"/>
      <c r="U170" s="12">
        <f t="shared" si="516"/>
        <v>0</v>
      </c>
      <c r="V170" s="23">
        <f t="shared" si="517"/>
        <v>0</v>
      </c>
      <c r="W170" s="45"/>
      <c r="X170" s="12">
        <f t="shared" si="518"/>
        <v>0</v>
      </c>
      <c r="Y170" s="23">
        <f t="shared" si="519"/>
        <v>0</v>
      </c>
      <c r="Z170" s="45"/>
      <c r="AA170" s="12">
        <f t="shared" si="520"/>
        <v>0</v>
      </c>
      <c r="AB170" s="23">
        <f t="shared" si="521"/>
        <v>0</v>
      </c>
      <c r="AC170" s="45"/>
      <c r="AD170" s="12">
        <f t="shared" si="522"/>
        <v>0</v>
      </c>
      <c r="AE170" s="23">
        <f t="shared" si="523"/>
        <v>0</v>
      </c>
      <c r="AF170" s="45"/>
      <c r="AG170" s="12">
        <f t="shared" si="524"/>
        <v>0</v>
      </c>
      <c r="AH170" s="23">
        <f t="shared" si="525"/>
        <v>0</v>
      </c>
      <c r="AI170" s="45"/>
      <c r="AJ170" s="12">
        <f t="shared" si="526"/>
        <v>0</v>
      </c>
      <c r="AK170" s="23">
        <f t="shared" si="527"/>
        <v>0</v>
      </c>
      <c r="AL170" s="45"/>
      <c r="AM170" s="12">
        <f t="shared" si="528"/>
        <v>0</v>
      </c>
      <c r="AN170" s="23">
        <f t="shared" si="529"/>
        <v>0</v>
      </c>
      <c r="AO170" s="45"/>
      <c r="AP170" s="12">
        <f t="shared" si="530"/>
        <v>0</v>
      </c>
      <c r="AQ170" s="23">
        <f t="shared" si="531"/>
        <v>0</v>
      </c>
      <c r="AR170" s="45"/>
      <c r="AS170" s="12">
        <f t="shared" si="532"/>
        <v>0</v>
      </c>
      <c r="AT170" s="23">
        <f t="shared" si="533"/>
        <v>0</v>
      </c>
      <c r="AU170" s="45"/>
      <c r="AV170" s="12">
        <f t="shared" si="534"/>
        <v>0</v>
      </c>
      <c r="AW170" s="23">
        <f t="shared" si="535"/>
        <v>0</v>
      </c>
      <c r="AX170" s="45"/>
      <c r="AY170" s="12">
        <f t="shared" si="536"/>
        <v>0</v>
      </c>
      <c r="AZ170" s="23">
        <f t="shared" si="537"/>
        <v>0</v>
      </c>
      <c r="BA170" s="45"/>
      <c r="BB170" s="12">
        <f t="shared" si="538"/>
        <v>0</v>
      </c>
      <c r="BC170" s="23">
        <f t="shared" si="539"/>
        <v>0</v>
      </c>
      <c r="BD170" s="45"/>
      <c r="BE170" s="12">
        <f t="shared" si="540"/>
        <v>0</v>
      </c>
      <c r="BF170" s="23">
        <f t="shared" si="541"/>
        <v>0</v>
      </c>
      <c r="BG170" s="45"/>
      <c r="BH170" s="12">
        <f t="shared" si="542"/>
        <v>0</v>
      </c>
      <c r="BI170" s="23">
        <f t="shared" si="543"/>
        <v>0</v>
      </c>
      <c r="BJ170" s="45"/>
      <c r="BK170" s="12">
        <f t="shared" si="544"/>
        <v>0</v>
      </c>
      <c r="BL170" s="23">
        <f t="shared" si="545"/>
        <v>0</v>
      </c>
      <c r="BM170" s="45"/>
      <c r="BN170" s="12">
        <f t="shared" si="546"/>
        <v>0</v>
      </c>
      <c r="BO170" s="23">
        <f t="shared" si="547"/>
        <v>0</v>
      </c>
      <c r="BP170" s="45"/>
      <c r="BQ170" s="12">
        <f t="shared" si="548"/>
        <v>0</v>
      </c>
      <c r="BR170" s="23">
        <f t="shared" si="549"/>
        <v>0</v>
      </c>
      <c r="BS170" s="45"/>
      <c r="BT170" s="12">
        <f t="shared" si="550"/>
        <v>0</v>
      </c>
      <c r="BU170" s="23">
        <f t="shared" si="551"/>
        <v>0</v>
      </c>
      <c r="BV170" s="45"/>
      <c r="BW170" s="12">
        <f t="shared" si="552"/>
        <v>0</v>
      </c>
      <c r="BX170" s="23">
        <f t="shared" si="553"/>
        <v>0</v>
      </c>
      <c r="BY170" s="45"/>
      <c r="BZ170" s="12">
        <f t="shared" si="554"/>
        <v>0</v>
      </c>
      <c r="CA170" s="23">
        <f t="shared" si="555"/>
        <v>0</v>
      </c>
      <c r="CB170" s="45"/>
      <c r="CC170" s="12">
        <f t="shared" si="556"/>
        <v>0</v>
      </c>
      <c r="CD170" s="23">
        <f t="shared" si="557"/>
        <v>0</v>
      </c>
      <c r="CE170" s="45"/>
      <c r="CF170" s="12">
        <f t="shared" si="558"/>
        <v>0</v>
      </c>
      <c r="CG170" s="23">
        <f t="shared" si="559"/>
        <v>0</v>
      </c>
      <c r="CH170" s="45"/>
      <c r="CI170" s="12">
        <f t="shared" si="560"/>
        <v>0</v>
      </c>
      <c r="CJ170" s="23">
        <f t="shared" si="561"/>
        <v>0</v>
      </c>
      <c r="CK170" s="45"/>
      <c r="CL170" s="12">
        <f t="shared" si="562"/>
        <v>0</v>
      </c>
      <c r="CM170" s="23">
        <f t="shared" si="563"/>
        <v>0</v>
      </c>
      <c r="CN170" s="45"/>
      <c r="CO170" s="12">
        <f t="shared" si="564"/>
        <v>0</v>
      </c>
      <c r="CP170" s="23">
        <f t="shared" si="565"/>
        <v>0</v>
      </c>
      <c r="CQ170" s="45"/>
      <c r="CR170" s="12">
        <f t="shared" si="566"/>
        <v>0</v>
      </c>
      <c r="CS170" s="23">
        <f t="shared" si="567"/>
        <v>0</v>
      </c>
      <c r="CT170" s="45"/>
      <c r="CU170" s="12">
        <f t="shared" si="568"/>
        <v>0</v>
      </c>
      <c r="CV170" s="23">
        <f t="shared" si="569"/>
        <v>0</v>
      </c>
      <c r="CW170" s="45"/>
      <c r="CX170" s="12">
        <f t="shared" si="570"/>
        <v>0</v>
      </c>
      <c r="CY170" s="24">
        <f t="shared" si="571"/>
        <v>0</v>
      </c>
      <c r="CZ170" s="45"/>
      <c r="DA170" s="12">
        <f t="shared" si="572"/>
        <v>0</v>
      </c>
      <c r="DB170" s="23">
        <f t="shared" si="573"/>
        <v>0</v>
      </c>
    </row>
    <row r="171" spans="1:106" ht="15.75" hidden="1" thickBot="1" x14ac:dyDescent="0.35">
      <c r="A171" s="1"/>
      <c r="B171" s="1"/>
      <c r="C171" s="1"/>
      <c r="D171" s="116" t="str">
        <f t="shared" si="511"/>
        <v>-</v>
      </c>
      <c r="E171" s="206"/>
      <c r="F171" s="247" t="s">
        <v>267</v>
      </c>
      <c r="G171" s="225"/>
      <c r="H171" s="225"/>
      <c r="I171" s="238">
        <v>30</v>
      </c>
      <c r="J171" s="125"/>
      <c r="K171" s="126" t="str">
        <f>+IF(F171="","",IF(F171=VLOOKUP(F171,'Master Data (December 2025)'!$B$10:$B$1857,1),"-","No Data"))</f>
        <v>No Data</v>
      </c>
      <c r="L171" s="127">
        <v>1</v>
      </c>
      <c r="M171" s="127">
        <v>1</v>
      </c>
      <c r="N171" s="45"/>
      <c r="O171" s="12">
        <f t="shared" si="512"/>
        <v>0</v>
      </c>
      <c r="P171" s="23">
        <f t="shared" si="575"/>
        <v>0</v>
      </c>
      <c r="Q171" s="45"/>
      <c r="R171" s="12">
        <f t="shared" si="514"/>
        <v>0</v>
      </c>
      <c r="S171" s="23">
        <f t="shared" si="515"/>
        <v>0</v>
      </c>
      <c r="T171" s="45"/>
      <c r="U171" s="12">
        <f t="shared" si="516"/>
        <v>0</v>
      </c>
      <c r="V171" s="23">
        <f t="shared" si="517"/>
        <v>0</v>
      </c>
      <c r="W171" s="45"/>
      <c r="X171" s="12">
        <f t="shared" si="518"/>
        <v>0</v>
      </c>
      <c r="Y171" s="23">
        <f t="shared" si="519"/>
        <v>0</v>
      </c>
      <c r="Z171" s="45"/>
      <c r="AA171" s="12">
        <f t="shared" si="520"/>
        <v>0</v>
      </c>
      <c r="AB171" s="23">
        <f t="shared" si="521"/>
        <v>0</v>
      </c>
      <c r="AC171" s="45"/>
      <c r="AD171" s="12">
        <f t="shared" si="522"/>
        <v>0</v>
      </c>
      <c r="AE171" s="23">
        <f t="shared" si="523"/>
        <v>0</v>
      </c>
      <c r="AF171" s="45"/>
      <c r="AG171" s="12">
        <f t="shared" si="524"/>
        <v>0</v>
      </c>
      <c r="AH171" s="23">
        <f t="shared" si="525"/>
        <v>0</v>
      </c>
      <c r="AI171" s="45"/>
      <c r="AJ171" s="12">
        <f t="shared" si="526"/>
        <v>0</v>
      </c>
      <c r="AK171" s="23">
        <f t="shared" si="527"/>
        <v>0</v>
      </c>
      <c r="AL171" s="45"/>
      <c r="AM171" s="12">
        <f t="shared" si="528"/>
        <v>0</v>
      </c>
      <c r="AN171" s="23">
        <f t="shared" si="529"/>
        <v>0</v>
      </c>
      <c r="AO171" s="45"/>
      <c r="AP171" s="12">
        <f t="shared" si="530"/>
        <v>0</v>
      </c>
      <c r="AQ171" s="23">
        <f t="shared" si="531"/>
        <v>0</v>
      </c>
      <c r="AR171" s="45"/>
      <c r="AS171" s="12">
        <f t="shared" si="532"/>
        <v>0</v>
      </c>
      <c r="AT171" s="23">
        <f t="shared" si="533"/>
        <v>0</v>
      </c>
      <c r="AU171" s="45"/>
      <c r="AV171" s="12">
        <f t="shared" si="534"/>
        <v>0</v>
      </c>
      <c r="AW171" s="23">
        <f t="shared" si="535"/>
        <v>0</v>
      </c>
      <c r="AX171" s="45"/>
      <c r="AY171" s="12">
        <f t="shared" si="536"/>
        <v>0</v>
      </c>
      <c r="AZ171" s="23">
        <f t="shared" si="537"/>
        <v>0</v>
      </c>
      <c r="BA171" s="45"/>
      <c r="BB171" s="12">
        <f t="shared" si="538"/>
        <v>0</v>
      </c>
      <c r="BC171" s="23">
        <f t="shared" si="539"/>
        <v>0</v>
      </c>
      <c r="BD171" s="45"/>
      <c r="BE171" s="12">
        <f t="shared" si="540"/>
        <v>0</v>
      </c>
      <c r="BF171" s="23">
        <f t="shared" si="541"/>
        <v>0</v>
      </c>
      <c r="BG171" s="45"/>
      <c r="BH171" s="12">
        <f t="shared" si="542"/>
        <v>0</v>
      </c>
      <c r="BI171" s="23">
        <f t="shared" si="543"/>
        <v>0</v>
      </c>
      <c r="BJ171" s="45"/>
      <c r="BK171" s="12">
        <f t="shared" si="544"/>
        <v>0</v>
      </c>
      <c r="BL171" s="23">
        <f t="shared" si="545"/>
        <v>0</v>
      </c>
      <c r="BM171" s="45"/>
      <c r="BN171" s="12">
        <f t="shared" si="546"/>
        <v>0</v>
      </c>
      <c r="BO171" s="23">
        <f t="shared" si="547"/>
        <v>0</v>
      </c>
      <c r="BP171" s="45"/>
      <c r="BQ171" s="12">
        <f t="shared" si="548"/>
        <v>0</v>
      </c>
      <c r="BR171" s="23">
        <f t="shared" si="549"/>
        <v>0</v>
      </c>
      <c r="BS171" s="45"/>
      <c r="BT171" s="12">
        <f t="shared" si="550"/>
        <v>0</v>
      </c>
      <c r="BU171" s="23">
        <f t="shared" si="551"/>
        <v>0</v>
      </c>
      <c r="BV171" s="45"/>
      <c r="BW171" s="12">
        <f t="shared" si="552"/>
        <v>0</v>
      </c>
      <c r="BX171" s="23">
        <f t="shared" si="553"/>
        <v>0</v>
      </c>
      <c r="BY171" s="45"/>
      <c r="BZ171" s="12">
        <f t="shared" si="554"/>
        <v>0</v>
      </c>
      <c r="CA171" s="23">
        <f t="shared" si="555"/>
        <v>0</v>
      </c>
      <c r="CB171" s="45"/>
      <c r="CC171" s="12">
        <f t="shared" si="556"/>
        <v>0</v>
      </c>
      <c r="CD171" s="23">
        <f t="shared" si="557"/>
        <v>0</v>
      </c>
      <c r="CE171" s="45"/>
      <c r="CF171" s="12">
        <f t="shared" si="558"/>
        <v>0</v>
      </c>
      <c r="CG171" s="23">
        <f t="shared" si="559"/>
        <v>0</v>
      </c>
      <c r="CH171" s="45"/>
      <c r="CI171" s="12">
        <f t="shared" si="560"/>
        <v>0</v>
      </c>
      <c r="CJ171" s="23">
        <f t="shared" si="561"/>
        <v>0</v>
      </c>
      <c r="CK171" s="45"/>
      <c r="CL171" s="12">
        <f t="shared" si="562"/>
        <v>0</v>
      </c>
      <c r="CM171" s="23">
        <f t="shared" si="563"/>
        <v>0</v>
      </c>
      <c r="CN171" s="45"/>
      <c r="CO171" s="12">
        <f t="shared" si="564"/>
        <v>0</v>
      </c>
      <c r="CP171" s="23">
        <f t="shared" si="565"/>
        <v>0</v>
      </c>
      <c r="CQ171" s="45"/>
      <c r="CR171" s="12">
        <f t="shared" si="566"/>
        <v>0</v>
      </c>
      <c r="CS171" s="23">
        <f t="shared" si="567"/>
        <v>0</v>
      </c>
      <c r="CT171" s="45"/>
      <c r="CU171" s="12">
        <f t="shared" si="568"/>
        <v>0</v>
      </c>
      <c r="CV171" s="23">
        <f t="shared" si="569"/>
        <v>0</v>
      </c>
      <c r="CW171" s="45"/>
      <c r="CX171" s="12">
        <f t="shared" si="570"/>
        <v>0</v>
      </c>
      <c r="CY171" s="24">
        <f t="shared" si="571"/>
        <v>0</v>
      </c>
      <c r="CZ171" s="45"/>
      <c r="DA171" s="12">
        <f t="shared" si="572"/>
        <v>0</v>
      </c>
      <c r="DB171" s="23">
        <f t="shared" si="573"/>
        <v>0</v>
      </c>
    </row>
    <row r="172" spans="1:106" ht="15.75" hidden="1" thickBot="1" x14ac:dyDescent="0.35">
      <c r="A172" s="1"/>
      <c r="B172" s="1"/>
      <c r="C172" s="1"/>
      <c r="D172" s="116" t="str">
        <f t="shared" si="511"/>
        <v>-</v>
      </c>
      <c r="E172" s="206"/>
      <c r="F172" s="247" t="s">
        <v>231</v>
      </c>
      <c r="G172" s="225"/>
      <c r="H172" s="225"/>
      <c r="I172" s="238">
        <v>15</v>
      </c>
      <c r="J172" s="125"/>
      <c r="K172" s="126" t="str">
        <f>+IF(F172="","",IF(F172=VLOOKUP(F172,'Master Data (December 2025)'!$B$10:$B$1857,1),"-","No Data"))</f>
        <v>No Data</v>
      </c>
      <c r="L172" s="127">
        <v>1</v>
      </c>
      <c r="M172" s="127">
        <v>1</v>
      </c>
      <c r="N172" s="45"/>
      <c r="O172" s="12">
        <f t="shared" si="512"/>
        <v>0</v>
      </c>
      <c r="P172" s="23">
        <f t="shared" si="575"/>
        <v>0</v>
      </c>
      <c r="Q172" s="45"/>
      <c r="R172" s="12">
        <f t="shared" si="514"/>
        <v>0</v>
      </c>
      <c r="S172" s="23">
        <f t="shared" si="515"/>
        <v>0</v>
      </c>
      <c r="T172" s="45"/>
      <c r="U172" s="12">
        <f t="shared" si="516"/>
        <v>0</v>
      </c>
      <c r="V172" s="23">
        <f t="shared" si="517"/>
        <v>0</v>
      </c>
      <c r="W172" s="45"/>
      <c r="X172" s="12">
        <f t="shared" si="518"/>
        <v>0</v>
      </c>
      <c r="Y172" s="23">
        <f t="shared" si="519"/>
        <v>0</v>
      </c>
      <c r="Z172" s="45"/>
      <c r="AA172" s="12">
        <f t="shared" si="520"/>
        <v>0</v>
      </c>
      <c r="AB172" s="23">
        <f t="shared" si="521"/>
        <v>0</v>
      </c>
      <c r="AC172" s="45"/>
      <c r="AD172" s="12">
        <f t="shared" si="522"/>
        <v>0</v>
      </c>
      <c r="AE172" s="23">
        <f t="shared" si="523"/>
        <v>0</v>
      </c>
      <c r="AF172" s="45"/>
      <c r="AG172" s="12">
        <f t="shared" si="524"/>
        <v>0</v>
      </c>
      <c r="AH172" s="23">
        <f t="shared" si="525"/>
        <v>0</v>
      </c>
      <c r="AI172" s="45"/>
      <c r="AJ172" s="12">
        <f t="shared" si="526"/>
        <v>0</v>
      </c>
      <c r="AK172" s="23">
        <f t="shared" si="527"/>
        <v>0</v>
      </c>
      <c r="AL172" s="45"/>
      <c r="AM172" s="12">
        <f t="shared" si="528"/>
        <v>0</v>
      </c>
      <c r="AN172" s="23">
        <f t="shared" si="529"/>
        <v>0</v>
      </c>
      <c r="AO172" s="45"/>
      <c r="AP172" s="12">
        <f t="shared" si="530"/>
        <v>0</v>
      </c>
      <c r="AQ172" s="23">
        <f t="shared" si="531"/>
        <v>0</v>
      </c>
      <c r="AR172" s="45"/>
      <c r="AS172" s="12">
        <f t="shared" si="532"/>
        <v>0</v>
      </c>
      <c r="AT172" s="23">
        <f t="shared" si="533"/>
        <v>0</v>
      </c>
      <c r="AU172" s="45"/>
      <c r="AV172" s="12">
        <f t="shared" si="534"/>
        <v>0</v>
      </c>
      <c r="AW172" s="23">
        <f t="shared" si="535"/>
        <v>0</v>
      </c>
      <c r="AX172" s="45"/>
      <c r="AY172" s="12">
        <f t="shared" si="536"/>
        <v>0</v>
      </c>
      <c r="AZ172" s="23">
        <f t="shared" si="537"/>
        <v>0</v>
      </c>
      <c r="BA172" s="45"/>
      <c r="BB172" s="12">
        <f t="shared" si="538"/>
        <v>0</v>
      </c>
      <c r="BC172" s="23">
        <f t="shared" si="539"/>
        <v>0</v>
      </c>
      <c r="BD172" s="45"/>
      <c r="BE172" s="12">
        <f t="shared" si="540"/>
        <v>0</v>
      </c>
      <c r="BF172" s="23">
        <f t="shared" si="541"/>
        <v>0</v>
      </c>
      <c r="BG172" s="45"/>
      <c r="BH172" s="12">
        <f t="shared" si="542"/>
        <v>0</v>
      </c>
      <c r="BI172" s="23">
        <f t="shared" si="543"/>
        <v>0</v>
      </c>
      <c r="BJ172" s="45"/>
      <c r="BK172" s="12">
        <f t="shared" si="544"/>
        <v>0</v>
      </c>
      <c r="BL172" s="23">
        <f t="shared" si="545"/>
        <v>0</v>
      </c>
      <c r="BM172" s="45"/>
      <c r="BN172" s="12">
        <f t="shared" si="546"/>
        <v>0</v>
      </c>
      <c r="BO172" s="23">
        <f t="shared" si="547"/>
        <v>0</v>
      </c>
      <c r="BP172" s="45"/>
      <c r="BQ172" s="12">
        <f t="shared" si="548"/>
        <v>0</v>
      </c>
      <c r="BR172" s="23">
        <f t="shared" si="549"/>
        <v>0</v>
      </c>
      <c r="BS172" s="45"/>
      <c r="BT172" s="12">
        <f t="shared" si="550"/>
        <v>0</v>
      </c>
      <c r="BU172" s="23">
        <f t="shared" si="551"/>
        <v>0</v>
      </c>
      <c r="BV172" s="45"/>
      <c r="BW172" s="12">
        <f t="shared" si="552"/>
        <v>0</v>
      </c>
      <c r="BX172" s="23">
        <f t="shared" si="553"/>
        <v>0</v>
      </c>
      <c r="BY172" s="45"/>
      <c r="BZ172" s="12">
        <f t="shared" si="554"/>
        <v>0</v>
      </c>
      <c r="CA172" s="23">
        <f t="shared" si="555"/>
        <v>0</v>
      </c>
      <c r="CB172" s="45"/>
      <c r="CC172" s="12">
        <f t="shared" si="556"/>
        <v>0</v>
      </c>
      <c r="CD172" s="23">
        <f t="shared" si="557"/>
        <v>0</v>
      </c>
      <c r="CE172" s="45"/>
      <c r="CF172" s="12">
        <f t="shared" si="558"/>
        <v>0</v>
      </c>
      <c r="CG172" s="23">
        <f t="shared" si="559"/>
        <v>0</v>
      </c>
      <c r="CH172" s="45"/>
      <c r="CI172" s="12">
        <f t="shared" si="560"/>
        <v>0</v>
      </c>
      <c r="CJ172" s="23">
        <f t="shared" si="561"/>
        <v>0</v>
      </c>
      <c r="CK172" s="45"/>
      <c r="CL172" s="12">
        <f t="shared" si="562"/>
        <v>0</v>
      </c>
      <c r="CM172" s="23">
        <f t="shared" si="563"/>
        <v>0</v>
      </c>
      <c r="CN172" s="45"/>
      <c r="CO172" s="12">
        <f t="shared" si="564"/>
        <v>0</v>
      </c>
      <c r="CP172" s="23">
        <f t="shared" si="565"/>
        <v>0</v>
      </c>
      <c r="CQ172" s="45"/>
      <c r="CR172" s="12">
        <f t="shared" si="566"/>
        <v>0</v>
      </c>
      <c r="CS172" s="23">
        <f t="shared" si="567"/>
        <v>0</v>
      </c>
      <c r="CT172" s="45"/>
      <c r="CU172" s="12">
        <f t="shared" si="568"/>
        <v>0</v>
      </c>
      <c r="CV172" s="23">
        <f t="shared" si="569"/>
        <v>0</v>
      </c>
      <c r="CW172" s="45"/>
      <c r="CX172" s="12">
        <f t="shared" si="570"/>
        <v>0</v>
      </c>
      <c r="CY172" s="24">
        <f t="shared" si="571"/>
        <v>0</v>
      </c>
      <c r="CZ172" s="45"/>
      <c r="DA172" s="12">
        <f t="shared" si="572"/>
        <v>0</v>
      </c>
      <c r="DB172" s="23">
        <f t="shared" si="573"/>
        <v>0</v>
      </c>
    </row>
    <row r="173" spans="1:106" ht="15.75" hidden="1" thickBot="1" x14ac:dyDescent="0.35">
      <c r="A173" s="1"/>
      <c r="B173" s="1"/>
      <c r="C173" s="1"/>
      <c r="D173" s="116" t="str">
        <f t="shared" ref="D173:D190" si="576">IF(DB173=0,"-","Y")</f>
        <v>-</v>
      </c>
      <c r="E173" s="228"/>
      <c r="F173" s="248" t="s">
        <v>248</v>
      </c>
      <c r="G173" s="92"/>
      <c r="H173" s="92"/>
      <c r="I173" s="240">
        <v>15</v>
      </c>
      <c r="J173" s="125"/>
      <c r="K173" s="126" t="str">
        <f>+IF(F173="","",IF(F173=VLOOKUP(F173,'Master Data (December 2025)'!$B$10:$B$1857,1),"-","No Data"))</f>
        <v>No Data</v>
      </c>
      <c r="L173" s="127">
        <v>1</v>
      </c>
      <c r="M173" s="127">
        <v>1</v>
      </c>
      <c r="N173" s="45"/>
      <c r="O173" s="12">
        <f t="shared" ref="O173:O204" si="577">(N173*$I173)/$L173*$M173</f>
        <v>0</v>
      </c>
      <c r="P173" s="23">
        <f t="shared" si="575"/>
        <v>0</v>
      </c>
      <c r="Q173" s="45"/>
      <c r="R173" s="12">
        <f t="shared" ref="R173:R204" si="578">(Q173*$I173)/$L173*$M173</f>
        <v>0</v>
      </c>
      <c r="S173" s="23">
        <f t="shared" ref="S173:S190" si="579">Q173+P173</f>
        <v>0</v>
      </c>
      <c r="T173" s="45"/>
      <c r="U173" s="12">
        <f t="shared" ref="U173:U204" si="580">(T173*$I173)/$L173*$M173</f>
        <v>0</v>
      </c>
      <c r="V173" s="23">
        <f t="shared" ref="V173:V190" si="581">T173+S173</f>
        <v>0</v>
      </c>
      <c r="W173" s="45"/>
      <c r="X173" s="12">
        <f t="shared" ref="X173:X204" si="582">(W173*$I173)/$L173*$M173</f>
        <v>0</v>
      </c>
      <c r="Y173" s="23">
        <f t="shared" ref="Y173:Y190" si="583">W173+V173</f>
        <v>0</v>
      </c>
      <c r="Z173" s="45"/>
      <c r="AA173" s="12">
        <f t="shared" ref="AA173:AA204" si="584">(Z173*$I173)/$L173*$M173</f>
        <v>0</v>
      </c>
      <c r="AB173" s="23">
        <f t="shared" ref="AB173:AB190" si="585">Z173+Y173</f>
        <v>0</v>
      </c>
      <c r="AC173" s="45"/>
      <c r="AD173" s="12">
        <f t="shared" ref="AD173:AD204" si="586">(AC173*$I173)/$L173*$M173</f>
        <v>0</v>
      </c>
      <c r="AE173" s="23">
        <f t="shared" ref="AE173:AE190" si="587">AC173+AB173</f>
        <v>0</v>
      </c>
      <c r="AF173" s="45"/>
      <c r="AG173" s="12">
        <f t="shared" ref="AG173:AG204" si="588">(AF173*$I173)/$L173*$M173</f>
        <v>0</v>
      </c>
      <c r="AH173" s="23">
        <f t="shared" ref="AH173:AH190" si="589">AF173+AE173</f>
        <v>0</v>
      </c>
      <c r="AI173" s="45"/>
      <c r="AJ173" s="12">
        <f t="shared" ref="AJ173:AJ204" si="590">(AI173*$I173)/$L173*$M173</f>
        <v>0</v>
      </c>
      <c r="AK173" s="23">
        <f t="shared" ref="AK173:AK190" si="591">AI173+AH173</f>
        <v>0</v>
      </c>
      <c r="AL173" s="45"/>
      <c r="AM173" s="12">
        <f t="shared" ref="AM173:AM204" si="592">(AL173*$I173)/$L173*$M173</f>
        <v>0</v>
      </c>
      <c r="AN173" s="23">
        <f t="shared" ref="AN173:AN190" si="593">AL173+AK173</f>
        <v>0</v>
      </c>
      <c r="AO173" s="45"/>
      <c r="AP173" s="12">
        <f t="shared" ref="AP173:AP204" si="594">(AO173*$I173)/$L173*$M173</f>
        <v>0</v>
      </c>
      <c r="AQ173" s="23">
        <f t="shared" ref="AQ173:AQ190" si="595">AO173+AN173</f>
        <v>0</v>
      </c>
      <c r="AR173" s="45"/>
      <c r="AS173" s="12">
        <f t="shared" ref="AS173:AS204" si="596">(AR173*$I173)/$L173*$M173</f>
        <v>0</v>
      </c>
      <c r="AT173" s="23">
        <f t="shared" ref="AT173:AT190" si="597">AR173+AQ173</f>
        <v>0</v>
      </c>
      <c r="AU173" s="45"/>
      <c r="AV173" s="12">
        <f t="shared" ref="AV173:AV204" si="598">(AU173*$I173)/$L173*$M173</f>
        <v>0</v>
      </c>
      <c r="AW173" s="23">
        <f t="shared" ref="AW173:AW190" si="599">AU173+AT173</f>
        <v>0</v>
      </c>
      <c r="AX173" s="45"/>
      <c r="AY173" s="12">
        <f t="shared" ref="AY173:AY204" si="600">(AX173*$I173)/$L173*$M173</f>
        <v>0</v>
      </c>
      <c r="AZ173" s="23">
        <f t="shared" ref="AZ173:AZ190" si="601">AX173+AW173</f>
        <v>0</v>
      </c>
      <c r="BA173" s="45"/>
      <c r="BB173" s="12">
        <f t="shared" ref="BB173:BB204" si="602">(BA173*$I173)/$L173*$M173</f>
        <v>0</v>
      </c>
      <c r="BC173" s="23">
        <f t="shared" ref="BC173:BC190" si="603">BA173+AZ173</f>
        <v>0</v>
      </c>
      <c r="BD173" s="45"/>
      <c r="BE173" s="12">
        <f t="shared" ref="BE173:BE204" si="604">(BD173*$I173)/$L173*$M173</f>
        <v>0</v>
      </c>
      <c r="BF173" s="23">
        <f t="shared" ref="BF173:BF190" si="605">BD173+BC173</f>
        <v>0</v>
      </c>
      <c r="BG173" s="45"/>
      <c r="BH173" s="12">
        <f t="shared" ref="BH173:BH204" si="606">(BG173*$I173)/$L173*$M173</f>
        <v>0</v>
      </c>
      <c r="BI173" s="23">
        <f t="shared" ref="BI173:BI190" si="607">BG173+BF173</f>
        <v>0</v>
      </c>
      <c r="BJ173" s="45"/>
      <c r="BK173" s="12">
        <f t="shared" ref="BK173:BK204" si="608">(BJ173*$I173)/$L173*$M173</f>
        <v>0</v>
      </c>
      <c r="BL173" s="23">
        <f t="shared" ref="BL173:BL190" si="609">BJ173+BI173</f>
        <v>0</v>
      </c>
      <c r="BM173" s="45"/>
      <c r="BN173" s="12">
        <f t="shared" ref="BN173:BN204" si="610">(BM173*$I173)/$L173*$M173</f>
        <v>0</v>
      </c>
      <c r="BO173" s="23">
        <f t="shared" ref="BO173:BO190" si="611">BM173+BL173</f>
        <v>0</v>
      </c>
      <c r="BP173" s="45"/>
      <c r="BQ173" s="12">
        <f t="shared" ref="BQ173:BQ204" si="612">(BP173*$I173)/$L173*$M173</f>
        <v>0</v>
      </c>
      <c r="BR173" s="23">
        <f t="shared" ref="BR173:BR190" si="613">BP173+BO173</f>
        <v>0</v>
      </c>
      <c r="BS173" s="45"/>
      <c r="BT173" s="12">
        <f t="shared" ref="BT173:BT204" si="614">(BS173*$I173)/$L173*$M173</f>
        <v>0</v>
      </c>
      <c r="BU173" s="23">
        <f t="shared" ref="BU173:BU190" si="615">BS173+BR173</f>
        <v>0</v>
      </c>
      <c r="BV173" s="45"/>
      <c r="BW173" s="12">
        <f t="shared" ref="BW173:BW204" si="616">(BV173*$I173)/$L173*$M173</f>
        <v>0</v>
      </c>
      <c r="BX173" s="23">
        <f t="shared" ref="BX173:BX190" si="617">BV173+BU173</f>
        <v>0</v>
      </c>
      <c r="BY173" s="45"/>
      <c r="BZ173" s="12">
        <f t="shared" ref="BZ173:BZ204" si="618">(BY173*$I173)/$L173*$M173</f>
        <v>0</v>
      </c>
      <c r="CA173" s="23">
        <f t="shared" ref="CA173:CA190" si="619">BY173+BX173</f>
        <v>0</v>
      </c>
      <c r="CB173" s="45"/>
      <c r="CC173" s="12">
        <f t="shared" ref="CC173:CC204" si="620">(CB173*$I173)/$L173*$M173</f>
        <v>0</v>
      </c>
      <c r="CD173" s="23">
        <f t="shared" ref="CD173:CD190" si="621">CB173+CA173</f>
        <v>0</v>
      </c>
      <c r="CE173" s="45"/>
      <c r="CF173" s="12">
        <f t="shared" ref="CF173:CF204" si="622">(CE173*$I173)/$L173*$M173</f>
        <v>0</v>
      </c>
      <c r="CG173" s="23">
        <f t="shared" ref="CG173:CG190" si="623">CE173+CD173</f>
        <v>0</v>
      </c>
      <c r="CH173" s="45"/>
      <c r="CI173" s="12">
        <f t="shared" ref="CI173:CI204" si="624">(CH173*$I173)/$L173*$M173</f>
        <v>0</v>
      </c>
      <c r="CJ173" s="23">
        <f t="shared" ref="CJ173:CJ190" si="625">CH173+CG173</f>
        <v>0</v>
      </c>
      <c r="CK173" s="45"/>
      <c r="CL173" s="12">
        <f t="shared" ref="CL173:CL204" si="626">(CK173*$I173)/$L173*$M173</f>
        <v>0</v>
      </c>
      <c r="CM173" s="23">
        <f t="shared" ref="CM173:CM190" si="627">CK173+CJ173</f>
        <v>0</v>
      </c>
      <c r="CN173" s="45"/>
      <c r="CO173" s="12">
        <f t="shared" ref="CO173:CO204" si="628">(CN173*$I173)/$L173*$M173</f>
        <v>0</v>
      </c>
      <c r="CP173" s="23">
        <f t="shared" ref="CP173:CP190" si="629">CN173+CM173</f>
        <v>0</v>
      </c>
      <c r="CQ173" s="45"/>
      <c r="CR173" s="12">
        <f t="shared" ref="CR173:CR204" si="630">(CQ173*$I173)/$L173*$M173</f>
        <v>0</v>
      </c>
      <c r="CS173" s="23">
        <f t="shared" ref="CS173:CS190" si="631">CQ173+CP173</f>
        <v>0</v>
      </c>
      <c r="CT173" s="45"/>
      <c r="CU173" s="12">
        <f t="shared" ref="CU173:CU204" si="632">(CT173*$I173)/$L173*$M173</f>
        <v>0</v>
      </c>
      <c r="CV173" s="23">
        <f t="shared" ref="CV173:CV190" si="633">CT173+CS173</f>
        <v>0</v>
      </c>
      <c r="CW173" s="45"/>
      <c r="CX173" s="12">
        <f t="shared" ref="CX173:CX204" si="634">(CW173*$I173)/$L173*$M173</f>
        <v>0</v>
      </c>
      <c r="CY173" s="24">
        <f t="shared" ref="CY173:CY190" si="635">CW173+CV173</f>
        <v>0</v>
      </c>
      <c r="CZ173" s="45"/>
      <c r="DA173" s="12">
        <f t="shared" ref="DA173:DA204" si="636">(CZ173*$I173)/$L173*$M173</f>
        <v>0</v>
      </c>
      <c r="DB173" s="23">
        <f t="shared" ref="DB173:DB190" si="637">CZ173+CY173</f>
        <v>0</v>
      </c>
    </row>
    <row r="174" spans="1:106" ht="15.75" thickBot="1" x14ac:dyDescent="0.35">
      <c r="A174" s="1"/>
      <c r="B174" s="1"/>
      <c r="C174" s="1"/>
      <c r="D174" s="116" t="str">
        <f t="shared" si="576"/>
        <v>-</v>
      </c>
      <c r="E174" s="229" t="s">
        <v>302</v>
      </c>
      <c r="F174" s="232" t="s">
        <v>176</v>
      </c>
      <c r="G174" s="233"/>
      <c r="H174" s="233"/>
      <c r="I174" s="234">
        <v>60</v>
      </c>
      <c r="J174" s="125"/>
      <c r="K174" s="126" t="str">
        <f>+IF(F174="","",IF(F174=VLOOKUP(F174,'Master Data (December 2025)'!$B$10:$B$1857,1),"-","No Data"))</f>
        <v>-</v>
      </c>
      <c r="L174" s="127">
        <v>750</v>
      </c>
      <c r="M174" s="127">
        <v>1</v>
      </c>
      <c r="N174" s="45"/>
      <c r="O174" s="12">
        <f t="shared" si="577"/>
        <v>0</v>
      </c>
      <c r="P174" s="23">
        <f t="shared" si="575"/>
        <v>0</v>
      </c>
      <c r="Q174" s="45"/>
      <c r="R174" s="12">
        <f t="shared" si="578"/>
        <v>0</v>
      </c>
      <c r="S174" s="23">
        <f t="shared" si="579"/>
        <v>0</v>
      </c>
      <c r="T174" s="45"/>
      <c r="U174" s="12">
        <f t="shared" si="580"/>
        <v>0</v>
      </c>
      <c r="V174" s="23">
        <f t="shared" si="581"/>
        <v>0</v>
      </c>
      <c r="W174" s="45"/>
      <c r="X174" s="12">
        <f t="shared" si="582"/>
        <v>0</v>
      </c>
      <c r="Y174" s="23">
        <f t="shared" si="583"/>
        <v>0</v>
      </c>
      <c r="Z174" s="45"/>
      <c r="AA174" s="12">
        <f t="shared" si="584"/>
        <v>0</v>
      </c>
      <c r="AB174" s="23">
        <f t="shared" si="585"/>
        <v>0</v>
      </c>
      <c r="AC174" s="45"/>
      <c r="AD174" s="12">
        <f t="shared" si="586"/>
        <v>0</v>
      </c>
      <c r="AE174" s="23">
        <f t="shared" si="587"/>
        <v>0</v>
      </c>
      <c r="AF174" s="45"/>
      <c r="AG174" s="12">
        <f t="shared" si="588"/>
        <v>0</v>
      </c>
      <c r="AH174" s="23">
        <f t="shared" si="589"/>
        <v>0</v>
      </c>
      <c r="AI174" s="45"/>
      <c r="AJ174" s="12">
        <f t="shared" si="590"/>
        <v>0</v>
      </c>
      <c r="AK174" s="23">
        <f t="shared" si="591"/>
        <v>0</v>
      </c>
      <c r="AL174" s="45"/>
      <c r="AM174" s="12">
        <f t="shared" si="592"/>
        <v>0</v>
      </c>
      <c r="AN174" s="23">
        <f t="shared" si="593"/>
        <v>0</v>
      </c>
      <c r="AO174" s="45"/>
      <c r="AP174" s="12">
        <f t="shared" si="594"/>
        <v>0</v>
      </c>
      <c r="AQ174" s="23">
        <f t="shared" si="595"/>
        <v>0</v>
      </c>
      <c r="AR174" s="45"/>
      <c r="AS174" s="12">
        <f t="shared" si="596"/>
        <v>0</v>
      </c>
      <c r="AT174" s="23">
        <f t="shared" si="597"/>
        <v>0</v>
      </c>
      <c r="AU174" s="45"/>
      <c r="AV174" s="12">
        <f t="shared" si="598"/>
        <v>0</v>
      </c>
      <c r="AW174" s="23">
        <f t="shared" si="599"/>
        <v>0</v>
      </c>
      <c r="AX174" s="45"/>
      <c r="AY174" s="12">
        <f t="shared" si="600"/>
        <v>0</v>
      </c>
      <c r="AZ174" s="23">
        <f t="shared" si="601"/>
        <v>0</v>
      </c>
      <c r="BA174" s="45"/>
      <c r="BB174" s="12">
        <f t="shared" si="602"/>
        <v>0</v>
      </c>
      <c r="BC174" s="23">
        <f t="shared" si="603"/>
        <v>0</v>
      </c>
      <c r="BD174" s="45"/>
      <c r="BE174" s="12">
        <f t="shared" si="604"/>
        <v>0</v>
      </c>
      <c r="BF174" s="23">
        <f t="shared" si="605"/>
        <v>0</v>
      </c>
      <c r="BG174" s="45"/>
      <c r="BH174" s="12">
        <f t="shared" si="606"/>
        <v>0</v>
      </c>
      <c r="BI174" s="23">
        <f t="shared" si="607"/>
        <v>0</v>
      </c>
      <c r="BJ174" s="45"/>
      <c r="BK174" s="12">
        <f t="shared" si="608"/>
        <v>0</v>
      </c>
      <c r="BL174" s="23">
        <f t="shared" si="609"/>
        <v>0</v>
      </c>
      <c r="BM174" s="45"/>
      <c r="BN174" s="12">
        <f t="shared" si="610"/>
        <v>0</v>
      </c>
      <c r="BO174" s="23">
        <f t="shared" si="611"/>
        <v>0</v>
      </c>
      <c r="BP174" s="45"/>
      <c r="BQ174" s="12">
        <f t="shared" si="612"/>
        <v>0</v>
      </c>
      <c r="BR174" s="23">
        <f t="shared" si="613"/>
        <v>0</v>
      </c>
      <c r="BS174" s="45"/>
      <c r="BT174" s="12">
        <f t="shared" si="614"/>
        <v>0</v>
      </c>
      <c r="BU174" s="23">
        <f t="shared" si="615"/>
        <v>0</v>
      </c>
      <c r="BV174" s="45"/>
      <c r="BW174" s="12">
        <f t="shared" si="616"/>
        <v>0</v>
      </c>
      <c r="BX174" s="23">
        <f t="shared" si="617"/>
        <v>0</v>
      </c>
      <c r="BY174" s="45"/>
      <c r="BZ174" s="12">
        <f t="shared" si="618"/>
        <v>0</v>
      </c>
      <c r="CA174" s="23">
        <f t="shared" si="619"/>
        <v>0</v>
      </c>
      <c r="CB174" s="45"/>
      <c r="CC174" s="12">
        <f t="shared" si="620"/>
        <v>0</v>
      </c>
      <c r="CD174" s="23">
        <f t="shared" si="621"/>
        <v>0</v>
      </c>
      <c r="CE174" s="45"/>
      <c r="CF174" s="12">
        <f t="shared" si="622"/>
        <v>0</v>
      </c>
      <c r="CG174" s="23">
        <f t="shared" si="623"/>
        <v>0</v>
      </c>
      <c r="CH174" s="45"/>
      <c r="CI174" s="12">
        <f t="shared" si="624"/>
        <v>0</v>
      </c>
      <c r="CJ174" s="23">
        <f t="shared" si="625"/>
        <v>0</v>
      </c>
      <c r="CK174" s="45"/>
      <c r="CL174" s="12">
        <f t="shared" si="626"/>
        <v>0</v>
      </c>
      <c r="CM174" s="23">
        <f t="shared" si="627"/>
        <v>0</v>
      </c>
      <c r="CN174" s="45"/>
      <c r="CO174" s="12">
        <f t="shared" si="628"/>
        <v>0</v>
      </c>
      <c r="CP174" s="23">
        <f t="shared" si="629"/>
        <v>0</v>
      </c>
      <c r="CQ174" s="45"/>
      <c r="CR174" s="12">
        <f t="shared" si="630"/>
        <v>0</v>
      </c>
      <c r="CS174" s="23">
        <f t="shared" si="631"/>
        <v>0</v>
      </c>
      <c r="CT174" s="45"/>
      <c r="CU174" s="12">
        <f t="shared" si="632"/>
        <v>0</v>
      </c>
      <c r="CV174" s="23">
        <f t="shared" si="633"/>
        <v>0</v>
      </c>
      <c r="CW174" s="45"/>
      <c r="CX174" s="12">
        <f t="shared" si="634"/>
        <v>0</v>
      </c>
      <c r="CY174" s="24">
        <f t="shared" si="635"/>
        <v>0</v>
      </c>
      <c r="CZ174" s="45"/>
      <c r="DA174" s="12">
        <f t="shared" si="636"/>
        <v>0</v>
      </c>
      <c r="DB174" s="23">
        <f t="shared" si="637"/>
        <v>0</v>
      </c>
    </row>
    <row r="175" spans="1:106" ht="15.75" hidden="1" thickBot="1" x14ac:dyDescent="0.35">
      <c r="A175" s="1"/>
      <c r="B175" s="1"/>
      <c r="C175" s="1"/>
      <c r="D175" s="116" t="str">
        <f t="shared" si="576"/>
        <v>-</v>
      </c>
      <c r="E175" s="230"/>
      <c r="F175" s="237" t="s">
        <v>232</v>
      </c>
      <c r="G175" s="225"/>
      <c r="H175" s="225"/>
      <c r="I175" s="238">
        <v>30</v>
      </c>
      <c r="J175" s="125"/>
      <c r="K175" s="126" t="str">
        <f>+IF(F175="","",IF(F175=VLOOKUP(F175,'Master Data (December 2025)'!$B$10:$B$1857,1),"-","No Data"))</f>
        <v>No Data</v>
      </c>
      <c r="L175" s="127">
        <v>1</v>
      </c>
      <c r="M175" s="127">
        <v>1</v>
      </c>
      <c r="N175" s="45"/>
      <c r="O175" s="12">
        <f t="shared" si="577"/>
        <v>0</v>
      </c>
      <c r="P175" s="23">
        <f t="shared" si="575"/>
        <v>0</v>
      </c>
      <c r="Q175" s="45"/>
      <c r="R175" s="12">
        <f t="shared" si="578"/>
        <v>0</v>
      </c>
      <c r="S175" s="23">
        <f t="shared" si="579"/>
        <v>0</v>
      </c>
      <c r="T175" s="45"/>
      <c r="U175" s="12">
        <f t="shared" si="580"/>
        <v>0</v>
      </c>
      <c r="V175" s="23">
        <f t="shared" si="581"/>
        <v>0</v>
      </c>
      <c r="W175" s="45"/>
      <c r="X175" s="12">
        <f t="shared" si="582"/>
        <v>0</v>
      </c>
      <c r="Y175" s="23">
        <f t="shared" si="583"/>
        <v>0</v>
      </c>
      <c r="Z175" s="45"/>
      <c r="AA175" s="12">
        <f t="shared" si="584"/>
        <v>0</v>
      </c>
      <c r="AB175" s="23">
        <f t="shared" si="585"/>
        <v>0</v>
      </c>
      <c r="AC175" s="45"/>
      <c r="AD175" s="12">
        <f t="shared" si="586"/>
        <v>0</v>
      </c>
      <c r="AE175" s="23">
        <f t="shared" si="587"/>
        <v>0</v>
      </c>
      <c r="AF175" s="45"/>
      <c r="AG175" s="12">
        <f t="shared" si="588"/>
        <v>0</v>
      </c>
      <c r="AH175" s="23">
        <f t="shared" si="589"/>
        <v>0</v>
      </c>
      <c r="AI175" s="45"/>
      <c r="AJ175" s="12">
        <f t="shared" si="590"/>
        <v>0</v>
      </c>
      <c r="AK175" s="23">
        <f t="shared" si="591"/>
        <v>0</v>
      </c>
      <c r="AL175" s="45"/>
      <c r="AM175" s="12">
        <f t="shared" si="592"/>
        <v>0</v>
      </c>
      <c r="AN175" s="23">
        <f t="shared" si="593"/>
        <v>0</v>
      </c>
      <c r="AO175" s="45"/>
      <c r="AP175" s="12">
        <f t="shared" si="594"/>
        <v>0</v>
      </c>
      <c r="AQ175" s="23">
        <f t="shared" si="595"/>
        <v>0</v>
      </c>
      <c r="AR175" s="45"/>
      <c r="AS175" s="12">
        <f t="shared" si="596"/>
        <v>0</v>
      </c>
      <c r="AT175" s="23">
        <f t="shared" si="597"/>
        <v>0</v>
      </c>
      <c r="AU175" s="45"/>
      <c r="AV175" s="12">
        <f t="shared" si="598"/>
        <v>0</v>
      </c>
      <c r="AW175" s="23">
        <f t="shared" si="599"/>
        <v>0</v>
      </c>
      <c r="AX175" s="45"/>
      <c r="AY175" s="12">
        <f t="shared" si="600"/>
        <v>0</v>
      </c>
      <c r="AZ175" s="23">
        <f t="shared" si="601"/>
        <v>0</v>
      </c>
      <c r="BA175" s="45"/>
      <c r="BB175" s="12">
        <f t="shared" si="602"/>
        <v>0</v>
      </c>
      <c r="BC175" s="23">
        <f t="shared" si="603"/>
        <v>0</v>
      </c>
      <c r="BD175" s="45"/>
      <c r="BE175" s="12">
        <f t="shared" si="604"/>
        <v>0</v>
      </c>
      <c r="BF175" s="23">
        <f t="shared" si="605"/>
        <v>0</v>
      </c>
      <c r="BG175" s="45"/>
      <c r="BH175" s="12">
        <f t="shared" si="606"/>
        <v>0</v>
      </c>
      <c r="BI175" s="23">
        <f t="shared" si="607"/>
        <v>0</v>
      </c>
      <c r="BJ175" s="45"/>
      <c r="BK175" s="12">
        <f t="shared" si="608"/>
        <v>0</v>
      </c>
      <c r="BL175" s="23">
        <f t="shared" si="609"/>
        <v>0</v>
      </c>
      <c r="BM175" s="45"/>
      <c r="BN175" s="12">
        <f t="shared" si="610"/>
        <v>0</v>
      </c>
      <c r="BO175" s="23">
        <f t="shared" si="611"/>
        <v>0</v>
      </c>
      <c r="BP175" s="45"/>
      <c r="BQ175" s="12">
        <f t="shared" si="612"/>
        <v>0</v>
      </c>
      <c r="BR175" s="23">
        <f t="shared" si="613"/>
        <v>0</v>
      </c>
      <c r="BS175" s="45"/>
      <c r="BT175" s="12">
        <f t="shared" si="614"/>
        <v>0</v>
      </c>
      <c r="BU175" s="23">
        <f t="shared" si="615"/>
        <v>0</v>
      </c>
      <c r="BV175" s="45"/>
      <c r="BW175" s="12">
        <f t="shared" si="616"/>
        <v>0</v>
      </c>
      <c r="BX175" s="23">
        <f t="shared" si="617"/>
        <v>0</v>
      </c>
      <c r="BY175" s="45"/>
      <c r="BZ175" s="12">
        <f t="shared" si="618"/>
        <v>0</v>
      </c>
      <c r="CA175" s="23">
        <f t="shared" si="619"/>
        <v>0</v>
      </c>
      <c r="CB175" s="45"/>
      <c r="CC175" s="12">
        <f t="shared" si="620"/>
        <v>0</v>
      </c>
      <c r="CD175" s="23">
        <f t="shared" si="621"/>
        <v>0</v>
      </c>
      <c r="CE175" s="45"/>
      <c r="CF175" s="12">
        <f t="shared" si="622"/>
        <v>0</v>
      </c>
      <c r="CG175" s="23">
        <f t="shared" si="623"/>
        <v>0</v>
      </c>
      <c r="CH175" s="45"/>
      <c r="CI175" s="12">
        <f t="shared" si="624"/>
        <v>0</v>
      </c>
      <c r="CJ175" s="23">
        <f t="shared" si="625"/>
        <v>0</v>
      </c>
      <c r="CK175" s="45"/>
      <c r="CL175" s="12">
        <f t="shared" si="626"/>
        <v>0</v>
      </c>
      <c r="CM175" s="23">
        <f t="shared" si="627"/>
        <v>0</v>
      </c>
      <c r="CN175" s="45"/>
      <c r="CO175" s="12">
        <f t="shared" si="628"/>
        <v>0</v>
      </c>
      <c r="CP175" s="23">
        <f t="shared" si="629"/>
        <v>0</v>
      </c>
      <c r="CQ175" s="45"/>
      <c r="CR175" s="12">
        <f t="shared" si="630"/>
        <v>0</v>
      </c>
      <c r="CS175" s="23">
        <f t="shared" si="631"/>
        <v>0</v>
      </c>
      <c r="CT175" s="45"/>
      <c r="CU175" s="12">
        <f t="shared" si="632"/>
        <v>0</v>
      </c>
      <c r="CV175" s="23">
        <f t="shared" si="633"/>
        <v>0</v>
      </c>
      <c r="CW175" s="45"/>
      <c r="CX175" s="12">
        <f t="shared" si="634"/>
        <v>0</v>
      </c>
      <c r="CY175" s="24">
        <f t="shared" si="635"/>
        <v>0</v>
      </c>
      <c r="CZ175" s="45"/>
      <c r="DA175" s="12">
        <f t="shared" si="636"/>
        <v>0</v>
      </c>
      <c r="DB175" s="23">
        <f t="shared" si="637"/>
        <v>0</v>
      </c>
    </row>
    <row r="176" spans="1:106" ht="15.75" hidden="1" thickBot="1" x14ac:dyDescent="0.35">
      <c r="A176" s="1"/>
      <c r="B176" s="1"/>
      <c r="C176" s="1"/>
      <c r="D176" s="116" t="str">
        <f t="shared" si="576"/>
        <v>-</v>
      </c>
      <c r="E176" s="231"/>
      <c r="F176" s="239" t="s">
        <v>231</v>
      </c>
      <c r="G176" s="92"/>
      <c r="H176" s="92"/>
      <c r="I176" s="240">
        <v>20</v>
      </c>
      <c r="J176" s="125"/>
      <c r="K176" s="126" t="str">
        <f>+IF(F176="","",IF(F176=VLOOKUP(F176,'Master Data (December 2025)'!$B$10:$B$1857,1),"-","No Data"))</f>
        <v>No Data</v>
      </c>
      <c r="L176" s="127">
        <v>1</v>
      </c>
      <c r="M176" s="127">
        <v>1</v>
      </c>
      <c r="N176" s="45"/>
      <c r="O176" s="12">
        <f t="shared" si="577"/>
        <v>0</v>
      </c>
      <c r="P176" s="23">
        <f t="shared" si="575"/>
        <v>0</v>
      </c>
      <c r="Q176" s="45"/>
      <c r="R176" s="12">
        <f t="shared" si="578"/>
        <v>0</v>
      </c>
      <c r="S176" s="23">
        <f t="shared" si="579"/>
        <v>0</v>
      </c>
      <c r="T176" s="45"/>
      <c r="U176" s="12">
        <f t="shared" si="580"/>
        <v>0</v>
      </c>
      <c r="V176" s="23">
        <f t="shared" si="581"/>
        <v>0</v>
      </c>
      <c r="W176" s="45"/>
      <c r="X176" s="12">
        <f t="shared" si="582"/>
        <v>0</v>
      </c>
      <c r="Y176" s="23">
        <f t="shared" si="583"/>
        <v>0</v>
      </c>
      <c r="Z176" s="45"/>
      <c r="AA176" s="12">
        <f t="shared" si="584"/>
        <v>0</v>
      </c>
      <c r="AB176" s="23">
        <f t="shared" si="585"/>
        <v>0</v>
      </c>
      <c r="AC176" s="45"/>
      <c r="AD176" s="12">
        <f t="shared" si="586"/>
        <v>0</v>
      </c>
      <c r="AE176" s="23">
        <f t="shared" si="587"/>
        <v>0</v>
      </c>
      <c r="AF176" s="45"/>
      <c r="AG176" s="12">
        <f t="shared" si="588"/>
        <v>0</v>
      </c>
      <c r="AH176" s="23">
        <f t="shared" si="589"/>
        <v>0</v>
      </c>
      <c r="AI176" s="45"/>
      <c r="AJ176" s="12">
        <f t="shared" si="590"/>
        <v>0</v>
      </c>
      <c r="AK176" s="23">
        <f t="shared" si="591"/>
        <v>0</v>
      </c>
      <c r="AL176" s="45"/>
      <c r="AM176" s="12">
        <f t="shared" si="592"/>
        <v>0</v>
      </c>
      <c r="AN176" s="23">
        <f t="shared" si="593"/>
        <v>0</v>
      </c>
      <c r="AO176" s="45"/>
      <c r="AP176" s="12">
        <f t="shared" si="594"/>
        <v>0</v>
      </c>
      <c r="AQ176" s="23">
        <f t="shared" si="595"/>
        <v>0</v>
      </c>
      <c r="AR176" s="45"/>
      <c r="AS176" s="12">
        <f t="shared" si="596"/>
        <v>0</v>
      </c>
      <c r="AT176" s="23">
        <f t="shared" si="597"/>
        <v>0</v>
      </c>
      <c r="AU176" s="45"/>
      <c r="AV176" s="12">
        <f t="shared" si="598"/>
        <v>0</v>
      </c>
      <c r="AW176" s="23">
        <f t="shared" si="599"/>
        <v>0</v>
      </c>
      <c r="AX176" s="45"/>
      <c r="AY176" s="12">
        <f t="shared" si="600"/>
        <v>0</v>
      </c>
      <c r="AZ176" s="23">
        <f t="shared" si="601"/>
        <v>0</v>
      </c>
      <c r="BA176" s="45"/>
      <c r="BB176" s="12">
        <f t="shared" si="602"/>
        <v>0</v>
      </c>
      <c r="BC176" s="23">
        <f t="shared" si="603"/>
        <v>0</v>
      </c>
      <c r="BD176" s="45"/>
      <c r="BE176" s="12">
        <f t="shared" si="604"/>
        <v>0</v>
      </c>
      <c r="BF176" s="23">
        <f t="shared" si="605"/>
        <v>0</v>
      </c>
      <c r="BG176" s="45"/>
      <c r="BH176" s="12">
        <f t="shared" si="606"/>
        <v>0</v>
      </c>
      <c r="BI176" s="23">
        <f t="shared" si="607"/>
        <v>0</v>
      </c>
      <c r="BJ176" s="45"/>
      <c r="BK176" s="12">
        <f t="shared" si="608"/>
        <v>0</v>
      </c>
      <c r="BL176" s="23">
        <f t="shared" si="609"/>
        <v>0</v>
      </c>
      <c r="BM176" s="45"/>
      <c r="BN176" s="12">
        <f t="shared" si="610"/>
        <v>0</v>
      </c>
      <c r="BO176" s="23">
        <f t="shared" si="611"/>
        <v>0</v>
      </c>
      <c r="BP176" s="45"/>
      <c r="BQ176" s="12">
        <f t="shared" si="612"/>
        <v>0</v>
      </c>
      <c r="BR176" s="23">
        <f t="shared" si="613"/>
        <v>0</v>
      </c>
      <c r="BS176" s="45"/>
      <c r="BT176" s="12">
        <f t="shared" si="614"/>
        <v>0</v>
      </c>
      <c r="BU176" s="23">
        <f t="shared" si="615"/>
        <v>0</v>
      </c>
      <c r="BV176" s="45"/>
      <c r="BW176" s="12">
        <f t="shared" si="616"/>
        <v>0</v>
      </c>
      <c r="BX176" s="23">
        <f t="shared" si="617"/>
        <v>0</v>
      </c>
      <c r="BY176" s="45"/>
      <c r="BZ176" s="12">
        <f t="shared" si="618"/>
        <v>0</v>
      </c>
      <c r="CA176" s="23">
        <f t="shared" si="619"/>
        <v>0</v>
      </c>
      <c r="CB176" s="45"/>
      <c r="CC176" s="12">
        <f t="shared" si="620"/>
        <v>0</v>
      </c>
      <c r="CD176" s="23">
        <f t="shared" si="621"/>
        <v>0</v>
      </c>
      <c r="CE176" s="45"/>
      <c r="CF176" s="12">
        <f t="shared" si="622"/>
        <v>0</v>
      </c>
      <c r="CG176" s="23">
        <f t="shared" si="623"/>
        <v>0</v>
      </c>
      <c r="CH176" s="45"/>
      <c r="CI176" s="12">
        <f t="shared" si="624"/>
        <v>0</v>
      </c>
      <c r="CJ176" s="23">
        <f t="shared" si="625"/>
        <v>0</v>
      </c>
      <c r="CK176" s="45"/>
      <c r="CL176" s="12">
        <f t="shared" si="626"/>
        <v>0</v>
      </c>
      <c r="CM176" s="23">
        <f t="shared" si="627"/>
        <v>0</v>
      </c>
      <c r="CN176" s="45"/>
      <c r="CO176" s="12">
        <f t="shared" si="628"/>
        <v>0</v>
      </c>
      <c r="CP176" s="23">
        <f t="shared" si="629"/>
        <v>0</v>
      </c>
      <c r="CQ176" s="45"/>
      <c r="CR176" s="12">
        <f t="shared" si="630"/>
        <v>0</v>
      </c>
      <c r="CS176" s="23">
        <f t="shared" si="631"/>
        <v>0</v>
      </c>
      <c r="CT176" s="45"/>
      <c r="CU176" s="12">
        <f t="shared" si="632"/>
        <v>0</v>
      </c>
      <c r="CV176" s="23">
        <f t="shared" si="633"/>
        <v>0</v>
      </c>
      <c r="CW176" s="45"/>
      <c r="CX176" s="12">
        <f t="shared" si="634"/>
        <v>0</v>
      </c>
      <c r="CY176" s="24">
        <f t="shared" si="635"/>
        <v>0</v>
      </c>
      <c r="CZ176" s="45"/>
      <c r="DA176" s="12">
        <f t="shared" si="636"/>
        <v>0</v>
      </c>
      <c r="DB176" s="23">
        <f t="shared" si="637"/>
        <v>0</v>
      </c>
    </row>
    <row r="177" spans="1:106" ht="15.75" thickBot="1" x14ac:dyDescent="0.35">
      <c r="A177" s="1"/>
      <c r="B177" s="1"/>
      <c r="C177" s="1"/>
      <c r="D177" s="116" t="str">
        <f t="shared" si="576"/>
        <v>-</v>
      </c>
      <c r="E177" s="229" t="s">
        <v>307</v>
      </c>
      <c r="F177" s="232" t="s">
        <v>169</v>
      </c>
      <c r="G177" s="233"/>
      <c r="H177" s="233"/>
      <c r="I177" s="234">
        <v>60</v>
      </c>
      <c r="J177" s="125"/>
      <c r="K177" s="126" t="str">
        <f>+IF(F177="","",IF(F177=VLOOKUP(F177,'Master Data (December 2025)'!$B$10:$B$1857,1),"-","No Data"))</f>
        <v>-</v>
      </c>
      <c r="L177" s="127">
        <v>750</v>
      </c>
      <c r="M177" s="127">
        <v>1</v>
      </c>
      <c r="N177" s="45"/>
      <c r="O177" s="12">
        <f t="shared" si="577"/>
        <v>0</v>
      </c>
      <c r="P177" s="23">
        <f t="shared" si="575"/>
        <v>0</v>
      </c>
      <c r="Q177" s="45"/>
      <c r="R177" s="12">
        <f t="shared" si="578"/>
        <v>0</v>
      </c>
      <c r="S177" s="23">
        <f t="shared" si="579"/>
        <v>0</v>
      </c>
      <c r="T177" s="45"/>
      <c r="U177" s="12">
        <f t="shared" si="580"/>
        <v>0</v>
      </c>
      <c r="V177" s="23">
        <f t="shared" si="581"/>
        <v>0</v>
      </c>
      <c r="W177" s="45"/>
      <c r="X177" s="12">
        <f t="shared" si="582"/>
        <v>0</v>
      </c>
      <c r="Y177" s="23">
        <f t="shared" si="583"/>
        <v>0</v>
      </c>
      <c r="Z177" s="45"/>
      <c r="AA177" s="12">
        <f t="shared" si="584"/>
        <v>0</v>
      </c>
      <c r="AB177" s="23">
        <f t="shared" si="585"/>
        <v>0</v>
      </c>
      <c r="AC177" s="45"/>
      <c r="AD177" s="12">
        <f t="shared" si="586"/>
        <v>0</v>
      </c>
      <c r="AE177" s="23">
        <f t="shared" si="587"/>
        <v>0</v>
      </c>
      <c r="AF177" s="45"/>
      <c r="AG177" s="12">
        <f t="shared" si="588"/>
        <v>0</v>
      </c>
      <c r="AH177" s="23">
        <f t="shared" si="589"/>
        <v>0</v>
      </c>
      <c r="AI177" s="45"/>
      <c r="AJ177" s="12">
        <f t="shared" si="590"/>
        <v>0</v>
      </c>
      <c r="AK177" s="23">
        <f t="shared" si="591"/>
        <v>0</v>
      </c>
      <c r="AL177" s="45"/>
      <c r="AM177" s="12">
        <f t="shared" si="592"/>
        <v>0</v>
      </c>
      <c r="AN177" s="23">
        <f t="shared" si="593"/>
        <v>0</v>
      </c>
      <c r="AO177" s="45"/>
      <c r="AP177" s="12">
        <f t="shared" si="594"/>
        <v>0</v>
      </c>
      <c r="AQ177" s="23">
        <f t="shared" si="595"/>
        <v>0</v>
      </c>
      <c r="AR177" s="45"/>
      <c r="AS177" s="12">
        <f t="shared" si="596"/>
        <v>0</v>
      </c>
      <c r="AT177" s="23">
        <f t="shared" si="597"/>
        <v>0</v>
      </c>
      <c r="AU177" s="45"/>
      <c r="AV177" s="12">
        <f t="shared" si="598"/>
        <v>0</v>
      </c>
      <c r="AW177" s="23">
        <f t="shared" si="599"/>
        <v>0</v>
      </c>
      <c r="AX177" s="45"/>
      <c r="AY177" s="12">
        <f t="shared" si="600"/>
        <v>0</v>
      </c>
      <c r="AZ177" s="23">
        <f t="shared" si="601"/>
        <v>0</v>
      </c>
      <c r="BA177" s="45"/>
      <c r="BB177" s="12">
        <f t="shared" si="602"/>
        <v>0</v>
      </c>
      <c r="BC177" s="23">
        <f t="shared" si="603"/>
        <v>0</v>
      </c>
      <c r="BD177" s="45"/>
      <c r="BE177" s="12">
        <f t="shared" si="604"/>
        <v>0</v>
      </c>
      <c r="BF177" s="23">
        <f t="shared" si="605"/>
        <v>0</v>
      </c>
      <c r="BG177" s="45"/>
      <c r="BH177" s="12">
        <f t="shared" si="606"/>
        <v>0</v>
      </c>
      <c r="BI177" s="23">
        <f t="shared" si="607"/>
        <v>0</v>
      </c>
      <c r="BJ177" s="45"/>
      <c r="BK177" s="12">
        <f t="shared" si="608"/>
        <v>0</v>
      </c>
      <c r="BL177" s="23">
        <f t="shared" si="609"/>
        <v>0</v>
      </c>
      <c r="BM177" s="45"/>
      <c r="BN177" s="12">
        <f t="shared" si="610"/>
        <v>0</v>
      </c>
      <c r="BO177" s="23">
        <f t="shared" si="611"/>
        <v>0</v>
      </c>
      <c r="BP177" s="45"/>
      <c r="BQ177" s="12">
        <f t="shared" si="612"/>
        <v>0</v>
      </c>
      <c r="BR177" s="23">
        <f t="shared" si="613"/>
        <v>0</v>
      </c>
      <c r="BS177" s="45"/>
      <c r="BT177" s="12">
        <f t="shared" si="614"/>
        <v>0</v>
      </c>
      <c r="BU177" s="23">
        <f t="shared" si="615"/>
        <v>0</v>
      </c>
      <c r="BV177" s="45"/>
      <c r="BW177" s="12">
        <f t="shared" si="616"/>
        <v>0</v>
      </c>
      <c r="BX177" s="23">
        <f t="shared" si="617"/>
        <v>0</v>
      </c>
      <c r="BY177" s="45"/>
      <c r="BZ177" s="12">
        <f t="shared" si="618"/>
        <v>0</v>
      </c>
      <c r="CA177" s="23">
        <f t="shared" si="619"/>
        <v>0</v>
      </c>
      <c r="CB177" s="45"/>
      <c r="CC177" s="12">
        <f t="shared" si="620"/>
        <v>0</v>
      </c>
      <c r="CD177" s="23">
        <f t="shared" si="621"/>
        <v>0</v>
      </c>
      <c r="CE177" s="45"/>
      <c r="CF177" s="12">
        <f t="shared" si="622"/>
        <v>0</v>
      </c>
      <c r="CG177" s="23">
        <f t="shared" si="623"/>
        <v>0</v>
      </c>
      <c r="CH177" s="45"/>
      <c r="CI177" s="12">
        <f t="shared" si="624"/>
        <v>0</v>
      </c>
      <c r="CJ177" s="23">
        <f t="shared" si="625"/>
        <v>0</v>
      </c>
      <c r="CK177" s="45"/>
      <c r="CL177" s="12">
        <f t="shared" si="626"/>
        <v>0</v>
      </c>
      <c r="CM177" s="23">
        <f t="shared" si="627"/>
        <v>0</v>
      </c>
      <c r="CN177" s="45"/>
      <c r="CO177" s="12">
        <f t="shared" si="628"/>
        <v>0</v>
      </c>
      <c r="CP177" s="23">
        <f t="shared" si="629"/>
        <v>0</v>
      </c>
      <c r="CQ177" s="45"/>
      <c r="CR177" s="12">
        <f t="shared" si="630"/>
        <v>0</v>
      </c>
      <c r="CS177" s="23">
        <f t="shared" si="631"/>
        <v>0</v>
      </c>
      <c r="CT177" s="45"/>
      <c r="CU177" s="12">
        <f t="shared" si="632"/>
        <v>0</v>
      </c>
      <c r="CV177" s="23">
        <f t="shared" si="633"/>
        <v>0</v>
      </c>
      <c r="CW177" s="45"/>
      <c r="CX177" s="12">
        <f t="shared" si="634"/>
        <v>0</v>
      </c>
      <c r="CY177" s="24">
        <f t="shared" si="635"/>
        <v>0</v>
      </c>
      <c r="CZ177" s="45"/>
      <c r="DA177" s="12">
        <f t="shared" si="636"/>
        <v>0</v>
      </c>
      <c r="DB177" s="23">
        <f t="shared" si="637"/>
        <v>0</v>
      </c>
    </row>
    <row r="178" spans="1:106" ht="15.75" hidden="1" thickBot="1" x14ac:dyDescent="0.35">
      <c r="A178" s="1"/>
      <c r="B178" s="1"/>
      <c r="C178" s="1"/>
      <c r="D178" s="116" t="str">
        <f t="shared" si="576"/>
        <v>-</v>
      </c>
      <c r="E178" s="230"/>
      <c r="F178" s="237" t="s">
        <v>231</v>
      </c>
      <c r="G178" s="225"/>
      <c r="H178" s="225"/>
      <c r="I178" s="238">
        <v>8</v>
      </c>
      <c r="J178" s="125"/>
      <c r="K178" s="126" t="str">
        <f>+IF(F178="","",IF(F178=VLOOKUP(F178,'Master Data (December 2025)'!$B$10:$B$1857,1),"-","No Data"))</f>
        <v>No Data</v>
      </c>
      <c r="L178" s="127">
        <v>1</v>
      </c>
      <c r="M178" s="127">
        <v>1</v>
      </c>
      <c r="N178" s="45"/>
      <c r="O178" s="12">
        <f t="shared" si="577"/>
        <v>0</v>
      </c>
      <c r="P178" s="23">
        <f t="shared" si="575"/>
        <v>0</v>
      </c>
      <c r="Q178" s="45"/>
      <c r="R178" s="12">
        <f t="shared" si="578"/>
        <v>0</v>
      </c>
      <c r="S178" s="23">
        <f t="shared" si="579"/>
        <v>0</v>
      </c>
      <c r="T178" s="45"/>
      <c r="U178" s="12">
        <f t="shared" si="580"/>
        <v>0</v>
      </c>
      <c r="V178" s="23">
        <f t="shared" si="581"/>
        <v>0</v>
      </c>
      <c r="W178" s="45"/>
      <c r="X178" s="12">
        <f t="shared" si="582"/>
        <v>0</v>
      </c>
      <c r="Y178" s="23">
        <f t="shared" si="583"/>
        <v>0</v>
      </c>
      <c r="Z178" s="45"/>
      <c r="AA178" s="12">
        <f t="shared" si="584"/>
        <v>0</v>
      </c>
      <c r="AB178" s="23">
        <f t="shared" si="585"/>
        <v>0</v>
      </c>
      <c r="AC178" s="45"/>
      <c r="AD178" s="12">
        <f t="shared" si="586"/>
        <v>0</v>
      </c>
      <c r="AE178" s="23">
        <f t="shared" si="587"/>
        <v>0</v>
      </c>
      <c r="AF178" s="45"/>
      <c r="AG178" s="12">
        <f t="shared" si="588"/>
        <v>0</v>
      </c>
      <c r="AH178" s="23">
        <f t="shared" si="589"/>
        <v>0</v>
      </c>
      <c r="AI178" s="45"/>
      <c r="AJ178" s="12">
        <f t="shared" si="590"/>
        <v>0</v>
      </c>
      <c r="AK178" s="23">
        <f t="shared" si="591"/>
        <v>0</v>
      </c>
      <c r="AL178" s="45"/>
      <c r="AM178" s="12">
        <f t="shared" si="592"/>
        <v>0</v>
      </c>
      <c r="AN178" s="23">
        <f t="shared" si="593"/>
        <v>0</v>
      </c>
      <c r="AO178" s="45"/>
      <c r="AP178" s="12">
        <f t="shared" si="594"/>
        <v>0</v>
      </c>
      <c r="AQ178" s="23">
        <f t="shared" si="595"/>
        <v>0</v>
      </c>
      <c r="AR178" s="45"/>
      <c r="AS178" s="12">
        <f t="shared" si="596"/>
        <v>0</v>
      </c>
      <c r="AT178" s="23">
        <f t="shared" si="597"/>
        <v>0</v>
      </c>
      <c r="AU178" s="45"/>
      <c r="AV178" s="12">
        <f t="shared" si="598"/>
        <v>0</v>
      </c>
      <c r="AW178" s="23">
        <f t="shared" si="599"/>
        <v>0</v>
      </c>
      <c r="AX178" s="45"/>
      <c r="AY178" s="12">
        <f t="shared" si="600"/>
        <v>0</v>
      </c>
      <c r="AZ178" s="23">
        <f t="shared" si="601"/>
        <v>0</v>
      </c>
      <c r="BA178" s="45"/>
      <c r="BB178" s="12">
        <f t="shared" si="602"/>
        <v>0</v>
      </c>
      <c r="BC178" s="23">
        <f t="shared" si="603"/>
        <v>0</v>
      </c>
      <c r="BD178" s="45"/>
      <c r="BE178" s="12">
        <f t="shared" si="604"/>
        <v>0</v>
      </c>
      <c r="BF178" s="23">
        <f t="shared" si="605"/>
        <v>0</v>
      </c>
      <c r="BG178" s="45"/>
      <c r="BH178" s="12">
        <f t="shared" si="606"/>
        <v>0</v>
      </c>
      <c r="BI178" s="23">
        <f t="shared" si="607"/>
        <v>0</v>
      </c>
      <c r="BJ178" s="45"/>
      <c r="BK178" s="12">
        <f t="shared" si="608"/>
        <v>0</v>
      </c>
      <c r="BL178" s="23">
        <f t="shared" si="609"/>
        <v>0</v>
      </c>
      <c r="BM178" s="45"/>
      <c r="BN178" s="12">
        <f t="shared" si="610"/>
        <v>0</v>
      </c>
      <c r="BO178" s="23">
        <f t="shared" si="611"/>
        <v>0</v>
      </c>
      <c r="BP178" s="45"/>
      <c r="BQ178" s="12">
        <f t="shared" si="612"/>
        <v>0</v>
      </c>
      <c r="BR178" s="23">
        <f t="shared" si="613"/>
        <v>0</v>
      </c>
      <c r="BS178" s="45"/>
      <c r="BT178" s="12">
        <f t="shared" si="614"/>
        <v>0</v>
      </c>
      <c r="BU178" s="23">
        <f t="shared" si="615"/>
        <v>0</v>
      </c>
      <c r="BV178" s="45"/>
      <c r="BW178" s="12">
        <f t="shared" si="616"/>
        <v>0</v>
      </c>
      <c r="BX178" s="23">
        <f t="shared" si="617"/>
        <v>0</v>
      </c>
      <c r="BY178" s="45"/>
      <c r="BZ178" s="12">
        <f t="shared" si="618"/>
        <v>0</v>
      </c>
      <c r="CA178" s="23">
        <f t="shared" si="619"/>
        <v>0</v>
      </c>
      <c r="CB178" s="45"/>
      <c r="CC178" s="12">
        <f t="shared" si="620"/>
        <v>0</v>
      </c>
      <c r="CD178" s="23">
        <f t="shared" si="621"/>
        <v>0</v>
      </c>
      <c r="CE178" s="45"/>
      <c r="CF178" s="12">
        <f t="shared" si="622"/>
        <v>0</v>
      </c>
      <c r="CG178" s="23">
        <f t="shared" si="623"/>
        <v>0</v>
      </c>
      <c r="CH178" s="45"/>
      <c r="CI178" s="12">
        <f t="shared" si="624"/>
        <v>0</v>
      </c>
      <c r="CJ178" s="23">
        <f t="shared" si="625"/>
        <v>0</v>
      </c>
      <c r="CK178" s="45"/>
      <c r="CL178" s="12">
        <f t="shared" si="626"/>
        <v>0</v>
      </c>
      <c r="CM178" s="23">
        <f t="shared" si="627"/>
        <v>0</v>
      </c>
      <c r="CN178" s="45"/>
      <c r="CO178" s="12">
        <f t="shared" si="628"/>
        <v>0</v>
      </c>
      <c r="CP178" s="23">
        <f t="shared" si="629"/>
        <v>0</v>
      </c>
      <c r="CQ178" s="45"/>
      <c r="CR178" s="12">
        <f t="shared" si="630"/>
        <v>0</v>
      </c>
      <c r="CS178" s="23">
        <f t="shared" si="631"/>
        <v>0</v>
      </c>
      <c r="CT178" s="45"/>
      <c r="CU178" s="12">
        <f t="shared" si="632"/>
        <v>0</v>
      </c>
      <c r="CV178" s="23">
        <f t="shared" si="633"/>
        <v>0</v>
      </c>
      <c r="CW178" s="45"/>
      <c r="CX178" s="12">
        <f t="shared" si="634"/>
        <v>0</v>
      </c>
      <c r="CY178" s="24">
        <f t="shared" si="635"/>
        <v>0</v>
      </c>
      <c r="CZ178" s="45"/>
      <c r="DA178" s="12">
        <f t="shared" si="636"/>
        <v>0</v>
      </c>
      <c r="DB178" s="23">
        <f t="shared" si="637"/>
        <v>0</v>
      </c>
    </row>
    <row r="179" spans="1:106" ht="15.75" hidden="1" thickBot="1" x14ac:dyDescent="0.35">
      <c r="A179" s="1"/>
      <c r="B179" s="1"/>
      <c r="C179" s="1"/>
      <c r="D179" s="116" t="str">
        <f t="shared" si="576"/>
        <v>-</v>
      </c>
      <c r="E179" s="231"/>
      <c r="F179" s="244" t="s">
        <v>188</v>
      </c>
      <c r="G179" s="92"/>
      <c r="H179" s="92"/>
      <c r="I179" s="245">
        <v>3</v>
      </c>
      <c r="J179" s="125"/>
      <c r="K179" s="126" t="str">
        <f>+IF(F179="","",IF(F179=VLOOKUP(F179,'Master Data (December 2025)'!$B$10:$B$1857,1),"-","No Data"))</f>
        <v>-</v>
      </c>
      <c r="L179" s="127">
        <v>296</v>
      </c>
      <c r="M179" s="127">
        <v>1</v>
      </c>
      <c r="N179" s="45">
        <f>N177</f>
        <v>0</v>
      </c>
      <c r="O179" s="12">
        <f t="shared" si="577"/>
        <v>0</v>
      </c>
      <c r="P179" s="23">
        <f t="shared" si="575"/>
        <v>0</v>
      </c>
      <c r="Q179" s="45">
        <f>Q177</f>
        <v>0</v>
      </c>
      <c r="R179" s="12">
        <f t="shared" si="578"/>
        <v>0</v>
      </c>
      <c r="S179" s="23">
        <f t="shared" si="579"/>
        <v>0</v>
      </c>
      <c r="T179" s="45">
        <f>T177</f>
        <v>0</v>
      </c>
      <c r="U179" s="12">
        <f t="shared" si="580"/>
        <v>0</v>
      </c>
      <c r="V179" s="23">
        <f t="shared" si="581"/>
        <v>0</v>
      </c>
      <c r="W179" s="45">
        <f>W177</f>
        <v>0</v>
      </c>
      <c r="X179" s="12">
        <f t="shared" si="582"/>
        <v>0</v>
      </c>
      <c r="Y179" s="23">
        <f t="shared" si="583"/>
        <v>0</v>
      </c>
      <c r="Z179" s="45">
        <f>Z177</f>
        <v>0</v>
      </c>
      <c r="AA179" s="12">
        <f t="shared" si="584"/>
        <v>0</v>
      </c>
      <c r="AB179" s="23">
        <f t="shared" si="585"/>
        <v>0</v>
      </c>
      <c r="AC179" s="45">
        <f>AC177</f>
        <v>0</v>
      </c>
      <c r="AD179" s="12">
        <f t="shared" si="586"/>
        <v>0</v>
      </c>
      <c r="AE179" s="23">
        <f t="shared" si="587"/>
        <v>0</v>
      </c>
      <c r="AF179" s="45">
        <f>AF177</f>
        <v>0</v>
      </c>
      <c r="AG179" s="12">
        <f t="shared" si="588"/>
        <v>0</v>
      </c>
      <c r="AH179" s="23">
        <f t="shared" si="589"/>
        <v>0</v>
      </c>
      <c r="AI179" s="45">
        <f>AI177</f>
        <v>0</v>
      </c>
      <c r="AJ179" s="12">
        <f t="shared" si="590"/>
        <v>0</v>
      </c>
      <c r="AK179" s="23">
        <f t="shared" si="591"/>
        <v>0</v>
      </c>
      <c r="AL179" s="45">
        <f>AL177</f>
        <v>0</v>
      </c>
      <c r="AM179" s="12">
        <f t="shared" si="592"/>
        <v>0</v>
      </c>
      <c r="AN179" s="23">
        <f t="shared" si="593"/>
        <v>0</v>
      </c>
      <c r="AO179" s="45">
        <f>AO177</f>
        <v>0</v>
      </c>
      <c r="AP179" s="12">
        <f t="shared" si="594"/>
        <v>0</v>
      </c>
      <c r="AQ179" s="23">
        <f t="shared" si="595"/>
        <v>0</v>
      </c>
      <c r="AR179" s="45">
        <f>AR177</f>
        <v>0</v>
      </c>
      <c r="AS179" s="12">
        <f t="shared" si="596"/>
        <v>0</v>
      </c>
      <c r="AT179" s="23">
        <f t="shared" si="597"/>
        <v>0</v>
      </c>
      <c r="AU179" s="45">
        <f>AU177</f>
        <v>0</v>
      </c>
      <c r="AV179" s="12">
        <f t="shared" si="598"/>
        <v>0</v>
      </c>
      <c r="AW179" s="23">
        <f t="shared" si="599"/>
        <v>0</v>
      </c>
      <c r="AX179" s="45">
        <f>AX177</f>
        <v>0</v>
      </c>
      <c r="AY179" s="12">
        <f t="shared" si="600"/>
        <v>0</v>
      </c>
      <c r="AZ179" s="23">
        <f t="shared" si="601"/>
        <v>0</v>
      </c>
      <c r="BA179" s="45">
        <f>BA177</f>
        <v>0</v>
      </c>
      <c r="BB179" s="12">
        <f t="shared" si="602"/>
        <v>0</v>
      </c>
      <c r="BC179" s="23">
        <f t="shared" si="603"/>
        <v>0</v>
      </c>
      <c r="BD179" s="45">
        <f>BD177</f>
        <v>0</v>
      </c>
      <c r="BE179" s="12">
        <f t="shared" si="604"/>
        <v>0</v>
      </c>
      <c r="BF179" s="23">
        <f t="shared" si="605"/>
        <v>0</v>
      </c>
      <c r="BG179" s="45">
        <f>BG177</f>
        <v>0</v>
      </c>
      <c r="BH179" s="12">
        <f t="shared" si="606"/>
        <v>0</v>
      </c>
      <c r="BI179" s="23">
        <f t="shared" si="607"/>
        <v>0</v>
      </c>
      <c r="BJ179" s="45">
        <f>BJ177</f>
        <v>0</v>
      </c>
      <c r="BK179" s="12">
        <f t="shared" si="608"/>
        <v>0</v>
      </c>
      <c r="BL179" s="23">
        <f t="shared" si="609"/>
        <v>0</v>
      </c>
      <c r="BM179" s="45">
        <f>BM177</f>
        <v>0</v>
      </c>
      <c r="BN179" s="12">
        <f t="shared" si="610"/>
        <v>0</v>
      </c>
      <c r="BO179" s="23">
        <f t="shared" si="611"/>
        <v>0</v>
      </c>
      <c r="BP179" s="45">
        <f>BP177</f>
        <v>0</v>
      </c>
      <c r="BQ179" s="12">
        <f t="shared" si="612"/>
        <v>0</v>
      </c>
      <c r="BR179" s="23">
        <f t="shared" si="613"/>
        <v>0</v>
      </c>
      <c r="BS179" s="45">
        <f>BS177</f>
        <v>0</v>
      </c>
      <c r="BT179" s="12">
        <f t="shared" si="614"/>
        <v>0</v>
      </c>
      <c r="BU179" s="23">
        <f t="shared" si="615"/>
        <v>0</v>
      </c>
      <c r="BV179" s="45">
        <f>BV177</f>
        <v>0</v>
      </c>
      <c r="BW179" s="12">
        <f t="shared" si="616"/>
        <v>0</v>
      </c>
      <c r="BX179" s="23">
        <f t="shared" si="617"/>
        <v>0</v>
      </c>
      <c r="BY179" s="45">
        <f>BY177</f>
        <v>0</v>
      </c>
      <c r="BZ179" s="12">
        <f t="shared" si="618"/>
        <v>0</v>
      </c>
      <c r="CA179" s="23">
        <f t="shared" si="619"/>
        <v>0</v>
      </c>
      <c r="CB179" s="45">
        <f>CB177</f>
        <v>0</v>
      </c>
      <c r="CC179" s="12">
        <f t="shared" si="620"/>
        <v>0</v>
      </c>
      <c r="CD179" s="23">
        <f t="shared" si="621"/>
        <v>0</v>
      </c>
      <c r="CE179" s="45">
        <f>CE177</f>
        <v>0</v>
      </c>
      <c r="CF179" s="12">
        <f t="shared" si="622"/>
        <v>0</v>
      </c>
      <c r="CG179" s="23">
        <f t="shared" si="623"/>
        <v>0</v>
      </c>
      <c r="CH179" s="45">
        <f>CH177</f>
        <v>0</v>
      </c>
      <c r="CI179" s="12">
        <f t="shared" si="624"/>
        <v>0</v>
      </c>
      <c r="CJ179" s="23">
        <f t="shared" si="625"/>
        <v>0</v>
      </c>
      <c r="CK179" s="45">
        <f>CK177</f>
        <v>0</v>
      </c>
      <c r="CL179" s="12">
        <f t="shared" si="626"/>
        <v>0</v>
      </c>
      <c r="CM179" s="23">
        <f t="shared" si="627"/>
        <v>0</v>
      </c>
      <c r="CN179" s="45">
        <f>CN177</f>
        <v>0</v>
      </c>
      <c r="CO179" s="12">
        <f t="shared" si="628"/>
        <v>0</v>
      </c>
      <c r="CP179" s="23">
        <f t="shared" si="629"/>
        <v>0</v>
      </c>
      <c r="CQ179" s="45">
        <f>CQ177</f>
        <v>0</v>
      </c>
      <c r="CR179" s="12">
        <f t="shared" si="630"/>
        <v>0</v>
      </c>
      <c r="CS179" s="23">
        <f t="shared" si="631"/>
        <v>0</v>
      </c>
      <c r="CT179" s="45">
        <f>CT177</f>
        <v>0</v>
      </c>
      <c r="CU179" s="12">
        <f t="shared" si="632"/>
        <v>0</v>
      </c>
      <c r="CV179" s="23">
        <f t="shared" si="633"/>
        <v>0</v>
      </c>
      <c r="CW179" s="45">
        <f>CW177</f>
        <v>0</v>
      </c>
      <c r="CX179" s="12">
        <f t="shared" si="634"/>
        <v>0</v>
      </c>
      <c r="CY179" s="24">
        <f t="shared" si="635"/>
        <v>0</v>
      </c>
      <c r="CZ179" s="45">
        <f>CZ177</f>
        <v>0</v>
      </c>
      <c r="DA179" s="12">
        <f t="shared" si="636"/>
        <v>0</v>
      </c>
      <c r="DB179" s="23">
        <f t="shared" si="637"/>
        <v>0</v>
      </c>
    </row>
    <row r="180" spans="1:106" ht="15.75" thickBot="1" x14ac:dyDescent="0.35">
      <c r="A180" s="1"/>
      <c r="B180" s="1"/>
      <c r="C180" s="1"/>
      <c r="D180" s="116" t="str">
        <f t="shared" si="576"/>
        <v>-</v>
      </c>
      <c r="E180" s="229" t="s">
        <v>299</v>
      </c>
      <c r="F180" s="232" t="s">
        <v>183</v>
      </c>
      <c r="G180" s="233"/>
      <c r="H180" s="233"/>
      <c r="I180" s="234">
        <v>40</v>
      </c>
      <c r="J180" s="125"/>
      <c r="K180" s="126" t="str">
        <f>+IF(F180="","",IF(F180=VLOOKUP(F180,'Master Data (December 2025)'!$B$10:$B$1857,1),"-","No Data"))</f>
        <v>-</v>
      </c>
      <c r="L180" s="127">
        <v>700</v>
      </c>
      <c r="M180" s="127">
        <v>1</v>
      </c>
      <c r="N180" s="45"/>
      <c r="O180" s="12">
        <f t="shared" si="577"/>
        <v>0</v>
      </c>
      <c r="P180" s="23">
        <f t="shared" ref="P180:P184" si="638">N180</f>
        <v>0</v>
      </c>
      <c r="Q180" s="45"/>
      <c r="R180" s="12">
        <f t="shared" si="578"/>
        <v>0</v>
      </c>
      <c r="S180" s="23">
        <f t="shared" si="579"/>
        <v>0</v>
      </c>
      <c r="T180" s="45"/>
      <c r="U180" s="12">
        <f t="shared" si="580"/>
        <v>0</v>
      </c>
      <c r="V180" s="23">
        <f t="shared" si="581"/>
        <v>0</v>
      </c>
      <c r="W180" s="45"/>
      <c r="X180" s="12">
        <f t="shared" si="582"/>
        <v>0</v>
      </c>
      <c r="Y180" s="23">
        <f t="shared" si="583"/>
        <v>0</v>
      </c>
      <c r="Z180" s="45"/>
      <c r="AA180" s="12">
        <f t="shared" si="584"/>
        <v>0</v>
      </c>
      <c r="AB180" s="23">
        <f t="shared" si="585"/>
        <v>0</v>
      </c>
      <c r="AC180" s="45"/>
      <c r="AD180" s="12">
        <f t="shared" si="586"/>
        <v>0</v>
      </c>
      <c r="AE180" s="23">
        <f t="shared" si="587"/>
        <v>0</v>
      </c>
      <c r="AF180" s="45"/>
      <c r="AG180" s="12">
        <f t="shared" si="588"/>
        <v>0</v>
      </c>
      <c r="AH180" s="23">
        <f t="shared" si="589"/>
        <v>0</v>
      </c>
      <c r="AI180" s="45"/>
      <c r="AJ180" s="12">
        <f t="shared" si="590"/>
        <v>0</v>
      </c>
      <c r="AK180" s="23">
        <f t="shared" si="591"/>
        <v>0</v>
      </c>
      <c r="AL180" s="45"/>
      <c r="AM180" s="12">
        <f t="shared" si="592"/>
        <v>0</v>
      </c>
      <c r="AN180" s="23">
        <f t="shared" si="593"/>
        <v>0</v>
      </c>
      <c r="AO180" s="45"/>
      <c r="AP180" s="12">
        <f t="shared" si="594"/>
        <v>0</v>
      </c>
      <c r="AQ180" s="23">
        <f t="shared" si="595"/>
        <v>0</v>
      </c>
      <c r="AR180" s="45"/>
      <c r="AS180" s="12">
        <f t="shared" si="596"/>
        <v>0</v>
      </c>
      <c r="AT180" s="23">
        <f t="shared" si="597"/>
        <v>0</v>
      </c>
      <c r="AU180" s="45"/>
      <c r="AV180" s="12">
        <f t="shared" si="598"/>
        <v>0</v>
      </c>
      <c r="AW180" s="23">
        <f t="shared" si="599"/>
        <v>0</v>
      </c>
      <c r="AX180" s="45"/>
      <c r="AY180" s="12">
        <f t="shared" si="600"/>
        <v>0</v>
      </c>
      <c r="AZ180" s="23">
        <f t="shared" si="601"/>
        <v>0</v>
      </c>
      <c r="BA180" s="45"/>
      <c r="BB180" s="12">
        <f t="shared" si="602"/>
        <v>0</v>
      </c>
      <c r="BC180" s="23">
        <f t="shared" si="603"/>
        <v>0</v>
      </c>
      <c r="BD180" s="45"/>
      <c r="BE180" s="12">
        <f t="shared" si="604"/>
        <v>0</v>
      </c>
      <c r="BF180" s="23">
        <f t="shared" si="605"/>
        <v>0</v>
      </c>
      <c r="BG180" s="45"/>
      <c r="BH180" s="12">
        <f t="shared" si="606"/>
        <v>0</v>
      </c>
      <c r="BI180" s="23">
        <f t="shared" si="607"/>
        <v>0</v>
      </c>
      <c r="BJ180" s="45"/>
      <c r="BK180" s="12">
        <f t="shared" si="608"/>
        <v>0</v>
      </c>
      <c r="BL180" s="23">
        <f t="shared" si="609"/>
        <v>0</v>
      </c>
      <c r="BM180" s="45"/>
      <c r="BN180" s="12">
        <f t="shared" si="610"/>
        <v>0</v>
      </c>
      <c r="BO180" s="23">
        <f t="shared" si="611"/>
        <v>0</v>
      </c>
      <c r="BP180" s="45"/>
      <c r="BQ180" s="12">
        <f t="shared" si="612"/>
        <v>0</v>
      </c>
      <c r="BR180" s="23">
        <f t="shared" si="613"/>
        <v>0</v>
      </c>
      <c r="BS180" s="45"/>
      <c r="BT180" s="12">
        <f t="shared" si="614"/>
        <v>0</v>
      </c>
      <c r="BU180" s="23">
        <f t="shared" si="615"/>
        <v>0</v>
      </c>
      <c r="BV180" s="45"/>
      <c r="BW180" s="12">
        <f t="shared" si="616"/>
        <v>0</v>
      </c>
      <c r="BX180" s="23">
        <f t="shared" si="617"/>
        <v>0</v>
      </c>
      <c r="BY180" s="45"/>
      <c r="BZ180" s="12">
        <f t="shared" si="618"/>
        <v>0</v>
      </c>
      <c r="CA180" s="23">
        <f t="shared" si="619"/>
        <v>0</v>
      </c>
      <c r="CB180" s="45"/>
      <c r="CC180" s="12">
        <f t="shared" si="620"/>
        <v>0</v>
      </c>
      <c r="CD180" s="23">
        <f t="shared" si="621"/>
        <v>0</v>
      </c>
      <c r="CE180" s="45"/>
      <c r="CF180" s="12">
        <f t="shared" si="622"/>
        <v>0</v>
      </c>
      <c r="CG180" s="23">
        <f t="shared" si="623"/>
        <v>0</v>
      </c>
      <c r="CH180" s="45"/>
      <c r="CI180" s="12">
        <f t="shared" si="624"/>
        <v>0</v>
      </c>
      <c r="CJ180" s="23">
        <f t="shared" si="625"/>
        <v>0</v>
      </c>
      <c r="CK180" s="45"/>
      <c r="CL180" s="12">
        <f t="shared" si="626"/>
        <v>0</v>
      </c>
      <c r="CM180" s="23">
        <f t="shared" si="627"/>
        <v>0</v>
      </c>
      <c r="CN180" s="45"/>
      <c r="CO180" s="12">
        <f t="shared" si="628"/>
        <v>0</v>
      </c>
      <c r="CP180" s="23">
        <f t="shared" si="629"/>
        <v>0</v>
      </c>
      <c r="CQ180" s="45"/>
      <c r="CR180" s="12">
        <f t="shared" si="630"/>
        <v>0</v>
      </c>
      <c r="CS180" s="23">
        <f t="shared" si="631"/>
        <v>0</v>
      </c>
      <c r="CT180" s="45"/>
      <c r="CU180" s="12">
        <f t="shared" si="632"/>
        <v>0</v>
      </c>
      <c r="CV180" s="23">
        <f t="shared" si="633"/>
        <v>0</v>
      </c>
      <c r="CW180" s="45"/>
      <c r="CX180" s="12">
        <f t="shared" si="634"/>
        <v>0</v>
      </c>
      <c r="CY180" s="24">
        <f t="shared" si="635"/>
        <v>0</v>
      </c>
      <c r="CZ180" s="45"/>
      <c r="DA180" s="12">
        <f t="shared" si="636"/>
        <v>0</v>
      </c>
      <c r="DB180" s="23">
        <f t="shared" si="637"/>
        <v>0</v>
      </c>
    </row>
    <row r="181" spans="1:106" ht="15.75" hidden="1" thickBot="1" x14ac:dyDescent="0.35">
      <c r="A181" s="1"/>
      <c r="B181" s="1"/>
      <c r="C181" s="1"/>
      <c r="D181" s="116" t="str">
        <f t="shared" si="576"/>
        <v>-</v>
      </c>
      <c r="E181" s="206"/>
      <c r="F181" s="235" t="s">
        <v>210</v>
      </c>
      <c r="G181" s="225"/>
      <c r="H181" s="225"/>
      <c r="I181" s="236">
        <v>10</v>
      </c>
      <c r="J181" s="125"/>
      <c r="K181" s="126" t="str">
        <f>+IF(F181="","",IF(F181=VLOOKUP(F181,'Master Data (December 2025)'!$B$10:$B$1857,1),"-","No Data"))</f>
        <v>-</v>
      </c>
      <c r="L181" s="127">
        <v>1</v>
      </c>
      <c r="M181" s="127">
        <v>1</v>
      </c>
      <c r="N181" s="45">
        <f>N180</f>
        <v>0</v>
      </c>
      <c r="O181" s="12">
        <f t="shared" si="577"/>
        <v>0</v>
      </c>
      <c r="P181" s="23">
        <f t="shared" si="638"/>
        <v>0</v>
      </c>
      <c r="Q181" s="45">
        <f>Q180</f>
        <v>0</v>
      </c>
      <c r="R181" s="12">
        <f t="shared" si="578"/>
        <v>0</v>
      </c>
      <c r="S181" s="23">
        <f t="shared" si="579"/>
        <v>0</v>
      </c>
      <c r="T181" s="45">
        <f>T180</f>
        <v>0</v>
      </c>
      <c r="U181" s="12">
        <f t="shared" si="580"/>
        <v>0</v>
      </c>
      <c r="V181" s="23">
        <f t="shared" si="581"/>
        <v>0</v>
      </c>
      <c r="W181" s="45">
        <f>W180</f>
        <v>0</v>
      </c>
      <c r="X181" s="12">
        <f t="shared" si="582"/>
        <v>0</v>
      </c>
      <c r="Y181" s="23">
        <f t="shared" si="583"/>
        <v>0</v>
      </c>
      <c r="Z181" s="45">
        <f>Z180</f>
        <v>0</v>
      </c>
      <c r="AA181" s="12">
        <f t="shared" si="584"/>
        <v>0</v>
      </c>
      <c r="AB181" s="23">
        <f t="shared" si="585"/>
        <v>0</v>
      </c>
      <c r="AC181" s="45">
        <f>AC180</f>
        <v>0</v>
      </c>
      <c r="AD181" s="12">
        <f t="shared" si="586"/>
        <v>0</v>
      </c>
      <c r="AE181" s="23">
        <f t="shared" si="587"/>
        <v>0</v>
      </c>
      <c r="AF181" s="45">
        <f>AF180</f>
        <v>0</v>
      </c>
      <c r="AG181" s="12">
        <f t="shared" si="588"/>
        <v>0</v>
      </c>
      <c r="AH181" s="23">
        <f t="shared" si="589"/>
        <v>0</v>
      </c>
      <c r="AI181" s="45">
        <f>AI180</f>
        <v>0</v>
      </c>
      <c r="AJ181" s="12">
        <f t="shared" si="590"/>
        <v>0</v>
      </c>
      <c r="AK181" s="23">
        <f t="shared" si="591"/>
        <v>0</v>
      </c>
      <c r="AL181" s="45">
        <f>AL180</f>
        <v>0</v>
      </c>
      <c r="AM181" s="12">
        <f t="shared" si="592"/>
        <v>0</v>
      </c>
      <c r="AN181" s="23">
        <f t="shared" si="593"/>
        <v>0</v>
      </c>
      <c r="AO181" s="45">
        <f>AO180</f>
        <v>0</v>
      </c>
      <c r="AP181" s="12">
        <f t="shared" si="594"/>
        <v>0</v>
      </c>
      <c r="AQ181" s="23">
        <f t="shared" si="595"/>
        <v>0</v>
      </c>
      <c r="AR181" s="45">
        <f>AR180</f>
        <v>0</v>
      </c>
      <c r="AS181" s="12">
        <f t="shared" si="596"/>
        <v>0</v>
      </c>
      <c r="AT181" s="23">
        <f t="shared" si="597"/>
        <v>0</v>
      </c>
      <c r="AU181" s="45">
        <f>AU180</f>
        <v>0</v>
      </c>
      <c r="AV181" s="12">
        <f t="shared" si="598"/>
        <v>0</v>
      </c>
      <c r="AW181" s="23">
        <f t="shared" si="599"/>
        <v>0</v>
      </c>
      <c r="AX181" s="45">
        <f>AX180</f>
        <v>0</v>
      </c>
      <c r="AY181" s="12">
        <f t="shared" si="600"/>
        <v>0</v>
      </c>
      <c r="AZ181" s="23">
        <f t="shared" si="601"/>
        <v>0</v>
      </c>
      <c r="BA181" s="45">
        <f>BA180</f>
        <v>0</v>
      </c>
      <c r="BB181" s="12">
        <f t="shared" si="602"/>
        <v>0</v>
      </c>
      <c r="BC181" s="23">
        <f t="shared" si="603"/>
        <v>0</v>
      </c>
      <c r="BD181" s="45">
        <f>BD180</f>
        <v>0</v>
      </c>
      <c r="BE181" s="12">
        <f t="shared" si="604"/>
        <v>0</v>
      </c>
      <c r="BF181" s="23">
        <f t="shared" si="605"/>
        <v>0</v>
      </c>
      <c r="BG181" s="45">
        <f>BG180</f>
        <v>0</v>
      </c>
      <c r="BH181" s="12">
        <f t="shared" si="606"/>
        <v>0</v>
      </c>
      <c r="BI181" s="23">
        <f t="shared" si="607"/>
        <v>0</v>
      </c>
      <c r="BJ181" s="45">
        <f>BJ180</f>
        <v>0</v>
      </c>
      <c r="BK181" s="12">
        <f t="shared" si="608"/>
        <v>0</v>
      </c>
      <c r="BL181" s="23">
        <f t="shared" si="609"/>
        <v>0</v>
      </c>
      <c r="BM181" s="45">
        <f>BM180</f>
        <v>0</v>
      </c>
      <c r="BN181" s="12">
        <f t="shared" si="610"/>
        <v>0</v>
      </c>
      <c r="BO181" s="23">
        <f t="shared" si="611"/>
        <v>0</v>
      </c>
      <c r="BP181" s="45">
        <f>BP180</f>
        <v>0</v>
      </c>
      <c r="BQ181" s="12">
        <f t="shared" si="612"/>
        <v>0</v>
      </c>
      <c r="BR181" s="23">
        <f t="shared" si="613"/>
        <v>0</v>
      </c>
      <c r="BS181" s="45">
        <f>BS180</f>
        <v>0</v>
      </c>
      <c r="BT181" s="12">
        <f t="shared" si="614"/>
        <v>0</v>
      </c>
      <c r="BU181" s="23">
        <f t="shared" si="615"/>
        <v>0</v>
      </c>
      <c r="BV181" s="45">
        <f>BV180</f>
        <v>0</v>
      </c>
      <c r="BW181" s="12">
        <f t="shared" si="616"/>
        <v>0</v>
      </c>
      <c r="BX181" s="23">
        <f t="shared" si="617"/>
        <v>0</v>
      </c>
      <c r="BY181" s="45">
        <f>BY180</f>
        <v>0</v>
      </c>
      <c r="BZ181" s="12">
        <f t="shared" si="618"/>
        <v>0</v>
      </c>
      <c r="CA181" s="23">
        <f t="shared" si="619"/>
        <v>0</v>
      </c>
      <c r="CB181" s="45">
        <f>CB180</f>
        <v>0</v>
      </c>
      <c r="CC181" s="12">
        <f t="shared" si="620"/>
        <v>0</v>
      </c>
      <c r="CD181" s="23">
        <f t="shared" si="621"/>
        <v>0</v>
      </c>
      <c r="CE181" s="45">
        <f>CE180</f>
        <v>0</v>
      </c>
      <c r="CF181" s="12">
        <f t="shared" si="622"/>
        <v>0</v>
      </c>
      <c r="CG181" s="23">
        <f t="shared" si="623"/>
        <v>0</v>
      </c>
      <c r="CH181" s="45">
        <f>CH180</f>
        <v>0</v>
      </c>
      <c r="CI181" s="12">
        <f t="shared" si="624"/>
        <v>0</v>
      </c>
      <c r="CJ181" s="23">
        <f t="shared" si="625"/>
        <v>0</v>
      </c>
      <c r="CK181" s="45">
        <f>CK180</f>
        <v>0</v>
      </c>
      <c r="CL181" s="12">
        <f t="shared" si="626"/>
        <v>0</v>
      </c>
      <c r="CM181" s="23">
        <f t="shared" si="627"/>
        <v>0</v>
      </c>
      <c r="CN181" s="45">
        <f>CN180</f>
        <v>0</v>
      </c>
      <c r="CO181" s="12">
        <f t="shared" si="628"/>
        <v>0</v>
      </c>
      <c r="CP181" s="23">
        <f t="shared" si="629"/>
        <v>0</v>
      </c>
      <c r="CQ181" s="45">
        <f>CQ180</f>
        <v>0</v>
      </c>
      <c r="CR181" s="12">
        <f t="shared" si="630"/>
        <v>0</v>
      </c>
      <c r="CS181" s="23">
        <f t="shared" si="631"/>
        <v>0</v>
      </c>
      <c r="CT181" s="45">
        <f>CT180</f>
        <v>0</v>
      </c>
      <c r="CU181" s="12">
        <f t="shared" si="632"/>
        <v>0</v>
      </c>
      <c r="CV181" s="23">
        <f t="shared" si="633"/>
        <v>0</v>
      </c>
      <c r="CW181" s="45">
        <f>CW180</f>
        <v>0</v>
      </c>
      <c r="CX181" s="12">
        <f t="shared" si="634"/>
        <v>0</v>
      </c>
      <c r="CY181" s="24">
        <f t="shared" si="635"/>
        <v>0</v>
      </c>
      <c r="CZ181" s="45">
        <f>CZ180</f>
        <v>0</v>
      </c>
      <c r="DA181" s="12">
        <f t="shared" si="636"/>
        <v>0</v>
      </c>
      <c r="DB181" s="23">
        <f t="shared" si="637"/>
        <v>0</v>
      </c>
    </row>
    <row r="182" spans="1:106" ht="15.75" hidden="1" thickBot="1" x14ac:dyDescent="0.35">
      <c r="A182" s="1"/>
      <c r="B182" s="1"/>
      <c r="C182" s="1"/>
      <c r="D182" s="116" t="str">
        <f t="shared" si="576"/>
        <v>-</v>
      </c>
      <c r="E182" s="206"/>
      <c r="F182" s="247" t="s">
        <v>265</v>
      </c>
      <c r="G182" s="225"/>
      <c r="H182" s="225"/>
      <c r="I182" s="238">
        <v>30</v>
      </c>
      <c r="J182" s="125"/>
      <c r="K182" s="126" t="str">
        <f>+IF(F182="","",IF(F182=VLOOKUP(F182,'Master Data (December 2025)'!$B$10:$B$1857,1),"-","No Data"))</f>
        <v>No Data</v>
      </c>
      <c r="L182" s="127">
        <v>1</v>
      </c>
      <c r="M182" s="127">
        <v>1</v>
      </c>
      <c r="N182" s="45"/>
      <c r="O182" s="12">
        <f t="shared" si="577"/>
        <v>0</v>
      </c>
      <c r="P182" s="23">
        <f t="shared" si="638"/>
        <v>0</v>
      </c>
      <c r="Q182" s="45"/>
      <c r="R182" s="12">
        <f t="shared" si="578"/>
        <v>0</v>
      </c>
      <c r="S182" s="23">
        <f t="shared" si="579"/>
        <v>0</v>
      </c>
      <c r="T182" s="45"/>
      <c r="U182" s="12">
        <f t="shared" si="580"/>
        <v>0</v>
      </c>
      <c r="V182" s="23">
        <f t="shared" si="581"/>
        <v>0</v>
      </c>
      <c r="W182" s="45"/>
      <c r="X182" s="12">
        <f t="shared" si="582"/>
        <v>0</v>
      </c>
      <c r="Y182" s="23">
        <f t="shared" si="583"/>
        <v>0</v>
      </c>
      <c r="Z182" s="45"/>
      <c r="AA182" s="12">
        <f t="shared" si="584"/>
        <v>0</v>
      </c>
      <c r="AB182" s="23">
        <f t="shared" si="585"/>
        <v>0</v>
      </c>
      <c r="AC182" s="45"/>
      <c r="AD182" s="12">
        <f t="shared" si="586"/>
        <v>0</v>
      </c>
      <c r="AE182" s="23">
        <f t="shared" si="587"/>
        <v>0</v>
      </c>
      <c r="AF182" s="45"/>
      <c r="AG182" s="12">
        <f t="shared" si="588"/>
        <v>0</v>
      </c>
      <c r="AH182" s="23">
        <f t="shared" si="589"/>
        <v>0</v>
      </c>
      <c r="AI182" s="45"/>
      <c r="AJ182" s="12">
        <f t="shared" si="590"/>
        <v>0</v>
      </c>
      <c r="AK182" s="23">
        <f t="shared" si="591"/>
        <v>0</v>
      </c>
      <c r="AL182" s="45"/>
      <c r="AM182" s="12">
        <f t="shared" si="592"/>
        <v>0</v>
      </c>
      <c r="AN182" s="23">
        <f t="shared" si="593"/>
        <v>0</v>
      </c>
      <c r="AO182" s="45"/>
      <c r="AP182" s="12">
        <f t="shared" si="594"/>
        <v>0</v>
      </c>
      <c r="AQ182" s="23">
        <f t="shared" si="595"/>
        <v>0</v>
      </c>
      <c r="AR182" s="45"/>
      <c r="AS182" s="12">
        <f t="shared" si="596"/>
        <v>0</v>
      </c>
      <c r="AT182" s="23">
        <f t="shared" si="597"/>
        <v>0</v>
      </c>
      <c r="AU182" s="45"/>
      <c r="AV182" s="12">
        <f t="shared" si="598"/>
        <v>0</v>
      </c>
      <c r="AW182" s="23">
        <f t="shared" si="599"/>
        <v>0</v>
      </c>
      <c r="AX182" s="45"/>
      <c r="AY182" s="12">
        <f t="shared" si="600"/>
        <v>0</v>
      </c>
      <c r="AZ182" s="23">
        <f t="shared" si="601"/>
        <v>0</v>
      </c>
      <c r="BA182" s="45"/>
      <c r="BB182" s="12">
        <f t="shared" si="602"/>
        <v>0</v>
      </c>
      <c r="BC182" s="23">
        <f t="shared" si="603"/>
        <v>0</v>
      </c>
      <c r="BD182" s="45"/>
      <c r="BE182" s="12">
        <f t="shared" si="604"/>
        <v>0</v>
      </c>
      <c r="BF182" s="23">
        <f t="shared" si="605"/>
        <v>0</v>
      </c>
      <c r="BG182" s="45"/>
      <c r="BH182" s="12">
        <f t="shared" si="606"/>
        <v>0</v>
      </c>
      <c r="BI182" s="23">
        <f t="shared" si="607"/>
        <v>0</v>
      </c>
      <c r="BJ182" s="45"/>
      <c r="BK182" s="12">
        <f t="shared" si="608"/>
        <v>0</v>
      </c>
      <c r="BL182" s="23">
        <f t="shared" si="609"/>
        <v>0</v>
      </c>
      <c r="BM182" s="45"/>
      <c r="BN182" s="12">
        <f t="shared" si="610"/>
        <v>0</v>
      </c>
      <c r="BO182" s="23">
        <f t="shared" si="611"/>
        <v>0</v>
      </c>
      <c r="BP182" s="45"/>
      <c r="BQ182" s="12">
        <f t="shared" si="612"/>
        <v>0</v>
      </c>
      <c r="BR182" s="23">
        <f t="shared" si="613"/>
        <v>0</v>
      </c>
      <c r="BS182" s="45"/>
      <c r="BT182" s="12">
        <f t="shared" si="614"/>
        <v>0</v>
      </c>
      <c r="BU182" s="23">
        <f t="shared" si="615"/>
        <v>0</v>
      </c>
      <c r="BV182" s="45"/>
      <c r="BW182" s="12">
        <f t="shared" si="616"/>
        <v>0</v>
      </c>
      <c r="BX182" s="23">
        <f t="shared" si="617"/>
        <v>0</v>
      </c>
      <c r="BY182" s="45"/>
      <c r="BZ182" s="12">
        <f t="shared" si="618"/>
        <v>0</v>
      </c>
      <c r="CA182" s="23">
        <f t="shared" si="619"/>
        <v>0</v>
      </c>
      <c r="CB182" s="45"/>
      <c r="CC182" s="12">
        <f t="shared" si="620"/>
        <v>0</v>
      </c>
      <c r="CD182" s="23">
        <f t="shared" si="621"/>
        <v>0</v>
      </c>
      <c r="CE182" s="45"/>
      <c r="CF182" s="12">
        <f t="shared" si="622"/>
        <v>0</v>
      </c>
      <c r="CG182" s="23">
        <f t="shared" si="623"/>
        <v>0</v>
      </c>
      <c r="CH182" s="45"/>
      <c r="CI182" s="12">
        <f t="shared" si="624"/>
        <v>0</v>
      </c>
      <c r="CJ182" s="23">
        <f t="shared" si="625"/>
        <v>0</v>
      </c>
      <c r="CK182" s="45"/>
      <c r="CL182" s="12">
        <f t="shared" si="626"/>
        <v>0</v>
      </c>
      <c r="CM182" s="23">
        <f t="shared" si="627"/>
        <v>0</v>
      </c>
      <c r="CN182" s="45"/>
      <c r="CO182" s="12">
        <f t="shared" si="628"/>
        <v>0</v>
      </c>
      <c r="CP182" s="23">
        <f t="shared" si="629"/>
        <v>0</v>
      </c>
      <c r="CQ182" s="45"/>
      <c r="CR182" s="12">
        <f t="shared" si="630"/>
        <v>0</v>
      </c>
      <c r="CS182" s="23">
        <f t="shared" si="631"/>
        <v>0</v>
      </c>
      <c r="CT182" s="45"/>
      <c r="CU182" s="12">
        <f t="shared" si="632"/>
        <v>0</v>
      </c>
      <c r="CV182" s="23">
        <f t="shared" si="633"/>
        <v>0</v>
      </c>
      <c r="CW182" s="45"/>
      <c r="CX182" s="12">
        <f t="shared" si="634"/>
        <v>0</v>
      </c>
      <c r="CY182" s="24">
        <f t="shared" si="635"/>
        <v>0</v>
      </c>
      <c r="CZ182" s="45"/>
      <c r="DA182" s="12">
        <f t="shared" si="636"/>
        <v>0</v>
      </c>
      <c r="DB182" s="23">
        <f t="shared" si="637"/>
        <v>0</v>
      </c>
    </row>
    <row r="183" spans="1:106" ht="15.75" hidden="1" thickBot="1" x14ac:dyDescent="0.35">
      <c r="A183" s="1"/>
      <c r="B183" s="1"/>
      <c r="C183" s="1"/>
      <c r="D183" s="116" t="str">
        <f t="shared" si="576"/>
        <v>-</v>
      </c>
      <c r="E183" s="206"/>
      <c r="F183" s="247" t="s">
        <v>251</v>
      </c>
      <c r="G183" s="225"/>
      <c r="H183" s="225"/>
      <c r="I183" s="238">
        <v>20</v>
      </c>
      <c r="J183" s="125"/>
      <c r="K183" s="126" t="str">
        <f>+IF(F183="","",IF(F183=VLOOKUP(F183,'Master Data (December 2025)'!$B$10:$B$1857,1),"-","No Data"))</f>
        <v>No Data</v>
      </c>
      <c r="L183" s="127">
        <v>1</v>
      </c>
      <c r="M183" s="127">
        <v>1</v>
      </c>
      <c r="N183" s="45"/>
      <c r="O183" s="12">
        <f t="shared" si="577"/>
        <v>0</v>
      </c>
      <c r="P183" s="23">
        <f t="shared" si="638"/>
        <v>0</v>
      </c>
      <c r="Q183" s="45"/>
      <c r="R183" s="12">
        <f t="shared" si="578"/>
        <v>0</v>
      </c>
      <c r="S183" s="23">
        <f t="shared" si="579"/>
        <v>0</v>
      </c>
      <c r="T183" s="45"/>
      <c r="U183" s="12">
        <f t="shared" si="580"/>
        <v>0</v>
      </c>
      <c r="V183" s="23">
        <f t="shared" si="581"/>
        <v>0</v>
      </c>
      <c r="W183" s="45"/>
      <c r="X183" s="12">
        <f t="shared" si="582"/>
        <v>0</v>
      </c>
      <c r="Y183" s="23">
        <f t="shared" si="583"/>
        <v>0</v>
      </c>
      <c r="Z183" s="45"/>
      <c r="AA183" s="12">
        <f t="shared" si="584"/>
        <v>0</v>
      </c>
      <c r="AB183" s="23">
        <f t="shared" si="585"/>
        <v>0</v>
      </c>
      <c r="AC183" s="45"/>
      <c r="AD183" s="12">
        <f t="shared" si="586"/>
        <v>0</v>
      </c>
      <c r="AE183" s="23">
        <f t="shared" si="587"/>
        <v>0</v>
      </c>
      <c r="AF183" s="45"/>
      <c r="AG183" s="12">
        <f t="shared" si="588"/>
        <v>0</v>
      </c>
      <c r="AH183" s="23">
        <f t="shared" si="589"/>
        <v>0</v>
      </c>
      <c r="AI183" s="45"/>
      <c r="AJ183" s="12">
        <f t="shared" si="590"/>
        <v>0</v>
      </c>
      <c r="AK183" s="23">
        <f t="shared" si="591"/>
        <v>0</v>
      </c>
      <c r="AL183" s="45"/>
      <c r="AM183" s="12">
        <f t="shared" si="592"/>
        <v>0</v>
      </c>
      <c r="AN183" s="23">
        <f t="shared" si="593"/>
        <v>0</v>
      </c>
      <c r="AO183" s="45"/>
      <c r="AP183" s="12">
        <f t="shared" si="594"/>
        <v>0</v>
      </c>
      <c r="AQ183" s="23">
        <f t="shared" si="595"/>
        <v>0</v>
      </c>
      <c r="AR183" s="45"/>
      <c r="AS183" s="12">
        <f t="shared" si="596"/>
        <v>0</v>
      </c>
      <c r="AT183" s="23">
        <f t="shared" si="597"/>
        <v>0</v>
      </c>
      <c r="AU183" s="45"/>
      <c r="AV183" s="12">
        <f t="shared" si="598"/>
        <v>0</v>
      </c>
      <c r="AW183" s="23">
        <f t="shared" si="599"/>
        <v>0</v>
      </c>
      <c r="AX183" s="45"/>
      <c r="AY183" s="12">
        <f t="shared" si="600"/>
        <v>0</v>
      </c>
      <c r="AZ183" s="23">
        <f t="shared" si="601"/>
        <v>0</v>
      </c>
      <c r="BA183" s="45"/>
      <c r="BB183" s="12">
        <f t="shared" si="602"/>
        <v>0</v>
      </c>
      <c r="BC183" s="23">
        <f t="shared" si="603"/>
        <v>0</v>
      </c>
      <c r="BD183" s="45"/>
      <c r="BE183" s="12">
        <f t="shared" si="604"/>
        <v>0</v>
      </c>
      <c r="BF183" s="23">
        <f t="shared" si="605"/>
        <v>0</v>
      </c>
      <c r="BG183" s="45"/>
      <c r="BH183" s="12">
        <f t="shared" si="606"/>
        <v>0</v>
      </c>
      <c r="BI183" s="23">
        <f t="shared" si="607"/>
        <v>0</v>
      </c>
      <c r="BJ183" s="45"/>
      <c r="BK183" s="12">
        <f t="shared" si="608"/>
        <v>0</v>
      </c>
      <c r="BL183" s="23">
        <f t="shared" si="609"/>
        <v>0</v>
      </c>
      <c r="BM183" s="45"/>
      <c r="BN183" s="12">
        <f t="shared" si="610"/>
        <v>0</v>
      </c>
      <c r="BO183" s="23">
        <f t="shared" si="611"/>
        <v>0</v>
      </c>
      <c r="BP183" s="45"/>
      <c r="BQ183" s="12">
        <f t="shared" si="612"/>
        <v>0</v>
      </c>
      <c r="BR183" s="23">
        <f t="shared" si="613"/>
        <v>0</v>
      </c>
      <c r="BS183" s="45"/>
      <c r="BT183" s="12">
        <f t="shared" si="614"/>
        <v>0</v>
      </c>
      <c r="BU183" s="23">
        <f t="shared" si="615"/>
        <v>0</v>
      </c>
      <c r="BV183" s="45"/>
      <c r="BW183" s="12">
        <f t="shared" si="616"/>
        <v>0</v>
      </c>
      <c r="BX183" s="23">
        <f t="shared" si="617"/>
        <v>0</v>
      </c>
      <c r="BY183" s="45"/>
      <c r="BZ183" s="12">
        <f t="shared" si="618"/>
        <v>0</v>
      </c>
      <c r="CA183" s="23">
        <f t="shared" si="619"/>
        <v>0</v>
      </c>
      <c r="CB183" s="45"/>
      <c r="CC183" s="12">
        <f t="shared" si="620"/>
        <v>0</v>
      </c>
      <c r="CD183" s="23">
        <f t="shared" si="621"/>
        <v>0</v>
      </c>
      <c r="CE183" s="45"/>
      <c r="CF183" s="12">
        <f t="shared" si="622"/>
        <v>0</v>
      </c>
      <c r="CG183" s="23">
        <f t="shared" si="623"/>
        <v>0</v>
      </c>
      <c r="CH183" s="45"/>
      <c r="CI183" s="12">
        <f t="shared" si="624"/>
        <v>0</v>
      </c>
      <c r="CJ183" s="23">
        <f t="shared" si="625"/>
        <v>0</v>
      </c>
      <c r="CK183" s="45"/>
      <c r="CL183" s="12">
        <f t="shared" si="626"/>
        <v>0</v>
      </c>
      <c r="CM183" s="23">
        <f t="shared" si="627"/>
        <v>0</v>
      </c>
      <c r="CN183" s="45"/>
      <c r="CO183" s="12">
        <f t="shared" si="628"/>
        <v>0</v>
      </c>
      <c r="CP183" s="23">
        <f t="shared" si="629"/>
        <v>0</v>
      </c>
      <c r="CQ183" s="45"/>
      <c r="CR183" s="12">
        <f t="shared" si="630"/>
        <v>0</v>
      </c>
      <c r="CS183" s="23">
        <f t="shared" si="631"/>
        <v>0</v>
      </c>
      <c r="CT183" s="45"/>
      <c r="CU183" s="12">
        <f t="shared" si="632"/>
        <v>0</v>
      </c>
      <c r="CV183" s="23">
        <f t="shared" si="633"/>
        <v>0</v>
      </c>
      <c r="CW183" s="45"/>
      <c r="CX183" s="12">
        <f t="shared" si="634"/>
        <v>0</v>
      </c>
      <c r="CY183" s="24">
        <f t="shared" si="635"/>
        <v>0</v>
      </c>
      <c r="CZ183" s="45"/>
      <c r="DA183" s="12">
        <f t="shared" si="636"/>
        <v>0</v>
      </c>
      <c r="DB183" s="23">
        <f t="shared" si="637"/>
        <v>0</v>
      </c>
    </row>
    <row r="184" spans="1:106" ht="15.75" hidden="1" thickBot="1" x14ac:dyDescent="0.35">
      <c r="A184" s="1"/>
      <c r="B184" s="1"/>
      <c r="C184" s="1"/>
      <c r="D184" s="116" t="str">
        <f t="shared" si="576"/>
        <v>-</v>
      </c>
      <c r="E184" s="228"/>
      <c r="F184" s="248" t="s">
        <v>267</v>
      </c>
      <c r="G184" s="92"/>
      <c r="H184" s="92"/>
      <c r="I184" s="240">
        <v>5</v>
      </c>
      <c r="J184" s="125"/>
      <c r="K184" s="126" t="str">
        <f>+IF(F184="","",IF(F184=VLOOKUP(F184,'Master Data (December 2025)'!$B$10:$B$1857,1),"-","No Data"))</f>
        <v>No Data</v>
      </c>
      <c r="L184" s="127">
        <v>1</v>
      </c>
      <c r="M184" s="127">
        <v>1</v>
      </c>
      <c r="N184" s="45"/>
      <c r="O184" s="12">
        <f t="shared" si="577"/>
        <v>0</v>
      </c>
      <c r="P184" s="23">
        <f t="shared" si="638"/>
        <v>0</v>
      </c>
      <c r="Q184" s="45"/>
      <c r="R184" s="12">
        <f t="shared" si="578"/>
        <v>0</v>
      </c>
      <c r="S184" s="23">
        <f t="shared" si="579"/>
        <v>0</v>
      </c>
      <c r="T184" s="45"/>
      <c r="U184" s="12">
        <f t="shared" si="580"/>
        <v>0</v>
      </c>
      <c r="V184" s="23">
        <f t="shared" si="581"/>
        <v>0</v>
      </c>
      <c r="W184" s="45"/>
      <c r="X184" s="12">
        <f t="shared" si="582"/>
        <v>0</v>
      </c>
      <c r="Y184" s="23">
        <f t="shared" si="583"/>
        <v>0</v>
      </c>
      <c r="Z184" s="45"/>
      <c r="AA184" s="12">
        <f t="shared" si="584"/>
        <v>0</v>
      </c>
      <c r="AB184" s="23">
        <f t="shared" si="585"/>
        <v>0</v>
      </c>
      <c r="AC184" s="45"/>
      <c r="AD184" s="12">
        <f t="shared" si="586"/>
        <v>0</v>
      </c>
      <c r="AE184" s="23">
        <f t="shared" si="587"/>
        <v>0</v>
      </c>
      <c r="AF184" s="45"/>
      <c r="AG184" s="12">
        <f t="shared" si="588"/>
        <v>0</v>
      </c>
      <c r="AH184" s="23">
        <f t="shared" si="589"/>
        <v>0</v>
      </c>
      <c r="AI184" s="45"/>
      <c r="AJ184" s="12">
        <f t="shared" si="590"/>
        <v>0</v>
      </c>
      <c r="AK184" s="23">
        <f t="shared" si="591"/>
        <v>0</v>
      </c>
      <c r="AL184" s="45"/>
      <c r="AM184" s="12">
        <f t="shared" si="592"/>
        <v>0</v>
      </c>
      <c r="AN184" s="23">
        <f t="shared" si="593"/>
        <v>0</v>
      </c>
      <c r="AO184" s="45"/>
      <c r="AP184" s="12">
        <f t="shared" si="594"/>
        <v>0</v>
      </c>
      <c r="AQ184" s="23">
        <f t="shared" si="595"/>
        <v>0</v>
      </c>
      <c r="AR184" s="45"/>
      <c r="AS184" s="12">
        <f t="shared" si="596"/>
        <v>0</v>
      </c>
      <c r="AT184" s="23">
        <f t="shared" si="597"/>
        <v>0</v>
      </c>
      <c r="AU184" s="45"/>
      <c r="AV184" s="12">
        <f t="shared" si="598"/>
        <v>0</v>
      </c>
      <c r="AW184" s="23">
        <f t="shared" si="599"/>
        <v>0</v>
      </c>
      <c r="AX184" s="45"/>
      <c r="AY184" s="12">
        <f t="shared" si="600"/>
        <v>0</v>
      </c>
      <c r="AZ184" s="23">
        <f t="shared" si="601"/>
        <v>0</v>
      </c>
      <c r="BA184" s="45"/>
      <c r="BB184" s="12">
        <f t="shared" si="602"/>
        <v>0</v>
      </c>
      <c r="BC184" s="23">
        <f t="shared" si="603"/>
        <v>0</v>
      </c>
      <c r="BD184" s="45"/>
      <c r="BE184" s="12">
        <f t="shared" si="604"/>
        <v>0</v>
      </c>
      <c r="BF184" s="23">
        <f t="shared" si="605"/>
        <v>0</v>
      </c>
      <c r="BG184" s="45"/>
      <c r="BH184" s="12">
        <f t="shared" si="606"/>
        <v>0</v>
      </c>
      <c r="BI184" s="23">
        <f t="shared" si="607"/>
        <v>0</v>
      </c>
      <c r="BJ184" s="45"/>
      <c r="BK184" s="12">
        <f t="shared" si="608"/>
        <v>0</v>
      </c>
      <c r="BL184" s="23">
        <f t="shared" si="609"/>
        <v>0</v>
      </c>
      <c r="BM184" s="45"/>
      <c r="BN184" s="12">
        <f t="shared" si="610"/>
        <v>0</v>
      </c>
      <c r="BO184" s="23">
        <f t="shared" si="611"/>
        <v>0</v>
      </c>
      <c r="BP184" s="45"/>
      <c r="BQ184" s="12">
        <f t="shared" si="612"/>
        <v>0</v>
      </c>
      <c r="BR184" s="23">
        <f t="shared" si="613"/>
        <v>0</v>
      </c>
      <c r="BS184" s="45"/>
      <c r="BT184" s="12">
        <f t="shared" si="614"/>
        <v>0</v>
      </c>
      <c r="BU184" s="23">
        <f t="shared" si="615"/>
        <v>0</v>
      </c>
      <c r="BV184" s="45"/>
      <c r="BW184" s="12">
        <f t="shared" si="616"/>
        <v>0</v>
      </c>
      <c r="BX184" s="23">
        <f t="shared" si="617"/>
        <v>0</v>
      </c>
      <c r="BY184" s="45"/>
      <c r="BZ184" s="12">
        <f t="shared" si="618"/>
        <v>0</v>
      </c>
      <c r="CA184" s="23">
        <f t="shared" si="619"/>
        <v>0</v>
      </c>
      <c r="CB184" s="45"/>
      <c r="CC184" s="12">
        <f t="shared" si="620"/>
        <v>0</v>
      </c>
      <c r="CD184" s="23">
        <f t="shared" si="621"/>
        <v>0</v>
      </c>
      <c r="CE184" s="45"/>
      <c r="CF184" s="12">
        <f t="shared" si="622"/>
        <v>0</v>
      </c>
      <c r="CG184" s="23">
        <f t="shared" si="623"/>
        <v>0</v>
      </c>
      <c r="CH184" s="45"/>
      <c r="CI184" s="12">
        <f t="shared" si="624"/>
        <v>0</v>
      </c>
      <c r="CJ184" s="23">
        <f t="shared" si="625"/>
        <v>0</v>
      </c>
      <c r="CK184" s="45"/>
      <c r="CL184" s="12">
        <f t="shared" si="626"/>
        <v>0</v>
      </c>
      <c r="CM184" s="23">
        <f t="shared" si="627"/>
        <v>0</v>
      </c>
      <c r="CN184" s="45"/>
      <c r="CO184" s="12">
        <f t="shared" si="628"/>
        <v>0</v>
      </c>
      <c r="CP184" s="23">
        <f t="shared" si="629"/>
        <v>0</v>
      </c>
      <c r="CQ184" s="45"/>
      <c r="CR184" s="12">
        <f t="shared" si="630"/>
        <v>0</v>
      </c>
      <c r="CS184" s="23">
        <f t="shared" si="631"/>
        <v>0</v>
      </c>
      <c r="CT184" s="45"/>
      <c r="CU184" s="12">
        <f t="shared" si="632"/>
        <v>0</v>
      </c>
      <c r="CV184" s="23">
        <f t="shared" si="633"/>
        <v>0</v>
      </c>
      <c r="CW184" s="45"/>
      <c r="CX184" s="12">
        <f t="shared" si="634"/>
        <v>0</v>
      </c>
      <c r="CY184" s="24">
        <f t="shared" si="635"/>
        <v>0</v>
      </c>
      <c r="CZ184" s="45"/>
      <c r="DA184" s="12">
        <f t="shared" si="636"/>
        <v>0</v>
      </c>
      <c r="DB184" s="23">
        <f t="shared" si="637"/>
        <v>0</v>
      </c>
    </row>
    <row r="185" spans="1:106" ht="15.75" thickBot="1" x14ac:dyDescent="0.35">
      <c r="A185" s="1"/>
      <c r="B185" s="1"/>
      <c r="C185" s="1"/>
      <c r="D185" s="116" t="str">
        <f t="shared" si="576"/>
        <v>-</v>
      </c>
      <c r="E185" s="229" t="s">
        <v>305</v>
      </c>
      <c r="F185" s="232" t="s">
        <v>183</v>
      </c>
      <c r="G185" s="233"/>
      <c r="H185" s="233"/>
      <c r="I185" s="234">
        <v>45</v>
      </c>
      <c r="J185" s="125"/>
      <c r="K185" s="126" t="str">
        <f>+IF(F185="","",IF(F185=VLOOKUP(F185,'Master Data (December 2025)'!$B$10:$B$1857,1),"-","No Data"))</f>
        <v>-</v>
      </c>
      <c r="L185" s="127">
        <v>700</v>
      </c>
      <c r="M185" s="127">
        <v>1</v>
      </c>
      <c r="N185" s="45"/>
      <c r="O185" s="12">
        <f t="shared" si="577"/>
        <v>0</v>
      </c>
      <c r="P185" s="23">
        <f t="shared" ref="P185:P190" si="639">N185</f>
        <v>0</v>
      </c>
      <c r="Q185" s="45"/>
      <c r="R185" s="12">
        <f t="shared" si="578"/>
        <v>0</v>
      </c>
      <c r="S185" s="23">
        <f t="shared" si="579"/>
        <v>0</v>
      </c>
      <c r="T185" s="45"/>
      <c r="U185" s="12">
        <f t="shared" si="580"/>
        <v>0</v>
      </c>
      <c r="V185" s="23">
        <f t="shared" si="581"/>
        <v>0</v>
      </c>
      <c r="W185" s="45"/>
      <c r="X185" s="12">
        <f t="shared" si="582"/>
        <v>0</v>
      </c>
      <c r="Y185" s="23">
        <f t="shared" si="583"/>
        <v>0</v>
      </c>
      <c r="Z185" s="45"/>
      <c r="AA185" s="12">
        <f t="shared" si="584"/>
        <v>0</v>
      </c>
      <c r="AB185" s="23">
        <f t="shared" si="585"/>
        <v>0</v>
      </c>
      <c r="AC185" s="45"/>
      <c r="AD185" s="12">
        <f t="shared" si="586"/>
        <v>0</v>
      </c>
      <c r="AE185" s="23">
        <f t="shared" si="587"/>
        <v>0</v>
      </c>
      <c r="AF185" s="45"/>
      <c r="AG185" s="12">
        <f t="shared" si="588"/>
        <v>0</v>
      </c>
      <c r="AH185" s="23">
        <f t="shared" si="589"/>
        <v>0</v>
      </c>
      <c r="AI185" s="45"/>
      <c r="AJ185" s="12">
        <f t="shared" si="590"/>
        <v>0</v>
      </c>
      <c r="AK185" s="23">
        <f t="shared" si="591"/>
        <v>0</v>
      </c>
      <c r="AL185" s="45"/>
      <c r="AM185" s="12">
        <f t="shared" si="592"/>
        <v>0</v>
      </c>
      <c r="AN185" s="23">
        <f t="shared" si="593"/>
        <v>0</v>
      </c>
      <c r="AO185" s="45"/>
      <c r="AP185" s="12">
        <f t="shared" si="594"/>
        <v>0</v>
      </c>
      <c r="AQ185" s="23">
        <f t="shared" si="595"/>
        <v>0</v>
      </c>
      <c r="AR185" s="45"/>
      <c r="AS185" s="12">
        <f t="shared" si="596"/>
        <v>0</v>
      </c>
      <c r="AT185" s="23">
        <f t="shared" si="597"/>
        <v>0</v>
      </c>
      <c r="AU185" s="45"/>
      <c r="AV185" s="12">
        <f t="shared" si="598"/>
        <v>0</v>
      </c>
      <c r="AW185" s="23">
        <f t="shared" si="599"/>
        <v>0</v>
      </c>
      <c r="AX185" s="45"/>
      <c r="AY185" s="12">
        <f t="shared" si="600"/>
        <v>0</v>
      </c>
      <c r="AZ185" s="23">
        <f t="shared" si="601"/>
        <v>0</v>
      </c>
      <c r="BA185" s="45"/>
      <c r="BB185" s="12">
        <f t="shared" si="602"/>
        <v>0</v>
      </c>
      <c r="BC185" s="23">
        <f t="shared" si="603"/>
        <v>0</v>
      </c>
      <c r="BD185" s="45"/>
      <c r="BE185" s="12">
        <f t="shared" si="604"/>
        <v>0</v>
      </c>
      <c r="BF185" s="23">
        <f t="shared" si="605"/>
        <v>0</v>
      </c>
      <c r="BG185" s="45"/>
      <c r="BH185" s="12">
        <f t="shared" si="606"/>
        <v>0</v>
      </c>
      <c r="BI185" s="23">
        <f t="shared" si="607"/>
        <v>0</v>
      </c>
      <c r="BJ185" s="45"/>
      <c r="BK185" s="12">
        <f t="shared" si="608"/>
        <v>0</v>
      </c>
      <c r="BL185" s="23">
        <f t="shared" si="609"/>
        <v>0</v>
      </c>
      <c r="BM185" s="45"/>
      <c r="BN185" s="12">
        <f t="shared" si="610"/>
        <v>0</v>
      </c>
      <c r="BO185" s="23">
        <f t="shared" si="611"/>
        <v>0</v>
      </c>
      <c r="BP185" s="45"/>
      <c r="BQ185" s="12">
        <f t="shared" si="612"/>
        <v>0</v>
      </c>
      <c r="BR185" s="23">
        <f t="shared" si="613"/>
        <v>0</v>
      </c>
      <c r="BS185" s="45"/>
      <c r="BT185" s="12">
        <f t="shared" si="614"/>
        <v>0</v>
      </c>
      <c r="BU185" s="23">
        <f t="shared" si="615"/>
        <v>0</v>
      </c>
      <c r="BV185" s="45"/>
      <c r="BW185" s="12">
        <f t="shared" si="616"/>
        <v>0</v>
      </c>
      <c r="BX185" s="23">
        <f t="shared" si="617"/>
        <v>0</v>
      </c>
      <c r="BY185" s="45"/>
      <c r="BZ185" s="12">
        <f t="shared" si="618"/>
        <v>0</v>
      </c>
      <c r="CA185" s="23">
        <f t="shared" si="619"/>
        <v>0</v>
      </c>
      <c r="CB185" s="45"/>
      <c r="CC185" s="12">
        <f t="shared" si="620"/>
        <v>0</v>
      </c>
      <c r="CD185" s="23">
        <f t="shared" si="621"/>
        <v>0</v>
      </c>
      <c r="CE185" s="45"/>
      <c r="CF185" s="12">
        <f t="shared" si="622"/>
        <v>0</v>
      </c>
      <c r="CG185" s="23">
        <f t="shared" si="623"/>
        <v>0</v>
      </c>
      <c r="CH185" s="45"/>
      <c r="CI185" s="12">
        <f t="shared" si="624"/>
        <v>0</v>
      </c>
      <c r="CJ185" s="23">
        <f t="shared" si="625"/>
        <v>0</v>
      </c>
      <c r="CK185" s="45"/>
      <c r="CL185" s="12">
        <f t="shared" si="626"/>
        <v>0</v>
      </c>
      <c r="CM185" s="23">
        <f t="shared" si="627"/>
        <v>0</v>
      </c>
      <c r="CN185" s="45"/>
      <c r="CO185" s="12">
        <f t="shared" si="628"/>
        <v>0</v>
      </c>
      <c r="CP185" s="23">
        <f t="shared" si="629"/>
        <v>0</v>
      </c>
      <c r="CQ185" s="45"/>
      <c r="CR185" s="12">
        <f t="shared" si="630"/>
        <v>0</v>
      </c>
      <c r="CS185" s="23">
        <f t="shared" si="631"/>
        <v>0</v>
      </c>
      <c r="CT185" s="45"/>
      <c r="CU185" s="12">
        <f t="shared" si="632"/>
        <v>0</v>
      </c>
      <c r="CV185" s="23">
        <f t="shared" si="633"/>
        <v>0</v>
      </c>
      <c r="CW185" s="45"/>
      <c r="CX185" s="12">
        <f t="shared" si="634"/>
        <v>0</v>
      </c>
      <c r="CY185" s="24">
        <f t="shared" si="635"/>
        <v>0</v>
      </c>
      <c r="CZ185" s="45"/>
      <c r="DA185" s="12">
        <f t="shared" si="636"/>
        <v>0</v>
      </c>
      <c r="DB185" s="23">
        <f t="shared" si="637"/>
        <v>0</v>
      </c>
    </row>
    <row r="186" spans="1:106" ht="15.75" hidden="1" thickBot="1" x14ac:dyDescent="0.35">
      <c r="A186" s="1"/>
      <c r="B186" s="1"/>
      <c r="C186" s="1"/>
      <c r="D186" s="116" t="str">
        <f t="shared" si="576"/>
        <v>-</v>
      </c>
      <c r="E186" s="230"/>
      <c r="F186" s="235" t="s">
        <v>205</v>
      </c>
      <c r="G186" s="225"/>
      <c r="H186" s="225"/>
      <c r="I186" s="236">
        <v>15</v>
      </c>
      <c r="J186" s="125"/>
      <c r="K186" s="126" t="str">
        <f>+IF(F186="","",IF(F186=VLOOKUP(F186,'Master Data (December 2025)'!$B$10:$B$1857,1),"-","No Data"))</f>
        <v>-</v>
      </c>
      <c r="L186" s="127">
        <v>750</v>
      </c>
      <c r="M186" s="127">
        <v>1</v>
      </c>
      <c r="N186" s="45">
        <f>N185</f>
        <v>0</v>
      </c>
      <c r="O186" s="12">
        <f t="shared" si="577"/>
        <v>0</v>
      </c>
      <c r="P186" s="23">
        <f t="shared" si="639"/>
        <v>0</v>
      </c>
      <c r="Q186" s="45">
        <f>Q185</f>
        <v>0</v>
      </c>
      <c r="R186" s="12">
        <f t="shared" si="578"/>
        <v>0</v>
      </c>
      <c r="S186" s="23">
        <f t="shared" si="579"/>
        <v>0</v>
      </c>
      <c r="T186" s="45">
        <f>T185</f>
        <v>0</v>
      </c>
      <c r="U186" s="12">
        <f t="shared" si="580"/>
        <v>0</v>
      </c>
      <c r="V186" s="23">
        <f t="shared" si="581"/>
        <v>0</v>
      </c>
      <c r="W186" s="45">
        <f>W185</f>
        <v>0</v>
      </c>
      <c r="X186" s="12">
        <f t="shared" si="582"/>
        <v>0</v>
      </c>
      <c r="Y186" s="23">
        <f t="shared" si="583"/>
        <v>0</v>
      </c>
      <c r="Z186" s="45">
        <f>Z185</f>
        <v>0</v>
      </c>
      <c r="AA186" s="12">
        <f t="shared" si="584"/>
        <v>0</v>
      </c>
      <c r="AB186" s="23">
        <f t="shared" si="585"/>
        <v>0</v>
      </c>
      <c r="AC186" s="45">
        <f>AC185</f>
        <v>0</v>
      </c>
      <c r="AD186" s="12">
        <f t="shared" si="586"/>
        <v>0</v>
      </c>
      <c r="AE186" s="23">
        <f t="shared" si="587"/>
        <v>0</v>
      </c>
      <c r="AF186" s="45">
        <f>AF185</f>
        <v>0</v>
      </c>
      <c r="AG186" s="12">
        <f t="shared" si="588"/>
        <v>0</v>
      </c>
      <c r="AH186" s="23">
        <f t="shared" si="589"/>
        <v>0</v>
      </c>
      <c r="AI186" s="45">
        <f>AI185</f>
        <v>0</v>
      </c>
      <c r="AJ186" s="12">
        <f t="shared" si="590"/>
        <v>0</v>
      </c>
      <c r="AK186" s="23">
        <f t="shared" si="591"/>
        <v>0</v>
      </c>
      <c r="AL186" s="45">
        <f>AL185</f>
        <v>0</v>
      </c>
      <c r="AM186" s="12">
        <f t="shared" si="592"/>
        <v>0</v>
      </c>
      <c r="AN186" s="23">
        <f t="shared" si="593"/>
        <v>0</v>
      </c>
      <c r="AO186" s="45">
        <f>AO185</f>
        <v>0</v>
      </c>
      <c r="AP186" s="12">
        <f t="shared" si="594"/>
        <v>0</v>
      </c>
      <c r="AQ186" s="23">
        <f t="shared" si="595"/>
        <v>0</v>
      </c>
      <c r="AR186" s="45">
        <f>AR185</f>
        <v>0</v>
      </c>
      <c r="AS186" s="12">
        <f t="shared" si="596"/>
        <v>0</v>
      </c>
      <c r="AT186" s="23">
        <f t="shared" si="597"/>
        <v>0</v>
      </c>
      <c r="AU186" s="45">
        <f>AU185</f>
        <v>0</v>
      </c>
      <c r="AV186" s="12">
        <f t="shared" si="598"/>
        <v>0</v>
      </c>
      <c r="AW186" s="23">
        <f t="shared" si="599"/>
        <v>0</v>
      </c>
      <c r="AX186" s="45">
        <f>AX185</f>
        <v>0</v>
      </c>
      <c r="AY186" s="12">
        <f t="shared" si="600"/>
        <v>0</v>
      </c>
      <c r="AZ186" s="23">
        <f t="shared" si="601"/>
        <v>0</v>
      </c>
      <c r="BA186" s="45">
        <f>BA185</f>
        <v>0</v>
      </c>
      <c r="BB186" s="12">
        <f t="shared" si="602"/>
        <v>0</v>
      </c>
      <c r="BC186" s="23">
        <f t="shared" si="603"/>
        <v>0</v>
      </c>
      <c r="BD186" s="45">
        <f>BD185</f>
        <v>0</v>
      </c>
      <c r="BE186" s="12">
        <f t="shared" si="604"/>
        <v>0</v>
      </c>
      <c r="BF186" s="23">
        <f t="shared" si="605"/>
        <v>0</v>
      </c>
      <c r="BG186" s="45">
        <f>BG185</f>
        <v>0</v>
      </c>
      <c r="BH186" s="12">
        <f t="shared" si="606"/>
        <v>0</v>
      </c>
      <c r="BI186" s="23">
        <f t="shared" si="607"/>
        <v>0</v>
      </c>
      <c r="BJ186" s="45">
        <f>BJ185</f>
        <v>0</v>
      </c>
      <c r="BK186" s="12">
        <f t="shared" si="608"/>
        <v>0</v>
      </c>
      <c r="BL186" s="23">
        <f t="shared" si="609"/>
        <v>0</v>
      </c>
      <c r="BM186" s="45">
        <f>BM185</f>
        <v>0</v>
      </c>
      <c r="BN186" s="12">
        <f t="shared" si="610"/>
        <v>0</v>
      </c>
      <c r="BO186" s="23">
        <f t="shared" si="611"/>
        <v>0</v>
      </c>
      <c r="BP186" s="45">
        <f>BP185</f>
        <v>0</v>
      </c>
      <c r="BQ186" s="12">
        <f t="shared" si="612"/>
        <v>0</v>
      </c>
      <c r="BR186" s="23">
        <f t="shared" si="613"/>
        <v>0</v>
      </c>
      <c r="BS186" s="45">
        <f>BS185</f>
        <v>0</v>
      </c>
      <c r="BT186" s="12">
        <f t="shared" si="614"/>
        <v>0</v>
      </c>
      <c r="BU186" s="23">
        <f t="shared" si="615"/>
        <v>0</v>
      </c>
      <c r="BV186" s="45">
        <f>BV185</f>
        <v>0</v>
      </c>
      <c r="BW186" s="12">
        <f t="shared" si="616"/>
        <v>0</v>
      </c>
      <c r="BX186" s="23">
        <f t="shared" si="617"/>
        <v>0</v>
      </c>
      <c r="BY186" s="45">
        <f>BY185</f>
        <v>0</v>
      </c>
      <c r="BZ186" s="12">
        <f t="shared" si="618"/>
        <v>0</v>
      </c>
      <c r="CA186" s="23">
        <f t="shared" si="619"/>
        <v>0</v>
      </c>
      <c r="CB186" s="45">
        <f>CB185</f>
        <v>0</v>
      </c>
      <c r="CC186" s="12">
        <f t="shared" si="620"/>
        <v>0</v>
      </c>
      <c r="CD186" s="23">
        <f t="shared" si="621"/>
        <v>0</v>
      </c>
      <c r="CE186" s="45">
        <f>CE185</f>
        <v>0</v>
      </c>
      <c r="CF186" s="12">
        <f t="shared" si="622"/>
        <v>0</v>
      </c>
      <c r="CG186" s="23">
        <f t="shared" si="623"/>
        <v>0</v>
      </c>
      <c r="CH186" s="45">
        <f>CH185</f>
        <v>0</v>
      </c>
      <c r="CI186" s="12">
        <f t="shared" si="624"/>
        <v>0</v>
      </c>
      <c r="CJ186" s="23">
        <f t="shared" si="625"/>
        <v>0</v>
      </c>
      <c r="CK186" s="45">
        <f>CK185</f>
        <v>0</v>
      </c>
      <c r="CL186" s="12">
        <f t="shared" si="626"/>
        <v>0</v>
      </c>
      <c r="CM186" s="23">
        <f t="shared" si="627"/>
        <v>0</v>
      </c>
      <c r="CN186" s="45">
        <f>CN185</f>
        <v>0</v>
      </c>
      <c r="CO186" s="12">
        <f t="shared" si="628"/>
        <v>0</v>
      </c>
      <c r="CP186" s="23">
        <f t="shared" si="629"/>
        <v>0</v>
      </c>
      <c r="CQ186" s="45">
        <f>CQ185</f>
        <v>0</v>
      </c>
      <c r="CR186" s="12">
        <f t="shared" si="630"/>
        <v>0</v>
      </c>
      <c r="CS186" s="23">
        <f t="shared" si="631"/>
        <v>0</v>
      </c>
      <c r="CT186" s="45">
        <f>CT185</f>
        <v>0</v>
      </c>
      <c r="CU186" s="12">
        <f t="shared" si="632"/>
        <v>0</v>
      </c>
      <c r="CV186" s="23">
        <f t="shared" si="633"/>
        <v>0</v>
      </c>
      <c r="CW186" s="45">
        <f>CW185</f>
        <v>0</v>
      </c>
      <c r="CX186" s="12">
        <f t="shared" si="634"/>
        <v>0</v>
      </c>
      <c r="CY186" s="24">
        <f t="shared" si="635"/>
        <v>0</v>
      </c>
      <c r="CZ186" s="45">
        <f>CZ185</f>
        <v>0</v>
      </c>
      <c r="DA186" s="12">
        <f t="shared" si="636"/>
        <v>0</v>
      </c>
      <c r="DB186" s="23">
        <f t="shared" si="637"/>
        <v>0</v>
      </c>
    </row>
    <row r="187" spans="1:106" ht="15.75" hidden="1" thickBot="1" x14ac:dyDescent="0.35">
      <c r="A187" s="1"/>
      <c r="B187" s="1"/>
      <c r="C187" s="1"/>
      <c r="D187" s="116" t="str">
        <f t="shared" si="576"/>
        <v>-</v>
      </c>
      <c r="E187" s="230"/>
      <c r="F187" s="237" t="s">
        <v>240</v>
      </c>
      <c r="G187" s="225"/>
      <c r="H187" s="225"/>
      <c r="I187" s="238">
        <v>30</v>
      </c>
      <c r="J187" s="125"/>
      <c r="K187" s="126" t="str">
        <f>+IF(F187="","",IF(F187=VLOOKUP(F187,'Master Data (December 2025)'!$B$10:$B$1857,1),"-","No Data"))</f>
        <v>No Data</v>
      </c>
      <c r="L187" s="127">
        <v>1</v>
      </c>
      <c r="M187" s="127">
        <v>1</v>
      </c>
      <c r="N187" s="45"/>
      <c r="O187" s="12">
        <f t="shared" si="577"/>
        <v>0</v>
      </c>
      <c r="P187" s="23">
        <f t="shared" si="639"/>
        <v>0</v>
      </c>
      <c r="Q187" s="45"/>
      <c r="R187" s="12">
        <f t="shared" si="578"/>
        <v>0</v>
      </c>
      <c r="S187" s="23">
        <f t="shared" si="579"/>
        <v>0</v>
      </c>
      <c r="T187" s="45"/>
      <c r="U187" s="12">
        <f t="shared" si="580"/>
        <v>0</v>
      </c>
      <c r="V187" s="23">
        <f t="shared" si="581"/>
        <v>0</v>
      </c>
      <c r="W187" s="45"/>
      <c r="X187" s="12">
        <f t="shared" si="582"/>
        <v>0</v>
      </c>
      <c r="Y187" s="23">
        <f t="shared" si="583"/>
        <v>0</v>
      </c>
      <c r="Z187" s="45"/>
      <c r="AA187" s="12">
        <f t="shared" si="584"/>
        <v>0</v>
      </c>
      <c r="AB187" s="23">
        <f t="shared" si="585"/>
        <v>0</v>
      </c>
      <c r="AC187" s="45"/>
      <c r="AD187" s="12">
        <f t="shared" si="586"/>
        <v>0</v>
      </c>
      <c r="AE187" s="23">
        <f t="shared" si="587"/>
        <v>0</v>
      </c>
      <c r="AF187" s="45"/>
      <c r="AG187" s="12">
        <f t="shared" si="588"/>
        <v>0</v>
      </c>
      <c r="AH187" s="23">
        <f t="shared" si="589"/>
        <v>0</v>
      </c>
      <c r="AI187" s="45"/>
      <c r="AJ187" s="12">
        <f t="shared" si="590"/>
        <v>0</v>
      </c>
      <c r="AK187" s="23">
        <f t="shared" si="591"/>
        <v>0</v>
      </c>
      <c r="AL187" s="45"/>
      <c r="AM187" s="12">
        <f t="shared" si="592"/>
        <v>0</v>
      </c>
      <c r="AN187" s="23">
        <f t="shared" si="593"/>
        <v>0</v>
      </c>
      <c r="AO187" s="45"/>
      <c r="AP187" s="12">
        <f t="shared" si="594"/>
        <v>0</v>
      </c>
      <c r="AQ187" s="23">
        <f t="shared" si="595"/>
        <v>0</v>
      </c>
      <c r="AR187" s="45"/>
      <c r="AS187" s="12">
        <f t="shared" si="596"/>
        <v>0</v>
      </c>
      <c r="AT187" s="23">
        <f t="shared" si="597"/>
        <v>0</v>
      </c>
      <c r="AU187" s="45"/>
      <c r="AV187" s="12">
        <f t="shared" si="598"/>
        <v>0</v>
      </c>
      <c r="AW187" s="23">
        <f t="shared" si="599"/>
        <v>0</v>
      </c>
      <c r="AX187" s="45"/>
      <c r="AY187" s="12">
        <f t="shared" si="600"/>
        <v>0</v>
      </c>
      <c r="AZ187" s="23">
        <f t="shared" si="601"/>
        <v>0</v>
      </c>
      <c r="BA187" s="45"/>
      <c r="BB187" s="12">
        <f t="shared" si="602"/>
        <v>0</v>
      </c>
      <c r="BC187" s="23">
        <f t="shared" si="603"/>
        <v>0</v>
      </c>
      <c r="BD187" s="45"/>
      <c r="BE187" s="12">
        <f t="shared" si="604"/>
        <v>0</v>
      </c>
      <c r="BF187" s="23">
        <f t="shared" si="605"/>
        <v>0</v>
      </c>
      <c r="BG187" s="45"/>
      <c r="BH187" s="12">
        <f t="shared" si="606"/>
        <v>0</v>
      </c>
      <c r="BI187" s="23">
        <f t="shared" si="607"/>
        <v>0</v>
      </c>
      <c r="BJ187" s="45"/>
      <c r="BK187" s="12">
        <f t="shared" si="608"/>
        <v>0</v>
      </c>
      <c r="BL187" s="23">
        <f t="shared" si="609"/>
        <v>0</v>
      </c>
      <c r="BM187" s="45"/>
      <c r="BN187" s="12">
        <f t="shared" si="610"/>
        <v>0</v>
      </c>
      <c r="BO187" s="23">
        <f t="shared" si="611"/>
        <v>0</v>
      </c>
      <c r="BP187" s="45"/>
      <c r="BQ187" s="12">
        <f t="shared" si="612"/>
        <v>0</v>
      </c>
      <c r="BR187" s="23">
        <f t="shared" si="613"/>
        <v>0</v>
      </c>
      <c r="BS187" s="45"/>
      <c r="BT187" s="12">
        <f t="shared" si="614"/>
        <v>0</v>
      </c>
      <c r="BU187" s="23">
        <f t="shared" si="615"/>
        <v>0</v>
      </c>
      <c r="BV187" s="45"/>
      <c r="BW187" s="12">
        <f t="shared" si="616"/>
        <v>0</v>
      </c>
      <c r="BX187" s="23">
        <f t="shared" si="617"/>
        <v>0</v>
      </c>
      <c r="BY187" s="45"/>
      <c r="BZ187" s="12">
        <f t="shared" si="618"/>
        <v>0</v>
      </c>
      <c r="CA187" s="23">
        <f t="shared" si="619"/>
        <v>0</v>
      </c>
      <c r="CB187" s="45"/>
      <c r="CC187" s="12">
        <f t="shared" si="620"/>
        <v>0</v>
      </c>
      <c r="CD187" s="23">
        <f t="shared" si="621"/>
        <v>0</v>
      </c>
      <c r="CE187" s="45"/>
      <c r="CF187" s="12">
        <f t="shared" si="622"/>
        <v>0</v>
      </c>
      <c r="CG187" s="23">
        <f t="shared" si="623"/>
        <v>0</v>
      </c>
      <c r="CH187" s="45"/>
      <c r="CI187" s="12">
        <f t="shared" si="624"/>
        <v>0</v>
      </c>
      <c r="CJ187" s="23">
        <f t="shared" si="625"/>
        <v>0</v>
      </c>
      <c r="CK187" s="45"/>
      <c r="CL187" s="12">
        <f t="shared" si="626"/>
        <v>0</v>
      </c>
      <c r="CM187" s="23">
        <f t="shared" si="627"/>
        <v>0</v>
      </c>
      <c r="CN187" s="45"/>
      <c r="CO187" s="12">
        <f t="shared" si="628"/>
        <v>0</v>
      </c>
      <c r="CP187" s="23">
        <f t="shared" si="629"/>
        <v>0</v>
      </c>
      <c r="CQ187" s="45"/>
      <c r="CR187" s="12">
        <f t="shared" si="630"/>
        <v>0</v>
      </c>
      <c r="CS187" s="23">
        <f t="shared" si="631"/>
        <v>0</v>
      </c>
      <c r="CT187" s="45"/>
      <c r="CU187" s="12">
        <f t="shared" si="632"/>
        <v>0</v>
      </c>
      <c r="CV187" s="23">
        <f t="shared" si="633"/>
        <v>0</v>
      </c>
      <c r="CW187" s="45"/>
      <c r="CX187" s="12">
        <f t="shared" si="634"/>
        <v>0</v>
      </c>
      <c r="CY187" s="24">
        <f t="shared" si="635"/>
        <v>0</v>
      </c>
      <c r="CZ187" s="45"/>
      <c r="DA187" s="12">
        <f t="shared" si="636"/>
        <v>0</v>
      </c>
      <c r="DB187" s="23">
        <f t="shared" si="637"/>
        <v>0</v>
      </c>
    </row>
    <row r="188" spans="1:106" ht="15.75" hidden="1" thickBot="1" x14ac:dyDescent="0.35">
      <c r="A188" s="1"/>
      <c r="B188" s="1"/>
      <c r="C188" s="1"/>
      <c r="D188" s="116" t="str">
        <f t="shared" si="576"/>
        <v>-</v>
      </c>
      <c r="E188" s="230"/>
      <c r="F188" s="237" t="s">
        <v>229</v>
      </c>
      <c r="G188" s="225"/>
      <c r="H188" s="225"/>
      <c r="I188" s="238">
        <v>40</v>
      </c>
      <c r="J188" s="125"/>
      <c r="K188" s="126" t="str">
        <f>+IF(F188="","",IF(F188=VLOOKUP(F188,'Master Data (December 2025)'!$B$10:$B$1857,1),"-","No Data"))</f>
        <v>No Data</v>
      </c>
      <c r="L188" s="127">
        <v>1</v>
      </c>
      <c r="M188" s="127">
        <v>1</v>
      </c>
      <c r="N188" s="45"/>
      <c r="O188" s="12">
        <f t="shared" si="577"/>
        <v>0</v>
      </c>
      <c r="P188" s="23">
        <f t="shared" si="639"/>
        <v>0</v>
      </c>
      <c r="Q188" s="45"/>
      <c r="R188" s="12">
        <f t="shared" si="578"/>
        <v>0</v>
      </c>
      <c r="S188" s="23">
        <f t="shared" si="579"/>
        <v>0</v>
      </c>
      <c r="T188" s="45"/>
      <c r="U188" s="12">
        <f t="shared" si="580"/>
        <v>0</v>
      </c>
      <c r="V188" s="23">
        <f t="shared" si="581"/>
        <v>0</v>
      </c>
      <c r="W188" s="45"/>
      <c r="X188" s="12">
        <f t="shared" si="582"/>
        <v>0</v>
      </c>
      <c r="Y188" s="23">
        <f t="shared" si="583"/>
        <v>0</v>
      </c>
      <c r="Z188" s="45"/>
      <c r="AA188" s="12">
        <f t="shared" si="584"/>
        <v>0</v>
      </c>
      <c r="AB188" s="23">
        <f t="shared" si="585"/>
        <v>0</v>
      </c>
      <c r="AC188" s="45"/>
      <c r="AD188" s="12">
        <f t="shared" si="586"/>
        <v>0</v>
      </c>
      <c r="AE188" s="23">
        <f t="shared" si="587"/>
        <v>0</v>
      </c>
      <c r="AF188" s="45"/>
      <c r="AG188" s="12">
        <f t="shared" si="588"/>
        <v>0</v>
      </c>
      <c r="AH188" s="23">
        <f t="shared" si="589"/>
        <v>0</v>
      </c>
      <c r="AI188" s="45"/>
      <c r="AJ188" s="12">
        <f t="shared" si="590"/>
        <v>0</v>
      </c>
      <c r="AK188" s="23">
        <f t="shared" si="591"/>
        <v>0</v>
      </c>
      <c r="AL188" s="45"/>
      <c r="AM188" s="12">
        <f t="shared" si="592"/>
        <v>0</v>
      </c>
      <c r="AN188" s="23">
        <f t="shared" si="593"/>
        <v>0</v>
      </c>
      <c r="AO188" s="45"/>
      <c r="AP188" s="12">
        <f t="shared" si="594"/>
        <v>0</v>
      </c>
      <c r="AQ188" s="23">
        <f t="shared" si="595"/>
        <v>0</v>
      </c>
      <c r="AR188" s="45"/>
      <c r="AS188" s="12">
        <f t="shared" si="596"/>
        <v>0</v>
      </c>
      <c r="AT188" s="23">
        <f t="shared" si="597"/>
        <v>0</v>
      </c>
      <c r="AU188" s="45"/>
      <c r="AV188" s="12">
        <f t="shared" si="598"/>
        <v>0</v>
      </c>
      <c r="AW188" s="23">
        <f t="shared" si="599"/>
        <v>0</v>
      </c>
      <c r="AX188" s="45"/>
      <c r="AY188" s="12">
        <f t="shared" si="600"/>
        <v>0</v>
      </c>
      <c r="AZ188" s="23">
        <f t="shared" si="601"/>
        <v>0</v>
      </c>
      <c r="BA188" s="45"/>
      <c r="BB188" s="12">
        <f t="shared" si="602"/>
        <v>0</v>
      </c>
      <c r="BC188" s="23">
        <f t="shared" si="603"/>
        <v>0</v>
      </c>
      <c r="BD188" s="45"/>
      <c r="BE188" s="12">
        <f t="shared" si="604"/>
        <v>0</v>
      </c>
      <c r="BF188" s="23">
        <f t="shared" si="605"/>
        <v>0</v>
      </c>
      <c r="BG188" s="45"/>
      <c r="BH188" s="12">
        <f t="shared" si="606"/>
        <v>0</v>
      </c>
      <c r="BI188" s="23">
        <f t="shared" si="607"/>
        <v>0</v>
      </c>
      <c r="BJ188" s="45"/>
      <c r="BK188" s="12">
        <f t="shared" si="608"/>
        <v>0</v>
      </c>
      <c r="BL188" s="23">
        <f t="shared" si="609"/>
        <v>0</v>
      </c>
      <c r="BM188" s="45"/>
      <c r="BN188" s="12">
        <f t="shared" si="610"/>
        <v>0</v>
      </c>
      <c r="BO188" s="23">
        <f t="shared" si="611"/>
        <v>0</v>
      </c>
      <c r="BP188" s="45"/>
      <c r="BQ188" s="12">
        <f t="shared" si="612"/>
        <v>0</v>
      </c>
      <c r="BR188" s="23">
        <f t="shared" si="613"/>
        <v>0</v>
      </c>
      <c r="BS188" s="45"/>
      <c r="BT188" s="12">
        <f t="shared" si="614"/>
        <v>0</v>
      </c>
      <c r="BU188" s="23">
        <f t="shared" si="615"/>
        <v>0</v>
      </c>
      <c r="BV188" s="45"/>
      <c r="BW188" s="12">
        <f t="shared" si="616"/>
        <v>0</v>
      </c>
      <c r="BX188" s="23">
        <f t="shared" si="617"/>
        <v>0</v>
      </c>
      <c r="BY188" s="45"/>
      <c r="BZ188" s="12">
        <f t="shared" si="618"/>
        <v>0</v>
      </c>
      <c r="CA188" s="23">
        <f t="shared" si="619"/>
        <v>0</v>
      </c>
      <c r="CB188" s="45"/>
      <c r="CC188" s="12">
        <f t="shared" si="620"/>
        <v>0</v>
      </c>
      <c r="CD188" s="23">
        <f t="shared" si="621"/>
        <v>0</v>
      </c>
      <c r="CE188" s="45"/>
      <c r="CF188" s="12">
        <f t="shared" si="622"/>
        <v>0</v>
      </c>
      <c r="CG188" s="23">
        <f t="shared" si="623"/>
        <v>0</v>
      </c>
      <c r="CH188" s="45"/>
      <c r="CI188" s="12">
        <f t="shared" si="624"/>
        <v>0</v>
      </c>
      <c r="CJ188" s="23">
        <f t="shared" si="625"/>
        <v>0</v>
      </c>
      <c r="CK188" s="45"/>
      <c r="CL188" s="12">
        <f t="shared" si="626"/>
        <v>0</v>
      </c>
      <c r="CM188" s="23">
        <f t="shared" si="627"/>
        <v>0</v>
      </c>
      <c r="CN188" s="45"/>
      <c r="CO188" s="12">
        <f t="shared" si="628"/>
        <v>0</v>
      </c>
      <c r="CP188" s="23">
        <f t="shared" si="629"/>
        <v>0</v>
      </c>
      <c r="CQ188" s="45"/>
      <c r="CR188" s="12">
        <f t="shared" si="630"/>
        <v>0</v>
      </c>
      <c r="CS188" s="23">
        <f t="shared" si="631"/>
        <v>0</v>
      </c>
      <c r="CT188" s="45"/>
      <c r="CU188" s="12">
        <f t="shared" si="632"/>
        <v>0</v>
      </c>
      <c r="CV188" s="23">
        <f t="shared" si="633"/>
        <v>0</v>
      </c>
      <c r="CW188" s="45"/>
      <c r="CX188" s="12">
        <f t="shared" si="634"/>
        <v>0</v>
      </c>
      <c r="CY188" s="24">
        <f t="shared" si="635"/>
        <v>0</v>
      </c>
      <c r="CZ188" s="45"/>
      <c r="DA188" s="12">
        <f t="shared" si="636"/>
        <v>0</v>
      </c>
      <c r="DB188" s="23">
        <f t="shared" si="637"/>
        <v>0</v>
      </c>
    </row>
    <row r="189" spans="1:106" ht="15.75" hidden="1" thickBot="1" x14ac:dyDescent="0.35">
      <c r="A189" s="1"/>
      <c r="B189" s="1"/>
      <c r="C189" s="1"/>
      <c r="D189" s="116" t="str">
        <f t="shared" si="576"/>
        <v>-</v>
      </c>
      <c r="E189" s="230"/>
      <c r="F189" s="237" t="s">
        <v>256</v>
      </c>
      <c r="G189" s="225"/>
      <c r="H189" s="225"/>
      <c r="I189" s="238">
        <v>10</v>
      </c>
      <c r="J189" s="125"/>
      <c r="K189" s="126" t="str">
        <f>+IF(F189="","",IF(F189=VLOOKUP(F189,'Master Data (December 2025)'!$B$10:$B$1857,1),"-","No Data"))</f>
        <v>No Data</v>
      </c>
      <c r="L189" s="127">
        <v>1</v>
      </c>
      <c r="M189" s="127">
        <v>1</v>
      </c>
      <c r="N189" s="45"/>
      <c r="O189" s="12">
        <f t="shared" si="577"/>
        <v>0</v>
      </c>
      <c r="P189" s="23">
        <f t="shared" si="639"/>
        <v>0</v>
      </c>
      <c r="Q189" s="45"/>
      <c r="R189" s="12">
        <f t="shared" si="578"/>
        <v>0</v>
      </c>
      <c r="S189" s="23">
        <f t="shared" si="579"/>
        <v>0</v>
      </c>
      <c r="T189" s="45"/>
      <c r="U189" s="12">
        <f t="shared" si="580"/>
        <v>0</v>
      </c>
      <c r="V189" s="23">
        <f t="shared" si="581"/>
        <v>0</v>
      </c>
      <c r="W189" s="45"/>
      <c r="X189" s="12">
        <f t="shared" si="582"/>
        <v>0</v>
      </c>
      <c r="Y189" s="23">
        <f t="shared" si="583"/>
        <v>0</v>
      </c>
      <c r="Z189" s="45"/>
      <c r="AA189" s="12">
        <f t="shared" si="584"/>
        <v>0</v>
      </c>
      <c r="AB189" s="23">
        <f t="shared" si="585"/>
        <v>0</v>
      </c>
      <c r="AC189" s="45"/>
      <c r="AD189" s="12">
        <f t="shared" si="586"/>
        <v>0</v>
      </c>
      <c r="AE189" s="23">
        <f t="shared" si="587"/>
        <v>0</v>
      </c>
      <c r="AF189" s="45"/>
      <c r="AG189" s="12">
        <f t="shared" si="588"/>
        <v>0</v>
      </c>
      <c r="AH189" s="23">
        <f t="shared" si="589"/>
        <v>0</v>
      </c>
      <c r="AI189" s="45"/>
      <c r="AJ189" s="12">
        <f t="shared" si="590"/>
        <v>0</v>
      </c>
      <c r="AK189" s="23">
        <f t="shared" si="591"/>
        <v>0</v>
      </c>
      <c r="AL189" s="45"/>
      <c r="AM189" s="12">
        <f t="shared" si="592"/>
        <v>0</v>
      </c>
      <c r="AN189" s="23">
        <f t="shared" si="593"/>
        <v>0</v>
      </c>
      <c r="AO189" s="45"/>
      <c r="AP189" s="12">
        <f t="shared" si="594"/>
        <v>0</v>
      </c>
      <c r="AQ189" s="23">
        <f t="shared" si="595"/>
        <v>0</v>
      </c>
      <c r="AR189" s="45"/>
      <c r="AS189" s="12">
        <f t="shared" si="596"/>
        <v>0</v>
      </c>
      <c r="AT189" s="23">
        <f t="shared" si="597"/>
        <v>0</v>
      </c>
      <c r="AU189" s="45"/>
      <c r="AV189" s="12">
        <f t="shared" si="598"/>
        <v>0</v>
      </c>
      <c r="AW189" s="23">
        <f t="shared" si="599"/>
        <v>0</v>
      </c>
      <c r="AX189" s="45"/>
      <c r="AY189" s="12">
        <f t="shared" si="600"/>
        <v>0</v>
      </c>
      <c r="AZ189" s="23">
        <f t="shared" si="601"/>
        <v>0</v>
      </c>
      <c r="BA189" s="45"/>
      <c r="BB189" s="12">
        <f t="shared" si="602"/>
        <v>0</v>
      </c>
      <c r="BC189" s="23">
        <f t="shared" si="603"/>
        <v>0</v>
      </c>
      <c r="BD189" s="45"/>
      <c r="BE189" s="12">
        <f t="shared" si="604"/>
        <v>0</v>
      </c>
      <c r="BF189" s="23">
        <f t="shared" si="605"/>
        <v>0</v>
      </c>
      <c r="BG189" s="45"/>
      <c r="BH189" s="12">
        <f t="shared" si="606"/>
        <v>0</v>
      </c>
      <c r="BI189" s="23">
        <f t="shared" si="607"/>
        <v>0</v>
      </c>
      <c r="BJ189" s="45"/>
      <c r="BK189" s="12">
        <f t="shared" si="608"/>
        <v>0</v>
      </c>
      <c r="BL189" s="23">
        <f t="shared" si="609"/>
        <v>0</v>
      </c>
      <c r="BM189" s="45"/>
      <c r="BN189" s="12">
        <f t="shared" si="610"/>
        <v>0</v>
      </c>
      <c r="BO189" s="23">
        <f t="shared" si="611"/>
        <v>0</v>
      </c>
      <c r="BP189" s="45"/>
      <c r="BQ189" s="12">
        <f t="shared" si="612"/>
        <v>0</v>
      </c>
      <c r="BR189" s="23">
        <f t="shared" si="613"/>
        <v>0</v>
      </c>
      <c r="BS189" s="45"/>
      <c r="BT189" s="12">
        <f t="shared" si="614"/>
        <v>0</v>
      </c>
      <c r="BU189" s="23">
        <f t="shared" si="615"/>
        <v>0</v>
      </c>
      <c r="BV189" s="45"/>
      <c r="BW189" s="12">
        <f t="shared" si="616"/>
        <v>0</v>
      </c>
      <c r="BX189" s="23">
        <f t="shared" si="617"/>
        <v>0</v>
      </c>
      <c r="BY189" s="45"/>
      <c r="BZ189" s="12">
        <f t="shared" si="618"/>
        <v>0</v>
      </c>
      <c r="CA189" s="23">
        <f t="shared" si="619"/>
        <v>0</v>
      </c>
      <c r="CB189" s="45"/>
      <c r="CC189" s="12">
        <f t="shared" si="620"/>
        <v>0</v>
      </c>
      <c r="CD189" s="23">
        <f t="shared" si="621"/>
        <v>0</v>
      </c>
      <c r="CE189" s="45"/>
      <c r="CF189" s="12">
        <f t="shared" si="622"/>
        <v>0</v>
      </c>
      <c r="CG189" s="23">
        <f t="shared" si="623"/>
        <v>0</v>
      </c>
      <c r="CH189" s="45"/>
      <c r="CI189" s="12">
        <f t="shared" si="624"/>
        <v>0</v>
      </c>
      <c r="CJ189" s="23">
        <f t="shared" si="625"/>
        <v>0</v>
      </c>
      <c r="CK189" s="45"/>
      <c r="CL189" s="12">
        <f t="shared" si="626"/>
        <v>0</v>
      </c>
      <c r="CM189" s="23">
        <f t="shared" si="627"/>
        <v>0</v>
      </c>
      <c r="CN189" s="45"/>
      <c r="CO189" s="12">
        <f t="shared" si="628"/>
        <v>0</v>
      </c>
      <c r="CP189" s="23">
        <f t="shared" si="629"/>
        <v>0</v>
      </c>
      <c r="CQ189" s="45"/>
      <c r="CR189" s="12">
        <f t="shared" si="630"/>
        <v>0</v>
      </c>
      <c r="CS189" s="23">
        <f t="shared" si="631"/>
        <v>0</v>
      </c>
      <c r="CT189" s="45"/>
      <c r="CU189" s="12">
        <f t="shared" si="632"/>
        <v>0</v>
      </c>
      <c r="CV189" s="23">
        <f t="shared" si="633"/>
        <v>0</v>
      </c>
      <c r="CW189" s="45"/>
      <c r="CX189" s="12">
        <f t="shared" si="634"/>
        <v>0</v>
      </c>
      <c r="CY189" s="24">
        <f t="shared" si="635"/>
        <v>0</v>
      </c>
      <c r="CZ189" s="45"/>
      <c r="DA189" s="12">
        <f t="shared" si="636"/>
        <v>0</v>
      </c>
      <c r="DB189" s="23">
        <f t="shared" si="637"/>
        <v>0</v>
      </c>
    </row>
    <row r="190" spans="1:106" ht="15.75" hidden="1" thickBot="1" x14ac:dyDescent="0.35">
      <c r="A190" s="1"/>
      <c r="B190" s="1"/>
      <c r="C190" s="1"/>
      <c r="D190" s="116" t="str">
        <f t="shared" si="576"/>
        <v>-</v>
      </c>
      <c r="E190" s="231"/>
      <c r="F190" s="239" t="s">
        <v>232</v>
      </c>
      <c r="G190" s="92"/>
      <c r="H190" s="92"/>
      <c r="I190" s="240">
        <v>5</v>
      </c>
      <c r="J190" s="125"/>
      <c r="K190" s="126" t="str">
        <f>+IF(F190="","",IF(F190=VLOOKUP(F190,'Master Data (December 2025)'!$B$10:$B$1857,1),"-","No Data"))</f>
        <v>No Data</v>
      </c>
      <c r="L190" s="127">
        <v>1</v>
      </c>
      <c r="M190" s="127">
        <v>1</v>
      </c>
      <c r="N190" s="45"/>
      <c r="O190" s="12">
        <f t="shared" si="577"/>
        <v>0</v>
      </c>
      <c r="P190" s="23">
        <f t="shared" si="639"/>
        <v>0</v>
      </c>
      <c r="Q190" s="45"/>
      <c r="R190" s="12">
        <f t="shared" si="578"/>
        <v>0</v>
      </c>
      <c r="S190" s="23">
        <f t="shared" si="579"/>
        <v>0</v>
      </c>
      <c r="T190" s="45"/>
      <c r="U190" s="12">
        <f t="shared" si="580"/>
        <v>0</v>
      </c>
      <c r="V190" s="23">
        <f t="shared" si="581"/>
        <v>0</v>
      </c>
      <c r="W190" s="45"/>
      <c r="X190" s="12">
        <f t="shared" si="582"/>
        <v>0</v>
      </c>
      <c r="Y190" s="23">
        <f t="shared" si="583"/>
        <v>0</v>
      </c>
      <c r="Z190" s="45"/>
      <c r="AA190" s="12">
        <f t="shared" si="584"/>
        <v>0</v>
      </c>
      <c r="AB190" s="23">
        <f t="shared" si="585"/>
        <v>0</v>
      </c>
      <c r="AC190" s="45"/>
      <c r="AD190" s="12">
        <f t="shared" si="586"/>
        <v>0</v>
      </c>
      <c r="AE190" s="23">
        <f t="shared" si="587"/>
        <v>0</v>
      </c>
      <c r="AF190" s="45"/>
      <c r="AG190" s="12">
        <f t="shared" si="588"/>
        <v>0</v>
      </c>
      <c r="AH190" s="23">
        <f t="shared" si="589"/>
        <v>0</v>
      </c>
      <c r="AI190" s="45"/>
      <c r="AJ190" s="12">
        <f t="shared" si="590"/>
        <v>0</v>
      </c>
      <c r="AK190" s="23">
        <f t="shared" si="591"/>
        <v>0</v>
      </c>
      <c r="AL190" s="45"/>
      <c r="AM190" s="12">
        <f t="shared" si="592"/>
        <v>0</v>
      </c>
      <c r="AN190" s="23">
        <f t="shared" si="593"/>
        <v>0</v>
      </c>
      <c r="AO190" s="45"/>
      <c r="AP190" s="12">
        <f t="shared" si="594"/>
        <v>0</v>
      </c>
      <c r="AQ190" s="23">
        <f t="shared" si="595"/>
        <v>0</v>
      </c>
      <c r="AR190" s="45"/>
      <c r="AS190" s="12">
        <f t="shared" si="596"/>
        <v>0</v>
      </c>
      <c r="AT190" s="23">
        <f t="shared" si="597"/>
        <v>0</v>
      </c>
      <c r="AU190" s="45"/>
      <c r="AV190" s="12">
        <f t="shared" si="598"/>
        <v>0</v>
      </c>
      <c r="AW190" s="23">
        <f t="shared" si="599"/>
        <v>0</v>
      </c>
      <c r="AX190" s="45"/>
      <c r="AY190" s="12">
        <f t="shared" si="600"/>
        <v>0</v>
      </c>
      <c r="AZ190" s="23">
        <f t="shared" si="601"/>
        <v>0</v>
      </c>
      <c r="BA190" s="45"/>
      <c r="BB190" s="12">
        <f t="shared" si="602"/>
        <v>0</v>
      </c>
      <c r="BC190" s="23">
        <f t="shared" si="603"/>
        <v>0</v>
      </c>
      <c r="BD190" s="45"/>
      <c r="BE190" s="12">
        <f t="shared" si="604"/>
        <v>0</v>
      </c>
      <c r="BF190" s="23">
        <f t="shared" si="605"/>
        <v>0</v>
      </c>
      <c r="BG190" s="45"/>
      <c r="BH190" s="12">
        <f t="shared" si="606"/>
        <v>0</v>
      </c>
      <c r="BI190" s="23">
        <f t="shared" si="607"/>
        <v>0</v>
      </c>
      <c r="BJ190" s="45"/>
      <c r="BK190" s="12">
        <f t="shared" si="608"/>
        <v>0</v>
      </c>
      <c r="BL190" s="23">
        <f t="shared" si="609"/>
        <v>0</v>
      </c>
      <c r="BM190" s="45"/>
      <c r="BN190" s="12">
        <f t="shared" si="610"/>
        <v>0</v>
      </c>
      <c r="BO190" s="23">
        <f t="shared" si="611"/>
        <v>0</v>
      </c>
      <c r="BP190" s="45"/>
      <c r="BQ190" s="12">
        <f t="shared" si="612"/>
        <v>0</v>
      </c>
      <c r="BR190" s="23">
        <f t="shared" si="613"/>
        <v>0</v>
      </c>
      <c r="BS190" s="45"/>
      <c r="BT190" s="12">
        <f t="shared" si="614"/>
        <v>0</v>
      </c>
      <c r="BU190" s="23">
        <f t="shared" si="615"/>
        <v>0</v>
      </c>
      <c r="BV190" s="45"/>
      <c r="BW190" s="12">
        <f t="shared" si="616"/>
        <v>0</v>
      </c>
      <c r="BX190" s="23">
        <f t="shared" si="617"/>
        <v>0</v>
      </c>
      <c r="BY190" s="45"/>
      <c r="BZ190" s="12">
        <f t="shared" si="618"/>
        <v>0</v>
      </c>
      <c r="CA190" s="23">
        <f t="shared" si="619"/>
        <v>0</v>
      </c>
      <c r="CB190" s="45"/>
      <c r="CC190" s="12">
        <f t="shared" si="620"/>
        <v>0</v>
      </c>
      <c r="CD190" s="23">
        <f t="shared" si="621"/>
        <v>0</v>
      </c>
      <c r="CE190" s="45"/>
      <c r="CF190" s="12">
        <f t="shared" si="622"/>
        <v>0</v>
      </c>
      <c r="CG190" s="23">
        <f t="shared" si="623"/>
        <v>0</v>
      </c>
      <c r="CH190" s="45"/>
      <c r="CI190" s="12">
        <f t="shared" si="624"/>
        <v>0</v>
      </c>
      <c r="CJ190" s="23">
        <f t="shared" si="625"/>
        <v>0</v>
      </c>
      <c r="CK190" s="45"/>
      <c r="CL190" s="12">
        <f t="shared" si="626"/>
        <v>0</v>
      </c>
      <c r="CM190" s="23">
        <f t="shared" si="627"/>
        <v>0</v>
      </c>
      <c r="CN190" s="45"/>
      <c r="CO190" s="12">
        <f t="shared" si="628"/>
        <v>0</v>
      </c>
      <c r="CP190" s="23">
        <f t="shared" si="629"/>
        <v>0</v>
      </c>
      <c r="CQ190" s="45"/>
      <c r="CR190" s="12">
        <f t="shared" si="630"/>
        <v>0</v>
      </c>
      <c r="CS190" s="23">
        <f t="shared" si="631"/>
        <v>0</v>
      </c>
      <c r="CT190" s="45"/>
      <c r="CU190" s="12">
        <f t="shared" si="632"/>
        <v>0</v>
      </c>
      <c r="CV190" s="23">
        <f t="shared" si="633"/>
        <v>0</v>
      </c>
      <c r="CW190" s="45"/>
      <c r="CX190" s="12">
        <f t="shared" si="634"/>
        <v>0</v>
      </c>
      <c r="CY190" s="24">
        <f t="shared" si="635"/>
        <v>0</v>
      </c>
      <c r="CZ190" s="45"/>
      <c r="DA190" s="12">
        <f t="shared" si="636"/>
        <v>0</v>
      </c>
      <c r="DB190" s="23">
        <f t="shared" si="637"/>
        <v>0</v>
      </c>
    </row>
    <row r="191" spans="1:106" ht="15.75" thickBot="1" x14ac:dyDescent="0.35">
      <c r="A191" s="1"/>
      <c r="B191" s="1"/>
      <c r="C191" s="1"/>
      <c r="D191" s="116" t="str">
        <f t="shared" si="386"/>
        <v>-</v>
      </c>
      <c r="E191" s="229" t="s">
        <v>296</v>
      </c>
      <c r="F191" s="232" t="s">
        <v>179</v>
      </c>
      <c r="G191" s="233"/>
      <c r="H191" s="233"/>
      <c r="I191" s="234">
        <v>45</v>
      </c>
      <c r="J191" s="125"/>
      <c r="K191" s="126" t="str">
        <f>+IF(F191="","",IF(F191=VLOOKUP(F191,'Master Data (December 2025)'!$B$10:$B$1857,1),"-","No Data"))</f>
        <v>-</v>
      </c>
      <c r="L191" s="127">
        <v>700</v>
      </c>
      <c r="M191" s="127">
        <v>1</v>
      </c>
      <c r="N191" s="45"/>
      <c r="O191" s="12">
        <f t="shared" si="387"/>
        <v>0</v>
      </c>
      <c r="P191" s="23">
        <f t="shared" si="447"/>
        <v>0</v>
      </c>
      <c r="Q191" s="45"/>
      <c r="R191" s="12">
        <f t="shared" si="388"/>
        <v>0</v>
      </c>
      <c r="S191" s="23">
        <f t="shared" si="389"/>
        <v>0</v>
      </c>
      <c r="T191" s="45"/>
      <c r="U191" s="12">
        <f t="shared" si="390"/>
        <v>0</v>
      </c>
      <c r="V191" s="23">
        <f t="shared" si="391"/>
        <v>0</v>
      </c>
      <c r="W191" s="45"/>
      <c r="X191" s="12">
        <f t="shared" si="392"/>
        <v>0</v>
      </c>
      <c r="Y191" s="23">
        <f t="shared" si="393"/>
        <v>0</v>
      </c>
      <c r="Z191" s="45"/>
      <c r="AA191" s="12">
        <f t="shared" si="394"/>
        <v>0</v>
      </c>
      <c r="AB191" s="23">
        <f t="shared" si="395"/>
        <v>0</v>
      </c>
      <c r="AC191" s="45"/>
      <c r="AD191" s="12">
        <f t="shared" si="385"/>
        <v>0</v>
      </c>
      <c r="AE191" s="23">
        <f t="shared" si="396"/>
        <v>0</v>
      </c>
      <c r="AF191" s="45"/>
      <c r="AG191" s="12">
        <f t="shared" si="397"/>
        <v>0</v>
      </c>
      <c r="AH191" s="23">
        <f t="shared" si="398"/>
        <v>0</v>
      </c>
      <c r="AI191" s="45"/>
      <c r="AJ191" s="12">
        <f t="shared" si="399"/>
        <v>0</v>
      </c>
      <c r="AK191" s="23">
        <f t="shared" si="400"/>
        <v>0</v>
      </c>
      <c r="AL191" s="45"/>
      <c r="AM191" s="12">
        <f t="shared" si="401"/>
        <v>0</v>
      </c>
      <c r="AN191" s="23">
        <f t="shared" si="402"/>
        <v>0</v>
      </c>
      <c r="AO191" s="45"/>
      <c r="AP191" s="12">
        <f t="shared" si="403"/>
        <v>0</v>
      </c>
      <c r="AQ191" s="23">
        <f t="shared" si="404"/>
        <v>0</v>
      </c>
      <c r="AR191" s="45"/>
      <c r="AS191" s="12">
        <f t="shared" si="405"/>
        <v>0</v>
      </c>
      <c r="AT191" s="23">
        <f t="shared" si="406"/>
        <v>0</v>
      </c>
      <c r="AU191" s="45"/>
      <c r="AV191" s="12">
        <f t="shared" si="407"/>
        <v>0</v>
      </c>
      <c r="AW191" s="23">
        <f t="shared" si="408"/>
        <v>0</v>
      </c>
      <c r="AX191" s="45"/>
      <c r="AY191" s="12">
        <f t="shared" si="409"/>
        <v>0</v>
      </c>
      <c r="AZ191" s="23">
        <f t="shared" si="410"/>
        <v>0</v>
      </c>
      <c r="BA191" s="45"/>
      <c r="BB191" s="12">
        <f t="shared" si="411"/>
        <v>0</v>
      </c>
      <c r="BC191" s="23">
        <f t="shared" si="412"/>
        <v>0</v>
      </c>
      <c r="BD191" s="45"/>
      <c r="BE191" s="12">
        <f t="shared" si="413"/>
        <v>0</v>
      </c>
      <c r="BF191" s="23">
        <f t="shared" si="414"/>
        <v>0</v>
      </c>
      <c r="BG191" s="45"/>
      <c r="BH191" s="12">
        <f t="shared" si="415"/>
        <v>0</v>
      </c>
      <c r="BI191" s="23">
        <f t="shared" si="416"/>
        <v>0</v>
      </c>
      <c r="BJ191" s="45"/>
      <c r="BK191" s="12">
        <f t="shared" si="417"/>
        <v>0</v>
      </c>
      <c r="BL191" s="23">
        <f t="shared" si="418"/>
        <v>0</v>
      </c>
      <c r="BM191" s="45"/>
      <c r="BN191" s="12">
        <f t="shared" si="419"/>
        <v>0</v>
      </c>
      <c r="BO191" s="23">
        <f t="shared" si="420"/>
        <v>0</v>
      </c>
      <c r="BP191" s="45"/>
      <c r="BQ191" s="12">
        <f t="shared" si="421"/>
        <v>0</v>
      </c>
      <c r="BR191" s="23">
        <f t="shared" si="422"/>
        <v>0</v>
      </c>
      <c r="BS191" s="45"/>
      <c r="BT191" s="12">
        <f t="shared" si="423"/>
        <v>0</v>
      </c>
      <c r="BU191" s="23">
        <f t="shared" si="424"/>
        <v>0</v>
      </c>
      <c r="BV191" s="45"/>
      <c r="BW191" s="12">
        <f t="shared" si="425"/>
        <v>0</v>
      </c>
      <c r="BX191" s="23">
        <f t="shared" si="426"/>
        <v>0</v>
      </c>
      <c r="BY191" s="45"/>
      <c r="BZ191" s="12">
        <f t="shared" si="427"/>
        <v>0</v>
      </c>
      <c r="CA191" s="23">
        <f t="shared" si="428"/>
        <v>0</v>
      </c>
      <c r="CB191" s="45"/>
      <c r="CC191" s="12">
        <f t="shared" si="429"/>
        <v>0</v>
      </c>
      <c r="CD191" s="23">
        <f t="shared" si="430"/>
        <v>0</v>
      </c>
      <c r="CE191" s="45"/>
      <c r="CF191" s="12">
        <f t="shared" si="431"/>
        <v>0</v>
      </c>
      <c r="CG191" s="23">
        <f t="shared" si="432"/>
        <v>0</v>
      </c>
      <c r="CH191" s="45"/>
      <c r="CI191" s="12">
        <f t="shared" si="433"/>
        <v>0</v>
      </c>
      <c r="CJ191" s="23">
        <f t="shared" si="434"/>
        <v>0</v>
      </c>
      <c r="CK191" s="45"/>
      <c r="CL191" s="12">
        <f t="shared" si="435"/>
        <v>0</v>
      </c>
      <c r="CM191" s="23">
        <f t="shared" si="436"/>
        <v>0</v>
      </c>
      <c r="CN191" s="45"/>
      <c r="CO191" s="12">
        <f t="shared" si="437"/>
        <v>0</v>
      </c>
      <c r="CP191" s="23">
        <f t="shared" si="438"/>
        <v>0</v>
      </c>
      <c r="CQ191" s="45"/>
      <c r="CR191" s="12">
        <f t="shared" si="439"/>
        <v>0</v>
      </c>
      <c r="CS191" s="23">
        <f t="shared" si="440"/>
        <v>0</v>
      </c>
      <c r="CT191" s="45"/>
      <c r="CU191" s="12">
        <f t="shared" si="441"/>
        <v>0</v>
      </c>
      <c r="CV191" s="23">
        <f t="shared" si="442"/>
        <v>0</v>
      </c>
      <c r="CW191" s="45"/>
      <c r="CX191" s="12">
        <f t="shared" si="443"/>
        <v>0</v>
      </c>
      <c r="CY191" s="24">
        <f t="shared" si="444"/>
        <v>0</v>
      </c>
      <c r="CZ191" s="45"/>
      <c r="DA191" s="12">
        <f t="shared" si="445"/>
        <v>0</v>
      </c>
      <c r="DB191" s="23">
        <f t="shared" si="446"/>
        <v>0</v>
      </c>
    </row>
    <row r="192" spans="1:106" ht="15.75" hidden="1" thickBot="1" x14ac:dyDescent="0.35">
      <c r="A192" s="1"/>
      <c r="B192" s="1"/>
      <c r="C192" s="1"/>
      <c r="D192" s="116" t="str">
        <f t="shared" si="386"/>
        <v>-</v>
      </c>
      <c r="E192" s="230"/>
      <c r="F192" s="235" t="s">
        <v>183</v>
      </c>
      <c r="G192" s="225"/>
      <c r="H192" s="225"/>
      <c r="I192" s="236">
        <v>15</v>
      </c>
      <c r="J192" s="125"/>
      <c r="K192" s="126" t="str">
        <f>+IF(F192="","",IF(F192=VLOOKUP(F192,'Master Data (December 2025)'!$B$10:$B$1857,1),"-","No Data"))</f>
        <v>-</v>
      </c>
      <c r="L192" s="127">
        <v>700</v>
      </c>
      <c r="M192" s="127">
        <v>1</v>
      </c>
      <c r="N192" s="45">
        <f>N191</f>
        <v>0</v>
      </c>
      <c r="O192" s="12">
        <f t="shared" si="387"/>
        <v>0</v>
      </c>
      <c r="P192" s="23">
        <f t="shared" si="447"/>
        <v>0</v>
      </c>
      <c r="Q192" s="45">
        <f>Q191</f>
        <v>0</v>
      </c>
      <c r="R192" s="12">
        <f t="shared" si="388"/>
        <v>0</v>
      </c>
      <c r="S192" s="23">
        <f t="shared" si="389"/>
        <v>0</v>
      </c>
      <c r="T192" s="45">
        <f>T191</f>
        <v>0</v>
      </c>
      <c r="U192" s="12">
        <f t="shared" si="390"/>
        <v>0</v>
      </c>
      <c r="V192" s="23">
        <f t="shared" si="391"/>
        <v>0</v>
      </c>
      <c r="W192" s="45">
        <f>W191</f>
        <v>0</v>
      </c>
      <c r="X192" s="12">
        <f t="shared" si="392"/>
        <v>0</v>
      </c>
      <c r="Y192" s="23">
        <f t="shared" si="393"/>
        <v>0</v>
      </c>
      <c r="Z192" s="45">
        <f>Z191</f>
        <v>0</v>
      </c>
      <c r="AA192" s="12">
        <f t="shared" si="394"/>
        <v>0</v>
      </c>
      <c r="AB192" s="23">
        <f t="shared" si="395"/>
        <v>0</v>
      </c>
      <c r="AC192" s="45">
        <f>AC191</f>
        <v>0</v>
      </c>
      <c r="AD192" s="12">
        <f t="shared" si="385"/>
        <v>0</v>
      </c>
      <c r="AE192" s="23">
        <f t="shared" si="396"/>
        <v>0</v>
      </c>
      <c r="AF192" s="45">
        <f>AF191</f>
        <v>0</v>
      </c>
      <c r="AG192" s="12">
        <f t="shared" si="397"/>
        <v>0</v>
      </c>
      <c r="AH192" s="23">
        <f t="shared" si="398"/>
        <v>0</v>
      </c>
      <c r="AI192" s="45">
        <f>AI191</f>
        <v>0</v>
      </c>
      <c r="AJ192" s="12">
        <f t="shared" si="399"/>
        <v>0</v>
      </c>
      <c r="AK192" s="23">
        <f t="shared" si="400"/>
        <v>0</v>
      </c>
      <c r="AL192" s="45">
        <f>AL191</f>
        <v>0</v>
      </c>
      <c r="AM192" s="12">
        <f t="shared" si="401"/>
        <v>0</v>
      </c>
      <c r="AN192" s="23">
        <f t="shared" si="402"/>
        <v>0</v>
      </c>
      <c r="AO192" s="45">
        <f>AO191</f>
        <v>0</v>
      </c>
      <c r="AP192" s="12">
        <f t="shared" si="403"/>
        <v>0</v>
      </c>
      <c r="AQ192" s="23">
        <f t="shared" si="404"/>
        <v>0</v>
      </c>
      <c r="AR192" s="45">
        <f>AR191</f>
        <v>0</v>
      </c>
      <c r="AS192" s="12">
        <f t="shared" si="405"/>
        <v>0</v>
      </c>
      <c r="AT192" s="23">
        <f t="shared" si="406"/>
        <v>0</v>
      </c>
      <c r="AU192" s="45">
        <f>AU191</f>
        <v>0</v>
      </c>
      <c r="AV192" s="12">
        <f t="shared" si="407"/>
        <v>0</v>
      </c>
      <c r="AW192" s="23">
        <f t="shared" si="408"/>
        <v>0</v>
      </c>
      <c r="AX192" s="45">
        <f>AX191</f>
        <v>0</v>
      </c>
      <c r="AY192" s="12">
        <f t="shared" si="409"/>
        <v>0</v>
      </c>
      <c r="AZ192" s="23">
        <f t="shared" si="410"/>
        <v>0</v>
      </c>
      <c r="BA192" s="45">
        <f>BA191</f>
        <v>0</v>
      </c>
      <c r="BB192" s="12">
        <f t="shared" si="411"/>
        <v>0</v>
      </c>
      <c r="BC192" s="23">
        <f t="shared" si="412"/>
        <v>0</v>
      </c>
      <c r="BD192" s="45">
        <f>BD191</f>
        <v>0</v>
      </c>
      <c r="BE192" s="12">
        <f t="shared" si="413"/>
        <v>0</v>
      </c>
      <c r="BF192" s="23">
        <f t="shared" si="414"/>
        <v>0</v>
      </c>
      <c r="BG192" s="45">
        <f>BG191</f>
        <v>0</v>
      </c>
      <c r="BH192" s="12">
        <f t="shared" si="415"/>
        <v>0</v>
      </c>
      <c r="BI192" s="23">
        <f t="shared" si="416"/>
        <v>0</v>
      </c>
      <c r="BJ192" s="45">
        <f>BJ191</f>
        <v>0</v>
      </c>
      <c r="BK192" s="12">
        <f t="shared" si="417"/>
        <v>0</v>
      </c>
      <c r="BL192" s="23">
        <f t="shared" si="418"/>
        <v>0</v>
      </c>
      <c r="BM192" s="45">
        <f>BM191</f>
        <v>0</v>
      </c>
      <c r="BN192" s="12">
        <f t="shared" si="419"/>
        <v>0</v>
      </c>
      <c r="BO192" s="23">
        <f t="shared" si="420"/>
        <v>0</v>
      </c>
      <c r="BP192" s="45">
        <f>BP191</f>
        <v>0</v>
      </c>
      <c r="BQ192" s="12">
        <f t="shared" si="421"/>
        <v>0</v>
      </c>
      <c r="BR192" s="23">
        <f t="shared" si="422"/>
        <v>0</v>
      </c>
      <c r="BS192" s="45">
        <f>BS191</f>
        <v>0</v>
      </c>
      <c r="BT192" s="12">
        <f t="shared" si="423"/>
        <v>0</v>
      </c>
      <c r="BU192" s="23">
        <f t="shared" si="424"/>
        <v>0</v>
      </c>
      <c r="BV192" s="45">
        <f>BV191</f>
        <v>0</v>
      </c>
      <c r="BW192" s="12">
        <f t="shared" si="425"/>
        <v>0</v>
      </c>
      <c r="BX192" s="23">
        <f t="shared" si="426"/>
        <v>0</v>
      </c>
      <c r="BY192" s="45">
        <f>BY191</f>
        <v>0</v>
      </c>
      <c r="BZ192" s="12">
        <f t="shared" si="427"/>
        <v>0</v>
      </c>
      <c r="CA192" s="23">
        <f t="shared" si="428"/>
        <v>0</v>
      </c>
      <c r="CB192" s="45">
        <f>CB191</f>
        <v>0</v>
      </c>
      <c r="CC192" s="12">
        <f t="shared" si="429"/>
        <v>0</v>
      </c>
      <c r="CD192" s="23">
        <f t="shared" si="430"/>
        <v>0</v>
      </c>
      <c r="CE192" s="45">
        <f>CE191</f>
        <v>0</v>
      </c>
      <c r="CF192" s="12">
        <f t="shared" si="431"/>
        <v>0</v>
      </c>
      <c r="CG192" s="23">
        <f t="shared" si="432"/>
        <v>0</v>
      </c>
      <c r="CH192" s="45">
        <f>CH191</f>
        <v>0</v>
      </c>
      <c r="CI192" s="12">
        <f t="shared" si="433"/>
        <v>0</v>
      </c>
      <c r="CJ192" s="23">
        <f t="shared" si="434"/>
        <v>0</v>
      </c>
      <c r="CK192" s="45">
        <f>CK191</f>
        <v>0</v>
      </c>
      <c r="CL192" s="12">
        <f t="shared" si="435"/>
        <v>0</v>
      </c>
      <c r="CM192" s="23">
        <f t="shared" si="436"/>
        <v>0</v>
      </c>
      <c r="CN192" s="45">
        <f>CN191</f>
        <v>0</v>
      </c>
      <c r="CO192" s="12">
        <f t="shared" si="437"/>
        <v>0</v>
      </c>
      <c r="CP192" s="23">
        <f t="shared" si="438"/>
        <v>0</v>
      </c>
      <c r="CQ192" s="45">
        <f>CQ191</f>
        <v>0</v>
      </c>
      <c r="CR192" s="12">
        <f t="shared" si="439"/>
        <v>0</v>
      </c>
      <c r="CS192" s="23">
        <f t="shared" si="440"/>
        <v>0</v>
      </c>
      <c r="CT192" s="45">
        <f>CT191</f>
        <v>0</v>
      </c>
      <c r="CU192" s="12">
        <f t="shared" si="441"/>
        <v>0</v>
      </c>
      <c r="CV192" s="23">
        <f t="shared" si="442"/>
        <v>0</v>
      </c>
      <c r="CW192" s="45">
        <f>CW191</f>
        <v>0</v>
      </c>
      <c r="CX192" s="12">
        <f t="shared" si="443"/>
        <v>0</v>
      </c>
      <c r="CY192" s="24">
        <f t="shared" si="444"/>
        <v>0</v>
      </c>
      <c r="CZ192" s="45">
        <f>CZ191</f>
        <v>0</v>
      </c>
      <c r="DA192" s="12">
        <f t="shared" si="445"/>
        <v>0</v>
      </c>
      <c r="DB192" s="23">
        <f t="shared" si="446"/>
        <v>0</v>
      </c>
    </row>
    <row r="193" spans="1:106" ht="15.75" hidden="1" thickBot="1" x14ac:dyDescent="0.35">
      <c r="A193" s="1"/>
      <c r="B193" s="1"/>
      <c r="C193" s="1"/>
      <c r="D193" s="116" t="str">
        <f t="shared" si="386"/>
        <v>-</v>
      </c>
      <c r="E193" s="231"/>
      <c r="F193" s="244" t="s">
        <v>171</v>
      </c>
      <c r="G193" s="92"/>
      <c r="H193" s="92"/>
      <c r="I193" s="245">
        <v>10</v>
      </c>
      <c r="J193" s="125"/>
      <c r="K193" s="126" t="str">
        <f>+IF(F193="","",IF(F193=VLOOKUP(F193,'Master Data (December 2025)'!$B$10:$B$1857,1),"-","No Data"))</f>
        <v>-</v>
      </c>
      <c r="L193" s="127">
        <v>750</v>
      </c>
      <c r="M193" s="127">
        <v>1</v>
      </c>
      <c r="N193" s="45">
        <f>N192</f>
        <v>0</v>
      </c>
      <c r="O193" s="12">
        <f t="shared" si="387"/>
        <v>0</v>
      </c>
      <c r="P193" s="23">
        <f t="shared" si="447"/>
        <v>0</v>
      </c>
      <c r="Q193" s="45">
        <f>Q192</f>
        <v>0</v>
      </c>
      <c r="R193" s="12">
        <f t="shared" si="388"/>
        <v>0</v>
      </c>
      <c r="S193" s="23">
        <f t="shared" si="389"/>
        <v>0</v>
      </c>
      <c r="T193" s="45">
        <f>T192</f>
        <v>0</v>
      </c>
      <c r="U193" s="12">
        <f t="shared" si="390"/>
        <v>0</v>
      </c>
      <c r="V193" s="23">
        <f t="shared" si="391"/>
        <v>0</v>
      </c>
      <c r="W193" s="45">
        <f>W192</f>
        <v>0</v>
      </c>
      <c r="X193" s="12">
        <f t="shared" si="392"/>
        <v>0</v>
      </c>
      <c r="Y193" s="23">
        <f t="shared" si="393"/>
        <v>0</v>
      </c>
      <c r="Z193" s="45">
        <f>Z192</f>
        <v>0</v>
      </c>
      <c r="AA193" s="12">
        <f t="shared" si="394"/>
        <v>0</v>
      </c>
      <c r="AB193" s="23">
        <f t="shared" si="395"/>
        <v>0</v>
      </c>
      <c r="AC193" s="45">
        <f>AC192</f>
        <v>0</v>
      </c>
      <c r="AD193" s="12">
        <f t="shared" si="385"/>
        <v>0</v>
      </c>
      <c r="AE193" s="23">
        <f t="shared" si="396"/>
        <v>0</v>
      </c>
      <c r="AF193" s="45">
        <f>AF192</f>
        <v>0</v>
      </c>
      <c r="AG193" s="12">
        <f t="shared" si="397"/>
        <v>0</v>
      </c>
      <c r="AH193" s="23">
        <f t="shared" si="398"/>
        <v>0</v>
      </c>
      <c r="AI193" s="45">
        <f>AI192</f>
        <v>0</v>
      </c>
      <c r="AJ193" s="12">
        <f t="shared" si="399"/>
        <v>0</v>
      </c>
      <c r="AK193" s="23">
        <f t="shared" si="400"/>
        <v>0</v>
      </c>
      <c r="AL193" s="45">
        <f>AL192</f>
        <v>0</v>
      </c>
      <c r="AM193" s="12">
        <f t="shared" si="401"/>
        <v>0</v>
      </c>
      <c r="AN193" s="23">
        <f t="shared" si="402"/>
        <v>0</v>
      </c>
      <c r="AO193" s="45">
        <f>AO192</f>
        <v>0</v>
      </c>
      <c r="AP193" s="12">
        <f t="shared" si="403"/>
        <v>0</v>
      </c>
      <c r="AQ193" s="23">
        <f t="shared" si="404"/>
        <v>0</v>
      </c>
      <c r="AR193" s="45">
        <f>AR192</f>
        <v>0</v>
      </c>
      <c r="AS193" s="12">
        <f t="shared" si="405"/>
        <v>0</v>
      </c>
      <c r="AT193" s="23">
        <f t="shared" si="406"/>
        <v>0</v>
      </c>
      <c r="AU193" s="45">
        <f>AU192</f>
        <v>0</v>
      </c>
      <c r="AV193" s="12">
        <f t="shared" si="407"/>
        <v>0</v>
      </c>
      <c r="AW193" s="23">
        <f t="shared" si="408"/>
        <v>0</v>
      </c>
      <c r="AX193" s="45">
        <f>AX192</f>
        <v>0</v>
      </c>
      <c r="AY193" s="12">
        <f t="shared" si="409"/>
        <v>0</v>
      </c>
      <c r="AZ193" s="23">
        <f t="shared" si="410"/>
        <v>0</v>
      </c>
      <c r="BA193" s="45">
        <f>BA192</f>
        <v>0</v>
      </c>
      <c r="BB193" s="12">
        <f t="shared" si="411"/>
        <v>0</v>
      </c>
      <c r="BC193" s="23">
        <f t="shared" si="412"/>
        <v>0</v>
      </c>
      <c r="BD193" s="45">
        <f>BD192</f>
        <v>0</v>
      </c>
      <c r="BE193" s="12">
        <f t="shared" si="413"/>
        <v>0</v>
      </c>
      <c r="BF193" s="23">
        <f t="shared" si="414"/>
        <v>0</v>
      </c>
      <c r="BG193" s="45">
        <f>BG192</f>
        <v>0</v>
      </c>
      <c r="BH193" s="12">
        <f t="shared" si="415"/>
        <v>0</v>
      </c>
      <c r="BI193" s="23">
        <f t="shared" si="416"/>
        <v>0</v>
      </c>
      <c r="BJ193" s="45">
        <f>BJ192</f>
        <v>0</v>
      </c>
      <c r="BK193" s="12">
        <f t="shared" si="417"/>
        <v>0</v>
      </c>
      <c r="BL193" s="23">
        <f t="shared" si="418"/>
        <v>0</v>
      </c>
      <c r="BM193" s="45">
        <f>BM192</f>
        <v>0</v>
      </c>
      <c r="BN193" s="12">
        <f t="shared" si="419"/>
        <v>0</v>
      </c>
      <c r="BO193" s="23">
        <f t="shared" si="420"/>
        <v>0</v>
      </c>
      <c r="BP193" s="45">
        <f>BP192</f>
        <v>0</v>
      </c>
      <c r="BQ193" s="12">
        <f t="shared" si="421"/>
        <v>0</v>
      </c>
      <c r="BR193" s="23">
        <f t="shared" si="422"/>
        <v>0</v>
      </c>
      <c r="BS193" s="45">
        <f>BS192</f>
        <v>0</v>
      </c>
      <c r="BT193" s="12">
        <f t="shared" si="423"/>
        <v>0</v>
      </c>
      <c r="BU193" s="23">
        <f t="shared" si="424"/>
        <v>0</v>
      </c>
      <c r="BV193" s="45">
        <f>BV192</f>
        <v>0</v>
      </c>
      <c r="BW193" s="12">
        <f t="shared" si="425"/>
        <v>0</v>
      </c>
      <c r="BX193" s="23">
        <f t="shared" si="426"/>
        <v>0</v>
      </c>
      <c r="BY193" s="45">
        <f>BY192</f>
        <v>0</v>
      </c>
      <c r="BZ193" s="12">
        <f t="shared" si="427"/>
        <v>0</v>
      </c>
      <c r="CA193" s="23">
        <f t="shared" si="428"/>
        <v>0</v>
      </c>
      <c r="CB193" s="45">
        <f>CB192</f>
        <v>0</v>
      </c>
      <c r="CC193" s="12">
        <f t="shared" si="429"/>
        <v>0</v>
      </c>
      <c r="CD193" s="23">
        <f t="shared" si="430"/>
        <v>0</v>
      </c>
      <c r="CE193" s="45">
        <f>CE192</f>
        <v>0</v>
      </c>
      <c r="CF193" s="12">
        <f t="shared" si="431"/>
        <v>0</v>
      </c>
      <c r="CG193" s="23">
        <f t="shared" si="432"/>
        <v>0</v>
      </c>
      <c r="CH193" s="45">
        <f>CH192</f>
        <v>0</v>
      </c>
      <c r="CI193" s="12">
        <f t="shared" si="433"/>
        <v>0</v>
      </c>
      <c r="CJ193" s="23">
        <f t="shared" si="434"/>
        <v>0</v>
      </c>
      <c r="CK193" s="45">
        <f>CK192</f>
        <v>0</v>
      </c>
      <c r="CL193" s="12">
        <f t="shared" si="435"/>
        <v>0</v>
      </c>
      <c r="CM193" s="23">
        <f t="shared" si="436"/>
        <v>0</v>
      </c>
      <c r="CN193" s="45">
        <f>CN192</f>
        <v>0</v>
      </c>
      <c r="CO193" s="12">
        <f t="shared" si="437"/>
        <v>0</v>
      </c>
      <c r="CP193" s="23">
        <f t="shared" si="438"/>
        <v>0</v>
      </c>
      <c r="CQ193" s="45">
        <f>CQ192</f>
        <v>0</v>
      </c>
      <c r="CR193" s="12">
        <f t="shared" si="439"/>
        <v>0</v>
      </c>
      <c r="CS193" s="23">
        <f t="shared" si="440"/>
        <v>0</v>
      </c>
      <c r="CT193" s="45">
        <f>CT192</f>
        <v>0</v>
      </c>
      <c r="CU193" s="12">
        <f t="shared" si="441"/>
        <v>0</v>
      </c>
      <c r="CV193" s="23">
        <f t="shared" si="442"/>
        <v>0</v>
      </c>
      <c r="CW193" s="45">
        <f>CW192</f>
        <v>0</v>
      </c>
      <c r="CX193" s="12">
        <f t="shared" si="443"/>
        <v>0</v>
      </c>
      <c r="CY193" s="24">
        <f t="shared" si="444"/>
        <v>0</v>
      </c>
      <c r="CZ193" s="45">
        <f>CZ192</f>
        <v>0</v>
      </c>
      <c r="DA193" s="12">
        <f t="shared" si="445"/>
        <v>0</v>
      </c>
      <c r="DB193" s="23">
        <f t="shared" si="446"/>
        <v>0</v>
      </c>
    </row>
    <row r="194" spans="1:106" ht="15.75" thickBot="1" x14ac:dyDescent="0.35">
      <c r="A194" s="1"/>
      <c r="B194" s="1"/>
      <c r="C194" s="1"/>
      <c r="D194" s="116" t="str">
        <f t="shared" si="386"/>
        <v>-</v>
      </c>
      <c r="E194" s="229" t="s">
        <v>297</v>
      </c>
      <c r="F194" s="232" t="s">
        <v>183</v>
      </c>
      <c r="G194" s="233"/>
      <c r="H194" s="233"/>
      <c r="I194" s="234">
        <v>60</v>
      </c>
      <c r="J194" s="125"/>
      <c r="K194" s="126" t="str">
        <f>+IF(F194="","",IF(F194=VLOOKUP(F194,'Master Data (December 2025)'!$B$10:$B$1857,1),"-","No Data"))</f>
        <v>-</v>
      </c>
      <c r="L194" s="127">
        <v>700</v>
      </c>
      <c r="M194" s="127">
        <v>1</v>
      </c>
      <c r="N194" s="45"/>
      <c r="O194" s="12">
        <f t="shared" si="387"/>
        <v>0</v>
      </c>
      <c r="P194" s="23">
        <f t="shared" si="447"/>
        <v>0</v>
      </c>
      <c r="Q194" s="45"/>
      <c r="R194" s="12">
        <f t="shared" si="388"/>
        <v>0</v>
      </c>
      <c r="S194" s="23">
        <f t="shared" si="389"/>
        <v>0</v>
      </c>
      <c r="T194" s="45"/>
      <c r="U194" s="12">
        <f t="shared" si="390"/>
        <v>0</v>
      </c>
      <c r="V194" s="23">
        <f t="shared" si="391"/>
        <v>0</v>
      </c>
      <c r="W194" s="45"/>
      <c r="X194" s="12">
        <f t="shared" si="392"/>
        <v>0</v>
      </c>
      <c r="Y194" s="23">
        <f t="shared" si="393"/>
        <v>0</v>
      </c>
      <c r="Z194" s="45"/>
      <c r="AA194" s="12">
        <f t="shared" si="394"/>
        <v>0</v>
      </c>
      <c r="AB194" s="23">
        <f t="shared" si="395"/>
        <v>0</v>
      </c>
      <c r="AC194" s="45"/>
      <c r="AD194" s="12">
        <f t="shared" si="385"/>
        <v>0</v>
      </c>
      <c r="AE194" s="23">
        <f t="shared" si="396"/>
        <v>0</v>
      </c>
      <c r="AF194" s="45"/>
      <c r="AG194" s="12">
        <f t="shared" si="397"/>
        <v>0</v>
      </c>
      <c r="AH194" s="23">
        <f t="shared" si="398"/>
        <v>0</v>
      </c>
      <c r="AI194" s="45"/>
      <c r="AJ194" s="12">
        <f t="shared" si="399"/>
        <v>0</v>
      </c>
      <c r="AK194" s="23">
        <f t="shared" si="400"/>
        <v>0</v>
      </c>
      <c r="AL194" s="45"/>
      <c r="AM194" s="12">
        <f t="shared" si="401"/>
        <v>0</v>
      </c>
      <c r="AN194" s="23">
        <f t="shared" si="402"/>
        <v>0</v>
      </c>
      <c r="AO194" s="45"/>
      <c r="AP194" s="12">
        <f t="shared" si="403"/>
        <v>0</v>
      </c>
      <c r="AQ194" s="23">
        <f t="shared" si="404"/>
        <v>0</v>
      </c>
      <c r="AR194" s="45"/>
      <c r="AS194" s="12">
        <f t="shared" si="405"/>
        <v>0</v>
      </c>
      <c r="AT194" s="23">
        <f t="shared" si="406"/>
        <v>0</v>
      </c>
      <c r="AU194" s="45"/>
      <c r="AV194" s="12">
        <f t="shared" si="407"/>
        <v>0</v>
      </c>
      <c r="AW194" s="23">
        <f t="shared" si="408"/>
        <v>0</v>
      </c>
      <c r="AX194" s="45"/>
      <c r="AY194" s="12">
        <f t="shared" si="409"/>
        <v>0</v>
      </c>
      <c r="AZ194" s="23">
        <f t="shared" si="410"/>
        <v>0</v>
      </c>
      <c r="BA194" s="45"/>
      <c r="BB194" s="12">
        <f t="shared" si="411"/>
        <v>0</v>
      </c>
      <c r="BC194" s="23">
        <f t="shared" si="412"/>
        <v>0</v>
      </c>
      <c r="BD194" s="45"/>
      <c r="BE194" s="12">
        <f t="shared" si="413"/>
        <v>0</v>
      </c>
      <c r="BF194" s="23">
        <f t="shared" si="414"/>
        <v>0</v>
      </c>
      <c r="BG194" s="45"/>
      <c r="BH194" s="12">
        <f t="shared" si="415"/>
        <v>0</v>
      </c>
      <c r="BI194" s="23">
        <f t="shared" si="416"/>
        <v>0</v>
      </c>
      <c r="BJ194" s="45"/>
      <c r="BK194" s="12">
        <f t="shared" si="417"/>
        <v>0</v>
      </c>
      <c r="BL194" s="23">
        <f t="shared" si="418"/>
        <v>0</v>
      </c>
      <c r="BM194" s="45"/>
      <c r="BN194" s="12">
        <f t="shared" si="419"/>
        <v>0</v>
      </c>
      <c r="BO194" s="23">
        <f t="shared" si="420"/>
        <v>0</v>
      </c>
      <c r="BP194" s="45"/>
      <c r="BQ194" s="12">
        <f t="shared" si="421"/>
        <v>0</v>
      </c>
      <c r="BR194" s="23">
        <f t="shared" si="422"/>
        <v>0</v>
      </c>
      <c r="BS194" s="45"/>
      <c r="BT194" s="12">
        <f t="shared" si="423"/>
        <v>0</v>
      </c>
      <c r="BU194" s="23">
        <f t="shared" si="424"/>
        <v>0</v>
      </c>
      <c r="BV194" s="45"/>
      <c r="BW194" s="12">
        <f t="shared" si="425"/>
        <v>0</v>
      </c>
      <c r="BX194" s="23">
        <f t="shared" si="426"/>
        <v>0</v>
      </c>
      <c r="BY194" s="45"/>
      <c r="BZ194" s="12">
        <f t="shared" si="427"/>
        <v>0</v>
      </c>
      <c r="CA194" s="23">
        <f t="shared" si="428"/>
        <v>0</v>
      </c>
      <c r="CB194" s="45"/>
      <c r="CC194" s="12">
        <f t="shared" si="429"/>
        <v>0</v>
      </c>
      <c r="CD194" s="23">
        <f t="shared" si="430"/>
        <v>0</v>
      </c>
      <c r="CE194" s="45"/>
      <c r="CF194" s="12">
        <f t="shared" si="431"/>
        <v>0</v>
      </c>
      <c r="CG194" s="23">
        <f t="shared" si="432"/>
        <v>0</v>
      </c>
      <c r="CH194" s="45"/>
      <c r="CI194" s="12">
        <f t="shared" si="433"/>
        <v>0</v>
      </c>
      <c r="CJ194" s="23">
        <f t="shared" si="434"/>
        <v>0</v>
      </c>
      <c r="CK194" s="45"/>
      <c r="CL194" s="12">
        <f t="shared" si="435"/>
        <v>0</v>
      </c>
      <c r="CM194" s="23">
        <f t="shared" si="436"/>
        <v>0</v>
      </c>
      <c r="CN194" s="45"/>
      <c r="CO194" s="12">
        <f t="shared" si="437"/>
        <v>0</v>
      </c>
      <c r="CP194" s="23">
        <f t="shared" si="438"/>
        <v>0</v>
      </c>
      <c r="CQ194" s="45"/>
      <c r="CR194" s="12">
        <f t="shared" si="439"/>
        <v>0</v>
      </c>
      <c r="CS194" s="23">
        <f t="shared" si="440"/>
        <v>0</v>
      </c>
      <c r="CT194" s="45"/>
      <c r="CU194" s="12">
        <f t="shared" si="441"/>
        <v>0</v>
      </c>
      <c r="CV194" s="23">
        <f t="shared" si="442"/>
        <v>0</v>
      </c>
      <c r="CW194" s="45"/>
      <c r="CX194" s="12">
        <f t="shared" si="443"/>
        <v>0</v>
      </c>
      <c r="CY194" s="24">
        <f t="shared" si="444"/>
        <v>0</v>
      </c>
      <c r="CZ194" s="45"/>
      <c r="DA194" s="12">
        <f t="shared" si="445"/>
        <v>0</v>
      </c>
      <c r="DB194" s="23">
        <f t="shared" si="446"/>
        <v>0</v>
      </c>
    </row>
    <row r="195" spans="1:106" ht="15.75" hidden="1" thickBot="1" x14ac:dyDescent="0.35">
      <c r="A195" s="1"/>
      <c r="B195" s="1"/>
      <c r="C195" s="1"/>
      <c r="D195" s="116" t="str">
        <f t="shared" si="386"/>
        <v>-</v>
      </c>
      <c r="E195" s="231"/>
      <c r="F195" s="244" t="s">
        <v>172</v>
      </c>
      <c r="G195" s="92"/>
      <c r="H195" s="92"/>
      <c r="I195" s="245">
        <v>10</v>
      </c>
      <c r="J195" s="125"/>
      <c r="K195" s="126" t="str">
        <f>+IF(F195="","",IF(F195=VLOOKUP(F195,'Master Data (December 2025)'!$B$10:$B$1857,1),"-","No Data"))</f>
        <v>-</v>
      </c>
      <c r="L195" s="127">
        <v>1</v>
      </c>
      <c r="M195" s="127">
        <v>1</v>
      </c>
      <c r="N195" s="45">
        <f>N194</f>
        <v>0</v>
      </c>
      <c r="O195" s="12">
        <f t="shared" si="387"/>
        <v>0</v>
      </c>
      <c r="P195" s="23">
        <f t="shared" si="447"/>
        <v>0</v>
      </c>
      <c r="Q195" s="45">
        <f>Q194</f>
        <v>0</v>
      </c>
      <c r="R195" s="12">
        <f t="shared" si="388"/>
        <v>0</v>
      </c>
      <c r="S195" s="23">
        <f t="shared" si="389"/>
        <v>0</v>
      </c>
      <c r="T195" s="45">
        <f>T194</f>
        <v>0</v>
      </c>
      <c r="U195" s="12">
        <f t="shared" si="390"/>
        <v>0</v>
      </c>
      <c r="V195" s="23">
        <f t="shared" si="391"/>
        <v>0</v>
      </c>
      <c r="W195" s="45">
        <f>W194</f>
        <v>0</v>
      </c>
      <c r="X195" s="12">
        <f t="shared" si="392"/>
        <v>0</v>
      </c>
      <c r="Y195" s="23">
        <f t="shared" si="393"/>
        <v>0</v>
      </c>
      <c r="Z195" s="45">
        <f>Z194</f>
        <v>0</v>
      </c>
      <c r="AA195" s="12">
        <f t="shared" si="394"/>
        <v>0</v>
      </c>
      <c r="AB195" s="23">
        <f t="shared" si="395"/>
        <v>0</v>
      </c>
      <c r="AC195" s="45">
        <f>AC194</f>
        <v>0</v>
      </c>
      <c r="AD195" s="12">
        <f t="shared" si="385"/>
        <v>0</v>
      </c>
      <c r="AE195" s="23">
        <f t="shared" si="396"/>
        <v>0</v>
      </c>
      <c r="AF195" s="45">
        <f>AF194</f>
        <v>0</v>
      </c>
      <c r="AG195" s="12">
        <f t="shared" si="397"/>
        <v>0</v>
      </c>
      <c r="AH195" s="23">
        <f t="shared" si="398"/>
        <v>0</v>
      </c>
      <c r="AI195" s="45">
        <f>AI194</f>
        <v>0</v>
      </c>
      <c r="AJ195" s="12">
        <f t="shared" si="399"/>
        <v>0</v>
      </c>
      <c r="AK195" s="23">
        <f t="shared" si="400"/>
        <v>0</v>
      </c>
      <c r="AL195" s="45">
        <f>AL194</f>
        <v>0</v>
      </c>
      <c r="AM195" s="12">
        <f t="shared" si="401"/>
        <v>0</v>
      </c>
      <c r="AN195" s="23">
        <f t="shared" si="402"/>
        <v>0</v>
      </c>
      <c r="AO195" s="45">
        <f>AO194</f>
        <v>0</v>
      </c>
      <c r="AP195" s="12">
        <f t="shared" si="403"/>
        <v>0</v>
      </c>
      <c r="AQ195" s="23">
        <f t="shared" si="404"/>
        <v>0</v>
      </c>
      <c r="AR195" s="45">
        <f>AR194</f>
        <v>0</v>
      </c>
      <c r="AS195" s="12">
        <f t="shared" si="405"/>
        <v>0</v>
      </c>
      <c r="AT195" s="23">
        <f t="shared" si="406"/>
        <v>0</v>
      </c>
      <c r="AU195" s="45">
        <f>AU194</f>
        <v>0</v>
      </c>
      <c r="AV195" s="12">
        <f t="shared" si="407"/>
        <v>0</v>
      </c>
      <c r="AW195" s="23">
        <f t="shared" si="408"/>
        <v>0</v>
      </c>
      <c r="AX195" s="45">
        <f>AX194</f>
        <v>0</v>
      </c>
      <c r="AY195" s="12">
        <f t="shared" si="409"/>
        <v>0</v>
      </c>
      <c r="AZ195" s="23">
        <f t="shared" si="410"/>
        <v>0</v>
      </c>
      <c r="BA195" s="45">
        <f>BA194</f>
        <v>0</v>
      </c>
      <c r="BB195" s="12">
        <f t="shared" si="411"/>
        <v>0</v>
      </c>
      <c r="BC195" s="23">
        <f t="shared" si="412"/>
        <v>0</v>
      </c>
      <c r="BD195" s="45">
        <f>BD194</f>
        <v>0</v>
      </c>
      <c r="BE195" s="12">
        <f t="shared" si="413"/>
        <v>0</v>
      </c>
      <c r="BF195" s="23">
        <f t="shared" si="414"/>
        <v>0</v>
      </c>
      <c r="BG195" s="45">
        <f>BG194</f>
        <v>0</v>
      </c>
      <c r="BH195" s="12">
        <f t="shared" si="415"/>
        <v>0</v>
      </c>
      <c r="BI195" s="23">
        <f t="shared" si="416"/>
        <v>0</v>
      </c>
      <c r="BJ195" s="45">
        <f>BJ194</f>
        <v>0</v>
      </c>
      <c r="BK195" s="12">
        <f t="shared" si="417"/>
        <v>0</v>
      </c>
      <c r="BL195" s="23">
        <f t="shared" si="418"/>
        <v>0</v>
      </c>
      <c r="BM195" s="45">
        <f>BM194</f>
        <v>0</v>
      </c>
      <c r="BN195" s="12">
        <f t="shared" si="419"/>
        <v>0</v>
      </c>
      <c r="BO195" s="23">
        <f t="shared" si="420"/>
        <v>0</v>
      </c>
      <c r="BP195" s="45">
        <f>BP194</f>
        <v>0</v>
      </c>
      <c r="BQ195" s="12">
        <f t="shared" si="421"/>
        <v>0</v>
      </c>
      <c r="BR195" s="23">
        <f t="shared" si="422"/>
        <v>0</v>
      </c>
      <c r="BS195" s="45">
        <f>BS194</f>
        <v>0</v>
      </c>
      <c r="BT195" s="12">
        <f t="shared" si="423"/>
        <v>0</v>
      </c>
      <c r="BU195" s="23">
        <f t="shared" si="424"/>
        <v>0</v>
      </c>
      <c r="BV195" s="45">
        <f>BV194</f>
        <v>0</v>
      </c>
      <c r="BW195" s="12">
        <f t="shared" si="425"/>
        <v>0</v>
      </c>
      <c r="BX195" s="23">
        <f t="shared" si="426"/>
        <v>0</v>
      </c>
      <c r="BY195" s="45">
        <f>BY194</f>
        <v>0</v>
      </c>
      <c r="BZ195" s="12">
        <f t="shared" si="427"/>
        <v>0</v>
      </c>
      <c r="CA195" s="23">
        <f t="shared" si="428"/>
        <v>0</v>
      </c>
      <c r="CB195" s="45">
        <f>CB194</f>
        <v>0</v>
      </c>
      <c r="CC195" s="12">
        <f t="shared" si="429"/>
        <v>0</v>
      </c>
      <c r="CD195" s="23">
        <f t="shared" si="430"/>
        <v>0</v>
      </c>
      <c r="CE195" s="45">
        <f>CE194</f>
        <v>0</v>
      </c>
      <c r="CF195" s="12">
        <f t="shared" si="431"/>
        <v>0</v>
      </c>
      <c r="CG195" s="23">
        <f t="shared" si="432"/>
        <v>0</v>
      </c>
      <c r="CH195" s="45">
        <f>CH194</f>
        <v>0</v>
      </c>
      <c r="CI195" s="12">
        <f t="shared" si="433"/>
        <v>0</v>
      </c>
      <c r="CJ195" s="23">
        <f t="shared" si="434"/>
        <v>0</v>
      </c>
      <c r="CK195" s="45">
        <f>CK194</f>
        <v>0</v>
      </c>
      <c r="CL195" s="12">
        <f t="shared" si="435"/>
        <v>0</v>
      </c>
      <c r="CM195" s="23">
        <f t="shared" si="436"/>
        <v>0</v>
      </c>
      <c r="CN195" s="45">
        <f>CN194</f>
        <v>0</v>
      </c>
      <c r="CO195" s="12">
        <f t="shared" si="437"/>
        <v>0</v>
      </c>
      <c r="CP195" s="23">
        <f t="shared" si="438"/>
        <v>0</v>
      </c>
      <c r="CQ195" s="45">
        <f>CQ194</f>
        <v>0</v>
      </c>
      <c r="CR195" s="12">
        <f t="shared" si="439"/>
        <v>0</v>
      </c>
      <c r="CS195" s="23">
        <f t="shared" si="440"/>
        <v>0</v>
      </c>
      <c r="CT195" s="45">
        <f>CT194</f>
        <v>0</v>
      </c>
      <c r="CU195" s="12">
        <f t="shared" si="441"/>
        <v>0</v>
      </c>
      <c r="CV195" s="23">
        <f t="shared" si="442"/>
        <v>0</v>
      </c>
      <c r="CW195" s="45">
        <f>CW194</f>
        <v>0</v>
      </c>
      <c r="CX195" s="12">
        <f t="shared" si="443"/>
        <v>0</v>
      </c>
      <c r="CY195" s="24">
        <f t="shared" si="444"/>
        <v>0</v>
      </c>
      <c r="CZ195" s="45">
        <f>CZ194</f>
        <v>0</v>
      </c>
      <c r="DA195" s="12">
        <f t="shared" si="445"/>
        <v>0</v>
      </c>
      <c r="DB195" s="23">
        <f t="shared" si="446"/>
        <v>0</v>
      </c>
    </row>
    <row r="196" spans="1:106" ht="15.75" thickBot="1" x14ac:dyDescent="0.35">
      <c r="A196" s="1"/>
      <c r="B196" s="1"/>
      <c r="C196" s="1"/>
      <c r="D196" s="116" t="str">
        <f t="shared" ref="D196:D199" si="640">IF(DB196=0,"-","Y")</f>
        <v>-</v>
      </c>
      <c r="E196" s="229" t="s">
        <v>308</v>
      </c>
      <c r="F196" s="232" t="s">
        <v>169</v>
      </c>
      <c r="G196" s="233"/>
      <c r="H196" s="233"/>
      <c r="I196" s="234">
        <v>45</v>
      </c>
      <c r="J196" s="125"/>
      <c r="K196" s="126" t="str">
        <f>+IF(F196="","",IF(F196=VLOOKUP(F196,'Master Data (December 2025)'!$B$10:$B$1857,1),"-","No Data"))</f>
        <v>-</v>
      </c>
      <c r="L196" s="127">
        <v>750</v>
      </c>
      <c r="M196" s="127">
        <v>1</v>
      </c>
      <c r="N196" s="45"/>
      <c r="O196" s="12">
        <f t="shared" ref="O196:O199" si="641">(N196*$I196)/$L196*$M196</f>
        <v>0</v>
      </c>
      <c r="P196" s="23">
        <f>N196</f>
        <v>0</v>
      </c>
      <c r="Q196" s="45"/>
      <c r="R196" s="12">
        <f t="shared" ref="R196:R199" si="642">(Q196*$I196)/$L196*$M196</f>
        <v>0</v>
      </c>
      <c r="S196" s="23">
        <f t="shared" ref="S196:S199" si="643">Q196+P196</f>
        <v>0</v>
      </c>
      <c r="T196" s="45"/>
      <c r="U196" s="12">
        <f t="shared" ref="U196:U199" si="644">(T196*$I196)/$L196*$M196</f>
        <v>0</v>
      </c>
      <c r="V196" s="23">
        <f t="shared" ref="V196:V199" si="645">T196+S196</f>
        <v>0</v>
      </c>
      <c r="W196" s="45"/>
      <c r="X196" s="12">
        <f t="shared" ref="X196:X199" si="646">(W196*$I196)/$L196*$M196</f>
        <v>0</v>
      </c>
      <c r="Y196" s="23">
        <f t="shared" ref="Y196:Y199" si="647">W196+V196</f>
        <v>0</v>
      </c>
      <c r="Z196" s="45"/>
      <c r="AA196" s="12">
        <f t="shared" ref="AA196:AA199" si="648">(Z196*$I196)/$L196*$M196</f>
        <v>0</v>
      </c>
      <c r="AB196" s="23">
        <f t="shared" ref="AB196:AB199" si="649">Z196+Y196</f>
        <v>0</v>
      </c>
      <c r="AC196" s="45"/>
      <c r="AD196" s="12">
        <f t="shared" ref="AD196:AD199" si="650">(AC196*$I196)/$L196*$M196</f>
        <v>0</v>
      </c>
      <c r="AE196" s="23">
        <f t="shared" ref="AE196:AE199" si="651">AC196+AB196</f>
        <v>0</v>
      </c>
      <c r="AF196" s="45"/>
      <c r="AG196" s="12">
        <f t="shared" ref="AG196:AG199" si="652">(AF196*$I196)/$L196*$M196</f>
        <v>0</v>
      </c>
      <c r="AH196" s="23">
        <f t="shared" ref="AH196:AH199" si="653">AF196+AE196</f>
        <v>0</v>
      </c>
      <c r="AI196" s="45"/>
      <c r="AJ196" s="12">
        <f t="shared" ref="AJ196:AJ199" si="654">(AI196*$I196)/$L196*$M196</f>
        <v>0</v>
      </c>
      <c r="AK196" s="23">
        <f t="shared" ref="AK196:AK199" si="655">AI196+AH196</f>
        <v>0</v>
      </c>
      <c r="AL196" s="45"/>
      <c r="AM196" s="12">
        <f t="shared" ref="AM196:AM199" si="656">(AL196*$I196)/$L196*$M196</f>
        <v>0</v>
      </c>
      <c r="AN196" s="23">
        <f t="shared" ref="AN196:AN199" si="657">AL196+AK196</f>
        <v>0</v>
      </c>
      <c r="AO196" s="45"/>
      <c r="AP196" s="12">
        <f t="shared" ref="AP196:AP199" si="658">(AO196*$I196)/$L196*$M196</f>
        <v>0</v>
      </c>
      <c r="AQ196" s="23">
        <f t="shared" ref="AQ196:AQ199" si="659">AO196+AN196</f>
        <v>0</v>
      </c>
      <c r="AR196" s="45"/>
      <c r="AS196" s="12">
        <f t="shared" ref="AS196:AS199" si="660">(AR196*$I196)/$L196*$M196</f>
        <v>0</v>
      </c>
      <c r="AT196" s="23">
        <f t="shared" ref="AT196:AT199" si="661">AR196+AQ196</f>
        <v>0</v>
      </c>
      <c r="AU196" s="45"/>
      <c r="AV196" s="12">
        <f t="shared" ref="AV196:AV199" si="662">(AU196*$I196)/$L196*$M196</f>
        <v>0</v>
      </c>
      <c r="AW196" s="23">
        <f t="shared" ref="AW196:AW199" si="663">AU196+AT196</f>
        <v>0</v>
      </c>
      <c r="AX196" s="45"/>
      <c r="AY196" s="12">
        <f t="shared" ref="AY196:AY199" si="664">(AX196*$I196)/$L196*$M196</f>
        <v>0</v>
      </c>
      <c r="AZ196" s="23">
        <f t="shared" ref="AZ196:AZ199" si="665">AX196+AW196</f>
        <v>0</v>
      </c>
      <c r="BA196" s="45"/>
      <c r="BB196" s="12">
        <f t="shared" ref="BB196:BB199" si="666">(BA196*$I196)/$L196*$M196</f>
        <v>0</v>
      </c>
      <c r="BC196" s="23">
        <f t="shared" ref="BC196:BC199" si="667">BA196+AZ196</f>
        <v>0</v>
      </c>
      <c r="BD196" s="45"/>
      <c r="BE196" s="12">
        <f t="shared" ref="BE196:BE199" si="668">(BD196*$I196)/$L196*$M196</f>
        <v>0</v>
      </c>
      <c r="BF196" s="23">
        <f t="shared" ref="BF196:BF199" si="669">BD196+BC196</f>
        <v>0</v>
      </c>
      <c r="BG196" s="45"/>
      <c r="BH196" s="12">
        <f t="shared" ref="BH196:BH199" si="670">(BG196*$I196)/$L196*$M196</f>
        <v>0</v>
      </c>
      <c r="BI196" s="23">
        <f t="shared" ref="BI196:BI199" si="671">BG196+BF196</f>
        <v>0</v>
      </c>
      <c r="BJ196" s="45"/>
      <c r="BK196" s="12">
        <f t="shared" ref="BK196:BK199" si="672">(BJ196*$I196)/$L196*$M196</f>
        <v>0</v>
      </c>
      <c r="BL196" s="23">
        <f t="shared" ref="BL196:BL199" si="673">BJ196+BI196</f>
        <v>0</v>
      </c>
      <c r="BM196" s="45"/>
      <c r="BN196" s="12">
        <f t="shared" ref="BN196:BN199" si="674">(BM196*$I196)/$L196*$M196</f>
        <v>0</v>
      </c>
      <c r="BO196" s="23">
        <f t="shared" ref="BO196:BO199" si="675">BM196+BL196</f>
        <v>0</v>
      </c>
      <c r="BP196" s="45"/>
      <c r="BQ196" s="12">
        <f t="shared" ref="BQ196:BQ199" si="676">(BP196*$I196)/$L196*$M196</f>
        <v>0</v>
      </c>
      <c r="BR196" s="23">
        <f t="shared" ref="BR196:BR199" si="677">BP196+BO196</f>
        <v>0</v>
      </c>
      <c r="BS196" s="45"/>
      <c r="BT196" s="12">
        <f t="shared" ref="BT196:BT199" si="678">(BS196*$I196)/$L196*$M196</f>
        <v>0</v>
      </c>
      <c r="BU196" s="23">
        <f t="shared" ref="BU196:BU199" si="679">BS196+BR196</f>
        <v>0</v>
      </c>
      <c r="BV196" s="45"/>
      <c r="BW196" s="12">
        <f t="shared" ref="BW196:BW199" si="680">(BV196*$I196)/$L196*$M196</f>
        <v>0</v>
      </c>
      <c r="BX196" s="23">
        <f t="shared" ref="BX196:BX199" si="681">BV196+BU196</f>
        <v>0</v>
      </c>
      <c r="BY196" s="45"/>
      <c r="BZ196" s="12">
        <f t="shared" ref="BZ196:BZ199" si="682">(BY196*$I196)/$L196*$M196</f>
        <v>0</v>
      </c>
      <c r="CA196" s="23">
        <f t="shared" ref="CA196:CA199" si="683">BY196+BX196</f>
        <v>0</v>
      </c>
      <c r="CB196" s="45"/>
      <c r="CC196" s="12">
        <f t="shared" ref="CC196:CC199" si="684">(CB196*$I196)/$L196*$M196</f>
        <v>0</v>
      </c>
      <c r="CD196" s="23">
        <f t="shared" ref="CD196:CD199" si="685">CB196+CA196</f>
        <v>0</v>
      </c>
      <c r="CE196" s="45"/>
      <c r="CF196" s="12">
        <f t="shared" ref="CF196:CF199" si="686">(CE196*$I196)/$L196*$M196</f>
        <v>0</v>
      </c>
      <c r="CG196" s="23">
        <f t="shared" ref="CG196:CG199" si="687">CE196+CD196</f>
        <v>0</v>
      </c>
      <c r="CH196" s="45"/>
      <c r="CI196" s="12">
        <f t="shared" ref="CI196:CI199" si="688">(CH196*$I196)/$L196*$M196</f>
        <v>0</v>
      </c>
      <c r="CJ196" s="23">
        <f t="shared" ref="CJ196:CJ199" si="689">CH196+CG196</f>
        <v>0</v>
      </c>
      <c r="CK196" s="45"/>
      <c r="CL196" s="12">
        <f t="shared" ref="CL196:CL199" si="690">(CK196*$I196)/$L196*$M196</f>
        <v>0</v>
      </c>
      <c r="CM196" s="23">
        <f t="shared" ref="CM196:CM199" si="691">CK196+CJ196</f>
        <v>0</v>
      </c>
      <c r="CN196" s="45"/>
      <c r="CO196" s="12">
        <f t="shared" ref="CO196:CO199" si="692">(CN196*$I196)/$L196*$M196</f>
        <v>0</v>
      </c>
      <c r="CP196" s="23">
        <f t="shared" ref="CP196:CP199" si="693">CN196+CM196</f>
        <v>0</v>
      </c>
      <c r="CQ196" s="45"/>
      <c r="CR196" s="12">
        <f t="shared" ref="CR196:CR199" si="694">(CQ196*$I196)/$L196*$M196</f>
        <v>0</v>
      </c>
      <c r="CS196" s="23">
        <f t="shared" ref="CS196:CS199" si="695">CQ196+CP196</f>
        <v>0</v>
      </c>
      <c r="CT196" s="45"/>
      <c r="CU196" s="12">
        <f t="shared" ref="CU196:CU199" si="696">(CT196*$I196)/$L196*$M196</f>
        <v>0</v>
      </c>
      <c r="CV196" s="23">
        <f t="shared" ref="CV196:CV199" si="697">CT196+CS196</f>
        <v>0</v>
      </c>
      <c r="CW196" s="45"/>
      <c r="CX196" s="12">
        <f t="shared" ref="CX196:CX199" si="698">(CW196*$I196)/$L196*$M196</f>
        <v>0</v>
      </c>
      <c r="CY196" s="24">
        <f t="shared" ref="CY196:CY199" si="699">CW196+CV196</f>
        <v>0</v>
      </c>
      <c r="CZ196" s="45"/>
      <c r="DA196" s="12">
        <f t="shared" ref="DA196:DA199" si="700">(CZ196*$I196)/$L196*$M196</f>
        <v>0</v>
      </c>
      <c r="DB196" s="23">
        <f t="shared" ref="DB196:DB199" si="701">CZ196+CY196</f>
        <v>0</v>
      </c>
    </row>
    <row r="197" spans="1:106" ht="15.75" hidden="1" thickBot="1" x14ac:dyDescent="0.35">
      <c r="A197" s="1"/>
      <c r="B197" s="1"/>
      <c r="C197" s="1"/>
      <c r="D197" s="116" t="str">
        <f t="shared" si="640"/>
        <v>-</v>
      </c>
      <c r="E197" s="230"/>
      <c r="F197" s="237" t="s">
        <v>232</v>
      </c>
      <c r="G197" s="225"/>
      <c r="H197" s="225"/>
      <c r="I197" s="238">
        <v>30</v>
      </c>
      <c r="J197" s="125"/>
      <c r="K197" s="126" t="str">
        <f>+IF(F197="","",IF(F197=VLOOKUP(F197,'Master Data (December 2025)'!$B$10:$B$1857,1),"-","No Data"))</f>
        <v>No Data</v>
      </c>
      <c r="L197" s="127">
        <v>1</v>
      </c>
      <c r="M197" s="127">
        <v>1</v>
      </c>
      <c r="N197" s="45"/>
      <c r="O197" s="12">
        <f t="shared" si="641"/>
        <v>0</v>
      </c>
      <c r="P197" s="23">
        <f t="shared" ref="P197:P199" si="702">N197</f>
        <v>0</v>
      </c>
      <c r="Q197" s="45"/>
      <c r="R197" s="12">
        <f t="shared" si="642"/>
        <v>0</v>
      </c>
      <c r="S197" s="23">
        <f t="shared" si="643"/>
        <v>0</v>
      </c>
      <c r="T197" s="45"/>
      <c r="U197" s="12">
        <f t="shared" si="644"/>
        <v>0</v>
      </c>
      <c r="V197" s="23">
        <f t="shared" si="645"/>
        <v>0</v>
      </c>
      <c r="W197" s="45"/>
      <c r="X197" s="12">
        <f t="shared" si="646"/>
        <v>0</v>
      </c>
      <c r="Y197" s="23">
        <f t="shared" si="647"/>
        <v>0</v>
      </c>
      <c r="Z197" s="45"/>
      <c r="AA197" s="12">
        <f t="shared" si="648"/>
        <v>0</v>
      </c>
      <c r="AB197" s="23">
        <f t="shared" si="649"/>
        <v>0</v>
      </c>
      <c r="AC197" s="45"/>
      <c r="AD197" s="12">
        <f t="shared" si="650"/>
        <v>0</v>
      </c>
      <c r="AE197" s="23">
        <f t="shared" si="651"/>
        <v>0</v>
      </c>
      <c r="AF197" s="45"/>
      <c r="AG197" s="12">
        <f t="shared" si="652"/>
        <v>0</v>
      </c>
      <c r="AH197" s="23">
        <f t="shared" si="653"/>
        <v>0</v>
      </c>
      <c r="AI197" s="45"/>
      <c r="AJ197" s="12">
        <f t="shared" si="654"/>
        <v>0</v>
      </c>
      <c r="AK197" s="23">
        <f t="shared" si="655"/>
        <v>0</v>
      </c>
      <c r="AL197" s="45"/>
      <c r="AM197" s="12">
        <f t="shared" si="656"/>
        <v>0</v>
      </c>
      <c r="AN197" s="23">
        <f t="shared" si="657"/>
        <v>0</v>
      </c>
      <c r="AO197" s="45"/>
      <c r="AP197" s="12">
        <f t="shared" si="658"/>
        <v>0</v>
      </c>
      <c r="AQ197" s="23">
        <f t="shared" si="659"/>
        <v>0</v>
      </c>
      <c r="AR197" s="45"/>
      <c r="AS197" s="12">
        <f t="shared" si="660"/>
        <v>0</v>
      </c>
      <c r="AT197" s="23">
        <f t="shared" si="661"/>
        <v>0</v>
      </c>
      <c r="AU197" s="45"/>
      <c r="AV197" s="12">
        <f t="shared" si="662"/>
        <v>0</v>
      </c>
      <c r="AW197" s="23">
        <f t="shared" si="663"/>
        <v>0</v>
      </c>
      <c r="AX197" s="45"/>
      <c r="AY197" s="12">
        <f t="shared" si="664"/>
        <v>0</v>
      </c>
      <c r="AZ197" s="23">
        <f t="shared" si="665"/>
        <v>0</v>
      </c>
      <c r="BA197" s="45"/>
      <c r="BB197" s="12">
        <f t="shared" si="666"/>
        <v>0</v>
      </c>
      <c r="BC197" s="23">
        <f t="shared" si="667"/>
        <v>0</v>
      </c>
      <c r="BD197" s="45"/>
      <c r="BE197" s="12">
        <f t="shared" si="668"/>
        <v>0</v>
      </c>
      <c r="BF197" s="23">
        <f t="shared" si="669"/>
        <v>0</v>
      </c>
      <c r="BG197" s="45"/>
      <c r="BH197" s="12">
        <f t="shared" si="670"/>
        <v>0</v>
      </c>
      <c r="BI197" s="23">
        <f t="shared" si="671"/>
        <v>0</v>
      </c>
      <c r="BJ197" s="45"/>
      <c r="BK197" s="12">
        <f t="shared" si="672"/>
        <v>0</v>
      </c>
      <c r="BL197" s="23">
        <f t="shared" si="673"/>
        <v>0</v>
      </c>
      <c r="BM197" s="45"/>
      <c r="BN197" s="12">
        <f t="shared" si="674"/>
        <v>0</v>
      </c>
      <c r="BO197" s="23">
        <f t="shared" si="675"/>
        <v>0</v>
      </c>
      <c r="BP197" s="45"/>
      <c r="BQ197" s="12">
        <f t="shared" si="676"/>
        <v>0</v>
      </c>
      <c r="BR197" s="23">
        <f t="shared" si="677"/>
        <v>0</v>
      </c>
      <c r="BS197" s="45"/>
      <c r="BT197" s="12">
        <f t="shared" si="678"/>
        <v>0</v>
      </c>
      <c r="BU197" s="23">
        <f t="shared" si="679"/>
        <v>0</v>
      </c>
      <c r="BV197" s="45"/>
      <c r="BW197" s="12">
        <f t="shared" si="680"/>
        <v>0</v>
      </c>
      <c r="BX197" s="23">
        <f t="shared" si="681"/>
        <v>0</v>
      </c>
      <c r="BY197" s="45"/>
      <c r="BZ197" s="12">
        <f t="shared" si="682"/>
        <v>0</v>
      </c>
      <c r="CA197" s="23">
        <f t="shared" si="683"/>
        <v>0</v>
      </c>
      <c r="CB197" s="45"/>
      <c r="CC197" s="12">
        <f t="shared" si="684"/>
        <v>0</v>
      </c>
      <c r="CD197" s="23">
        <f t="shared" si="685"/>
        <v>0</v>
      </c>
      <c r="CE197" s="45"/>
      <c r="CF197" s="12">
        <f t="shared" si="686"/>
        <v>0</v>
      </c>
      <c r="CG197" s="23">
        <f t="shared" si="687"/>
        <v>0</v>
      </c>
      <c r="CH197" s="45"/>
      <c r="CI197" s="12">
        <f t="shared" si="688"/>
        <v>0</v>
      </c>
      <c r="CJ197" s="23">
        <f t="shared" si="689"/>
        <v>0</v>
      </c>
      <c r="CK197" s="45"/>
      <c r="CL197" s="12">
        <f t="shared" si="690"/>
        <v>0</v>
      </c>
      <c r="CM197" s="23">
        <f t="shared" si="691"/>
        <v>0</v>
      </c>
      <c r="CN197" s="45"/>
      <c r="CO197" s="12">
        <f t="shared" si="692"/>
        <v>0</v>
      </c>
      <c r="CP197" s="23">
        <f t="shared" si="693"/>
        <v>0</v>
      </c>
      <c r="CQ197" s="45"/>
      <c r="CR197" s="12">
        <f t="shared" si="694"/>
        <v>0</v>
      </c>
      <c r="CS197" s="23">
        <f t="shared" si="695"/>
        <v>0</v>
      </c>
      <c r="CT197" s="45"/>
      <c r="CU197" s="12">
        <f t="shared" si="696"/>
        <v>0</v>
      </c>
      <c r="CV197" s="23">
        <f t="shared" si="697"/>
        <v>0</v>
      </c>
      <c r="CW197" s="45"/>
      <c r="CX197" s="12">
        <f t="shared" si="698"/>
        <v>0</v>
      </c>
      <c r="CY197" s="24">
        <f t="shared" si="699"/>
        <v>0</v>
      </c>
      <c r="CZ197" s="45"/>
      <c r="DA197" s="12">
        <f t="shared" si="700"/>
        <v>0</v>
      </c>
      <c r="DB197" s="23">
        <f t="shared" si="701"/>
        <v>0</v>
      </c>
    </row>
    <row r="198" spans="1:106" ht="15.75" hidden="1" thickBot="1" x14ac:dyDescent="0.35">
      <c r="A198" s="1"/>
      <c r="B198" s="1"/>
      <c r="C198" s="1"/>
      <c r="D198" s="116" t="str">
        <f t="shared" si="640"/>
        <v>-</v>
      </c>
      <c r="E198" s="230"/>
      <c r="F198" s="237" t="s">
        <v>294</v>
      </c>
      <c r="G198" s="225"/>
      <c r="H198" s="225"/>
      <c r="I198" s="238">
        <v>20</v>
      </c>
      <c r="J198" s="125"/>
      <c r="K198" s="126" t="str">
        <f>+IF(F198="","",IF(F198=VLOOKUP(F198,'Master Data (December 2025)'!$B$10:$B$1857,1),"-","No Data"))</f>
        <v>No Data</v>
      </c>
      <c r="L198" s="127">
        <v>1</v>
      </c>
      <c r="M198" s="127">
        <v>1</v>
      </c>
      <c r="N198" s="45"/>
      <c r="O198" s="12">
        <f t="shared" si="641"/>
        <v>0</v>
      </c>
      <c r="P198" s="23">
        <f t="shared" si="702"/>
        <v>0</v>
      </c>
      <c r="Q198" s="45"/>
      <c r="R198" s="12">
        <f t="shared" si="642"/>
        <v>0</v>
      </c>
      <c r="S198" s="23">
        <f t="shared" si="643"/>
        <v>0</v>
      </c>
      <c r="T198" s="45"/>
      <c r="U198" s="12">
        <f t="shared" si="644"/>
        <v>0</v>
      </c>
      <c r="V198" s="23">
        <f t="shared" si="645"/>
        <v>0</v>
      </c>
      <c r="W198" s="45"/>
      <c r="X198" s="12">
        <f t="shared" si="646"/>
        <v>0</v>
      </c>
      <c r="Y198" s="23">
        <f t="shared" si="647"/>
        <v>0</v>
      </c>
      <c r="Z198" s="45"/>
      <c r="AA198" s="12">
        <f t="shared" si="648"/>
        <v>0</v>
      </c>
      <c r="AB198" s="23">
        <f t="shared" si="649"/>
        <v>0</v>
      </c>
      <c r="AC198" s="45"/>
      <c r="AD198" s="12">
        <f t="shared" si="650"/>
        <v>0</v>
      </c>
      <c r="AE198" s="23">
        <f t="shared" si="651"/>
        <v>0</v>
      </c>
      <c r="AF198" s="45"/>
      <c r="AG198" s="12">
        <f t="shared" si="652"/>
        <v>0</v>
      </c>
      <c r="AH198" s="23">
        <f t="shared" si="653"/>
        <v>0</v>
      </c>
      <c r="AI198" s="45"/>
      <c r="AJ198" s="12">
        <f t="shared" si="654"/>
        <v>0</v>
      </c>
      <c r="AK198" s="23">
        <f t="shared" si="655"/>
        <v>0</v>
      </c>
      <c r="AL198" s="45"/>
      <c r="AM198" s="12">
        <f t="shared" si="656"/>
        <v>0</v>
      </c>
      <c r="AN198" s="23">
        <f t="shared" si="657"/>
        <v>0</v>
      </c>
      <c r="AO198" s="45"/>
      <c r="AP198" s="12">
        <f t="shared" si="658"/>
        <v>0</v>
      </c>
      <c r="AQ198" s="23">
        <f t="shared" si="659"/>
        <v>0</v>
      </c>
      <c r="AR198" s="45"/>
      <c r="AS198" s="12">
        <f t="shared" si="660"/>
        <v>0</v>
      </c>
      <c r="AT198" s="23">
        <f t="shared" si="661"/>
        <v>0</v>
      </c>
      <c r="AU198" s="45"/>
      <c r="AV198" s="12">
        <f t="shared" si="662"/>
        <v>0</v>
      </c>
      <c r="AW198" s="23">
        <f t="shared" si="663"/>
        <v>0</v>
      </c>
      <c r="AX198" s="45"/>
      <c r="AY198" s="12">
        <f t="shared" si="664"/>
        <v>0</v>
      </c>
      <c r="AZ198" s="23">
        <f t="shared" si="665"/>
        <v>0</v>
      </c>
      <c r="BA198" s="45"/>
      <c r="BB198" s="12">
        <f t="shared" si="666"/>
        <v>0</v>
      </c>
      <c r="BC198" s="23">
        <f t="shared" si="667"/>
        <v>0</v>
      </c>
      <c r="BD198" s="45"/>
      <c r="BE198" s="12">
        <f t="shared" si="668"/>
        <v>0</v>
      </c>
      <c r="BF198" s="23">
        <f t="shared" si="669"/>
        <v>0</v>
      </c>
      <c r="BG198" s="45"/>
      <c r="BH198" s="12">
        <f t="shared" si="670"/>
        <v>0</v>
      </c>
      <c r="BI198" s="23">
        <f t="shared" si="671"/>
        <v>0</v>
      </c>
      <c r="BJ198" s="45"/>
      <c r="BK198" s="12">
        <f t="shared" si="672"/>
        <v>0</v>
      </c>
      <c r="BL198" s="23">
        <f t="shared" si="673"/>
        <v>0</v>
      </c>
      <c r="BM198" s="45"/>
      <c r="BN198" s="12">
        <f t="shared" si="674"/>
        <v>0</v>
      </c>
      <c r="BO198" s="23">
        <f t="shared" si="675"/>
        <v>0</v>
      </c>
      <c r="BP198" s="45"/>
      <c r="BQ198" s="12">
        <f t="shared" si="676"/>
        <v>0</v>
      </c>
      <c r="BR198" s="23">
        <f t="shared" si="677"/>
        <v>0</v>
      </c>
      <c r="BS198" s="45"/>
      <c r="BT198" s="12">
        <f t="shared" si="678"/>
        <v>0</v>
      </c>
      <c r="BU198" s="23">
        <f t="shared" si="679"/>
        <v>0</v>
      </c>
      <c r="BV198" s="45"/>
      <c r="BW198" s="12">
        <f t="shared" si="680"/>
        <v>0</v>
      </c>
      <c r="BX198" s="23">
        <f t="shared" si="681"/>
        <v>0</v>
      </c>
      <c r="BY198" s="45"/>
      <c r="BZ198" s="12">
        <f t="shared" si="682"/>
        <v>0</v>
      </c>
      <c r="CA198" s="23">
        <f t="shared" si="683"/>
        <v>0</v>
      </c>
      <c r="CB198" s="45"/>
      <c r="CC198" s="12">
        <f t="shared" si="684"/>
        <v>0</v>
      </c>
      <c r="CD198" s="23">
        <f t="shared" si="685"/>
        <v>0</v>
      </c>
      <c r="CE198" s="45"/>
      <c r="CF198" s="12">
        <f t="shared" si="686"/>
        <v>0</v>
      </c>
      <c r="CG198" s="23">
        <f t="shared" si="687"/>
        <v>0</v>
      </c>
      <c r="CH198" s="45"/>
      <c r="CI198" s="12">
        <f t="shared" si="688"/>
        <v>0</v>
      </c>
      <c r="CJ198" s="23">
        <f t="shared" si="689"/>
        <v>0</v>
      </c>
      <c r="CK198" s="45"/>
      <c r="CL198" s="12">
        <f t="shared" si="690"/>
        <v>0</v>
      </c>
      <c r="CM198" s="23">
        <f t="shared" si="691"/>
        <v>0</v>
      </c>
      <c r="CN198" s="45"/>
      <c r="CO198" s="12">
        <f t="shared" si="692"/>
        <v>0</v>
      </c>
      <c r="CP198" s="23">
        <f t="shared" si="693"/>
        <v>0</v>
      </c>
      <c r="CQ198" s="45"/>
      <c r="CR198" s="12">
        <f t="shared" si="694"/>
        <v>0</v>
      </c>
      <c r="CS198" s="23">
        <f t="shared" si="695"/>
        <v>0</v>
      </c>
      <c r="CT198" s="45"/>
      <c r="CU198" s="12">
        <f t="shared" si="696"/>
        <v>0</v>
      </c>
      <c r="CV198" s="23">
        <f t="shared" si="697"/>
        <v>0</v>
      </c>
      <c r="CW198" s="45"/>
      <c r="CX198" s="12">
        <f t="shared" si="698"/>
        <v>0</v>
      </c>
      <c r="CY198" s="24">
        <f t="shared" si="699"/>
        <v>0</v>
      </c>
      <c r="CZ198" s="45"/>
      <c r="DA198" s="12">
        <f t="shared" si="700"/>
        <v>0</v>
      </c>
      <c r="DB198" s="23">
        <f t="shared" si="701"/>
        <v>0</v>
      </c>
    </row>
    <row r="199" spans="1:106" ht="15.75" hidden="1" thickBot="1" x14ac:dyDescent="0.35">
      <c r="A199" s="1"/>
      <c r="B199" s="1"/>
      <c r="C199" s="1"/>
      <c r="D199" s="116" t="str">
        <f t="shared" si="640"/>
        <v>-</v>
      </c>
      <c r="E199" s="231"/>
      <c r="F199" s="239" t="s">
        <v>248</v>
      </c>
      <c r="G199" s="92"/>
      <c r="H199" s="92"/>
      <c r="I199" s="240">
        <v>15</v>
      </c>
      <c r="J199" s="125"/>
      <c r="K199" s="126" t="str">
        <f>+IF(F199="","",IF(F199=VLOOKUP(F199,'Master Data (December 2025)'!$B$10:$B$1857,1),"-","No Data"))</f>
        <v>No Data</v>
      </c>
      <c r="L199" s="127">
        <v>1</v>
      </c>
      <c r="M199" s="127">
        <v>1</v>
      </c>
      <c r="N199" s="45"/>
      <c r="O199" s="12">
        <f t="shared" si="641"/>
        <v>0</v>
      </c>
      <c r="P199" s="23">
        <f t="shared" si="702"/>
        <v>0</v>
      </c>
      <c r="Q199" s="45"/>
      <c r="R199" s="12">
        <f t="shared" si="642"/>
        <v>0</v>
      </c>
      <c r="S199" s="23">
        <f t="shared" si="643"/>
        <v>0</v>
      </c>
      <c r="T199" s="45"/>
      <c r="U199" s="12">
        <f t="shared" si="644"/>
        <v>0</v>
      </c>
      <c r="V199" s="23">
        <f t="shared" si="645"/>
        <v>0</v>
      </c>
      <c r="W199" s="45"/>
      <c r="X199" s="12">
        <f t="shared" si="646"/>
        <v>0</v>
      </c>
      <c r="Y199" s="23">
        <f t="shared" si="647"/>
        <v>0</v>
      </c>
      <c r="Z199" s="45"/>
      <c r="AA199" s="12">
        <f t="shared" si="648"/>
        <v>0</v>
      </c>
      <c r="AB199" s="23">
        <f t="shared" si="649"/>
        <v>0</v>
      </c>
      <c r="AC199" s="45"/>
      <c r="AD199" s="12">
        <f t="shared" si="650"/>
        <v>0</v>
      </c>
      <c r="AE199" s="23">
        <f t="shared" si="651"/>
        <v>0</v>
      </c>
      <c r="AF199" s="45"/>
      <c r="AG199" s="12">
        <f t="shared" si="652"/>
        <v>0</v>
      </c>
      <c r="AH199" s="23">
        <f t="shared" si="653"/>
        <v>0</v>
      </c>
      <c r="AI199" s="45"/>
      <c r="AJ199" s="12">
        <f t="shared" si="654"/>
        <v>0</v>
      </c>
      <c r="AK199" s="23">
        <f t="shared" si="655"/>
        <v>0</v>
      </c>
      <c r="AL199" s="45"/>
      <c r="AM199" s="12">
        <f t="shared" si="656"/>
        <v>0</v>
      </c>
      <c r="AN199" s="23">
        <f t="shared" si="657"/>
        <v>0</v>
      </c>
      <c r="AO199" s="45"/>
      <c r="AP199" s="12">
        <f t="shared" si="658"/>
        <v>0</v>
      </c>
      <c r="AQ199" s="23">
        <f t="shared" si="659"/>
        <v>0</v>
      </c>
      <c r="AR199" s="45"/>
      <c r="AS199" s="12">
        <f t="shared" si="660"/>
        <v>0</v>
      </c>
      <c r="AT199" s="23">
        <f t="shared" si="661"/>
        <v>0</v>
      </c>
      <c r="AU199" s="45"/>
      <c r="AV199" s="12">
        <f t="shared" si="662"/>
        <v>0</v>
      </c>
      <c r="AW199" s="23">
        <f t="shared" si="663"/>
        <v>0</v>
      </c>
      <c r="AX199" s="45"/>
      <c r="AY199" s="12">
        <f t="shared" si="664"/>
        <v>0</v>
      </c>
      <c r="AZ199" s="23">
        <f t="shared" si="665"/>
        <v>0</v>
      </c>
      <c r="BA199" s="45"/>
      <c r="BB199" s="12">
        <f t="shared" si="666"/>
        <v>0</v>
      </c>
      <c r="BC199" s="23">
        <f t="shared" si="667"/>
        <v>0</v>
      </c>
      <c r="BD199" s="45"/>
      <c r="BE199" s="12">
        <f t="shared" si="668"/>
        <v>0</v>
      </c>
      <c r="BF199" s="23">
        <f t="shared" si="669"/>
        <v>0</v>
      </c>
      <c r="BG199" s="45"/>
      <c r="BH199" s="12">
        <f t="shared" si="670"/>
        <v>0</v>
      </c>
      <c r="BI199" s="23">
        <f t="shared" si="671"/>
        <v>0</v>
      </c>
      <c r="BJ199" s="45"/>
      <c r="BK199" s="12">
        <f t="shared" si="672"/>
        <v>0</v>
      </c>
      <c r="BL199" s="23">
        <f t="shared" si="673"/>
        <v>0</v>
      </c>
      <c r="BM199" s="45"/>
      <c r="BN199" s="12">
        <f t="shared" si="674"/>
        <v>0</v>
      </c>
      <c r="BO199" s="23">
        <f t="shared" si="675"/>
        <v>0</v>
      </c>
      <c r="BP199" s="45"/>
      <c r="BQ199" s="12">
        <f t="shared" si="676"/>
        <v>0</v>
      </c>
      <c r="BR199" s="23">
        <f t="shared" si="677"/>
        <v>0</v>
      </c>
      <c r="BS199" s="45"/>
      <c r="BT199" s="12">
        <f t="shared" si="678"/>
        <v>0</v>
      </c>
      <c r="BU199" s="23">
        <f t="shared" si="679"/>
        <v>0</v>
      </c>
      <c r="BV199" s="45"/>
      <c r="BW199" s="12">
        <f t="shared" si="680"/>
        <v>0</v>
      </c>
      <c r="BX199" s="23">
        <f t="shared" si="681"/>
        <v>0</v>
      </c>
      <c r="BY199" s="45"/>
      <c r="BZ199" s="12">
        <f t="shared" si="682"/>
        <v>0</v>
      </c>
      <c r="CA199" s="23">
        <f t="shared" si="683"/>
        <v>0</v>
      </c>
      <c r="CB199" s="45"/>
      <c r="CC199" s="12">
        <f t="shared" si="684"/>
        <v>0</v>
      </c>
      <c r="CD199" s="23">
        <f t="shared" si="685"/>
        <v>0</v>
      </c>
      <c r="CE199" s="45"/>
      <c r="CF199" s="12">
        <f t="shared" si="686"/>
        <v>0</v>
      </c>
      <c r="CG199" s="23">
        <f t="shared" si="687"/>
        <v>0</v>
      </c>
      <c r="CH199" s="45"/>
      <c r="CI199" s="12">
        <f t="shared" si="688"/>
        <v>0</v>
      </c>
      <c r="CJ199" s="23">
        <f t="shared" si="689"/>
        <v>0</v>
      </c>
      <c r="CK199" s="45"/>
      <c r="CL199" s="12">
        <f t="shared" si="690"/>
        <v>0</v>
      </c>
      <c r="CM199" s="23">
        <f t="shared" si="691"/>
        <v>0</v>
      </c>
      <c r="CN199" s="45"/>
      <c r="CO199" s="12">
        <f t="shared" si="692"/>
        <v>0</v>
      </c>
      <c r="CP199" s="23">
        <f t="shared" si="693"/>
        <v>0</v>
      </c>
      <c r="CQ199" s="45"/>
      <c r="CR199" s="12">
        <f t="shared" si="694"/>
        <v>0</v>
      </c>
      <c r="CS199" s="23">
        <f t="shared" si="695"/>
        <v>0</v>
      </c>
      <c r="CT199" s="45"/>
      <c r="CU199" s="12">
        <f t="shared" si="696"/>
        <v>0</v>
      </c>
      <c r="CV199" s="23">
        <f t="shared" si="697"/>
        <v>0</v>
      </c>
      <c r="CW199" s="45"/>
      <c r="CX199" s="12">
        <f t="shared" si="698"/>
        <v>0</v>
      </c>
      <c r="CY199" s="24">
        <f t="shared" si="699"/>
        <v>0</v>
      </c>
      <c r="CZ199" s="45"/>
      <c r="DA199" s="12">
        <f t="shared" si="700"/>
        <v>0</v>
      </c>
      <c r="DB199" s="23">
        <f t="shared" si="701"/>
        <v>0</v>
      </c>
    </row>
    <row r="200" spans="1:106" ht="15.75" thickBot="1" x14ac:dyDescent="0.35">
      <c r="A200" s="1"/>
      <c r="B200" s="1"/>
      <c r="C200" s="1"/>
      <c r="D200" s="116" t="str">
        <f t="shared" si="0"/>
        <v>-</v>
      </c>
      <c r="E200" s="224" t="s">
        <v>314</v>
      </c>
      <c r="F200" s="241"/>
      <c r="G200" s="242"/>
      <c r="H200" s="242"/>
      <c r="I200" s="243"/>
      <c r="J200" s="217"/>
      <c r="K200" s="218"/>
      <c r="L200" s="219"/>
      <c r="M200" s="219"/>
      <c r="N200" s="220"/>
      <c r="O200" s="221"/>
      <c r="P200" s="222"/>
      <c r="Q200" s="220"/>
      <c r="R200" s="221"/>
      <c r="S200" s="222"/>
      <c r="T200" s="220"/>
      <c r="U200" s="221"/>
      <c r="V200" s="222"/>
      <c r="W200" s="220"/>
      <c r="X200" s="221"/>
      <c r="Y200" s="222"/>
      <c r="Z200" s="220"/>
      <c r="AA200" s="221"/>
      <c r="AB200" s="222"/>
      <c r="AC200" s="220"/>
      <c r="AD200" s="221"/>
      <c r="AE200" s="222"/>
      <c r="AF200" s="220"/>
      <c r="AG200" s="221"/>
      <c r="AH200" s="222"/>
      <c r="AI200" s="220"/>
      <c r="AJ200" s="221"/>
      <c r="AK200" s="222"/>
      <c r="AL200" s="220"/>
      <c r="AM200" s="221"/>
      <c r="AN200" s="222"/>
      <c r="AO200" s="220"/>
      <c r="AP200" s="221"/>
      <c r="AQ200" s="222"/>
      <c r="AR200" s="220"/>
      <c r="AS200" s="221"/>
      <c r="AT200" s="222"/>
      <c r="AU200" s="220"/>
      <c r="AV200" s="221"/>
      <c r="AW200" s="222"/>
      <c r="AX200" s="220"/>
      <c r="AY200" s="221"/>
      <c r="AZ200" s="222"/>
      <c r="BA200" s="220"/>
      <c r="BB200" s="221"/>
      <c r="BC200" s="222"/>
      <c r="BD200" s="220"/>
      <c r="BE200" s="221"/>
      <c r="BF200" s="222"/>
      <c r="BG200" s="220"/>
      <c r="BH200" s="221"/>
      <c r="BI200" s="222"/>
      <c r="BJ200" s="220"/>
      <c r="BK200" s="221"/>
      <c r="BL200" s="222"/>
      <c r="BM200" s="220"/>
      <c r="BN200" s="221"/>
      <c r="BO200" s="222"/>
      <c r="BP200" s="220"/>
      <c r="BQ200" s="221"/>
      <c r="BR200" s="222"/>
      <c r="BS200" s="220"/>
      <c r="BT200" s="221"/>
      <c r="BU200" s="222"/>
      <c r="BV200" s="220"/>
      <c r="BW200" s="221"/>
      <c r="BX200" s="222"/>
      <c r="BY200" s="220"/>
      <c r="BZ200" s="221"/>
      <c r="CA200" s="222"/>
      <c r="CB200" s="220"/>
      <c r="CC200" s="221"/>
      <c r="CD200" s="222"/>
      <c r="CE200" s="220"/>
      <c r="CF200" s="221"/>
      <c r="CG200" s="222"/>
      <c r="CH200" s="220"/>
      <c r="CI200" s="221"/>
      <c r="CJ200" s="222"/>
      <c r="CK200" s="220"/>
      <c r="CL200" s="221"/>
      <c r="CM200" s="222"/>
      <c r="CN200" s="220"/>
      <c r="CO200" s="221"/>
      <c r="CP200" s="222"/>
      <c r="CQ200" s="220"/>
      <c r="CR200" s="221"/>
      <c r="CS200" s="222"/>
      <c r="CT200" s="220"/>
      <c r="CU200" s="221"/>
      <c r="CV200" s="222"/>
      <c r="CW200" s="220"/>
      <c r="CX200" s="221"/>
      <c r="CY200" s="223"/>
      <c r="CZ200" s="220"/>
      <c r="DA200" s="221"/>
      <c r="DB200" s="222"/>
    </row>
    <row r="201" spans="1:106" ht="15.75" thickBot="1" x14ac:dyDescent="0.35">
      <c r="A201" s="1"/>
      <c r="B201" s="1"/>
      <c r="C201" s="1"/>
      <c r="D201" s="116" t="str">
        <f>IF(DB201=0,"-","Y")</f>
        <v>-</v>
      </c>
      <c r="E201" s="249" t="s">
        <v>316</v>
      </c>
      <c r="F201" s="250"/>
      <c r="G201" s="251"/>
      <c r="H201" s="251"/>
      <c r="I201" s="252"/>
      <c r="J201" s="125"/>
      <c r="K201" s="126" t="str">
        <f>+IF(F201="","",IF(F201=VLOOKUP(F201,'Master Data (December 2025)'!$B$10:$B$1857,1),"-","No Data"))</f>
        <v/>
      </c>
      <c r="L201" s="127">
        <v>1</v>
      </c>
      <c r="M201" s="127">
        <v>1</v>
      </c>
      <c r="N201" s="45"/>
      <c r="O201" s="12">
        <f>(N201*$I201)/$L201*$M201</f>
        <v>0</v>
      </c>
      <c r="P201" s="23">
        <f>N201</f>
        <v>0</v>
      </c>
      <c r="Q201" s="45"/>
      <c r="R201" s="12">
        <f>(Q201*$I201)/$L201*$M201</f>
        <v>0</v>
      </c>
      <c r="S201" s="23">
        <f>Q201+P201</f>
        <v>0</v>
      </c>
      <c r="T201" s="45"/>
      <c r="U201" s="12">
        <f>(T201*$I201)/$L201*$M201</f>
        <v>0</v>
      </c>
      <c r="V201" s="23">
        <f>T201+S201</f>
        <v>0</v>
      </c>
      <c r="W201" s="45"/>
      <c r="X201" s="12">
        <f>(W201*$I201)/$L201*$M201</f>
        <v>0</v>
      </c>
      <c r="Y201" s="23">
        <f>W201+V201</f>
        <v>0</v>
      </c>
      <c r="Z201" s="45"/>
      <c r="AA201" s="12">
        <f>(Z201*$I201)/$L201*$M201</f>
        <v>0</v>
      </c>
      <c r="AB201" s="23">
        <f>Z201+Y201</f>
        <v>0</v>
      </c>
      <c r="AC201" s="45"/>
      <c r="AD201" s="12">
        <f>(AC201*$I201)/$L201*$M201</f>
        <v>0</v>
      </c>
      <c r="AE201" s="23">
        <f>AC201+AB201</f>
        <v>0</v>
      </c>
      <c r="AF201" s="45"/>
      <c r="AG201" s="12">
        <f>(AF201*$I201)/$L201*$M201</f>
        <v>0</v>
      </c>
      <c r="AH201" s="23">
        <f>AF201+AE201</f>
        <v>0</v>
      </c>
      <c r="AI201" s="45"/>
      <c r="AJ201" s="12">
        <f>(AI201*$I201)/$L201*$M201</f>
        <v>0</v>
      </c>
      <c r="AK201" s="23">
        <f>AI201+AH201</f>
        <v>0</v>
      </c>
      <c r="AL201" s="45"/>
      <c r="AM201" s="12">
        <f>(AL201*$I201)/$L201*$M201</f>
        <v>0</v>
      </c>
      <c r="AN201" s="23">
        <f>AL201+AK201</f>
        <v>0</v>
      </c>
      <c r="AO201" s="45"/>
      <c r="AP201" s="12">
        <f>(AO201*$I201)/$L201*$M201</f>
        <v>0</v>
      </c>
      <c r="AQ201" s="23">
        <f>AO201+AN201</f>
        <v>0</v>
      </c>
      <c r="AR201" s="45"/>
      <c r="AS201" s="12">
        <f>(AR201*$I201)/$L201*$M201</f>
        <v>0</v>
      </c>
      <c r="AT201" s="23">
        <f>AR201+AQ201</f>
        <v>0</v>
      </c>
      <c r="AU201" s="45"/>
      <c r="AV201" s="12">
        <f>(AU201*$I201)/$L201*$M201</f>
        <v>0</v>
      </c>
      <c r="AW201" s="23">
        <f>AU201+AT201</f>
        <v>0</v>
      </c>
      <c r="AX201" s="45"/>
      <c r="AY201" s="12">
        <f>(AX201*$I201)/$L201*$M201</f>
        <v>0</v>
      </c>
      <c r="AZ201" s="23">
        <f>AX201+AW201</f>
        <v>0</v>
      </c>
      <c r="BA201" s="45"/>
      <c r="BB201" s="12">
        <f>(BA201*$I201)/$L201*$M201</f>
        <v>0</v>
      </c>
      <c r="BC201" s="23">
        <f>BA201+AZ201</f>
        <v>0</v>
      </c>
      <c r="BD201" s="45"/>
      <c r="BE201" s="12">
        <f>(BD201*$I201)/$L201*$M201</f>
        <v>0</v>
      </c>
      <c r="BF201" s="23">
        <f>BD201+BC201</f>
        <v>0</v>
      </c>
      <c r="BG201" s="45"/>
      <c r="BH201" s="12">
        <f>(BG201*$I201)/$L201*$M201</f>
        <v>0</v>
      </c>
      <c r="BI201" s="23">
        <f>BG201+BF201</f>
        <v>0</v>
      </c>
      <c r="BJ201" s="45"/>
      <c r="BK201" s="12">
        <f>(BJ201*$I201)/$L201*$M201</f>
        <v>0</v>
      </c>
      <c r="BL201" s="23">
        <f>BJ201+BI201</f>
        <v>0</v>
      </c>
      <c r="BM201" s="45"/>
      <c r="BN201" s="12">
        <f>(BM201*$I201)/$L201*$M201</f>
        <v>0</v>
      </c>
      <c r="BO201" s="23">
        <f>BM201+BL201</f>
        <v>0</v>
      </c>
      <c r="BP201" s="45"/>
      <c r="BQ201" s="12">
        <f>(BP201*$I201)/$L201*$M201</f>
        <v>0</v>
      </c>
      <c r="BR201" s="23">
        <f>BP201+BO201</f>
        <v>0</v>
      </c>
      <c r="BS201" s="45"/>
      <c r="BT201" s="12">
        <f>(BS201*$I201)/$L201*$M201</f>
        <v>0</v>
      </c>
      <c r="BU201" s="23">
        <f>BS201+BR201</f>
        <v>0</v>
      </c>
      <c r="BV201" s="45"/>
      <c r="BW201" s="12">
        <f>(BV201*$I201)/$L201*$M201</f>
        <v>0</v>
      </c>
      <c r="BX201" s="23">
        <f>BV201+BU201</f>
        <v>0</v>
      </c>
      <c r="BY201" s="45"/>
      <c r="BZ201" s="12">
        <f>(BY201*$I201)/$L201*$M201</f>
        <v>0</v>
      </c>
      <c r="CA201" s="23">
        <f>BY201+BX201</f>
        <v>0</v>
      </c>
      <c r="CB201" s="45"/>
      <c r="CC201" s="12">
        <f>(CB201*$I201)/$L201*$M201</f>
        <v>0</v>
      </c>
      <c r="CD201" s="23">
        <f>CB201+CA201</f>
        <v>0</v>
      </c>
      <c r="CE201" s="45"/>
      <c r="CF201" s="12">
        <f>(CE201*$I201)/$L201*$M201</f>
        <v>0</v>
      </c>
      <c r="CG201" s="23">
        <f>CE201+CD201</f>
        <v>0</v>
      </c>
      <c r="CH201" s="45"/>
      <c r="CI201" s="12">
        <f>(CH201*$I201)/$L201*$M201</f>
        <v>0</v>
      </c>
      <c r="CJ201" s="23">
        <f>CH201+CG201</f>
        <v>0</v>
      </c>
      <c r="CK201" s="45"/>
      <c r="CL201" s="12">
        <f>(CK201*$I201)/$L201*$M201</f>
        <v>0</v>
      </c>
      <c r="CM201" s="23">
        <f>CK201+CJ201</f>
        <v>0</v>
      </c>
      <c r="CN201" s="45"/>
      <c r="CO201" s="12">
        <f>(CN201*$I201)/$L201*$M201</f>
        <v>0</v>
      </c>
      <c r="CP201" s="23">
        <f>CN201+CM201</f>
        <v>0</v>
      </c>
      <c r="CQ201" s="45"/>
      <c r="CR201" s="12">
        <f>(CQ201*$I201)/$L201*$M201</f>
        <v>0</v>
      </c>
      <c r="CS201" s="23">
        <f>CQ201+CP201</f>
        <v>0</v>
      </c>
      <c r="CT201" s="45"/>
      <c r="CU201" s="12">
        <f>(CT201*$I201)/$L201*$M201</f>
        <v>0</v>
      </c>
      <c r="CV201" s="23">
        <f>CT201+CS201</f>
        <v>0</v>
      </c>
      <c r="CW201" s="45"/>
      <c r="CX201" s="12">
        <f>(CW201*$I201)/$L201*$M201</f>
        <v>0</v>
      </c>
      <c r="CY201" s="24">
        <f>CW201+CV201</f>
        <v>0</v>
      </c>
      <c r="CZ201" s="45"/>
      <c r="DA201" s="12">
        <f>(CZ201*$I201)/$L201*$M201</f>
        <v>0</v>
      </c>
      <c r="DB201" s="23">
        <f>CZ201+CY201</f>
        <v>0</v>
      </c>
    </row>
    <row r="202" spans="1:106" ht="15.75" thickBot="1" x14ac:dyDescent="0.35">
      <c r="A202" s="1"/>
      <c r="B202" s="1"/>
      <c r="C202" s="1"/>
      <c r="D202" s="116" t="str">
        <f>IF(DB202=0,"-","Y")</f>
        <v>-</v>
      </c>
      <c r="E202" s="249" t="s">
        <v>317</v>
      </c>
      <c r="F202" s="250"/>
      <c r="G202" s="251"/>
      <c r="H202" s="251"/>
      <c r="I202" s="252"/>
      <c r="J202" s="125"/>
      <c r="K202" s="126" t="str">
        <f>+IF(F202="","",IF(F202=VLOOKUP(F202,'Master Data (December 2025)'!$B$10:$B$1857,1),"-","No Data"))</f>
        <v/>
      </c>
      <c r="L202" s="127">
        <v>1</v>
      </c>
      <c r="M202" s="127">
        <v>1</v>
      </c>
      <c r="N202" s="45"/>
      <c r="O202" s="12">
        <f>(N202*$I202)/$L202*$M202</f>
        <v>0</v>
      </c>
      <c r="P202" s="23">
        <f>N202</f>
        <v>0</v>
      </c>
      <c r="Q202" s="45"/>
      <c r="R202" s="12">
        <f>(Q202*$I202)/$L202*$M202</f>
        <v>0</v>
      </c>
      <c r="S202" s="23">
        <f>Q202+P202</f>
        <v>0</v>
      </c>
      <c r="T202" s="45"/>
      <c r="U202" s="12">
        <f>(T202*$I202)/$L202*$M202</f>
        <v>0</v>
      </c>
      <c r="V202" s="23">
        <f>T202+S202</f>
        <v>0</v>
      </c>
      <c r="W202" s="45"/>
      <c r="X202" s="12">
        <f>(W202*$I202)/$L202*$M202</f>
        <v>0</v>
      </c>
      <c r="Y202" s="23">
        <f>W202+V202</f>
        <v>0</v>
      </c>
      <c r="Z202" s="45"/>
      <c r="AA202" s="12">
        <f>(Z202*$I202)/$L202*$M202</f>
        <v>0</v>
      </c>
      <c r="AB202" s="23">
        <f>Z202+Y202</f>
        <v>0</v>
      </c>
      <c r="AC202" s="45"/>
      <c r="AD202" s="12">
        <f>(AC202*$I202)/$L202*$M202</f>
        <v>0</v>
      </c>
      <c r="AE202" s="23">
        <f>AC202+AB202</f>
        <v>0</v>
      </c>
      <c r="AF202" s="45"/>
      <c r="AG202" s="12">
        <f>(AF202*$I202)/$L202*$M202</f>
        <v>0</v>
      </c>
      <c r="AH202" s="23">
        <f>AF202+AE202</f>
        <v>0</v>
      </c>
      <c r="AI202" s="45"/>
      <c r="AJ202" s="12">
        <f>(AI202*$I202)/$L202*$M202</f>
        <v>0</v>
      </c>
      <c r="AK202" s="23">
        <f>AI202+AH202</f>
        <v>0</v>
      </c>
      <c r="AL202" s="45"/>
      <c r="AM202" s="12">
        <f>(AL202*$I202)/$L202*$M202</f>
        <v>0</v>
      </c>
      <c r="AN202" s="23">
        <f>AL202+AK202</f>
        <v>0</v>
      </c>
      <c r="AO202" s="45"/>
      <c r="AP202" s="12">
        <f>(AO202*$I202)/$L202*$M202</f>
        <v>0</v>
      </c>
      <c r="AQ202" s="23">
        <f>AO202+AN202</f>
        <v>0</v>
      </c>
      <c r="AR202" s="45"/>
      <c r="AS202" s="12">
        <f>(AR202*$I202)/$L202*$M202</f>
        <v>0</v>
      </c>
      <c r="AT202" s="23">
        <f>AR202+AQ202</f>
        <v>0</v>
      </c>
      <c r="AU202" s="45"/>
      <c r="AV202" s="12">
        <f>(AU202*$I202)/$L202*$M202</f>
        <v>0</v>
      </c>
      <c r="AW202" s="23">
        <f>AU202+AT202</f>
        <v>0</v>
      </c>
      <c r="AX202" s="45"/>
      <c r="AY202" s="12">
        <f>(AX202*$I202)/$L202*$M202</f>
        <v>0</v>
      </c>
      <c r="AZ202" s="23">
        <f>AX202+AW202</f>
        <v>0</v>
      </c>
      <c r="BA202" s="45"/>
      <c r="BB202" s="12">
        <f>(BA202*$I202)/$L202*$M202</f>
        <v>0</v>
      </c>
      <c r="BC202" s="23">
        <f>BA202+AZ202</f>
        <v>0</v>
      </c>
      <c r="BD202" s="45"/>
      <c r="BE202" s="12">
        <f>(BD202*$I202)/$L202*$M202</f>
        <v>0</v>
      </c>
      <c r="BF202" s="23">
        <f>BD202+BC202</f>
        <v>0</v>
      </c>
      <c r="BG202" s="45"/>
      <c r="BH202" s="12">
        <f>(BG202*$I202)/$L202*$M202</f>
        <v>0</v>
      </c>
      <c r="BI202" s="23">
        <f>BG202+BF202</f>
        <v>0</v>
      </c>
      <c r="BJ202" s="45"/>
      <c r="BK202" s="12">
        <f>(BJ202*$I202)/$L202*$M202</f>
        <v>0</v>
      </c>
      <c r="BL202" s="23">
        <f>BJ202+BI202</f>
        <v>0</v>
      </c>
      <c r="BM202" s="45"/>
      <c r="BN202" s="12">
        <f>(BM202*$I202)/$L202*$M202</f>
        <v>0</v>
      </c>
      <c r="BO202" s="23">
        <f>BM202+BL202</f>
        <v>0</v>
      </c>
      <c r="BP202" s="45"/>
      <c r="BQ202" s="12">
        <f>(BP202*$I202)/$L202*$M202</f>
        <v>0</v>
      </c>
      <c r="BR202" s="23">
        <f>BP202+BO202</f>
        <v>0</v>
      </c>
      <c r="BS202" s="45"/>
      <c r="BT202" s="12">
        <f>(BS202*$I202)/$L202*$M202</f>
        <v>0</v>
      </c>
      <c r="BU202" s="23">
        <f>BS202+BR202</f>
        <v>0</v>
      </c>
      <c r="BV202" s="45"/>
      <c r="BW202" s="12">
        <f>(BV202*$I202)/$L202*$M202</f>
        <v>0</v>
      </c>
      <c r="BX202" s="23">
        <f>BV202+BU202</f>
        <v>0</v>
      </c>
      <c r="BY202" s="45"/>
      <c r="BZ202" s="12">
        <f>(BY202*$I202)/$L202*$M202</f>
        <v>0</v>
      </c>
      <c r="CA202" s="23">
        <f>BY202+BX202</f>
        <v>0</v>
      </c>
      <c r="CB202" s="45"/>
      <c r="CC202" s="12">
        <f>(CB202*$I202)/$L202*$M202</f>
        <v>0</v>
      </c>
      <c r="CD202" s="23">
        <f>CB202+CA202</f>
        <v>0</v>
      </c>
      <c r="CE202" s="45"/>
      <c r="CF202" s="12">
        <f>(CE202*$I202)/$L202*$M202</f>
        <v>0</v>
      </c>
      <c r="CG202" s="23">
        <f>CE202+CD202</f>
        <v>0</v>
      </c>
      <c r="CH202" s="45"/>
      <c r="CI202" s="12">
        <f>(CH202*$I202)/$L202*$M202</f>
        <v>0</v>
      </c>
      <c r="CJ202" s="23">
        <f>CH202+CG202</f>
        <v>0</v>
      </c>
      <c r="CK202" s="45"/>
      <c r="CL202" s="12">
        <f>(CK202*$I202)/$L202*$M202</f>
        <v>0</v>
      </c>
      <c r="CM202" s="23">
        <f>CK202+CJ202</f>
        <v>0</v>
      </c>
      <c r="CN202" s="45"/>
      <c r="CO202" s="12">
        <f>(CN202*$I202)/$L202*$M202</f>
        <v>0</v>
      </c>
      <c r="CP202" s="23">
        <f>CN202+CM202</f>
        <v>0</v>
      </c>
      <c r="CQ202" s="45"/>
      <c r="CR202" s="12">
        <f>(CQ202*$I202)/$L202*$M202</f>
        <v>0</v>
      </c>
      <c r="CS202" s="23">
        <f>CQ202+CP202</f>
        <v>0</v>
      </c>
      <c r="CT202" s="45"/>
      <c r="CU202" s="12">
        <f>(CT202*$I202)/$L202*$M202</f>
        <v>0</v>
      </c>
      <c r="CV202" s="23">
        <f>CT202+CS202</f>
        <v>0</v>
      </c>
      <c r="CW202" s="45"/>
      <c r="CX202" s="12">
        <f>(CW202*$I202)/$L202*$M202</f>
        <v>0</v>
      </c>
      <c r="CY202" s="24">
        <f>CW202+CV202</f>
        <v>0</v>
      </c>
      <c r="CZ202" s="45"/>
      <c r="DA202" s="12">
        <f>(CZ202*$I202)/$L202*$M202</f>
        <v>0</v>
      </c>
      <c r="DB202" s="23">
        <f>CZ202+CY202</f>
        <v>0</v>
      </c>
    </row>
    <row r="203" spans="1:106" ht="15.75" thickBot="1" x14ac:dyDescent="0.35">
      <c r="A203" s="1"/>
      <c r="B203" s="1"/>
      <c r="C203" s="1"/>
      <c r="D203" s="116" t="str">
        <f t="shared" si="0"/>
        <v>-</v>
      </c>
      <c r="E203" s="249" t="s">
        <v>315</v>
      </c>
      <c r="F203" s="250"/>
      <c r="G203" s="251"/>
      <c r="H203" s="251"/>
      <c r="I203" s="252"/>
      <c r="J203" s="125"/>
      <c r="K203" s="126" t="str">
        <f>+IF(F203="","",IF(F203=VLOOKUP(F203,'Master Data (December 2025)'!$B$10:$B$1857,1),"-","No Data"))</f>
        <v/>
      </c>
      <c r="L203" s="127">
        <v>1</v>
      </c>
      <c r="M203" s="127">
        <v>1</v>
      </c>
      <c r="N203" s="45"/>
      <c r="O203" s="12">
        <f t="shared" si="62"/>
        <v>0</v>
      </c>
      <c r="P203" s="23">
        <f t="shared" ref="P203:P213" si="703">N203</f>
        <v>0</v>
      </c>
      <c r="Q203" s="45"/>
      <c r="R203" s="12">
        <f t="shared" si="2"/>
        <v>0</v>
      </c>
      <c r="S203" s="23">
        <f t="shared" si="3"/>
        <v>0</v>
      </c>
      <c r="T203" s="45"/>
      <c r="U203" s="12">
        <f t="shared" si="4"/>
        <v>0</v>
      </c>
      <c r="V203" s="23">
        <f t="shared" si="5"/>
        <v>0</v>
      </c>
      <c r="W203" s="45"/>
      <c r="X203" s="12">
        <f t="shared" si="6"/>
        <v>0</v>
      </c>
      <c r="Y203" s="23">
        <f t="shared" si="7"/>
        <v>0</v>
      </c>
      <c r="Z203" s="45"/>
      <c r="AA203" s="12">
        <f t="shared" si="8"/>
        <v>0</v>
      </c>
      <c r="AB203" s="23">
        <f t="shared" si="254"/>
        <v>0</v>
      </c>
      <c r="AC203" s="45"/>
      <c r="AD203" s="12">
        <f t="shared" si="10"/>
        <v>0</v>
      </c>
      <c r="AE203" s="23">
        <f t="shared" si="11"/>
        <v>0</v>
      </c>
      <c r="AF203" s="45"/>
      <c r="AG203" s="12">
        <f t="shared" si="12"/>
        <v>0</v>
      </c>
      <c r="AH203" s="23">
        <f t="shared" si="13"/>
        <v>0</v>
      </c>
      <c r="AI203" s="45"/>
      <c r="AJ203" s="12">
        <f t="shared" si="14"/>
        <v>0</v>
      </c>
      <c r="AK203" s="23">
        <f t="shared" si="15"/>
        <v>0</v>
      </c>
      <c r="AL203" s="45"/>
      <c r="AM203" s="12">
        <f t="shared" si="16"/>
        <v>0</v>
      </c>
      <c r="AN203" s="23">
        <f t="shared" si="17"/>
        <v>0</v>
      </c>
      <c r="AO203" s="45"/>
      <c r="AP203" s="12">
        <f t="shared" si="18"/>
        <v>0</v>
      </c>
      <c r="AQ203" s="23">
        <f t="shared" si="19"/>
        <v>0</v>
      </c>
      <c r="AR203" s="45"/>
      <c r="AS203" s="12">
        <f t="shared" si="20"/>
        <v>0</v>
      </c>
      <c r="AT203" s="23">
        <f t="shared" si="21"/>
        <v>0</v>
      </c>
      <c r="AU203" s="45"/>
      <c r="AV203" s="12">
        <f t="shared" si="22"/>
        <v>0</v>
      </c>
      <c r="AW203" s="23">
        <f t="shared" si="23"/>
        <v>0</v>
      </c>
      <c r="AX203" s="45"/>
      <c r="AY203" s="12">
        <f t="shared" si="24"/>
        <v>0</v>
      </c>
      <c r="AZ203" s="23">
        <f t="shared" si="25"/>
        <v>0</v>
      </c>
      <c r="BA203" s="45"/>
      <c r="BB203" s="12">
        <f t="shared" si="26"/>
        <v>0</v>
      </c>
      <c r="BC203" s="23">
        <f t="shared" si="27"/>
        <v>0</v>
      </c>
      <c r="BD203" s="45"/>
      <c r="BE203" s="12">
        <f t="shared" si="28"/>
        <v>0</v>
      </c>
      <c r="BF203" s="23">
        <f t="shared" si="29"/>
        <v>0</v>
      </c>
      <c r="BG203" s="45"/>
      <c r="BH203" s="12">
        <f t="shared" si="30"/>
        <v>0</v>
      </c>
      <c r="BI203" s="23">
        <f t="shared" si="31"/>
        <v>0</v>
      </c>
      <c r="BJ203" s="45"/>
      <c r="BK203" s="12">
        <f t="shared" si="32"/>
        <v>0</v>
      </c>
      <c r="BL203" s="23">
        <f t="shared" si="33"/>
        <v>0</v>
      </c>
      <c r="BM203" s="45"/>
      <c r="BN203" s="12">
        <f t="shared" si="34"/>
        <v>0</v>
      </c>
      <c r="BO203" s="23">
        <f t="shared" si="35"/>
        <v>0</v>
      </c>
      <c r="BP203" s="45"/>
      <c r="BQ203" s="12">
        <f t="shared" si="36"/>
        <v>0</v>
      </c>
      <c r="BR203" s="23">
        <f t="shared" si="37"/>
        <v>0</v>
      </c>
      <c r="BS203" s="45"/>
      <c r="BT203" s="12">
        <f t="shared" si="38"/>
        <v>0</v>
      </c>
      <c r="BU203" s="23">
        <f t="shared" si="39"/>
        <v>0</v>
      </c>
      <c r="BV203" s="45"/>
      <c r="BW203" s="12">
        <f t="shared" si="40"/>
        <v>0</v>
      </c>
      <c r="BX203" s="23">
        <f t="shared" si="41"/>
        <v>0</v>
      </c>
      <c r="BY203" s="45"/>
      <c r="BZ203" s="12">
        <f t="shared" si="42"/>
        <v>0</v>
      </c>
      <c r="CA203" s="23">
        <f t="shared" si="43"/>
        <v>0</v>
      </c>
      <c r="CB203" s="45"/>
      <c r="CC203" s="12">
        <f t="shared" si="44"/>
        <v>0</v>
      </c>
      <c r="CD203" s="23">
        <f t="shared" si="255"/>
        <v>0</v>
      </c>
      <c r="CE203" s="45"/>
      <c r="CF203" s="12">
        <f t="shared" si="46"/>
        <v>0</v>
      </c>
      <c r="CG203" s="23">
        <f t="shared" si="47"/>
        <v>0</v>
      </c>
      <c r="CH203" s="45"/>
      <c r="CI203" s="12">
        <f t="shared" si="48"/>
        <v>0</v>
      </c>
      <c r="CJ203" s="23">
        <f t="shared" si="49"/>
        <v>0</v>
      </c>
      <c r="CK203" s="45"/>
      <c r="CL203" s="12">
        <f t="shared" si="50"/>
        <v>0</v>
      </c>
      <c r="CM203" s="23">
        <f t="shared" si="63"/>
        <v>0</v>
      </c>
      <c r="CN203" s="45"/>
      <c r="CO203" s="12">
        <f t="shared" si="52"/>
        <v>0</v>
      </c>
      <c r="CP203" s="23">
        <f t="shared" si="53"/>
        <v>0</v>
      </c>
      <c r="CQ203" s="45"/>
      <c r="CR203" s="12">
        <f t="shared" si="54"/>
        <v>0</v>
      </c>
      <c r="CS203" s="23">
        <f t="shared" si="55"/>
        <v>0</v>
      </c>
      <c r="CT203" s="45"/>
      <c r="CU203" s="12">
        <f t="shared" si="56"/>
        <v>0</v>
      </c>
      <c r="CV203" s="23">
        <f t="shared" si="57"/>
        <v>0</v>
      </c>
      <c r="CW203" s="45"/>
      <c r="CX203" s="12">
        <f t="shared" si="58"/>
        <v>0</v>
      </c>
      <c r="CY203" s="24">
        <f t="shared" si="59"/>
        <v>0</v>
      </c>
      <c r="CZ203" s="45"/>
      <c r="DA203" s="12">
        <f t="shared" si="60"/>
        <v>0</v>
      </c>
      <c r="DB203" s="23">
        <f t="shared" si="61"/>
        <v>0</v>
      </c>
    </row>
    <row r="204" spans="1:106" ht="15.75" hidden="1" thickBot="1" x14ac:dyDescent="0.35">
      <c r="A204" s="1"/>
      <c r="B204" s="1"/>
      <c r="C204" s="1"/>
      <c r="D204" s="116" t="str">
        <f t="shared" si="0"/>
        <v>-</v>
      </c>
      <c r="E204" s="206"/>
      <c r="F204" s="91"/>
      <c r="G204" s="92"/>
      <c r="H204" s="92"/>
      <c r="I204" s="11"/>
      <c r="J204" s="125"/>
      <c r="K204" s="126" t="str">
        <f>+IF(F204="","",IF(F204=VLOOKUP(F204,'Master Data (December 2025)'!$B$10:$B$1857,1),"-","No Data"))</f>
        <v/>
      </c>
      <c r="L204" s="127">
        <v>1</v>
      </c>
      <c r="M204" s="127">
        <v>1</v>
      </c>
      <c r="N204" s="45"/>
      <c r="O204" s="12">
        <f t="shared" ref="O204:O222" si="704">(N204*$I204)/$L204*$M204</f>
        <v>0</v>
      </c>
      <c r="P204" s="23">
        <f t="shared" si="703"/>
        <v>0</v>
      </c>
      <c r="Q204" s="45"/>
      <c r="R204" s="12">
        <f t="shared" ref="R204:R222" si="705">(Q204*$I204)/$L204*$M204</f>
        <v>0</v>
      </c>
      <c r="S204" s="23">
        <f t="shared" si="3"/>
        <v>0</v>
      </c>
      <c r="T204" s="45"/>
      <c r="U204" s="12">
        <f t="shared" ref="U204:U222" si="706">(T204*$I204)/$L204*$M204</f>
        <v>0</v>
      </c>
      <c r="V204" s="23">
        <f t="shared" si="5"/>
        <v>0</v>
      </c>
      <c r="W204" s="45"/>
      <c r="X204" s="12">
        <f t="shared" ref="X204:X222" si="707">(W204*$I204)/$L204*$M204</f>
        <v>0</v>
      </c>
      <c r="Y204" s="23">
        <f t="shared" si="7"/>
        <v>0</v>
      </c>
      <c r="Z204" s="45"/>
      <c r="AA204" s="12">
        <f t="shared" ref="AA204:AA222" si="708">(Z204*$I204)/$L204*$M204</f>
        <v>0</v>
      </c>
      <c r="AB204" s="23">
        <f t="shared" si="254"/>
        <v>0</v>
      </c>
      <c r="AC204" s="45"/>
      <c r="AD204" s="12">
        <f t="shared" ref="AD204:AD222" si="709">(AC204*$I204)/$L204*$M204</f>
        <v>0</v>
      </c>
      <c r="AE204" s="23">
        <f t="shared" si="11"/>
        <v>0</v>
      </c>
      <c r="AF204" s="45"/>
      <c r="AG204" s="12">
        <f t="shared" ref="AG204:AG222" si="710">(AF204*$I204)/$L204*$M204</f>
        <v>0</v>
      </c>
      <c r="AH204" s="23">
        <f t="shared" si="13"/>
        <v>0</v>
      </c>
      <c r="AI204" s="45"/>
      <c r="AJ204" s="12">
        <f t="shared" ref="AJ204:AJ222" si="711">(AI204*$I204)/$L204*$M204</f>
        <v>0</v>
      </c>
      <c r="AK204" s="23">
        <f t="shared" si="15"/>
        <v>0</v>
      </c>
      <c r="AL204" s="45"/>
      <c r="AM204" s="12">
        <f t="shared" ref="AM204:AM222" si="712">(AL204*$I204)/$L204*$M204</f>
        <v>0</v>
      </c>
      <c r="AN204" s="23">
        <f t="shared" si="17"/>
        <v>0</v>
      </c>
      <c r="AO204" s="45"/>
      <c r="AP204" s="12">
        <f t="shared" ref="AP204:AP222" si="713">(AO204*$I204)/$L204*$M204</f>
        <v>0</v>
      </c>
      <c r="AQ204" s="23">
        <f t="shared" si="19"/>
        <v>0</v>
      </c>
      <c r="AR204" s="45"/>
      <c r="AS204" s="12">
        <f t="shared" ref="AS204:AS222" si="714">(AR204*$I204)/$L204*$M204</f>
        <v>0</v>
      </c>
      <c r="AT204" s="23">
        <f t="shared" si="21"/>
        <v>0</v>
      </c>
      <c r="AU204" s="45"/>
      <c r="AV204" s="12">
        <f t="shared" ref="AV204:AV222" si="715">(AU204*$I204)/$L204*$M204</f>
        <v>0</v>
      </c>
      <c r="AW204" s="23">
        <f t="shared" si="23"/>
        <v>0</v>
      </c>
      <c r="AX204" s="45"/>
      <c r="AY204" s="12">
        <f t="shared" ref="AY204:AY222" si="716">(AX204*$I204)/$L204*$M204</f>
        <v>0</v>
      </c>
      <c r="AZ204" s="23">
        <f t="shared" si="25"/>
        <v>0</v>
      </c>
      <c r="BA204" s="45"/>
      <c r="BB204" s="12">
        <f t="shared" ref="BB204:BB222" si="717">(BA204*$I204)/$L204*$M204</f>
        <v>0</v>
      </c>
      <c r="BC204" s="23">
        <f t="shared" si="27"/>
        <v>0</v>
      </c>
      <c r="BD204" s="45"/>
      <c r="BE204" s="12">
        <f t="shared" ref="BE204:BE222" si="718">(BD204*$I204)/$L204*$M204</f>
        <v>0</v>
      </c>
      <c r="BF204" s="23">
        <f t="shared" si="29"/>
        <v>0</v>
      </c>
      <c r="BG204" s="45"/>
      <c r="BH204" s="12">
        <f t="shared" ref="BH204:BH222" si="719">(BG204*$I204)/$L204*$M204</f>
        <v>0</v>
      </c>
      <c r="BI204" s="23">
        <f t="shared" si="31"/>
        <v>0</v>
      </c>
      <c r="BJ204" s="45"/>
      <c r="BK204" s="12">
        <f t="shared" ref="BK204:BK222" si="720">(BJ204*$I204)/$L204*$M204</f>
        <v>0</v>
      </c>
      <c r="BL204" s="23">
        <f t="shared" si="33"/>
        <v>0</v>
      </c>
      <c r="BM204" s="45"/>
      <c r="BN204" s="12">
        <f t="shared" ref="BN204:BN222" si="721">(BM204*$I204)/$L204*$M204</f>
        <v>0</v>
      </c>
      <c r="BO204" s="23">
        <f t="shared" si="35"/>
        <v>0</v>
      </c>
      <c r="BP204" s="45"/>
      <c r="BQ204" s="12">
        <f t="shared" ref="BQ204:BQ222" si="722">(BP204*$I204)/$L204*$M204</f>
        <v>0</v>
      </c>
      <c r="BR204" s="23">
        <f t="shared" si="37"/>
        <v>0</v>
      </c>
      <c r="BS204" s="45"/>
      <c r="BT204" s="12">
        <f t="shared" ref="BT204:BT222" si="723">(BS204*$I204)/$L204*$M204</f>
        <v>0</v>
      </c>
      <c r="BU204" s="23">
        <f t="shared" si="39"/>
        <v>0</v>
      </c>
      <c r="BV204" s="45"/>
      <c r="BW204" s="12">
        <f t="shared" ref="BW204:BW222" si="724">(BV204*$I204)/$L204*$M204</f>
        <v>0</v>
      </c>
      <c r="BX204" s="23">
        <f t="shared" si="41"/>
        <v>0</v>
      </c>
      <c r="BY204" s="45"/>
      <c r="BZ204" s="12">
        <f t="shared" ref="BZ204:BZ222" si="725">(BY204*$I204)/$L204*$M204</f>
        <v>0</v>
      </c>
      <c r="CA204" s="23">
        <f t="shared" si="43"/>
        <v>0</v>
      </c>
      <c r="CB204" s="45"/>
      <c r="CC204" s="12">
        <f t="shared" ref="CC204:CC222" si="726">(CB204*$I204)/$L204*$M204</f>
        <v>0</v>
      </c>
      <c r="CD204" s="23">
        <f t="shared" si="255"/>
        <v>0</v>
      </c>
      <c r="CE204" s="45"/>
      <c r="CF204" s="12">
        <f t="shared" ref="CF204:CF222" si="727">(CE204*$I204)/$L204*$M204</f>
        <v>0</v>
      </c>
      <c r="CG204" s="23">
        <f t="shared" si="47"/>
        <v>0</v>
      </c>
      <c r="CH204" s="45"/>
      <c r="CI204" s="12">
        <f t="shared" ref="CI204:CI222" si="728">(CH204*$I204)/$L204*$M204</f>
        <v>0</v>
      </c>
      <c r="CJ204" s="23">
        <f t="shared" si="49"/>
        <v>0</v>
      </c>
      <c r="CK204" s="45"/>
      <c r="CL204" s="12">
        <f t="shared" ref="CL204:CL222" si="729">(CK204*$I204)/$L204*$M204</f>
        <v>0</v>
      </c>
      <c r="CM204" s="23">
        <f t="shared" si="63"/>
        <v>0</v>
      </c>
      <c r="CN204" s="45"/>
      <c r="CO204" s="12">
        <f t="shared" ref="CO204:CO222" si="730">(CN204*$I204)/$L204*$M204</f>
        <v>0</v>
      </c>
      <c r="CP204" s="23">
        <f t="shared" si="53"/>
        <v>0</v>
      </c>
      <c r="CQ204" s="45"/>
      <c r="CR204" s="12">
        <f t="shared" ref="CR204:CR222" si="731">(CQ204*$I204)/$L204*$M204</f>
        <v>0</v>
      </c>
      <c r="CS204" s="23">
        <f t="shared" si="55"/>
        <v>0</v>
      </c>
      <c r="CT204" s="45"/>
      <c r="CU204" s="12">
        <f t="shared" ref="CU204:CU222" si="732">(CT204*$I204)/$L204*$M204</f>
        <v>0</v>
      </c>
      <c r="CV204" s="23">
        <f t="shared" si="57"/>
        <v>0</v>
      </c>
      <c r="CW204" s="45"/>
      <c r="CX204" s="12">
        <f t="shared" ref="CX204:CX222" si="733">(CW204*$I204)/$L204*$M204</f>
        <v>0</v>
      </c>
      <c r="CY204" s="24">
        <f t="shared" si="59"/>
        <v>0</v>
      </c>
      <c r="CZ204" s="45"/>
      <c r="DA204" s="12">
        <f t="shared" ref="DA204:DA222" si="734">(CZ204*$I204)/$L204*$M204</f>
        <v>0</v>
      </c>
      <c r="DB204" s="23">
        <f t="shared" si="61"/>
        <v>0</v>
      </c>
    </row>
    <row r="205" spans="1:106" ht="15.75" hidden="1" thickBot="1" x14ac:dyDescent="0.35">
      <c r="A205" s="1"/>
      <c r="B205" s="1"/>
      <c r="C205" s="1"/>
      <c r="D205" s="116" t="str">
        <f t="shared" si="0"/>
        <v>-</v>
      </c>
      <c r="E205" s="206"/>
      <c r="F205" s="91"/>
      <c r="G205" s="92"/>
      <c r="H205" s="92"/>
      <c r="I205" s="11"/>
      <c r="J205" s="125"/>
      <c r="K205" s="126" t="str">
        <f>+IF(F205="","",IF(F205=VLOOKUP(F205,'Master Data (December 2025)'!$B$10:$B$1857,1),"-","No Data"))</f>
        <v/>
      </c>
      <c r="L205" s="127">
        <v>1</v>
      </c>
      <c r="M205" s="127">
        <v>1</v>
      </c>
      <c r="N205" s="45"/>
      <c r="O205" s="12">
        <f t="shared" si="704"/>
        <v>0</v>
      </c>
      <c r="P205" s="23">
        <f t="shared" si="703"/>
        <v>0</v>
      </c>
      <c r="Q205" s="45"/>
      <c r="R205" s="12">
        <f t="shared" si="705"/>
        <v>0</v>
      </c>
      <c r="S205" s="23">
        <f t="shared" si="3"/>
        <v>0</v>
      </c>
      <c r="T205" s="45"/>
      <c r="U205" s="12">
        <f t="shared" si="706"/>
        <v>0</v>
      </c>
      <c r="V205" s="23">
        <f t="shared" si="5"/>
        <v>0</v>
      </c>
      <c r="W205" s="45"/>
      <c r="X205" s="12">
        <f t="shared" si="707"/>
        <v>0</v>
      </c>
      <c r="Y205" s="23">
        <f t="shared" si="7"/>
        <v>0</v>
      </c>
      <c r="Z205" s="45"/>
      <c r="AA205" s="12">
        <f t="shared" si="708"/>
        <v>0</v>
      </c>
      <c r="AB205" s="23">
        <f t="shared" si="254"/>
        <v>0</v>
      </c>
      <c r="AC205" s="45"/>
      <c r="AD205" s="12">
        <f t="shared" si="709"/>
        <v>0</v>
      </c>
      <c r="AE205" s="23">
        <f t="shared" si="11"/>
        <v>0</v>
      </c>
      <c r="AF205" s="45"/>
      <c r="AG205" s="12">
        <f t="shared" si="710"/>
        <v>0</v>
      </c>
      <c r="AH205" s="23">
        <f t="shared" si="13"/>
        <v>0</v>
      </c>
      <c r="AI205" s="45"/>
      <c r="AJ205" s="12">
        <f t="shared" si="711"/>
        <v>0</v>
      </c>
      <c r="AK205" s="23">
        <f t="shared" si="15"/>
        <v>0</v>
      </c>
      <c r="AL205" s="45"/>
      <c r="AM205" s="12">
        <f t="shared" si="712"/>
        <v>0</v>
      </c>
      <c r="AN205" s="23">
        <f t="shared" si="17"/>
        <v>0</v>
      </c>
      <c r="AO205" s="45"/>
      <c r="AP205" s="12">
        <f t="shared" si="713"/>
        <v>0</v>
      </c>
      <c r="AQ205" s="23">
        <f t="shared" si="19"/>
        <v>0</v>
      </c>
      <c r="AR205" s="45"/>
      <c r="AS205" s="12">
        <f t="shared" si="714"/>
        <v>0</v>
      </c>
      <c r="AT205" s="23">
        <f t="shared" si="21"/>
        <v>0</v>
      </c>
      <c r="AU205" s="45"/>
      <c r="AV205" s="12">
        <f t="shared" si="715"/>
        <v>0</v>
      </c>
      <c r="AW205" s="23">
        <f t="shared" si="23"/>
        <v>0</v>
      </c>
      <c r="AX205" s="45"/>
      <c r="AY205" s="12">
        <f t="shared" si="716"/>
        <v>0</v>
      </c>
      <c r="AZ205" s="23">
        <f t="shared" si="25"/>
        <v>0</v>
      </c>
      <c r="BA205" s="45"/>
      <c r="BB205" s="12">
        <f t="shared" si="717"/>
        <v>0</v>
      </c>
      <c r="BC205" s="23">
        <f t="shared" si="27"/>
        <v>0</v>
      </c>
      <c r="BD205" s="45"/>
      <c r="BE205" s="12">
        <f t="shared" si="718"/>
        <v>0</v>
      </c>
      <c r="BF205" s="23">
        <f t="shared" si="29"/>
        <v>0</v>
      </c>
      <c r="BG205" s="45"/>
      <c r="BH205" s="12">
        <f t="shared" si="719"/>
        <v>0</v>
      </c>
      <c r="BI205" s="23">
        <f t="shared" si="31"/>
        <v>0</v>
      </c>
      <c r="BJ205" s="45"/>
      <c r="BK205" s="12">
        <f t="shared" si="720"/>
        <v>0</v>
      </c>
      <c r="BL205" s="23">
        <f t="shared" si="33"/>
        <v>0</v>
      </c>
      <c r="BM205" s="45"/>
      <c r="BN205" s="12">
        <f t="shared" si="721"/>
        <v>0</v>
      </c>
      <c r="BO205" s="23">
        <f t="shared" si="35"/>
        <v>0</v>
      </c>
      <c r="BP205" s="45"/>
      <c r="BQ205" s="12">
        <f t="shared" si="722"/>
        <v>0</v>
      </c>
      <c r="BR205" s="23">
        <f t="shared" si="37"/>
        <v>0</v>
      </c>
      <c r="BS205" s="45"/>
      <c r="BT205" s="12">
        <f t="shared" si="723"/>
        <v>0</v>
      </c>
      <c r="BU205" s="23">
        <f t="shared" si="39"/>
        <v>0</v>
      </c>
      <c r="BV205" s="45"/>
      <c r="BW205" s="12">
        <f t="shared" si="724"/>
        <v>0</v>
      </c>
      <c r="BX205" s="23">
        <f t="shared" si="41"/>
        <v>0</v>
      </c>
      <c r="BY205" s="45"/>
      <c r="BZ205" s="12">
        <f t="shared" si="725"/>
        <v>0</v>
      </c>
      <c r="CA205" s="23">
        <f t="shared" si="43"/>
        <v>0</v>
      </c>
      <c r="CB205" s="45"/>
      <c r="CC205" s="12">
        <f t="shared" si="726"/>
        <v>0</v>
      </c>
      <c r="CD205" s="23">
        <f t="shared" si="255"/>
        <v>0</v>
      </c>
      <c r="CE205" s="45"/>
      <c r="CF205" s="12">
        <f t="shared" si="727"/>
        <v>0</v>
      </c>
      <c r="CG205" s="23">
        <f t="shared" si="47"/>
        <v>0</v>
      </c>
      <c r="CH205" s="45"/>
      <c r="CI205" s="12">
        <f t="shared" si="728"/>
        <v>0</v>
      </c>
      <c r="CJ205" s="23">
        <f t="shared" si="49"/>
        <v>0</v>
      </c>
      <c r="CK205" s="45"/>
      <c r="CL205" s="12">
        <f t="shared" si="729"/>
        <v>0</v>
      </c>
      <c r="CM205" s="23">
        <f t="shared" si="63"/>
        <v>0</v>
      </c>
      <c r="CN205" s="45"/>
      <c r="CO205" s="12">
        <f t="shared" si="730"/>
        <v>0</v>
      </c>
      <c r="CP205" s="23">
        <f t="shared" si="53"/>
        <v>0</v>
      </c>
      <c r="CQ205" s="45"/>
      <c r="CR205" s="12">
        <f t="shared" si="731"/>
        <v>0</v>
      </c>
      <c r="CS205" s="23">
        <f t="shared" si="55"/>
        <v>0</v>
      </c>
      <c r="CT205" s="45"/>
      <c r="CU205" s="12">
        <f t="shared" si="732"/>
        <v>0</v>
      </c>
      <c r="CV205" s="23">
        <f t="shared" si="57"/>
        <v>0</v>
      </c>
      <c r="CW205" s="45"/>
      <c r="CX205" s="12">
        <f t="shared" si="733"/>
        <v>0</v>
      </c>
      <c r="CY205" s="24">
        <f t="shared" si="59"/>
        <v>0</v>
      </c>
      <c r="CZ205" s="45"/>
      <c r="DA205" s="12">
        <f t="shared" si="734"/>
        <v>0</v>
      </c>
      <c r="DB205" s="23">
        <f t="shared" si="61"/>
        <v>0</v>
      </c>
    </row>
    <row r="206" spans="1:106" ht="15.75" hidden="1" thickBot="1" x14ac:dyDescent="0.35">
      <c r="A206" s="1"/>
      <c r="B206" s="1"/>
      <c r="C206" s="1"/>
      <c r="D206" s="116" t="str">
        <f t="shared" si="0"/>
        <v>-</v>
      </c>
      <c r="E206" s="206"/>
      <c r="F206" s="91"/>
      <c r="G206" s="92"/>
      <c r="H206" s="92"/>
      <c r="I206" s="11"/>
      <c r="J206" s="125"/>
      <c r="K206" s="126" t="str">
        <f>+IF(F206="","",IF(F206=VLOOKUP(F206,'Master Data (December 2025)'!$B$10:$B$1857,1),"-","No Data"))</f>
        <v/>
      </c>
      <c r="L206" s="127">
        <v>1</v>
      </c>
      <c r="M206" s="127">
        <v>1</v>
      </c>
      <c r="N206" s="45"/>
      <c r="O206" s="12">
        <f t="shared" si="704"/>
        <v>0</v>
      </c>
      <c r="P206" s="23">
        <f t="shared" si="703"/>
        <v>0</v>
      </c>
      <c r="Q206" s="45"/>
      <c r="R206" s="12">
        <f t="shared" si="705"/>
        <v>0</v>
      </c>
      <c r="S206" s="23">
        <f t="shared" si="3"/>
        <v>0</v>
      </c>
      <c r="T206" s="45"/>
      <c r="U206" s="12">
        <f t="shared" si="706"/>
        <v>0</v>
      </c>
      <c r="V206" s="23">
        <f t="shared" si="5"/>
        <v>0</v>
      </c>
      <c r="W206" s="45"/>
      <c r="X206" s="12">
        <f t="shared" si="707"/>
        <v>0</v>
      </c>
      <c r="Y206" s="23">
        <f t="shared" si="7"/>
        <v>0</v>
      </c>
      <c r="Z206" s="45"/>
      <c r="AA206" s="12">
        <f t="shared" si="708"/>
        <v>0</v>
      </c>
      <c r="AB206" s="23">
        <f t="shared" si="254"/>
        <v>0</v>
      </c>
      <c r="AC206" s="45"/>
      <c r="AD206" s="12">
        <f t="shared" si="709"/>
        <v>0</v>
      </c>
      <c r="AE206" s="23">
        <f t="shared" si="11"/>
        <v>0</v>
      </c>
      <c r="AF206" s="45"/>
      <c r="AG206" s="12">
        <f t="shared" si="710"/>
        <v>0</v>
      </c>
      <c r="AH206" s="23">
        <f t="shared" si="13"/>
        <v>0</v>
      </c>
      <c r="AI206" s="45"/>
      <c r="AJ206" s="12">
        <f t="shared" si="711"/>
        <v>0</v>
      </c>
      <c r="AK206" s="23">
        <f t="shared" si="15"/>
        <v>0</v>
      </c>
      <c r="AL206" s="45"/>
      <c r="AM206" s="12">
        <f t="shared" si="712"/>
        <v>0</v>
      </c>
      <c r="AN206" s="23">
        <f t="shared" si="17"/>
        <v>0</v>
      </c>
      <c r="AO206" s="45"/>
      <c r="AP206" s="12">
        <f t="shared" si="713"/>
        <v>0</v>
      </c>
      <c r="AQ206" s="23">
        <f t="shared" si="19"/>
        <v>0</v>
      </c>
      <c r="AR206" s="45"/>
      <c r="AS206" s="12">
        <f t="shared" si="714"/>
        <v>0</v>
      </c>
      <c r="AT206" s="23">
        <f t="shared" si="21"/>
        <v>0</v>
      </c>
      <c r="AU206" s="45"/>
      <c r="AV206" s="12">
        <f t="shared" si="715"/>
        <v>0</v>
      </c>
      <c r="AW206" s="23">
        <f t="shared" si="23"/>
        <v>0</v>
      </c>
      <c r="AX206" s="45"/>
      <c r="AY206" s="12">
        <f t="shared" si="716"/>
        <v>0</v>
      </c>
      <c r="AZ206" s="23">
        <f t="shared" si="25"/>
        <v>0</v>
      </c>
      <c r="BA206" s="45"/>
      <c r="BB206" s="12">
        <f t="shared" si="717"/>
        <v>0</v>
      </c>
      <c r="BC206" s="23">
        <f t="shared" si="27"/>
        <v>0</v>
      </c>
      <c r="BD206" s="45"/>
      <c r="BE206" s="12">
        <f t="shared" si="718"/>
        <v>0</v>
      </c>
      <c r="BF206" s="23">
        <f t="shared" si="29"/>
        <v>0</v>
      </c>
      <c r="BG206" s="45"/>
      <c r="BH206" s="12">
        <f t="shared" si="719"/>
        <v>0</v>
      </c>
      <c r="BI206" s="23">
        <f t="shared" si="31"/>
        <v>0</v>
      </c>
      <c r="BJ206" s="45"/>
      <c r="BK206" s="12">
        <f t="shared" si="720"/>
        <v>0</v>
      </c>
      <c r="BL206" s="23">
        <f t="shared" si="33"/>
        <v>0</v>
      </c>
      <c r="BM206" s="45"/>
      <c r="BN206" s="12">
        <f t="shared" si="721"/>
        <v>0</v>
      </c>
      <c r="BO206" s="23">
        <f t="shared" si="35"/>
        <v>0</v>
      </c>
      <c r="BP206" s="45"/>
      <c r="BQ206" s="12">
        <f t="shared" si="722"/>
        <v>0</v>
      </c>
      <c r="BR206" s="23">
        <f t="shared" si="37"/>
        <v>0</v>
      </c>
      <c r="BS206" s="45"/>
      <c r="BT206" s="12">
        <f t="shared" si="723"/>
        <v>0</v>
      </c>
      <c r="BU206" s="23">
        <f t="shared" si="39"/>
        <v>0</v>
      </c>
      <c r="BV206" s="45"/>
      <c r="BW206" s="12">
        <f t="shared" si="724"/>
        <v>0</v>
      </c>
      <c r="BX206" s="23">
        <f t="shared" si="41"/>
        <v>0</v>
      </c>
      <c r="BY206" s="45"/>
      <c r="BZ206" s="12">
        <f t="shared" si="725"/>
        <v>0</v>
      </c>
      <c r="CA206" s="23">
        <f t="shared" si="43"/>
        <v>0</v>
      </c>
      <c r="CB206" s="45"/>
      <c r="CC206" s="12">
        <f t="shared" si="726"/>
        <v>0</v>
      </c>
      <c r="CD206" s="23">
        <f t="shared" si="255"/>
        <v>0</v>
      </c>
      <c r="CE206" s="45"/>
      <c r="CF206" s="12">
        <f t="shared" si="727"/>
        <v>0</v>
      </c>
      <c r="CG206" s="23">
        <f t="shared" si="47"/>
        <v>0</v>
      </c>
      <c r="CH206" s="45"/>
      <c r="CI206" s="12">
        <f t="shared" si="728"/>
        <v>0</v>
      </c>
      <c r="CJ206" s="23">
        <f t="shared" si="49"/>
        <v>0</v>
      </c>
      <c r="CK206" s="45"/>
      <c r="CL206" s="12">
        <f t="shared" si="729"/>
        <v>0</v>
      </c>
      <c r="CM206" s="23">
        <f t="shared" si="63"/>
        <v>0</v>
      </c>
      <c r="CN206" s="45"/>
      <c r="CO206" s="12">
        <f t="shared" si="730"/>
        <v>0</v>
      </c>
      <c r="CP206" s="23">
        <f t="shared" si="53"/>
        <v>0</v>
      </c>
      <c r="CQ206" s="45"/>
      <c r="CR206" s="12">
        <f t="shared" si="731"/>
        <v>0</v>
      </c>
      <c r="CS206" s="23">
        <f t="shared" si="55"/>
        <v>0</v>
      </c>
      <c r="CT206" s="45"/>
      <c r="CU206" s="12">
        <f t="shared" si="732"/>
        <v>0</v>
      </c>
      <c r="CV206" s="23">
        <f t="shared" si="57"/>
        <v>0</v>
      </c>
      <c r="CW206" s="45"/>
      <c r="CX206" s="12">
        <f t="shared" si="733"/>
        <v>0</v>
      </c>
      <c r="CY206" s="24">
        <f t="shared" si="59"/>
        <v>0</v>
      </c>
      <c r="CZ206" s="45"/>
      <c r="DA206" s="12">
        <f t="shared" si="734"/>
        <v>0</v>
      </c>
      <c r="DB206" s="23">
        <f t="shared" si="61"/>
        <v>0</v>
      </c>
    </row>
    <row r="207" spans="1:106" ht="15.75" hidden="1" thickBot="1" x14ac:dyDescent="0.35">
      <c r="A207" s="1"/>
      <c r="B207" s="1"/>
      <c r="C207" s="1"/>
      <c r="D207" s="116" t="str">
        <f t="shared" si="0"/>
        <v>-</v>
      </c>
      <c r="E207" s="206"/>
      <c r="F207" s="91"/>
      <c r="G207" s="92"/>
      <c r="H207" s="92"/>
      <c r="I207" s="11"/>
      <c r="J207" s="125"/>
      <c r="K207" s="126" t="str">
        <f>+IF(F207="","",IF(F207=VLOOKUP(F207,'Master Data (December 2025)'!$B$10:$B$1857,1),"-","No Data"))</f>
        <v/>
      </c>
      <c r="L207" s="127">
        <v>1</v>
      </c>
      <c r="M207" s="127">
        <v>1</v>
      </c>
      <c r="N207" s="45"/>
      <c r="O207" s="12">
        <f t="shared" si="704"/>
        <v>0</v>
      </c>
      <c r="P207" s="23">
        <f t="shared" si="703"/>
        <v>0</v>
      </c>
      <c r="Q207" s="45"/>
      <c r="R207" s="12">
        <f t="shared" si="705"/>
        <v>0</v>
      </c>
      <c r="S207" s="23">
        <f t="shared" si="3"/>
        <v>0</v>
      </c>
      <c r="T207" s="45"/>
      <c r="U207" s="12">
        <f t="shared" si="706"/>
        <v>0</v>
      </c>
      <c r="V207" s="23">
        <f t="shared" si="5"/>
        <v>0</v>
      </c>
      <c r="W207" s="45"/>
      <c r="X207" s="12">
        <f t="shared" si="707"/>
        <v>0</v>
      </c>
      <c r="Y207" s="23">
        <f t="shared" si="7"/>
        <v>0</v>
      </c>
      <c r="Z207" s="45"/>
      <c r="AA207" s="12">
        <f t="shared" si="708"/>
        <v>0</v>
      </c>
      <c r="AB207" s="23">
        <f t="shared" si="254"/>
        <v>0</v>
      </c>
      <c r="AC207" s="45"/>
      <c r="AD207" s="12">
        <f t="shared" si="709"/>
        <v>0</v>
      </c>
      <c r="AE207" s="23">
        <f t="shared" si="11"/>
        <v>0</v>
      </c>
      <c r="AF207" s="45"/>
      <c r="AG207" s="12">
        <f t="shared" si="710"/>
        <v>0</v>
      </c>
      <c r="AH207" s="23">
        <f t="shared" si="13"/>
        <v>0</v>
      </c>
      <c r="AI207" s="45"/>
      <c r="AJ207" s="12">
        <f t="shared" si="711"/>
        <v>0</v>
      </c>
      <c r="AK207" s="23">
        <f t="shared" si="15"/>
        <v>0</v>
      </c>
      <c r="AL207" s="45"/>
      <c r="AM207" s="12">
        <f t="shared" si="712"/>
        <v>0</v>
      </c>
      <c r="AN207" s="23">
        <f t="shared" si="17"/>
        <v>0</v>
      </c>
      <c r="AO207" s="45"/>
      <c r="AP207" s="12">
        <f t="shared" si="713"/>
        <v>0</v>
      </c>
      <c r="AQ207" s="23">
        <f t="shared" si="19"/>
        <v>0</v>
      </c>
      <c r="AR207" s="45"/>
      <c r="AS207" s="12">
        <f t="shared" si="714"/>
        <v>0</v>
      </c>
      <c r="AT207" s="23">
        <f t="shared" si="21"/>
        <v>0</v>
      </c>
      <c r="AU207" s="45"/>
      <c r="AV207" s="12">
        <f t="shared" si="715"/>
        <v>0</v>
      </c>
      <c r="AW207" s="23">
        <f t="shared" si="23"/>
        <v>0</v>
      </c>
      <c r="AX207" s="45"/>
      <c r="AY207" s="12">
        <f t="shared" si="716"/>
        <v>0</v>
      </c>
      <c r="AZ207" s="23">
        <f t="shared" si="25"/>
        <v>0</v>
      </c>
      <c r="BA207" s="45"/>
      <c r="BB207" s="12">
        <f t="shared" si="717"/>
        <v>0</v>
      </c>
      <c r="BC207" s="23">
        <f t="shared" si="27"/>
        <v>0</v>
      </c>
      <c r="BD207" s="45"/>
      <c r="BE207" s="12">
        <f t="shared" si="718"/>
        <v>0</v>
      </c>
      <c r="BF207" s="23">
        <f t="shared" si="29"/>
        <v>0</v>
      </c>
      <c r="BG207" s="45"/>
      <c r="BH207" s="12">
        <f t="shared" si="719"/>
        <v>0</v>
      </c>
      <c r="BI207" s="23">
        <f t="shared" si="31"/>
        <v>0</v>
      </c>
      <c r="BJ207" s="45"/>
      <c r="BK207" s="12">
        <f t="shared" si="720"/>
        <v>0</v>
      </c>
      <c r="BL207" s="23">
        <f t="shared" si="33"/>
        <v>0</v>
      </c>
      <c r="BM207" s="45"/>
      <c r="BN207" s="12">
        <f t="shared" si="721"/>
        <v>0</v>
      </c>
      <c r="BO207" s="23">
        <f t="shared" si="35"/>
        <v>0</v>
      </c>
      <c r="BP207" s="45"/>
      <c r="BQ207" s="12">
        <f t="shared" si="722"/>
        <v>0</v>
      </c>
      <c r="BR207" s="23">
        <f t="shared" si="37"/>
        <v>0</v>
      </c>
      <c r="BS207" s="45"/>
      <c r="BT207" s="12">
        <f t="shared" si="723"/>
        <v>0</v>
      </c>
      <c r="BU207" s="23">
        <f t="shared" si="39"/>
        <v>0</v>
      </c>
      <c r="BV207" s="45"/>
      <c r="BW207" s="12">
        <f t="shared" si="724"/>
        <v>0</v>
      </c>
      <c r="BX207" s="23">
        <f t="shared" si="41"/>
        <v>0</v>
      </c>
      <c r="BY207" s="45"/>
      <c r="BZ207" s="12">
        <f t="shared" si="725"/>
        <v>0</v>
      </c>
      <c r="CA207" s="23">
        <f t="shared" si="43"/>
        <v>0</v>
      </c>
      <c r="CB207" s="45"/>
      <c r="CC207" s="12">
        <f t="shared" si="726"/>
        <v>0</v>
      </c>
      <c r="CD207" s="23">
        <f t="shared" si="255"/>
        <v>0</v>
      </c>
      <c r="CE207" s="45"/>
      <c r="CF207" s="12">
        <f t="shared" si="727"/>
        <v>0</v>
      </c>
      <c r="CG207" s="23">
        <f t="shared" si="47"/>
        <v>0</v>
      </c>
      <c r="CH207" s="45"/>
      <c r="CI207" s="12">
        <f t="shared" si="728"/>
        <v>0</v>
      </c>
      <c r="CJ207" s="23">
        <f t="shared" si="49"/>
        <v>0</v>
      </c>
      <c r="CK207" s="45"/>
      <c r="CL207" s="12">
        <f t="shared" si="729"/>
        <v>0</v>
      </c>
      <c r="CM207" s="23">
        <f t="shared" si="63"/>
        <v>0</v>
      </c>
      <c r="CN207" s="45"/>
      <c r="CO207" s="12">
        <f t="shared" si="730"/>
        <v>0</v>
      </c>
      <c r="CP207" s="23">
        <f t="shared" si="53"/>
        <v>0</v>
      </c>
      <c r="CQ207" s="45"/>
      <c r="CR207" s="12">
        <f t="shared" si="731"/>
        <v>0</v>
      </c>
      <c r="CS207" s="23">
        <f t="shared" si="55"/>
        <v>0</v>
      </c>
      <c r="CT207" s="45"/>
      <c r="CU207" s="12">
        <f t="shared" si="732"/>
        <v>0</v>
      </c>
      <c r="CV207" s="23">
        <f t="shared" si="57"/>
        <v>0</v>
      </c>
      <c r="CW207" s="45"/>
      <c r="CX207" s="12">
        <f t="shared" si="733"/>
        <v>0</v>
      </c>
      <c r="CY207" s="24">
        <f t="shared" si="59"/>
        <v>0</v>
      </c>
      <c r="CZ207" s="45"/>
      <c r="DA207" s="12">
        <f t="shared" si="734"/>
        <v>0</v>
      </c>
      <c r="DB207" s="23">
        <f t="shared" si="61"/>
        <v>0</v>
      </c>
    </row>
    <row r="208" spans="1:106" ht="15.75" hidden="1" thickBot="1" x14ac:dyDescent="0.35">
      <c r="A208" s="1"/>
      <c r="B208" s="1"/>
      <c r="C208" s="1"/>
      <c r="D208" s="116" t="str">
        <f t="shared" si="0"/>
        <v>-</v>
      </c>
      <c r="E208" s="206"/>
      <c r="F208" s="91"/>
      <c r="G208" s="92"/>
      <c r="H208" s="92"/>
      <c r="I208" s="11"/>
      <c r="J208" s="125"/>
      <c r="K208" s="126" t="str">
        <f>+IF(F208="","",IF(F208=VLOOKUP(F208,'Master Data (December 2025)'!$B$10:$B$1857,1),"-","No Data"))</f>
        <v/>
      </c>
      <c r="L208" s="127">
        <v>1</v>
      </c>
      <c r="M208" s="127">
        <v>1</v>
      </c>
      <c r="N208" s="45"/>
      <c r="O208" s="12">
        <f t="shared" si="704"/>
        <v>0</v>
      </c>
      <c r="P208" s="23">
        <f t="shared" si="703"/>
        <v>0</v>
      </c>
      <c r="Q208" s="45"/>
      <c r="R208" s="12">
        <f t="shared" si="705"/>
        <v>0</v>
      </c>
      <c r="S208" s="23">
        <f t="shared" si="3"/>
        <v>0</v>
      </c>
      <c r="T208" s="45"/>
      <c r="U208" s="12">
        <f t="shared" si="706"/>
        <v>0</v>
      </c>
      <c r="V208" s="23">
        <f t="shared" si="5"/>
        <v>0</v>
      </c>
      <c r="W208" s="45"/>
      <c r="X208" s="12">
        <f t="shared" si="707"/>
        <v>0</v>
      </c>
      <c r="Y208" s="23">
        <f t="shared" si="7"/>
        <v>0</v>
      </c>
      <c r="Z208" s="45"/>
      <c r="AA208" s="12">
        <f t="shared" si="708"/>
        <v>0</v>
      </c>
      <c r="AB208" s="23">
        <f t="shared" si="254"/>
        <v>0</v>
      </c>
      <c r="AC208" s="45"/>
      <c r="AD208" s="12">
        <f t="shared" si="709"/>
        <v>0</v>
      </c>
      <c r="AE208" s="23">
        <f t="shared" si="11"/>
        <v>0</v>
      </c>
      <c r="AF208" s="45"/>
      <c r="AG208" s="12">
        <f t="shared" si="710"/>
        <v>0</v>
      </c>
      <c r="AH208" s="23">
        <f t="shared" si="13"/>
        <v>0</v>
      </c>
      <c r="AI208" s="45"/>
      <c r="AJ208" s="12">
        <f t="shared" si="711"/>
        <v>0</v>
      </c>
      <c r="AK208" s="23">
        <f t="shared" si="15"/>
        <v>0</v>
      </c>
      <c r="AL208" s="45"/>
      <c r="AM208" s="12">
        <f t="shared" si="712"/>
        <v>0</v>
      </c>
      <c r="AN208" s="23">
        <f t="shared" si="17"/>
        <v>0</v>
      </c>
      <c r="AO208" s="45"/>
      <c r="AP208" s="12">
        <f t="shared" si="713"/>
        <v>0</v>
      </c>
      <c r="AQ208" s="23">
        <f t="shared" si="19"/>
        <v>0</v>
      </c>
      <c r="AR208" s="45"/>
      <c r="AS208" s="12">
        <f t="shared" si="714"/>
        <v>0</v>
      </c>
      <c r="AT208" s="23">
        <f t="shared" si="21"/>
        <v>0</v>
      </c>
      <c r="AU208" s="45"/>
      <c r="AV208" s="12">
        <f t="shared" si="715"/>
        <v>0</v>
      </c>
      <c r="AW208" s="23">
        <f t="shared" si="23"/>
        <v>0</v>
      </c>
      <c r="AX208" s="45"/>
      <c r="AY208" s="12">
        <f t="shared" si="716"/>
        <v>0</v>
      </c>
      <c r="AZ208" s="23">
        <f t="shared" si="25"/>
        <v>0</v>
      </c>
      <c r="BA208" s="45"/>
      <c r="BB208" s="12">
        <f t="shared" si="717"/>
        <v>0</v>
      </c>
      <c r="BC208" s="23">
        <f t="shared" si="27"/>
        <v>0</v>
      </c>
      <c r="BD208" s="45"/>
      <c r="BE208" s="12">
        <f t="shared" si="718"/>
        <v>0</v>
      </c>
      <c r="BF208" s="23">
        <f t="shared" si="29"/>
        <v>0</v>
      </c>
      <c r="BG208" s="45"/>
      <c r="BH208" s="12">
        <f t="shared" si="719"/>
        <v>0</v>
      </c>
      <c r="BI208" s="23">
        <f t="shared" si="31"/>
        <v>0</v>
      </c>
      <c r="BJ208" s="45"/>
      <c r="BK208" s="12">
        <f t="shared" si="720"/>
        <v>0</v>
      </c>
      <c r="BL208" s="23">
        <f t="shared" si="33"/>
        <v>0</v>
      </c>
      <c r="BM208" s="45"/>
      <c r="BN208" s="12">
        <f t="shared" si="721"/>
        <v>0</v>
      </c>
      <c r="BO208" s="23">
        <f t="shared" si="35"/>
        <v>0</v>
      </c>
      <c r="BP208" s="45"/>
      <c r="BQ208" s="12">
        <f t="shared" si="722"/>
        <v>0</v>
      </c>
      <c r="BR208" s="23">
        <f t="shared" si="37"/>
        <v>0</v>
      </c>
      <c r="BS208" s="45"/>
      <c r="BT208" s="12">
        <f t="shared" si="723"/>
        <v>0</v>
      </c>
      <c r="BU208" s="23">
        <f t="shared" si="39"/>
        <v>0</v>
      </c>
      <c r="BV208" s="45"/>
      <c r="BW208" s="12">
        <f t="shared" si="724"/>
        <v>0</v>
      </c>
      <c r="BX208" s="23">
        <f t="shared" si="41"/>
        <v>0</v>
      </c>
      <c r="BY208" s="45"/>
      <c r="BZ208" s="12">
        <f t="shared" si="725"/>
        <v>0</v>
      </c>
      <c r="CA208" s="23">
        <f t="shared" si="43"/>
        <v>0</v>
      </c>
      <c r="CB208" s="45"/>
      <c r="CC208" s="12">
        <f t="shared" si="726"/>
        <v>0</v>
      </c>
      <c r="CD208" s="23">
        <f t="shared" si="255"/>
        <v>0</v>
      </c>
      <c r="CE208" s="45"/>
      <c r="CF208" s="12">
        <f t="shared" si="727"/>
        <v>0</v>
      </c>
      <c r="CG208" s="23">
        <f t="shared" si="47"/>
        <v>0</v>
      </c>
      <c r="CH208" s="45"/>
      <c r="CI208" s="12">
        <f t="shared" si="728"/>
        <v>0</v>
      </c>
      <c r="CJ208" s="23">
        <f t="shared" si="49"/>
        <v>0</v>
      </c>
      <c r="CK208" s="45"/>
      <c r="CL208" s="12">
        <f t="shared" si="729"/>
        <v>0</v>
      </c>
      <c r="CM208" s="23">
        <f t="shared" si="63"/>
        <v>0</v>
      </c>
      <c r="CN208" s="45"/>
      <c r="CO208" s="12">
        <f t="shared" si="730"/>
        <v>0</v>
      </c>
      <c r="CP208" s="23">
        <f t="shared" si="53"/>
        <v>0</v>
      </c>
      <c r="CQ208" s="45"/>
      <c r="CR208" s="12">
        <f t="shared" si="731"/>
        <v>0</v>
      </c>
      <c r="CS208" s="23">
        <f t="shared" si="55"/>
        <v>0</v>
      </c>
      <c r="CT208" s="45"/>
      <c r="CU208" s="12">
        <f t="shared" si="732"/>
        <v>0</v>
      </c>
      <c r="CV208" s="23">
        <f t="shared" si="57"/>
        <v>0</v>
      </c>
      <c r="CW208" s="45"/>
      <c r="CX208" s="12">
        <f t="shared" si="733"/>
        <v>0</v>
      </c>
      <c r="CY208" s="24">
        <f t="shared" si="59"/>
        <v>0</v>
      </c>
      <c r="CZ208" s="45"/>
      <c r="DA208" s="12">
        <f t="shared" si="734"/>
        <v>0</v>
      </c>
      <c r="DB208" s="23">
        <f t="shared" si="61"/>
        <v>0</v>
      </c>
    </row>
    <row r="209" spans="1:106" ht="15.75" hidden="1" thickBot="1" x14ac:dyDescent="0.35">
      <c r="A209" s="1"/>
      <c r="B209" s="1"/>
      <c r="C209" s="1"/>
      <c r="D209" s="116" t="str">
        <f t="shared" si="0"/>
        <v>-</v>
      </c>
      <c r="E209" s="206"/>
      <c r="F209" s="91"/>
      <c r="G209" s="92"/>
      <c r="H209" s="92"/>
      <c r="I209" s="11"/>
      <c r="J209" s="125"/>
      <c r="K209" s="126" t="str">
        <f>+IF(F209="","",IF(F209=VLOOKUP(F209,'Master Data (December 2025)'!$B$10:$B$1857,1),"-","No Data"))</f>
        <v/>
      </c>
      <c r="L209" s="127">
        <v>1</v>
      </c>
      <c r="M209" s="127">
        <v>1</v>
      </c>
      <c r="N209" s="45"/>
      <c r="O209" s="12">
        <f t="shared" si="704"/>
        <v>0</v>
      </c>
      <c r="P209" s="23">
        <f t="shared" si="703"/>
        <v>0</v>
      </c>
      <c r="Q209" s="45"/>
      <c r="R209" s="12">
        <f t="shared" si="705"/>
        <v>0</v>
      </c>
      <c r="S209" s="23">
        <f t="shared" si="3"/>
        <v>0</v>
      </c>
      <c r="T209" s="45"/>
      <c r="U209" s="12">
        <f t="shared" si="706"/>
        <v>0</v>
      </c>
      <c r="V209" s="23">
        <f t="shared" si="5"/>
        <v>0</v>
      </c>
      <c r="W209" s="45"/>
      <c r="X209" s="12">
        <f t="shared" si="707"/>
        <v>0</v>
      </c>
      <c r="Y209" s="23">
        <f t="shared" si="7"/>
        <v>0</v>
      </c>
      <c r="Z209" s="45"/>
      <c r="AA209" s="12">
        <f t="shared" si="708"/>
        <v>0</v>
      </c>
      <c r="AB209" s="23">
        <f t="shared" si="254"/>
        <v>0</v>
      </c>
      <c r="AC209" s="45"/>
      <c r="AD209" s="12">
        <f t="shared" si="709"/>
        <v>0</v>
      </c>
      <c r="AE209" s="23">
        <f t="shared" si="11"/>
        <v>0</v>
      </c>
      <c r="AF209" s="45"/>
      <c r="AG209" s="12">
        <f t="shared" si="710"/>
        <v>0</v>
      </c>
      <c r="AH209" s="23">
        <f t="shared" si="13"/>
        <v>0</v>
      </c>
      <c r="AI209" s="45"/>
      <c r="AJ209" s="12">
        <f t="shared" si="711"/>
        <v>0</v>
      </c>
      <c r="AK209" s="23">
        <f t="shared" si="15"/>
        <v>0</v>
      </c>
      <c r="AL209" s="45"/>
      <c r="AM209" s="12">
        <f t="shared" si="712"/>
        <v>0</v>
      </c>
      <c r="AN209" s="23">
        <f t="shared" si="17"/>
        <v>0</v>
      </c>
      <c r="AO209" s="45"/>
      <c r="AP209" s="12">
        <f t="shared" si="713"/>
        <v>0</v>
      </c>
      <c r="AQ209" s="23">
        <f t="shared" si="19"/>
        <v>0</v>
      </c>
      <c r="AR209" s="45"/>
      <c r="AS209" s="12">
        <f t="shared" si="714"/>
        <v>0</v>
      </c>
      <c r="AT209" s="23">
        <f t="shared" si="21"/>
        <v>0</v>
      </c>
      <c r="AU209" s="45"/>
      <c r="AV209" s="12">
        <f t="shared" si="715"/>
        <v>0</v>
      </c>
      <c r="AW209" s="23">
        <f t="shared" si="23"/>
        <v>0</v>
      </c>
      <c r="AX209" s="45"/>
      <c r="AY209" s="12">
        <f t="shared" si="716"/>
        <v>0</v>
      </c>
      <c r="AZ209" s="23">
        <f t="shared" si="25"/>
        <v>0</v>
      </c>
      <c r="BA209" s="45"/>
      <c r="BB209" s="12">
        <f t="shared" si="717"/>
        <v>0</v>
      </c>
      <c r="BC209" s="23">
        <f t="shared" si="27"/>
        <v>0</v>
      </c>
      <c r="BD209" s="45"/>
      <c r="BE209" s="12">
        <f t="shared" si="718"/>
        <v>0</v>
      </c>
      <c r="BF209" s="23">
        <f t="shared" si="29"/>
        <v>0</v>
      </c>
      <c r="BG209" s="45"/>
      <c r="BH209" s="12">
        <f t="shared" si="719"/>
        <v>0</v>
      </c>
      <c r="BI209" s="23">
        <f t="shared" si="31"/>
        <v>0</v>
      </c>
      <c r="BJ209" s="45"/>
      <c r="BK209" s="12">
        <f t="shared" si="720"/>
        <v>0</v>
      </c>
      <c r="BL209" s="23">
        <f t="shared" si="33"/>
        <v>0</v>
      </c>
      <c r="BM209" s="45"/>
      <c r="BN209" s="12">
        <f t="shared" si="721"/>
        <v>0</v>
      </c>
      <c r="BO209" s="23">
        <f t="shared" si="35"/>
        <v>0</v>
      </c>
      <c r="BP209" s="45"/>
      <c r="BQ209" s="12">
        <f t="shared" si="722"/>
        <v>0</v>
      </c>
      <c r="BR209" s="23">
        <f t="shared" si="37"/>
        <v>0</v>
      </c>
      <c r="BS209" s="45"/>
      <c r="BT209" s="12">
        <f t="shared" si="723"/>
        <v>0</v>
      </c>
      <c r="BU209" s="23">
        <f t="shared" si="39"/>
        <v>0</v>
      </c>
      <c r="BV209" s="45"/>
      <c r="BW209" s="12">
        <f t="shared" si="724"/>
        <v>0</v>
      </c>
      <c r="BX209" s="23">
        <f t="shared" si="41"/>
        <v>0</v>
      </c>
      <c r="BY209" s="45"/>
      <c r="BZ209" s="12">
        <f t="shared" si="725"/>
        <v>0</v>
      </c>
      <c r="CA209" s="23">
        <f t="shared" si="43"/>
        <v>0</v>
      </c>
      <c r="CB209" s="45"/>
      <c r="CC209" s="12">
        <f t="shared" si="726"/>
        <v>0</v>
      </c>
      <c r="CD209" s="23">
        <f t="shared" si="255"/>
        <v>0</v>
      </c>
      <c r="CE209" s="45"/>
      <c r="CF209" s="12">
        <f t="shared" si="727"/>
        <v>0</v>
      </c>
      <c r="CG209" s="23">
        <f t="shared" si="47"/>
        <v>0</v>
      </c>
      <c r="CH209" s="45"/>
      <c r="CI209" s="12">
        <f t="shared" si="728"/>
        <v>0</v>
      </c>
      <c r="CJ209" s="23">
        <f t="shared" si="49"/>
        <v>0</v>
      </c>
      <c r="CK209" s="45"/>
      <c r="CL209" s="12">
        <f t="shared" si="729"/>
        <v>0</v>
      </c>
      <c r="CM209" s="23">
        <f t="shared" si="63"/>
        <v>0</v>
      </c>
      <c r="CN209" s="45"/>
      <c r="CO209" s="12">
        <f t="shared" si="730"/>
        <v>0</v>
      </c>
      <c r="CP209" s="23">
        <f t="shared" si="53"/>
        <v>0</v>
      </c>
      <c r="CQ209" s="45"/>
      <c r="CR209" s="12">
        <f t="shared" si="731"/>
        <v>0</v>
      </c>
      <c r="CS209" s="23">
        <f t="shared" si="55"/>
        <v>0</v>
      </c>
      <c r="CT209" s="45"/>
      <c r="CU209" s="12">
        <f t="shared" si="732"/>
        <v>0</v>
      </c>
      <c r="CV209" s="23">
        <f t="shared" si="57"/>
        <v>0</v>
      </c>
      <c r="CW209" s="45"/>
      <c r="CX209" s="12">
        <f t="shared" si="733"/>
        <v>0</v>
      </c>
      <c r="CY209" s="24">
        <f t="shared" si="59"/>
        <v>0</v>
      </c>
      <c r="CZ209" s="45"/>
      <c r="DA209" s="12">
        <f t="shared" si="734"/>
        <v>0</v>
      </c>
      <c r="DB209" s="23">
        <f t="shared" si="61"/>
        <v>0</v>
      </c>
    </row>
    <row r="210" spans="1:106" ht="15.75" hidden="1" thickBot="1" x14ac:dyDescent="0.35">
      <c r="A210" s="1"/>
      <c r="B210" s="1"/>
      <c r="C210" s="1"/>
      <c r="D210" s="116" t="str">
        <f t="shared" si="0"/>
        <v>-</v>
      </c>
      <c r="E210" s="206"/>
      <c r="F210" s="91"/>
      <c r="G210" s="92"/>
      <c r="H210" s="92"/>
      <c r="I210" s="11"/>
      <c r="J210" s="125"/>
      <c r="K210" s="126" t="str">
        <f>+IF(F210="","",IF(F210=VLOOKUP(F210,'Master Data (December 2025)'!$B$10:$B$1857,1),"-","No Data"))</f>
        <v/>
      </c>
      <c r="L210" s="127">
        <v>1</v>
      </c>
      <c r="M210" s="127">
        <v>1</v>
      </c>
      <c r="N210" s="45"/>
      <c r="O210" s="12">
        <f t="shared" si="704"/>
        <v>0</v>
      </c>
      <c r="P210" s="23">
        <f t="shared" si="703"/>
        <v>0</v>
      </c>
      <c r="Q210" s="45"/>
      <c r="R210" s="12">
        <f t="shared" si="705"/>
        <v>0</v>
      </c>
      <c r="S210" s="23">
        <f t="shared" si="3"/>
        <v>0</v>
      </c>
      <c r="T210" s="45"/>
      <c r="U210" s="12">
        <f t="shared" si="706"/>
        <v>0</v>
      </c>
      <c r="V210" s="23">
        <f t="shared" si="5"/>
        <v>0</v>
      </c>
      <c r="W210" s="45"/>
      <c r="X210" s="12">
        <f t="shared" si="707"/>
        <v>0</v>
      </c>
      <c r="Y210" s="23">
        <f t="shared" si="7"/>
        <v>0</v>
      </c>
      <c r="Z210" s="45"/>
      <c r="AA210" s="12">
        <f t="shared" si="708"/>
        <v>0</v>
      </c>
      <c r="AB210" s="23">
        <f t="shared" si="254"/>
        <v>0</v>
      </c>
      <c r="AC210" s="45"/>
      <c r="AD210" s="12">
        <f t="shared" si="709"/>
        <v>0</v>
      </c>
      <c r="AE210" s="23">
        <f t="shared" si="11"/>
        <v>0</v>
      </c>
      <c r="AF210" s="45"/>
      <c r="AG210" s="12">
        <f t="shared" si="710"/>
        <v>0</v>
      </c>
      <c r="AH210" s="23">
        <f t="shared" si="13"/>
        <v>0</v>
      </c>
      <c r="AI210" s="45"/>
      <c r="AJ210" s="12">
        <f t="shared" si="711"/>
        <v>0</v>
      </c>
      <c r="AK210" s="23">
        <f t="shared" si="15"/>
        <v>0</v>
      </c>
      <c r="AL210" s="45"/>
      <c r="AM210" s="12">
        <f t="shared" si="712"/>
        <v>0</v>
      </c>
      <c r="AN210" s="23">
        <f t="shared" si="17"/>
        <v>0</v>
      </c>
      <c r="AO210" s="45"/>
      <c r="AP210" s="12">
        <f t="shared" si="713"/>
        <v>0</v>
      </c>
      <c r="AQ210" s="23">
        <f t="shared" si="19"/>
        <v>0</v>
      </c>
      <c r="AR210" s="45"/>
      <c r="AS210" s="12">
        <f t="shared" si="714"/>
        <v>0</v>
      </c>
      <c r="AT210" s="23">
        <f t="shared" si="21"/>
        <v>0</v>
      </c>
      <c r="AU210" s="45"/>
      <c r="AV210" s="12">
        <f t="shared" si="715"/>
        <v>0</v>
      </c>
      <c r="AW210" s="23">
        <f t="shared" si="23"/>
        <v>0</v>
      </c>
      <c r="AX210" s="45"/>
      <c r="AY210" s="12">
        <f t="shared" si="716"/>
        <v>0</v>
      </c>
      <c r="AZ210" s="23">
        <f t="shared" si="25"/>
        <v>0</v>
      </c>
      <c r="BA210" s="45"/>
      <c r="BB210" s="12">
        <f t="shared" si="717"/>
        <v>0</v>
      </c>
      <c r="BC210" s="23">
        <f t="shared" si="27"/>
        <v>0</v>
      </c>
      <c r="BD210" s="45"/>
      <c r="BE210" s="12">
        <f t="shared" si="718"/>
        <v>0</v>
      </c>
      <c r="BF210" s="23">
        <f t="shared" si="29"/>
        <v>0</v>
      </c>
      <c r="BG210" s="45"/>
      <c r="BH210" s="12">
        <f t="shared" si="719"/>
        <v>0</v>
      </c>
      <c r="BI210" s="23">
        <f t="shared" si="31"/>
        <v>0</v>
      </c>
      <c r="BJ210" s="45"/>
      <c r="BK210" s="12">
        <f t="shared" si="720"/>
        <v>0</v>
      </c>
      <c r="BL210" s="23">
        <f t="shared" si="33"/>
        <v>0</v>
      </c>
      <c r="BM210" s="45"/>
      <c r="BN210" s="12">
        <f t="shared" si="721"/>
        <v>0</v>
      </c>
      <c r="BO210" s="23">
        <f t="shared" si="35"/>
        <v>0</v>
      </c>
      <c r="BP210" s="45"/>
      <c r="BQ210" s="12">
        <f t="shared" si="722"/>
        <v>0</v>
      </c>
      <c r="BR210" s="23">
        <f t="shared" si="37"/>
        <v>0</v>
      </c>
      <c r="BS210" s="45"/>
      <c r="BT210" s="12">
        <f t="shared" si="723"/>
        <v>0</v>
      </c>
      <c r="BU210" s="23">
        <f t="shared" si="39"/>
        <v>0</v>
      </c>
      <c r="BV210" s="45"/>
      <c r="BW210" s="12">
        <f t="shared" si="724"/>
        <v>0</v>
      </c>
      <c r="BX210" s="23">
        <f t="shared" si="41"/>
        <v>0</v>
      </c>
      <c r="BY210" s="45"/>
      <c r="BZ210" s="12">
        <f t="shared" si="725"/>
        <v>0</v>
      </c>
      <c r="CA210" s="23">
        <f t="shared" si="43"/>
        <v>0</v>
      </c>
      <c r="CB210" s="45"/>
      <c r="CC210" s="12">
        <f t="shared" si="726"/>
        <v>0</v>
      </c>
      <c r="CD210" s="23">
        <f t="shared" si="255"/>
        <v>0</v>
      </c>
      <c r="CE210" s="45"/>
      <c r="CF210" s="12">
        <f t="shared" si="727"/>
        <v>0</v>
      </c>
      <c r="CG210" s="23">
        <f t="shared" si="47"/>
        <v>0</v>
      </c>
      <c r="CH210" s="45"/>
      <c r="CI210" s="12">
        <f t="shared" si="728"/>
        <v>0</v>
      </c>
      <c r="CJ210" s="23">
        <f t="shared" si="49"/>
        <v>0</v>
      </c>
      <c r="CK210" s="45"/>
      <c r="CL210" s="12">
        <f t="shared" si="729"/>
        <v>0</v>
      </c>
      <c r="CM210" s="23">
        <f t="shared" si="63"/>
        <v>0</v>
      </c>
      <c r="CN210" s="45"/>
      <c r="CO210" s="12">
        <f t="shared" si="730"/>
        <v>0</v>
      </c>
      <c r="CP210" s="23">
        <f t="shared" si="53"/>
        <v>0</v>
      </c>
      <c r="CQ210" s="45"/>
      <c r="CR210" s="12">
        <f t="shared" si="731"/>
        <v>0</v>
      </c>
      <c r="CS210" s="23">
        <f t="shared" si="55"/>
        <v>0</v>
      </c>
      <c r="CT210" s="45"/>
      <c r="CU210" s="12">
        <f t="shared" si="732"/>
        <v>0</v>
      </c>
      <c r="CV210" s="23">
        <f t="shared" si="57"/>
        <v>0</v>
      </c>
      <c r="CW210" s="45"/>
      <c r="CX210" s="12">
        <f t="shared" si="733"/>
        <v>0</v>
      </c>
      <c r="CY210" s="24">
        <f t="shared" si="59"/>
        <v>0</v>
      </c>
      <c r="CZ210" s="45"/>
      <c r="DA210" s="12">
        <f t="shared" si="734"/>
        <v>0</v>
      </c>
      <c r="DB210" s="23">
        <f t="shared" si="61"/>
        <v>0</v>
      </c>
    </row>
    <row r="211" spans="1:106" ht="15.75" hidden="1" thickBot="1" x14ac:dyDescent="0.35">
      <c r="A211" s="1"/>
      <c r="B211" s="1"/>
      <c r="C211" s="1"/>
      <c r="D211" s="116" t="str">
        <f t="shared" si="0"/>
        <v>-</v>
      </c>
      <c r="E211" s="206"/>
      <c r="F211" s="91"/>
      <c r="G211" s="92"/>
      <c r="H211" s="92"/>
      <c r="I211" s="11"/>
      <c r="J211" s="125"/>
      <c r="K211" s="126" t="str">
        <f>+IF(F211="","",IF(F211=VLOOKUP(F211,'Master Data (December 2025)'!$B$10:$B$1857,1),"-","No Data"))</f>
        <v/>
      </c>
      <c r="L211" s="127">
        <v>1</v>
      </c>
      <c r="M211" s="127">
        <v>1</v>
      </c>
      <c r="N211" s="45"/>
      <c r="O211" s="12">
        <f t="shared" si="704"/>
        <v>0</v>
      </c>
      <c r="P211" s="23">
        <f t="shared" si="703"/>
        <v>0</v>
      </c>
      <c r="Q211" s="45"/>
      <c r="R211" s="12">
        <f t="shared" si="705"/>
        <v>0</v>
      </c>
      <c r="S211" s="23">
        <f t="shared" si="3"/>
        <v>0</v>
      </c>
      <c r="T211" s="45"/>
      <c r="U211" s="12">
        <f t="shared" si="706"/>
        <v>0</v>
      </c>
      <c r="V211" s="23">
        <f t="shared" si="5"/>
        <v>0</v>
      </c>
      <c r="W211" s="45"/>
      <c r="X211" s="12">
        <f t="shared" si="707"/>
        <v>0</v>
      </c>
      <c r="Y211" s="23">
        <f t="shared" si="7"/>
        <v>0</v>
      </c>
      <c r="Z211" s="45"/>
      <c r="AA211" s="12">
        <f t="shared" si="708"/>
        <v>0</v>
      </c>
      <c r="AB211" s="23">
        <f t="shared" si="254"/>
        <v>0</v>
      </c>
      <c r="AC211" s="45"/>
      <c r="AD211" s="12">
        <f t="shared" si="709"/>
        <v>0</v>
      </c>
      <c r="AE211" s="23">
        <f t="shared" si="11"/>
        <v>0</v>
      </c>
      <c r="AF211" s="45"/>
      <c r="AG211" s="12">
        <f t="shared" si="710"/>
        <v>0</v>
      </c>
      <c r="AH211" s="23">
        <f t="shared" si="13"/>
        <v>0</v>
      </c>
      <c r="AI211" s="45"/>
      <c r="AJ211" s="12">
        <f t="shared" si="711"/>
        <v>0</v>
      </c>
      <c r="AK211" s="23">
        <f t="shared" si="15"/>
        <v>0</v>
      </c>
      <c r="AL211" s="45"/>
      <c r="AM211" s="12">
        <f t="shared" si="712"/>
        <v>0</v>
      </c>
      <c r="AN211" s="23">
        <f t="shared" si="17"/>
        <v>0</v>
      </c>
      <c r="AO211" s="45"/>
      <c r="AP211" s="12">
        <f t="shared" si="713"/>
        <v>0</v>
      </c>
      <c r="AQ211" s="23">
        <f t="shared" si="19"/>
        <v>0</v>
      </c>
      <c r="AR211" s="45"/>
      <c r="AS211" s="12">
        <f t="shared" si="714"/>
        <v>0</v>
      </c>
      <c r="AT211" s="23">
        <f t="shared" si="21"/>
        <v>0</v>
      </c>
      <c r="AU211" s="45"/>
      <c r="AV211" s="12">
        <f t="shared" si="715"/>
        <v>0</v>
      </c>
      <c r="AW211" s="23">
        <f t="shared" si="23"/>
        <v>0</v>
      </c>
      <c r="AX211" s="45"/>
      <c r="AY211" s="12">
        <f t="shared" si="716"/>
        <v>0</v>
      </c>
      <c r="AZ211" s="23">
        <f t="shared" si="25"/>
        <v>0</v>
      </c>
      <c r="BA211" s="45"/>
      <c r="BB211" s="12">
        <f t="shared" si="717"/>
        <v>0</v>
      </c>
      <c r="BC211" s="23">
        <f t="shared" si="27"/>
        <v>0</v>
      </c>
      <c r="BD211" s="45"/>
      <c r="BE211" s="12">
        <f t="shared" si="718"/>
        <v>0</v>
      </c>
      <c r="BF211" s="23">
        <f t="shared" si="29"/>
        <v>0</v>
      </c>
      <c r="BG211" s="45"/>
      <c r="BH211" s="12">
        <f t="shared" si="719"/>
        <v>0</v>
      </c>
      <c r="BI211" s="23">
        <f t="shared" si="31"/>
        <v>0</v>
      </c>
      <c r="BJ211" s="45"/>
      <c r="BK211" s="12">
        <f t="shared" si="720"/>
        <v>0</v>
      </c>
      <c r="BL211" s="23">
        <f t="shared" si="33"/>
        <v>0</v>
      </c>
      <c r="BM211" s="45"/>
      <c r="BN211" s="12">
        <f t="shared" si="721"/>
        <v>0</v>
      </c>
      <c r="BO211" s="23">
        <f t="shared" si="35"/>
        <v>0</v>
      </c>
      <c r="BP211" s="45"/>
      <c r="BQ211" s="12">
        <f t="shared" si="722"/>
        <v>0</v>
      </c>
      <c r="BR211" s="23">
        <f t="shared" si="37"/>
        <v>0</v>
      </c>
      <c r="BS211" s="45"/>
      <c r="BT211" s="12">
        <f t="shared" si="723"/>
        <v>0</v>
      </c>
      <c r="BU211" s="23">
        <f t="shared" si="39"/>
        <v>0</v>
      </c>
      <c r="BV211" s="45"/>
      <c r="BW211" s="12">
        <f t="shared" si="724"/>
        <v>0</v>
      </c>
      <c r="BX211" s="23">
        <f t="shared" si="41"/>
        <v>0</v>
      </c>
      <c r="BY211" s="45"/>
      <c r="BZ211" s="12">
        <f t="shared" si="725"/>
        <v>0</v>
      </c>
      <c r="CA211" s="23">
        <f t="shared" si="43"/>
        <v>0</v>
      </c>
      <c r="CB211" s="45"/>
      <c r="CC211" s="12">
        <f t="shared" si="726"/>
        <v>0</v>
      </c>
      <c r="CD211" s="23">
        <f t="shared" si="255"/>
        <v>0</v>
      </c>
      <c r="CE211" s="45"/>
      <c r="CF211" s="12">
        <f t="shared" si="727"/>
        <v>0</v>
      </c>
      <c r="CG211" s="23">
        <f t="shared" si="47"/>
        <v>0</v>
      </c>
      <c r="CH211" s="45"/>
      <c r="CI211" s="12">
        <f t="shared" si="728"/>
        <v>0</v>
      </c>
      <c r="CJ211" s="23">
        <f t="shared" si="49"/>
        <v>0</v>
      </c>
      <c r="CK211" s="45"/>
      <c r="CL211" s="12">
        <f t="shared" si="729"/>
        <v>0</v>
      </c>
      <c r="CM211" s="23">
        <f t="shared" si="63"/>
        <v>0</v>
      </c>
      <c r="CN211" s="45"/>
      <c r="CO211" s="12">
        <f t="shared" si="730"/>
        <v>0</v>
      </c>
      <c r="CP211" s="23">
        <f t="shared" si="53"/>
        <v>0</v>
      </c>
      <c r="CQ211" s="45"/>
      <c r="CR211" s="12">
        <f t="shared" si="731"/>
        <v>0</v>
      </c>
      <c r="CS211" s="23">
        <f t="shared" si="55"/>
        <v>0</v>
      </c>
      <c r="CT211" s="45"/>
      <c r="CU211" s="12">
        <f t="shared" si="732"/>
        <v>0</v>
      </c>
      <c r="CV211" s="23">
        <f t="shared" si="57"/>
        <v>0</v>
      </c>
      <c r="CW211" s="45"/>
      <c r="CX211" s="12">
        <f t="shared" si="733"/>
        <v>0</v>
      </c>
      <c r="CY211" s="24">
        <f t="shared" si="59"/>
        <v>0</v>
      </c>
      <c r="CZ211" s="45"/>
      <c r="DA211" s="12">
        <f t="shared" si="734"/>
        <v>0</v>
      </c>
      <c r="DB211" s="23">
        <f t="shared" si="61"/>
        <v>0</v>
      </c>
    </row>
    <row r="212" spans="1:106" ht="15.75" hidden="1" thickBot="1" x14ac:dyDescent="0.35">
      <c r="A212" s="1"/>
      <c r="B212" s="1"/>
      <c r="C212" s="1"/>
      <c r="D212" s="116" t="str">
        <f t="shared" si="0"/>
        <v>-</v>
      </c>
      <c r="E212" s="207"/>
      <c r="F212" s="91"/>
      <c r="G212" s="92"/>
      <c r="H212" s="92"/>
      <c r="I212" s="11"/>
      <c r="J212" s="125"/>
      <c r="K212" s="126" t="str">
        <f>+IF(F212="","",IF(F212=VLOOKUP(F212,'Master Data (December 2025)'!$B$10:$B$1857,1),"-","No Data"))</f>
        <v/>
      </c>
      <c r="L212" s="127">
        <v>1</v>
      </c>
      <c r="M212" s="127">
        <v>1</v>
      </c>
      <c r="N212" s="45"/>
      <c r="O212" s="12">
        <f t="shared" si="704"/>
        <v>0</v>
      </c>
      <c r="P212" s="23">
        <f t="shared" si="703"/>
        <v>0</v>
      </c>
      <c r="Q212" s="45"/>
      <c r="R212" s="12">
        <f t="shared" si="705"/>
        <v>0</v>
      </c>
      <c r="S212" s="23">
        <f t="shared" si="3"/>
        <v>0</v>
      </c>
      <c r="T212" s="45"/>
      <c r="U212" s="12">
        <f t="shared" si="706"/>
        <v>0</v>
      </c>
      <c r="V212" s="23">
        <f t="shared" si="5"/>
        <v>0</v>
      </c>
      <c r="W212" s="45"/>
      <c r="X212" s="12">
        <f t="shared" si="707"/>
        <v>0</v>
      </c>
      <c r="Y212" s="23">
        <f t="shared" si="7"/>
        <v>0</v>
      </c>
      <c r="Z212" s="45"/>
      <c r="AA212" s="12">
        <f t="shared" si="708"/>
        <v>0</v>
      </c>
      <c r="AB212" s="23">
        <f t="shared" si="254"/>
        <v>0</v>
      </c>
      <c r="AC212" s="45"/>
      <c r="AD212" s="12">
        <f t="shared" si="709"/>
        <v>0</v>
      </c>
      <c r="AE212" s="23">
        <f t="shared" si="11"/>
        <v>0</v>
      </c>
      <c r="AF212" s="45"/>
      <c r="AG212" s="12">
        <f t="shared" si="710"/>
        <v>0</v>
      </c>
      <c r="AH212" s="23">
        <f t="shared" si="13"/>
        <v>0</v>
      </c>
      <c r="AI212" s="45"/>
      <c r="AJ212" s="12">
        <f t="shared" si="711"/>
        <v>0</v>
      </c>
      <c r="AK212" s="23">
        <f t="shared" si="15"/>
        <v>0</v>
      </c>
      <c r="AL212" s="45"/>
      <c r="AM212" s="12">
        <f t="shared" si="712"/>
        <v>0</v>
      </c>
      <c r="AN212" s="23">
        <f t="shared" si="17"/>
        <v>0</v>
      </c>
      <c r="AO212" s="45"/>
      <c r="AP212" s="12">
        <f t="shared" si="713"/>
        <v>0</v>
      </c>
      <c r="AQ212" s="23">
        <f t="shared" si="19"/>
        <v>0</v>
      </c>
      <c r="AR212" s="45"/>
      <c r="AS212" s="12">
        <f t="shared" si="714"/>
        <v>0</v>
      </c>
      <c r="AT212" s="23">
        <f t="shared" si="21"/>
        <v>0</v>
      </c>
      <c r="AU212" s="45"/>
      <c r="AV212" s="12">
        <f t="shared" si="715"/>
        <v>0</v>
      </c>
      <c r="AW212" s="23">
        <f t="shared" si="23"/>
        <v>0</v>
      </c>
      <c r="AX212" s="45"/>
      <c r="AY212" s="12">
        <f t="shared" si="716"/>
        <v>0</v>
      </c>
      <c r="AZ212" s="23">
        <f t="shared" si="25"/>
        <v>0</v>
      </c>
      <c r="BA212" s="45"/>
      <c r="BB212" s="12">
        <f t="shared" si="717"/>
        <v>0</v>
      </c>
      <c r="BC212" s="23">
        <f t="shared" si="27"/>
        <v>0</v>
      </c>
      <c r="BD212" s="45"/>
      <c r="BE212" s="12">
        <f t="shared" si="718"/>
        <v>0</v>
      </c>
      <c r="BF212" s="23">
        <f t="shared" si="29"/>
        <v>0</v>
      </c>
      <c r="BG212" s="45"/>
      <c r="BH212" s="12">
        <f t="shared" si="719"/>
        <v>0</v>
      </c>
      <c r="BI212" s="23">
        <f t="shared" si="31"/>
        <v>0</v>
      </c>
      <c r="BJ212" s="45"/>
      <c r="BK212" s="12">
        <f t="shared" si="720"/>
        <v>0</v>
      </c>
      <c r="BL212" s="23">
        <f t="shared" si="33"/>
        <v>0</v>
      </c>
      <c r="BM212" s="45"/>
      <c r="BN212" s="12">
        <f t="shared" si="721"/>
        <v>0</v>
      </c>
      <c r="BO212" s="23">
        <f t="shared" si="35"/>
        <v>0</v>
      </c>
      <c r="BP212" s="45"/>
      <c r="BQ212" s="12">
        <f t="shared" si="722"/>
        <v>0</v>
      </c>
      <c r="BR212" s="23">
        <f t="shared" si="37"/>
        <v>0</v>
      </c>
      <c r="BS212" s="45"/>
      <c r="BT212" s="12">
        <f t="shared" si="723"/>
        <v>0</v>
      </c>
      <c r="BU212" s="23">
        <f t="shared" si="39"/>
        <v>0</v>
      </c>
      <c r="BV212" s="45"/>
      <c r="BW212" s="12">
        <f t="shared" si="724"/>
        <v>0</v>
      </c>
      <c r="BX212" s="23">
        <f t="shared" si="41"/>
        <v>0</v>
      </c>
      <c r="BY212" s="45"/>
      <c r="BZ212" s="12">
        <f t="shared" si="725"/>
        <v>0</v>
      </c>
      <c r="CA212" s="23">
        <f t="shared" si="43"/>
        <v>0</v>
      </c>
      <c r="CB212" s="45"/>
      <c r="CC212" s="12">
        <f t="shared" si="726"/>
        <v>0</v>
      </c>
      <c r="CD212" s="23">
        <f t="shared" si="255"/>
        <v>0</v>
      </c>
      <c r="CE212" s="45"/>
      <c r="CF212" s="12">
        <f t="shared" si="727"/>
        <v>0</v>
      </c>
      <c r="CG212" s="23">
        <f t="shared" si="47"/>
        <v>0</v>
      </c>
      <c r="CH212" s="45"/>
      <c r="CI212" s="12">
        <f t="shared" si="728"/>
        <v>0</v>
      </c>
      <c r="CJ212" s="23">
        <f t="shared" si="49"/>
        <v>0</v>
      </c>
      <c r="CK212" s="45"/>
      <c r="CL212" s="12">
        <f t="shared" si="729"/>
        <v>0</v>
      </c>
      <c r="CM212" s="23">
        <f t="shared" si="63"/>
        <v>0</v>
      </c>
      <c r="CN212" s="45"/>
      <c r="CO212" s="12">
        <f t="shared" si="730"/>
        <v>0</v>
      </c>
      <c r="CP212" s="23">
        <f t="shared" si="53"/>
        <v>0</v>
      </c>
      <c r="CQ212" s="45"/>
      <c r="CR212" s="12">
        <f t="shared" si="731"/>
        <v>0</v>
      </c>
      <c r="CS212" s="23">
        <f t="shared" si="55"/>
        <v>0</v>
      </c>
      <c r="CT212" s="45"/>
      <c r="CU212" s="12">
        <f t="shared" si="732"/>
        <v>0</v>
      </c>
      <c r="CV212" s="23">
        <f t="shared" si="57"/>
        <v>0</v>
      </c>
      <c r="CW212" s="45"/>
      <c r="CX212" s="12">
        <f t="shared" si="733"/>
        <v>0</v>
      </c>
      <c r="CY212" s="24">
        <f t="shared" si="59"/>
        <v>0</v>
      </c>
      <c r="CZ212" s="45"/>
      <c r="DA212" s="12">
        <f t="shared" si="734"/>
        <v>0</v>
      </c>
      <c r="DB212" s="23">
        <f t="shared" si="61"/>
        <v>0</v>
      </c>
    </row>
    <row r="213" spans="1:106" ht="15.75" hidden="1" thickBot="1" x14ac:dyDescent="0.35">
      <c r="A213" s="1"/>
      <c r="B213" s="1"/>
      <c r="C213" s="1"/>
      <c r="D213" s="116" t="str">
        <f t="shared" ref="D213:D232" si="735">IF(DB213=0,"-","Y")</f>
        <v>-</v>
      </c>
      <c r="E213" s="206"/>
      <c r="F213" s="91"/>
      <c r="G213" s="92"/>
      <c r="H213" s="92"/>
      <c r="I213" s="11"/>
      <c r="J213" s="125"/>
      <c r="K213" s="126" t="str">
        <f>+IF(F213="","",IF(F213=VLOOKUP(F213,'Master Data (December 2025)'!$B$10:$B$1857,1),"-","No Data"))</f>
        <v/>
      </c>
      <c r="L213" s="127">
        <v>1</v>
      </c>
      <c r="M213" s="127">
        <v>1</v>
      </c>
      <c r="N213" s="45"/>
      <c r="O213" s="12">
        <f t="shared" si="704"/>
        <v>0</v>
      </c>
      <c r="P213" s="23">
        <f t="shared" si="703"/>
        <v>0</v>
      </c>
      <c r="Q213" s="45"/>
      <c r="R213" s="12">
        <f t="shared" si="705"/>
        <v>0</v>
      </c>
      <c r="S213" s="23">
        <f t="shared" ref="S213:S232" si="736">Q213+P213</f>
        <v>0</v>
      </c>
      <c r="T213" s="45"/>
      <c r="U213" s="12">
        <f t="shared" si="706"/>
        <v>0</v>
      </c>
      <c r="V213" s="23">
        <f t="shared" ref="V213:V232" si="737">T213+S213</f>
        <v>0</v>
      </c>
      <c r="W213" s="45"/>
      <c r="X213" s="12">
        <f t="shared" si="707"/>
        <v>0</v>
      </c>
      <c r="Y213" s="23">
        <f t="shared" ref="Y213:Y232" si="738">W213+V213</f>
        <v>0</v>
      </c>
      <c r="Z213" s="45"/>
      <c r="AA213" s="12">
        <f t="shared" si="708"/>
        <v>0</v>
      </c>
      <c r="AB213" s="23">
        <f t="shared" ref="AB213:AB232" si="739">Z213+Y213</f>
        <v>0</v>
      </c>
      <c r="AC213" s="45"/>
      <c r="AD213" s="12">
        <f t="shared" si="709"/>
        <v>0</v>
      </c>
      <c r="AE213" s="23">
        <f t="shared" ref="AE213:AE232" si="740">AC213+AB213</f>
        <v>0</v>
      </c>
      <c r="AF213" s="45"/>
      <c r="AG213" s="12">
        <f t="shared" si="710"/>
        <v>0</v>
      </c>
      <c r="AH213" s="23">
        <f t="shared" ref="AH213:AH232" si="741">AF213+AE213</f>
        <v>0</v>
      </c>
      <c r="AI213" s="45"/>
      <c r="AJ213" s="12">
        <f t="shared" si="711"/>
        <v>0</v>
      </c>
      <c r="AK213" s="23">
        <f t="shared" ref="AK213:AK232" si="742">AI213+AH213</f>
        <v>0</v>
      </c>
      <c r="AL213" s="45"/>
      <c r="AM213" s="12">
        <f t="shared" si="712"/>
        <v>0</v>
      </c>
      <c r="AN213" s="23">
        <f t="shared" ref="AN213:AN232" si="743">AL213+AK213</f>
        <v>0</v>
      </c>
      <c r="AO213" s="45"/>
      <c r="AP213" s="12">
        <f t="shared" si="713"/>
        <v>0</v>
      </c>
      <c r="AQ213" s="23">
        <f t="shared" ref="AQ213:AQ232" si="744">AO213+AN213</f>
        <v>0</v>
      </c>
      <c r="AR213" s="45"/>
      <c r="AS213" s="12">
        <f t="shared" si="714"/>
        <v>0</v>
      </c>
      <c r="AT213" s="23">
        <f t="shared" ref="AT213:AT232" si="745">AR213+AQ213</f>
        <v>0</v>
      </c>
      <c r="AU213" s="45"/>
      <c r="AV213" s="12">
        <f t="shared" si="715"/>
        <v>0</v>
      </c>
      <c r="AW213" s="23">
        <f t="shared" ref="AW213:AW232" si="746">AU213+AT213</f>
        <v>0</v>
      </c>
      <c r="AX213" s="45"/>
      <c r="AY213" s="12">
        <f t="shared" si="716"/>
        <v>0</v>
      </c>
      <c r="AZ213" s="23">
        <f t="shared" ref="AZ213:AZ232" si="747">AX213+AW213</f>
        <v>0</v>
      </c>
      <c r="BA213" s="45"/>
      <c r="BB213" s="12">
        <f t="shared" si="717"/>
        <v>0</v>
      </c>
      <c r="BC213" s="23">
        <f t="shared" ref="BC213:BC232" si="748">BA213+AZ213</f>
        <v>0</v>
      </c>
      <c r="BD213" s="45"/>
      <c r="BE213" s="12">
        <f t="shared" si="718"/>
        <v>0</v>
      </c>
      <c r="BF213" s="23">
        <f t="shared" ref="BF213:BF232" si="749">BD213+BC213</f>
        <v>0</v>
      </c>
      <c r="BG213" s="45"/>
      <c r="BH213" s="12">
        <f t="shared" si="719"/>
        <v>0</v>
      </c>
      <c r="BI213" s="23">
        <f t="shared" ref="BI213:BI232" si="750">BG213+BF213</f>
        <v>0</v>
      </c>
      <c r="BJ213" s="45"/>
      <c r="BK213" s="12">
        <f t="shared" si="720"/>
        <v>0</v>
      </c>
      <c r="BL213" s="23">
        <f t="shared" ref="BL213:BL232" si="751">BJ213+BI213</f>
        <v>0</v>
      </c>
      <c r="BM213" s="45"/>
      <c r="BN213" s="12">
        <f t="shared" si="721"/>
        <v>0</v>
      </c>
      <c r="BO213" s="23">
        <f t="shared" ref="BO213:BO232" si="752">BM213+BL213</f>
        <v>0</v>
      </c>
      <c r="BP213" s="45"/>
      <c r="BQ213" s="12">
        <f t="shared" si="722"/>
        <v>0</v>
      </c>
      <c r="BR213" s="23">
        <f t="shared" ref="BR213:BR232" si="753">BP213+BO213</f>
        <v>0</v>
      </c>
      <c r="BS213" s="45"/>
      <c r="BT213" s="12">
        <f t="shared" si="723"/>
        <v>0</v>
      </c>
      <c r="BU213" s="23">
        <f t="shared" ref="BU213:BU232" si="754">BS213+BR213</f>
        <v>0</v>
      </c>
      <c r="BV213" s="45"/>
      <c r="BW213" s="12">
        <f t="shared" si="724"/>
        <v>0</v>
      </c>
      <c r="BX213" s="23">
        <f t="shared" ref="BX213:BX232" si="755">BV213+BU213</f>
        <v>0</v>
      </c>
      <c r="BY213" s="45"/>
      <c r="BZ213" s="12">
        <f t="shared" si="725"/>
        <v>0</v>
      </c>
      <c r="CA213" s="23">
        <f t="shared" ref="CA213:CA232" si="756">BY213+BX213</f>
        <v>0</v>
      </c>
      <c r="CB213" s="45"/>
      <c r="CC213" s="12">
        <f t="shared" si="726"/>
        <v>0</v>
      </c>
      <c r="CD213" s="23">
        <f t="shared" ref="CD213:CD232" si="757">CB213+CA213</f>
        <v>0</v>
      </c>
      <c r="CE213" s="45"/>
      <c r="CF213" s="12">
        <f t="shared" si="727"/>
        <v>0</v>
      </c>
      <c r="CG213" s="23">
        <f t="shared" ref="CG213:CG232" si="758">CE213+CD213</f>
        <v>0</v>
      </c>
      <c r="CH213" s="45"/>
      <c r="CI213" s="12">
        <f t="shared" si="728"/>
        <v>0</v>
      </c>
      <c r="CJ213" s="23">
        <f t="shared" ref="CJ213:CJ232" si="759">CH213+CG213</f>
        <v>0</v>
      </c>
      <c r="CK213" s="45"/>
      <c r="CL213" s="12">
        <f t="shared" si="729"/>
        <v>0</v>
      </c>
      <c r="CM213" s="23">
        <f t="shared" ref="CM213:CM232" si="760">CK213+CJ213</f>
        <v>0</v>
      </c>
      <c r="CN213" s="45"/>
      <c r="CO213" s="12">
        <f t="shared" si="730"/>
        <v>0</v>
      </c>
      <c r="CP213" s="23">
        <f t="shared" ref="CP213:CP232" si="761">CN213+CM213</f>
        <v>0</v>
      </c>
      <c r="CQ213" s="45"/>
      <c r="CR213" s="12">
        <f t="shared" si="731"/>
        <v>0</v>
      </c>
      <c r="CS213" s="23">
        <f t="shared" ref="CS213:CS232" si="762">CQ213+CP213</f>
        <v>0</v>
      </c>
      <c r="CT213" s="45"/>
      <c r="CU213" s="12">
        <f t="shared" si="732"/>
        <v>0</v>
      </c>
      <c r="CV213" s="23">
        <f t="shared" ref="CV213:CV232" si="763">CT213+CS213</f>
        <v>0</v>
      </c>
      <c r="CW213" s="45"/>
      <c r="CX213" s="12">
        <f t="shared" si="733"/>
        <v>0</v>
      </c>
      <c r="CY213" s="24">
        <f t="shared" ref="CY213:CY232" si="764">CW213+CV213</f>
        <v>0</v>
      </c>
      <c r="CZ213" s="45"/>
      <c r="DA213" s="12">
        <f t="shared" si="734"/>
        <v>0</v>
      </c>
      <c r="DB213" s="23">
        <f t="shared" ref="DB213:DB232" si="765">CZ213+CY213</f>
        <v>0</v>
      </c>
    </row>
    <row r="214" spans="1:106" ht="15.75" hidden="1" thickBot="1" x14ac:dyDescent="0.35">
      <c r="A214" s="1"/>
      <c r="B214" s="1"/>
      <c r="C214" s="1"/>
      <c r="D214" s="116" t="str">
        <f t="shared" si="735"/>
        <v>-</v>
      </c>
      <c r="E214" s="206"/>
      <c r="F214" s="91"/>
      <c r="G214" s="92"/>
      <c r="H214" s="92"/>
      <c r="I214" s="11"/>
      <c r="J214" s="125"/>
      <c r="K214" s="126" t="str">
        <f>+IF(F214="","",IF(F214=VLOOKUP(F214,'Master Data (December 2025)'!$B$10:$B$1857,1),"-","No Data"))</f>
        <v/>
      </c>
      <c r="L214" s="127">
        <v>1</v>
      </c>
      <c r="M214" s="127">
        <v>1</v>
      </c>
      <c r="N214" s="45"/>
      <c r="O214" s="12">
        <f t="shared" si="704"/>
        <v>0</v>
      </c>
      <c r="P214" s="23">
        <f>N214</f>
        <v>0</v>
      </c>
      <c r="Q214" s="45"/>
      <c r="R214" s="12">
        <f t="shared" si="705"/>
        <v>0</v>
      </c>
      <c r="S214" s="23">
        <f t="shared" si="736"/>
        <v>0</v>
      </c>
      <c r="T214" s="45"/>
      <c r="U214" s="12">
        <f t="shared" si="706"/>
        <v>0</v>
      </c>
      <c r="V214" s="23">
        <f t="shared" si="737"/>
        <v>0</v>
      </c>
      <c r="W214" s="45"/>
      <c r="X214" s="12">
        <f t="shared" si="707"/>
        <v>0</v>
      </c>
      <c r="Y214" s="23">
        <f t="shared" si="738"/>
        <v>0</v>
      </c>
      <c r="Z214" s="45"/>
      <c r="AA214" s="12">
        <f t="shared" si="708"/>
        <v>0</v>
      </c>
      <c r="AB214" s="23">
        <f t="shared" si="739"/>
        <v>0</v>
      </c>
      <c r="AC214" s="45"/>
      <c r="AD214" s="12">
        <f t="shared" si="709"/>
        <v>0</v>
      </c>
      <c r="AE214" s="23">
        <f t="shared" si="740"/>
        <v>0</v>
      </c>
      <c r="AF214" s="45"/>
      <c r="AG214" s="12">
        <f t="shared" si="710"/>
        <v>0</v>
      </c>
      <c r="AH214" s="23">
        <f t="shared" si="741"/>
        <v>0</v>
      </c>
      <c r="AI214" s="45"/>
      <c r="AJ214" s="12">
        <f t="shared" si="711"/>
        <v>0</v>
      </c>
      <c r="AK214" s="23">
        <f t="shared" si="742"/>
        <v>0</v>
      </c>
      <c r="AL214" s="45"/>
      <c r="AM214" s="12">
        <f t="shared" si="712"/>
        <v>0</v>
      </c>
      <c r="AN214" s="23">
        <f t="shared" si="743"/>
        <v>0</v>
      </c>
      <c r="AO214" s="45"/>
      <c r="AP214" s="12">
        <f t="shared" si="713"/>
        <v>0</v>
      </c>
      <c r="AQ214" s="23">
        <f t="shared" si="744"/>
        <v>0</v>
      </c>
      <c r="AR214" s="45"/>
      <c r="AS214" s="12">
        <f t="shared" si="714"/>
        <v>0</v>
      </c>
      <c r="AT214" s="23">
        <f t="shared" si="745"/>
        <v>0</v>
      </c>
      <c r="AU214" s="45"/>
      <c r="AV214" s="12">
        <f t="shared" si="715"/>
        <v>0</v>
      </c>
      <c r="AW214" s="23">
        <f t="shared" si="746"/>
        <v>0</v>
      </c>
      <c r="AX214" s="45"/>
      <c r="AY214" s="12">
        <f t="shared" si="716"/>
        <v>0</v>
      </c>
      <c r="AZ214" s="23">
        <f t="shared" si="747"/>
        <v>0</v>
      </c>
      <c r="BA214" s="45"/>
      <c r="BB214" s="12">
        <f t="shared" si="717"/>
        <v>0</v>
      </c>
      <c r="BC214" s="23">
        <f t="shared" si="748"/>
        <v>0</v>
      </c>
      <c r="BD214" s="45"/>
      <c r="BE214" s="12">
        <f t="shared" si="718"/>
        <v>0</v>
      </c>
      <c r="BF214" s="23">
        <f t="shared" si="749"/>
        <v>0</v>
      </c>
      <c r="BG214" s="45"/>
      <c r="BH214" s="12">
        <f t="shared" si="719"/>
        <v>0</v>
      </c>
      <c r="BI214" s="23">
        <f t="shared" si="750"/>
        <v>0</v>
      </c>
      <c r="BJ214" s="45"/>
      <c r="BK214" s="12">
        <f t="shared" si="720"/>
        <v>0</v>
      </c>
      <c r="BL214" s="23">
        <f t="shared" si="751"/>
        <v>0</v>
      </c>
      <c r="BM214" s="45"/>
      <c r="BN214" s="12">
        <f t="shared" si="721"/>
        <v>0</v>
      </c>
      <c r="BO214" s="23">
        <f t="shared" si="752"/>
        <v>0</v>
      </c>
      <c r="BP214" s="45"/>
      <c r="BQ214" s="12">
        <f t="shared" si="722"/>
        <v>0</v>
      </c>
      <c r="BR214" s="23">
        <f t="shared" si="753"/>
        <v>0</v>
      </c>
      <c r="BS214" s="45"/>
      <c r="BT214" s="12">
        <f t="shared" si="723"/>
        <v>0</v>
      </c>
      <c r="BU214" s="23">
        <f t="shared" si="754"/>
        <v>0</v>
      </c>
      <c r="BV214" s="45"/>
      <c r="BW214" s="12">
        <f t="shared" si="724"/>
        <v>0</v>
      </c>
      <c r="BX214" s="23">
        <f t="shared" si="755"/>
        <v>0</v>
      </c>
      <c r="BY214" s="45"/>
      <c r="BZ214" s="12">
        <f t="shared" si="725"/>
        <v>0</v>
      </c>
      <c r="CA214" s="23">
        <f t="shared" si="756"/>
        <v>0</v>
      </c>
      <c r="CB214" s="45"/>
      <c r="CC214" s="12">
        <f t="shared" si="726"/>
        <v>0</v>
      </c>
      <c r="CD214" s="23">
        <f t="shared" si="757"/>
        <v>0</v>
      </c>
      <c r="CE214" s="45"/>
      <c r="CF214" s="12">
        <f t="shared" si="727"/>
        <v>0</v>
      </c>
      <c r="CG214" s="23">
        <f t="shared" si="758"/>
        <v>0</v>
      </c>
      <c r="CH214" s="45"/>
      <c r="CI214" s="12">
        <f t="shared" si="728"/>
        <v>0</v>
      </c>
      <c r="CJ214" s="23">
        <f t="shared" si="759"/>
        <v>0</v>
      </c>
      <c r="CK214" s="45"/>
      <c r="CL214" s="12">
        <f t="shared" si="729"/>
        <v>0</v>
      </c>
      <c r="CM214" s="23">
        <f t="shared" si="760"/>
        <v>0</v>
      </c>
      <c r="CN214" s="45"/>
      <c r="CO214" s="12">
        <f t="shared" si="730"/>
        <v>0</v>
      </c>
      <c r="CP214" s="23">
        <f t="shared" si="761"/>
        <v>0</v>
      </c>
      <c r="CQ214" s="45"/>
      <c r="CR214" s="12">
        <f t="shared" si="731"/>
        <v>0</v>
      </c>
      <c r="CS214" s="23">
        <f t="shared" si="762"/>
        <v>0</v>
      </c>
      <c r="CT214" s="45"/>
      <c r="CU214" s="12">
        <f t="shared" si="732"/>
        <v>0</v>
      </c>
      <c r="CV214" s="23">
        <f t="shared" si="763"/>
        <v>0</v>
      </c>
      <c r="CW214" s="45"/>
      <c r="CX214" s="12">
        <f t="shared" si="733"/>
        <v>0</v>
      </c>
      <c r="CY214" s="24">
        <f t="shared" si="764"/>
        <v>0</v>
      </c>
      <c r="CZ214" s="45"/>
      <c r="DA214" s="12">
        <f t="shared" si="734"/>
        <v>0</v>
      </c>
      <c r="DB214" s="23">
        <f t="shared" si="765"/>
        <v>0</v>
      </c>
    </row>
    <row r="215" spans="1:106" ht="15.75" hidden="1" thickBot="1" x14ac:dyDescent="0.35">
      <c r="A215" s="1"/>
      <c r="B215" s="1"/>
      <c r="C215" s="1"/>
      <c r="D215" s="116" t="str">
        <f t="shared" si="735"/>
        <v>-</v>
      </c>
      <c r="E215" s="206"/>
      <c r="F215" s="91"/>
      <c r="G215" s="92"/>
      <c r="H215" s="92"/>
      <c r="I215" s="11"/>
      <c r="J215" s="125"/>
      <c r="K215" s="126" t="str">
        <f>+IF(F215="","",IF(F215=VLOOKUP(F215,'Master Data (December 2025)'!$B$10:$B$1857,1),"-","No Data"))</f>
        <v/>
      </c>
      <c r="L215" s="127">
        <v>1</v>
      </c>
      <c r="M215" s="127">
        <v>1</v>
      </c>
      <c r="N215" s="45"/>
      <c r="O215" s="12">
        <f t="shared" si="704"/>
        <v>0</v>
      </c>
      <c r="P215" s="23">
        <f t="shared" ref="P215:P232" si="766">N215</f>
        <v>0</v>
      </c>
      <c r="Q215" s="45"/>
      <c r="R215" s="12">
        <f t="shared" si="705"/>
        <v>0</v>
      </c>
      <c r="S215" s="23">
        <f t="shared" si="736"/>
        <v>0</v>
      </c>
      <c r="T215" s="45"/>
      <c r="U215" s="12">
        <f t="shared" si="706"/>
        <v>0</v>
      </c>
      <c r="V215" s="23">
        <f t="shared" si="737"/>
        <v>0</v>
      </c>
      <c r="W215" s="45"/>
      <c r="X215" s="12">
        <f t="shared" si="707"/>
        <v>0</v>
      </c>
      <c r="Y215" s="23">
        <f t="shared" si="738"/>
        <v>0</v>
      </c>
      <c r="Z215" s="45"/>
      <c r="AA215" s="12">
        <f t="shared" si="708"/>
        <v>0</v>
      </c>
      <c r="AB215" s="23">
        <f t="shared" si="739"/>
        <v>0</v>
      </c>
      <c r="AC215" s="45"/>
      <c r="AD215" s="12">
        <f t="shared" si="709"/>
        <v>0</v>
      </c>
      <c r="AE215" s="23">
        <f t="shared" si="740"/>
        <v>0</v>
      </c>
      <c r="AF215" s="45"/>
      <c r="AG215" s="12">
        <f t="shared" si="710"/>
        <v>0</v>
      </c>
      <c r="AH215" s="23">
        <f t="shared" si="741"/>
        <v>0</v>
      </c>
      <c r="AI215" s="45"/>
      <c r="AJ215" s="12">
        <f t="shared" si="711"/>
        <v>0</v>
      </c>
      <c r="AK215" s="23">
        <f t="shared" si="742"/>
        <v>0</v>
      </c>
      <c r="AL215" s="45"/>
      <c r="AM215" s="12">
        <f t="shared" si="712"/>
        <v>0</v>
      </c>
      <c r="AN215" s="23">
        <f t="shared" si="743"/>
        <v>0</v>
      </c>
      <c r="AO215" s="45"/>
      <c r="AP215" s="12">
        <f t="shared" si="713"/>
        <v>0</v>
      </c>
      <c r="AQ215" s="23">
        <f t="shared" si="744"/>
        <v>0</v>
      </c>
      <c r="AR215" s="45"/>
      <c r="AS215" s="12">
        <f t="shared" si="714"/>
        <v>0</v>
      </c>
      <c r="AT215" s="23">
        <f t="shared" si="745"/>
        <v>0</v>
      </c>
      <c r="AU215" s="45"/>
      <c r="AV215" s="12">
        <f t="shared" si="715"/>
        <v>0</v>
      </c>
      <c r="AW215" s="23">
        <f t="shared" si="746"/>
        <v>0</v>
      </c>
      <c r="AX215" s="45"/>
      <c r="AY215" s="12">
        <f t="shared" si="716"/>
        <v>0</v>
      </c>
      <c r="AZ215" s="23">
        <f t="shared" si="747"/>
        <v>0</v>
      </c>
      <c r="BA215" s="45"/>
      <c r="BB215" s="12">
        <f t="shared" si="717"/>
        <v>0</v>
      </c>
      <c r="BC215" s="23">
        <f t="shared" si="748"/>
        <v>0</v>
      </c>
      <c r="BD215" s="45"/>
      <c r="BE215" s="12">
        <f t="shared" si="718"/>
        <v>0</v>
      </c>
      <c r="BF215" s="23">
        <f t="shared" si="749"/>
        <v>0</v>
      </c>
      <c r="BG215" s="45"/>
      <c r="BH215" s="12">
        <f t="shared" si="719"/>
        <v>0</v>
      </c>
      <c r="BI215" s="23">
        <f t="shared" si="750"/>
        <v>0</v>
      </c>
      <c r="BJ215" s="45"/>
      <c r="BK215" s="12">
        <f t="shared" si="720"/>
        <v>0</v>
      </c>
      <c r="BL215" s="23">
        <f t="shared" si="751"/>
        <v>0</v>
      </c>
      <c r="BM215" s="45"/>
      <c r="BN215" s="12">
        <f t="shared" si="721"/>
        <v>0</v>
      </c>
      <c r="BO215" s="23">
        <f t="shared" si="752"/>
        <v>0</v>
      </c>
      <c r="BP215" s="45"/>
      <c r="BQ215" s="12">
        <f t="shared" si="722"/>
        <v>0</v>
      </c>
      <c r="BR215" s="23">
        <f t="shared" si="753"/>
        <v>0</v>
      </c>
      <c r="BS215" s="45"/>
      <c r="BT215" s="12">
        <f t="shared" si="723"/>
        <v>0</v>
      </c>
      <c r="BU215" s="23">
        <f t="shared" si="754"/>
        <v>0</v>
      </c>
      <c r="BV215" s="45"/>
      <c r="BW215" s="12">
        <f t="shared" si="724"/>
        <v>0</v>
      </c>
      <c r="BX215" s="23">
        <f t="shared" si="755"/>
        <v>0</v>
      </c>
      <c r="BY215" s="45"/>
      <c r="BZ215" s="12">
        <f t="shared" si="725"/>
        <v>0</v>
      </c>
      <c r="CA215" s="23">
        <f t="shared" si="756"/>
        <v>0</v>
      </c>
      <c r="CB215" s="45"/>
      <c r="CC215" s="12">
        <f t="shared" si="726"/>
        <v>0</v>
      </c>
      <c r="CD215" s="23">
        <f t="shared" si="757"/>
        <v>0</v>
      </c>
      <c r="CE215" s="45"/>
      <c r="CF215" s="12">
        <f t="shared" si="727"/>
        <v>0</v>
      </c>
      <c r="CG215" s="23">
        <f t="shared" si="758"/>
        <v>0</v>
      </c>
      <c r="CH215" s="45"/>
      <c r="CI215" s="12">
        <f t="shared" si="728"/>
        <v>0</v>
      </c>
      <c r="CJ215" s="23">
        <f t="shared" si="759"/>
        <v>0</v>
      </c>
      <c r="CK215" s="45"/>
      <c r="CL215" s="12">
        <f t="shared" si="729"/>
        <v>0</v>
      </c>
      <c r="CM215" s="23">
        <f t="shared" si="760"/>
        <v>0</v>
      </c>
      <c r="CN215" s="45"/>
      <c r="CO215" s="12">
        <f t="shared" si="730"/>
        <v>0</v>
      </c>
      <c r="CP215" s="23">
        <f t="shared" si="761"/>
        <v>0</v>
      </c>
      <c r="CQ215" s="45"/>
      <c r="CR215" s="12">
        <f t="shared" si="731"/>
        <v>0</v>
      </c>
      <c r="CS215" s="23">
        <f t="shared" si="762"/>
        <v>0</v>
      </c>
      <c r="CT215" s="45"/>
      <c r="CU215" s="12">
        <f t="shared" si="732"/>
        <v>0</v>
      </c>
      <c r="CV215" s="23">
        <f t="shared" si="763"/>
        <v>0</v>
      </c>
      <c r="CW215" s="45"/>
      <c r="CX215" s="12">
        <f t="shared" si="733"/>
        <v>0</v>
      </c>
      <c r="CY215" s="24">
        <f t="shared" si="764"/>
        <v>0</v>
      </c>
      <c r="CZ215" s="45"/>
      <c r="DA215" s="12">
        <f t="shared" si="734"/>
        <v>0</v>
      </c>
      <c r="DB215" s="23">
        <f t="shared" si="765"/>
        <v>0</v>
      </c>
    </row>
    <row r="216" spans="1:106" ht="15.75" hidden="1" thickBot="1" x14ac:dyDescent="0.35">
      <c r="A216" s="1"/>
      <c r="B216" s="1"/>
      <c r="C216" s="1"/>
      <c r="D216" s="116" t="str">
        <f t="shared" si="735"/>
        <v>-</v>
      </c>
      <c r="E216" s="206"/>
      <c r="F216" s="91"/>
      <c r="G216" s="92"/>
      <c r="H216" s="92"/>
      <c r="I216" s="11"/>
      <c r="J216" s="125"/>
      <c r="K216" s="126" t="str">
        <f>+IF(F216="","",IF(F216=VLOOKUP(F216,'Master Data (December 2025)'!$B$10:$B$1857,1),"-","No Data"))</f>
        <v/>
      </c>
      <c r="L216" s="127">
        <v>1</v>
      </c>
      <c r="M216" s="127">
        <v>1</v>
      </c>
      <c r="N216" s="45"/>
      <c r="O216" s="12">
        <f t="shared" si="704"/>
        <v>0</v>
      </c>
      <c r="P216" s="23">
        <f t="shared" si="766"/>
        <v>0</v>
      </c>
      <c r="Q216" s="45"/>
      <c r="R216" s="12">
        <f t="shared" si="705"/>
        <v>0</v>
      </c>
      <c r="S216" s="23">
        <f t="shared" si="736"/>
        <v>0</v>
      </c>
      <c r="T216" s="45"/>
      <c r="U216" s="12">
        <f t="shared" si="706"/>
        <v>0</v>
      </c>
      <c r="V216" s="23">
        <f t="shared" si="737"/>
        <v>0</v>
      </c>
      <c r="W216" s="45"/>
      <c r="X216" s="12">
        <f t="shared" si="707"/>
        <v>0</v>
      </c>
      <c r="Y216" s="23">
        <f t="shared" si="738"/>
        <v>0</v>
      </c>
      <c r="Z216" s="45"/>
      <c r="AA216" s="12">
        <f t="shared" si="708"/>
        <v>0</v>
      </c>
      <c r="AB216" s="23">
        <f t="shared" si="739"/>
        <v>0</v>
      </c>
      <c r="AC216" s="45"/>
      <c r="AD216" s="12">
        <f t="shared" si="709"/>
        <v>0</v>
      </c>
      <c r="AE216" s="23">
        <f t="shared" si="740"/>
        <v>0</v>
      </c>
      <c r="AF216" s="45"/>
      <c r="AG216" s="12">
        <f t="shared" si="710"/>
        <v>0</v>
      </c>
      <c r="AH216" s="23">
        <f t="shared" si="741"/>
        <v>0</v>
      </c>
      <c r="AI216" s="45"/>
      <c r="AJ216" s="12">
        <f t="shared" si="711"/>
        <v>0</v>
      </c>
      <c r="AK216" s="23">
        <f t="shared" si="742"/>
        <v>0</v>
      </c>
      <c r="AL216" s="45"/>
      <c r="AM216" s="12">
        <f t="shared" si="712"/>
        <v>0</v>
      </c>
      <c r="AN216" s="23">
        <f t="shared" si="743"/>
        <v>0</v>
      </c>
      <c r="AO216" s="45"/>
      <c r="AP216" s="12">
        <f t="shared" si="713"/>
        <v>0</v>
      </c>
      <c r="AQ216" s="23">
        <f t="shared" si="744"/>
        <v>0</v>
      </c>
      <c r="AR216" s="45"/>
      <c r="AS216" s="12">
        <f t="shared" si="714"/>
        <v>0</v>
      </c>
      <c r="AT216" s="23">
        <f t="shared" si="745"/>
        <v>0</v>
      </c>
      <c r="AU216" s="45"/>
      <c r="AV216" s="12">
        <f t="shared" si="715"/>
        <v>0</v>
      </c>
      <c r="AW216" s="23">
        <f t="shared" si="746"/>
        <v>0</v>
      </c>
      <c r="AX216" s="45"/>
      <c r="AY216" s="12">
        <f t="shared" si="716"/>
        <v>0</v>
      </c>
      <c r="AZ216" s="23">
        <f t="shared" si="747"/>
        <v>0</v>
      </c>
      <c r="BA216" s="45"/>
      <c r="BB216" s="12">
        <f t="shared" si="717"/>
        <v>0</v>
      </c>
      <c r="BC216" s="23">
        <f t="shared" si="748"/>
        <v>0</v>
      </c>
      <c r="BD216" s="45"/>
      <c r="BE216" s="12">
        <f t="shared" si="718"/>
        <v>0</v>
      </c>
      <c r="BF216" s="23">
        <f t="shared" si="749"/>
        <v>0</v>
      </c>
      <c r="BG216" s="45"/>
      <c r="BH216" s="12">
        <f t="shared" si="719"/>
        <v>0</v>
      </c>
      <c r="BI216" s="23">
        <f t="shared" si="750"/>
        <v>0</v>
      </c>
      <c r="BJ216" s="45"/>
      <c r="BK216" s="12">
        <f t="shared" si="720"/>
        <v>0</v>
      </c>
      <c r="BL216" s="23">
        <f t="shared" si="751"/>
        <v>0</v>
      </c>
      <c r="BM216" s="45"/>
      <c r="BN216" s="12">
        <f t="shared" si="721"/>
        <v>0</v>
      </c>
      <c r="BO216" s="23">
        <f t="shared" si="752"/>
        <v>0</v>
      </c>
      <c r="BP216" s="45"/>
      <c r="BQ216" s="12">
        <f t="shared" si="722"/>
        <v>0</v>
      </c>
      <c r="BR216" s="23">
        <f t="shared" si="753"/>
        <v>0</v>
      </c>
      <c r="BS216" s="45"/>
      <c r="BT216" s="12">
        <f t="shared" si="723"/>
        <v>0</v>
      </c>
      <c r="BU216" s="23">
        <f t="shared" si="754"/>
        <v>0</v>
      </c>
      <c r="BV216" s="45"/>
      <c r="BW216" s="12">
        <f t="shared" si="724"/>
        <v>0</v>
      </c>
      <c r="BX216" s="23">
        <f t="shared" si="755"/>
        <v>0</v>
      </c>
      <c r="BY216" s="45"/>
      <c r="BZ216" s="12">
        <f t="shared" si="725"/>
        <v>0</v>
      </c>
      <c r="CA216" s="23">
        <f t="shared" si="756"/>
        <v>0</v>
      </c>
      <c r="CB216" s="45"/>
      <c r="CC216" s="12">
        <f t="shared" si="726"/>
        <v>0</v>
      </c>
      <c r="CD216" s="23">
        <f t="shared" si="757"/>
        <v>0</v>
      </c>
      <c r="CE216" s="45"/>
      <c r="CF216" s="12">
        <f t="shared" si="727"/>
        <v>0</v>
      </c>
      <c r="CG216" s="23">
        <f t="shared" si="758"/>
        <v>0</v>
      </c>
      <c r="CH216" s="45"/>
      <c r="CI216" s="12">
        <f t="shared" si="728"/>
        <v>0</v>
      </c>
      <c r="CJ216" s="23">
        <f t="shared" si="759"/>
        <v>0</v>
      </c>
      <c r="CK216" s="45"/>
      <c r="CL216" s="12">
        <f t="shared" si="729"/>
        <v>0</v>
      </c>
      <c r="CM216" s="23">
        <f t="shared" si="760"/>
        <v>0</v>
      </c>
      <c r="CN216" s="45"/>
      <c r="CO216" s="12">
        <f t="shared" si="730"/>
        <v>0</v>
      </c>
      <c r="CP216" s="23">
        <f t="shared" si="761"/>
        <v>0</v>
      </c>
      <c r="CQ216" s="45"/>
      <c r="CR216" s="12">
        <f t="shared" si="731"/>
        <v>0</v>
      </c>
      <c r="CS216" s="23">
        <f t="shared" si="762"/>
        <v>0</v>
      </c>
      <c r="CT216" s="45"/>
      <c r="CU216" s="12">
        <f t="shared" si="732"/>
        <v>0</v>
      </c>
      <c r="CV216" s="23">
        <f t="shared" si="763"/>
        <v>0</v>
      </c>
      <c r="CW216" s="45"/>
      <c r="CX216" s="12">
        <f t="shared" si="733"/>
        <v>0</v>
      </c>
      <c r="CY216" s="24">
        <f t="shared" si="764"/>
        <v>0</v>
      </c>
      <c r="CZ216" s="45"/>
      <c r="DA216" s="12">
        <f t="shared" si="734"/>
        <v>0</v>
      </c>
      <c r="DB216" s="23">
        <f t="shared" si="765"/>
        <v>0</v>
      </c>
    </row>
    <row r="217" spans="1:106" ht="15.75" hidden="1" thickBot="1" x14ac:dyDescent="0.35">
      <c r="A217" s="1"/>
      <c r="B217" s="1"/>
      <c r="C217" s="1"/>
      <c r="D217" s="116" t="str">
        <f t="shared" si="735"/>
        <v>-</v>
      </c>
      <c r="E217" s="206"/>
      <c r="F217" s="91"/>
      <c r="G217" s="92"/>
      <c r="H217" s="92"/>
      <c r="I217" s="11"/>
      <c r="J217" s="125"/>
      <c r="K217" s="126" t="str">
        <f>+IF(F217="","",IF(F217=VLOOKUP(F217,'Master Data (December 2025)'!$B$10:$B$1857,1),"-","No Data"))</f>
        <v/>
      </c>
      <c r="L217" s="127">
        <v>1</v>
      </c>
      <c r="M217" s="127">
        <v>1</v>
      </c>
      <c r="N217" s="45"/>
      <c r="O217" s="12">
        <f t="shared" si="704"/>
        <v>0</v>
      </c>
      <c r="P217" s="23">
        <f t="shared" si="766"/>
        <v>0</v>
      </c>
      <c r="Q217" s="45"/>
      <c r="R217" s="12">
        <f t="shared" si="705"/>
        <v>0</v>
      </c>
      <c r="S217" s="23">
        <f t="shared" si="736"/>
        <v>0</v>
      </c>
      <c r="T217" s="45"/>
      <c r="U217" s="12">
        <f t="shared" si="706"/>
        <v>0</v>
      </c>
      <c r="V217" s="23">
        <f t="shared" si="737"/>
        <v>0</v>
      </c>
      <c r="W217" s="45"/>
      <c r="X217" s="12">
        <f t="shared" si="707"/>
        <v>0</v>
      </c>
      <c r="Y217" s="23">
        <f t="shared" si="738"/>
        <v>0</v>
      </c>
      <c r="Z217" s="45"/>
      <c r="AA217" s="12">
        <f t="shared" si="708"/>
        <v>0</v>
      </c>
      <c r="AB217" s="23">
        <f t="shared" si="739"/>
        <v>0</v>
      </c>
      <c r="AC217" s="45"/>
      <c r="AD217" s="12">
        <f t="shared" si="709"/>
        <v>0</v>
      </c>
      <c r="AE217" s="23">
        <f t="shared" si="740"/>
        <v>0</v>
      </c>
      <c r="AF217" s="45"/>
      <c r="AG217" s="12">
        <f t="shared" si="710"/>
        <v>0</v>
      </c>
      <c r="AH217" s="23">
        <f t="shared" si="741"/>
        <v>0</v>
      </c>
      <c r="AI217" s="45"/>
      <c r="AJ217" s="12">
        <f t="shared" si="711"/>
        <v>0</v>
      </c>
      <c r="AK217" s="23">
        <f t="shared" si="742"/>
        <v>0</v>
      </c>
      <c r="AL217" s="45"/>
      <c r="AM217" s="12">
        <f t="shared" si="712"/>
        <v>0</v>
      </c>
      <c r="AN217" s="23">
        <f t="shared" si="743"/>
        <v>0</v>
      </c>
      <c r="AO217" s="45"/>
      <c r="AP217" s="12">
        <f t="shared" si="713"/>
        <v>0</v>
      </c>
      <c r="AQ217" s="23">
        <f t="shared" si="744"/>
        <v>0</v>
      </c>
      <c r="AR217" s="45"/>
      <c r="AS217" s="12">
        <f t="shared" si="714"/>
        <v>0</v>
      </c>
      <c r="AT217" s="23">
        <f t="shared" si="745"/>
        <v>0</v>
      </c>
      <c r="AU217" s="45"/>
      <c r="AV217" s="12">
        <f t="shared" si="715"/>
        <v>0</v>
      </c>
      <c r="AW217" s="23">
        <f t="shared" si="746"/>
        <v>0</v>
      </c>
      <c r="AX217" s="45"/>
      <c r="AY217" s="12">
        <f t="shared" si="716"/>
        <v>0</v>
      </c>
      <c r="AZ217" s="23">
        <f t="shared" si="747"/>
        <v>0</v>
      </c>
      <c r="BA217" s="45"/>
      <c r="BB217" s="12">
        <f t="shared" si="717"/>
        <v>0</v>
      </c>
      <c r="BC217" s="23">
        <f t="shared" si="748"/>
        <v>0</v>
      </c>
      <c r="BD217" s="45"/>
      <c r="BE217" s="12">
        <f t="shared" si="718"/>
        <v>0</v>
      </c>
      <c r="BF217" s="23">
        <f t="shared" si="749"/>
        <v>0</v>
      </c>
      <c r="BG217" s="45"/>
      <c r="BH217" s="12">
        <f t="shared" si="719"/>
        <v>0</v>
      </c>
      <c r="BI217" s="23">
        <f t="shared" si="750"/>
        <v>0</v>
      </c>
      <c r="BJ217" s="45"/>
      <c r="BK217" s="12">
        <f t="shared" si="720"/>
        <v>0</v>
      </c>
      <c r="BL217" s="23">
        <f t="shared" si="751"/>
        <v>0</v>
      </c>
      <c r="BM217" s="45"/>
      <c r="BN217" s="12">
        <f t="shared" si="721"/>
        <v>0</v>
      </c>
      <c r="BO217" s="23">
        <f t="shared" si="752"/>
        <v>0</v>
      </c>
      <c r="BP217" s="45"/>
      <c r="BQ217" s="12">
        <f t="shared" si="722"/>
        <v>0</v>
      </c>
      <c r="BR217" s="23">
        <f t="shared" si="753"/>
        <v>0</v>
      </c>
      <c r="BS217" s="45"/>
      <c r="BT217" s="12">
        <f t="shared" si="723"/>
        <v>0</v>
      </c>
      <c r="BU217" s="23">
        <f t="shared" si="754"/>
        <v>0</v>
      </c>
      <c r="BV217" s="45"/>
      <c r="BW217" s="12">
        <f t="shared" si="724"/>
        <v>0</v>
      </c>
      <c r="BX217" s="23">
        <f t="shared" si="755"/>
        <v>0</v>
      </c>
      <c r="BY217" s="45"/>
      <c r="BZ217" s="12">
        <f t="shared" si="725"/>
        <v>0</v>
      </c>
      <c r="CA217" s="23">
        <f t="shared" si="756"/>
        <v>0</v>
      </c>
      <c r="CB217" s="45"/>
      <c r="CC217" s="12">
        <f t="shared" si="726"/>
        <v>0</v>
      </c>
      <c r="CD217" s="23">
        <f t="shared" si="757"/>
        <v>0</v>
      </c>
      <c r="CE217" s="45"/>
      <c r="CF217" s="12">
        <f t="shared" si="727"/>
        <v>0</v>
      </c>
      <c r="CG217" s="23">
        <f t="shared" si="758"/>
        <v>0</v>
      </c>
      <c r="CH217" s="45"/>
      <c r="CI217" s="12">
        <f t="shared" si="728"/>
        <v>0</v>
      </c>
      <c r="CJ217" s="23">
        <f t="shared" si="759"/>
        <v>0</v>
      </c>
      <c r="CK217" s="45"/>
      <c r="CL217" s="12">
        <f t="shared" si="729"/>
        <v>0</v>
      </c>
      <c r="CM217" s="23">
        <f t="shared" si="760"/>
        <v>0</v>
      </c>
      <c r="CN217" s="45"/>
      <c r="CO217" s="12">
        <f t="shared" si="730"/>
        <v>0</v>
      </c>
      <c r="CP217" s="23">
        <f t="shared" si="761"/>
        <v>0</v>
      </c>
      <c r="CQ217" s="45"/>
      <c r="CR217" s="12">
        <f t="shared" si="731"/>
        <v>0</v>
      </c>
      <c r="CS217" s="23">
        <f t="shared" si="762"/>
        <v>0</v>
      </c>
      <c r="CT217" s="45"/>
      <c r="CU217" s="12">
        <f t="shared" si="732"/>
        <v>0</v>
      </c>
      <c r="CV217" s="23">
        <f t="shared" si="763"/>
        <v>0</v>
      </c>
      <c r="CW217" s="45"/>
      <c r="CX217" s="12">
        <f t="shared" si="733"/>
        <v>0</v>
      </c>
      <c r="CY217" s="24">
        <f t="shared" si="764"/>
        <v>0</v>
      </c>
      <c r="CZ217" s="45"/>
      <c r="DA217" s="12">
        <f t="shared" si="734"/>
        <v>0</v>
      </c>
      <c r="DB217" s="23">
        <f t="shared" si="765"/>
        <v>0</v>
      </c>
    </row>
    <row r="218" spans="1:106" ht="15.75" hidden="1" thickBot="1" x14ac:dyDescent="0.35">
      <c r="A218" s="1"/>
      <c r="B218" s="1"/>
      <c r="C218" s="1"/>
      <c r="D218" s="116" t="str">
        <f t="shared" si="735"/>
        <v>-</v>
      </c>
      <c r="E218" s="206"/>
      <c r="F218" s="91"/>
      <c r="G218" s="92"/>
      <c r="H218" s="92"/>
      <c r="I218" s="11"/>
      <c r="J218" s="125"/>
      <c r="K218" s="126" t="str">
        <f>+IF(F218="","",IF(F218=VLOOKUP(F218,'Master Data (December 2025)'!$B$10:$B$1857,1),"-","No Data"))</f>
        <v/>
      </c>
      <c r="L218" s="127">
        <v>1</v>
      </c>
      <c r="M218" s="127">
        <v>1</v>
      </c>
      <c r="N218" s="45"/>
      <c r="O218" s="12">
        <f t="shared" si="704"/>
        <v>0</v>
      </c>
      <c r="P218" s="23">
        <f t="shared" si="766"/>
        <v>0</v>
      </c>
      <c r="Q218" s="45"/>
      <c r="R218" s="12">
        <f t="shared" si="705"/>
        <v>0</v>
      </c>
      <c r="S218" s="23">
        <f t="shared" si="736"/>
        <v>0</v>
      </c>
      <c r="T218" s="45"/>
      <c r="U218" s="12">
        <f t="shared" si="706"/>
        <v>0</v>
      </c>
      <c r="V218" s="23">
        <f t="shared" si="737"/>
        <v>0</v>
      </c>
      <c r="W218" s="45"/>
      <c r="X218" s="12">
        <f t="shared" si="707"/>
        <v>0</v>
      </c>
      <c r="Y218" s="23">
        <f t="shared" si="738"/>
        <v>0</v>
      </c>
      <c r="Z218" s="45"/>
      <c r="AA218" s="12">
        <f t="shared" si="708"/>
        <v>0</v>
      </c>
      <c r="AB218" s="23">
        <f t="shared" si="739"/>
        <v>0</v>
      </c>
      <c r="AC218" s="45"/>
      <c r="AD218" s="12">
        <f t="shared" si="709"/>
        <v>0</v>
      </c>
      <c r="AE218" s="23">
        <f t="shared" si="740"/>
        <v>0</v>
      </c>
      <c r="AF218" s="45"/>
      <c r="AG218" s="12">
        <f t="shared" si="710"/>
        <v>0</v>
      </c>
      <c r="AH218" s="23">
        <f t="shared" si="741"/>
        <v>0</v>
      </c>
      <c r="AI218" s="45"/>
      <c r="AJ218" s="12">
        <f t="shared" si="711"/>
        <v>0</v>
      </c>
      <c r="AK218" s="23">
        <f t="shared" si="742"/>
        <v>0</v>
      </c>
      <c r="AL218" s="45"/>
      <c r="AM218" s="12">
        <f t="shared" si="712"/>
        <v>0</v>
      </c>
      <c r="AN218" s="23">
        <f t="shared" si="743"/>
        <v>0</v>
      </c>
      <c r="AO218" s="45"/>
      <c r="AP218" s="12">
        <f t="shared" si="713"/>
        <v>0</v>
      </c>
      <c r="AQ218" s="23">
        <f t="shared" si="744"/>
        <v>0</v>
      </c>
      <c r="AR218" s="45"/>
      <c r="AS218" s="12">
        <f t="shared" si="714"/>
        <v>0</v>
      </c>
      <c r="AT218" s="23">
        <f t="shared" si="745"/>
        <v>0</v>
      </c>
      <c r="AU218" s="45"/>
      <c r="AV218" s="12">
        <f t="shared" si="715"/>
        <v>0</v>
      </c>
      <c r="AW218" s="23">
        <f t="shared" si="746"/>
        <v>0</v>
      </c>
      <c r="AX218" s="45"/>
      <c r="AY218" s="12">
        <f t="shared" si="716"/>
        <v>0</v>
      </c>
      <c r="AZ218" s="23">
        <f t="shared" si="747"/>
        <v>0</v>
      </c>
      <c r="BA218" s="45"/>
      <c r="BB218" s="12">
        <f t="shared" si="717"/>
        <v>0</v>
      </c>
      <c r="BC218" s="23">
        <f t="shared" si="748"/>
        <v>0</v>
      </c>
      <c r="BD218" s="45"/>
      <c r="BE218" s="12">
        <f t="shared" si="718"/>
        <v>0</v>
      </c>
      <c r="BF218" s="23">
        <f t="shared" si="749"/>
        <v>0</v>
      </c>
      <c r="BG218" s="45"/>
      <c r="BH218" s="12">
        <f t="shared" si="719"/>
        <v>0</v>
      </c>
      <c r="BI218" s="23">
        <f t="shared" si="750"/>
        <v>0</v>
      </c>
      <c r="BJ218" s="45"/>
      <c r="BK218" s="12">
        <f t="shared" si="720"/>
        <v>0</v>
      </c>
      <c r="BL218" s="23">
        <f t="shared" si="751"/>
        <v>0</v>
      </c>
      <c r="BM218" s="45"/>
      <c r="BN218" s="12">
        <f t="shared" si="721"/>
        <v>0</v>
      </c>
      <c r="BO218" s="23">
        <f t="shared" si="752"/>
        <v>0</v>
      </c>
      <c r="BP218" s="45"/>
      <c r="BQ218" s="12">
        <f t="shared" si="722"/>
        <v>0</v>
      </c>
      <c r="BR218" s="23">
        <f t="shared" si="753"/>
        <v>0</v>
      </c>
      <c r="BS218" s="45"/>
      <c r="BT218" s="12">
        <f t="shared" si="723"/>
        <v>0</v>
      </c>
      <c r="BU218" s="23">
        <f t="shared" si="754"/>
        <v>0</v>
      </c>
      <c r="BV218" s="45"/>
      <c r="BW218" s="12">
        <f t="shared" si="724"/>
        <v>0</v>
      </c>
      <c r="BX218" s="23">
        <f t="shared" si="755"/>
        <v>0</v>
      </c>
      <c r="BY218" s="45"/>
      <c r="BZ218" s="12">
        <f t="shared" si="725"/>
        <v>0</v>
      </c>
      <c r="CA218" s="23">
        <f t="shared" si="756"/>
        <v>0</v>
      </c>
      <c r="CB218" s="45"/>
      <c r="CC218" s="12">
        <f t="shared" si="726"/>
        <v>0</v>
      </c>
      <c r="CD218" s="23">
        <f t="shared" si="757"/>
        <v>0</v>
      </c>
      <c r="CE218" s="45"/>
      <c r="CF218" s="12">
        <f t="shared" si="727"/>
        <v>0</v>
      </c>
      <c r="CG218" s="23">
        <f t="shared" si="758"/>
        <v>0</v>
      </c>
      <c r="CH218" s="45"/>
      <c r="CI218" s="12">
        <f t="shared" si="728"/>
        <v>0</v>
      </c>
      <c r="CJ218" s="23">
        <f t="shared" si="759"/>
        <v>0</v>
      </c>
      <c r="CK218" s="45"/>
      <c r="CL218" s="12">
        <f t="shared" si="729"/>
        <v>0</v>
      </c>
      <c r="CM218" s="23">
        <f t="shared" si="760"/>
        <v>0</v>
      </c>
      <c r="CN218" s="45"/>
      <c r="CO218" s="12">
        <f t="shared" si="730"/>
        <v>0</v>
      </c>
      <c r="CP218" s="23">
        <f t="shared" si="761"/>
        <v>0</v>
      </c>
      <c r="CQ218" s="45"/>
      <c r="CR218" s="12">
        <f t="shared" si="731"/>
        <v>0</v>
      </c>
      <c r="CS218" s="23">
        <f t="shared" si="762"/>
        <v>0</v>
      </c>
      <c r="CT218" s="45"/>
      <c r="CU218" s="12">
        <f t="shared" si="732"/>
        <v>0</v>
      </c>
      <c r="CV218" s="23">
        <f t="shared" si="763"/>
        <v>0</v>
      </c>
      <c r="CW218" s="45"/>
      <c r="CX218" s="12">
        <f t="shared" si="733"/>
        <v>0</v>
      </c>
      <c r="CY218" s="24">
        <f t="shared" si="764"/>
        <v>0</v>
      </c>
      <c r="CZ218" s="45"/>
      <c r="DA218" s="12">
        <f t="shared" si="734"/>
        <v>0</v>
      </c>
      <c r="DB218" s="23">
        <f t="shared" si="765"/>
        <v>0</v>
      </c>
    </row>
    <row r="219" spans="1:106" ht="15.75" hidden="1" thickBot="1" x14ac:dyDescent="0.35">
      <c r="A219" s="1"/>
      <c r="B219" s="1"/>
      <c r="C219" s="1"/>
      <c r="D219" s="116" t="str">
        <f t="shared" si="735"/>
        <v>-</v>
      </c>
      <c r="E219" s="206"/>
      <c r="F219" s="91"/>
      <c r="G219" s="92"/>
      <c r="H219" s="92"/>
      <c r="I219" s="11"/>
      <c r="J219" s="125"/>
      <c r="K219" s="126" t="str">
        <f>+IF(F219="","",IF(F219=VLOOKUP(F219,'Master Data (December 2025)'!$B$10:$B$1857,1),"-","No Data"))</f>
        <v/>
      </c>
      <c r="L219" s="127">
        <v>1</v>
      </c>
      <c r="M219" s="127">
        <v>1</v>
      </c>
      <c r="N219" s="45"/>
      <c r="O219" s="12">
        <f t="shared" si="704"/>
        <v>0</v>
      </c>
      <c r="P219" s="23">
        <f t="shared" si="766"/>
        <v>0</v>
      </c>
      <c r="Q219" s="45"/>
      <c r="R219" s="12">
        <f t="shared" si="705"/>
        <v>0</v>
      </c>
      <c r="S219" s="23">
        <f t="shared" si="736"/>
        <v>0</v>
      </c>
      <c r="T219" s="45"/>
      <c r="U219" s="12">
        <f t="shared" si="706"/>
        <v>0</v>
      </c>
      <c r="V219" s="23">
        <f t="shared" si="737"/>
        <v>0</v>
      </c>
      <c r="W219" s="45"/>
      <c r="X219" s="12">
        <f t="shared" si="707"/>
        <v>0</v>
      </c>
      <c r="Y219" s="23">
        <f t="shared" si="738"/>
        <v>0</v>
      </c>
      <c r="Z219" s="45"/>
      <c r="AA219" s="12">
        <f t="shared" si="708"/>
        <v>0</v>
      </c>
      <c r="AB219" s="23">
        <f t="shared" si="739"/>
        <v>0</v>
      </c>
      <c r="AC219" s="45"/>
      <c r="AD219" s="12">
        <f t="shared" si="709"/>
        <v>0</v>
      </c>
      <c r="AE219" s="23">
        <f t="shared" si="740"/>
        <v>0</v>
      </c>
      <c r="AF219" s="45"/>
      <c r="AG219" s="12">
        <f t="shared" si="710"/>
        <v>0</v>
      </c>
      <c r="AH219" s="23">
        <f t="shared" si="741"/>
        <v>0</v>
      </c>
      <c r="AI219" s="45"/>
      <c r="AJ219" s="12">
        <f t="shared" si="711"/>
        <v>0</v>
      </c>
      <c r="AK219" s="23">
        <f t="shared" si="742"/>
        <v>0</v>
      </c>
      <c r="AL219" s="45"/>
      <c r="AM219" s="12">
        <f t="shared" si="712"/>
        <v>0</v>
      </c>
      <c r="AN219" s="23">
        <f t="shared" si="743"/>
        <v>0</v>
      </c>
      <c r="AO219" s="45"/>
      <c r="AP219" s="12">
        <f t="shared" si="713"/>
        <v>0</v>
      </c>
      <c r="AQ219" s="23">
        <f t="shared" si="744"/>
        <v>0</v>
      </c>
      <c r="AR219" s="45"/>
      <c r="AS219" s="12">
        <f t="shared" si="714"/>
        <v>0</v>
      </c>
      <c r="AT219" s="23">
        <f t="shared" si="745"/>
        <v>0</v>
      </c>
      <c r="AU219" s="45"/>
      <c r="AV219" s="12">
        <f t="shared" si="715"/>
        <v>0</v>
      </c>
      <c r="AW219" s="23">
        <f t="shared" si="746"/>
        <v>0</v>
      </c>
      <c r="AX219" s="45"/>
      <c r="AY219" s="12">
        <f t="shared" si="716"/>
        <v>0</v>
      </c>
      <c r="AZ219" s="23">
        <f t="shared" si="747"/>
        <v>0</v>
      </c>
      <c r="BA219" s="45"/>
      <c r="BB219" s="12">
        <f t="shared" si="717"/>
        <v>0</v>
      </c>
      <c r="BC219" s="23">
        <f t="shared" si="748"/>
        <v>0</v>
      </c>
      <c r="BD219" s="45"/>
      <c r="BE219" s="12">
        <f t="shared" si="718"/>
        <v>0</v>
      </c>
      <c r="BF219" s="23">
        <f t="shared" si="749"/>
        <v>0</v>
      </c>
      <c r="BG219" s="45"/>
      <c r="BH219" s="12">
        <f t="shared" si="719"/>
        <v>0</v>
      </c>
      <c r="BI219" s="23">
        <f t="shared" si="750"/>
        <v>0</v>
      </c>
      <c r="BJ219" s="45"/>
      <c r="BK219" s="12">
        <f t="shared" si="720"/>
        <v>0</v>
      </c>
      <c r="BL219" s="23">
        <f t="shared" si="751"/>
        <v>0</v>
      </c>
      <c r="BM219" s="45"/>
      <c r="BN219" s="12">
        <f t="shared" si="721"/>
        <v>0</v>
      </c>
      <c r="BO219" s="23">
        <f t="shared" si="752"/>
        <v>0</v>
      </c>
      <c r="BP219" s="45"/>
      <c r="BQ219" s="12">
        <f t="shared" si="722"/>
        <v>0</v>
      </c>
      <c r="BR219" s="23">
        <f t="shared" si="753"/>
        <v>0</v>
      </c>
      <c r="BS219" s="45"/>
      <c r="BT219" s="12">
        <f t="shared" si="723"/>
        <v>0</v>
      </c>
      <c r="BU219" s="23">
        <f t="shared" si="754"/>
        <v>0</v>
      </c>
      <c r="BV219" s="45"/>
      <c r="BW219" s="12">
        <f t="shared" si="724"/>
        <v>0</v>
      </c>
      <c r="BX219" s="23">
        <f t="shared" si="755"/>
        <v>0</v>
      </c>
      <c r="BY219" s="45"/>
      <c r="BZ219" s="12">
        <f t="shared" si="725"/>
        <v>0</v>
      </c>
      <c r="CA219" s="23">
        <f t="shared" si="756"/>
        <v>0</v>
      </c>
      <c r="CB219" s="45"/>
      <c r="CC219" s="12">
        <f t="shared" si="726"/>
        <v>0</v>
      </c>
      <c r="CD219" s="23">
        <f t="shared" si="757"/>
        <v>0</v>
      </c>
      <c r="CE219" s="45"/>
      <c r="CF219" s="12">
        <f t="shared" si="727"/>
        <v>0</v>
      </c>
      <c r="CG219" s="23">
        <f t="shared" si="758"/>
        <v>0</v>
      </c>
      <c r="CH219" s="45"/>
      <c r="CI219" s="12">
        <f t="shared" si="728"/>
        <v>0</v>
      </c>
      <c r="CJ219" s="23">
        <f t="shared" si="759"/>
        <v>0</v>
      </c>
      <c r="CK219" s="45"/>
      <c r="CL219" s="12">
        <f t="shared" si="729"/>
        <v>0</v>
      </c>
      <c r="CM219" s="23">
        <f t="shared" si="760"/>
        <v>0</v>
      </c>
      <c r="CN219" s="45"/>
      <c r="CO219" s="12">
        <f t="shared" si="730"/>
        <v>0</v>
      </c>
      <c r="CP219" s="23">
        <f t="shared" si="761"/>
        <v>0</v>
      </c>
      <c r="CQ219" s="45"/>
      <c r="CR219" s="12">
        <f t="shared" si="731"/>
        <v>0</v>
      </c>
      <c r="CS219" s="23">
        <f t="shared" si="762"/>
        <v>0</v>
      </c>
      <c r="CT219" s="45"/>
      <c r="CU219" s="12">
        <f t="shared" si="732"/>
        <v>0</v>
      </c>
      <c r="CV219" s="23">
        <f t="shared" si="763"/>
        <v>0</v>
      </c>
      <c r="CW219" s="45"/>
      <c r="CX219" s="12">
        <f t="shared" si="733"/>
        <v>0</v>
      </c>
      <c r="CY219" s="24">
        <f t="shared" si="764"/>
        <v>0</v>
      </c>
      <c r="CZ219" s="45"/>
      <c r="DA219" s="12">
        <f t="shared" si="734"/>
        <v>0</v>
      </c>
      <c r="DB219" s="23">
        <f t="shared" si="765"/>
        <v>0</v>
      </c>
    </row>
    <row r="220" spans="1:106" ht="15.75" hidden="1" thickBot="1" x14ac:dyDescent="0.35">
      <c r="A220" s="1"/>
      <c r="B220" s="1"/>
      <c r="C220" s="1"/>
      <c r="D220" s="116" t="str">
        <f t="shared" si="735"/>
        <v>-</v>
      </c>
      <c r="E220" s="206"/>
      <c r="F220" s="91"/>
      <c r="G220" s="92"/>
      <c r="H220" s="92"/>
      <c r="I220" s="11"/>
      <c r="J220" s="125"/>
      <c r="K220" s="126" t="str">
        <f>+IF(F220="","",IF(F220=VLOOKUP(F220,'Master Data (December 2025)'!$B$10:$B$1857,1),"-","No Data"))</f>
        <v/>
      </c>
      <c r="L220" s="127">
        <v>1</v>
      </c>
      <c r="M220" s="127">
        <v>1</v>
      </c>
      <c r="N220" s="45"/>
      <c r="O220" s="12">
        <f t="shared" si="704"/>
        <v>0</v>
      </c>
      <c r="P220" s="23">
        <f t="shared" si="766"/>
        <v>0</v>
      </c>
      <c r="Q220" s="45"/>
      <c r="R220" s="12">
        <f t="shared" si="705"/>
        <v>0</v>
      </c>
      <c r="S220" s="23">
        <f t="shared" si="736"/>
        <v>0</v>
      </c>
      <c r="T220" s="45"/>
      <c r="U220" s="12">
        <f t="shared" si="706"/>
        <v>0</v>
      </c>
      <c r="V220" s="23">
        <f t="shared" si="737"/>
        <v>0</v>
      </c>
      <c r="W220" s="45"/>
      <c r="X220" s="12">
        <f t="shared" si="707"/>
        <v>0</v>
      </c>
      <c r="Y220" s="23">
        <f t="shared" si="738"/>
        <v>0</v>
      </c>
      <c r="Z220" s="45"/>
      <c r="AA220" s="12">
        <f t="shared" si="708"/>
        <v>0</v>
      </c>
      <c r="AB220" s="23">
        <f t="shared" si="739"/>
        <v>0</v>
      </c>
      <c r="AC220" s="45"/>
      <c r="AD220" s="12">
        <f t="shared" si="709"/>
        <v>0</v>
      </c>
      <c r="AE220" s="23">
        <f t="shared" si="740"/>
        <v>0</v>
      </c>
      <c r="AF220" s="45"/>
      <c r="AG220" s="12">
        <f t="shared" si="710"/>
        <v>0</v>
      </c>
      <c r="AH220" s="23">
        <f t="shared" si="741"/>
        <v>0</v>
      </c>
      <c r="AI220" s="45"/>
      <c r="AJ220" s="12">
        <f t="shared" si="711"/>
        <v>0</v>
      </c>
      <c r="AK220" s="23">
        <f t="shared" si="742"/>
        <v>0</v>
      </c>
      <c r="AL220" s="45"/>
      <c r="AM220" s="12">
        <f t="shared" si="712"/>
        <v>0</v>
      </c>
      <c r="AN220" s="23">
        <f t="shared" si="743"/>
        <v>0</v>
      </c>
      <c r="AO220" s="45"/>
      <c r="AP220" s="12">
        <f t="shared" si="713"/>
        <v>0</v>
      </c>
      <c r="AQ220" s="23">
        <f t="shared" si="744"/>
        <v>0</v>
      </c>
      <c r="AR220" s="45"/>
      <c r="AS220" s="12">
        <f t="shared" si="714"/>
        <v>0</v>
      </c>
      <c r="AT220" s="23">
        <f t="shared" si="745"/>
        <v>0</v>
      </c>
      <c r="AU220" s="45"/>
      <c r="AV220" s="12">
        <f t="shared" si="715"/>
        <v>0</v>
      </c>
      <c r="AW220" s="23">
        <f t="shared" si="746"/>
        <v>0</v>
      </c>
      <c r="AX220" s="45"/>
      <c r="AY220" s="12">
        <f t="shared" si="716"/>
        <v>0</v>
      </c>
      <c r="AZ220" s="23">
        <f t="shared" si="747"/>
        <v>0</v>
      </c>
      <c r="BA220" s="45"/>
      <c r="BB220" s="12">
        <f t="shared" si="717"/>
        <v>0</v>
      </c>
      <c r="BC220" s="23">
        <f t="shared" si="748"/>
        <v>0</v>
      </c>
      <c r="BD220" s="45"/>
      <c r="BE220" s="12">
        <f t="shared" si="718"/>
        <v>0</v>
      </c>
      <c r="BF220" s="23">
        <f t="shared" si="749"/>
        <v>0</v>
      </c>
      <c r="BG220" s="45"/>
      <c r="BH220" s="12">
        <f t="shared" si="719"/>
        <v>0</v>
      </c>
      <c r="BI220" s="23">
        <f t="shared" si="750"/>
        <v>0</v>
      </c>
      <c r="BJ220" s="45"/>
      <c r="BK220" s="12">
        <f t="shared" si="720"/>
        <v>0</v>
      </c>
      <c r="BL220" s="23">
        <f t="shared" si="751"/>
        <v>0</v>
      </c>
      <c r="BM220" s="45"/>
      <c r="BN220" s="12">
        <f t="shared" si="721"/>
        <v>0</v>
      </c>
      <c r="BO220" s="23">
        <f t="shared" si="752"/>
        <v>0</v>
      </c>
      <c r="BP220" s="45"/>
      <c r="BQ220" s="12">
        <f t="shared" si="722"/>
        <v>0</v>
      </c>
      <c r="BR220" s="23">
        <f t="shared" si="753"/>
        <v>0</v>
      </c>
      <c r="BS220" s="45"/>
      <c r="BT220" s="12">
        <f t="shared" si="723"/>
        <v>0</v>
      </c>
      <c r="BU220" s="23">
        <f t="shared" si="754"/>
        <v>0</v>
      </c>
      <c r="BV220" s="45"/>
      <c r="BW220" s="12">
        <f t="shared" si="724"/>
        <v>0</v>
      </c>
      <c r="BX220" s="23">
        <f t="shared" si="755"/>
        <v>0</v>
      </c>
      <c r="BY220" s="45"/>
      <c r="BZ220" s="12">
        <f t="shared" si="725"/>
        <v>0</v>
      </c>
      <c r="CA220" s="23">
        <f t="shared" si="756"/>
        <v>0</v>
      </c>
      <c r="CB220" s="45"/>
      <c r="CC220" s="12">
        <f t="shared" si="726"/>
        <v>0</v>
      </c>
      <c r="CD220" s="23">
        <f t="shared" si="757"/>
        <v>0</v>
      </c>
      <c r="CE220" s="45"/>
      <c r="CF220" s="12">
        <f t="shared" si="727"/>
        <v>0</v>
      </c>
      <c r="CG220" s="23">
        <f t="shared" si="758"/>
        <v>0</v>
      </c>
      <c r="CH220" s="45"/>
      <c r="CI220" s="12">
        <f t="shared" si="728"/>
        <v>0</v>
      </c>
      <c r="CJ220" s="23">
        <f t="shared" si="759"/>
        <v>0</v>
      </c>
      <c r="CK220" s="45"/>
      <c r="CL220" s="12">
        <f t="shared" si="729"/>
        <v>0</v>
      </c>
      <c r="CM220" s="23">
        <f t="shared" si="760"/>
        <v>0</v>
      </c>
      <c r="CN220" s="45"/>
      <c r="CO220" s="12">
        <f t="shared" si="730"/>
        <v>0</v>
      </c>
      <c r="CP220" s="23">
        <f t="shared" si="761"/>
        <v>0</v>
      </c>
      <c r="CQ220" s="45"/>
      <c r="CR220" s="12">
        <f t="shared" si="731"/>
        <v>0</v>
      </c>
      <c r="CS220" s="23">
        <f t="shared" si="762"/>
        <v>0</v>
      </c>
      <c r="CT220" s="45"/>
      <c r="CU220" s="12">
        <f t="shared" si="732"/>
        <v>0</v>
      </c>
      <c r="CV220" s="23">
        <f t="shared" si="763"/>
        <v>0</v>
      </c>
      <c r="CW220" s="45"/>
      <c r="CX220" s="12">
        <f t="shared" si="733"/>
        <v>0</v>
      </c>
      <c r="CY220" s="24">
        <f t="shared" si="764"/>
        <v>0</v>
      </c>
      <c r="CZ220" s="45"/>
      <c r="DA220" s="12">
        <f t="shared" si="734"/>
        <v>0</v>
      </c>
      <c r="DB220" s="23">
        <f t="shared" si="765"/>
        <v>0</v>
      </c>
    </row>
    <row r="221" spans="1:106" ht="15.75" hidden="1" thickBot="1" x14ac:dyDescent="0.35">
      <c r="A221" s="1"/>
      <c r="B221" s="1"/>
      <c r="C221" s="1"/>
      <c r="D221" s="116" t="str">
        <f t="shared" si="735"/>
        <v>-</v>
      </c>
      <c r="E221" s="206"/>
      <c r="F221" s="91"/>
      <c r="G221" s="92"/>
      <c r="H221" s="92"/>
      <c r="I221" s="11"/>
      <c r="J221" s="125"/>
      <c r="K221" s="126" t="str">
        <f>+IF(F221="","",IF(F221=VLOOKUP(F221,'Master Data (December 2025)'!$B$10:$B$1857,1),"-","No Data"))</f>
        <v/>
      </c>
      <c r="L221" s="127">
        <v>1</v>
      </c>
      <c r="M221" s="127">
        <v>1</v>
      </c>
      <c r="N221" s="45"/>
      <c r="O221" s="12">
        <f t="shared" si="704"/>
        <v>0</v>
      </c>
      <c r="P221" s="23">
        <f t="shared" si="766"/>
        <v>0</v>
      </c>
      <c r="Q221" s="45"/>
      <c r="R221" s="12">
        <f t="shared" si="705"/>
        <v>0</v>
      </c>
      <c r="S221" s="23">
        <f t="shared" si="736"/>
        <v>0</v>
      </c>
      <c r="T221" s="45"/>
      <c r="U221" s="12">
        <f t="shared" si="706"/>
        <v>0</v>
      </c>
      <c r="V221" s="23">
        <f t="shared" si="737"/>
        <v>0</v>
      </c>
      <c r="W221" s="45"/>
      <c r="X221" s="12">
        <f t="shared" si="707"/>
        <v>0</v>
      </c>
      <c r="Y221" s="23">
        <f t="shared" si="738"/>
        <v>0</v>
      </c>
      <c r="Z221" s="45"/>
      <c r="AA221" s="12">
        <f t="shared" si="708"/>
        <v>0</v>
      </c>
      <c r="AB221" s="23">
        <f t="shared" si="739"/>
        <v>0</v>
      </c>
      <c r="AC221" s="45"/>
      <c r="AD221" s="12">
        <f t="shared" si="709"/>
        <v>0</v>
      </c>
      <c r="AE221" s="23">
        <f t="shared" si="740"/>
        <v>0</v>
      </c>
      <c r="AF221" s="45"/>
      <c r="AG221" s="12">
        <f t="shared" si="710"/>
        <v>0</v>
      </c>
      <c r="AH221" s="23">
        <f t="shared" si="741"/>
        <v>0</v>
      </c>
      <c r="AI221" s="45"/>
      <c r="AJ221" s="12">
        <f t="shared" si="711"/>
        <v>0</v>
      </c>
      <c r="AK221" s="23">
        <f t="shared" si="742"/>
        <v>0</v>
      </c>
      <c r="AL221" s="45"/>
      <c r="AM221" s="12">
        <f t="shared" si="712"/>
        <v>0</v>
      </c>
      <c r="AN221" s="23">
        <f t="shared" si="743"/>
        <v>0</v>
      </c>
      <c r="AO221" s="45"/>
      <c r="AP221" s="12">
        <f t="shared" si="713"/>
        <v>0</v>
      </c>
      <c r="AQ221" s="23">
        <f t="shared" si="744"/>
        <v>0</v>
      </c>
      <c r="AR221" s="45"/>
      <c r="AS221" s="12">
        <f t="shared" si="714"/>
        <v>0</v>
      </c>
      <c r="AT221" s="23">
        <f t="shared" si="745"/>
        <v>0</v>
      </c>
      <c r="AU221" s="45"/>
      <c r="AV221" s="12">
        <f t="shared" si="715"/>
        <v>0</v>
      </c>
      <c r="AW221" s="23">
        <f t="shared" si="746"/>
        <v>0</v>
      </c>
      <c r="AX221" s="45"/>
      <c r="AY221" s="12">
        <f t="shared" si="716"/>
        <v>0</v>
      </c>
      <c r="AZ221" s="23">
        <f t="shared" si="747"/>
        <v>0</v>
      </c>
      <c r="BA221" s="45"/>
      <c r="BB221" s="12">
        <f t="shared" si="717"/>
        <v>0</v>
      </c>
      <c r="BC221" s="23">
        <f t="shared" si="748"/>
        <v>0</v>
      </c>
      <c r="BD221" s="45"/>
      <c r="BE221" s="12">
        <f t="shared" si="718"/>
        <v>0</v>
      </c>
      <c r="BF221" s="23">
        <f t="shared" si="749"/>
        <v>0</v>
      </c>
      <c r="BG221" s="45"/>
      <c r="BH221" s="12">
        <f t="shared" si="719"/>
        <v>0</v>
      </c>
      <c r="BI221" s="23">
        <f t="shared" si="750"/>
        <v>0</v>
      </c>
      <c r="BJ221" s="45"/>
      <c r="BK221" s="12">
        <f t="shared" si="720"/>
        <v>0</v>
      </c>
      <c r="BL221" s="23">
        <f t="shared" si="751"/>
        <v>0</v>
      </c>
      <c r="BM221" s="45"/>
      <c r="BN221" s="12">
        <f t="shared" si="721"/>
        <v>0</v>
      </c>
      <c r="BO221" s="23">
        <f t="shared" si="752"/>
        <v>0</v>
      </c>
      <c r="BP221" s="45"/>
      <c r="BQ221" s="12">
        <f t="shared" si="722"/>
        <v>0</v>
      </c>
      <c r="BR221" s="23">
        <f t="shared" si="753"/>
        <v>0</v>
      </c>
      <c r="BS221" s="45"/>
      <c r="BT221" s="12">
        <f t="shared" si="723"/>
        <v>0</v>
      </c>
      <c r="BU221" s="23">
        <f t="shared" si="754"/>
        <v>0</v>
      </c>
      <c r="BV221" s="45"/>
      <c r="BW221" s="12">
        <f t="shared" si="724"/>
        <v>0</v>
      </c>
      <c r="BX221" s="23">
        <f t="shared" si="755"/>
        <v>0</v>
      </c>
      <c r="BY221" s="45"/>
      <c r="BZ221" s="12">
        <f t="shared" si="725"/>
        <v>0</v>
      </c>
      <c r="CA221" s="23">
        <f t="shared" si="756"/>
        <v>0</v>
      </c>
      <c r="CB221" s="45"/>
      <c r="CC221" s="12">
        <f t="shared" si="726"/>
        <v>0</v>
      </c>
      <c r="CD221" s="23">
        <f t="shared" si="757"/>
        <v>0</v>
      </c>
      <c r="CE221" s="45"/>
      <c r="CF221" s="12">
        <f t="shared" si="727"/>
        <v>0</v>
      </c>
      <c r="CG221" s="23">
        <f t="shared" si="758"/>
        <v>0</v>
      </c>
      <c r="CH221" s="45"/>
      <c r="CI221" s="12">
        <f t="shared" si="728"/>
        <v>0</v>
      </c>
      <c r="CJ221" s="23">
        <f t="shared" si="759"/>
        <v>0</v>
      </c>
      <c r="CK221" s="45"/>
      <c r="CL221" s="12">
        <f t="shared" si="729"/>
        <v>0</v>
      </c>
      <c r="CM221" s="23">
        <f t="shared" si="760"/>
        <v>0</v>
      </c>
      <c r="CN221" s="45"/>
      <c r="CO221" s="12">
        <f t="shared" si="730"/>
        <v>0</v>
      </c>
      <c r="CP221" s="23">
        <f t="shared" si="761"/>
        <v>0</v>
      </c>
      <c r="CQ221" s="45"/>
      <c r="CR221" s="12">
        <f t="shared" si="731"/>
        <v>0</v>
      </c>
      <c r="CS221" s="23">
        <f t="shared" si="762"/>
        <v>0</v>
      </c>
      <c r="CT221" s="45"/>
      <c r="CU221" s="12">
        <f t="shared" si="732"/>
        <v>0</v>
      </c>
      <c r="CV221" s="23">
        <f t="shared" si="763"/>
        <v>0</v>
      </c>
      <c r="CW221" s="45"/>
      <c r="CX221" s="12">
        <f t="shared" si="733"/>
        <v>0</v>
      </c>
      <c r="CY221" s="24">
        <f t="shared" si="764"/>
        <v>0</v>
      </c>
      <c r="CZ221" s="45"/>
      <c r="DA221" s="12">
        <f t="shared" si="734"/>
        <v>0</v>
      </c>
      <c r="DB221" s="23">
        <f t="shared" si="765"/>
        <v>0</v>
      </c>
    </row>
    <row r="222" spans="1:106" ht="15.75" hidden="1" thickBot="1" x14ac:dyDescent="0.35">
      <c r="A222" s="1"/>
      <c r="B222" s="1"/>
      <c r="C222" s="1"/>
      <c r="D222" s="116" t="str">
        <f t="shared" si="735"/>
        <v>-</v>
      </c>
      <c r="E222" s="207"/>
      <c r="F222" s="91"/>
      <c r="G222" s="92"/>
      <c r="H222" s="92"/>
      <c r="I222" s="11"/>
      <c r="J222" s="125"/>
      <c r="K222" s="126" t="str">
        <f>+IF(F222="","",IF(F222=VLOOKUP(F222,'Master Data (December 2025)'!$B$10:$B$1857,1),"-","No Data"))</f>
        <v/>
      </c>
      <c r="L222" s="127">
        <v>1</v>
      </c>
      <c r="M222" s="127">
        <v>1</v>
      </c>
      <c r="N222" s="45"/>
      <c r="O222" s="12">
        <f t="shared" si="704"/>
        <v>0</v>
      </c>
      <c r="P222" s="23">
        <f t="shared" si="766"/>
        <v>0</v>
      </c>
      <c r="Q222" s="45"/>
      <c r="R222" s="12">
        <f t="shared" si="705"/>
        <v>0</v>
      </c>
      <c r="S222" s="23">
        <f t="shared" si="736"/>
        <v>0</v>
      </c>
      <c r="T222" s="45"/>
      <c r="U222" s="12">
        <f t="shared" si="706"/>
        <v>0</v>
      </c>
      <c r="V222" s="23">
        <f t="shared" si="737"/>
        <v>0</v>
      </c>
      <c r="W222" s="45"/>
      <c r="X222" s="12">
        <f t="shared" si="707"/>
        <v>0</v>
      </c>
      <c r="Y222" s="23">
        <f t="shared" si="738"/>
        <v>0</v>
      </c>
      <c r="Z222" s="45"/>
      <c r="AA222" s="12">
        <f t="shared" si="708"/>
        <v>0</v>
      </c>
      <c r="AB222" s="23">
        <f t="shared" si="739"/>
        <v>0</v>
      </c>
      <c r="AC222" s="45"/>
      <c r="AD222" s="12">
        <f t="shared" si="709"/>
        <v>0</v>
      </c>
      <c r="AE222" s="23">
        <f t="shared" si="740"/>
        <v>0</v>
      </c>
      <c r="AF222" s="45"/>
      <c r="AG222" s="12">
        <f t="shared" si="710"/>
        <v>0</v>
      </c>
      <c r="AH222" s="23">
        <f t="shared" si="741"/>
        <v>0</v>
      </c>
      <c r="AI222" s="45"/>
      <c r="AJ222" s="12">
        <f t="shared" si="711"/>
        <v>0</v>
      </c>
      <c r="AK222" s="23">
        <f t="shared" si="742"/>
        <v>0</v>
      </c>
      <c r="AL222" s="45"/>
      <c r="AM222" s="12">
        <f t="shared" si="712"/>
        <v>0</v>
      </c>
      <c r="AN222" s="23">
        <f t="shared" si="743"/>
        <v>0</v>
      </c>
      <c r="AO222" s="45"/>
      <c r="AP222" s="12">
        <f t="shared" si="713"/>
        <v>0</v>
      </c>
      <c r="AQ222" s="23">
        <f t="shared" si="744"/>
        <v>0</v>
      </c>
      <c r="AR222" s="45"/>
      <c r="AS222" s="12">
        <f t="shared" si="714"/>
        <v>0</v>
      </c>
      <c r="AT222" s="23">
        <f t="shared" si="745"/>
        <v>0</v>
      </c>
      <c r="AU222" s="45"/>
      <c r="AV222" s="12">
        <f t="shared" si="715"/>
        <v>0</v>
      </c>
      <c r="AW222" s="23">
        <f t="shared" si="746"/>
        <v>0</v>
      </c>
      <c r="AX222" s="45"/>
      <c r="AY222" s="12">
        <f t="shared" si="716"/>
        <v>0</v>
      </c>
      <c r="AZ222" s="23">
        <f t="shared" si="747"/>
        <v>0</v>
      </c>
      <c r="BA222" s="45"/>
      <c r="BB222" s="12">
        <f t="shared" si="717"/>
        <v>0</v>
      </c>
      <c r="BC222" s="23">
        <f t="shared" si="748"/>
        <v>0</v>
      </c>
      <c r="BD222" s="45"/>
      <c r="BE222" s="12">
        <f t="shared" si="718"/>
        <v>0</v>
      </c>
      <c r="BF222" s="23">
        <f t="shared" si="749"/>
        <v>0</v>
      </c>
      <c r="BG222" s="45"/>
      <c r="BH222" s="12">
        <f t="shared" si="719"/>
        <v>0</v>
      </c>
      <c r="BI222" s="23">
        <f t="shared" si="750"/>
        <v>0</v>
      </c>
      <c r="BJ222" s="45"/>
      <c r="BK222" s="12">
        <f t="shared" si="720"/>
        <v>0</v>
      </c>
      <c r="BL222" s="23">
        <f t="shared" si="751"/>
        <v>0</v>
      </c>
      <c r="BM222" s="45"/>
      <c r="BN222" s="12">
        <f t="shared" si="721"/>
        <v>0</v>
      </c>
      <c r="BO222" s="23">
        <f t="shared" si="752"/>
        <v>0</v>
      </c>
      <c r="BP222" s="45"/>
      <c r="BQ222" s="12">
        <f t="shared" si="722"/>
        <v>0</v>
      </c>
      <c r="BR222" s="23">
        <f t="shared" si="753"/>
        <v>0</v>
      </c>
      <c r="BS222" s="45"/>
      <c r="BT222" s="12">
        <f t="shared" si="723"/>
        <v>0</v>
      </c>
      <c r="BU222" s="23">
        <f t="shared" si="754"/>
        <v>0</v>
      </c>
      <c r="BV222" s="45"/>
      <c r="BW222" s="12">
        <f t="shared" si="724"/>
        <v>0</v>
      </c>
      <c r="BX222" s="23">
        <f t="shared" si="755"/>
        <v>0</v>
      </c>
      <c r="BY222" s="45"/>
      <c r="BZ222" s="12">
        <f t="shared" si="725"/>
        <v>0</v>
      </c>
      <c r="CA222" s="23">
        <f t="shared" si="756"/>
        <v>0</v>
      </c>
      <c r="CB222" s="45"/>
      <c r="CC222" s="12">
        <f t="shared" si="726"/>
        <v>0</v>
      </c>
      <c r="CD222" s="23">
        <f t="shared" si="757"/>
        <v>0</v>
      </c>
      <c r="CE222" s="45"/>
      <c r="CF222" s="12">
        <f t="shared" si="727"/>
        <v>0</v>
      </c>
      <c r="CG222" s="23">
        <f t="shared" si="758"/>
        <v>0</v>
      </c>
      <c r="CH222" s="45"/>
      <c r="CI222" s="12">
        <f t="shared" si="728"/>
        <v>0</v>
      </c>
      <c r="CJ222" s="23">
        <f t="shared" si="759"/>
        <v>0</v>
      </c>
      <c r="CK222" s="45"/>
      <c r="CL222" s="12">
        <f t="shared" si="729"/>
        <v>0</v>
      </c>
      <c r="CM222" s="23">
        <f t="shared" si="760"/>
        <v>0</v>
      </c>
      <c r="CN222" s="45"/>
      <c r="CO222" s="12">
        <f t="shared" si="730"/>
        <v>0</v>
      </c>
      <c r="CP222" s="23">
        <f t="shared" si="761"/>
        <v>0</v>
      </c>
      <c r="CQ222" s="45"/>
      <c r="CR222" s="12">
        <f t="shared" si="731"/>
        <v>0</v>
      </c>
      <c r="CS222" s="23">
        <f t="shared" si="762"/>
        <v>0</v>
      </c>
      <c r="CT222" s="45"/>
      <c r="CU222" s="12">
        <f t="shared" si="732"/>
        <v>0</v>
      </c>
      <c r="CV222" s="23">
        <f t="shared" si="763"/>
        <v>0</v>
      </c>
      <c r="CW222" s="45"/>
      <c r="CX222" s="12">
        <f t="shared" si="733"/>
        <v>0</v>
      </c>
      <c r="CY222" s="24">
        <f t="shared" si="764"/>
        <v>0</v>
      </c>
      <c r="CZ222" s="45"/>
      <c r="DA222" s="12">
        <f t="shared" si="734"/>
        <v>0</v>
      </c>
      <c r="DB222" s="23">
        <f t="shared" si="765"/>
        <v>0</v>
      </c>
    </row>
    <row r="223" spans="1:106" ht="15.75" hidden="1" thickBot="1" x14ac:dyDescent="0.35">
      <c r="A223" s="1"/>
      <c r="B223" s="1"/>
      <c r="C223" s="1"/>
      <c r="D223" s="116" t="str">
        <f t="shared" si="735"/>
        <v>-</v>
      </c>
      <c r="E223" s="206"/>
      <c r="F223" s="91"/>
      <c r="G223" s="92"/>
      <c r="H223" s="92"/>
      <c r="I223" s="11"/>
      <c r="J223" s="125"/>
      <c r="K223" s="126" t="str">
        <f>+IF(F223="","",IF(F223=VLOOKUP(F223,'Master Data (December 2025)'!$B$10:$B$1857,1),"-","No Data"))</f>
        <v/>
      </c>
      <c r="L223" s="127">
        <v>1</v>
      </c>
      <c r="M223" s="127">
        <v>1</v>
      </c>
      <c r="N223" s="45"/>
      <c r="O223" s="12">
        <f t="shared" ref="O223:O232" si="767">(N223*$I223)/$L223*$M223</f>
        <v>0</v>
      </c>
      <c r="P223" s="23">
        <f t="shared" si="766"/>
        <v>0</v>
      </c>
      <c r="Q223" s="45"/>
      <c r="R223" s="12">
        <f t="shared" ref="R223:R232" si="768">(Q223*$I223)/$L223*$M223</f>
        <v>0</v>
      </c>
      <c r="S223" s="23">
        <f t="shared" si="736"/>
        <v>0</v>
      </c>
      <c r="T223" s="45"/>
      <c r="U223" s="12">
        <f t="shared" ref="U223:U232" si="769">(T223*$I223)/$L223*$M223</f>
        <v>0</v>
      </c>
      <c r="V223" s="23">
        <f t="shared" si="737"/>
        <v>0</v>
      </c>
      <c r="W223" s="45"/>
      <c r="X223" s="12">
        <f t="shared" ref="X223:X232" si="770">(W223*$I223)/$L223*$M223</f>
        <v>0</v>
      </c>
      <c r="Y223" s="23">
        <f t="shared" si="738"/>
        <v>0</v>
      </c>
      <c r="Z223" s="45"/>
      <c r="AA223" s="12">
        <f t="shared" ref="AA223:AA232" si="771">(Z223*$I223)/$L223*$M223</f>
        <v>0</v>
      </c>
      <c r="AB223" s="23">
        <f t="shared" si="739"/>
        <v>0</v>
      </c>
      <c r="AC223" s="45"/>
      <c r="AD223" s="12">
        <f t="shared" ref="AD223:AD232" si="772">(AC223*$I223)/$L223*$M223</f>
        <v>0</v>
      </c>
      <c r="AE223" s="23">
        <f t="shared" si="740"/>
        <v>0</v>
      </c>
      <c r="AF223" s="45"/>
      <c r="AG223" s="12">
        <f t="shared" ref="AG223:AG232" si="773">(AF223*$I223)/$L223*$M223</f>
        <v>0</v>
      </c>
      <c r="AH223" s="23">
        <f t="shared" si="741"/>
        <v>0</v>
      </c>
      <c r="AI223" s="45"/>
      <c r="AJ223" s="12">
        <f t="shared" ref="AJ223:AJ232" si="774">(AI223*$I223)/$L223*$M223</f>
        <v>0</v>
      </c>
      <c r="AK223" s="23">
        <f t="shared" si="742"/>
        <v>0</v>
      </c>
      <c r="AL223" s="45"/>
      <c r="AM223" s="12">
        <f t="shared" ref="AM223:AM232" si="775">(AL223*$I223)/$L223*$M223</f>
        <v>0</v>
      </c>
      <c r="AN223" s="23">
        <f t="shared" si="743"/>
        <v>0</v>
      </c>
      <c r="AO223" s="45"/>
      <c r="AP223" s="12">
        <f t="shared" ref="AP223:AP232" si="776">(AO223*$I223)/$L223*$M223</f>
        <v>0</v>
      </c>
      <c r="AQ223" s="23">
        <f t="shared" si="744"/>
        <v>0</v>
      </c>
      <c r="AR223" s="45"/>
      <c r="AS223" s="12">
        <f t="shared" ref="AS223:AS232" si="777">(AR223*$I223)/$L223*$M223</f>
        <v>0</v>
      </c>
      <c r="AT223" s="23">
        <f t="shared" si="745"/>
        <v>0</v>
      </c>
      <c r="AU223" s="45"/>
      <c r="AV223" s="12">
        <f t="shared" ref="AV223:AV232" si="778">(AU223*$I223)/$L223*$M223</f>
        <v>0</v>
      </c>
      <c r="AW223" s="23">
        <f t="shared" si="746"/>
        <v>0</v>
      </c>
      <c r="AX223" s="45"/>
      <c r="AY223" s="12">
        <f t="shared" ref="AY223:AY232" si="779">(AX223*$I223)/$L223*$M223</f>
        <v>0</v>
      </c>
      <c r="AZ223" s="23">
        <f t="shared" si="747"/>
        <v>0</v>
      </c>
      <c r="BA223" s="45"/>
      <c r="BB223" s="12">
        <f t="shared" ref="BB223:BB232" si="780">(BA223*$I223)/$L223*$M223</f>
        <v>0</v>
      </c>
      <c r="BC223" s="23">
        <f t="shared" si="748"/>
        <v>0</v>
      </c>
      <c r="BD223" s="45"/>
      <c r="BE223" s="12">
        <f t="shared" ref="BE223:BE232" si="781">(BD223*$I223)/$L223*$M223</f>
        <v>0</v>
      </c>
      <c r="BF223" s="23">
        <f t="shared" si="749"/>
        <v>0</v>
      </c>
      <c r="BG223" s="45"/>
      <c r="BH223" s="12">
        <f t="shared" ref="BH223:BH232" si="782">(BG223*$I223)/$L223*$M223</f>
        <v>0</v>
      </c>
      <c r="BI223" s="23">
        <f t="shared" si="750"/>
        <v>0</v>
      </c>
      <c r="BJ223" s="45"/>
      <c r="BK223" s="12">
        <f t="shared" ref="BK223:BK232" si="783">(BJ223*$I223)/$L223*$M223</f>
        <v>0</v>
      </c>
      <c r="BL223" s="23">
        <f t="shared" si="751"/>
        <v>0</v>
      </c>
      <c r="BM223" s="45"/>
      <c r="BN223" s="12">
        <f t="shared" ref="BN223:BN232" si="784">(BM223*$I223)/$L223*$M223</f>
        <v>0</v>
      </c>
      <c r="BO223" s="23">
        <f t="shared" si="752"/>
        <v>0</v>
      </c>
      <c r="BP223" s="45"/>
      <c r="BQ223" s="12">
        <f t="shared" ref="BQ223:BQ232" si="785">(BP223*$I223)/$L223*$M223</f>
        <v>0</v>
      </c>
      <c r="BR223" s="23">
        <f t="shared" si="753"/>
        <v>0</v>
      </c>
      <c r="BS223" s="45"/>
      <c r="BT223" s="12">
        <f t="shared" ref="BT223:BT232" si="786">(BS223*$I223)/$L223*$M223</f>
        <v>0</v>
      </c>
      <c r="BU223" s="23">
        <f t="shared" si="754"/>
        <v>0</v>
      </c>
      <c r="BV223" s="45"/>
      <c r="BW223" s="12">
        <f t="shared" ref="BW223:BW232" si="787">(BV223*$I223)/$L223*$M223</f>
        <v>0</v>
      </c>
      <c r="BX223" s="23">
        <f t="shared" si="755"/>
        <v>0</v>
      </c>
      <c r="BY223" s="45"/>
      <c r="BZ223" s="12">
        <f t="shared" ref="BZ223:BZ232" si="788">(BY223*$I223)/$L223*$M223</f>
        <v>0</v>
      </c>
      <c r="CA223" s="23">
        <f t="shared" si="756"/>
        <v>0</v>
      </c>
      <c r="CB223" s="45"/>
      <c r="CC223" s="12">
        <f t="shared" ref="CC223:CC232" si="789">(CB223*$I223)/$L223*$M223</f>
        <v>0</v>
      </c>
      <c r="CD223" s="23">
        <f t="shared" si="757"/>
        <v>0</v>
      </c>
      <c r="CE223" s="45"/>
      <c r="CF223" s="12">
        <f t="shared" ref="CF223:CF232" si="790">(CE223*$I223)/$L223*$M223</f>
        <v>0</v>
      </c>
      <c r="CG223" s="23">
        <f t="shared" si="758"/>
        <v>0</v>
      </c>
      <c r="CH223" s="45"/>
      <c r="CI223" s="12">
        <f t="shared" ref="CI223:CI232" si="791">(CH223*$I223)/$L223*$M223</f>
        <v>0</v>
      </c>
      <c r="CJ223" s="23">
        <f t="shared" si="759"/>
        <v>0</v>
      </c>
      <c r="CK223" s="45"/>
      <c r="CL223" s="12">
        <f t="shared" ref="CL223:CL232" si="792">(CK223*$I223)/$L223*$M223</f>
        <v>0</v>
      </c>
      <c r="CM223" s="23">
        <f t="shared" si="760"/>
        <v>0</v>
      </c>
      <c r="CN223" s="45"/>
      <c r="CO223" s="12">
        <f t="shared" ref="CO223:CO232" si="793">(CN223*$I223)/$L223*$M223</f>
        <v>0</v>
      </c>
      <c r="CP223" s="23">
        <f t="shared" si="761"/>
        <v>0</v>
      </c>
      <c r="CQ223" s="45"/>
      <c r="CR223" s="12">
        <f t="shared" ref="CR223:CR232" si="794">(CQ223*$I223)/$L223*$M223</f>
        <v>0</v>
      </c>
      <c r="CS223" s="23">
        <f t="shared" si="762"/>
        <v>0</v>
      </c>
      <c r="CT223" s="45"/>
      <c r="CU223" s="12">
        <f t="shared" ref="CU223:CU232" si="795">(CT223*$I223)/$L223*$M223</f>
        <v>0</v>
      </c>
      <c r="CV223" s="23">
        <f t="shared" si="763"/>
        <v>0</v>
      </c>
      <c r="CW223" s="45"/>
      <c r="CX223" s="12">
        <f t="shared" ref="CX223:CX232" si="796">(CW223*$I223)/$L223*$M223</f>
        <v>0</v>
      </c>
      <c r="CY223" s="24">
        <f t="shared" si="764"/>
        <v>0</v>
      </c>
      <c r="CZ223" s="45"/>
      <c r="DA223" s="12">
        <f t="shared" ref="DA223:DA232" si="797">(CZ223*$I223)/$L223*$M223</f>
        <v>0</v>
      </c>
      <c r="DB223" s="23">
        <f t="shared" si="765"/>
        <v>0</v>
      </c>
    </row>
    <row r="224" spans="1:106" ht="15.75" hidden="1" thickBot="1" x14ac:dyDescent="0.35">
      <c r="A224" s="1"/>
      <c r="B224" s="1"/>
      <c r="C224" s="1"/>
      <c r="D224" s="116" t="str">
        <f t="shared" si="735"/>
        <v>-</v>
      </c>
      <c r="E224" s="206"/>
      <c r="F224" s="91"/>
      <c r="G224" s="92"/>
      <c r="H224" s="92"/>
      <c r="I224" s="11"/>
      <c r="J224" s="125"/>
      <c r="K224" s="126" t="str">
        <f>+IF(F224="","",IF(F224=VLOOKUP(F224,'Master Data (December 2025)'!$B$10:$B$1857,1),"-","No Data"))</f>
        <v/>
      </c>
      <c r="L224" s="127">
        <v>1</v>
      </c>
      <c r="M224" s="127">
        <v>1</v>
      </c>
      <c r="N224" s="45"/>
      <c r="O224" s="12">
        <f t="shared" si="767"/>
        <v>0</v>
      </c>
      <c r="P224" s="23">
        <f t="shared" si="766"/>
        <v>0</v>
      </c>
      <c r="Q224" s="45"/>
      <c r="R224" s="12">
        <f t="shared" si="768"/>
        <v>0</v>
      </c>
      <c r="S224" s="23">
        <f t="shared" si="736"/>
        <v>0</v>
      </c>
      <c r="T224" s="45"/>
      <c r="U224" s="12">
        <f t="shared" si="769"/>
        <v>0</v>
      </c>
      <c r="V224" s="23">
        <f t="shared" si="737"/>
        <v>0</v>
      </c>
      <c r="W224" s="45"/>
      <c r="X224" s="12">
        <f t="shared" si="770"/>
        <v>0</v>
      </c>
      <c r="Y224" s="23">
        <f t="shared" si="738"/>
        <v>0</v>
      </c>
      <c r="Z224" s="45"/>
      <c r="AA224" s="12">
        <f t="shared" si="771"/>
        <v>0</v>
      </c>
      <c r="AB224" s="23">
        <f t="shared" si="739"/>
        <v>0</v>
      </c>
      <c r="AC224" s="45"/>
      <c r="AD224" s="12">
        <f t="shared" si="772"/>
        <v>0</v>
      </c>
      <c r="AE224" s="23">
        <f t="shared" si="740"/>
        <v>0</v>
      </c>
      <c r="AF224" s="45"/>
      <c r="AG224" s="12">
        <f t="shared" si="773"/>
        <v>0</v>
      </c>
      <c r="AH224" s="23">
        <f t="shared" si="741"/>
        <v>0</v>
      </c>
      <c r="AI224" s="45"/>
      <c r="AJ224" s="12">
        <f t="shared" si="774"/>
        <v>0</v>
      </c>
      <c r="AK224" s="23">
        <f t="shared" si="742"/>
        <v>0</v>
      </c>
      <c r="AL224" s="45"/>
      <c r="AM224" s="12">
        <f t="shared" si="775"/>
        <v>0</v>
      </c>
      <c r="AN224" s="23">
        <f t="shared" si="743"/>
        <v>0</v>
      </c>
      <c r="AO224" s="45"/>
      <c r="AP224" s="12">
        <f t="shared" si="776"/>
        <v>0</v>
      </c>
      <c r="AQ224" s="23">
        <f t="shared" si="744"/>
        <v>0</v>
      </c>
      <c r="AR224" s="45"/>
      <c r="AS224" s="12">
        <f t="shared" si="777"/>
        <v>0</v>
      </c>
      <c r="AT224" s="23">
        <f t="shared" si="745"/>
        <v>0</v>
      </c>
      <c r="AU224" s="45"/>
      <c r="AV224" s="12">
        <f t="shared" si="778"/>
        <v>0</v>
      </c>
      <c r="AW224" s="23">
        <f t="shared" si="746"/>
        <v>0</v>
      </c>
      <c r="AX224" s="45"/>
      <c r="AY224" s="12">
        <f t="shared" si="779"/>
        <v>0</v>
      </c>
      <c r="AZ224" s="23">
        <f t="shared" si="747"/>
        <v>0</v>
      </c>
      <c r="BA224" s="45"/>
      <c r="BB224" s="12">
        <f t="shared" si="780"/>
        <v>0</v>
      </c>
      <c r="BC224" s="23">
        <f t="shared" si="748"/>
        <v>0</v>
      </c>
      <c r="BD224" s="45"/>
      <c r="BE224" s="12">
        <f t="shared" si="781"/>
        <v>0</v>
      </c>
      <c r="BF224" s="23">
        <f t="shared" si="749"/>
        <v>0</v>
      </c>
      <c r="BG224" s="45"/>
      <c r="BH224" s="12">
        <f t="shared" si="782"/>
        <v>0</v>
      </c>
      <c r="BI224" s="23">
        <f t="shared" si="750"/>
        <v>0</v>
      </c>
      <c r="BJ224" s="45"/>
      <c r="BK224" s="12">
        <f t="shared" si="783"/>
        <v>0</v>
      </c>
      <c r="BL224" s="23">
        <f t="shared" si="751"/>
        <v>0</v>
      </c>
      <c r="BM224" s="45"/>
      <c r="BN224" s="12">
        <f t="shared" si="784"/>
        <v>0</v>
      </c>
      <c r="BO224" s="23">
        <f t="shared" si="752"/>
        <v>0</v>
      </c>
      <c r="BP224" s="45"/>
      <c r="BQ224" s="12">
        <f t="shared" si="785"/>
        <v>0</v>
      </c>
      <c r="BR224" s="23">
        <f t="shared" si="753"/>
        <v>0</v>
      </c>
      <c r="BS224" s="45"/>
      <c r="BT224" s="12">
        <f t="shared" si="786"/>
        <v>0</v>
      </c>
      <c r="BU224" s="23">
        <f t="shared" si="754"/>
        <v>0</v>
      </c>
      <c r="BV224" s="45"/>
      <c r="BW224" s="12">
        <f t="shared" si="787"/>
        <v>0</v>
      </c>
      <c r="BX224" s="23">
        <f t="shared" si="755"/>
        <v>0</v>
      </c>
      <c r="BY224" s="45"/>
      <c r="BZ224" s="12">
        <f t="shared" si="788"/>
        <v>0</v>
      </c>
      <c r="CA224" s="23">
        <f t="shared" si="756"/>
        <v>0</v>
      </c>
      <c r="CB224" s="45"/>
      <c r="CC224" s="12">
        <f t="shared" si="789"/>
        <v>0</v>
      </c>
      <c r="CD224" s="23">
        <f t="shared" si="757"/>
        <v>0</v>
      </c>
      <c r="CE224" s="45"/>
      <c r="CF224" s="12">
        <f t="shared" si="790"/>
        <v>0</v>
      </c>
      <c r="CG224" s="23">
        <f t="shared" si="758"/>
        <v>0</v>
      </c>
      <c r="CH224" s="45"/>
      <c r="CI224" s="12">
        <f t="shared" si="791"/>
        <v>0</v>
      </c>
      <c r="CJ224" s="23">
        <f t="shared" si="759"/>
        <v>0</v>
      </c>
      <c r="CK224" s="45"/>
      <c r="CL224" s="12">
        <f t="shared" si="792"/>
        <v>0</v>
      </c>
      <c r="CM224" s="23">
        <f t="shared" si="760"/>
        <v>0</v>
      </c>
      <c r="CN224" s="45"/>
      <c r="CO224" s="12">
        <f t="shared" si="793"/>
        <v>0</v>
      </c>
      <c r="CP224" s="23">
        <f t="shared" si="761"/>
        <v>0</v>
      </c>
      <c r="CQ224" s="45"/>
      <c r="CR224" s="12">
        <f t="shared" si="794"/>
        <v>0</v>
      </c>
      <c r="CS224" s="23">
        <f t="shared" si="762"/>
        <v>0</v>
      </c>
      <c r="CT224" s="45"/>
      <c r="CU224" s="12">
        <f t="shared" si="795"/>
        <v>0</v>
      </c>
      <c r="CV224" s="23">
        <f t="shared" si="763"/>
        <v>0</v>
      </c>
      <c r="CW224" s="45"/>
      <c r="CX224" s="12">
        <f t="shared" si="796"/>
        <v>0</v>
      </c>
      <c r="CY224" s="24">
        <f t="shared" si="764"/>
        <v>0</v>
      </c>
      <c r="CZ224" s="45"/>
      <c r="DA224" s="12">
        <f t="shared" si="797"/>
        <v>0</v>
      </c>
      <c r="DB224" s="23">
        <f t="shared" si="765"/>
        <v>0</v>
      </c>
    </row>
    <row r="225" spans="1:106" ht="15.75" hidden="1" thickBot="1" x14ac:dyDescent="0.35">
      <c r="A225" s="1"/>
      <c r="B225" s="1"/>
      <c r="C225" s="1"/>
      <c r="D225" s="116" t="str">
        <f t="shared" si="735"/>
        <v>-</v>
      </c>
      <c r="E225" s="206"/>
      <c r="F225" s="91"/>
      <c r="G225" s="92"/>
      <c r="H225" s="92"/>
      <c r="I225" s="11"/>
      <c r="J225" s="125"/>
      <c r="K225" s="126" t="str">
        <f>+IF(F225="","",IF(F225=VLOOKUP(F225,'Master Data (December 2025)'!$B$10:$B$1857,1),"-","No Data"))</f>
        <v/>
      </c>
      <c r="L225" s="127">
        <v>1</v>
      </c>
      <c r="M225" s="127">
        <v>1</v>
      </c>
      <c r="N225" s="45"/>
      <c r="O225" s="12">
        <f t="shared" si="767"/>
        <v>0</v>
      </c>
      <c r="P225" s="23">
        <f t="shared" si="766"/>
        <v>0</v>
      </c>
      <c r="Q225" s="45"/>
      <c r="R225" s="12">
        <f t="shared" si="768"/>
        <v>0</v>
      </c>
      <c r="S225" s="23">
        <f t="shared" si="736"/>
        <v>0</v>
      </c>
      <c r="T225" s="45"/>
      <c r="U225" s="12">
        <f t="shared" si="769"/>
        <v>0</v>
      </c>
      <c r="V225" s="23">
        <f t="shared" si="737"/>
        <v>0</v>
      </c>
      <c r="W225" s="45"/>
      <c r="X225" s="12">
        <f t="shared" si="770"/>
        <v>0</v>
      </c>
      <c r="Y225" s="23">
        <f t="shared" si="738"/>
        <v>0</v>
      </c>
      <c r="Z225" s="45"/>
      <c r="AA225" s="12">
        <f t="shared" si="771"/>
        <v>0</v>
      </c>
      <c r="AB225" s="23">
        <f t="shared" si="739"/>
        <v>0</v>
      </c>
      <c r="AC225" s="45"/>
      <c r="AD225" s="12">
        <f t="shared" si="772"/>
        <v>0</v>
      </c>
      <c r="AE225" s="23">
        <f t="shared" si="740"/>
        <v>0</v>
      </c>
      <c r="AF225" s="45"/>
      <c r="AG225" s="12">
        <f t="shared" si="773"/>
        <v>0</v>
      </c>
      <c r="AH225" s="23">
        <f t="shared" si="741"/>
        <v>0</v>
      </c>
      <c r="AI225" s="45"/>
      <c r="AJ225" s="12">
        <f t="shared" si="774"/>
        <v>0</v>
      </c>
      <c r="AK225" s="23">
        <f t="shared" si="742"/>
        <v>0</v>
      </c>
      <c r="AL225" s="45"/>
      <c r="AM225" s="12">
        <f t="shared" si="775"/>
        <v>0</v>
      </c>
      <c r="AN225" s="23">
        <f t="shared" si="743"/>
        <v>0</v>
      </c>
      <c r="AO225" s="45"/>
      <c r="AP225" s="12">
        <f t="shared" si="776"/>
        <v>0</v>
      </c>
      <c r="AQ225" s="23">
        <f t="shared" si="744"/>
        <v>0</v>
      </c>
      <c r="AR225" s="45"/>
      <c r="AS225" s="12">
        <f t="shared" si="777"/>
        <v>0</v>
      </c>
      <c r="AT225" s="23">
        <f t="shared" si="745"/>
        <v>0</v>
      </c>
      <c r="AU225" s="45"/>
      <c r="AV225" s="12">
        <f t="shared" si="778"/>
        <v>0</v>
      </c>
      <c r="AW225" s="23">
        <f t="shared" si="746"/>
        <v>0</v>
      </c>
      <c r="AX225" s="45"/>
      <c r="AY225" s="12">
        <f t="shared" si="779"/>
        <v>0</v>
      </c>
      <c r="AZ225" s="23">
        <f t="shared" si="747"/>
        <v>0</v>
      </c>
      <c r="BA225" s="45"/>
      <c r="BB225" s="12">
        <f t="shared" si="780"/>
        <v>0</v>
      </c>
      <c r="BC225" s="23">
        <f t="shared" si="748"/>
        <v>0</v>
      </c>
      <c r="BD225" s="45"/>
      <c r="BE225" s="12">
        <f t="shared" si="781"/>
        <v>0</v>
      </c>
      <c r="BF225" s="23">
        <f t="shared" si="749"/>
        <v>0</v>
      </c>
      <c r="BG225" s="45"/>
      <c r="BH225" s="12">
        <f t="shared" si="782"/>
        <v>0</v>
      </c>
      <c r="BI225" s="23">
        <f t="shared" si="750"/>
        <v>0</v>
      </c>
      <c r="BJ225" s="45"/>
      <c r="BK225" s="12">
        <f t="shared" si="783"/>
        <v>0</v>
      </c>
      <c r="BL225" s="23">
        <f t="shared" si="751"/>
        <v>0</v>
      </c>
      <c r="BM225" s="45"/>
      <c r="BN225" s="12">
        <f t="shared" si="784"/>
        <v>0</v>
      </c>
      <c r="BO225" s="23">
        <f t="shared" si="752"/>
        <v>0</v>
      </c>
      <c r="BP225" s="45"/>
      <c r="BQ225" s="12">
        <f t="shared" si="785"/>
        <v>0</v>
      </c>
      <c r="BR225" s="23">
        <f t="shared" si="753"/>
        <v>0</v>
      </c>
      <c r="BS225" s="45"/>
      <c r="BT225" s="12">
        <f t="shared" si="786"/>
        <v>0</v>
      </c>
      <c r="BU225" s="23">
        <f t="shared" si="754"/>
        <v>0</v>
      </c>
      <c r="BV225" s="45"/>
      <c r="BW225" s="12">
        <f t="shared" si="787"/>
        <v>0</v>
      </c>
      <c r="BX225" s="23">
        <f t="shared" si="755"/>
        <v>0</v>
      </c>
      <c r="BY225" s="45"/>
      <c r="BZ225" s="12">
        <f t="shared" si="788"/>
        <v>0</v>
      </c>
      <c r="CA225" s="23">
        <f t="shared" si="756"/>
        <v>0</v>
      </c>
      <c r="CB225" s="45"/>
      <c r="CC225" s="12">
        <f t="shared" si="789"/>
        <v>0</v>
      </c>
      <c r="CD225" s="23">
        <f t="shared" si="757"/>
        <v>0</v>
      </c>
      <c r="CE225" s="45"/>
      <c r="CF225" s="12">
        <f t="shared" si="790"/>
        <v>0</v>
      </c>
      <c r="CG225" s="23">
        <f t="shared" si="758"/>
        <v>0</v>
      </c>
      <c r="CH225" s="45"/>
      <c r="CI225" s="12">
        <f t="shared" si="791"/>
        <v>0</v>
      </c>
      <c r="CJ225" s="23">
        <f t="shared" si="759"/>
        <v>0</v>
      </c>
      <c r="CK225" s="45"/>
      <c r="CL225" s="12">
        <f t="shared" si="792"/>
        <v>0</v>
      </c>
      <c r="CM225" s="23">
        <f t="shared" si="760"/>
        <v>0</v>
      </c>
      <c r="CN225" s="45"/>
      <c r="CO225" s="12">
        <f t="shared" si="793"/>
        <v>0</v>
      </c>
      <c r="CP225" s="23">
        <f t="shared" si="761"/>
        <v>0</v>
      </c>
      <c r="CQ225" s="45"/>
      <c r="CR225" s="12">
        <f t="shared" si="794"/>
        <v>0</v>
      </c>
      <c r="CS225" s="23">
        <f t="shared" si="762"/>
        <v>0</v>
      </c>
      <c r="CT225" s="45"/>
      <c r="CU225" s="12">
        <f t="shared" si="795"/>
        <v>0</v>
      </c>
      <c r="CV225" s="23">
        <f t="shared" si="763"/>
        <v>0</v>
      </c>
      <c r="CW225" s="45"/>
      <c r="CX225" s="12">
        <f t="shared" si="796"/>
        <v>0</v>
      </c>
      <c r="CY225" s="24">
        <f t="shared" si="764"/>
        <v>0</v>
      </c>
      <c r="CZ225" s="45"/>
      <c r="DA225" s="12">
        <f t="shared" si="797"/>
        <v>0</v>
      </c>
      <c r="DB225" s="23">
        <f t="shared" si="765"/>
        <v>0</v>
      </c>
    </row>
    <row r="226" spans="1:106" ht="15.75" hidden="1" thickBot="1" x14ac:dyDescent="0.35">
      <c r="A226" s="1"/>
      <c r="B226" s="1"/>
      <c r="C226" s="1"/>
      <c r="D226" s="116" t="str">
        <f t="shared" si="735"/>
        <v>-</v>
      </c>
      <c r="E226" s="206"/>
      <c r="F226" s="91"/>
      <c r="G226" s="92"/>
      <c r="H226" s="92"/>
      <c r="I226" s="11"/>
      <c r="J226" s="125"/>
      <c r="K226" s="126" t="str">
        <f>+IF(F226="","",IF(F226=VLOOKUP(F226,'Master Data (December 2025)'!$B$10:$B$1857,1),"-","No Data"))</f>
        <v/>
      </c>
      <c r="L226" s="127">
        <v>1</v>
      </c>
      <c r="M226" s="127">
        <v>1</v>
      </c>
      <c r="N226" s="45"/>
      <c r="O226" s="12">
        <f t="shared" si="767"/>
        <v>0</v>
      </c>
      <c r="P226" s="23">
        <f t="shared" si="766"/>
        <v>0</v>
      </c>
      <c r="Q226" s="45"/>
      <c r="R226" s="12">
        <f t="shared" si="768"/>
        <v>0</v>
      </c>
      <c r="S226" s="23">
        <f t="shared" si="736"/>
        <v>0</v>
      </c>
      <c r="T226" s="45"/>
      <c r="U226" s="12">
        <f t="shared" si="769"/>
        <v>0</v>
      </c>
      <c r="V226" s="23">
        <f t="shared" si="737"/>
        <v>0</v>
      </c>
      <c r="W226" s="45"/>
      <c r="X226" s="12">
        <f t="shared" si="770"/>
        <v>0</v>
      </c>
      <c r="Y226" s="23">
        <f t="shared" si="738"/>
        <v>0</v>
      </c>
      <c r="Z226" s="45"/>
      <c r="AA226" s="12">
        <f t="shared" si="771"/>
        <v>0</v>
      </c>
      <c r="AB226" s="23">
        <f t="shared" si="739"/>
        <v>0</v>
      </c>
      <c r="AC226" s="45"/>
      <c r="AD226" s="12">
        <f t="shared" si="772"/>
        <v>0</v>
      </c>
      <c r="AE226" s="23">
        <f t="shared" si="740"/>
        <v>0</v>
      </c>
      <c r="AF226" s="45"/>
      <c r="AG226" s="12">
        <f t="shared" si="773"/>
        <v>0</v>
      </c>
      <c r="AH226" s="23">
        <f t="shared" si="741"/>
        <v>0</v>
      </c>
      <c r="AI226" s="45"/>
      <c r="AJ226" s="12">
        <f t="shared" si="774"/>
        <v>0</v>
      </c>
      <c r="AK226" s="23">
        <f t="shared" si="742"/>
        <v>0</v>
      </c>
      <c r="AL226" s="45"/>
      <c r="AM226" s="12">
        <f t="shared" si="775"/>
        <v>0</v>
      </c>
      <c r="AN226" s="23">
        <f t="shared" si="743"/>
        <v>0</v>
      </c>
      <c r="AO226" s="45"/>
      <c r="AP226" s="12">
        <f t="shared" si="776"/>
        <v>0</v>
      </c>
      <c r="AQ226" s="23">
        <f t="shared" si="744"/>
        <v>0</v>
      </c>
      <c r="AR226" s="45"/>
      <c r="AS226" s="12">
        <f t="shared" si="777"/>
        <v>0</v>
      </c>
      <c r="AT226" s="23">
        <f t="shared" si="745"/>
        <v>0</v>
      </c>
      <c r="AU226" s="45"/>
      <c r="AV226" s="12">
        <f t="shared" si="778"/>
        <v>0</v>
      </c>
      <c r="AW226" s="23">
        <f t="shared" si="746"/>
        <v>0</v>
      </c>
      <c r="AX226" s="45"/>
      <c r="AY226" s="12">
        <f t="shared" si="779"/>
        <v>0</v>
      </c>
      <c r="AZ226" s="23">
        <f t="shared" si="747"/>
        <v>0</v>
      </c>
      <c r="BA226" s="45"/>
      <c r="BB226" s="12">
        <f t="shared" si="780"/>
        <v>0</v>
      </c>
      <c r="BC226" s="23">
        <f t="shared" si="748"/>
        <v>0</v>
      </c>
      <c r="BD226" s="45"/>
      <c r="BE226" s="12">
        <f t="shared" si="781"/>
        <v>0</v>
      </c>
      <c r="BF226" s="23">
        <f t="shared" si="749"/>
        <v>0</v>
      </c>
      <c r="BG226" s="45"/>
      <c r="BH226" s="12">
        <f t="shared" si="782"/>
        <v>0</v>
      </c>
      <c r="BI226" s="23">
        <f t="shared" si="750"/>
        <v>0</v>
      </c>
      <c r="BJ226" s="45"/>
      <c r="BK226" s="12">
        <f t="shared" si="783"/>
        <v>0</v>
      </c>
      <c r="BL226" s="23">
        <f t="shared" si="751"/>
        <v>0</v>
      </c>
      <c r="BM226" s="45"/>
      <c r="BN226" s="12">
        <f t="shared" si="784"/>
        <v>0</v>
      </c>
      <c r="BO226" s="23">
        <f t="shared" si="752"/>
        <v>0</v>
      </c>
      <c r="BP226" s="45"/>
      <c r="BQ226" s="12">
        <f t="shared" si="785"/>
        <v>0</v>
      </c>
      <c r="BR226" s="23">
        <f t="shared" si="753"/>
        <v>0</v>
      </c>
      <c r="BS226" s="45"/>
      <c r="BT226" s="12">
        <f t="shared" si="786"/>
        <v>0</v>
      </c>
      <c r="BU226" s="23">
        <f t="shared" si="754"/>
        <v>0</v>
      </c>
      <c r="BV226" s="45"/>
      <c r="BW226" s="12">
        <f t="shared" si="787"/>
        <v>0</v>
      </c>
      <c r="BX226" s="23">
        <f t="shared" si="755"/>
        <v>0</v>
      </c>
      <c r="BY226" s="45"/>
      <c r="BZ226" s="12">
        <f t="shared" si="788"/>
        <v>0</v>
      </c>
      <c r="CA226" s="23">
        <f t="shared" si="756"/>
        <v>0</v>
      </c>
      <c r="CB226" s="45"/>
      <c r="CC226" s="12">
        <f t="shared" si="789"/>
        <v>0</v>
      </c>
      <c r="CD226" s="23">
        <f t="shared" si="757"/>
        <v>0</v>
      </c>
      <c r="CE226" s="45"/>
      <c r="CF226" s="12">
        <f t="shared" si="790"/>
        <v>0</v>
      </c>
      <c r="CG226" s="23">
        <f t="shared" si="758"/>
        <v>0</v>
      </c>
      <c r="CH226" s="45"/>
      <c r="CI226" s="12">
        <f t="shared" si="791"/>
        <v>0</v>
      </c>
      <c r="CJ226" s="23">
        <f t="shared" si="759"/>
        <v>0</v>
      </c>
      <c r="CK226" s="45"/>
      <c r="CL226" s="12">
        <f t="shared" si="792"/>
        <v>0</v>
      </c>
      <c r="CM226" s="23">
        <f t="shared" si="760"/>
        <v>0</v>
      </c>
      <c r="CN226" s="45"/>
      <c r="CO226" s="12">
        <f t="shared" si="793"/>
        <v>0</v>
      </c>
      <c r="CP226" s="23">
        <f t="shared" si="761"/>
        <v>0</v>
      </c>
      <c r="CQ226" s="45"/>
      <c r="CR226" s="12">
        <f t="shared" si="794"/>
        <v>0</v>
      </c>
      <c r="CS226" s="23">
        <f t="shared" si="762"/>
        <v>0</v>
      </c>
      <c r="CT226" s="45"/>
      <c r="CU226" s="12">
        <f t="shared" si="795"/>
        <v>0</v>
      </c>
      <c r="CV226" s="23">
        <f t="shared" si="763"/>
        <v>0</v>
      </c>
      <c r="CW226" s="45"/>
      <c r="CX226" s="12">
        <f t="shared" si="796"/>
        <v>0</v>
      </c>
      <c r="CY226" s="24">
        <f t="shared" si="764"/>
        <v>0</v>
      </c>
      <c r="CZ226" s="45"/>
      <c r="DA226" s="12">
        <f t="shared" si="797"/>
        <v>0</v>
      </c>
      <c r="DB226" s="23">
        <f t="shared" si="765"/>
        <v>0</v>
      </c>
    </row>
    <row r="227" spans="1:106" ht="15.75" hidden="1" thickBot="1" x14ac:dyDescent="0.35">
      <c r="A227" s="1"/>
      <c r="B227" s="1"/>
      <c r="C227" s="1"/>
      <c r="D227" s="116" t="str">
        <f t="shared" si="735"/>
        <v>-</v>
      </c>
      <c r="E227" s="206"/>
      <c r="F227" s="91"/>
      <c r="G227" s="92"/>
      <c r="H227" s="92"/>
      <c r="I227" s="11"/>
      <c r="J227" s="125"/>
      <c r="K227" s="126" t="str">
        <f>+IF(F227="","",IF(F227=VLOOKUP(F227,'Master Data (December 2025)'!$B$10:$B$1857,1),"-","No Data"))</f>
        <v/>
      </c>
      <c r="L227" s="127">
        <v>1</v>
      </c>
      <c r="M227" s="127">
        <v>1</v>
      </c>
      <c r="N227" s="45"/>
      <c r="O227" s="12">
        <f t="shared" si="767"/>
        <v>0</v>
      </c>
      <c r="P227" s="23">
        <f t="shared" si="766"/>
        <v>0</v>
      </c>
      <c r="Q227" s="45"/>
      <c r="R227" s="12">
        <f t="shared" si="768"/>
        <v>0</v>
      </c>
      <c r="S227" s="23">
        <f t="shared" si="736"/>
        <v>0</v>
      </c>
      <c r="T227" s="45"/>
      <c r="U227" s="12">
        <f t="shared" si="769"/>
        <v>0</v>
      </c>
      <c r="V227" s="23">
        <f t="shared" si="737"/>
        <v>0</v>
      </c>
      <c r="W227" s="45"/>
      <c r="X227" s="12">
        <f t="shared" si="770"/>
        <v>0</v>
      </c>
      <c r="Y227" s="23">
        <f t="shared" si="738"/>
        <v>0</v>
      </c>
      <c r="Z227" s="45"/>
      <c r="AA227" s="12">
        <f t="shared" si="771"/>
        <v>0</v>
      </c>
      <c r="AB227" s="23">
        <f t="shared" si="739"/>
        <v>0</v>
      </c>
      <c r="AC227" s="45"/>
      <c r="AD227" s="12">
        <f t="shared" si="772"/>
        <v>0</v>
      </c>
      <c r="AE227" s="23">
        <f t="shared" si="740"/>
        <v>0</v>
      </c>
      <c r="AF227" s="45"/>
      <c r="AG227" s="12">
        <f t="shared" si="773"/>
        <v>0</v>
      </c>
      <c r="AH227" s="23">
        <f t="shared" si="741"/>
        <v>0</v>
      </c>
      <c r="AI227" s="45"/>
      <c r="AJ227" s="12">
        <f t="shared" si="774"/>
        <v>0</v>
      </c>
      <c r="AK227" s="23">
        <f t="shared" si="742"/>
        <v>0</v>
      </c>
      <c r="AL227" s="45"/>
      <c r="AM227" s="12">
        <f t="shared" si="775"/>
        <v>0</v>
      </c>
      <c r="AN227" s="23">
        <f t="shared" si="743"/>
        <v>0</v>
      </c>
      <c r="AO227" s="45"/>
      <c r="AP227" s="12">
        <f t="shared" si="776"/>
        <v>0</v>
      </c>
      <c r="AQ227" s="23">
        <f t="shared" si="744"/>
        <v>0</v>
      </c>
      <c r="AR227" s="45"/>
      <c r="AS227" s="12">
        <f t="shared" si="777"/>
        <v>0</v>
      </c>
      <c r="AT227" s="23">
        <f t="shared" si="745"/>
        <v>0</v>
      </c>
      <c r="AU227" s="45"/>
      <c r="AV227" s="12">
        <f t="shared" si="778"/>
        <v>0</v>
      </c>
      <c r="AW227" s="23">
        <f t="shared" si="746"/>
        <v>0</v>
      </c>
      <c r="AX227" s="45"/>
      <c r="AY227" s="12">
        <f t="shared" si="779"/>
        <v>0</v>
      </c>
      <c r="AZ227" s="23">
        <f t="shared" si="747"/>
        <v>0</v>
      </c>
      <c r="BA227" s="45"/>
      <c r="BB227" s="12">
        <f t="shared" si="780"/>
        <v>0</v>
      </c>
      <c r="BC227" s="23">
        <f t="shared" si="748"/>
        <v>0</v>
      </c>
      <c r="BD227" s="45"/>
      <c r="BE227" s="12">
        <f t="shared" si="781"/>
        <v>0</v>
      </c>
      <c r="BF227" s="23">
        <f t="shared" si="749"/>
        <v>0</v>
      </c>
      <c r="BG227" s="45"/>
      <c r="BH227" s="12">
        <f t="shared" si="782"/>
        <v>0</v>
      </c>
      <c r="BI227" s="23">
        <f t="shared" si="750"/>
        <v>0</v>
      </c>
      <c r="BJ227" s="45"/>
      <c r="BK227" s="12">
        <f t="shared" si="783"/>
        <v>0</v>
      </c>
      <c r="BL227" s="23">
        <f t="shared" si="751"/>
        <v>0</v>
      </c>
      <c r="BM227" s="45"/>
      <c r="BN227" s="12">
        <f t="shared" si="784"/>
        <v>0</v>
      </c>
      <c r="BO227" s="23">
        <f t="shared" si="752"/>
        <v>0</v>
      </c>
      <c r="BP227" s="45"/>
      <c r="BQ227" s="12">
        <f t="shared" si="785"/>
        <v>0</v>
      </c>
      <c r="BR227" s="23">
        <f t="shared" si="753"/>
        <v>0</v>
      </c>
      <c r="BS227" s="45"/>
      <c r="BT227" s="12">
        <f t="shared" si="786"/>
        <v>0</v>
      </c>
      <c r="BU227" s="23">
        <f t="shared" si="754"/>
        <v>0</v>
      </c>
      <c r="BV227" s="45"/>
      <c r="BW227" s="12">
        <f t="shared" si="787"/>
        <v>0</v>
      </c>
      <c r="BX227" s="23">
        <f t="shared" si="755"/>
        <v>0</v>
      </c>
      <c r="BY227" s="45"/>
      <c r="BZ227" s="12">
        <f t="shared" si="788"/>
        <v>0</v>
      </c>
      <c r="CA227" s="23">
        <f t="shared" si="756"/>
        <v>0</v>
      </c>
      <c r="CB227" s="45"/>
      <c r="CC227" s="12">
        <f t="shared" si="789"/>
        <v>0</v>
      </c>
      <c r="CD227" s="23">
        <f t="shared" si="757"/>
        <v>0</v>
      </c>
      <c r="CE227" s="45"/>
      <c r="CF227" s="12">
        <f t="shared" si="790"/>
        <v>0</v>
      </c>
      <c r="CG227" s="23">
        <f t="shared" si="758"/>
        <v>0</v>
      </c>
      <c r="CH227" s="45"/>
      <c r="CI227" s="12">
        <f t="shared" si="791"/>
        <v>0</v>
      </c>
      <c r="CJ227" s="23">
        <f t="shared" si="759"/>
        <v>0</v>
      </c>
      <c r="CK227" s="45"/>
      <c r="CL227" s="12">
        <f t="shared" si="792"/>
        <v>0</v>
      </c>
      <c r="CM227" s="23">
        <f t="shared" si="760"/>
        <v>0</v>
      </c>
      <c r="CN227" s="45"/>
      <c r="CO227" s="12">
        <f t="shared" si="793"/>
        <v>0</v>
      </c>
      <c r="CP227" s="23">
        <f t="shared" si="761"/>
        <v>0</v>
      </c>
      <c r="CQ227" s="45"/>
      <c r="CR227" s="12">
        <f t="shared" si="794"/>
        <v>0</v>
      </c>
      <c r="CS227" s="23">
        <f t="shared" si="762"/>
        <v>0</v>
      </c>
      <c r="CT227" s="45"/>
      <c r="CU227" s="12">
        <f t="shared" si="795"/>
        <v>0</v>
      </c>
      <c r="CV227" s="23">
        <f t="shared" si="763"/>
        <v>0</v>
      </c>
      <c r="CW227" s="45"/>
      <c r="CX227" s="12">
        <f t="shared" si="796"/>
        <v>0</v>
      </c>
      <c r="CY227" s="24">
        <f t="shared" si="764"/>
        <v>0</v>
      </c>
      <c r="CZ227" s="45"/>
      <c r="DA227" s="12">
        <f t="shared" si="797"/>
        <v>0</v>
      </c>
      <c r="DB227" s="23">
        <f t="shared" si="765"/>
        <v>0</v>
      </c>
    </row>
    <row r="228" spans="1:106" ht="15.75" hidden="1" thickBot="1" x14ac:dyDescent="0.35">
      <c r="A228" s="1"/>
      <c r="B228" s="1"/>
      <c r="C228" s="1"/>
      <c r="D228" s="116" t="str">
        <f t="shared" si="735"/>
        <v>-</v>
      </c>
      <c r="E228" s="206"/>
      <c r="F228" s="91"/>
      <c r="G228" s="92"/>
      <c r="H228" s="92"/>
      <c r="I228" s="11"/>
      <c r="J228" s="125"/>
      <c r="K228" s="126" t="str">
        <f>+IF(F228="","",IF(F228=VLOOKUP(F228,'Master Data (December 2025)'!$B$10:$B$1857,1),"-","No Data"))</f>
        <v/>
      </c>
      <c r="L228" s="127">
        <v>1</v>
      </c>
      <c r="M228" s="127">
        <v>1</v>
      </c>
      <c r="N228" s="45"/>
      <c r="O228" s="12">
        <f t="shared" si="767"/>
        <v>0</v>
      </c>
      <c r="P228" s="23">
        <f t="shared" si="766"/>
        <v>0</v>
      </c>
      <c r="Q228" s="45"/>
      <c r="R228" s="12">
        <f t="shared" si="768"/>
        <v>0</v>
      </c>
      <c r="S228" s="23">
        <f t="shared" si="736"/>
        <v>0</v>
      </c>
      <c r="T228" s="45"/>
      <c r="U228" s="12">
        <f t="shared" si="769"/>
        <v>0</v>
      </c>
      <c r="V228" s="23">
        <f t="shared" si="737"/>
        <v>0</v>
      </c>
      <c r="W228" s="45"/>
      <c r="X228" s="12">
        <f t="shared" si="770"/>
        <v>0</v>
      </c>
      <c r="Y228" s="23">
        <f t="shared" si="738"/>
        <v>0</v>
      </c>
      <c r="Z228" s="45"/>
      <c r="AA228" s="12">
        <f t="shared" si="771"/>
        <v>0</v>
      </c>
      <c r="AB228" s="23">
        <f t="shared" si="739"/>
        <v>0</v>
      </c>
      <c r="AC228" s="45"/>
      <c r="AD228" s="12">
        <f t="shared" si="772"/>
        <v>0</v>
      </c>
      <c r="AE228" s="23">
        <f t="shared" si="740"/>
        <v>0</v>
      </c>
      <c r="AF228" s="45"/>
      <c r="AG228" s="12">
        <f t="shared" si="773"/>
        <v>0</v>
      </c>
      <c r="AH228" s="23">
        <f t="shared" si="741"/>
        <v>0</v>
      </c>
      <c r="AI228" s="45"/>
      <c r="AJ228" s="12">
        <f t="shared" si="774"/>
        <v>0</v>
      </c>
      <c r="AK228" s="23">
        <f t="shared" si="742"/>
        <v>0</v>
      </c>
      <c r="AL228" s="45"/>
      <c r="AM228" s="12">
        <f t="shared" si="775"/>
        <v>0</v>
      </c>
      <c r="AN228" s="23">
        <f t="shared" si="743"/>
        <v>0</v>
      </c>
      <c r="AO228" s="45"/>
      <c r="AP228" s="12">
        <f t="shared" si="776"/>
        <v>0</v>
      </c>
      <c r="AQ228" s="23">
        <f t="shared" si="744"/>
        <v>0</v>
      </c>
      <c r="AR228" s="45"/>
      <c r="AS228" s="12">
        <f t="shared" si="777"/>
        <v>0</v>
      </c>
      <c r="AT228" s="23">
        <f t="shared" si="745"/>
        <v>0</v>
      </c>
      <c r="AU228" s="45"/>
      <c r="AV228" s="12">
        <f t="shared" si="778"/>
        <v>0</v>
      </c>
      <c r="AW228" s="23">
        <f t="shared" si="746"/>
        <v>0</v>
      </c>
      <c r="AX228" s="45"/>
      <c r="AY228" s="12">
        <f t="shared" si="779"/>
        <v>0</v>
      </c>
      <c r="AZ228" s="23">
        <f t="shared" si="747"/>
        <v>0</v>
      </c>
      <c r="BA228" s="45"/>
      <c r="BB228" s="12">
        <f t="shared" si="780"/>
        <v>0</v>
      </c>
      <c r="BC228" s="23">
        <f t="shared" si="748"/>
        <v>0</v>
      </c>
      <c r="BD228" s="45"/>
      <c r="BE228" s="12">
        <f t="shared" si="781"/>
        <v>0</v>
      </c>
      <c r="BF228" s="23">
        <f t="shared" si="749"/>
        <v>0</v>
      </c>
      <c r="BG228" s="45"/>
      <c r="BH228" s="12">
        <f t="shared" si="782"/>
        <v>0</v>
      </c>
      <c r="BI228" s="23">
        <f t="shared" si="750"/>
        <v>0</v>
      </c>
      <c r="BJ228" s="45"/>
      <c r="BK228" s="12">
        <f t="shared" si="783"/>
        <v>0</v>
      </c>
      <c r="BL228" s="23">
        <f t="shared" si="751"/>
        <v>0</v>
      </c>
      <c r="BM228" s="45"/>
      <c r="BN228" s="12">
        <f t="shared" si="784"/>
        <v>0</v>
      </c>
      <c r="BO228" s="23">
        <f t="shared" si="752"/>
        <v>0</v>
      </c>
      <c r="BP228" s="45"/>
      <c r="BQ228" s="12">
        <f t="shared" si="785"/>
        <v>0</v>
      </c>
      <c r="BR228" s="23">
        <f t="shared" si="753"/>
        <v>0</v>
      </c>
      <c r="BS228" s="45"/>
      <c r="BT228" s="12">
        <f t="shared" si="786"/>
        <v>0</v>
      </c>
      <c r="BU228" s="23">
        <f t="shared" si="754"/>
        <v>0</v>
      </c>
      <c r="BV228" s="45"/>
      <c r="BW228" s="12">
        <f t="shared" si="787"/>
        <v>0</v>
      </c>
      <c r="BX228" s="23">
        <f t="shared" si="755"/>
        <v>0</v>
      </c>
      <c r="BY228" s="45"/>
      <c r="BZ228" s="12">
        <f t="shared" si="788"/>
        <v>0</v>
      </c>
      <c r="CA228" s="23">
        <f t="shared" si="756"/>
        <v>0</v>
      </c>
      <c r="CB228" s="45"/>
      <c r="CC228" s="12">
        <f t="shared" si="789"/>
        <v>0</v>
      </c>
      <c r="CD228" s="23">
        <f t="shared" si="757"/>
        <v>0</v>
      </c>
      <c r="CE228" s="45"/>
      <c r="CF228" s="12">
        <f t="shared" si="790"/>
        <v>0</v>
      </c>
      <c r="CG228" s="23">
        <f t="shared" si="758"/>
        <v>0</v>
      </c>
      <c r="CH228" s="45"/>
      <c r="CI228" s="12">
        <f t="shared" si="791"/>
        <v>0</v>
      </c>
      <c r="CJ228" s="23">
        <f t="shared" si="759"/>
        <v>0</v>
      </c>
      <c r="CK228" s="45"/>
      <c r="CL228" s="12">
        <f t="shared" si="792"/>
        <v>0</v>
      </c>
      <c r="CM228" s="23">
        <f t="shared" si="760"/>
        <v>0</v>
      </c>
      <c r="CN228" s="45"/>
      <c r="CO228" s="12">
        <f t="shared" si="793"/>
        <v>0</v>
      </c>
      <c r="CP228" s="23">
        <f t="shared" si="761"/>
        <v>0</v>
      </c>
      <c r="CQ228" s="45"/>
      <c r="CR228" s="12">
        <f t="shared" si="794"/>
        <v>0</v>
      </c>
      <c r="CS228" s="23">
        <f t="shared" si="762"/>
        <v>0</v>
      </c>
      <c r="CT228" s="45"/>
      <c r="CU228" s="12">
        <f t="shared" si="795"/>
        <v>0</v>
      </c>
      <c r="CV228" s="23">
        <f t="shared" si="763"/>
        <v>0</v>
      </c>
      <c r="CW228" s="45"/>
      <c r="CX228" s="12">
        <f t="shared" si="796"/>
        <v>0</v>
      </c>
      <c r="CY228" s="24">
        <f t="shared" si="764"/>
        <v>0</v>
      </c>
      <c r="CZ228" s="45"/>
      <c r="DA228" s="12">
        <f t="shared" si="797"/>
        <v>0</v>
      </c>
      <c r="DB228" s="23">
        <f t="shared" si="765"/>
        <v>0</v>
      </c>
    </row>
    <row r="229" spans="1:106" ht="15.75" hidden="1" thickBot="1" x14ac:dyDescent="0.35">
      <c r="A229" s="1"/>
      <c r="B229" s="1"/>
      <c r="C229" s="1"/>
      <c r="D229" s="116" t="str">
        <f t="shared" si="735"/>
        <v>-</v>
      </c>
      <c r="E229" s="206"/>
      <c r="F229" s="91"/>
      <c r="G229" s="92"/>
      <c r="H229" s="92"/>
      <c r="I229" s="11"/>
      <c r="J229" s="125"/>
      <c r="K229" s="126" t="str">
        <f>+IF(F229="","",IF(F229=VLOOKUP(F229,'Master Data (December 2025)'!$B$10:$B$1857,1),"-","No Data"))</f>
        <v/>
      </c>
      <c r="L229" s="127">
        <v>1</v>
      </c>
      <c r="M229" s="127">
        <v>1</v>
      </c>
      <c r="N229" s="45"/>
      <c r="O229" s="12">
        <f t="shared" si="767"/>
        <v>0</v>
      </c>
      <c r="P229" s="23">
        <f t="shared" si="766"/>
        <v>0</v>
      </c>
      <c r="Q229" s="45"/>
      <c r="R229" s="12">
        <f t="shared" si="768"/>
        <v>0</v>
      </c>
      <c r="S229" s="23">
        <f t="shared" si="736"/>
        <v>0</v>
      </c>
      <c r="T229" s="45"/>
      <c r="U229" s="12">
        <f t="shared" si="769"/>
        <v>0</v>
      </c>
      <c r="V229" s="23">
        <f t="shared" si="737"/>
        <v>0</v>
      </c>
      <c r="W229" s="45"/>
      <c r="X229" s="12">
        <f t="shared" si="770"/>
        <v>0</v>
      </c>
      <c r="Y229" s="23">
        <f t="shared" si="738"/>
        <v>0</v>
      </c>
      <c r="Z229" s="45"/>
      <c r="AA229" s="12">
        <f t="shared" si="771"/>
        <v>0</v>
      </c>
      <c r="AB229" s="23">
        <f t="shared" si="739"/>
        <v>0</v>
      </c>
      <c r="AC229" s="45"/>
      <c r="AD229" s="12">
        <f t="shared" si="772"/>
        <v>0</v>
      </c>
      <c r="AE229" s="23">
        <f t="shared" si="740"/>
        <v>0</v>
      </c>
      <c r="AF229" s="45"/>
      <c r="AG229" s="12">
        <f t="shared" si="773"/>
        <v>0</v>
      </c>
      <c r="AH229" s="23">
        <f t="shared" si="741"/>
        <v>0</v>
      </c>
      <c r="AI229" s="45"/>
      <c r="AJ229" s="12">
        <f t="shared" si="774"/>
        <v>0</v>
      </c>
      <c r="AK229" s="23">
        <f t="shared" si="742"/>
        <v>0</v>
      </c>
      <c r="AL229" s="45"/>
      <c r="AM229" s="12">
        <f t="shared" si="775"/>
        <v>0</v>
      </c>
      <c r="AN229" s="23">
        <f t="shared" si="743"/>
        <v>0</v>
      </c>
      <c r="AO229" s="45"/>
      <c r="AP229" s="12">
        <f t="shared" si="776"/>
        <v>0</v>
      </c>
      <c r="AQ229" s="23">
        <f t="shared" si="744"/>
        <v>0</v>
      </c>
      <c r="AR229" s="45"/>
      <c r="AS229" s="12">
        <f t="shared" si="777"/>
        <v>0</v>
      </c>
      <c r="AT229" s="23">
        <f t="shared" si="745"/>
        <v>0</v>
      </c>
      <c r="AU229" s="45"/>
      <c r="AV229" s="12">
        <f t="shared" si="778"/>
        <v>0</v>
      </c>
      <c r="AW229" s="23">
        <f t="shared" si="746"/>
        <v>0</v>
      </c>
      <c r="AX229" s="45"/>
      <c r="AY229" s="12">
        <f t="shared" si="779"/>
        <v>0</v>
      </c>
      <c r="AZ229" s="23">
        <f t="shared" si="747"/>
        <v>0</v>
      </c>
      <c r="BA229" s="45"/>
      <c r="BB229" s="12">
        <f t="shared" si="780"/>
        <v>0</v>
      </c>
      <c r="BC229" s="23">
        <f t="shared" si="748"/>
        <v>0</v>
      </c>
      <c r="BD229" s="45"/>
      <c r="BE229" s="12">
        <f t="shared" si="781"/>
        <v>0</v>
      </c>
      <c r="BF229" s="23">
        <f t="shared" si="749"/>
        <v>0</v>
      </c>
      <c r="BG229" s="45"/>
      <c r="BH229" s="12">
        <f t="shared" si="782"/>
        <v>0</v>
      </c>
      <c r="BI229" s="23">
        <f t="shared" si="750"/>
        <v>0</v>
      </c>
      <c r="BJ229" s="45"/>
      <c r="BK229" s="12">
        <f t="shared" si="783"/>
        <v>0</v>
      </c>
      <c r="BL229" s="23">
        <f t="shared" si="751"/>
        <v>0</v>
      </c>
      <c r="BM229" s="45"/>
      <c r="BN229" s="12">
        <f t="shared" si="784"/>
        <v>0</v>
      </c>
      <c r="BO229" s="23">
        <f t="shared" si="752"/>
        <v>0</v>
      </c>
      <c r="BP229" s="45"/>
      <c r="BQ229" s="12">
        <f t="shared" si="785"/>
        <v>0</v>
      </c>
      <c r="BR229" s="23">
        <f t="shared" si="753"/>
        <v>0</v>
      </c>
      <c r="BS229" s="45"/>
      <c r="BT229" s="12">
        <f t="shared" si="786"/>
        <v>0</v>
      </c>
      <c r="BU229" s="23">
        <f t="shared" si="754"/>
        <v>0</v>
      </c>
      <c r="BV229" s="45"/>
      <c r="BW229" s="12">
        <f t="shared" si="787"/>
        <v>0</v>
      </c>
      <c r="BX229" s="23">
        <f t="shared" si="755"/>
        <v>0</v>
      </c>
      <c r="BY229" s="45"/>
      <c r="BZ229" s="12">
        <f t="shared" si="788"/>
        <v>0</v>
      </c>
      <c r="CA229" s="23">
        <f t="shared" si="756"/>
        <v>0</v>
      </c>
      <c r="CB229" s="45"/>
      <c r="CC229" s="12">
        <f t="shared" si="789"/>
        <v>0</v>
      </c>
      <c r="CD229" s="23">
        <f t="shared" si="757"/>
        <v>0</v>
      </c>
      <c r="CE229" s="45"/>
      <c r="CF229" s="12">
        <f t="shared" si="790"/>
        <v>0</v>
      </c>
      <c r="CG229" s="23">
        <f t="shared" si="758"/>
        <v>0</v>
      </c>
      <c r="CH229" s="45"/>
      <c r="CI229" s="12">
        <f t="shared" si="791"/>
        <v>0</v>
      </c>
      <c r="CJ229" s="23">
        <f t="shared" si="759"/>
        <v>0</v>
      </c>
      <c r="CK229" s="45"/>
      <c r="CL229" s="12">
        <f t="shared" si="792"/>
        <v>0</v>
      </c>
      <c r="CM229" s="23">
        <f t="shared" si="760"/>
        <v>0</v>
      </c>
      <c r="CN229" s="45"/>
      <c r="CO229" s="12">
        <f t="shared" si="793"/>
        <v>0</v>
      </c>
      <c r="CP229" s="23">
        <f t="shared" si="761"/>
        <v>0</v>
      </c>
      <c r="CQ229" s="45"/>
      <c r="CR229" s="12">
        <f t="shared" si="794"/>
        <v>0</v>
      </c>
      <c r="CS229" s="23">
        <f t="shared" si="762"/>
        <v>0</v>
      </c>
      <c r="CT229" s="45"/>
      <c r="CU229" s="12">
        <f t="shared" si="795"/>
        <v>0</v>
      </c>
      <c r="CV229" s="23">
        <f t="shared" si="763"/>
        <v>0</v>
      </c>
      <c r="CW229" s="45"/>
      <c r="CX229" s="12">
        <f t="shared" si="796"/>
        <v>0</v>
      </c>
      <c r="CY229" s="24">
        <f t="shared" si="764"/>
        <v>0</v>
      </c>
      <c r="CZ229" s="45"/>
      <c r="DA229" s="12">
        <f t="shared" si="797"/>
        <v>0</v>
      </c>
      <c r="DB229" s="23">
        <f t="shared" si="765"/>
        <v>0</v>
      </c>
    </row>
    <row r="230" spans="1:106" ht="15.75" hidden="1" thickBot="1" x14ac:dyDescent="0.35">
      <c r="A230" s="1"/>
      <c r="B230" s="1"/>
      <c r="C230" s="1"/>
      <c r="D230" s="116" t="str">
        <f t="shared" si="735"/>
        <v>-</v>
      </c>
      <c r="E230" s="206"/>
      <c r="F230" s="91"/>
      <c r="G230" s="92"/>
      <c r="H230" s="92"/>
      <c r="I230" s="11"/>
      <c r="J230" s="125"/>
      <c r="K230" s="126" t="str">
        <f>+IF(F230="","",IF(F230=VLOOKUP(F230,'Master Data (December 2025)'!$B$10:$B$1857,1),"-","No Data"))</f>
        <v/>
      </c>
      <c r="L230" s="127">
        <v>1</v>
      </c>
      <c r="M230" s="127">
        <v>1</v>
      </c>
      <c r="N230" s="45"/>
      <c r="O230" s="12">
        <f t="shared" si="767"/>
        <v>0</v>
      </c>
      <c r="P230" s="23">
        <f t="shared" si="766"/>
        <v>0</v>
      </c>
      <c r="Q230" s="45"/>
      <c r="R230" s="12">
        <f t="shared" si="768"/>
        <v>0</v>
      </c>
      <c r="S230" s="23">
        <f t="shared" si="736"/>
        <v>0</v>
      </c>
      <c r="T230" s="45"/>
      <c r="U230" s="12">
        <f t="shared" si="769"/>
        <v>0</v>
      </c>
      <c r="V230" s="23">
        <f t="shared" si="737"/>
        <v>0</v>
      </c>
      <c r="W230" s="45"/>
      <c r="X230" s="12">
        <f t="shared" si="770"/>
        <v>0</v>
      </c>
      <c r="Y230" s="23">
        <f t="shared" si="738"/>
        <v>0</v>
      </c>
      <c r="Z230" s="45"/>
      <c r="AA230" s="12">
        <f t="shared" si="771"/>
        <v>0</v>
      </c>
      <c r="AB230" s="23">
        <f t="shared" si="739"/>
        <v>0</v>
      </c>
      <c r="AC230" s="45"/>
      <c r="AD230" s="12">
        <f t="shared" si="772"/>
        <v>0</v>
      </c>
      <c r="AE230" s="23">
        <f t="shared" si="740"/>
        <v>0</v>
      </c>
      <c r="AF230" s="45"/>
      <c r="AG230" s="12">
        <f t="shared" si="773"/>
        <v>0</v>
      </c>
      <c r="AH230" s="23">
        <f t="shared" si="741"/>
        <v>0</v>
      </c>
      <c r="AI230" s="45"/>
      <c r="AJ230" s="12">
        <f t="shared" si="774"/>
        <v>0</v>
      </c>
      <c r="AK230" s="23">
        <f t="shared" si="742"/>
        <v>0</v>
      </c>
      <c r="AL230" s="45"/>
      <c r="AM230" s="12">
        <f t="shared" si="775"/>
        <v>0</v>
      </c>
      <c r="AN230" s="23">
        <f t="shared" si="743"/>
        <v>0</v>
      </c>
      <c r="AO230" s="45"/>
      <c r="AP230" s="12">
        <f t="shared" si="776"/>
        <v>0</v>
      </c>
      <c r="AQ230" s="23">
        <f t="shared" si="744"/>
        <v>0</v>
      </c>
      <c r="AR230" s="45"/>
      <c r="AS230" s="12">
        <f t="shared" si="777"/>
        <v>0</v>
      </c>
      <c r="AT230" s="23">
        <f t="shared" si="745"/>
        <v>0</v>
      </c>
      <c r="AU230" s="45"/>
      <c r="AV230" s="12">
        <f t="shared" si="778"/>
        <v>0</v>
      </c>
      <c r="AW230" s="23">
        <f t="shared" si="746"/>
        <v>0</v>
      </c>
      <c r="AX230" s="45"/>
      <c r="AY230" s="12">
        <f t="shared" si="779"/>
        <v>0</v>
      </c>
      <c r="AZ230" s="23">
        <f t="shared" si="747"/>
        <v>0</v>
      </c>
      <c r="BA230" s="45"/>
      <c r="BB230" s="12">
        <f t="shared" si="780"/>
        <v>0</v>
      </c>
      <c r="BC230" s="23">
        <f t="shared" si="748"/>
        <v>0</v>
      </c>
      <c r="BD230" s="45"/>
      <c r="BE230" s="12">
        <f t="shared" si="781"/>
        <v>0</v>
      </c>
      <c r="BF230" s="23">
        <f t="shared" si="749"/>
        <v>0</v>
      </c>
      <c r="BG230" s="45"/>
      <c r="BH230" s="12">
        <f t="shared" si="782"/>
        <v>0</v>
      </c>
      <c r="BI230" s="23">
        <f t="shared" si="750"/>
        <v>0</v>
      </c>
      <c r="BJ230" s="45"/>
      <c r="BK230" s="12">
        <f t="shared" si="783"/>
        <v>0</v>
      </c>
      <c r="BL230" s="23">
        <f t="shared" si="751"/>
        <v>0</v>
      </c>
      <c r="BM230" s="45"/>
      <c r="BN230" s="12">
        <f t="shared" si="784"/>
        <v>0</v>
      </c>
      <c r="BO230" s="23">
        <f t="shared" si="752"/>
        <v>0</v>
      </c>
      <c r="BP230" s="45"/>
      <c r="BQ230" s="12">
        <f t="shared" si="785"/>
        <v>0</v>
      </c>
      <c r="BR230" s="23">
        <f t="shared" si="753"/>
        <v>0</v>
      </c>
      <c r="BS230" s="45"/>
      <c r="BT230" s="12">
        <f t="shared" si="786"/>
        <v>0</v>
      </c>
      <c r="BU230" s="23">
        <f t="shared" si="754"/>
        <v>0</v>
      </c>
      <c r="BV230" s="45"/>
      <c r="BW230" s="12">
        <f t="shared" si="787"/>
        <v>0</v>
      </c>
      <c r="BX230" s="23">
        <f t="shared" si="755"/>
        <v>0</v>
      </c>
      <c r="BY230" s="45"/>
      <c r="BZ230" s="12">
        <f t="shared" si="788"/>
        <v>0</v>
      </c>
      <c r="CA230" s="23">
        <f t="shared" si="756"/>
        <v>0</v>
      </c>
      <c r="CB230" s="45"/>
      <c r="CC230" s="12">
        <f t="shared" si="789"/>
        <v>0</v>
      </c>
      <c r="CD230" s="23">
        <f t="shared" si="757"/>
        <v>0</v>
      </c>
      <c r="CE230" s="45"/>
      <c r="CF230" s="12">
        <f t="shared" si="790"/>
        <v>0</v>
      </c>
      <c r="CG230" s="23">
        <f t="shared" si="758"/>
        <v>0</v>
      </c>
      <c r="CH230" s="45"/>
      <c r="CI230" s="12">
        <f t="shared" si="791"/>
        <v>0</v>
      </c>
      <c r="CJ230" s="23">
        <f t="shared" si="759"/>
        <v>0</v>
      </c>
      <c r="CK230" s="45"/>
      <c r="CL230" s="12">
        <f t="shared" si="792"/>
        <v>0</v>
      </c>
      <c r="CM230" s="23">
        <f t="shared" si="760"/>
        <v>0</v>
      </c>
      <c r="CN230" s="45"/>
      <c r="CO230" s="12">
        <f t="shared" si="793"/>
        <v>0</v>
      </c>
      <c r="CP230" s="23">
        <f t="shared" si="761"/>
        <v>0</v>
      </c>
      <c r="CQ230" s="45"/>
      <c r="CR230" s="12">
        <f t="shared" si="794"/>
        <v>0</v>
      </c>
      <c r="CS230" s="23">
        <f t="shared" si="762"/>
        <v>0</v>
      </c>
      <c r="CT230" s="45"/>
      <c r="CU230" s="12">
        <f t="shared" si="795"/>
        <v>0</v>
      </c>
      <c r="CV230" s="23">
        <f t="shared" si="763"/>
        <v>0</v>
      </c>
      <c r="CW230" s="45"/>
      <c r="CX230" s="12">
        <f t="shared" si="796"/>
        <v>0</v>
      </c>
      <c r="CY230" s="24">
        <f t="shared" si="764"/>
        <v>0</v>
      </c>
      <c r="CZ230" s="45"/>
      <c r="DA230" s="12">
        <f t="shared" si="797"/>
        <v>0</v>
      </c>
      <c r="DB230" s="23">
        <f t="shared" si="765"/>
        <v>0</v>
      </c>
    </row>
    <row r="231" spans="1:106" ht="15.75" hidden="1" thickBot="1" x14ac:dyDescent="0.35">
      <c r="A231" s="1"/>
      <c r="B231" s="1"/>
      <c r="C231" s="1"/>
      <c r="D231" s="116" t="str">
        <f t="shared" si="735"/>
        <v>-</v>
      </c>
      <c r="E231" s="206"/>
      <c r="F231" s="91"/>
      <c r="G231" s="92"/>
      <c r="H231" s="92"/>
      <c r="I231" s="11"/>
      <c r="J231" s="125"/>
      <c r="K231" s="126" t="str">
        <f>+IF(F231="","",IF(F231=VLOOKUP(F231,'Master Data (December 2025)'!$B$10:$B$1857,1),"-","No Data"))</f>
        <v/>
      </c>
      <c r="L231" s="127">
        <v>1</v>
      </c>
      <c r="M231" s="127">
        <v>1</v>
      </c>
      <c r="N231" s="45"/>
      <c r="O231" s="12">
        <f t="shared" si="767"/>
        <v>0</v>
      </c>
      <c r="P231" s="23">
        <f t="shared" si="766"/>
        <v>0</v>
      </c>
      <c r="Q231" s="45"/>
      <c r="R231" s="12">
        <f t="shared" si="768"/>
        <v>0</v>
      </c>
      <c r="S231" s="23">
        <f t="shared" si="736"/>
        <v>0</v>
      </c>
      <c r="T231" s="45"/>
      <c r="U231" s="12">
        <f t="shared" si="769"/>
        <v>0</v>
      </c>
      <c r="V231" s="23">
        <f t="shared" si="737"/>
        <v>0</v>
      </c>
      <c r="W231" s="45"/>
      <c r="X231" s="12">
        <f t="shared" si="770"/>
        <v>0</v>
      </c>
      <c r="Y231" s="23">
        <f t="shared" si="738"/>
        <v>0</v>
      </c>
      <c r="Z231" s="45"/>
      <c r="AA231" s="12">
        <f t="shared" si="771"/>
        <v>0</v>
      </c>
      <c r="AB231" s="23">
        <f t="shared" si="739"/>
        <v>0</v>
      </c>
      <c r="AC231" s="45"/>
      <c r="AD231" s="12">
        <f t="shared" si="772"/>
        <v>0</v>
      </c>
      <c r="AE231" s="23">
        <f t="shared" si="740"/>
        <v>0</v>
      </c>
      <c r="AF231" s="45"/>
      <c r="AG231" s="12">
        <f t="shared" si="773"/>
        <v>0</v>
      </c>
      <c r="AH231" s="23">
        <f t="shared" si="741"/>
        <v>0</v>
      </c>
      <c r="AI231" s="45"/>
      <c r="AJ231" s="12">
        <f t="shared" si="774"/>
        <v>0</v>
      </c>
      <c r="AK231" s="23">
        <f t="shared" si="742"/>
        <v>0</v>
      </c>
      <c r="AL231" s="45"/>
      <c r="AM231" s="12">
        <f t="shared" si="775"/>
        <v>0</v>
      </c>
      <c r="AN231" s="23">
        <f t="shared" si="743"/>
        <v>0</v>
      </c>
      <c r="AO231" s="45"/>
      <c r="AP231" s="12">
        <f t="shared" si="776"/>
        <v>0</v>
      </c>
      <c r="AQ231" s="23">
        <f t="shared" si="744"/>
        <v>0</v>
      </c>
      <c r="AR231" s="45"/>
      <c r="AS231" s="12">
        <f t="shared" si="777"/>
        <v>0</v>
      </c>
      <c r="AT231" s="23">
        <f t="shared" si="745"/>
        <v>0</v>
      </c>
      <c r="AU231" s="45"/>
      <c r="AV231" s="12">
        <f t="shared" si="778"/>
        <v>0</v>
      </c>
      <c r="AW231" s="23">
        <f t="shared" si="746"/>
        <v>0</v>
      </c>
      <c r="AX231" s="45"/>
      <c r="AY231" s="12">
        <f t="shared" si="779"/>
        <v>0</v>
      </c>
      <c r="AZ231" s="23">
        <f t="shared" si="747"/>
        <v>0</v>
      </c>
      <c r="BA231" s="45"/>
      <c r="BB231" s="12">
        <f t="shared" si="780"/>
        <v>0</v>
      </c>
      <c r="BC231" s="23">
        <f t="shared" si="748"/>
        <v>0</v>
      </c>
      <c r="BD231" s="45"/>
      <c r="BE231" s="12">
        <f t="shared" si="781"/>
        <v>0</v>
      </c>
      <c r="BF231" s="23">
        <f t="shared" si="749"/>
        <v>0</v>
      </c>
      <c r="BG231" s="45"/>
      <c r="BH231" s="12">
        <f t="shared" si="782"/>
        <v>0</v>
      </c>
      <c r="BI231" s="23">
        <f t="shared" si="750"/>
        <v>0</v>
      </c>
      <c r="BJ231" s="45"/>
      <c r="BK231" s="12">
        <f t="shared" si="783"/>
        <v>0</v>
      </c>
      <c r="BL231" s="23">
        <f t="shared" si="751"/>
        <v>0</v>
      </c>
      <c r="BM231" s="45"/>
      <c r="BN231" s="12">
        <f t="shared" si="784"/>
        <v>0</v>
      </c>
      <c r="BO231" s="23">
        <f t="shared" si="752"/>
        <v>0</v>
      </c>
      <c r="BP231" s="45"/>
      <c r="BQ231" s="12">
        <f t="shared" si="785"/>
        <v>0</v>
      </c>
      <c r="BR231" s="23">
        <f t="shared" si="753"/>
        <v>0</v>
      </c>
      <c r="BS231" s="45"/>
      <c r="BT231" s="12">
        <f t="shared" si="786"/>
        <v>0</v>
      </c>
      <c r="BU231" s="23">
        <f t="shared" si="754"/>
        <v>0</v>
      </c>
      <c r="BV231" s="45"/>
      <c r="BW231" s="12">
        <f t="shared" si="787"/>
        <v>0</v>
      </c>
      <c r="BX231" s="23">
        <f t="shared" si="755"/>
        <v>0</v>
      </c>
      <c r="BY231" s="45"/>
      <c r="BZ231" s="12">
        <f t="shared" si="788"/>
        <v>0</v>
      </c>
      <c r="CA231" s="23">
        <f t="shared" si="756"/>
        <v>0</v>
      </c>
      <c r="CB231" s="45"/>
      <c r="CC231" s="12">
        <f t="shared" si="789"/>
        <v>0</v>
      </c>
      <c r="CD231" s="23">
        <f t="shared" si="757"/>
        <v>0</v>
      </c>
      <c r="CE231" s="45"/>
      <c r="CF231" s="12">
        <f t="shared" si="790"/>
        <v>0</v>
      </c>
      <c r="CG231" s="23">
        <f t="shared" si="758"/>
        <v>0</v>
      </c>
      <c r="CH231" s="45"/>
      <c r="CI231" s="12">
        <f t="shared" si="791"/>
        <v>0</v>
      </c>
      <c r="CJ231" s="23">
        <f t="shared" si="759"/>
        <v>0</v>
      </c>
      <c r="CK231" s="45"/>
      <c r="CL231" s="12">
        <f t="shared" si="792"/>
        <v>0</v>
      </c>
      <c r="CM231" s="23">
        <f t="shared" si="760"/>
        <v>0</v>
      </c>
      <c r="CN231" s="45"/>
      <c r="CO231" s="12">
        <f t="shared" si="793"/>
        <v>0</v>
      </c>
      <c r="CP231" s="23">
        <f t="shared" si="761"/>
        <v>0</v>
      </c>
      <c r="CQ231" s="45"/>
      <c r="CR231" s="12">
        <f t="shared" si="794"/>
        <v>0</v>
      </c>
      <c r="CS231" s="23">
        <f t="shared" si="762"/>
        <v>0</v>
      </c>
      <c r="CT231" s="45"/>
      <c r="CU231" s="12">
        <f t="shared" si="795"/>
        <v>0</v>
      </c>
      <c r="CV231" s="23">
        <f t="shared" si="763"/>
        <v>0</v>
      </c>
      <c r="CW231" s="45"/>
      <c r="CX231" s="12">
        <f t="shared" si="796"/>
        <v>0</v>
      </c>
      <c r="CY231" s="24">
        <f t="shared" si="764"/>
        <v>0</v>
      </c>
      <c r="CZ231" s="45"/>
      <c r="DA231" s="12">
        <f t="shared" si="797"/>
        <v>0</v>
      </c>
      <c r="DB231" s="23">
        <f t="shared" si="765"/>
        <v>0</v>
      </c>
    </row>
    <row r="232" spans="1:106" ht="15.75" hidden="1" thickBot="1" x14ac:dyDescent="0.35">
      <c r="A232" s="1"/>
      <c r="B232" s="1"/>
      <c r="C232" s="1"/>
      <c r="D232" s="116" t="str">
        <f t="shared" si="735"/>
        <v>-</v>
      </c>
      <c r="E232" s="207"/>
      <c r="F232" s="91"/>
      <c r="G232" s="92"/>
      <c r="H232" s="92"/>
      <c r="I232" s="11"/>
      <c r="J232" s="125"/>
      <c r="K232" s="126" t="str">
        <f>+IF(F232="","",IF(F232=VLOOKUP(F232,'Master Data (December 2025)'!$B$10:$B$1857,1),"-","No Data"))</f>
        <v/>
      </c>
      <c r="L232" s="127">
        <v>1</v>
      </c>
      <c r="M232" s="127">
        <v>1</v>
      </c>
      <c r="N232" s="45"/>
      <c r="O232" s="12">
        <f t="shared" si="767"/>
        <v>0</v>
      </c>
      <c r="P232" s="23">
        <f t="shared" si="766"/>
        <v>0</v>
      </c>
      <c r="Q232" s="45"/>
      <c r="R232" s="12">
        <f t="shared" si="768"/>
        <v>0</v>
      </c>
      <c r="S232" s="23">
        <f t="shared" si="736"/>
        <v>0</v>
      </c>
      <c r="T232" s="45"/>
      <c r="U232" s="12">
        <f t="shared" si="769"/>
        <v>0</v>
      </c>
      <c r="V232" s="23">
        <f t="shared" si="737"/>
        <v>0</v>
      </c>
      <c r="W232" s="45"/>
      <c r="X232" s="12">
        <f t="shared" si="770"/>
        <v>0</v>
      </c>
      <c r="Y232" s="23">
        <f t="shared" si="738"/>
        <v>0</v>
      </c>
      <c r="Z232" s="45"/>
      <c r="AA232" s="12">
        <f t="shared" si="771"/>
        <v>0</v>
      </c>
      <c r="AB232" s="23">
        <f t="shared" si="739"/>
        <v>0</v>
      </c>
      <c r="AC232" s="45"/>
      <c r="AD232" s="12">
        <f t="shared" si="772"/>
        <v>0</v>
      </c>
      <c r="AE232" s="23">
        <f t="shared" si="740"/>
        <v>0</v>
      </c>
      <c r="AF232" s="45"/>
      <c r="AG232" s="12">
        <f t="shared" si="773"/>
        <v>0</v>
      </c>
      <c r="AH232" s="23">
        <f t="shared" si="741"/>
        <v>0</v>
      </c>
      <c r="AI232" s="45"/>
      <c r="AJ232" s="12">
        <f t="shared" si="774"/>
        <v>0</v>
      </c>
      <c r="AK232" s="23">
        <f t="shared" si="742"/>
        <v>0</v>
      </c>
      <c r="AL232" s="45"/>
      <c r="AM232" s="12">
        <f t="shared" si="775"/>
        <v>0</v>
      </c>
      <c r="AN232" s="23">
        <f t="shared" si="743"/>
        <v>0</v>
      </c>
      <c r="AO232" s="45"/>
      <c r="AP232" s="12">
        <f t="shared" si="776"/>
        <v>0</v>
      </c>
      <c r="AQ232" s="23">
        <f t="shared" si="744"/>
        <v>0</v>
      </c>
      <c r="AR232" s="45"/>
      <c r="AS232" s="12">
        <f t="shared" si="777"/>
        <v>0</v>
      </c>
      <c r="AT232" s="23">
        <f t="shared" si="745"/>
        <v>0</v>
      </c>
      <c r="AU232" s="45"/>
      <c r="AV232" s="12">
        <f t="shared" si="778"/>
        <v>0</v>
      </c>
      <c r="AW232" s="23">
        <f t="shared" si="746"/>
        <v>0</v>
      </c>
      <c r="AX232" s="45"/>
      <c r="AY232" s="12">
        <f t="shared" si="779"/>
        <v>0</v>
      </c>
      <c r="AZ232" s="23">
        <f t="shared" si="747"/>
        <v>0</v>
      </c>
      <c r="BA232" s="45"/>
      <c r="BB232" s="12">
        <f t="shared" si="780"/>
        <v>0</v>
      </c>
      <c r="BC232" s="23">
        <f t="shared" si="748"/>
        <v>0</v>
      </c>
      <c r="BD232" s="45"/>
      <c r="BE232" s="12">
        <f t="shared" si="781"/>
        <v>0</v>
      </c>
      <c r="BF232" s="23">
        <f t="shared" si="749"/>
        <v>0</v>
      </c>
      <c r="BG232" s="45"/>
      <c r="BH232" s="12">
        <f t="shared" si="782"/>
        <v>0</v>
      </c>
      <c r="BI232" s="23">
        <f t="shared" si="750"/>
        <v>0</v>
      </c>
      <c r="BJ232" s="45"/>
      <c r="BK232" s="12">
        <f t="shared" si="783"/>
        <v>0</v>
      </c>
      <c r="BL232" s="23">
        <f t="shared" si="751"/>
        <v>0</v>
      </c>
      <c r="BM232" s="45"/>
      <c r="BN232" s="12">
        <f t="shared" si="784"/>
        <v>0</v>
      </c>
      <c r="BO232" s="23">
        <f t="shared" si="752"/>
        <v>0</v>
      </c>
      <c r="BP232" s="45"/>
      <c r="BQ232" s="12">
        <f t="shared" si="785"/>
        <v>0</v>
      </c>
      <c r="BR232" s="23">
        <f t="shared" si="753"/>
        <v>0</v>
      </c>
      <c r="BS232" s="45"/>
      <c r="BT232" s="12">
        <f t="shared" si="786"/>
        <v>0</v>
      </c>
      <c r="BU232" s="23">
        <f t="shared" si="754"/>
        <v>0</v>
      </c>
      <c r="BV232" s="45"/>
      <c r="BW232" s="12">
        <f t="shared" si="787"/>
        <v>0</v>
      </c>
      <c r="BX232" s="23">
        <f t="shared" si="755"/>
        <v>0</v>
      </c>
      <c r="BY232" s="45"/>
      <c r="BZ232" s="12">
        <f t="shared" si="788"/>
        <v>0</v>
      </c>
      <c r="CA232" s="23">
        <f t="shared" si="756"/>
        <v>0</v>
      </c>
      <c r="CB232" s="45"/>
      <c r="CC232" s="12">
        <f t="shared" si="789"/>
        <v>0</v>
      </c>
      <c r="CD232" s="23">
        <f t="shared" si="757"/>
        <v>0</v>
      </c>
      <c r="CE232" s="45"/>
      <c r="CF232" s="12">
        <f t="shared" si="790"/>
        <v>0</v>
      </c>
      <c r="CG232" s="23">
        <f t="shared" si="758"/>
        <v>0</v>
      </c>
      <c r="CH232" s="45"/>
      <c r="CI232" s="12">
        <f t="shared" si="791"/>
        <v>0</v>
      </c>
      <c r="CJ232" s="23">
        <f t="shared" si="759"/>
        <v>0</v>
      </c>
      <c r="CK232" s="45"/>
      <c r="CL232" s="12">
        <f t="shared" si="792"/>
        <v>0</v>
      </c>
      <c r="CM232" s="23">
        <f t="shared" si="760"/>
        <v>0</v>
      </c>
      <c r="CN232" s="45"/>
      <c r="CO232" s="12">
        <f t="shared" si="793"/>
        <v>0</v>
      </c>
      <c r="CP232" s="23">
        <f t="shared" si="761"/>
        <v>0</v>
      </c>
      <c r="CQ232" s="45"/>
      <c r="CR232" s="12">
        <f t="shared" si="794"/>
        <v>0</v>
      </c>
      <c r="CS232" s="23">
        <f t="shared" si="762"/>
        <v>0</v>
      </c>
      <c r="CT232" s="45"/>
      <c r="CU232" s="12">
        <f t="shared" si="795"/>
        <v>0</v>
      </c>
      <c r="CV232" s="23">
        <f t="shared" si="763"/>
        <v>0</v>
      </c>
      <c r="CW232" s="45"/>
      <c r="CX232" s="12">
        <f t="shared" si="796"/>
        <v>0</v>
      </c>
      <c r="CY232" s="24">
        <f t="shared" si="764"/>
        <v>0</v>
      </c>
      <c r="CZ232" s="45"/>
      <c r="DA232" s="12">
        <f t="shared" si="797"/>
        <v>0</v>
      </c>
      <c r="DB232" s="23">
        <f t="shared" si="765"/>
        <v>0</v>
      </c>
    </row>
    <row r="233" spans="1:106" ht="15" x14ac:dyDescent="0.3">
      <c r="A233" s="1"/>
      <c r="B233" s="1"/>
      <c r="C233" s="1"/>
      <c r="D233" s="116"/>
      <c r="E233" s="20"/>
      <c r="F233" s="22"/>
      <c r="G233" s="22"/>
      <c r="H233" s="22"/>
      <c r="I233" s="22"/>
      <c r="J233" s="20"/>
      <c r="K233" s="114"/>
      <c r="L233" s="122"/>
      <c r="M233" s="122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</row>
    <row r="234" spans="1:106" ht="15" x14ac:dyDescent="0.3">
      <c r="A234" s="1"/>
      <c r="B234" s="1"/>
      <c r="C234" s="1"/>
      <c r="D234" s="116"/>
      <c r="E234" s="20"/>
      <c r="F234" s="22"/>
      <c r="G234" s="22"/>
      <c r="H234" s="22"/>
      <c r="I234" s="22"/>
      <c r="J234" s="20"/>
      <c r="K234" s="114"/>
      <c r="L234" s="122"/>
      <c r="M234" s="122"/>
      <c r="N234" s="21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</row>
    <row r="235" spans="1:106" ht="15" x14ac:dyDescent="0.3">
      <c r="A235" s="1"/>
      <c r="B235" s="1"/>
      <c r="C235" s="1"/>
      <c r="D235" s="116"/>
      <c r="E235" s="20"/>
      <c r="F235" s="22"/>
      <c r="G235" s="22"/>
      <c r="H235" s="22"/>
      <c r="I235" s="22"/>
      <c r="J235" s="20"/>
      <c r="K235" s="114"/>
      <c r="L235" s="122"/>
      <c r="M235" s="122"/>
      <c r="N235" s="21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</row>
    <row r="236" spans="1:106" ht="15" x14ac:dyDescent="0.3">
      <c r="A236" s="1"/>
      <c r="B236" s="1"/>
      <c r="C236" s="1"/>
      <c r="D236" s="116"/>
      <c r="E236" s="20"/>
      <c r="F236" s="22"/>
      <c r="G236" s="22"/>
      <c r="H236" s="22"/>
      <c r="I236" s="22"/>
      <c r="J236" s="20"/>
      <c r="K236" s="114"/>
      <c r="L236" s="122"/>
      <c r="M236" s="122"/>
      <c r="N236" s="21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</row>
    <row r="237" spans="1:106" ht="15" x14ac:dyDescent="0.3">
      <c r="A237" s="1"/>
      <c r="B237" s="1"/>
      <c r="C237" s="1"/>
      <c r="D237" s="116"/>
      <c r="E237" s="20"/>
      <c r="F237" s="22"/>
      <c r="G237" s="22"/>
      <c r="H237" s="22"/>
      <c r="I237" s="22"/>
      <c r="J237" s="20"/>
      <c r="K237" s="114"/>
      <c r="L237" s="122"/>
      <c r="M237" s="122"/>
      <c r="N237" s="21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</row>
    <row r="238" spans="1:106" ht="15" x14ac:dyDescent="0.3">
      <c r="A238" s="1"/>
      <c r="B238" s="1"/>
      <c r="C238" s="1"/>
      <c r="D238" s="116"/>
      <c r="E238" s="20"/>
      <c r="F238" s="22"/>
      <c r="G238" s="22"/>
      <c r="H238" s="22"/>
      <c r="I238" s="22"/>
      <c r="J238" s="20"/>
      <c r="K238" s="114"/>
      <c r="L238" s="122"/>
      <c r="M238" s="122"/>
      <c r="N238" s="21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</row>
    <row r="239" spans="1:106" ht="15" x14ac:dyDescent="0.3">
      <c r="A239" s="1"/>
      <c r="B239" s="1"/>
      <c r="C239" s="1"/>
      <c r="D239" s="116"/>
      <c r="E239" s="20"/>
      <c r="F239" s="22"/>
      <c r="G239" s="22"/>
      <c r="H239" s="22"/>
      <c r="I239" s="22"/>
      <c r="J239" s="20"/>
      <c r="K239" s="114"/>
      <c r="L239" s="122"/>
      <c r="M239" s="122"/>
      <c r="N239" s="21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</row>
    <row r="240" spans="1:106" ht="15" x14ac:dyDescent="0.3">
      <c r="A240" s="1"/>
      <c r="B240" s="1"/>
      <c r="C240" s="1"/>
      <c r="D240" s="116"/>
      <c r="E240" s="20"/>
      <c r="F240" s="22"/>
      <c r="G240" s="22"/>
      <c r="H240" s="22"/>
      <c r="I240" s="22"/>
      <c r="J240" s="20"/>
      <c r="K240" s="114"/>
      <c r="L240" s="122"/>
      <c r="M240" s="122"/>
      <c r="N240" s="21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</row>
    <row r="241" spans="1:106" ht="15" x14ac:dyDescent="0.3">
      <c r="A241" s="1"/>
      <c r="B241" s="1"/>
      <c r="C241" s="1"/>
      <c r="D241" s="116"/>
      <c r="E241" s="20"/>
      <c r="F241" s="22"/>
      <c r="G241" s="22"/>
      <c r="H241" s="22"/>
      <c r="I241" s="22"/>
      <c r="J241" s="20"/>
      <c r="K241" s="114"/>
      <c r="L241" s="122"/>
      <c r="M241" s="122"/>
      <c r="N241" s="21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</row>
    <row r="242" spans="1:106" ht="15" x14ac:dyDescent="0.3">
      <c r="A242" s="1"/>
      <c r="B242" s="1"/>
      <c r="C242" s="1"/>
      <c r="D242" s="116"/>
      <c r="E242" s="20"/>
      <c r="F242" s="22"/>
      <c r="G242" s="22"/>
      <c r="H242" s="22"/>
      <c r="I242" s="22"/>
      <c r="J242" s="20"/>
      <c r="K242" s="114"/>
      <c r="L242" s="122"/>
      <c r="M242" s="122"/>
      <c r="N242" s="21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</row>
    <row r="243" spans="1:106" ht="15" x14ac:dyDescent="0.3">
      <c r="A243" s="1"/>
      <c r="B243" s="1"/>
      <c r="C243" s="1"/>
      <c r="D243" s="116"/>
      <c r="E243" s="20"/>
      <c r="F243" s="22"/>
      <c r="G243" s="22"/>
      <c r="H243" s="22"/>
      <c r="I243" s="22"/>
      <c r="J243" s="20"/>
      <c r="K243" s="114"/>
      <c r="L243" s="122"/>
      <c r="M243" s="122"/>
      <c r="N243" s="21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</row>
    <row r="244" spans="1:106" ht="15" x14ac:dyDescent="0.3">
      <c r="A244" s="1"/>
      <c r="B244" s="1"/>
      <c r="C244" s="1"/>
      <c r="D244" s="116"/>
      <c r="E244" s="20"/>
      <c r="F244" s="22"/>
      <c r="G244" s="22"/>
      <c r="H244" s="22"/>
      <c r="I244" s="22"/>
      <c r="J244" s="20"/>
      <c r="K244" s="114"/>
      <c r="L244" s="122"/>
      <c r="M244" s="122"/>
      <c r="N244" s="21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</row>
    <row r="245" spans="1:106" ht="15" x14ac:dyDescent="0.3">
      <c r="A245" s="1"/>
      <c r="B245" s="1"/>
      <c r="C245" s="1"/>
      <c r="D245" s="116"/>
      <c r="E245" s="20"/>
      <c r="F245" s="22"/>
      <c r="G245" s="22"/>
      <c r="H245" s="22"/>
      <c r="I245" s="22"/>
      <c r="J245" s="20"/>
      <c r="K245" s="114"/>
      <c r="L245" s="122"/>
      <c r="M245" s="122"/>
      <c r="N245" s="21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</row>
    <row r="246" spans="1:106" ht="15" x14ac:dyDescent="0.3">
      <c r="A246" s="1"/>
      <c r="B246" s="1"/>
      <c r="C246" s="1"/>
      <c r="D246" s="116"/>
      <c r="E246" s="20"/>
      <c r="F246" s="22"/>
      <c r="G246" s="22"/>
      <c r="H246" s="22"/>
      <c r="I246" s="22"/>
      <c r="J246" s="20"/>
      <c r="K246" s="114"/>
      <c r="L246" s="122"/>
      <c r="M246" s="122"/>
      <c r="N246" s="21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</row>
    <row r="247" spans="1:106" ht="15" x14ac:dyDescent="0.3">
      <c r="A247" s="1"/>
      <c r="B247" s="1"/>
      <c r="C247" s="1"/>
      <c r="D247" s="116"/>
      <c r="E247" s="20"/>
      <c r="F247" s="22"/>
      <c r="G247" s="22"/>
      <c r="H247" s="22"/>
      <c r="I247" s="22"/>
      <c r="J247" s="20"/>
      <c r="K247" s="114"/>
      <c r="L247" s="122"/>
      <c r="M247" s="122"/>
      <c r="N247" s="21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</row>
    <row r="248" spans="1:106" ht="15" x14ac:dyDescent="0.3">
      <c r="A248" s="1"/>
      <c r="B248" s="1"/>
      <c r="C248" s="1"/>
      <c r="D248" s="116"/>
      <c r="E248" s="20"/>
      <c r="F248" s="22"/>
      <c r="G248" s="22"/>
      <c r="H248" s="22"/>
      <c r="I248" s="22"/>
      <c r="J248" s="20"/>
      <c r="K248" s="114"/>
      <c r="L248" s="122"/>
      <c r="M248" s="122"/>
      <c r="N248" s="21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</row>
    <row r="249" spans="1:106" ht="15" x14ac:dyDescent="0.3">
      <c r="A249" s="1"/>
      <c r="B249" s="1"/>
      <c r="C249" s="1"/>
      <c r="D249" s="116"/>
      <c r="E249" s="20"/>
      <c r="F249" s="22"/>
      <c r="G249" s="22"/>
      <c r="H249" s="22"/>
      <c r="I249" s="22"/>
      <c r="J249" s="20"/>
      <c r="K249" s="114"/>
      <c r="L249" s="122"/>
      <c r="M249" s="122"/>
      <c r="N249" s="21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</row>
    <row r="250" spans="1:106" ht="15" x14ac:dyDescent="0.3">
      <c r="A250" s="1"/>
      <c r="B250" s="1"/>
      <c r="C250" s="1"/>
      <c r="D250" s="116"/>
      <c r="E250" s="20"/>
      <c r="F250" s="22"/>
      <c r="G250" s="22"/>
      <c r="H250" s="22"/>
      <c r="I250" s="22"/>
      <c r="J250" s="20"/>
      <c r="K250" s="114"/>
      <c r="L250" s="122"/>
      <c r="M250" s="122"/>
      <c r="N250" s="21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</row>
    <row r="251" spans="1:106" ht="15" x14ac:dyDescent="0.3">
      <c r="A251" s="1"/>
      <c r="B251" s="1"/>
      <c r="C251" s="1"/>
      <c r="D251" s="116"/>
      <c r="E251" s="20"/>
      <c r="F251" s="22"/>
      <c r="G251" s="22"/>
      <c r="H251" s="22"/>
      <c r="I251" s="22"/>
      <c r="J251" s="20"/>
      <c r="K251" s="114"/>
      <c r="L251" s="122"/>
      <c r="M251" s="122"/>
      <c r="N251" s="21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</row>
    <row r="252" spans="1:106" ht="15" x14ac:dyDescent="0.3">
      <c r="A252" s="1"/>
      <c r="B252" s="1"/>
      <c r="C252" s="1"/>
      <c r="D252" s="116"/>
      <c r="E252" s="20"/>
      <c r="F252" s="22"/>
      <c r="G252" s="22"/>
      <c r="H252" s="22"/>
      <c r="I252" s="22"/>
      <c r="J252" s="20"/>
      <c r="K252" s="114"/>
      <c r="L252" s="122"/>
      <c r="M252" s="122"/>
      <c r="N252" s="21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</row>
    <row r="253" spans="1:106" ht="15" x14ac:dyDescent="0.3">
      <c r="A253" s="1"/>
      <c r="B253" s="1"/>
      <c r="C253" s="1"/>
      <c r="D253" s="116"/>
      <c r="E253" s="20"/>
      <c r="F253" s="22"/>
      <c r="G253" s="22"/>
      <c r="H253" s="22"/>
      <c r="I253" s="22"/>
      <c r="J253" s="20"/>
      <c r="K253" s="114"/>
      <c r="L253" s="122"/>
      <c r="M253" s="122"/>
      <c r="N253" s="21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</row>
    <row r="254" spans="1:106" ht="15" x14ac:dyDescent="0.3">
      <c r="A254" s="1"/>
      <c r="B254" s="1"/>
      <c r="C254" s="1"/>
      <c r="D254" s="116"/>
      <c r="E254" s="20"/>
      <c r="F254" s="22"/>
      <c r="G254" s="22"/>
      <c r="H254" s="22"/>
      <c r="I254" s="22"/>
      <c r="J254" s="20"/>
      <c r="K254" s="114"/>
      <c r="L254" s="122"/>
      <c r="M254" s="122"/>
      <c r="N254" s="21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</row>
    <row r="255" spans="1:106" ht="15" x14ac:dyDescent="0.3">
      <c r="A255" s="1"/>
      <c r="B255" s="1"/>
      <c r="C255" s="1"/>
      <c r="D255" s="116"/>
      <c r="E255" s="20"/>
      <c r="F255" s="22"/>
      <c r="G255" s="22"/>
      <c r="H255" s="22"/>
      <c r="I255" s="22"/>
      <c r="J255" s="20"/>
      <c r="K255" s="114"/>
      <c r="L255" s="122"/>
      <c r="M255" s="122"/>
      <c r="N255" s="21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</row>
    <row r="256" spans="1:106" ht="15" x14ac:dyDescent="0.3">
      <c r="A256" s="1"/>
      <c r="B256" s="1"/>
      <c r="C256" s="1"/>
      <c r="D256" s="116"/>
      <c r="E256" s="20"/>
      <c r="F256" s="22"/>
      <c r="G256" s="22"/>
      <c r="H256" s="22"/>
      <c r="I256" s="22"/>
      <c r="J256" s="20"/>
      <c r="K256" s="114"/>
      <c r="L256" s="122"/>
      <c r="M256" s="122"/>
      <c r="N256" s="21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</row>
    <row r="257" spans="1:106" ht="15" x14ac:dyDescent="0.3">
      <c r="A257" s="1"/>
      <c r="B257" s="1"/>
      <c r="C257" s="1"/>
      <c r="D257" s="116"/>
      <c r="E257" s="20"/>
      <c r="F257" s="22"/>
      <c r="G257" s="22"/>
      <c r="H257" s="22"/>
      <c r="I257" s="22"/>
      <c r="J257" s="20"/>
      <c r="K257" s="114"/>
      <c r="L257" s="122"/>
      <c r="M257" s="122"/>
      <c r="N257" s="21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</row>
    <row r="258" spans="1:106" ht="15" x14ac:dyDescent="0.3">
      <c r="A258" s="1"/>
      <c r="B258" s="1"/>
      <c r="C258" s="1"/>
      <c r="D258" s="116"/>
      <c r="E258" s="20"/>
      <c r="F258" s="22"/>
      <c r="G258" s="22"/>
      <c r="H258" s="22"/>
      <c r="I258" s="22"/>
      <c r="J258" s="20"/>
      <c r="K258" s="114"/>
      <c r="L258" s="122"/>
      <c r="M258" s="122"/>
      <c r="N258" s="21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</row>
    <row r="259" spans="1:106" ht="15" x14ac:dyDescent="0.3">
      <c r="A259" s="1"/>
      <c r="B259" s="1"/>
      <c r="C259" s="1"/>
      <c r="D259" s="116"/>
      <c r="E259" s="20"/>
      <c r="F259" s="22"/>
      <c r="G259" s="22"/>
      <c r="H259" s="22"/>
      <c r="I259" s="22"/>
      <c r="J259" s="20"/>
      <c r="K259" s="114"/>
      <c r="L259" s="122"/>
      <c r="M259" s="122"/>
      <c r="N259" s="21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</row>
    <row r="260" spans="1:106" ht="15" x14ac:dyDescent="0.3">
      <c r="A260" s="1"/>
      <c r="B260" s="1"/>
      <c r="C260" s="1"/>
      <c r="D260" s="116"/>
      <c r="E260" s="20"/>
      <c r="F260" s="22"/>
      <c r="G260" s="22"/>
      <c r="H260" s="22"/>
      <c r="I260" s="22"/>
      <c r="J260" s="20"/>
      <c r="K260" s="114"/>
      <c r="L260" s="122"/>
      <c r="M260" s="122"/>
      <c r="N260" s="21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</row>
    <row r="261" spans="1:106" ht="15" x14ac:dyDescent="0.3">
      <c r="A261" s="1"/>
      <c r="B261" s="1"/>
      <c r="C261" s="1"/>
      <c r="D261" s="116"/>
      <c r="E261" s="20"/>
      <c r="F261" s="22"/>
      <c r="G261" s="22"/>
      <c r="H261" s="22"/>
      <c r="I261" s="22"/>
      <c r="J261" s="20"/>
      <c r="K261" s="114"/>
      <c r="L261" s="122"/>
      <c r="M261" s="122"/>
      <c r="N261" s="21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</row>
    <row r="262" spans="1:106" ht="15" x14ac:dyDescent="0.3">
      <c r="A262" s="1"/>
      <c r="B262" s="1"/>
      <c r="C262" s="1"/>
      <c r="D262" s="116"/>
      <c r="E262" s="20"/>
      <c r="F262" s="22"/>
      <c r="G262" s="22"/>
      <c r="H262" s="22"/>
      <c r="I262" s="22"/>
      <c r="J262" s="20"/>
      <c r="K262" s="114"/>
      <c r="L262" s="122"/>
      <c r="M262" s="122"/>
      <c r="N262" s="21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</row>
    <row r="263" spans="1:106" ht="15" x14ac:dyDescent="0.3">
      <c r="A263" s="1"/>
      <c r="B263" s="1"/>
      <c r="C263" s="1"/>
      <c r="D263" s="116"/>
      <c r="E263" s="20"/>
      <c r="F263" s="22"/>
      <c r="G263" s="22"/>
      <c r="H263" s="22"/>
      <c r="I263" s="22"/>
      <c r="J263" s="20"/>
      <c r="K263" s="114"/>
      <c r="L263" s="122"/>
      <c r="M263" s="122"/>
      <c r="N263" s="21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</row>
    <row r="264" spans="1:106" ht="15" x14ac:dyDescent="0.3">
      <c r="A264" s="1"/>
      <c r="B264" s="1"/>
      <c r="C264" s="1"/>
      <c r="D264" s="116"/>
      <c r="E264" s="20"/>
      <c r="F264" s="22"/>
      <c r="G264" s="22"/>
      <c r="H264" s="22"/>
      <c r="I264" s="22"/>
      <c r="J264" s="20"/>
      <c r="K264" s="114"/>
      <c r="L264" s="122"/>
      <c r="M264" s="122"/>
      <c r="N264" s="21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</row>
    <row r="265" spans="1:106" ht="15" x14ac:dyDescent="0.3">
      <c r="A265" s="1"/>
      <c r="B265" s="1"/>
      <c r="C265" s="1"/>
      <c r="D265" s="116"/>
      <c r="E265" s="20"/>
      <c r="F265" s="22"/>
      <c r="G265" s="22"/>
      <c r="H265" s="22"/>
      <c r="I265" s="22"/>
      <c r="J265" s="20"/>
      <c r="K265" s="114"/>
      <c r="L265" s="122"/>
      <c r="M265" s="122"/>
      <c r="N265" s="21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</row>
    <row r="266" spans="1:106" ht="15" x14ac:dyDescent="0.3">
      <c r="A266" s="1"/>
      <c r="B266" s="1"/>
      <c r="C266" s="1"/>
      <c r="D266" s="116"/>
      <c r="E266" s="20"/>
      <c r="F266" s="22"/>
      <c r="G266" s="22"/>
      <c r="H266" s="22"/>
      <c r="I266" s="22"/>
      <c r="J266" s="20"/>
      <c r="K266" s="114"/>
      <c r="L266" s="122"/>
      <c r="M266" s="122"/>
      <c r="N266" s="21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</row>
    <row r="267" spans="1:106" ht="15" x14ac:dyDescent="0.3">
      <c r="A267" s="1"/>
      <c r="B267" s="1"/>
      <c r="C267" s="1"/>
      <c r="D267" s="116"/>
      <c r="E267" s="20"/>
      <c r="F267" s="22"/>
      <c r="G267" s="22"/>
      <c r="H267" s="22"/>
      <c r="I267" s="22"/>
      <c r="J267" s="20"/>
      <c r="K267" s="114"/>
      <c r="L267" s="122"/>
      <c r="M267" s="122"/>
      <c r="N267" s="21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</row>
    <row r="268" spans="1:106" ht="15" x14ac:dyDescent="0.3">
      <c r="A268" s="1"/>
      <c r="B268" s="1"/>
      <c r="C268" s="1"/>
      <c r="D268" s="116"/>
      <c r="E268" s="20"/>
      <c r="F268" s="22"/>
      <c r="G268" s="22"/>
      <c r="H268" s="22"/>
      <c r="I268" s="22"/>
      <c r="J268" s="20"/>
      <c r="K268" s="114"/>
      <c r="L268" s="122"/>
      <c r="M268" s="122"/>
      <c r="N268" s="21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</row>
    <row r="269" spans="1:106" ht="15" x14ac:dyDescent="0.3">
      <c r="A269" s="1"/>
      <c r="B269" s="1"/>
      <c r="C269" s="1"/>
      <c r="D269" s="116"/>
      <c r="E269" s="20"/>
      <c r="F269" s="22"/>
      <c r="G269" s="22"/>
      <c r="H269" s="22"/>
      <c r="I269" s="22"/>
      <c r="J269" s="20"/>
      <c r="K269" s="114"/>
      <c r="L269" s="122"/>
      <c r="M269" s="122"/>
      <c r="N269" s="21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</row>
    <row r="270" spans="1:106" ht="15" x14ac:dyDescent="0.3">
      <c r="A270" s="1"/>
      <c r="B270" s="1"/>
      <c r="C270" s="1"/>
      <c r="D270" s="116"/>
      <c r="E270" s="20"/>
      <c r="F270" s="22"/>
      <c r="G270" s="22"/>
      <c r="H270" s="22"/>
      <c r="I270" s="22"/>
      <c r="J270" s="20"/>
      <c r="K270" s="114"/>
      <c r="L270" s="122"/>
      <c r="M270" s="122"/>
      <c r="N270" s="21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</row>
    <row r="271" spans="1:106" ht="15" x14ac:dyDescent="0.3">
      <c r="A271" s="1"/>
      <c r="B271" s="1"/>
      <c r="C271" s="1"/>
      <c r="D271" s="116"/>
      <c r="E271" s="20"/>
      <c r="F271" s="22"/>
      <c r="G271" s="22"/>
      <c r="H271" s="22"/>
      <c r="I271" s="22"/>
      <c r="J271" s="20"/>
      <c r="K271" s="114"/>
      <c r="L271" s="122"/>
      <c r="M271" s="122"/>
      <c r="N271" s="21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</row>
    <row r="272" spans="1:106" ht="15" x14ac:dyDescent="0.3">
      <c r="A272" s="1"/>
      <c r="B272" s="1"/>
      <c r="C272" s="1"/>
      <c r="D272" s="116"/>
      <c r="E272" s="20"/>
      <c r="F272" s="22"/>
      <c r="G272" s="22"/>
      <c r="H272" s="22"/>
      <c r="I272" s="22"/>
      <c r="J272" s="20"/>
      <c r="K272" s="114"/>
      <c r="L272" s="122"/>
      <c r="M272" s="122"/>
      <c r="N272" s="21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</row>
    <row r="273" spans="1:106" ht="15" x14ac:dyDescent="0.3">
      <c r="A273" s="1"/>
      <c r="B273" s="1"/>
      <c r="C273" s="1"/>
      <c r="D273" s="116"/>
      <c r="E273" s="20"/>
      <c r="F273" s="22"/>
      <c r="G273" s="22"/>
      <c r="H273" s="22"/>
      <c r="I273" s="22"/>
      <c r="J273" s="20"/>
      <c r="K273" s="114"/>
      <c r="L273" s="122"/>
      <c r="M273" s="122"/>
      <c r="N273" s="21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</row>
    <row r="274" spans="1:106" ht="15" x14ac:dyDescent="0.3">
      <c r="A274" s="1"/>
      <c r="B274" s="1"/>
      <c r="C274" s="1"/>
      <c r="D274" s="116"/>
      <c r="E274" s="20"/>
      <c r="F274" s="22"/>
      <c r="G274" s="22"/>
      <c r="H274" s="22"/>
      <c r="I274" s="22"/>
      <c r="J274" s="20"/>
      <c r="K274" s="114"/>
      <c r="L274" s="122"/>
      <c r="M274" s="122"/>
      <c r="N274" s="21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</row>
    <row r="275" spans="1:106" ht="15" x14ac:dyDescent="0.3">
      <c r="A275" s="1"/>
      <c r="B275" s="1"/>
      <c r="C275" s="1"/>
      <c r="D275" s="116"/>
      <c r="E275" s="20"/>
      <c r="F275" s="22"/>
      <c r="G275" s="22"/>
      <c r="H275" s="22"/>
      <c r="I275" s="22"/>
      <c r="J275" s="20"/>
      <c r="K275" s="114"/>
      <c r="L275" s="122"/>
      <c r="M275" s="122"/>
      <c r="N275" s="21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</row>
    <row r="276" spans="1:106" ht="15" x14ac:dyDescent="0.3">
      <c r="A276" s="1"/>
      <c r="B276" s="1"/>
      <c r="C276" s="1"/>
      <c r="D276" s="116"/>
      <c r="E276" s="20"/>
      <c r="F276" s="22"/>
      <c r="G276" s="22"/>
      <c r="H276" s="22"/>
      <c r="I276" s="22"/>
      <c r="J276" s="20"/>
      <c r="K276" s="114"/>
      <c r="L276" s="122"/>
      <c r="M276" s="122"/>
      <c r="N276" s="21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</row>
    <row r="277" spans="1:106" ht="15" x14ac:dyDescent="0.3">
      <c r="A277" s="1"/>
      <c r="B277" s="1"/>
      <c r="C277" s="1"/>
      <c r="D277" s="116"/>
      <c r="E277" s="20"/>
      <c r="F277" s="22"/>
      <c r="G277" s="22"/>
      <c r="H277" s="22"/>
      <c r="I277" s="22"/>
      <c r="J277" s="20"/>
      <c r="K277" s="114"/>
      <c r="L277" s="122"/>
      <c r="M277" s="122"/>
      <c r="N277" s="21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</row>
    <row r="278" spans="1:106" ht="15" x14ac:dyDescent="0.3">
      <c r="A278" s="1"/>
      <c r="B278" s="1"/>
      <c r="C278" s="1"/>
      <c r="D278" s="116"/>
      <c r="E278" s="20"/>
      <c r="F278" s="22"/>
      <c r="G278" s="22"/>
      <c r="H278" s="22"/>
      <c r="I278" s="22"/>
      <c r="J278" s="20"/>
      <c r="K278" s="114"/>
      <c r="L278" s="122"/>
      <c r="M278" s="122"/>
      <c r="N278" s="21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</row>
    <row r="279" spans="1:106" ht="15" x14ac:dyDescent="0.3">
      <c r="A279" s="1"/>
      <c r="B279" s="1"/>
      <c r="C279" s="1"/>
      <c r="D279" s="116"/>
      <c r="E279" s="20"/>
      <c r="F279" s="22"/>
      <c r="G279" s="22"/>
      <c r="H279" s="22"/>
      <c r="I279" s="22"/>
      <c r="J279" s="20"/>
      <c r="K279" s="114"/>
      <c r="L279" s="122"/>
      <c r="M279" s="122"/>
      <c r="N279" s="21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</row>
    <row r="280" spans="1:106" ht="15" x14ac:dyDescent="0.3">
      <c r="A280" s="1"/>
      <c r="B280" s="1"/>
      <c r="C280" s="1"/>
      <c r="D280" s="116"/>
      <c r="E280" s="20"/>
      <c r="F280" s="22"/>
      <c r="G280" s="22"/>
      <c r="H280" s="22"/>
      <c r="I280" s="22"/>
      <c r="J280" s="20"/>
      <c r="K280" s="114"/>
      <c r="L280" s="122"/>
      <c r="M280" s="122"/>
      <c r="N280" s="21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</row>
    <row r="281" spans="1:106" ht="15" x14ac:dyDescent="0.3">
      <c r="A281" s="1"/>
      <c r="B281" s="1"/>
      <c r="C281" s="1"/>
      <c r="D281" s="116"/>
      <c r="E281" s="20"/>
      <c r="F281" s="22"/>
      <c r="G281" s="22"/>
      <c r="H281" s="22"/>
      <c r="I281" s="22"/>
      <c r="J281" s="20"/>
      <c r="K281" s="114"/>
      <c r="L281" s="122"/>
      <c r="M281" s="122"/>
      <c r="N281" s="21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</row>
    <row r="282" spans="1:106" ht="15" x14ac:dyDescent="0.3">
      <c r="A282" s="1"/>
      <c r="B282" s="1"/>
      <c r="C282" s="1"/>
      <c r="D282" s="116"/>
      <c r="E282" s="20"/>
      <c r="F282" s="22"/>
      <c r="G282" s="22"/>
      <c r="H282" s="22"/>
      <c r="I282" s="22"/>
      <c r="J282" s="20"/>
      <c r="K282" s="114"/>
      <c r="L282" s="122"/>
      <c r="M282" s="122"/>
      <c r="N282" s="21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</row>
    <row r="283" spans="1:106" ht="15" x14ac:dyDescent="0.3">
      <c r="A283" s="1"/>
      <c r="B283" s="1"/>
      <c r="C283" s="1"/>
      <c r="D283" s="116"/>
      <c r="E283" s="20"/>
      <c r="F283" s="22"/>
      <c r="G283" s="22"/>
      <c r="H283" s="22"/>
      <c r="I283" s="22"/>
      <c r="J283" s="20"/>
      <c r="K283" s="114"/>
      <c r="L283" s="122"/>
      <c r="M283" s="122"/>
      <c r="N283" s="21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</row>
    <row r="284" spans="1:106" ht="15" x14ac:dyDescent="0.3">
      <c r="A284" s="1"/>
      <c r="B284" s="1"/>
      <c r="C284" s="1"/>
      <c r="D284" s="116"/>
      <c r="E284" s="20"/>
      <c r="F284" s="22"/>
      <c r="G284" s="22"/>
      <c r="H284" s="22"/>
      <c r="I284" s="22"/>
      <c r="J284" s="20"/>
      <c r="K284" s="114"/>
      <c r="L284" s="122"/>
      <c r="M284" s="122"/>
      <c r="N284" s="21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</row>
    <row r="285" spans="1:106" ht="15" x14ac:dyDescent="0.3">
      <c r="A285" s="1"/>
      <c r="B285" s="1"/>
      <c r="C285" s="1"/>
      <c r="D285" s="116"/>
      <c r="E285" s="20"/>
      <c r="F285" s="22"/>
      <c r="G285" s="22"/>
      <c r="H285" s="22"/>
      <c r="I285" s="22"/>
      <c r="J285" s="20"/>
      <c r="K285" s="114"/>
      <c r="L285" s="122"/>
      <c r="M285" s="122"/>
      <c r="N285" s="21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</row>
    <row r="286" spans="1:106" ht="15" x14ac:dyDescent="0.3">
      <c r="A286" s="1"/>
      <c r="B286" s="1"/>
      <c r="C286" s="1"/>
      <c r="D286" s="116"/>
      <c r="E286" s="20"/>
      <c r="F286" s="22"/>
      <c r="G286" s="22"/>
      <c r="H286" s="22"/>
      <c r="I286" s="22"/>
      <c r="J286" s="20"/>
      <c r="K286" s="114"/>
      <c r="L286" s="122"/>
      <c r="M286" s="122"/>
      <c r="N286" s="21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</row>
    <row r="287" spans="1:106" ht="15" x14ac:dyDescent="0.3">
      <c r="A287" s="1"/>
      <c r="B287" s="1"/>
      <c r="C287" s="1"/>
      <c r="D287" s="116"/>
      <c r="E287" s="20"/>
      <c r="F287" s="22"/>
      <c r="G287" s="22"/>
      <c r="H287" s="22"/>
      <c r="I287" s="22"/>
      <c r="J287" s="20"/>
      <c r="K287" s="114"/>
      <c r="L287" s="122"/>
      <c r="M287" s="122"/>
      <c r="N287" s="21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</row>
    <row r="288" spans="1:106" ht="15" x14ac:dyDescent="0.3">
      <c r="A288" s="1"/>
      <c r="B288" s="1"/>
      <c r="C288" s="1"/>
      <c r="D288" s="116"/>
      <c r="E288" s="20"/>
      <c r="F288" s="22"/>
      <c r="G288" s="22"/>
      <c r="H288" s="22"/>
      <c r="I288" s="22"/>
      <c r="J288" s="20"/>
      <c r="K288" s="114"/>
      <c r="L288" s="122"/>
      <c r="M288" s="122"/>
      <c r="N288" s="21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</row>
    <row r="289" spans="1:106" ht="15" x14ac:dyDescent="0.3">
      <c r="A289" s="1"/>
      <c r="B289" s="1"/>
      <c r="C289" s="1"/>
      <c r="D289" s="116"/>
      <c r="E289" s="20"/>
      <c r="F289" s="22"/>
      <c r="G289" s="22"/>
      <c r="H289" s="22"/>
      <c r="I289" s="22"/>
      <c r="J289" s="20"/>
      <c r="K289" s="114"/>
      <c r="L289" s="122"/>
      <c r="M289" s="122"/>
      <c r="N289" s="21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</row>
    <row r="290" spans="1:106" ht="15" x14ac:dyDescent="0.3">
      <c r="A290" s="1"/>
      <c r="B290" s="1"/>
      <c r="C290" s="1"/>
      <c r="D290" s="116"/>
      <c r="E290" s="20"/>
      <c r="F290" s="22"/>
      <c r="G290" s="22"/>
      <c r="H290" s="22"/>
      <c r="I290" s="22"/>
      <c r="J290" s="20"/>
      <c r="K290" s="114"/>
      <c r="L290" s="122"/>
      <c r="M290" s="122"/>
      <c r="N290" s="21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</row>
    <row r="291" spans="1:106" ht="15" x14ac:dyDescent="0.3">
      <c r="A291" s="1"/>
      <c r="B291" s="1"/>
      <c r="C291" s="1"/>
      <c r="D291" s="116"/>
      <c r="E291" s="20"/>
      <c r="F291" s="22"/>
      <c r="G291" s="22"/>
      <c r="H291" s="22"/>
      <c r="I291" s="22"/>
      <c r="J291" s="20"/>
      <c r="K291" s="114"/>
      <c r="L291" s="122"/>
      <c r="M291" s="122"/>
      <c r="N291" s="21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</row>
    <row r="292" spans="1:106" ht="15" x14ac:dyDescent="0.3">
      <c r="A292" s="1"/>
      <c r="B292" s="1"/>
      <c r="C292" s="1"/>
      <c r="D292" s="116"/>
      <c r="E292" s="20"/>
      <c r="F292" s="22"/>
      <c r="G292" s="22"/>
      <c r="H292" s="22"/>
      <c r="I292" s="22"/>
      <c r="J292" s="20"/>
      <c r="K292" s="114"/>
      <c r="L292" s="122"/>
      <c r="M292" s="122"/>
      <c r="N292" s="21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</row>
    <row r="293" spans="1:106" ht="15" x14ac:dyDescent="0.3">
      <c r="A293" s="1"/>
      <c r="B293" s="1"/>
      <c r="C293" s="1"/>
      <c r="D293" s="116"/>
      <c r="E293" s="20"/>
      <c r="F293" s="22"/>
      <c r="G293" s="22"/>
      <c r="H293" s="22"/>
      <c r="I293" s="22"/>
      <c r="J293" s="20"/>
      <c r="K293" s="114"/>
      <c r="L293" s="122"/>
      <c r="M293" s="122"/>
      <c r="N293" s="21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</row>
    <row r="294" spans="1:106" ht="15" x14ac:dyDescent="0.3">
      <c r="A294" s="1"/>
      <c r="B294" s="1"/>
      <c r="C294" s="1"/>
      <c r="D294" s="116"/>
      <c r="E294" s="20"/>
      <c r="F294" s="22"/>
      <c r="G294" s="22"/>
      <c r="H294" s="22"/>
      <c r="I294" s="22"/>
      <c r="J294" s="20"/>
      <c r="K294" s="114"/>
      <c r="L294" s="122"/>
      <c r="M294" s="122"/>
      <c r="N294" s="21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</row>
    <row r="295" spans="1:106" ht="15" x14ac:dyDescent="0.3">
      <c r="A295" s="1"/>
      <c r="B295" s="1"/>
      <c r="C295" s="1"/>
      <c r="D295" s="116"/>
      <c r="E295" s="20"/>
      <c r="F295" s="22"/>
      <c r="G295" s="22"/>
      <c r="H295" s="22"/>
      <c r="I295" s="22"/>
      <c r="J295" s="20"/>
      <c r="K295" s="114"/>
      <c r="L295" s="122"/>
      <c r="M295" s="122"/>
      <c r="N295" s="21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</row>
    <row r="296" spans="1:106" ht="15" x14ac:dyDescent="0.3">
      <c r="A296" s="1"/>
      <c r="B296" s="1"/>
      <c r="C296" s="1"/>
      <c r="D296" s="116"/>
      <c r="E296" s="20"/>
      <c r="F296" s="22"/>
      <c r="G296" s="22"/>
      <c r="H296" s="22"/>
      <c r="I296" s="22"/>
      <c r="J296" s="20"/>
      <c r="K296" s="114"/>
      <c r="L296" s="122"/>
      <c r="M296" s="122"/>
      <c r="N296" s="21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</row>
    <row r="297" spans="1:106" ht="15" x14ac:dyDescent="0.3">
      <c r="A297" s="1"/>
      <c r="B297" s="1"/>
      <c r="C297" s="1"/>
      <c r="D297" s="116"/>
      <c r="E297" s="20"/>
      <c r="F297" s="22"/>
      <c r="G297" s="22"/>
      <c r="H297" s="22"/>
      <c r="I297" s="22"/>
      <c r="J297" s="20"/>
      <c r="K297" s="114"/>
      <c r="L297" s="122"/>
      <c r="M297" s="122"/>
      <c r="N297" s="21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</row>
    <row r="298" spans="1:106" ht="15" x14ac:dyDescent="0.3">
      <c r="A298" s="1"/>
      <c r="B298" s="1"/>
      <c r="C298" s="1"/>
      <c r="D298" s="116"/>
      <c r="E298" s="20"/>
      <c r="F298" s="22"/>
      <c r="G298" s="22"/>
      <c r="H298" s="22"/>
      <c r="I298" s="22"/>
      <c r="J298" s="20"/>
      <c r="K298" s="114"/>
      <c r="L298" s="122"/>
      <c r="M298" s="122"/>
      <c r="N298" s="21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</row>
    <row r="299" spans="1:106" ht="15" x14ac:dyDescent="0.3">
      <c r="A299" s="1"/>
      <c r="B299" s="1"/>
      <c r="C299" s="1"/>
      <c r="D299" s="116"/>
      <c r="E299" s="20"/>
      <c r="F299" s="22"/>
      <c r="G299" s="22"/>
      <c r="H299" s="22"/>
      <c r="I299" s="22"/>
      <c r="J299" s="20"/>
      <c r="K299" s="114"/>
      <c r="L299" s="122"/>
      <c r="M299" s="122"/>
      <c r="N299" s="21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</row>
    <row r="300" spans="1:106" ht="15" x14ac:dyDescent="0.3">
      <c r="A300" s="1"/>
      <c r="B300" s="1"/>
      <c r="C300" s="1"/>
      <c r="D300" s="116"/>
      <c r="E300" s="20"/>
      <c r="F300" s="22"/>
      <c r="G300" s="22"/>
      <c r="H300" s="22"/>
      <c r="I300" s="22"/>
      <c r="J300" s="20"/>
      <c r="K300" s="114"/>
      <c r="L300" s="122"/>
      <c r="M300" s="122"/>
      <c r="N300" s="21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</row>
    <row r="301" spans="1:106" ht="15" x14ac:dyDescent="0.3">
      <c r="A301" s="1"/>
      <c r="B301" s="1"/>
      <c r="C301" s="1"/>
      <c r="D301" s="116"/>
      <c r="E301" s="20"/>
      <c r="F301" s="22"/>
      <c r="G301" s="22"/>
      <c r="H301" s="22"/>
      <c r="I301" s="22"/>
      <c r="J301" s="20"/>
      <c r="K301" s="114"/>
      <c r="L301" s="122"/>
      <c r="M301" s="122"/>
      <c r="N301" s="21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</row>
    <row r="302" spans="1:106" ht="15" x14ac:dyDescent="0.3">
      <c r="A302" s="1"/>
      <c r="B302" s="1"/>
      <c r="C302" s="1"/>
      <c r="D302" s="116"/>
      <c r="E302" s="20"/>
      <c r="F302" s="22"/>
      <c r="G302" s="22"/>
      <c r="H302" s="22"/>
      <c r="I302" s="22"/>
      <c r="J302" s="20"/>
      <c r="K302" s="114"/>
      <c r="L302" s="122"/>
      <c r="M302" s="122"/>
      <c r="N302" s="21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</row>
    <row r="303" spans="1:106" ht="15" x14ac:dyDescent="0.3">
      <c r="A303" s="1"/>
      <c r="B303" s="1"/>
      <c r="C303" s="1"/>
      <c r="D303" s="116"/>
      <c r="E303" s="20"/>
      <c r="F303" s="22"/>
      <c r="G303" s="22"/>
      <c r="H303" s="22"/>
      <c r="I303" s="22"/>
      <c r="J303" s="20"/>
      <c r="K303" s="114"/>
      <c r="L303" s="122"/>
      <c r="M303" s="122"/>
      <c r="N303" s="21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</row>
    <row r="304" spans="1:106" ht="15" x14ac:dyDescent="0.3">
      <c r="A304" s="1"/>
      <c r="B304" s="1"/>
      <c r="C304" s="1"/>
      <c r="D304" s="116"/>
      <c r="E304" s="20"/>
      <c r="F304" s="22"/>
      <c r="G304" s="22"/>
      <c r="H304" s="22"/>
      <c r="I304" s="22"/>
      <c r="J304" s="20"/>
      <c r="K304" s="114"/>
      <c r="L304" s="122"/>
      <c r="M304" s="122"/>
      <c r="N304" s="21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</row>
    <row r="305" spans="1:106" ht="15" x14ac:dyDescent="0.3">
      <c r="A305" s="1"/>
      <c r="B305" s="1"/>
      <c r="C305" s="1"/>
      <c r="D305" s="116"/>
      <c r="E305" s="20"/>
      <c r="F305" s="22"/>
      <c r="G305" s="22"/>
      <c r="H305" s="22"/>
      <c r="I305" s="22"/>
      <c r="J305" s="20"/>
      <c r="K305" s="114"/>
      <c r="L305" s="122"/>
      <c r="M305" s="122"/>
      <c r="N305" s="21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</row>
    <row r="306" spans="1:106" ht="15" x14ac:dyDescent="0.3">
      <c r="A306" s="1"/>
      <c r="B306" s="1"/>
      <c r="C306" s="1"/>
      <c r="D306" s="116"/>
      <c r="E306" s="20"/>
      <c r="F306" s="22"/>
      <c r="G306" s="22"/>
      <c r="H306" s="22"/>
      <c r="I306" s="22"/>
      <c r="J306" s="20"/>
      <c r="K306" s="114"/>
      <c r="L306" s="122"/>
      <c r="M306" s="122"/>
      <c r="N306" s="21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</row>
    <row r="307" spans="1:106" ht="15" x14ac:dyDescent="0.3">
      <c r="A307" s="1"/>
      <c r="B307" s="1"/>
      <c r="C307" s="1"/>
      <c r="D307" s="116"/>
      <c r="E307" s="20"/>
      <c r="F307" s="22"/>
      <c r="G307" s="22"/>
      <c r="H307" s="22"/>
      <c r="I307" s="22"/>
      <c r="J307" s="20"/>
      <c r="K307" s="114"/>
      <c r="L307" s="122"/>
      <c r="M307" s="122"/>
      <c r="N307" s="21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</row>
    <row r="308" spans="1:106" ht="15" x14ac:dyDescent="0.3">
      <c r="A308" s="1"/>
      <c r="B308" s="1"/>
      <c r="C308" s="1"/>
      <c r="D308" s="116"/>
      <c r="E308" s="20"/>
      <c r="F308" s="22"/>
      <c r="G308" s="22"/>
      <c r="H308" s="22"/>
      <c r="I308" s="22"/>
      <c r="J308" s="20"/>
      <c r="K308" s="114"/>
      <c r="L308" s="122"/>
      <c r="M308" s="122"/>
      <c r="N308" s="21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</row>
    <row r="309" spans="1:106" ht="15" x14ac:dyDescent="0.3">
      <c r="A309" s="1"/>
      <c r="B309" s="1"/>
      <c r="C309" s="1"/>
      <c r="D309" s="116"/>
      <c r="E309" s="20"/>
      <c r="F309" s="22"/>
      <c r="G309" s="22"/>
      <c r="H309" s="22"/>
      <c r="I309" s="22"/>
      <c r="J309" s="20"/>
      <c r="K309" s="114"/>
      <c r="L309" s="122"/>
      <c r="M309" s="122"/>
      <c r="N309" s="21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</row>
    <row r="310" spans="1:106" ht="15" x14ac:dyDescent="0.3">
      <c r="A310" s="1"/>
      <c r="B310" s="1"/>
      <c r="C310" s="1"/>
      <c r="D310" s="116"/>
      <c r="E310" s="20"/>
      <c r="F310" s="22"/>
      <c r="G310" s="22"/>
      <c r="H310" s="22"/>
      <c r="I310" s="22"/>
      <c r="J310" s="20"/>
      <c r="K310" s="114"/>
      <c r="L310" s="122"/>
      <c r="M310" s="122"/>
      <c r="N310" s="21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</row>
    <row r="311" spans="1:106" ht="15" x14ac:dyDescent="0.3">
      <c r="A311" s="1"/>
      <c r="B311" s="1"/>
      <c r="C311" s="1"/>
      <c r="D311" s="116"/>
      <c r="E311" s="20"/>
      <c r="F311" s="22"/>
      <c r="G311" s="22"/>
      <c r="H311" s="22"/>
      <c r="I311" s="22"/>
      <c r="J311" s="20"/>
      <c r="K311" s="114"/>
      <c r="L311" s="122"/>
      <c r="M311" s="122"/>
      <c r="N311" s="21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</row>
    <row r="312" spans="1:106" ht="15" x14ac:dyDescent="0.3">
      <c r="A312" s="1"/>
      <c r="B312" s="1"/>
      <c r="C312" s="1"/>
      <c r="D312" s="116"/>
      <c r="E312" s="20"/>
      <c r="F312" s="22"/>
      <c r="G312" s="22"/>
      <c r="H312" s="22"/>
      <c r="I312" s="22"/>
      <c r="J312" s="20"/>
      <c r="K312" s="114"/>
      <c r="L312" s="122"/>
      <c r="M312" s="122"/>
      <c r="N312" s="21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</row>
    <row r="313" spans="1:106" ht="15" x14ac:dyDescent="0.3">
      <c r="A313" s="1"/>
      <c r="B313" s="1"/>
      <c r="C313" s="1"/>
      <c r="D313" s="116"/>
      <c r="E313" s="20"/>
      <c r="F313" s="22"/>
      <c r="G313" s="22"/>
      <c r="H313" s="22"/>
      <c r="I313" s="22"/>
      <c r="J313" s="20"/>
      <c r="K313" s="114"/>
      <c r="L313" s="122"/>
      <c r="M313" s="122"/>
      <c r="N313" s="21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</row>
    <row r="314" spans="1:106" ht="15" x14ac:dyDescent="0.3">
      <c r="A314" s="1"/>
      <c r="B314" s="1"/>
      <c r="C314" s="1"/>
      <c r="D314" s="116"/>
      <c r="E314" s="20"/>
      <c r="F314" s="22"/>
      <c r="G314" s="22"/>
      <c r="H314" s="22"/>
      <c r="I314" s="22"/>
      <c r="J314" s="20"/>
      <c r="K314" s="114"/>
      <c r="L314" s="122"/>
      <c r="M314" s="122"/>
      <c r="N314" s="21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</row>
    <row r="315" spans="1:106" ht="15" x14ac:dyDescent="0.3">
      <c r="A315" s="1"/>
      <c r="B315" s="1"/>
      <c r="C315" s="1"/>
      <c r="D315" s="116"/>
      <c r="E315" s="20"/>
      <c r="F315" s="22"/>
      <c r="G315" s="22"/>
      <c r="H315" s="22"/>
      <c r="I315" s="22"/>
      <c r="J315" s="20"/>
      <c r="K315" s="114"/>
      <c r="L315" s="122"/>
      <c r="M315" s="122"/>
      <c r="N315" s="21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</row>
    <row r="316" spans="1:106" ht="15" x14ac:dyDescent="0.3">
      <c r="A316" s="1"/>
      <c r="B316" s="1"/>
      <c r="C316" s="1"/>
      <c r="D316" s="116"/>
      <c r="E316" s="20"/>
      <c r="F316" s="22"/>
      <c r="G316" s="22"/>
      <c r="H316" s="22"/>
      <c r="I316" s="22"/>
      <c r="J316" s="20"/>
      <c r="K316" s="114"/>
      <c r="L316" s="122"/>
      <c r="M316" s="122"/>
      <c r="N316" s="21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</row>
    <row r="317" spans="1:106" ht="15" x14ac:dyDescent="0.3">
      <c r="A317" s="1"/>
      <c r="B317" s="1"/>
      <c r="C317" s="1"/>
      <c r="D317" s="116"/>
      <c r="E317" s="20"/>
      <c r="F317" s="22"/>
      <c r="G317" s="22"/>
      <c r="H317" s="22"/>
      <c r="I317" s="22"/>
      <c r="J317" s="20"/>
      <c r="K317" s="114"/>
      <c r="L317" s="122"/>
      <c r="M317" s="122"/>
      <c r="N317" s="21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</row>
    <row r="318" spans="1:106" ht="15" x14ac:dyDescent="0.3">
      <c r="A318" s="1"/>
      <c r="B318" s="1"/>
      <c r="C318" s="1"/>
      <c r="D318" s="116"/>
      <c r="E318" s="20"/>
      <c r="F318" s="22"/>
      <c r="G318" s="22"/>
      <c r="H318" s="22"/>
      <c r="I318" s="22"/>
      <c r="J318" s="20"/>
      <c r="K318" s="114"/>
      <c r="L318" s="122"/>
      <c r="M318" s="122"/>
      <c r="N318" s="21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</row>
    <row r="319" spans="1:106" ht="15" x14ac:dyDescent="0.3">
      <c r="A319" s="1"/>
      <c r="B319" s="1"/>
      <c r="C319" s="1"/>
      <c r="D319" s="116"/>
      <c r="E319" s="20"/>
      <c r="F319" s="22"/>
      <c r="G319" s="22"/>
      <c r="H319" s="22"/>
      <c r="I319" s="22"/>
      <c r="J319" s="20"/>
      <c r="K319" s="114"/>
      <c r="L319" s="122"/>
      <c r="M319" s="122"/>
      <c r="N319" s="21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</row>
    <row r="320" spans="1:106" ht="15" x14ac:dyDescent="0.3">
      <c r="A320" s="1"/>
      <c r="B320" s="1"/>
      <c r="C320" s="1"/>
      <c r="D320" s="116"/>
      <c r="E320" s="20"/>
      <c r="F320" s="22"/>
      <c r="G320" s="22"/>
      <c r="H320" s="22"/>
      <c r="I320" s="22"/>
      <c r="J320" s="20"/>
      <c r="K320" s="114"/>
      <c r="L320" s="122"/>
      <c r="M320" s="122"/>
      <c r="N320" s="21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</row>
    <row r="321" spans="1:106" ht="15" x14ac:dyDescent="0.3">
      <c r="A321" s="1"/>
      <c r="B321" s="1"/>
      <c r="C321" s="1"/>
      <c r="D321" s="116"/>
      <c r="E321" s="20"/>
      <c r="F321" s="22"/>
      <c r="G321" s="22"/>
      <c r="H321" s="22"/>
      <c r="I321" s="22"/>
      <c r="J321" s="20"/>
      <c r="K321" s="114"/>
      <c r="L321" s="122"/>
      <c r="M321" s="122"/>
      <c r="N321" s="21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</row>
    <row r="322" spans="1:106" ht="15" x14ac:dyDescent="0.3">
      <c r="A322" s="1"/>
      <c r="B322" s="1"/>
      <c r="C322" s="1"/>
      <c r="D322" s="116"/>
      <c r="E322" s="20"/>
      <c r="F322" s="22"/>
      <c r="G322" s="22"/>
      <c r="H322" s="22"/>
      <c r="I322" s="22"/>
      <c r="J322" s="20"/>
      <c r="K322" s="114"/>
      <c r="L322" s="122"/>
      <c r="M322" s="122"/>
      <c r="N322" s="21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</row>
    <row r="323" spans="1:106" ht="15" x14ac:dyDescent="0.3">
      <c r="A323" s="1"/>
      <c r="B323" s="1"/>
      <c r="C323" s="1"/>
      <c r="D323" s="116"/>
      <c r="E323" s="20"/>
      <c r="F323" s="22"/>
      <c r="G323" s="22"/>
      <c r="H323" s="22"/>
      <c r="I323" s="22"/>
      <c r="J323" s="20"/>
      <c r="K323" s="114"/>
      <c r="L323" s="122"/>
      <c r="M323" s="122"/>
      <c r="N323" s="21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</row>
    <row r="324" spans="1:106" ht="15" x14ac:dyDescent="0.3">
      <c r="A324" s="1"/>
      <c r="B324" s="1"/>
      <c r="C324" s="1"/>
      <c r="D324" s="116"/>
      <c r="E324" s="20"/>
      <c r="F324" s="22"/>
      <c r="G324" s="22"/>
      <c r="H324" s="22"/>
      <c r="I324" s="22"/>
      <c r="J324" s="20"/>
      <c r="K324" s="114"/>
      <c r="L324" s="122"/>
      <c r="M324" s="122"/>
      <c r="N324" s="21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</row>
    <row r="325" spans="1:106" ht="15" x14ac:dyDescent="0.3">
      <c r="A325" s="1"/>
      <c r="B325" s="1"/>
      <c r="C325" s="1"/>
      <c r="D325" s="116"/>
      <c r="E325" s="20"/>
      <c r="F325" s="22"/>
      <c r="G325" s="22"/>
      <c r="H325" s="22"/>
      <c r="I325" s="22"/>
      <c r="J325" s="20"/>
      <c r="K325" s="114"/>
      <c r="L325" s="122"/>
      <c r="M325" s="122"/>
      <c r="N325" s="21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</row>
    <row r="326" spans="1:106" ht="15" x14ac:dyDescent="0.3">
      <c r="A326" s="1"/>
      <c r="B326" s="1"/>
      <c r="C326" s="1"/>
      <c r="D326" s="116"/>
      <c r="E326" s="20"/>
      <c r="F326" s="22"/>
      <c r="G326" s="22"/>
      <c r="H326" s="22"/>
      <c r="I326" s="22"/>
      <c r="J326" s="20"/>
      <c r="K326" s="114"/>
      <c r="L326" s="122"/>
      <c r="M326" s="122"/>
      <c r="N326" s="21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</row>
    <row r="327" spans="1:106" ht="15" x14ac:dyDescent="0.3">
      <c r="A327" s="1"/>
      <c r="B327" s="1"/>
      <c r="C327" s="1"/>
      <c r="D327" s="116"/>
      <c r="E327" s="20"/>
      <c r="F327" s="22"/>
      <c r="G327" s="22"/>
      <c r="H327" s="22"/>
      <c r="I327" s="22"/>
      <c r="J327" s="20"/>
      <c r="K327" s="114"/>
      <c r="L327" s="122"/>
      <c r="M327" s="122"/>
      <c r="N327" s="21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</row>
    <row r="328" spans="1:106" ht="15" x14ac:dyDescent="0.3">
      <c r="A328" s="1"/>
      <c r="B328" s="1"/>
      <c r="C328" s="1"/>
      <c r="D328" s="116"/>
      <c r="E328" s="20"/>
      <c r="F328" s="22"/>
      <c r="G328" s="22"/>
      <c r="H328" s="22"/>
      <c r="I328" s="22"/>
      <c r="J328" s="20"/>
      <c r="K328" s="114"/>
      <c r="L328" s="122"/>
      <c r="M328" s="122"/>
      <c r="N328" s="21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</row>
    <row r="329" spans="1:106" ht="15" x14ac:dyDescent="0.3">
      <c r="A329" s="1"/>
      <c r="B329" s="1"/>
      <c r="C329" s="1"/>
      <c r="D329" s="116"/>
      <c r="E329" s="20"/>
      <c r="F329" s="22"/>
      <c r="G329" s="22"/>
      <c r="H329" s="22"/>
      <c r="I329" s="22"/>
      <c r="J329" s="20"/>
      <c r="K329" s="114"/>
      <c r="L329" s="122"/>
      <c r="M329" s="122"/>
      <c r="N329" s="21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</row>
    <row r="330" spans="1:106" ht="15" x14ac:dyDescent="0.3">
      <c r="A330" s="1"/>
      <c r="B330" s="1"/>
      <c r="C330" s="1"/>
      <c r="D330" s="116"/>
      <c r="E330" s="20"/>
      <c r="F330" s="22"/>
      <c r="G330" s="22"/>
      <c r="H330" s="22"/>
      <c r="I330" s="22"/>
      <c r="J330" s="20"/>
      <c r="K330" s="114"/>
      <c r="L330" s="122"/>
      <c r="M330" s="122"/>
      <c r="N330" s="21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</row>
    <row r="331" spans="1:106" ht="15" x14ac:dyDescent="0.3">
      <c r="A331" s="1"/>
      <c r="B331" s="1"/>
      <c r="C331" s="1"/>
      <c r="D331" s="116"/>
      <c r="E331" s="20"/>
      <c r="F331" s="22"/>
      <c r="G331" s="22"/>
      <c r="H331" s="22"/>
      <c r="I331" s="22"/>
      <c r="J331" s="20"/>
      <c r="K331" s="114"/>
      <c r="L331" s="122"/>
      <c r="M331" s="122"/>
      <c r="N331" s="21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</row>
    <row r="332" spans="1:106" ht="15" x14ac:dyDescent="0.3">
      <c r="A332" s="1"/>
      <c r="B332" s="1"/>
      <c r="C332" s="1"/>
      <c r="D332" s="116"/>
      <c r="E332" s="20"/>
      <c r="F332" s="22"/>
      <c r="G332" s="22"/>
      <c r="H332" s="22"/>
      <c r="I332" s="22"/>
      <c r="J332" s="20"/>
      <c r="K332" s="114"/>
      <c r="L332" s="122"/>
      <c r="M332" s="122"/>
      <c r="N332" s="21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</row>
    <row r="333" spans="1:106" ht="15" x14ac:dyDescent="0.3">
      <c r="A333" s="1"/>
      <c r="B333" s="1"/>
      <c r="C333" s="1"/>
      <c r="D333" s="116"/>
      <c r="E333" s="20"/>
      <c r="F333" s="22"/>
      <c r="G333" s="22"/>
      <c r="H333" s="22"/>
      <c r="I333" s="22"/>
      <c r="J333" s="20"/>
      <c r="K333" s="114"/>
      <c r="L333" s="122"/>
      <c r="M333" s="122"/>
      <c r="N333" s="21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</row>
    <row r="334" spans="1:106" ht="15" x14ac:dyDescent="0.3">
      <c r="A334" s="1"/>
      <c r="B334" s="1"/>
      <c r="C334" s="1"/>
      <c r="D334" s="116"/>
      <c r="E334" s="20"/>
      <c r="F334" s="22"/>
      <c r="G334" s="22"/>
      <c r="H334" s="22"/>
      <c r="I334" s="22"/>
      <c r="J334" s="20"/>
      <c r="K334" s="114"/>
      <c r="L334" s="122"/>
      <c r="M334" s="122"/>
      <c r="N334" s="21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</row>
    <row r="335" spans="1:106" ht="15" x14ac:dyDescent="0.3">
      <c r="A335" s="1"/>
      <c r="B335" s="1"/>
      <c r="C335" s="1"/>
      <c r="D335" s="116"/>
      <c r="E335" s="20"/>
      <c r="F335" s="22"/>
      <c r="G335" s="22"/>
      <c r="H335" s="22"/>
      <c r="I335" s="22"/>
      <c r="J335" s="20"/>
      <c r="K335" s="114"/>
      <c r="L335" s="122"/>
      <c r="M335" s="122"/>
      <c r="N335" s="21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</row>
    <row r="336" spans="1:106" ht="15" x14ac:dyDescent="0.3">
      <c r="A336" s="1"/>
      <c r="B336" s="1"/>
      <c r="C336" s="1"/>
      <c r="D336" s="116"/>
      <c r="E336" s="20"/>
      <c r="F336" s="22"/>
      <c r="G336" s="22"/>
      <c r="H336" s="22"/>
      <c r="I336" s="22"/>
      <c r="J336" s="20"/>
      <c r="K336" s="114"/>
      <c r="L336" s="122"/>
      <c r="M336" s="122"/>
      <c r="N336" s="21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</row>
    <row r="337" spans="1:106" ht="15" x14ac:dyDescent="0.3">
      <c r="A337" s="1"/>
      <c r="B337" s="1"/>
      <c r="C337" s="1"/>
      <c r="D337" s="116"/>
      <c r="E337" s="20"/>
      <c r="F337" s="22"/>
      <c r="G337" s="22"/>
      <c r="H337" s="22"/>
      <c r="I337" s="22"/>
      <c r="J337" s="20"/>
      <c r="K337" s="114"/>
      <c r="L337" s="122"/>
      <c r="M337" s="122"/>
      <c r="N337" s="21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</row>
    <row r="338" spans="1:106" ht="15" x14ac:dyDescent="0.3">
      <c r="A338" s="1"/>
      <c r="B338" s="1"/>
      <c r="C338" s="1"/>
      <c r="D338" s="116"/>
      <c r="E338" s="20"/>
      <c r="F338" s="22"/>
      <c r="G338" s="22"/>
      <c r="H338" s="22"/>
      <c r="I338" s="22"/>
      <c r="J338" s="20"/>
      <c r="K338" s="114"/>
      <c r="L338" s="122"/>
      <c r="M338" s="122"/>
      <c r="N338" s="21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</row>
    <row r="339" spans="1:106" ht="15" x14ac:dyDescent="0.3">
      <c r="A339" s="1"/>
      <c r="B339" s="1"/>
      <c r="C339" s="1"/>
      <c r="D339" s="116"/>
      <c r="E339" s="20"/>
      <c r="F339" s="22"/>
      <c r="G339" s="22"/>
      <c r="H339" s="22"/>
      <c r="I339" s="22"/>
      <c r="J339" s="20"/>
      <c r="K339" s="114"/>
      <c r="L339" s="122"/>
      <c r="M339" s="122"/>
      <c r="N339" s="21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</row>
    <row r="340" spans="1:106" ht="15" x14ac:dyDescent="0.3">
      <c r="A340" s="1"/>
      <c r="B340" s="1"/>
      <c r="C340" s="1"/>
      <c r="D340" s="116"/>
      <c r="E340" s="20"/>
      <c r="F340" s="22"/>
      <c r="G340" s="22"/>
      <c r="H340" s="22"/>
      <c r="I340" s="22"/>
      <c r="J340" s="20"/>
      <c r="K340" s="114"/>
      <c r="L340" s="122"/>
      <c r="M340" s="122"/>
      <c r="N340" s="21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</row>
    <row r="341" spans="1:106" ht="15" x14ac:dyDescent="0.3">
      <c r="A341" s="1"/>
      <c r="B341" s="1"/>
      <c r="C341" s="1"/>
      <c r="D341" s="116"/>
      <c r="E341" s="20"/>
      <c r="F341" s="22"/>
      <c r="G341" s="22"/>
      <c r="H341" s="22"/>
      <c r="I341" s="22"/>
      <c r="J341" s="20"/>
      <c r="K341" s="114"/>
      <c r="L341" s="122"/>
      <c r="M341" s="122"/>
      <c r="N341" s="21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</row>
    <row r="342" spans="1:106" ht="15" x14ac:dyDescent="0.3">
      <c r="A342" s="1"/>
      <c r="B342" s="1"/>
      <c r="C342" s="1"/>
      <c r="D342" s="116"/>
      <c r="E342" s="20"/>
      <c r="F342" s="22"/>
      <c r="G342" s="22"/>
      <c r="H342" s="22"/>
      <c r="I342" s="22"/>
      <c r="J342" s="20"/>
      <c r="K342" s="114"/>
      <c r="L342" s="122"/>
      <c r="M342" s="122"/>
      <c r="N342" s="21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</row>
    <row r="343" spans="1:106" ht="15" x14ac:dyDescent="0.3">
      <c r="A343" s="1"/>
      <c r="B343" s="1"/>
      <c r="C343" s="1"/>
      <c r="D343" s="116"/>
      <c r="E343" s="20"/>
      <c r="F343" s="22"/>
      <c r="G343" s="22"/>
      <c r="H343" s="22"/>
      <c r="I343" s="22"/>
      <c r="J343" s="20"/>
      <c r="K343" s="114"/>
      <c r="L343" s="122"/>
      <c r="M343" s="122"/>
      <c r="N343" s="21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</row>
    <row r="344" spans="1:106" ht="15" x14ac:dyDescent="0.3">
      <c r="A344" s="1"/>
      <c r="B344" s="1"/>
      <c r="C344" s="1"/>
      <c r="D344" s="116"/>
      <c r="E344" s="20"/>
      <c r="F344" s="22"/>
      <c r="G344" s="22"/>
      <c r="H344" s="22"/>
      <c r="I344" s="22"/>
      <c r="J344" s="20"/>
      <c r="K344" s="114"/>
      <c r="L344" s="122"/>
      <c r="M344" s="122"/>
      <c r="N344" s="21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</row>
    <row r="345" spans="1:106" ht="15" x14ac:dyDescent="0.3">
      <c r="A345" s="1"/>
      <c r="B345" s="1"/>
      <c r="C345" s="1"/>
      <c r="D345" s="116"/>
      <c r="E345" s="20"/>
      <c r="F345" s="22"/>
      <c r="G345" s="22"/>
      <c r="H345" s="22"/>
      <c r="I345" s="22"/>
      <c r="J345" s="20"/>
      <c r="K345" s="114"/>
      <c r="L345" s="122"/>
      <c r="M345" s="122"/>
      <c r="N345" s="21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</row>
    <row r="346" spans="1:106" ht="15" x14ac:dyDescent="0.3">
      <c r="A346" s="1"/>
      <c r="B346" s="1"/>
      <c r="C346" s="1"/>
      <c r="D346" s="116"/>
      <c r="E346" s="20"/>
      <c r="F346" s="22"/>
      <c r="G346" s="22"/>
      <c r="H346" s="22"/>
      <c r="I346" s="22"/>
      <c r="J346" s="20"/>
      <c r="K346" s="114"/>
      <c r="L346" s="122"/>
      <c r="M346" s="122"/>
      <c r="N346" s="21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</row>
    <row r="347" spans="1:106" ht="15" x14ac:dyDescent="0.3">
      <c r="A347" s="1"/>
      <c r="B347" s="1"/>
      <c r="C347" s="1"/>
      <c r="D347" s="116"/>
      <c r="E347" s="20"/>
      <c r="F347" s="22"/>
      <c r="G347" s="22"/>
      <c r="H347" s="22"/>
      <c r="I347" s="22"/>
      <c r="J347" s="20"/>
      <c r="K347" s="114"/>
      <c r="L347" s="122"/>
      <c r="M347" s="122"/>
      <c r="N347" s="21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</row>
    <row r="348" spans="1:106" ht="15" x14ac:dyDescent="0.3">
      <c r="A348" s="1"/>
      <c r="B348" s="1"/>
      <c r="C348" s="1"/>
      <c r="D348" s="116"/>
      <c r="E348" s="20"/>
      <c r="F348" s="22"/>
      <c r="G348" s="22"/>
      <c r="H348" s="22"/>
      <c r="I348" s="22"/>
      <c r="J348" s="20"/>
      <c r="K348" s="114"/>
      <c r="L348" s="122"/>
      <c r="M348" s="122"/>
      <c r="N348" s="21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</row>
    <row r="349" spans="1:106" ht="15" x14ac:dyDescent="0.3">
      <c r="A349" s="1"/>
      <c r="B349" s="1"/>
      <c r="C349" s="1"/>
      <c r="D349" s="116"/>
      <c r="E349" s="20"/>
      <c r="F349" s="22"/>
      <c r="G349" s="22"/>
      <c r="H349" s="22"/>
      <c r="I349" s="22"/>
      <c r="J349" s="20"/>
      <c r="K349" s="114"/>
      <c r="L349" s="122"/>
      <c r="M349" s="122"/>
      <c r="N349" s="21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</row>
    <row r="350" spans="1:106" ht="15" x14ac:dyDescent="0.3">
      <c r="A350" s="1"/>
      <c r="B350" s="1"/>
      <c r="C350" s="1"/>
      <c r="D350" s="116"/>
      <c r="E350" s="20"/>
      <c r="F350" s="22"/>
      <c r="G350" s="22"/>
      <c r="H350" s="22"/>
      <c r="I350" s="22"/>
      <c r="J350" s="20"/>
      <c r="K350" s="114"/>
      <c r="L350" s="122"/>
      <c r="M350" s="122"/>
      <c r="N350" s="21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</row>
    <row r="351" spans="1:106" ht="15" x14ac:dyDescent="0.3">
      <c r="A351" s="1"/>
      <c r="B351" s="1"/>
      <c r="C351" s="1"/>
      <c r="D351" s="116"/>
      <c r="E351" s="20"/>
      <c r="F351" s="22"/>
      <c r="G351" s="22"/>
      <c r="H351" s="22"/>
      <c r="I351" s="22"/>
      <c r="J351" s="20"/>
      <c r="K351" s="114"/>
      <c r="L351" s="122"/>
      <c r="M351" s="122"/>
      <c r="N351" s="21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</row>
    <row r="352" spans="1:106" ht="15" x14ac:dyDescent="0.3">
      <c r="A352" s="1"/>
      <c r="B352" s="1"/>
      <c r="C352" s="1"/>
      <c r="D352" s="116"/>
      <c r="E352" s="20"/>
      <c r="F352" s="22"/>
      <c r="G352" s="22"/>
      <c r="H352" s="22"/>
      <c r="I352" s="22"/>
      <c r="J352" s="20"/>
      <c r="K352" s="114"/>
      <c r="L352" s="122"/>
      <c r="M352" s="122"/>
      <c r="N352" s="21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</row>
    <row r="353" spans="1:106" ht="15" x14ac:dyDescent="0.3">
      <c r="A353" s="1"/>
      <c r="B353" s="1"/>
      <c r="C353" s="1"/>
      <c r="D353" s="116"/>
      <c r="E353" s="20"/>
      <c r="F353" s="22"/>
      <c r="G353" s="22"/>
      <c r="H353" s="22"/>
      <c r="I353" s="22"/>
      <c r="J353" s="20"/>
      <c r="K353" s="114"/>
      <c r="L353" s="122"/>
      <c r="M353" s="122"/>
      <c r="N353" s="21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</row>
    <row r="354" spans="1:106" ht="15" x14ac:dyDescent="0.3">
      <c r="A354" s="1"/>
      <c r="B354" s="1"/>
      <c r="C354" s="1"/>
      <c r="D354" s="116"/>
      <c r="E354" s="20"/>
      <c r="F354" s="22"/>
      <c r="G354" s="22"/>
      <c r="H354" s="22"/>
      <c r="I354" s="22"/>
      <c r="J354" s="20"/>
      <c r="K354" s="114"/>
      <c r="L354" s="122"/>
      <c r="M354" s="122"/>
      <c r="N354" s="21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</row>
    <row r="355" spans="1:106" ht="15" x14ac:dyDescent="0.3">
      <c r="A355" s="1"/>
      <c r="B355" s="1"/>
      <c r="C355" s="1"/>
      <c r="D355" s="116"/>
      <c r="E355" s="20"/>
      <c r="F355" s="22"/>
      <c r="G355" s="22"/>
      <c r="H355" s="22"/>
      <c r="I355" s="22"/>
      <c r="J355" s="20"/>
      <c r="K355" s="114"/>
      <c r="L355" s="122"/>
      <c r="M355" s="122"/>
      <c r="N355" s="21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</row>
    <row r="356" spans="1:106" ht="15" x14ac:dyDescent="0.3">
      <c r="A356" s="1"/>
      <c r="B356" s="1"/>
      <c r="C356" s="1"/>
      <c r="D356" s="116"/>
      <c r="E356" s="20"/>
      <c r="F356" s="22"/>
      <c r="G356" s="22"/>
      <c r="H356" s="22"/>
      <c r="I356" s="22"/>
      <c r="J356" s="20"/>
      <c r="K356" s="114"/>
      <c r="L356" s="122"/>
      <c r="M356" s="122"/>
      <c r="N356" s="21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</row>
    <row r="357" spans="1:106" ht="15" x14ac:dyDescent="0.3">
      <c r="A357" s="1"/>
      <c r="B357" s="1"/>
      <c r="C357" s="1"/>
      <c r="D357" s="116"/>
      <c r="E357" s="20"/>
      <c r="F357" s="22"/>
      <c r="G357" s="22"/>
      <c r="H357" s="22"/>
      <c r="I357" s="22"/>
      <c r="J357" s="20"/>
      <c r="K357" s="114"/>
      <c r="L357" s="122"/>
      <c r="M357" s="122"/>
      <c r="N357" s="21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</row>
    <row r="358" spans="1:106" ht="15" x14ac:dyDescent="0.3">
      <c r="A358" s="1"/>
      <c r="B358" s="1"/>
      <c r="C358" s="1"/>
      <c r="D358" s="116"/>
      <c r="E358" s="20"/>
      <c r="F358" s="22"/>
      <c r="G358" s="22"/>
      <c r="H358" s="22"/>
      <c r="I358" s="22"/>
      <c r="J358" s="20"/>
      <c r="K358" s="114"/>
      <c r="L358" s="122"/>
      <c r="M358" s="122"/>
      <c r="N358" s="21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</row>
    <row r="359" spans="1:106" ht="15" x14ac:dyDescent="0.3">
      <c r="A359" s="1"/>
      <c r="B359" s="1"/>
      <c r="C359" s="1"/>
      <c r="D359" s="116"/>
      <c r="E359" s="20"/>
      <c r="F359" s="22"/>
      <c r="G359" s="22"/>
      <c r="H359" s="22"/>
      <c r="I359" s="22"/>
      <c r="J359" s="20"/>
      <c r="K359" s="114"/>
      <c r="L359" s="122"/>
      <c r="M359" s="122"/>
      <c r="N359" s="21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</row>
    <row r="360" spans="1:106" ht="15" x14ac:dyDescent="0.3">
      <c r="A360" s="1"/>
      <c r="B360" s="1"/>
      <c r="C360" s="1"/>
      <c r="D360" s="116"/>
      <c r="E360" s="20"/>
      <c r="F360" s="22"/>
      <c r="G360" s="22"/>
      <c r="H360" s="22"/>
      <c r="I360" s="22"/>
      <c r="J360" s="20"/>
      <c r="K360" s="114"/>
      <c r="L360" s="122"/>
      <c r="M360" s="122"/>
      <c r="N360" s="21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</row>
    <row r="361" spans="1:106" ht="15" x14ac:dyDescent="0.3">
      <c r="A361" s="1"/>
      <c r="B361" s="1"/>
      <c r="C361" s="1"/>
      <c r="D361" s="116"/>
      <c r="E361" s="20"/>
      <c r="F361" s="22"/>
      <c r="G361" s="22"/>
      <c r="H361" s="22"/>
      <c r="I361" s="22"/>
      <c r="J361" s="20"/>
      <c r="K361" s="114"/>
      <c r="L361" s="122"/>
      <c r="M361" s="122"/>
      <c r="N361" s="21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</row>
    <row r="362" spans="1:106" ht="15" x14ac:dyDescent="0.3">
      <c r="A362" s="1"/>
      <c r="B362" s="1"/>
      <c r="C362" s="1"/>
      <c r="D362" s="116"/>
      <c r="E362" s="20"/>
      <c r="F362" s="22"/>
      <c r="G362" s="22"/>
      <c r="H362" s="22"/>
      <c r="I362" s="22"/>
      <c r="J362" s="20"/>
      <c r="K362" s="114"/>
      <c r="L362" s="122"/>
      <c r="M362" s="122"/>
      <c r="N362" s="21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</row>
    <row r="363" spans="1:106" ht="15" x14ac:dyDescent="0.3">
      <c r="A363" s="1"/>
      <c r="B363" s="1"/>
      <c r="C363" s="1"/>
      <c r="D363" s="116"/>
      <c r="E363" s="20"/>
      <c r="F363" s="22"/>
      <c r="G363" s="22"/>
      <c r="H363" s="22"/>
      <c r="I363" s="22"/>
      <c r="J363" s="20"/>
      <c r="K363" s="114"/>
      <c r="L363" s="122"/>
      <c r="M363" s="122"/>
      <c r="N363" s="21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</row>
    <row r="364" spans="1:106" ht="15" x14ac:dyDescent="0.3">
      <c r="A364" s="1"/>
      <c r="B364" s="1"/>
      <c r="C364" s="1"/>
      <c r="D364" s="116"/>
      <c r="E364" s="20"/>
      <c r="F364" s="22"/>
      <c r="G364" s="22"/>
      <c r="H364" s="22"/>
      <c r="I364" s="22"/>
      <c r="J364" s="20"/>
      <c r="K364" s="114"/>
      <c r="L364" s="122"/>
      <c r="M364" s="122"/>
      <c r="N364" s="21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</row>
    <row r="365" spans="1:106" ht="15" x14ac:dyDescent="0.3">
      <c r="A365" s="1"/>
      <c r="B365" s="1"/>
      <c r="C365" s="1"/>
      <c r="D365" s="116"/>
      <c r="E365" s="20"/>
      <c r="F365" s="22"/>
      <c r="G365" s="22"/>
      <c r="H365" s="22"/>
      <c r="I365" s="22"/>
      <c r="J365" s="20"/>
      <c r="K365" s="114"/>
      <c r="L365" s="122"/>
      <c r="M365" s="122"/>
      <c r="N365" s="21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</row>
    <row r="366" spans="1:106" ht="15" x14ac:dyDescent="0.3">
      <c r="A366" s="1"/>
      <c r="B366" s="1"/>
      <c r="C366" s="1"/>
      <c r="D366" s="116"/>
      <c r="E366" s="20"/>
      <c r="F366" s="22"/>
      <c r="G366" s="22"/>
      <c r="H366" s="22"/>
      <c r="I366" s="22"/>
      <c r="J366" s="20"/>
      <c r="K366" s="114"/>
      <c r="L366" s="122"/>
      <c r="M366" s="122"/>
      <c r="N366" s="21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</row>
    <row r="367" spans="1:106" ht="15" x14ac:dyDescent="0.3">
      <c r="A367" s="1"/>
      <c r="B367" s="1"/>
      <c r="C367" s="1"/>
      <c r="D367" s="116"/>
      <c r="E367" s="20"/>
      <c r="F367" s="22"/>
      <c r="G367" s="22"/>
      <c r="H367" s="22"/>
      <c r="I367" s="22"/>
      <c r="J367" s="20"/>
      <c r="K367" s="114"/>
      <c r="L367" s="122"/>
      <c r="M367" s="122"/>
      <c r="N367" s="21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</row>
    <row r="368" spans="1:106" ht="15" x14ac:dyDescent="0.3">
      <c r="A368" s="1"/>
      <c r="B368" s="1"/>
      <c r="C368" s="1"/>
      <c r="D368" s="116"/>
      <c r="E368" s="20"/>
      <c r="F368" s="22"/>
      <c r="G368" s="22"/>
      <c r="H368" s="22"/>
      <c r="I368" s="22"/>
      <c r="J368" s="20"/>
      <c r="K368" s="114"/>
      <c r="L368" s="122"/>
      <c r="M368" s="122"/>
      <c r="N368" s="21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</row>
  </sheetData>
  <mergeCells count="128">
    <mergeCell ref="S4:S5"/>
    <mergeCell ref="T4:T5"/>
    <mergeCell ref="U4:U5"/>
    <mergeCell ref="V4:V5"/>
    <mergeCell ref="W4:W5"/>
    <mergeCell ref="X4:X5"/>
    <mergeCell ref="E4:E5"/>
    <mergeCell ref="F4:H5"/>
    <mergeCell ref="L4:M4"/>
    <mergeCell ref="N4:N5"/>
    <mergeCell ref="O4:O5"/>
    <mergeCell ref="P4:P5"/>
    <mergeCell ref="Q4:Q5"/>
    <mergeCell ref="R4:R5"/>
    <mergeCell ref="AE4:AE5"/>
    <mergeCell ref="AF4:AF5"/>
    <mergeCell ref="AG4:AG5"/>
    <mergeCell ref="AH4:AH5"/>
    <mergeCell ref="AI4:AI5"/>
    <mergeCell ref="AJ4:AJ5"/>
    <mergeCell ref="Y4:Y5"/>
    <mergeCell ref="Z4:Z5"/>
    <mergeCell ref="AA4:AA5"/>
    <mergeCell ref="AB4:AB5"/>
    <mergeCell ref="AC4:AC5"/>
    <mergeCell ref="AD4:AD5"/>
    <mergeCell ref="AQ4:AQ5"/>
    <mergeCell ref="AR4:AR5"/>
    <mergeCell ref="AS4:AS5"/>
    <mergeCell ref="AT4:AT5"/>
    <mergeCell ref="AU4:AU5"/>
    <mergeCell ref="AV4:AV5"/>
    <mergeCell ref="AK4:AK5"/>
    <mergeCell ref="AL4:AL5"/>
    <mergeCell ref="AM4:AM5"/>
    <mergeCell ref="AN4:AN5"/>
    <mergeCell ref="AP4:AP5"/>
    <mergeCell ref="AO4:AO5"/>
    <mergeCell ref="BC4:BC5"/>
    <mergeCell ref="BD4:BD5"/>
    <mergeCell ref="BE4:BE5"/>
    <mergeCell ref="BF4:BF5"/>
    <mergeCell ref="BG4:BG5"/>
    <mergeCell ref="BH4:BH5"/>
    <mergeCell ref="AW4:AW5"/>
    <mergeCell ref="AX4:AX5"/>
    <mergeCell ref="AY4:AY5"/>
    <mergeCell ref="AZ4:AZ5"/>
    <mergeCell ref="BA4:BA5"/>
    <mergeCell ref="BB4:BB5"/>
    <mergeCell ref="BP4:BP5"/>
    <mergeCell ref="BQ4:BQ5"/>
    <mergeCell ref="BR4:BR5"/>
    <mergeCell ref="BS4:BS5"/>
    <mergeCell ref="BT4:BT5"/>
    <mergeCell ref="BI4:BI5"/>
    <mergeCell ref="BJ4:BJ5"/>
    <mergeCell ref="BK4:BK5"/>
    <mergeCell ref="BL4:BL5"/>
    <mergeCell ref="BM4:BM5"/>
    <mergeCell ref="BN4:BN5"/>
    <mergeCell ref="CZ4:CZ5"/>
    <mergeCell ref="DA4:DA5"/>
    <mergeCell ref="DB4:DB5"/>
    <mergeCell ref="E1:I2"/>
    <mergeCell ref="N3:O3"/>
    <mergeCell ref="Q3:R3"/>
    <mergeCell ref="T3:U3"/>
    <mergeCell ref="W3:X3"/>
    <mergeCell ref="CS4:CS5"/>
    <mergeCell ref="CT4:CT5"/>
    <mergeCell ref="CU4:CU5"/>
    <mergeCell ref="CV4:CV5"/>
    <mergeCell ref="CW4:CW5"/>
    <mergeCell ref="CX4:CX5"/>
    <mergeCell ref="CM4:CM5"/>
    <mergeCell ref="CN4:CN5"/>
    <mergeCell ref="CO4:CO5"/>
    <mergeCell ref="CP4:CP5"/>
    <mergeCell ref="CQ4:CQ5"/>
    <mergeCell ref="CR4:CR5"/>
    <mergeCell ref="CG4:CG5"/>
    <mergeCell ref="CH4:CH5"/>
    <mergeCell ref="CI4:CI5"/>
    <mergeCell ref="CJ4:CJ5"/>
    <mergeCell ref="Z3:AA3"/>
    <mergeCell ref="AC3:AD3"/>
    <mergeCell ref="AF3:AG3"/>
    <mergeCell ref="AI3:AJ3"/>
    <mergeCell ref="AL3:AM3"/>
    <mergeCell ref="AO3:AP3"/>
    <mergeCell ref="CY4:CY5"/>
    <mergeCell ref="CK4:CK5"/>
    <mergeCell ref="CL4:CL5"/>
    <mergeCell ref="CA4:CA5"/>
    <mergeCell ref="CB4:CB5"/>
    <mergeCell ref="CC4:CC5"/>
    <mergeCell ref="CD4:CD5"/>
    <mergeCell ref="CE4:CE5"/>
    <mergeCell ref="CF4:CF5"/>
    <mergeCell ref="BU4:BU5"/>
    <mergeCell ref="BV4:BV5"/>
    <mergeCell ref="BW4:BW5"/>
    <mergeCell ref="BX4:BX5"/>
    <mergeCell ref="BY4:BY5"/>
    <mergeCell ref="BZ4:BZ5"/>
    <mergeCell ref="BO4:BO5"/>
    <mergeCell ref="BJ3:BK3"/>
    <mergeCell ref="BM3:BN3"/>
    <mergeCell ref="BP3:BQ3"/>
    <mergeCell ref="BS3:BT3"/>
    <mergeCell ref="BV3:BW3"/>
    <mergeCell ref="BY3:BZ3"/>
    <mergeCell ref="AR3:AS3"/>
    <mergeCell ref="AU3:AV3"/>
    <mergeCell ref="AX3:AY3"/>
    <mergeCell ref="BA3:BB3"/>
    <mergeCell ref="BD3:BE3"/>
    <mergeCell ref="BG3:BH3"/>
    <mergeCell ref="CT3:CU3"/>
    <mergeCell ref="CW3:CX3"/>
    <mergeCell ref="CZ3:DA3"/>
    <mergeCell ref="CB3:CC3"/>
    <mergeCell ref="CE3:CF3"/>
    <mergeCell ref="CH3:CI3"/>
    <mergeCell ref="CK3:CL3"/>
    <mergeCell ref="CN3:CO3"/>
    <mergeCell ref="CQ3:CR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453"/>
  <sheetViews>
    <sheetView zoomScaleNormal="100" workbookViewId="0">
      <pane xSplit="3" ySplit="9" topLeftCell="D10" activePane="bottomRight" state="frozen"/>
      <selection activeCell="A7" sqref="A7"/>
      <selection pane="topRight" activeCell="D7" sqref="D7"/>
      <selection pane="bottomLeft" activeCell="A10" sqref="A10"/>
      <selection pane="bottomRight" activeCell="I12" sqref="I12"/>
    </sheetView>
  </sheetViews>
  <sheetFormatPr defaultColWidth="12.5703125" defaultRowHeight="15.75" customHeight="1" x14ac:dyDescent="0.2"/>
  <cols>
    <col min="1" max="1" width="2.85546875" customWidth="1"/>
    <col min="2" max="2" width="39.85546875" customWidth="1"/>
    <col min="3" max="3" width="39.42578125" style="89" bestFit="1" customWidth="1"/>
    <col min="4" max="4" width="11.5703125" style="28" customWidth="1"/>
    <col min="5" max="5" width="12.42578125" hidden="1" customWidth="1"/>
    <col min="6" max="6" width="16.140625" customWidth="1"/>
    <col min="7" max="7" width="11.7109375" customWidth="1"/>
    <col min="8" max="8" width="17.5703125" hidden="1" customWidth="1"/>
    <col min="9" max="9" width="12.42578125" customWidth="1"/>
    <col min="10" max="10" width="11.28515625" hidden="1" customWidth="1"/>
    <col min="11" max="11" width="15.42578125" hidden="1" customWidth="1"/>
    <col min="12" max="12" width="15.42578125" customWidth="1"/>
    <col min="13" max="13" width="15.42578125" hidden="1" customWidth="1"/>
    <col min="14" max="14" width="14.28515625" customWidth="1"/>
    <col min="15" max="27" width="9.140625" customWidth="1"/>
  </cols>
  <sheetData>
    <row r="1" spans="1:27" ht="12.75" hidden="1" customHeight="1" x14ac:dyDescent="0.3">
      <c r="B1" s="8"/>
      <c r="C1" s="8"/>
      <c r="D1" s="15"/>
      <c r="E1" s="20"/>
      <c r="F1" s="20"/>
      <c r="G1" s="25"/>
      <c r="H1" s="8" t="s">
        <v>0</v>
      </c>
      <c r="I1" s="15"/>
      <c r="J1" s="15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2.75" hidden="1" customHeight="1" x14ac:dyDescent="0.3">
      <c r="B2" s="8"/>
      <c r="C2" s="8"/>
      <c r="D2" s="15"/>
      <c r="E2" s="20"/>
      <c r="F2" s="20"/>
      <c r="G2" s="26"/>
      <c r="H2" s="8" t="s">
        <v>1</v>
      </c>
      <c r="I2" s="15"/>
      <c r="J2" s="15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2.75" hidden="1" customHeight="1" x14ac:dyDescent="0.3">
      <c r="B3" s="8"/>
      <c r="C3" s="8"/>
      <c r="D3" s="15"/>
      <c r="E3" s="20"/>
      <c r="F3" s="20"/>
      <c r="G3" s="15"/>
      <c r="H3" s="8"/>
      <c r="I3" s="15"/>
      <c r="J3" s="15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2.75" hidden="1" customHeight="1" x14ac:dyDescent="0.3">
      <c r="B4" s="8"/>
      <c r="C4" s="8"/>
      <c r="D4" s="15"/>
      <c r="E4" s="20"/>
      <c r="F4" s="20"/>
      <c r="G4" s="15"/>
      <c r="H4" s="8"/>
      <c r="I4" s="15"/>
      <c r="J4" s="1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2.75" hidden="1" customHeight="1" x14ac:dyDescent="0.3">
      <c r="B5" s="8"/>
      <c r="C5" s="8"/>
      <c r="D5" s="15"/>
      <c r="E5" s="20"/>
      <c r="F5" s="20"/>
      <c r="G5" s="15"/>
      <c r="H5" s="15"/>
      <c r="I5" s="15"/>
      <c r="J5" s="15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2.75" customHeight="1" x14ac:dyDescent="0.3">
      <c r="B6" s="8"/>
      <c r="C6" s="8"/>
      <c r="D6" s="15"/>
      <c r="E6" s="20"/>
      <c r="F6" s="20"/>
      <c r="G6" s="15"/>
      <c r="H6" s="15"/>
      <c r="I6" s="15"/>
      <c r="J6" s="15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s="94" customFormat="1" ht="12.75" customHeight="1" x14ac:dyDescent="0.2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</row>
    <row r="8" spans="1:27" ht="12.75" customHeight="1" x14ac:dyDescent="0.3">
      <c r="B8" s="31"/>
      <c r="C8" s="86"/>
      <c r="D8" s="82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s="89" customFormat="1" ht="12.75" customHeight="1" x14ac:dyDescent="0.2">
      <c r="B9" s="87" t="s">
        <v>7</v>
      </c>
      <c r="C9" s="87" t="s">
        <v>71</v>
      </c>
      <c r="D9" s="87" t="s">
        <v>72</v>
      </c>
      <c r="E9" s="87"/>
      <c r="F9" s="87" t="s">
        <v>8</v>
      </c>
      <c r="G9" s="87" t="s">
        <v>98</v>
      </c>
      <c r="H9" s="87"/>
      <c r="I9" s="87" t="s">
        <v>101</v>
      </c>
      <c r="J9" s="87"/>
      <c r="K9" s="87"/>
      <c r="L9" s="87" t="s">
        <v>9</v>
      </c>
      <c r="M9" s="87"/>
      <c r="N9" s="87" t="s">
        <v>104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</row>
    <row r="10" spans="1:27" ht="12.75" customHeight="1" x14ac:dyDescent="0.3">
      <c r="A10" t="s">
        <v>80</v>
      </c>
      <c r="B10" s="212" t="s">
        <v>136</v>
      </c>
      <c r="C10" s="213" t="s">
        <v>140</v>
      </c>
      <c r="D10" s="213" t="s">
        <v>151</v>
      </c>
      <c r="E10" s="129"/>
      <c r="F10" s="129" t="s">
        <v>152</v>
      </c>
      <c r="G10" s="214">
        <v>1</v>
      </c>
      <c r="H10" s="214">
        <v>1</v>
      </c>
      <c r="I10" s="214">
        <v>1</v>
      </c>
      <c r="J10" s="214"/>
      <c r="K10" s="129"/>
      <c r="L10" s="129">
        <v>594</v>
      </c>
      <c r="M10" s="129"/>
      <c r="N10" s="84">
        <f t="shared" ref="N10:N19" si="0">L10/I10</f>
        <v>594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 customHeight="1" x14ac:dyDescent="0.3">
      <c r="A11" t="s">
        <v>80</v>
      </c>
      <c r="B11" s="74" t="s">
        <v>135</v>
      </c>
      <c r="C11" s="213" t="s">
        <v>140</v>
      </c>
      <c r="D11" s="130" t="s">
        <v>151</v>
      </c>
      <c r="E11" s="75"/>
      <c r="F11" s="129" t="s">
        <v>152</v>
      </c>
      <c r="G11" s="76">
        <v>1</v>
      </c>
      <c r="H11" s="76">
        <v>1</v>
      </c>
      <c r="I11" s="76">
        <v>1</v>
      </c>
      <c r="J11" s="76"/>
      <c r="K11" s="75"/>
      <c r="L11" s="75">
        <v>615</v>
      </c>
      <c r="M11" s="75"/>
      <c r="N11" s="36">
        <f t="shared" si="0"/>
        <v>615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2.75" customHeight="1" x14ac:dyDescent="0.3">
      <c r="A12" t="s">
        <v>80</v>
      </c>
      <c r="B12" s="74" t="s">
        <v>188</v>
      </c>
      <c r="C12" s="213" t="s">
        <v>117</v>
      </c>
      <c r="D12" s="130" t="s">
        <v>107</v>
      </c>
      <c r="E12" s="75"/>
      <c r="F12" s="83" t="s">
        <v>118</v>
      </c>
      <c r="G12" s="76">
        <v>1</v>
      </c>
      <c r="H12" s="76"/>
      <c r="I12" s="76">
        <v>1</v>
      </c>
      <c r="J12" s="76"/>
      <c r="K12" s="75"/>
      <c r="L12" s="75">
        <v>1045</v>
      </c>
      <c r="M12" s="75"/>
      <c r="N12" s="36">
        <f t="shared" si="0"/>
        <v>1045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2.75" customHeight="1" x14ac:dyDescent="0.3">
      <c r="A13" t="s">
        <v>80</v>
      </c>
      <c r="B13" s="74" t="s">
        <v>92</v>
      </c>
      <c r="C13" s="213" t="s">
        <v>73</v>
      </c>
      <c r="D13" s="130" t="s">
        <v>109</v>
      </c>
      <c r="E13" s="75"/>
      <c r="F13" s="129" t="s">
        <v>96</v>
      </c>
      <c r="G13" s="76">
        <v>1</v>
      </c>
      <c r="H13" s="76"/>
      <c r="I13" s="76">
        <v>22</v>
      </c>
      <c r="J13" s="76"/>
      <c r="K13" s="75"/>
      <c r="L13" s="75">
        <v>1115</v>
      </c>
      <c r="M13" s="75"/>
      <c r="N13" s="36">
        <f t="shared" si="0"/>
        <v>50.68181818181818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2.75" customHeight="1" x14ac:dyDescent="0.3">
      <c r="A14" t="s">
        <v>80</v>
      </c>
      <c r="B14" s="74" t="s">
        <v>191</v>
      </c>
      <c r="C14" s="130" t="s">
        <v>120</v>
      </c>
      <c r="D14" s="130" t="s">
        <v>107</v>
      </c>
      <c r="E14" s="75"/>
      <c r="F14" s="129" t="s">
        <v>96</v>
      </c>
      <c r="G14" s="76">
        <v>1</v>
      </c>
      <c r="H14" s="76"/>
      <c r="I14" s="76">
        <v>22</v>
      </c>
      <c r="J14" s="76"/>
      <c r="K14" s="75"/>
      <c r="L14" s="75">
        <v>1145</v>
      </c>
      <c r="M14" s="75"/>
      <c r="N14" s="36">
        <f t="shared" si="0"/>
        <v>52.045454545454547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2.75" customHeight="1" x14ac:dyDescent="0.3">
      <c r="A15" t="s">
        <v>80</v>
      </c>
      <c r="B15" s="74" t="s">
        <v>169</v>
      </c>
      <c r="C15" s="130" t="s">
        <v>115</v>
      </c>
      <c r="D15" s="130" t="s">
        <v>107</v>
      </c>
      <c r="E15" s="75"/>
      <c r="F15" s="83" t="s">
        <v>97</v>
      </c>
      <c r="G15" s="76">
        <v>1</v>
      </c>
      <c r="H15" s="76"/>
      <c r="I15" s="76">
        <v>24</v>
      </c>
      <c r="J15" s="76"/>
      <c r="K15" s="75"/>
      <c r="L15" s="75">
        <v>820</v>
      </c>
      <c r="M15" s="75"/>
      <c r="N15" s="36">
        <f t="shared" si="0"/>
        <v>34.166666666666664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2.75" customHeight="1" x14ac:dyDescent="0.3">
      <c r="A16" t="s">
        <v>80</v>
      </c>
      <c r="B16" s="74" t="s">
        <v>192</v>
      </c>
      <c r="C16" s="130" t="s">
        <v>120</v>
      </c>
      <c r="D16" s="130" t="s">
        <v>107</v>
      </c>
      <c r="E16" s="75"/>
      <c r="F16" s="129" t="s">
        <v>96</v>
      </c>
      <c r="G16" s="76">
        <v>1</v>
      </c>
      <c r="H16" s="76"/>
      <c r="I16" s="76">
        <v>22</v>
      </c>
      <c r="J16" s="76"/>
      <c r="K16" s="75"/>
      <c r="L16" s="75">
        <v>1809</v>
      </c>
      <c r="M16" s="75"/>
      <c r="N16" s="36">
        <f t="shared" si="0"/>
        <v>82.227272727272734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2.75" customHeight="1" x14ac:dyDescent="0.3">
      <c r="A17" t="s">
        <v>80</v>
      </c>
      <c r="B17" s="74" t="s">
        <v>203</v>
      </c>
      <c r="C17" s="130" t="s">
        <v>120</v>
      </c>
      <c r="D17" s="130" t="s">
        <v>107</v>
      </c>
      <c r="E17" s="75"/>
      <c r="F17" s="129" t="s">
        <v>121</v>
      </c>
      <c r="G17" s="76">
        <v>1</v>
      </c>
      <c r="H17" s="76"/>
      <c r="I17" s="76">
        <v>32</v>
      </c>
      <c r="J17" s="76"/>
      <c r="K17" s="75"/>
      <c r="L17" s="75">
        <v>1290</v>
      </c>
      <c r="M17" s="75"/>
      <c r="N17" s="36">
        <f t="shared" si="0"/>
        <v>40.3125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2.75" customHeight="1" x14ac:dyDescent="0.3">
      <c r="A18" t="s">
        <v>80</v>
      </c>
      <c r="B18" s="74" t="s">
        <v>190</v>
      </c>
      <c r="C18" s="130" t="s">
        <v>117</v>
      </c>
      <c r="D18" s="130" t="s">
        <v>107</v>
      </c>
      <c r="E18" s="75"/>
      <c r="F18" s="83" t="s">
        <v>119</v>
      </c>
      <c r="G18" s="76">
        <v>1</v>
      </c>
      <c r="H18" s="76"/>
      <c r="I18" s="76">
        <v>1</v>
      </c>
      <c r="J18" s="76"/>
      <c r="K18" s="75"/>
      <c r="L18" s="75">
        <v>1017</v>
      </c>
      <c r="M18" s="75"/>
      <c r="N18" s="36">
        <f t="shared" si="0"/>
        <v>1017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2.75" customHeight="1" x14ac:dyDescent="0.3">
      <c r="A19" t="s">
        <v>80</v>
      </c>
      <c r="B19" s="74" t="s">
        <v>177</v>
      </c>
      <c r="C19" s="32" t="s">
        <v>75</v>
      </c>
      <c r="D19" s="32" t="s">
        <v>107</v>
      </c>
      <c r="E19" s="75"/>
      <c r="F19" s="129" t="s">
        <v>96</v>
      </c>
      <c r="G19" s="76">
        <v>1</v>
      </c>
      <c r="H19" s="76"/>
      <c r="I19" s="76">
        <v>32</v>
      </c>
      <c r="J19" s="76"/>
      <c r="K19" s="75"/>
      <c r="L19" s="75">
        <v>1087</v>
      </c>
      <c r="M19" s="75"/>
      <c r="N19" s="36">
        <f t="shared" si="0"/>
        <v>33.96875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2.75" customHeight="1" x14ac:dyDescent="0.3">
      <c r="A20" t="s">
        <v>80</v>
      </c>
      <c r="B20" s="74" t="s">
        <v>93</v>
      </c>
      <c r="C20" s="130" t="s">
        <v>73</v>
      </c>
      <c r="D20" s="130" t="s">
        <v>109</v>
      </c>
      <c r="E20" s="75"/>
      <c r="F20" s="34" t="s">
        <v>97</v>
      </c>
      <c r="G20" s="76">
        <v>1</v>
      </c>
      <c r="H20" s="76"/>
      <c r="I20" s="76">
        <v>24</v>
      </c>
      <c r="J20" s="76"/>
      <c r="K20" s="75"/>
      <c r="L20" s="75">
        <v>1230</v>
      </c>
      <c r="M20" s="75"/>
      <c r="N20" s="36">
        <v>32.4375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2.75" customHeight="1" x14ac:dyDescent="0.3">
      <c r="A21" t="s">
        <v>80</v>
      </c>
      <c r="B21" s="74" t="s">
        <v>105</v>
      </c>
      <c r="C21" s="130" t="s">
        <v>106</v>
      </c>
      <c r="D21" s="130" t="s">
        <v>107</v>
      </c>
      <c r="E21" s="75"/>
      <c r="F21" s="34" t="s">
        <v>97</v>
      </c>
      <c r="G21" s="76">
        <v>1</v>
      </c>
      <c r="H21" s="76"/>
      <c r="I21" s="76">
        <v>24</v>
      </c>
      <c r="J21" s="76"/>
      <c r="K21" s="75"/>
      <c r="L21" s="75">
        <v>1033</v>
      </c>
      <c r="M21" s="75"/>
      <c r="N21" s="36">
        <f t="shared" ref="N21:N28" si="1">L21/I21</f>
        <v>43.041666666666664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2.75" customHeight="1" x14ac:dyDescent="0.3">
      <c r="A22" t="s">
        <v>80</v>
      </c>
      <c r="B22" s="74" t="s">
        <v>129</v>
      </c>
      <c r="C22" s="130" t="s">
        <v>132</v>
      </c>
      <c r="D22" s="130" t="s">
        <v>151</v>
      </c>
      <c r="E22" s="75"/>
      <c r="F22" s="75" t="s">
        <v>152</v>
      </c>
      <c r="G22" s="76">
        <v>1</v>
      </c>
      <c r="H22" s="76">
        <v>1</v>
      </c>
      <c r="I22" s="76">
        <v>1</v>
      </c>
      <c r="J22" s="76"/>
      <c r="K22" s="75"/>
      <c r="L22" s="75">
        <v>690</v>
      </c>
      <c r="M22" s="75"/>
      <c r="N22" s="36">
        <f t="shared" si="1"/>
        <v>690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2.75" customHeight="1" x14ac:dyDescent="0.3">
      <c r="A23" t="s">
        <v>80</v>
      </c>
      <c r="B23" s="74" t="s">
        <v>142</v>
      </c>
      <c r="C23" s="130" t="s">
        <v>141</v>
      </c>
      <c r="D23" s="130" t="s">
        <v>107</v>
      </c>
      <c r="E23" s="75"/>
      <c r="F23" s="75" t="s">
        <v>152</v>
      </c>
      <c r="G23" s="76">
        <v>1</v>
      </c>
      <c r="H23" s="76">
        <v>1</v>
      </c>
      <c r="I23" s="76">
        <v>1</v>
      </c>
      <c r="J23" s="76"/>
      <c r="K23" s="75"/>
      <c r="L23" s="75">
        <v>786</v>
      </c>
      <c r="M23" s="75"/>
      <c r="N23" s="36">
        <f t="shared" si="1"/>
        <v>786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2.75" customHeight="1" x14ac:dyDescent="0.3">
      <c r="A24" t="s">
        <v>80</v>
      </c>
      <c r="B24" s="74" t="s">
        <v>212</v>
      </c>
      <c r="C24" s="130" t="s">
        <v>122</v>
      </c>
      <c r="D24" s="130" t="s">
        <v>123</v>
      </c>
      <c r="E24" s="75"/>
      <c r="F24" s="129" t="s">
        <v>125</v>
      </c>
      <c r="G24" s="76">
        <v>1</v>
      </c>
      <c r="H24" s="76"/>
      <c r="I24" s="76">
        <v>54</v>
      </c>
      <c r="J24" s="76"/>
      <c r="K24" s="75"/>
      <c r="L24" s="75">
        <v>3150</v>
      </c>
      <c r="M24" s="75"/>
      <c r="N24" s="36">
        <f t="shared" si="1"/>
        <v>58.333333333333336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2.75" customHeight="1" x14ac:dyDescent="0.3">
      <c r="A25" t="s">
        <v>80</v>
      </c>
      <c r="B25" s="74" t="s">
        <v>220</v>
      </c>
      <c r="C25" s="130" t="s">
        <v>127</v>
      </c>
      <c r="D25" s="130" t="s">
        <v>123</v>
      </c>
      <c r="E25" s="75"/>
      <c r="F25" s="75" t="s">
        <v>149</v>
      </c>
      <c r="G25" s="76">
        <v>1</v>
      </c>
      <c r="H25" s="76">
        <v>1</v>
      </c>
      <c r="I25" s="76">
        <v>1</v>
      </c>
      <c r="J25" s="76"/>
      <c r="K25" s="75"/>
      <c r="L25" s="75">
        <v>6</v>
      </c>
      <c r="M25" s="75"/>
      <c r="N25" s="36">
        <f t="shared" si="1"/>
        <v>6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2.75" customHeight="1" x14ac:dyDescent="0.3">
      <c r="A26" t="s">
        <v>80</v>
      </c>
      <c r="B26" s="74" t="s">
        <v>130</v>
      </c>
      <c r="C26" s="130" t="s">
        <v>132</v>
      </c>
      <c r="D26" s="130" t="s">
        <v>151</v>
      </c>
      <c r="E26" s="75"/>
      <c r="F26" s="75" t="s">
        <v>152</v>
      </c>
      <c r="G26" s="76">
        <v>1</v>
      </c>
      <c r="H26" s="76">
        <v>1</v>
      </c>
      <c r="I26" s="76">
        <v>1</v>
      </c>
      <c r="J26" s="76"/>
      <c r="K26" s="75"/>
      <c r="L26" s="75">
        <v>942</v>
      </c>
      <c r="M26" s="75"/>
      <c r="N26" s="36">
        <f t="shared" si="1"/>
        <v>942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 customHeight="1" x14ac:dyDescent="0.3">
      <c r="A27" t="s">
        <v>80</v>
      </c>
      <c r="B27" s="33" t="s">
        <v>137</v>
      </c>
      <c r="C27" s="130" t="s">
        <v>140</v>
      </c>
      <c r="D27" s="32" t="s">
        <v>151</v>
      </c>
      <c r="E27" s="34"/>
      <c r="F27" s="75" t="s">
        <v>152</v>
      </c>
      <c r="G27" s="76">
        <v>1</v>
      </c>
      <c r="H27" s="76">
        <v>1</v>
      </c>
      <c r="I27" s="76">
        <v>1</v>
      </c>
      <c r="J27" s="35"/>
      <c r="K27" s="34"/>
      <c r="L27" s="34">
        <v>1102</v>
      </c>
      <c r="M27" s="75"/>
      <c r="N27" s="36">
        <f t="shared" si="1"/>
        <v>1102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2.75" customHeight="1" x14ac:dyDescent="0.3">
      <c r="A28" t="s">
        <v>80</v>
      </c>
      <c r="B28" s="74" t="s">
        <v>325</v>
      </c>
      <c r="C28" s="130" t="s">
        <v>120</v>
      </c>
      <c r="D28" s="130" t="s">
        <v>107</v>
      </c>
      <c r="E28" s="75"/>
      <c r="F28" s="75" t="s">
        <v>96</v>
      </c>
      <c r="G28" s="76">
        <v>1</v>
      </c>
      <c r="H28" s="35"/>
      <c r="I28" s="35">
        <v>22</v>
      </c>
      <c r="J28" s="76"/>
      <c r="K28" s="75"/>
      <c r="L28" s="75">
        <v>1431</v>
      </c>
      <c r="M28" s="75"/>
      <c r="N28" s="36">
        <f t="shared" si="1"/>
        <v>65.045454545454547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2.75" customHeight="1" x14ac:dyDescent="0.3">
      <c r="A29" t="s">
        <v>80</v>
      </c>
      <c r="B29" s="74" t="s">
        <v>171</v>
      </c>
      <c r="C29" s="130" t="s">
        <v>73</v>
      </c>
      <c r="D29" s="130" t="s">
        <v>109</v>
      </c>
      <c r="E29" s="75"/>
      <c r="F29" s="34" t="s">
        <v>97</v>
      </c>
      <c r="G29" s="76">
        <v>1</v>
      </c>
      <c r="H29" s="76"/>
      <c r="I29" s="76">
        <v>24</v>
      </c>
      <c r="J29" s="76"/>
      <c r="K29" s="75"/>
      <c r="L29" s="75">
        <v>740</v>
      </c>
      <c r="M29" s="75"/>
      <c r="N29" s="36">
        <v>37.149541666666671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2.75" customHeight="1" x14ac:dyDescent="0.3">
      <c r="A30" t="s">
        <v>80</v>
      </c>
      <c r="B30" s="74" t="s">
        <v>172</v>
      </c>
      <c r="C30" s="130" t="s">
        <v>73</v>
      </c>
      <c r="D30" s="130" t="s">
        <v>109</v>
      </c>
      <c r="E30" s="75"/>
      <c r="F30" s="34" t="s">
        <v>97</v>
      </c>
      <c r="G30" s="76">
        <v>1</v>
      </c>
      <c r="H30" s="76"/>
      <c r="I30" s="76">
        <v>24</v>
      </c>
      <c r="J30" s="76"/>
      <c r="K30" s="75"/>
      <c r="L30" s="75">
        <v>740</v>
      </c>
      <c r="M30" s="75"/>
      <c r="N30" s="36">
        <f t="shared" ref="N30:N93" si="2">L30/I30</f>
        <v>30.833333333333332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2.75" customHeight="1" x14ac:dyDescent="0.3">
      <c r="A31" t="s">
        <v>80</v>
      </c>
      <c r="B31" s="74" t="s">
        <v>173</v>
      </c>
      <c r="C31" s="130" t="s">
        <v>73</v>
      </c>
      <c r="D31" s="130" t="s">
        <v>109</v>
      </c>
      <c r="E31" s="75"/>
      <c r="F31" s="34" t="s">
        <v>97</v>
      </c>
      <c r="G31" s="76">
        <v>1</v>
      </c>
      <c r="H31" s="76"/>
      <c r="I31" s="76">
        <v>24</v>
      </c>
      <c r="J31" s="76"/>
      <c r="K31" s="75"/>
      <c r="L31" s="75">
        <v>740</v>
      </c>
      <c r="M31" s="75"/>
      <c r="N31" s="36">
        <f t="shared" si="2"/>
        <v>30.833333333333332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 customHeight="1" x14ac:dyDescent="0.3">
      <c r="A32" t="s">
        <v>80</v>
      </c>
      <c r="B32" s="74" t="s">
        <v>193</v>
      </c>
      <c r="C32" s="130" t="s">
        <v>120</v>
      </c>
      <c r="D32" s="130" t="s">
        <v>107</v>
      </c>
      <c r="E32" s="75"/>
      <c r="F32" s="75" t="s">
        <v>96</v>
      </c>
      <c r="G32" s="76">
        <v>1</v>
      </c>
      <c r="H32" s="76"/>
      <c r="I32" s="76">
        <v>22</v>
      </c>
      <c r="J32" s="76"/>
      <c r="K32" s="75"/>
      <c r="L32" s="75">
        <v>1275</v>
      </c>
      <c r="M32" s="75"/>
      <c r="N32" s="36">
        <f t="shared" si="2"/>
        <v>57.954545454545453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 customHeight="1" x14ac:dyDescent="0.3">
      <c r="A33" t="s">
        <v>80</v>
      </c>
      <c r="B33" s="74" t="s">
        <v>214</v>
      </c>
      <c r="C33" s="130" t="s">
        <v>126</v>
      </c>
      <c r="D33" s="130" t="s">
        <v>145</v>
      </c>
      <c r="E33" s="75"/>
      <c r="F33" s="75" t="s">
        <v>146</v>
      </c>
      <c r="G33" s="76">
        <v>1</v>
      </c>
      <c r="H33" s="76"/>
      <c r="I33" s="76">
        <v>1</v>
      </c>
      <c r="J33" s="76"/>
      <c r="K33" s="75"/>
      <c r="L33" s="75">
        <v>15</v>
      </c>
      <c r="M33" s="75"/>
      <c r="N33" s="36">
        <f t="shared" si="2"/>
        <v>15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2.75" customHeight="1" x14ac:dyDescent="0.3">
      <c r="A34" t="s">
        <v>80</v>
      </c>
      <c r="B34" s="130" t="s">
        <v>215</v>
      </c>
      <c r="C34" s="130" t="s">
        <v>126</v>
      </c>
      <c r="D34" s="130" t="s">
        <v>145</v>
      </c>
      <c r="E34" s="75"/>
      <c r="F34" s="75" t="s">
        <v>146</v>
      </c>
      <c r="G34" s="76">
        <v>1</v>
      </c>
      <c r="H34" s="76"/>
      <c r="I34" s="76">
        <v>1</v>
      </c>
      <c r="J34" s="76"/>
      <c r="K34" s="75"/>
      <c r="L34" s="75">
        <v>15</v>
      </c>
      <c r="M34" s="75"/>
      <c r="N34" s="36">
        <f t="shared" si="2"/>
        <v>15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2.75" customHeight="1" x14ac:dyDescent="0.3">
      <c r="A35" t="s">
        <v>80</v>
      </c>
      <c r="B35" s="74" t="s">
        <v>194</v>
      </c>
      <c r="C35" s="130" t="s">
        <v>120</v>
      </c>
      <c r="D35" s="130" t="s">
        <v>107</v>
      </c>
      <c r="E35" s="75"/>
      <c r="F35" s="75" t="s">
        <v>96</v>
      </c>
      <c r="G35" s="76">
        <v>1</v>
      </c>
      <c r="H35" s="76"/>
      <c r="I35" s="76">
        <v>22</v>
      </c>
      <c r="J35" s="76"/>
      <c r="K35" s="75"/>
      <c r="L35" s="75">
        <v>608</v>
      </c>
      <c r="M35" s="75"/>
      <c r="N35" s="36">
        <f t="shared" si="2"/>
        <v>27.636363636363637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2.75" customHeight="1" x14ac:dyDescent="0.3">
      <c r="A36" t="s">
        <v>80</v>
      </c>
      <c r="B36" s="33" t="s">
        <v>196</v>
      </c>
      <c r="C36" s="130" t="s">
        <v>120</v>
      </c>
      <c r="D36" s="32" t="s">
        <v>107</v>
      </c>
      <c r="E36" s="34"/>
      <c r="F36" s="75" t="s">
        <v>96</v>
      </c>
      <c r="G36" s="76">
        <v>1</v>
      </c>
      <c r="H36" s="35"/>
      <c r="I36" s="35">
        <v>22</v>
      </c>
      <c r="J36" s="35"/>
      <c r="K36" s="34"/>
      <c r="L36" s="34">
        <v>760</v>
      </c>
      <c r="M36" s="75"/>
      <c r="N36" s="36">
        <f t="shared" si="2"/>
        <v>34.545454545454547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2.75" customHeight="1" x14ac:dyDescent="0.3">
      <c r="A37" t="s">
        <v>80</v>
      </c>
      <c r="B37" s="74" t="s">
        <v>195</v>
      </c>
      <c r="C37" s="130" t="s">
        <v>120</v>
      </c>
      <c r="D37" s="130" t="s">
        <v>107</v>
      </c>
      <c r="E37" s="75"/>
      <c r="F37" s="75" t="s">
        <v>96</v>
      </c>
      <c r="G37" s="76">
        <v>1</v>
      </c>
      <c r="H37" s="76"/>
      <c r="I37" s="76">
        <v>22</v>
      </c>
      <c r="J37" s="76"/>
      <c r="K37" s="75"/>
      <c r="L37" s="75">
        <v>608</v>
      </c>
      <c r="M37" s="75"/>
      <c r="N37" s="36">
        <f t="shared" si="2"/>
        <v>27.636363636363637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2.75" customHeight="1" x14ac:dyDescent="0.3">
      <c r="A38" t="s">
        <v>80</v>
      </c>
      <c r="B38" s="74" t="s">
        <v>318</v>
      </c>
      <c r="C38" s="130" t="s">
        <v>320</v>
      </c>
      <c r="D38" s="130"/>
      <c r="E38" s="75"/>
      <c r="F38" s="75" t="s">
        <v>125</v>
      </c>
      <c r="G38" s="76">
        <v>1</v>
      </c>
      <c r="H38" s="76"/>
      <c r="I38" s="76">
        <v>54</v>
      </c>
      <c r="J38" s="76"/>
      <c r="K38" s="75"/>
      <c r="L38" s="75"/>
      <c r="M38" s="75"/>
      <c r="N38" s="36">
        <f t="shared" si="2"/>
        <v>0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2.75" customHeight="1" x14ac:dyDescent="0.3">
      <c r="A39" t="s">
        <v>80</v>
      </c>
      <c r="B39" s="74" t="s">
        <v>319</v>
      </c>
      <c r="C39" s="130" t="s">
        <v>320</v>
      </c>
      <c r="D39" s="130"/>
      <c r="E39" s="75"/>
      <c r="F39" s="75" t="s">
        <v>125</v>
      </c>
      <c r="G39" s="76">
        <v>1</v>
      </c>
      <c r="H39" s="76"/>
      <c r="I39" s="76">
        <v>54</v>
      </c>
      <c r="J39" s="76"/>
      <c r="K39" s="75"/>
      <c r="L39" s="75"/>
      <c r="M39" s="75"/>
      <c r="N39" s="36">
        <f t="shared" si="2"/>
        <v>0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 customHeight="1" x14ac:dyDescent="0.3">
      <c r="A40" t="s">
        <v>80</v>
      </c>
      <c r="B40" s="33" t="s">
        <v>222</v>
      </c>
      <c r="C40" s="130" t="s">
        <v>127</v>
      </c>
      <c r="D40" s="32" t="s">
        <v>148</v>
      </c>
      <c r="E40" s="34"/>
      <c r="F40" s="75" t="s">
        <v>152</v>
      </c>
      <c r="G40" s="76">
        <v>1</v>
      </c>
      <c r="H40" s="76">
        <v>1</v>
      </c>
      <c r="I40" s="76">
        <v>1</v>
      </c>
      <c r="J40" s="35"/>
      <c r="K40" s="34"/>
      <c r="L40" s="34">
        <v>73.83</v>
      </c>
      <c r="M40" s="75"/>
      <c r="N40" s="36">
        <f t="shared" si="2"/>
        <v>73.83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2.75" customHeight="1" x14ac:dyDescent="0.3">
      <c r="A41" t="s">
        <v>80</v>
      </c>
      <c r="B41" s="33" t="s">
        <v>221</v>
      </c>
      <c r="C41" s="130" t="s">
        <v>127</v>
      </c>
      <c r="D41" s="32" t="s">
        <v>148</v>
      </c>
      <c r="E41" s="34"/>
      <c r="F41" s="75" t="s">
        <v>152</v>
      </c>
      <c r="G41" s="76">
        <v>1</v>
      </c>
      <c r="H41" s="76">
        <v>1</v>
      </c>
      <c r="I41" s="76">
        <v>1</v>
      </c>
      <c r="J41" s="35"/>
      <c r="K41" s="34"/>
      <c r="L41" s="34">
        <v>93.09</v>
      </c>
      <c r="M41" s="75"/>
      <c r="N41" s="36">
        <f t="shared" si="2"/>
        <v>93.09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2.75" customHeight="1" x14ac:dyDescent="0.3">
      <c r="A42" t="s">
        <v>80</v>
      </c>
      <c r="B42" s="74" t="s">
        <v>197</v>
      </c>
      <c r="C42" s="130" t="s">
        <v>120</v>
      </c>
      <c r="D42" s="130" t="s">
        <v>107</v>
      </c>
      <c r="E42" s="75"/>
      <c r="F42" s="75" t="s">
        <v>96</v>
      </c>
      <c r="G42" s="76">
        <v>1</v>
      </c>
      <c r="H42" s="76"/>
      <c r="I42" s="76">
        <v>22</v>
      </c>
      <c r="J42" s="76"/>
      <c r="K42" s="75"/>
      <c r="L42" s="75">
        <v>1590</v>
      </c>
      <c r="M42" s="75"/>
      <c r="N42" s="36">
        <f t="shared" si="2"/>
        <v>72.272727272727266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2.75" customHeight="1" x14ac:dyDescent="0.3">
      <c r="A43" t="s">
        <v>80</v>
      </c>
      <c r="B43" s="74" t="s">
        <v>210</v>
      </c>
      <c r="C43" s="130" t="s">
        <v>120</v>
      </c>
      <c r="D43" s="130" t="s">
        <v>107</v>
      </c>
      <c r="E43" s="75"/>
      <c r="F43" s="75" t="s">
        <v>96</v>
      </c>
      <c r="G43" s="76">
        <v>1</v>
      </c>
      <c r="H43" s="76"/>
      <c r="I43" s="76">
        <v>22</v>
      </c>
      <c r="J43" s="76"/>
      <c r="K43" s="75"/>
      <c r="L43" s="75">
        <v>1455</v>
      </c>
      <c r="M43" s="75"/>
      <c r="N43" s="36">
        <f t="shared" si="2"/>
        <v>66.13636363636364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 customHeight="1" x14ac:dyDescent="0.3">
      <c r="A44" t="s">
        <v>80</v>
      </c>
      <c r="B44" s="33" t="s">
        <v>211</v>
      </c>
      <c r="C44" s="130" t="s">
        <v>120</v>
      </c>
      <c r="D44" s="32" t="s">
        <v>107</v>
      </c>
      <c r="E44" s="34"/>
      <c r="F44" s="75" t="s">
        <v>96</v>
      </c>
      <c r="G44" s="76">
        <v>1</v>
      </c>
      <c r="H44" s="35"/>
      <c r="I44" s="35">
        <v>22</v>
      </c>
      <c r="J44" s="35"/>
      <c r="K44" s="34"/>
      <c r="L44" s="34">
        <v>920</v>
      </c>
      <c r="M44" s="75"/>
      <c r="N44" s="36">
        <f t="shared" si="2"/>
        <v>41.81818181818182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 customHeight="1" x14ac:dyDescent="0.3">
      <c r="A45" t="s">
        <v>80</v>
      </c>
      <c r="B45" s="74" t="s">
        <v>198</v>
      </c>
      <c r="C45" s="130" t="s">
        <v>120</v>
      </c>
      <c r="D45" s="130" t="s">
        <v>107</v>
      </c>
      <c r="E45" s="75"/>
      <c r="F45" s="75" t="s">
        <v>96</v>
      </c>
      <c r="G45" s="76">
        <v>1</v>
      </c>
      <c r="H45" s="76"/>
      <c r="I45" s="76">
        <v>22</v>
      </c>
      <c r="J45" s="76"/>
      <c r="K45" s="75"/>
      <c r="L45" s="75">
        <v>749</v>
      </c>
      <c r="M45" s="75"/>
      <c r="N45" s="36">
        <f t="shared" si="2"/>
        <v>34.045454545454547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 customHeight="1" x14ac:dyDescent="0.3">
      <c r="A46" t="s">
        <v>80</v>
      </c>
      <c r="B46" s="33" t="s">
        <v>178</v>
      </c>
      <c r="C46" s="32" t="s">
        <v>74</v>
      </c>
      <c r="D46" s="32" t="s">
        <v>109</v>
      </c>
      <c r="E46" s="34"/>
      <c r="F46" s="34" t="s">
        <v>97</v>
      </c>
      <c r="G46" s="76">
        <v>1</v>
      </c>
      <c r="H46" s="35"/>
      <c r="I46" s="35">
        <v>24</v>
      </c>
      <c r="J46" s="35"/>
      <c r="K46" s="34"/>
      <c r="L46" s="34">
        <v>1135</v>
      </c>
      <c r="M46" s="75"/>
      <c r="N46" s="36">
        <f t="shared" si="2"/>
        <v>47.291666666666664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 customHeight="1" x14ac:dyDescent="0.3">
      <c r="A47" t="s">
        <v>80</v>
      </c>
      <c r="B47" s="74" t="s">
        <v>179</v>
      </c>
      <c r="C47" s="32" t="s">
        <v>74</v>
      </c>
      <c r="D47" s="130" t="s">
        <v>109</v>
      </c>
      <c r="E47" s="75"/>
      <c r="F47" s="75" t="s">
        <v>96</v>
      </c>
      <c r="G47" s="76">
        <v>1</v>
      </c>
      <c r="H47" s="76"/>
      <c r="I47" s="76">
        <v>22</v>
      </c>
      <c r="J47" s="76"/>
      <c r="K47" s="75"/>
      <c r="L47" s="75">
        <v>814</v>
      </c>
      <c r="M47" s="75"/>
      <c r="N47" s="36">
        <f t="shared" si="2"/>
        <v>37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 customHeight="1" x14ac:dyDescent="0.3">
      <c r="A48" t="s">
        <v>80</v>
      </c>
      <c r="B48" s="74" t="s">
        <v>180</v>
      </c>
      <c r="C48" s="32" t="s">
        <v>74</v>
      </c>
      <c r="D48" s="130" t="s">
        <v>107</v>
      </c>
      <c r="E48" s="75"/>
      <c r="F48" s="75" t="s">
        <v>96</v>
      </c>
      <c r="G48" s="76">
        <v>1</v>
      </c>
      <c r="H48" s="76"/>
      <c r="I48" s="76">
        <v>22</v>
      </c>
      <c r="J48" s="76"/>
      <c r="K48" s="75"/>
      <c r="L48" s="75">
        <v>1850</v>
      </c>
      <c r="M48" s="75"/>
      <c r="N48" s="36">
        <f t="shared" si="2"/>
        <v>84.090909090909093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 customHeight="1" x14ac:dyDescent="0.3">
      <c r="A49" t="s">
        <v>80</v>
      </c>
      <c r="B49" s="74" t="s">
        <v>182</v>
      </c>
      <c r="C49" s="32" t="s">
        <v>74</v>
      </c>
      <c r="D49" s="130" t="s">
        <v>107</v>
      </c>
      <c r="E49" s="75"/>
      <c r="F49" s="75" t="s">
        <v>96</v>
      </c>
      <c r="G49" s="76">
        <v>1</v>
      </c>
      <c r="H49" s="76"/>
      <c r="I49" s="76">
        <v>22</v>
      </c>
      <c r="J49" s="76"/>
      <c r="K49" s="75"/>
      <c r="L49" s="75">
        <v>1127</v>
      </c>
      <c r="M49" s="75"/>
      <c r="N49" s="36">
        <f t="shared" si="2"/>
        <v>51.227272727272727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 customHeight="1" x14ac:dyDescent="0.3">
      <c r="A50" t="s">
        <v>80</v>
      </c>
      <c r="B50" s="74" t="s">
        <v>181</v>
      </c>
      <c r="C50" s="32" t="s">
        <v>74</v>
      </c>
      <c r="D50" s="130" t="s">
        <v>109</v>
      </c>
      <c r="E50" s="75"/>
      <c r="F50" s="34" t="s">
        <v>97</v>
      </c>
      <c r="G50" s="76">
        <v>1</v>
      </c>
      <c r="H50" s="76"/>
      <c r="I50" s="76">
        <v>24</v>
      </c>
      <c r="J50" s="76"/>
      <c r="K50" s="75"/>
      <c r="L50" s="75">
        <v>1135</v>
      </c>
      <c r="M50" s="75"/>
      <c r="N50" s="36">
        <f t="shared" si="2"/>
        <v>47.291666666666664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 customHeight="1" x14ac:dyDescent="0.3">
      <c r="A51" t="s">
        <v>80</v>
      </c>
      <c r="B51" s="74" t="s">
        <v>217</v>
      </c>
      <c r="C51" s="130" t="s">
        <v>126</v>
      </c>
      <c r="D51" s="130" t="s">
        <v>145</v>
      </c>
      <c r="E51" s="75"/>
      <c r="F51" s="75" t="s">
        <v>147</v>
      </c>
      <c r="G51" s="76">
        <v>1</v>
      </c>
      <c r="H51" s="76"/>
      <c r="I51" s="76">
        <v>1</v>
      </c>
      <c r="J51" s="76"/>
      <c r="K51" s="75"/>
      <c r="L51" s="75">
        <v>15</v>
      </c>
      <c r="M51" s="75"/>
      <c r="N51" s="36">
        <f t="shared" si="2"/>
        <v>15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 customHeight="1" x14ac:dyDescent="0.3">
      <c r="A52" t="s">
        <v>80</v>
      </c>
      <c r="B52" s="74" t="s">
        <v>166</v>
      </c>
      <c r="C52" s="130" t="s">
        <v>102</v>
      </c>
      <c r="D52" s="130" t="s">
        <v>108</v>
      </c>
      <c r="E52" s="75"/>
      <c r="F52" s="34" t="s">
        <v>96</v>
      </c>
      <c r="G52" s="76">
        <v>1</v>
      </c>
      <c r="H52" s="76"/>
      <c r="I52" s="76">
        <v>22</v>
      </c>
      <c r="J52" s="76"/>
      <c r="K52" s="75"/>
      <c r="L52" s="75">
        <v>2145</v>
      </c>
      <c r="M52" s="75"/>
      <c r="N52" s="36">
        <f t="shared" si="2"/>
        <v>97.5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.75" customHeight="1" x14ac:dyDescent="0.3">
      <c r="A53" t="s">
        <v>80</v>
      </c>
      <c r="B53" s="135" t="s">
        <v>213</v>
      </c>
      <c r="C53" s="130" t="s">
        <v>122</v>
      </c>
      <c r="D53" s="130" t="s">
        <v>124</v>
      </c>
      <c r="E53" s="75"/>
      <c r="F53" s="75" t="s">
        <v>125</v>
      </c>
      <c r="G53" s="76">
        <v>1</v>
      </c>
      <c r="H53" s="76"/>
      <c r="I53" s="76">
        <v>54</v>
      </c>
      <c r="J53" s="76"/>
      <c r="K53" s="75"/>
      <c r="L53" s="75">
        <v>4130</v>
      </c>
      <c r="M53" s="75"/>
      <c r="N53" s="36">
        <f t="shared" si="2"/>
        <v>76.481481481481481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.75" customHeight="1" x14ac:dyDescent="0.3">
      <c r="A54" t="s">
        <v>80</v>
      </c>
      <c r="B54" s="74" t="s">
        <v>162</v>
      </c>
      <c r="C54" s="130" t="s">
        <v>99</v>
      </c>
      <c r="D54" s="130" t="s">
        <v>109</v>
      </c>
      <c r="E54" s="75"/>
      <c r="F54" s="34" t="s">
        <v>96</v>
      </c>
      <c r="G54" s="76">
        <v>1</v>
      </c>
      <c r="H54" s="76"/>
      <c r="I54" s="76">
        <v>22</v>
      </c>
      <c r="J54" s="76"/>
      <c r="K54" s="75"/>
      <c r="L54" s="75">
        <v>1653</v>
      </c>
      <c r="M54" s="75"/>
      <c r="N54" s="36">
        <f t="shared" si="2"/>
        <v>75.13636363636364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.75" customHeight="1" x14ac:dyDescent="0.3">
      <c r="A55" t="s">
        <v>80</v>
      </c>
      <c r="B55" s="33" t="s">
        <v>163</v>
      </c>
      <c r="C55" s="32" t="s">
        <v>99</v>
      </c>
      <c r="D55" s="32" t="s">
        <v>109</v>
      </c>
      <c r="E55" s="34"/>
      <c r="F55" s="34" t="s">
        <v>96</v>
      </c>
      <c r="G55" s="35">
        <v>1</v>
      </c>
      <c r="H55" s="35"/>
      <c r="I55" s="35">
        <v>22</v>
      </c>
      <c r="J55" s="35"/>
      <c r="K55" s="34"/>
      <c r="L55" s="34">
        <v>2920</v>
      </c>
      <c r="M55" s="75"/>
      <c r="N55" s="36">
        <f t="shared" si="2"/>
        <v>132.72727272727272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 customHeight="1" x14ac:dyDescent="0.3">
      <c r="A56" t="s">
        <v>80</v>
      </c>
      <c r="B56" s="74" t="s">
        <v>199</v>
      </c>
      <c r="C56" s="130" t="s">
        <v>120</v>
      </c>
      <c r="D56" s="130" t="s">
        <v>107</v>
      </c>
      <c r="E56" s="75"/>
      <c r="F56" s="34" t="s">
        <v>97</v>
      </c>
      <c r="G56" s="76">
        <v>1</v>
      </c>
      <c r="H56" s="76"/>
      <c r="I56" s="76">
        <v>24</v>
      </c>
      <c r="J56" s="76"/>
      <c r="K56" s="75"/>
      <c r="L56" s="75">
        <v>590</v>
      </c>
      <c r="M56" s="75"/>
      <c r="N56" s="36">
        <f t="shared" si="2"/>
        <v>24.583333333333332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 customHeight="1" x14ac:dyDescent="0.3">
      <c r="A57" t="s">
        <v>80</v>
      </c>
      <c r="B57" s="74" t="s">
        <v>170</v>
      </c>
      <c r="C57" s="130" t="s">
        <v>115</v>
      </c>
      <c r="D57" s="130" t="s">
        <v>107</v>
      </c>
      <c r="E57" s="75"/>
      <c r="F57" s="75" t="s">
        <v>96</v>
      </c>
      <c r="G57" s="76">
        <v>1</v>
      </c>
      <c r="H57" s="76"/>
      <c r="I57" s="76">
        <v>22</v>
      </c>
      <c r="J57" s="76"/>
      <c r="K57" s="75"/>
      <c r="L57" s="75">
        <v>1192</v>
      </c>
      <c r="M57" s="75"/>
      <c r="N57" s="36">
        <f t="shared" si="2"/>
        <v>54.18181818181818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 customHeight="1" x14ac:dyDescent="0.3">
      <c r="A58" t="s">
        <v>80</v>
      </c>
      <c r="B58" s="74" t="s">
        <v>200</v>
      </c>
      <c r="C58" s="130" t="s">
        <v>120</v>
      </c>
      <c r="D58" s="130" t="s">
        <v>107</v>
      </c>
      <c r="E58" s="75"/>
      <c r="F58" s="75" t="s">
        <v>96</v>
      </c>
      <c r="G58" s="76">
        <v>1</v>
      </c>
      <c r="H58" s="76"/>
      <c r="I58" s="76">
        <v>22</v>
      </c>
      <c r="J58" s="76"/>
      <c r="K58" s="75"/>
      <c r="L58" s="75">
        <v>1192</v>
      </c>
      <c r="M58" s="75"/>
      <c r="N58" s="36">
        <f t="shared" si="2"/>
        <v>54.18181818181818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 customHeight="1" x14ac:dyDescent="0.3">
      <c r="A59" t="s">
        <v>80</v>
      </c>
      <c r="B59" s="33" t="s">
        <v>110</v>
      </c>
      <c r="C59" s="32" t="s">
        <v>106</v>
      </c>
      <c r="D59" s="32" t="s">
        <v>109</v>
      </c>
      <c r="E59" s="34"/>
      <c r="F59" s="34" t="s">
        <v>96</v>
      </c>
      <c r="G59" s="35">
        <v>1</v>
      </c>
      <c r="H59" s="35"/>
      <c r="I59" s="35">
        <v>22</v>
      </c>
      <c r="J59" s="35"/>
      <c r="K59" s="34"/>
      <c r="L59" s="34">
        <v>990</v>
      </c>
      <c r="M59" s="75"/>
      <c r="N59" s="36">
        <f t="shared" si="2"/>
        <v>45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 customHeight="1" x14ac:dyDescent="0.3">
      <c r="A60" t="s">
        <v>80</v>
      </c>
      <c r="B60" s="33" t="s">
        <v>111</v>
      </c>
      <c r="C60" s="32" t="s">
        <v>106</v>
      </c>
      <c r="D60" s="32" t="s">
        <v>107</v>
      </c>
      <c r="E60" s="34"/>
      <c r="F60" s="34" t="s">
        <v>96</v>
      </c>
      <c r="G60" s="35">
        <v>1</v>
      </c>
      <c r="H60" s="35"/>
      <c r="I60" s="35">
        <v>22</v>
      </c>
      <c r="J60" s="35"/>
      <c r="K60" s="34"/>
      <c r="L60" s="34">
        <v>1464</v>
      </c>
      <c r="M60" s="75"/>
      <c r="N60" s="36">
        <f t="shared" si="2"/>
        <v>66.545454545454547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 customHeight="1" x14ac:dyDescent="0.3">
      <c r="A61" t="s">
        <v>80</v>
      </c>
      <c r="B61" s="74" t="s">
        <v>158</v>
      </c>
      <c r="C61" s="32" t="s">
        <v>95</v>
      </c>
      <c r="D61" s="130" t="s">
        <v>112</v>
      </c>
      <c r="E61" s="75"/>
      <c r="F61" s="34" t="s">
        <v>96</v>
      </c>
      <c r="G61" s="76">
        <v>1</v>
      </c>
      <c r="H61" s="76"/>
      <c r="I61" s="76">
        <v>22</v>
      </c>
      <c r="J61" s="76"/>
      <c r="K61" s="75"/>
      <c r="L61" s="75">
        <v>1392</v>
      </c>
      <c r="M61" s="75"/>
      <c r="N61" s="36">
        <f t="shared" si="2"/>
        <v>63.272727272727273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 customHeight="1" x14ac:dyDescent="0.3">
      <c r="A62" t="s">
        <v>80</v>
      </c>
      <c r="B62" s="74" t="s">
        <v>160</v>
      </c>
      <c r="C62" s="130" t="s">
        <v>95</v>
      </c>
      <c r="D62" s="130" t="s">
        <v>112</v>
      </c>
      <c r="E62" s="75"/>
      <c r="F62" s="34" t="s">
        <v>97</v>
      </c>
      <c r="G62" s="76">
        <v>1</v>
      </c>
      <c r="H62" s="76"/>
      <c r="I62" s="76">
        <v>24</v>
      </c>
      <c r="J62" s="76"/>
      <c r="K62" s="75"/>
      <c r="L62" s="75">
        <v>932</v>
      </c>
      <c r="M62" s="75"/>
      <c r="N62" s="36">
        <f t="shared" si="2"/>
        <v>38.833333333333336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 customHeight="1" x14ac:dyDescent="0.3">
      <c r="A63" t="s">
        <v>80</v>
      </c>
      <c r="B63" s="74" t="s">
        <v>159</v>
      </c>
      <c r="C63" s="130" t="s">
        <v>95</v>
      </c>
      <c r="D63" s="130" t="s">
        <v>112</v>
      </c>
      <c r="E63" s="75"/>
      <c r="F63" s="34" t="s">
        <v>97</v>
      </c>
      <c r="G63" s="76">
        <v>1</v>
      </c>
      <c r="H63" s="76"/>
      <c r="I63" s="76">
        <v>24</v>
      </c>
      <c r="J63" s="76"/>
      <c r="K63" s="75"/>
      <c r="L63" s="75">
        <v>2168</v>
      </c>
      <c r="M63" s="75"/>
      <c r="N63" s="36">
        <f t="shared" si="2"/>
        <v>90.333333333333329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 customHeight="1" x14ac:dyDescent="0.3">
      <c r="A64" t="s">
        <v>80</v>
      </c>
      <c r="B64" s="74" t="s">
        <v>208</v>
      </c>
      <c r="C64" s="130" t="s">
        <v>120</v>
      </c>
      <c r="D64" s="130" t="s">
        <v>107</v>
      </c>
      <c r="E64" s="75"/>
      <c r="F64" s="75" t="s">
        <v>96</v>
      </c>
      <c r="G64" s="76">
        <v>1</v>
      </c>
      <c r="H64" s="76"/>
      <c r="I64" s="76">
        <v>22</v>
      </c>
      <c r="J64" s="76"/>
      <c r="K64" s="75"/>
      <c r="L64" s="75">
        <v>1125</v>
      </c>
      <c r="M64" s="75"/>
      <c r="N64" s="36">
        <f t="shared" si="2"/>
        <v>51.136363636363633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 customHeight="1" x14ac:dyDescent="0.3">
      <c r="A65" t="s">
        <v>80</v>
      </c>
      <c r="B65" s="74" t="s">
        <v>139</v>
      </c>
      <c r="C65" s="130" t="s">
        <v>140</v>
      </c>
      <c r="D65" s="130" t="s">
        <v>151</v>
      </c>
      <c r="E65" s="75"/>
      <c r="F65" s="75" t="s">
        <v>152</v>
      </c>
      <c r="G65" s="76">
        <v>1</v>
      </c>
      <c r="H65" s="76">
        <v>1</v>
      </c>
      <c r="I65" s="76">
        <v>1</v>
      </c>
      <c r="J65" s="76"/>
      <c r="K65" s="75"/>
      <c r="L65" s="75">
        <v>663</v>
      </c>
      <c r="M65" s="75"/>
      <c r="N65" s="36">
        <f t="shared" si="2"/>
        <v>663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.75" customHeight="1" x14ac:dyDescent="0.3">
      <c r="A66" t="s">
        <v>80</v>
      </c>
      <c r="B66" s="33" t="s">
        <v>201</v>
      </c>
      <c r="C66" s="130" t="s">
        <v>120</v>
      </c>
      <c r="D66" s="32" t="s">
        <v>107</v>
      </c>
      <c r="E66" s="34"/>
      <c r="F66" s="75" t="s">
        <v>96</v>
      </c>
      <c r="G66" s="76">
        <v>1</v>
      </c>
      <c r="H66" s="35"/>
      <c r="I66" s="35">
        <v>22</v>
      </c>
      <c r="J66" s="35"/>
      <c r="K66" s="34"/>
      <c r="L66" s="34">
        <v>1123</v>
      </c>
      <c r="M66" s="75"/>
      <c r="N66" s="36">
        <f t="shared" si="2"/>
        <v>51.045454545454547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.75" customHeight="1" x14ac:dyDescent="0.3">
      <c r="A67" t="s">
        <v>80</v>
      </c>
      <c r="B67" s="74" t="s">
        <v>143</v>
      </c>
      <c r="C67" s="130" t="s">
        <v>141</v>
      </c>
      <c r="D67" s="130" t="s">
        <v>151</v>
      </c>
      <c r="E67" s="75"/>
      <c r="F67" s="75" t="s">
        <v>152</v>
      </c>
      <c r="G67" s="76">
        <v>1</v>
      </c>
      <c r="H67" s="76">
        <v>1</v>
      </c>
      <c r="I67" s="76">
        <v>1</v>
      </c>
      <c r="J67" s="76"/>
      <c r="K67" s="75"/>
      <c r="L67" s="75">
        <v>492</v>
      </c>
      <c r="M67" s="75"/>
      <c r="N67" s="36">
        <f t="shared" si="2"/>
        <v>492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 customHeight="1" x14ac:dyDescent="0.3">
      <c r="A68" t="s">
        <v>80</v>
      </c>
      <c r="B68" s="130" t="s">
        <v>202</v>
      </c>
      <c r="C68" s="130" t="s">
        <v>120</v>
      </c>
      <c r="D68" s="130" t="s">
        <v>107</v>
      </c>
      <c r="E68" s="75"/>
      <c r="F68" s="75" t="s">
        <v>121</v>
      </c>
      <c r="G68" s="76">
        <v>1</v>
      </c>
      <c r="H68" s="76"/>
      <c r="I68" s="76">
        <v>32</v>
      </c>
      <c r="J68" s="76"/>
      <c r="K68" s="75"/>
      <c r="L68" s="75">
        <v>1590</v>
      </c>
      <c r="M68" s="75"/>
      <c r="N68" s="36">
        <f t="shared" si="2"/>
        <v>49.6875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 customHeight="1" x14ac:dyDescent="0.3">
      <c r="A69" t="s">
        <v>80</v>
      </c>
      <c r="B69" s="74" t="s">
        <v>133</v>
      </c>
      <c r="C69" s="130" t="s">
        <v>140</v>
      </c>
      <c r="D69" s="130" t="s">
        <v>151</v>
      </c>
      <c r="E69" s="75"/>
      <c r="F69" s="75" t="s">
        <v>152</v>
      </c>
      <c r="G69" s="76">
        <v>1</v>
      </c>
      <c r="H69" s="76">
        <v>1</v>
      </c>
      <c r="I69" s="76">
        <v>1</v>
      </c>
      <c r="J69" s="76"/>
      <c r="K69" s="75"/>
      <c r="L69" s="75">
        <v>445</v>
      </c>
      <c r="M69" s="75"/>
      <c r="N69" s="36">
        <f t="shared" si="2"/>
        <v>445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 customHeight="1" x14ac:dyDescent="0.3">
      <c r="A70" t="s">
        <v>80</v>
      </c>
      <c r="B70" s="130" t="s">
        <v>128</v>
      </c>
      <c r="C70" s="130" t="s">
        <v>132</v>
      </c>
      <c r="D70" s="130" t="s">
        <v>151</v>
      </c>
      <c r="E70" s="75"/>
      <c r="F70" s="75" t="s">
        <v>152</v>
      </c>
      <c r="G70" s="76">
        <v>1</v>
      </c>
      <c r="H70" s="76">
        <v>1</v>
      </c>
      <c r="I70" s="76">
        <v>1</v>
      </c>
      <c r="J70" s="76"/>
      <c r="K70" s="75"/>
      <c r="L70" s="75">
        <v>395</v>
      </c>
      <c r="M70" s="75"/>
      <c r="N70" s="36">
        <f t="shared" si="2"/>
        <v>395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 customHeight="1" x14ac:dyDescent="0.3">
      <c r="A71" t="s">
        <v>80</v>
      </c>
      <c r="B71" s="74" t="s">
        <v>209</v>
      </c>
      <c r="C71" s="130" t="s">
        <v>120</v>
      </c>
      <c r="D71" s="130" t="s">
        <v>107</v>
      </c>
      <c r="E71" s="75"/>
      <c r="F71" s="75" t="s">
        <v>96</v>
      </c>
      <c r="G71" s="76">
        <v>1</v>
      </c>
      <c r="H71" s="76"/>
      <c r="I71" s="76">
        <v>22</v>
      </c>
      <c r="J71" s="76"/>
      <c r="K71" s="75"/>
      <c r="L71" s="75">
        <v>1030</v>
      </c>
      <c r="M71" s="75"/>
      <c r="N71" s="36">
        <f t="shared" si="2"/>
        <v>46.81818181818182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 customHeight="1" x14ac:dyDescent="0.3">
      <c r="A72" t="s">
        <v>80</v>
      </c>
      <c r="B72" s="74" t="s">
        <v>161</v>
      </c>
      <c r="C72" s="130" t="s">
        <v>95</v>
      </c>
      <c r="D72" s="130" t="s">
        <v>112</v>
      </c>
      <c r="E72" s="75"/>
      <c r="F72" s="34" t="s">
        <v>96</v>
      </c>
      <c r="G72" s="76">
        <v>1</v>
      </c>
      <c r="H72" s="76"/>
      <c r="I72" s="76">
        <v>22</v>
      </c>
      <c r="J72" s="76"/>
      <c r="K72" s="75"/>
      <c r="L72" s="75">
        <v>1435</v>
      </c>
      <c r="M72" s="75"/>
      <c r="N72" s="36">
        <f t="shared" si="2"/>
        <v>65.227272727272734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 customHeight="1" x14ac:dyDescent="0.3">
      <c r="A73" t="s">
        <v>80</v>
      </c>
      <c r="B73" s="74" t="s">
        <v>207</v>
      </c>
      <c r="C73" s="130" t="s">
        <v>120</v>
      </c>
      <c r="D73" s="130" t="s">
        <v>107</v>
      </c>
      <c r="E73" s="75"/>
      <c r="F73" s="75" t="s">
        <v>96</v>
      </c>
      <c r="G73" s="76">
        <v>1</v>
      </c>
      <c r="H73" s="76"/>
      <c r="I73" s="76">
        <v>24</v>
      </c>
      <c r="J73" s="76"/>
      <c r="K73" s="75"/>
      <c r="L73" s="75">
        <v>1609</v>
      </c>
      <c r="M73" s="75"/>
      <c r="N73" s="36">
        <f t="shared" si="2"/>
        <v>67.041666666666671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 customHeight="1" x14ac:dyDescent="0.3">
      <c r="A74" t="s">
        <v>80</v>
      </c>
      <c r="B74" s="74" t="s">
        <v>205</v>
      </c>
      <c r="C74" s="130" t="s">
        <v>120</v>
      </c>
      <c r="D74" s="130" t="s">
        <v>107</v>
      </c>
      <c r="E74" s="75"/>
      <c r="F74" s="34" t="s">
        <v>97</v>
      </c>
      <c r="G74" s="76">
        <v>1</v>
      </c>
      <c r="H74" s="76"/>
      <c r="I74" s="76">
        <v>22</v>
      </c>
      <c r="J74" s="76"/>
      <c r="K74" s="75"/>
      <c r="L74" s="75">
        <v>608</v>
      </c>
      <c r="M74" s="75"/>
      <c r="N74" s="36">
        <f t="shared" si="2"/>
        <v>27.636363636363637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 customHeight="1" x14ac:dyDescent="0.3">
      <c r="A75" t="s">
        <v>80</v>
      </c>
      <c r="B75" s="74" t="s">
        <v>189</v>
      </c>
      <c r="C75" s="130" t="s">
        <v>117</v>
      </c>
      <c r="D75" s="130" t="s">
        <v>107</v>
      </c>
      <c r="E75" s="75"/>
      <c r="F75" s="34" t="s">
        <v>118</v>
      </c>
      <c r="G75" s="76">
        <v>1</v>
      </c>
      <c r="H75" s="76"/>
      <c r="I75" s="76">
        <v>1</v>
      </c>
      <c r="J75" s="76"/>
      <c r="K75" s="75"/>
      <c r="L75" s="75">
        <v>850</v>
      </c>
      <c r="M75" s="75"/>
      <c r="N75" s="36">
        <f t="shared" si="2"/>
        <v>850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 customHeight="1" x14ac:dyDescent="0.3">
      <c r="A76" t="s">
        <v>80</v>
      </c>
      <c r="B76" s="130" t="s">
        <v>165</v>
      </c>
      <c r="C76" s="130" t="s">
        <v>99</v>
      </c>
      <c r="D76" s="130" t="s">
        <v>107</v>
      </c>
      <c r="E76" s="75"/>
      <c r="F76" s="75" t="s">
        <v>96</v>
      </c>
      <c r="G76" s="76">
        <v>1</v>
      </c>
      <c r="H76" s="76"/>
      <c r="I76" s="76">
        <v>22</v>
      </c>
      <c r="J76" s="76"/>
      <c r="K76" s="75"/>
      <c r="L76" s="75">
        <v>1100</v>
      </c>
      <c r="M76" s="75"/>
      <c r="N76" s="36">
        <f t="shared" si="2"/>
        <v>50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 customHeight="1" x14ac:dyDescent="0.3">
      <c r="A77" t="s">
        <v>80</v>
      </c>
      <c r="B77" s="74" t="s">
        <v>134</v>
      </c>
      <c r="C77" s="130" t="s">
        <v>140</v>
      </c>
      <c r="D77" s="130" t="s">
        <v>151</v>
      </c>
      <c r="E77" s="75"/>
      <c r="F77" s="75" t="s">
        <v>152</v>
      </c>
      <c r="G77" s="76">
        <v>1</v>
      </c>
      <c r="H77" s="76">
        <v>1</v>
      </c>
      <c r="I77" s="76">
        <v>1</v>
      </c>
      <c r="J77" s="76"/>
      <c r="K77" s="75"/>
      <c r="L77" s="75">
        <v>495</v>
      </c>
      <c r="M77" s="75"/>
      <c r="N77" s="36">
        <f t="shared" si="2"/>
        <v>495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 customHeight="1" x14ac:dyDescent="0.3">
      <c r="A78" t="s">
        <v>80</v>
      </c>
      <c r="B78" s="131" t="s">
        <v>164</v>
      </c>
      <c r="C78" s="132" t="s">
        <v>99</v>
      </c>
      <c r="D78" s="132" t="s">
        <v>113</v>
      </c>
      <c r="E78" s="133"/>
      <c r="F78" s="133" t="s">
        <v>100</v>
      </c>
      <c r="G78" s="134">
        <v>1</v>
      </c>
      <c r="H78" s="134"/>
      <c r="I78" s="134">
        <v>1</v>
      </c>
      <c r="J78" s="134"/>
      <c r="K78" s="133"/>
      <c r="L78" s="133">
        <v>558</v>
      </c>
      <c r="M78" s="75"/>
      <c r="N78" s="36">
        <f t="shared" si="2"/>
        <v>558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 customHeight="1" x14ac:dyDescent="0.3">
      <c r="A79" t="s">
        <v>80</v>
      </c>
      <c r="B79" s="33" t="s">
        <v>174</v>
      </c>
      <c r="C79" s="32" t="s">
        <v>75</v>
      </c>
      <c r="D79" s="32"/>
      <c r="E79" s="34"/>
      <c r="F79" s="34" t="s">
        <v>97</v>
      </c>
      <c r="G79" s="35">
        <v>1</v>
      </c>
      <c r="H79" s="35"/>
      <c r="I79" s="35">
        <v>24</v>
      </c>
      <c r="J79" s="76"/>
      <c r="K79" s="75"/>
      <c r="L79" s="34"/>
      <c r="M79" s="75"/>
      <c r="N79" s="36">
        <f t="shared" si="2"/>
        <v>0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 customHeight="1" x14ac:dyDescent="0.3">
      <c r="A80" t="s">
        <v>80</v>
      </c>
      <c r="B80" s="33" t="s">
        <v>176</v>
      </c>
      <c r="C80" s="32" t="s">
        <v>75</v>
      </c>
      <c r="D80" s="32" t="s">
        <v>109</v>
      </c>
      <c r="E80" s="34"/>
      <c r="F80" s="34" t="s">
        <v>97</v>
      </c>
      <c r="G80" s="35">
        <v>1</v>
      </c>
      <c r="H80" s="35"/>
      <c r="I80" s="35">
        <v>24</v>
      </c>
      <c r="J80" s="76"/>
      <c r="K80" s="75"/>
      <c r="L80" s="34">
        <v>740</v>
      </c>
      <c r="M80" s="75"/>
      <c r="N80" s="36">
        <f t="shared" si="2"/>
        <v>30.833333333333332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 customHeight="1" x14ac:dyDescent="0.3">
      <c r="A81" t="s">
        <v>80</v>
      </c>
      <c r="B81" s="33" t="s">
        <v>175</v>
      </c>
      <c r="C81" s="32" t="s">
        <v>75</v>
      </c>
      <c r="D81" s="32" t="s">
        <v>107</v>
      </c>
      <c r="E81" s="34"/>
      <c r="F81" s="34" t="s">
        <v>97</v>
      </c>
      <c r="G81" s="35">
        <v>1</v>
      </c>
      <c r="H81" s="35"/>
      <c r="I81" s="35">
        <v>24</v>
      </c>
      <c r="J81" s="35"/>
      <c r="K81" s="34"/>
      <c r="L81" s="34">
        <v>1240</v>
      </c>
      <c r="M81" s="75"/>
      <c r="N81" s="36">
        <f t="shared" si="2"/>
        <v>51.666666666666664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 customHeight="1" x14ac:dyDescent="0.3">
      <c r="A82" t="s">
        <v>80</v>
      </c>
      <c r="B82" s="74" t="s">
        <v>204</v>
      </c>
      <c r="C82" s="130" t="s">
        <v>120</v>
      </c>
      <c r="D82" s="130" t="s">
        <v>107</v>
      </c>
      <c r="E82" s="75"/>
      <c r="F82" s="75" t="s">
        <v>96</v>
      </c>
      <c r="G82" s="76">
        <v>1</v>
      </c>
      <c r="H82" s="76"/>
      <c r="I82" s="76">
        <v>22</v>
      </c>
      <c r="J82" s="76"/>
      <c r="K82" s="75"/>
      <c r="L82" s="75">
        <v>824</v>
      </c>
      <c r="M82" s="75"/>
      <c r="N82" s="36">
        <f t="shared" si="2"/>
        <v>37.454545454545453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 customHeight="1" x14ac:dyDescent="0.3">
      <c r="A83" t="s">
        <v>80</v>
      </c>
      <c r="B83" s="33" t="s">
        <v>138</v>
      </c>
      <c r="C83" s="130" t="s">
        <v>140</v>
      </c>
      <c r="D83" s="32" t="s">
        <v>151</v>
      </c>
      <c r="E83" s="34"/>
      <c r="F83" s="75" t="s">
        <v>152</v>
      </c>
      <c r="G83" s="76">
        <v>1</v>
      </c>
      <c r="H83" s="76">
        <v>1</v>
      </c>
      <c r="I83" s="76">
        <v>1</v>
      </c>
      <c r="J83" s="35"/>
      <c r="K83" s="34"/>
      <c r="L83" s="34">
        <v>1102</v>
      </c>
      <c r="M83" s="34"/>
      <c r="N83" s="36">
        <f t="shared" si="2"/>
        <v>1102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 customHeight="1" x14ac:dyDescent="0.3">
      <c r="A84" t="s">
        <v>80</v>
      </c>
      <c r="B84" s="130" t="s">
        <v>167</v>
      </c>
      <c r="C84" s="130" t="s">
        <v>102</v>
      </c>
      <c r="D84" s="130" t="s">
        <v>108</v>
      </c>
      <c r="E84" s="75"/>
      <c r="F84" s="75" t="s">
        <v>96</v>
      </c>
      <c r="G84" s="76">
        <v>1</v>
      </c>
      <c r="H84" s="76"/>
      <c r="I84" s="76">
        <v>22</v>
      </c>
      <c r="J84" s="76"/>
      <c r="K84" s="75"/>
      <c r="L84" s="75">
        <v>1960</v>
      </c>
      <c r="M84" s="75"/>
      <c r="N84" s="36">
        <f t="shared" si="2"/>
        <v>89.090909090909093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 customHeight="1" x14ac:dyDescent="0.3">
      <c r="A85" t="s">
        <v>80</v>
      </c>
      <c r="B85" s="74" t="s">
        <v>219</v>
      </c>
      <c r="C85" s="130" t="s">
        <v>126</v>
      </c>
      <c r="D85" s="130" t="s">
        <v>123</v>
      </c>
      <c r="E85" s="75"/>
      <c r="F85" s="75" t="s">
        <v>146</v>
      </c>
      <c r="G85" s="76">
        <v>1</v>
      </c>
      <c r="H85" s="76"/>
      <c r="I85" s="76">
        <v>1</v>
      </c>
      <c r="J85" s="76"/>
      <c r="K85" s="75"/>
      <c r="L85" s="75">
        <v>7</v>
      </c>
      <c r="M85" s="75"/>
      <c r="N85" s="36">
        <f t="shared" si="2"/>
        <v>7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 customHeight="1" x14ac:dyDescent="0.3">
      <c r="A86" t="s">
        <v>80</v>
      </c>
      <c r="B86" s="74" t="s">
        <v>216</v>
      </c>
      <c r="C86" s="130" t="s">
        <v>126</v>
      </c>
      <c r="D86" s="130" t="s">
        <v>145</v>
      </c>
      <c r="E86" s="75"/>
      <c r="F86" s="75" t="s">
        <v>146</v>
      </c>
      <c r="G86" s="76">
        <v>1</v>
      </c>
      <c r="H86" s="76"/>
      <c r="I86" s="76">
        <v>1</v>
      </c>
      <c r="J86" s="76"/>
      <c r="K86" s="75"/>
      <c r="L86" s="75">
        <v>15</v>
      </c>
      <c r="M86" s="75"/>
      <c r="N86" s="36">
        <f t="shared" si="2"/>
        <v>15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 customHeight="1" x14ac:dyDescent="0.3">
      <c r="A87" t="s">
        <v>80</v>
      </c>
      <c r="B87" s="74" t="s">
        <v>114</v>
      </c>
      <c r="C87" s="130" t="s">
        <v>106</v>
      </c>
      <c r="D87" s="130" t="s">
        <v>107</v>
      </c>
      <c r="E87" s="75"/>
      <c r="F87" s="75" t="s">
        <v>96</v>
      </c>
      <c r="G87" s="76">
        <v>1</v>
      </c>
      <c r="H87" s="76"/>
      <c r="I87" s="76">
        <v>22</v>
      </c>
      <c r="J87" s="76"/>
      <c r="K87" s="75"/>
      <c r="L87" s="75">
        <v>838</v>
      </c>
      <c r="M87" s="75"/>
      <c r="N87" s="36">
        <f t="shared" si="2"/>
        <v>38.090909090909093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 customHeight="1" x14ac:dyDescent="0.3">
      <c r="A88" t="s">
        <v>80</v>
      </c>
      <c r="B88" s="74" t="s">
        <v>131</v>
      </c>
      <c r="C88" s="130" t="s">
        <v>132</v>
      </c>
      <c r="D88" s="130" t="s">
        <v>151</v>
      </c>
      <c r="E88" s="75"/>
      <c r="F88" s="75" t="s">
        <v>152</v>
      </c>
      <c r="G88" s="76">
        <v>1</v>
      </c>
      <c r="H88" s="76">
        <v>1</v>
      </c>
      <c r="I88" s="76">
        <v>1</v>
      </c>
      <c r="J88" s="76"/>
      <c r="K88" s="75"/>
      <c r="L88" s="75">
        <v>722</v>
      </c>
      <c r="M88" s="75"/>
      <c r="N88" s="36">
        <f t="shared" si="2"/>
        <v>722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 customHeight="1" x14ac:dyDescent="0.3">
      <c r="A89" t="s">
        <v>80</v>
      </c>
      <c r="B89" s="74" t="s">
        <v>185</v>
      </c>
      <c r="C89" s="130" t="s">
        <v>116</v>
      </c>
      <c r="D89" s="130" t="s">
        <v>109</v>
      </c>
      <c r="E89" s="75"/>
      <c r="F89" s="75" t="s">
        <v>96</v>
      </c>
      <c r="G89" s="76">
        <v>1</v>
      </c>
      <c r="H89" s="76"/>
      <c r="I89" s="76">
        <v>22</v>
      </c>
      <c r="J89" s="76"/>
      <c r="K89" s="75"/>
      <c r="L89" s="75">
        <v>910</v>
      </c>
      <c r="M89" s="75"/>
      <c r="N89" s="36">
        <f t="shared" si="2"/>
        <v>41.363636363636367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 customHeight="1" x14ac:dyDescent="0.3">
      <c r="A90" t="s">
        <v>80</v>
      </c>
      <c r="B90" s="74" t="s">
        <v>186</v>
      </c>
      <c r="C90" s="130" t="s">
        <v>116</v>
      </c>
      <c r="D90" s="130" t="s">
        <v>109</v>
      </c>
      <c r="E90" s="75"/>
      <c r="F90" s="75" t="s">
        <v>96</v>
      </c>
      <c r="G90" s="76">
        <v>1</v>
      </c>
      <c r="H90" s="76"/>
      <c r="I90" s="76">
        <v>22</v>
      </c>
      <c r="J90" s="76"/>
      <c r="K90" s="75"/>
      <c r="L90" s="75">
        <v>910</v>
      </c>
      <c r="M90" s="75"/>
      <c r="N90" s="36">
        <f t="shared" si="2"/>
        <v>41.363636363636367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 customHeight="1" x14ac:dyDescent="0.3">
      <c r="A91" t="s">
        <v>80</v>
      </c>
      <c r="B91" s="74" t="s">
        <v>187</v>
      </c>
      <c r="C91" s="130" t="s">
        <v>116</v>
      </c>
      <c r="D91" s="130" t="s">
        <v>107</v>
      </c>
      <c r="E91" s="75"/>
      <c r="F91" s="75" t="s">
        <v>96</v>
      </c>
      <c r="G91" s="76">
        <v>1</v>
      </c>
      <c r="H91" s="76"/>
      <c r="I91" s="76">
        <v>22</v>
      </c>
      <c r="J91" s="76"/>
      <c r="K91" s="75"/>
      <c r="L91" s="75">
        <v>944</v>
      </c>
      <c r="M91" s="75"/>
      <c r="N91" s="36">
        <f t="shared" si="2"/>
        <v>42.909090909090907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 customHeight="1" x14ac:dyDescent="0.3">
      <c r="A92" t="s">
        <v>80</v>
      </c>
      <c r="B92" s="74" t="s">
        <v>218</v>
      </c>
      <c r="C92" s="130" t="s">
        <v>126</v>
      </c>
      <c r="D92" s="130" t="s">
        <v>145</v>
      </c>
      <c r="E92" s="75"/>
      <c r="F92" s="75" t="s">
        <v>147</v>
      </c>
      <c r="G92" s="76">
        <v>1</v>
      </c>
      <c r="H92" s="76"/>
      <c r="I92" s="76">
        <v>1</v>
      </c>
      <c r="J92" s="76"/>
      <c r="K92" s="75"/>
      <c r="L92" s="75">
        <v>15</v>
      </c>
      <c r="M92" s="75"/>
      <c r="N92" s="36">
        <f t="shared" si="2"/>
        <v>15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 customHeight="1" x14ac:dyDescent="0.3">
      <c r="A93" t="s">
        <v>80</v>
      </c>
      <c r="B93" s="74" t="s">
        <v>223</v>
      </c>
      <c r="C93" s="130" t="s">
        <v>132</v>
      </c>
      <c r="D93" s="130" t="s">
        <v>150</v>
      </c>
      <c r="E93" s="75"/>
      <c r="F93" s="75" t="s">
        <v>152</v>
      </c>
      <c r="G93" s="76">
        <v>1</v>
      </c>
      <c r="H93" s="76">
        <v>1</v>
      </c>
      <c r="I93" s="76">
        <v>1</v>
      </c>
      <c r="J93" s="76"/>
      <c r="K93" s="75"/>
      <c r="L93" s="75">
        <v>990</v>
      </c>
      <c r="M93" s="75"/>
      <c r="N93" s="36">
        <f t="shared" si="2"/>
        <v>990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 customHeight="1" x14ac:dyDescent="0.3">
      <c r="A94" t="s">
        <v>80</v>
      </c>
      <c r="B94" s="74" t="s">
        <v>144</v>
      </c>
      <c r="C94" s="130" t="s">
        <v>141</v>
      </c>
      <c r="D94" s="130" t="s">
        <v>151</v>
      </c>
      <c r="E94" s="75"/>
      <c r="F94" s="75" t="s">
        <v>152</v>
      </c>
      <c r="G94" s="76">
        <v>1</v>
      </c>
      <c r="H94" s="76">
        <v>1</v>
      </c>
      <c r="I94" s="76">
        <v>1</v>
      </c>
      <c r="J94" s="76"/>
      <c r="K94" s="75"/>
      <c r="L94" s="75">
        <v>551</v>
      </c>
      <c r="M94" s="75"/>
      <c r="N94" s="36">
        <f t="shared" ref="N94:N157" si="3">L94/I94</f>
        <v>551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 customHeight="1" x14ac:dyDescent="0.3">
      <c r="A95" t="s">
        <v>80</v>
      </c>
      <c r="B95" s="33" t="s">
        <v>184</v>
      </c>
      <c r="C95" s="32"/>
      <c r="D95" s="32" t="s">
        <v>107</v>
      </c>
      <c r="E95" s="34"/>
      <c r="F95" s="75" t="s">
        <v>96</v>
      </c>
      <c r="G95" s="76">
        <v>1</v>
      </c>
      <c r="H95" s="35"/>
      <c r="I95" s="76">
        <v>22</v>
      </c>
      <c r="J95" s="35"/>
      <c r="K95" s="34"/>
      <c r="L95" s="34">
        <v>1196</v>
      </c>
      <c r="M95" s="75"/>
      <c r="N95" s="36">
        <f t="shared" si="3"/>
        <v>54.363636363636367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 customHeight="1" x14ac:dyDescent="0.3">
      <c r="A96" t="s">
        <v>80</v>
      </c>
      <c r="B96" s="130" t="s">
        <v>183</v>
      </c>
      <c r="C96" s="130" t="s">
        <v>76</v>
      </c>
      <c r="D96" s="130" t="s">
        <v>109</v>
      </c>
      <c r="E96" s="75"/>
      <c r="F96" s="75" t="s">
        <v>96</v>
      </c>
      <c r="G96" s="76">
        <v>1</v>
      </c>
      <c r="H96" s="76"/>
      <c r="I96" s="76">
        <v>22</v>
      </c>
      <c r="J96" s="76"/>
      <c r="K96" s="75"/>
      <c r="L96" s="75">
        <v>605</v>
      </c>
      <c r="M96" s="75"/>
      <c r="N96" s="36">
        <f t="shared" si="3"/>
        <v>27.5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 customHeight="1" x14ac:dyDescent="0.3">
      <c r="A97" t="s">
        <v>80</v>
      </c>
      <c r="B97" s="74" t="s">
        <v>206</v>
      </c>
      <c r="C97" s="130" t="s">
        <v>120</v>
      </c>
      <c r="D97" s="130" t="s">
        <v>107</v>
      </c>
      <c r="E97" s="75"/>
      <c r="F97" s="75" t="s">
        <v>96</v>
      </c>
      <c r="G97" s="76">
        <v>1</v>
      </c>
      <c r="H97" s="76"/>
      <c r="I97" s="76">
        <v>22</v>
      </c>
      <c r="J97" s="76"/>
      <c r="K97" s="75"/>
      <c r="L97" s="75">
        <v>695</v>
      </c>
      <c r="M97" s="75"/>
      <c r="N97" s="36">
        <f t="shared" si="3"/>
        <v>31.59090909090909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 customHeight="1" x14ac:dyDescent="0.3">
      <c r="A98" t="s">
        <v>80</v>
      </c>
      <c r="B98" s="74"/>
      <c r="C98" s="130"/>
      <c r="D98" s="130"/>
      <c r="E98" s="75"/>
      <c r="F98" s="75"/>
      <c r="G98" s="76"/>
      <c r="H98" s="76"/>
      <c r="I98" s="76"/>
      <c r="J98" s="76"/>
      <c r="K98" s="75"/>
      <c r="L98" s="75"/>
      <c r="M98" s="75"/>
      <c r="N98" s="36" t="e">
        <f t="shared" si="3"/>
        <v>#DIV/0!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 customHeight="1" x14ac:dyDescent="0.3">
      <c r="A99" t="s">
        <v>80</v>
      </c>
      <c r="B99" s="74"/>
      <c r="C99" s="130"/>
      <c r="D99" s="130"/>
      <c r="E99" s="75"/>
      <c r="F99" s="75"/>
      <c r="G99" s="76"/>
      <c r="H99" s="76"/>
      <c r="I99" s="76"/>
      <c r="J99" s="76"/>
      <c r="K99" s="75"/>
      <c r="L99" s="75"/>
      <c r="M99" s="75"/>
      <c r="N99" s="36" t="e">
        <f t="shared" si="3"/>
        <v>#DIV/0!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 customHeight="1" x14ac:dyDescent="0.3">
      <c r="A100" t="s">
        <v>80</v>
      </c>
      <c r="B100" s="74"/>
      <c r="C100" s="32"/>
      <c r="D100" s="130"/>
      <c r="E100" s="75"/>
      <c r="F100" s="75"/>
      <c r="G100" s="76"/>
      <c r="H100" s="76"/>
      <c r="I100" s="76"/>
      <c r="J100" s="76"/>
      <c r="K100" s="75"/>
      <c r="L100" s="75"/>
      <c r="M100" s="75"/>
      <c r="N100" s="36" t="e">
        <f t="shared" si="3"/>
        <v>#DIV/0!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 customHeight="1" x14ac:dyDescent="0.3">
      <c r="A101" t="s">
        <v>80</v>
      </c>
      <c r="B101" s="74"/>
      <c r="C101" s="130"/>
      <c r="D101" s="130"/>
      <c r="E101" s="75"/>
      <c r="F101" s="75"/>
      <c r="G101" s="76"/>
      <c r="H101" s="76"/>
      <c r="I101" s="76"/>
      <c r="J101" s="76"/>
      <c r="K101" s="75"/>
      <c r="L101" s="75"/>
      <c r="M101" s="75"/>
      <c r="N101" s="36" t="e">
        <f t="shared" si="3"/>
        <v>#DIV/0!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 customHeight="1" x14ac:dyDescent="0.3">
      <c r="A102" t="s">
        <v>80</v>
      </c>
      <c r="B102" s="74"/>
      <c r="C102" s="130"/>
      <c r="D102" s="130"/>
      <c r="E102" s="75"/>
      <c r="F102" s="75"/>
      <c r="G102" s="76"/>
      <c r="H102" s="76"/>
      <c r="I102" s="76"/>
      <c r="J102" s="76"/>
      <c r="K102" s="75"/>
      <c r="L102" s="75"/>
      <c r="M102" s="75"/>
      <c r="N102" s="36" t="e">
        <f t="shared" si="3"/>
        <v>#DIV/0!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 customHeight="1" x14ac:dyDescent="0.3">
      <c r="A103" t="s">
        <v>80</v>
      </c>
      <c r="B103" s="74"/>
      <c r="C103" s="130"/>
      <c r="D103" s="130"/>
      <c r="E103" s="75"/>
      <c r="F103" s="75"/>
      <c r="G103" s="76"/>
      <c r="H103" s="76"/>
      <c r="I103" s="76"/>
      <c r="J103" s="76"/>
      <c r="K103" s="75"/>
      <c r="L103" s="75"/>
      <c r="M103" s="75"/>
      <c r="N103" s="36" t="e">
        <f t="shared" si="3"/>
        <v>#DIV/0!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 customHeight="1" x14ac:dyDescent="0.3">
      <c r="A104" t="s">
        <v>80</v>
      </c>
      <c r="B104" s="74"/>
      <c r="C104" s="130"/>
      <c r="D104" s="130"/>
      <c r="E104" s="75"/>
      <c r="F104" s="75"/>
      <c r="G104" s="76"/>
      <c r="H104" s="76"/>
      <c r="I104" s="76"/>
      <c r="J104" s="76"/>
      <c r="K104" s="75"/>
      <c r="L104" s="75"/>
      <c r="M104" s="75"/>
      <c r="N104" s="36" t="e">
        <f t="shared" si="3"/>
        <v>#DIV/0!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 x14ac:dyDescent="0.3">
      <c r="A105" t="s">
        <v>80</v>
      </c>
      <c r="B105" s="74"/>
      <c r="C105" s="130"/>
      <c r="D105" s="130"/>
      <c r="E105" s="75"/>
      <c r="F105" s="75"/>
      <c r="G105" s="76"/>
      <c r="H105" s="76"/>
      <c r="I105" s="76"/>
      <c r="J105" s="76"/>
      <c r="K105" s="75"/>
      <c r="L105" s="75"/>
      <c r="M105" s="75"/>
      <c r="N105" s="36" t="e">
        <f t="shared" si="3"/>
        <v>#DIV/0!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 customHeight="1" x14ac:dyDescent="0.3">
      <c r="A106" t="s">
        <v>80</v>
      </c>
      <c r="B106" s="33"/>
      <c r="C106" s="32"/>
      <c r="D106" s="32"/>
      <c r="E106" s="34"/>
      <c r="F106" s="34"/>
      <c r="G106" s="35"/>
      <c r="H106" s="35"/>
      <c r="I106" s="35"/>
      <c r="J106" s="35"/>
      <c r="K106" s="34"/>
      <c r="L106" s="34"/>
      <c r="M106" s="75"/>
      <c r="N106" s="36" t="e">
        <f t="shared" si="3"/>
        <v>#DIV/0!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 customHeight="1" x14ac:dyDescent="0.3">
      <c r="A107" t="s">
        <v>80</v>
      </c>
      <c r="B107" s="74"/>
      <c r="C107" s="130"/>
      <c r="D107" s="130"/>
      <c r="E107" s="75"/>
      <c r="F107" s="75"/>
      <c r="G107" s="76"/>
      <c r="H107" s="76"/>
      <c r="I107" s="76"/>
      <c r="J107" s="76"/>
      <c r="K107" s="75"/>
      <c r="L107" s="75"/>
      <c r="M107" s="75"/>
      <c r="N107" s="36" t="e">
        <f t="shared" si="3"/>
        <v>#DIV/0!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 customHeight="1" x14ac:dyDescent="0.3">
      <c r="A108" t="s">
        <v>80</v>
      </c>
      <c r="B108" s="74"/>
      <c r="C108" s="130"/>
      <c r="D108" s="130"/>
      <c r="E108" s="75"/>
      <c r="F108" s="75"/>
      <c r="G108" s="76"/>
      <c r="H108" s="76"/>
      <c r="I108" s="76"/>
      <c r="J108" s="76"/>
      <c r="K108" s="75"/>
      <c r="L108" s="75"/>
      <c r="M108" s="75"/>
      <c r="N108" s="36" t="e">
        <f t="shared" si="3"/>
        <v>#DIV/0!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 customHeight="1" x14ac:dyDescent="0.3">
      <c r="A109" t="s">
        <v>80</v>
      </c>
      <c r="B109" s="74"/>
      <c r="C109" s="130"/>
      <c r="D109" s="130"/>
      <c r="E109" s="75"/>
      <c r="F109" s="75"/>
      <c r="G109" s="76"/>
      <c r="H109" s="76"/>
      <c r="I109" s="76"/>
      <c r="J109" s="76"/>
      <c r="K109" s="75"/>
      <c r="L109" s="75"/>
      <c r="M109" s="75"/>
      <c r="N109" s="36" t="e">
        <f t="shared" si="3"/>
        <v>#DIV/0!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 customHeight="1" x14ac:dyDescent="0.3">
      <c r="A110" t="s">
        <v>80</v>
      </c>
      <c r="B110" s="74"/>
      <c r="C110" s="130"/>
      <c r="D110" s="130"/>
      <c r="E110" s="75"/>
      <c r="F110" s="75"/>
      <c r="G110" s="76"/>
      <c r="H110" s="76"/>
      <c r="I110" s="76"/>
      <c r="J110" s="76"/>
      <c r="K110" s="75"/>
      <c r="L110" s="75"/>
      <c r="M110" s="75"/>
      <c r="N110" s="36" t="e">
        <f t="shared" si="3"/>
        <v>#DIV/0!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 customHeight="1" x14ac:dyDescent="0.3">
      <c r="A111" t="s">
        <v>80</v>
      </c>
      <c r="B111" s="74"/>
      <c r="C111" s="130"/>
      <c r="D111" s="130"/>
      <c r="E111" s="75"/>
      <c r="F111" s="75"/>
      <c r="G111" s="76"/>
      <c r="H111" s="76"/>
      <c r="I111" s="76"/>
      <c r="J111" s="76"/>
      <c r="K111" s="75"/>
      <c r="L111" s="75"/>
      <c r="M111" s="75"/>
      <c r="N111" s="36" t="e">
        <f t="shared" si="3"/>
        <v>#DIV/0!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 customHeight="1" x14ac:dyDescent="0.3">
      <c r="A112" t="s">
        <v>80</v>
      </c>
      <c r="B112" s="74"/>
      <c r="C112" s="130"/>
      <c r="D112" s="130"/>
      <c r="E112" s="75"/>
      <c r="F112" s="75"/>
      <c r="G112" s="76"/>
      <c r="H112" s="76"/>
      <c r="I112" s="76"/>
      <c r="J112" s="76"/>
      <c r="K112" s="75"/>
      <c r="L112" s="75"/>
      <c r="M112" s="75"/>
      <c r="N112" s="36" t="e">
        <f t="shared" si="3"/>
        <v>#DIV/0!</v>
      </c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 customHeight="1" x14ac:dyDescent="0.3">
      <c r="A113" t="s">
        <v>80</v>
      </c>
      <c r="B113" s="74"/>
      <c r="C113" s="130"/>
      <c r="D113" s="130"/>
      <c r="E113" s="75"/>
      <c r="F113" s="75"/>
      <c r="G113" s="76"/>
      <c r="H113" s="76"/>
      <c r="I113" s="76"/>
      <c r="J113" s="76"/>
      <c r="K113" s="75"/>
      <c r="L113" s="75"/>
      <c r="M113" s="75"/>
      <c r="N113" s="36" t="e">
        <f t="shared" si="3"/>
        <v>#DIV/0!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 customHeight="1" x14ac:dyDescent="0.3">
      <c r="A114" t="s">
        <v>80</v>
      </c>
      <c r="B114" s="74"/>
      <c r="C114" s="130"/>
      <c r="D114" s="130"/>
      <c r="E114" s="75"/>
      <c r="F114" s="75"/>
      <c r="G114" s="76"/>
      <c r="H114" s="76"/>
      <c r="I114" s="76"/>
      <c r="J114" s="76"/>
      <c r="K114" s="75"/>
      <c r="L114" s="75"/>
      <c r="M114" s="75"/>
      <c r="N114" s="36" t="e">
        <f t="shared" si="3"/>
        <v>#DIV/0!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 customHeight="1" x14ac:dyDescent="0.3">
      <c r="A115" t="s">
        <v>80</v>
      </c>
      <c r="B115" s="74"/>
      <c r="C115" s="130"/>
      <c r="D115" s="130"/>
      <c r="E115" s="75"/>
      <c r="F115" s="75"/>
      <c r="G115" s="76"/>
      <c r="H115" s="76"/>
      <c r="I115" s="76"/>
      <c r="J115" s="76"/>
      <c r="K115" s="75"/>
      <c r="L115" s="75"/>
      <c r="M115" s="75"/>
      <c r="N115" s="36" t="e">
        <f t="shared" si="3"/>
        <v>#DIV/0!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 customHeight="1" x14ac:dyDescent="0.3">
      <c r="A116" t="s">
        <v>80</v>
      </c>
      <c r="B116" s="33"/>
      <c r="C116" s="33"/>
      <c r="D116" s="130"/>
      <c r="E116" s="34"/>
      <c r="F116" s="34"/>
      <c r="G116" s="35"/>
      <c r="H116" s="35"/>
      <c r="I116" s="35"/>
      <c r="J116" s="35"/>
      <c r="K116" s="34"/>
      <c r="L116" s="34"/>
      <c r="M116" s="34"/>
      <c r="N116" s="36" t="e">
        <f t="shared" si="3"/>
        <v>#DIV/0!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 customHeight="1" x14ac:dyDescent="0.3">
      <c r="A117" t="s">
        <v>80</v>
      </c>
      <c r="B117" s="74"/>
      <c r="C117" s="130"/>
      <c r="D117" s="130"/>
      <c r="E117" s="75"/>
      <c r="F117" s="75"/>
      <c r="G117" s="76"/>
      <c r="H117" s="76"/>
      <c r="I117" s="76"/>
      <c r="J117" s="76"/>
      <c r="K117" s="75"/>
      <c r="L117" s="75"/>
      <c r="M117" s="75"/>
      <c r="N117" s="36" t="e">
        <f t="shared" si="3"/>
        <v>#DIV/0!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 customHeight="1" x14ac:dyDescent="0.3">
      <c r="A118" t="s">
        <v>80</v>
      </c>
      <c r="B118" s="74"/>
      <c r="C118" s="130"/>
      <c r="D118" s="130"/>
      <c r="E118" s="75"/>
      <c r="F118" s="75"/>
      <c r="G118" s="76"/>
      <c r="H118" s="76"/>
      <c r="I118" s="76"/>
      <c r="J118" s="76"/>
      <c r="K118" s="75"/>
      <c r="L118" s="75"/>
      <c r="M118" s="75"/>
      <c r="N118" s="36" t="e">
        <f t="shared" si="3"/>
        <v>#DIV/0!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 customHeight="1" x14ac:dyDescent="0.3">
      <c r="A119" t="s">
        <v>80</v>
      </c>
      <c r="B119" s="74"/>
      <c r="C119" s="130"/>
      <c r="D119" s="130"/>
      <c r="E119" s="75"/>
      <c r="F119" s="75"/>
      <c r="G119" s="76"/>
      <c r="H119" s="76"/>
      <c r="I119" s="76"/>
      <c r="J119" s="76"/>
      <c r="K119" s="75"/>
      <c r="L119" s="75"/>
      <c r="M119" s="75"/>
      <c r="N119" s="36" t="e">
        <f t="shared" si="3"/>
        <v>#DIV/0!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 customHeight="1" x14ac:dyDescent="0.3">
      <c r="A120" t="s">
        <v>80</v>
      </c>
      <c r="B120" s="74"/>
      <c r="C120" s="130"/>
      <c r="D120" s="130"/>
      <c r="E120" s="75"/>
      <c r="F120" s="75"/>
      <c r="G120" s="76"/>
      <c r="H120" s="76"/>
      <c r="I120" s="76"/>
      <c r="J120" s="76"/>
      <c r="K120" s="75"/>
      <c r="L120" s="75"/>
      <c r="M120" s="75"/>
      <c r="N120" s="36" t="e">
        <f t="shared" si="3"/>
        <v>#DIV/0!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 customHeight="1" x14ac:dyDescent="0.3">
      <c r="A121" t="s">
        <v>80</v>
      </c>
      <c r="B121" s="74"/>
      <c r="C121" s="130"/>
      <c r="D121" s="130"/>
      <c r="E121" s="75"/>
      <c r="F121" s="75"/>
      <c r="G121" s="76"/>
      <c r="H121" s="76"/>
      <c r="I121" s="76"/>
      <c r="J121" s="76"/>
      <c r="K121" s="75"/>
      <c r="L121" s="75"/>
      <c r="M121" s="75"/>
      <c r="N121" s="36" t="e">
        <f t="shared" si="3"/>
        <v>#DIV/0!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 customHeight="1" x14ac:dyDescent="0.3">
      <c r="A122" t="s">
        <v>80</v>
      </c>
      <c r="B122" s="74"/>
      <c r="C122" s="130"/>
      <c r="D122" s="130"/>
      <c r="E122" s="75"/>
      <c r="F122" s="75"/>
      <c r="G122" s="76"/>
      <c r="H122" s="76"/>
      <c r="I122" s="76"/>
      <c r="J122" s="76"/>
      <c r="K122" s="75"/>
      <c r="L122" s="75"/>
      <c r="M122" s="75"/>
      <c r="N122" s="36" t="e">
        <f t="shared" si="3"/>
        <v>#DIV/0!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 customHeight="1" x14ac:dyDescent="0.3">
      <c r="A123" t="s">
        <v>80</v>
      </c>
      <c r="B123" s="74"/>
      <c r="C123" s="130"/>
      <c r="D123" s="130"/>
      <c r="E123" s="75"/>
      <c r="F123" s="75"/>
      <c r="G123" s="76"/>
      <c r="H123" s="76"/>
      <c r="I123" s="76"/>
      <c r="J123" s="76"/>
      <c r="K123" s="75"/>
      <c r="L123" s="75"/>
      <c r="M123" s="75"/>
      <c r="N123" s="36" t="e">
        <f t="shared" si="3"/>
        <v>#DIV/0!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 customHeight="1" x14ac:dyDescent="0.3">
      <c r="A124" t="s">
        <v>80</v>
      </c>
      <c r="B124" s="33"/>
      <c r="C124" s="32"/>
      <c r="D124" s="32"/>
      <c r="E124" s="34"/>
      <c r="F124" s="34"/>
      <c r="G124" s="35"/>
      <c r="H124" s="35"/>
      <c r="I124" s="35"/>
      <c r="J124" s="35"/>
      <c r="K124" s="34"/>
      <c r="L124" s="34"/>
      <c r="M124" s="75"/>
      <c r="N124" s="36" t="e">
        <f t="shared" si="3"/>
        <v>#DIV/0!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 customHeight="1" x14ac:dyDescent="0.3">
      <c r="A125" t="s">
        <v>80</v>
      </c>
      <c r="B125" s="74"/>
      <c r="C125" s="130"/>
      <c r="D125" s="130"/>
      <c r="E125" s="75"/>
      <c r="F125" s="75"/>
      <c r="G125" s="76"/>
      <c r="H125" s="76"/>
      <c r="I125" s="76"/>
      <c r="J125" s="76"/>
      <c r="K125" s="75"/>
      <c r="L125" s="75"/>
      <c r="M125" s="75"/>
      <c r="N125" s="36" t="e">
        <f t="shared" si="3"/>
        <v>#DIV/0!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 customHeight="1" x14ac:dyDescent="0.3">
      <c r="A126" t="s">
        <v>80</v>
      </c>
      <c r="B126" s="74"/>
      <c r="C126" s="130"/>
      <c r="D126" s="130"/>
      <c r="E126" s="75"/>
      <c r="F126" s="75"/>
      <c r="G126" s="76"/>
      <c r="H126" s="76"/>
      <c r="I126" s="76"/>
      <c r="J126" s="76"/>
      <c r="K126" s="75"/>
      <c r="L126" s="75"/>
      <c r="M126" s="75"/>
      <c r="N126" s="36" t="e">
        <f t="shared" si="3"/>
        <v>#DIV/0!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 customHeight="1" x14ac:dyDescent="0.3">
      <c r="A127" t="s">
        <v>80</v>
      </c>
      <c r="B127" s="130"/>
      <c r="C127" s="130"/>
      <c r="D127" s="130"/>
      <c r="E127" s="75"/>
      <c r="F127" s="75"/>
      <c r="G127" s="76"/>
      <c r="H127" s="76"/>
      <c r="I127" s="76"/>
      <c r="J127" s="76"/>
      <c r="K127" s="75"/>
      <c r="L127" s="75"/>
      <c r="M127" s="75"/>
      <c r="N127" s="36" t="e">
        <f t="shared" si="3"/>
        <v>#DIV/0!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 customHeight="1" x14ac:dyDescent="0.3">
      <c r="A128" t="s">
        <v>80</v>
      </c>
      <c r="B128" s="74"/>
      <c r="C128" s="130"/>
      <c r="D128" s="130"/>
      <c r="E128" s="75"/>
      <c r="F128" s="75"/>
      <c r="G128" s="76"/>
      <c r="H128" s="76"/>
      <c r="I128" s="76"/>
      <c r="J128" s="76"/>
      <c r="K128" s="75"/>
      <c r="L128" s="75"/>
      <c r="M128" s="75"/>
      <c r="N128" s="36" t="e">
        <f t="shared" si="3"/>
        <v>#DIV/0!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 customHeight="1" x14ac:dyDescent="0.3">
      <c r="A129" t="s">
        <v>80</v>
      </c>
      <c r="B129" s="74"/>
      <c r="C129" s="130"/>
      <c r="D129" s="130"/>
      <c r="E129" s="75"/>
      <c r="F129" s="75"/>
      <c r="G129" s="76"/>
      <c r="H129" s="76"/>
      <c r="I129" s="76"/>
      <c r="J129" s="76"/>
      <c r="K129" s="75"/>
      <c r="L129" s="75"/>
      <c r="M129" s="75"/>
      <c r="N129" s="36" t="e">
        <f t="shared" si="3"/>
        <v>#DIV/0!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 customHeight="1" x14ac:dyDescent="0.3">
      <c r="A130" t="s">
        <v>80</v>
      </c>
      <c r="B130" s="33"/>
      <c r="C130" s="32"/>
      <c r="D130" s="32"/>
      <c r="E130" s="34"/>
      <c r="F130" s="34"/>
      <c r="G130" s="35"/>
      <c r="H130" s="35"/>
      <c r="I130" s="35"/>
      <c r="J130" s="35"/>
      <c r="K130" s="34"/>
      <c r="L130" s="34"/>
      <c r="M130" s="75"/>
      <c r="N130" s="36" t="e">
        <f t="shared" si="3"/>
        <v>#DIV/0!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 customHeight="1" x14ac:dyDescent="0.3">
      <c r="A131" t="s">
        <v>80</v>
      </c>
      <c r="B131" s="74"/>
      <c r="C131" s="130"/>
      <c r="D131" s="130"/>
      <c r="E131" s="75"/>
      <c r="F131" s="75"/>
      <c r="G131" s="76"/>
      <c r="H131" s="76"/>
      <c r="I131" s="76"/>
      <c r="J131" s="76"/>
      <c r="K131" s="75"/>
      <c r="L131" s="75"/>
      <c r="M131" s="75"/>
      <c r="N131" s="36" t="e">
        <f t="shared" si="3"/>
        <v>#DIV/0!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 customHeight="1" x14ac:dyDescent="0.3">
      <c r="A132" t="s">
        <v>80</v>
      </c>
      <c r="B132" s="74"/>
      <c r="C132" s="130"/>
      <c r="D132" s="130"/>
      <c r="E132" s="75"/>
      <c r="F132" s="75"/>
      <c r="G132" s="76"/>
      <c r="H132" s="76"/>
      <c r="I132" s="76"/>
      <c r="J132" s="76"/>
      <c r="K132" s="75"/>
      <c r="L132" s="75"/>
      <c r="M132" s="75"/>
      <c r="N132" s="36" t="e">
        <f t="shared" si="3"/>
        <v>#DIV/0!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 customHeight="1" x14ac:dyDescent="0.3">
      <c r="A133" t="s">
        <v>80</v>
      </c>
      <c r="B133" s="74"/>
      <c r="C133" s="130"/>
      <c r="D133" s="130"/>
      <c r="E133" s="75"/>
      <c r="F133" s="75"/>
      <c r="G133" s="76"/>
      <c r="H133" s="76"/>
      <c r="I133" s="76"/>
      <c r="J133" s="76"/>
      <c r="K133" s="75"/>
      <c r="L133" s="75"/>
      <c r="M133" s="75"/>
      <c r="N133" s="36" t="e">
        <f t="shared" si="3"/>
        <v>#DIV/0!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 customHeight="1" x14ac:dyDescent="0.3">
      <c r="A134" t="s">
        <v>80</v>
      </c>
      <c r="B134" s="33"/>
      <c r="C134" s="32"/>
      <c r="D134" s="32"/>
      <c r="E134" s="34"/>
      <c r="F134" s="34"/>
      <c r="G134" s="35"/>
      <c r="H134" s="35"/>
      <c r="I134" s="35"/>
      <c r="J134" s="35"/>
      <c r="K134" s="34"/>
      <c r="L134" s="34"/>
      <c r="M134" s="75"/>
      <c r="N134" s="36" t="e">
        <f t="shared" si="3"/>
        <v>#DIV/0!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 customHeight="1" x14ac:dyDescent="0.3">
      <c r="A135" t="s">
        <v>80</v>
      </c>
      <c r="B135" s="33"/>
      <c r="C135" s="32"/>
      <c r="D135" s="32"/>
      <c r="E135" s="34"/>
      <c r="F135" s="34"/>
      <c r="G135" s="35"/>
      <c r="H135" s="35"/>
      <c r="I135" s="35"/>
      <c r="J135" s="35"/>
      <c r="K135" s="34"/>
      <c r="L135" s="34"/>
      <c r="M135" s="75"/>
      <c r="N135" s="36" t="e">
        <f t="shared" si="3"/>
        <v>#DIV/0!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 customHeight="1" x14ac:dyDescent="0.3">
      <c r="A136" t="s">
        <v>80</v>
      </c>
      <c r="B136" s="130"/>
      <c r="C136" s="130"/>
      <c r="D136" s="130"/>
      <c r="E136" s="75"/>
      <c r="F136" s="75"/>
      <c r="G136" s="76"/>
      <c r="H136" s="76"/>
      <c r="I136" s="76"/>
      <c r="J136" s="76"/>
      <c r="K136" s="75"/>
      <c r="L136" s="75"/>
      <c r="M136" s="75"/>
      <c r="N136" s="36" t="e">
        <f t="shared" si="3"/>
        <v>#DIV/0!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 customHeight="1" x14ac:dyDescent="0.3">
      <c r="A137" t="s">
        <v>80</v>
      </c>
      <c r="B137" s="74"/>
      <c r="C137" s="130"/>
      <c r="D137" s="130"/>
      <c r="E137" s="75"/>
      <c r="F137" s="75"/>
      <c r="G137" s="76"/>
      <c r="H137" s="76"/>
      <c r="I137" s="76"/>
      <c r="J137" s="76"/>
      <c r="K137" s="75"/>
      <c r="L137" s="75"/>
      <c r="M137" s="75"/>
      <c r="N137" s="36" t="e">
        <f t="shared" si="3"/>
        <v>#DIV/0!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 customHeight="1" x14ac:dyDescent="0.3">
      <c r="A138" t="s">
        <v>80</v>
      </c>
      <c r="B138" s="74"/>
      <c r="C138" s="130"/>
      <c r="D138" s="130"/>
      <c r="E138" s="75"/>
      <c r="F138" s="75"/>
      <c r="G138" s="76"/>
      <c r="H138" s="76"/>
      <c r="I138" s="76"/>
      <c r="J138" s="76"/>
      <c r="K138" s="75"/>
      <c r="L138" s="75"/>
      <c r="M138" s="75"/>
      <c r="N138" s="36" t="e">
        <f t="shared" si="3"/>
        <v>#DIV/0!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 customHeight="1" x14ac:dyDescent="0.3">
      <c r="A139" t="s">
        <v>80</v>
      </c>
      <c r="B139" s="74"/>
      <c r="C139" s="130"/>
      <c r="D139" s="130"/>
      <c r="E139" s="75"/>
      <c r="F139" s="75"/>
      <c r="G139" s="76"/>
      <c r="H139" s="76"/>
      <c r="I139" s="76"/>
      <c r="J139" s="76"/>
      <c r="K139" s="75"/>
      <c r="L139" s="75"/>
      <c r="M139" s="75"/>
      <c r="N139" s="36" t="e">
        <f t="shared" si="3"/>
        <v>#DIV/0!</v>
      </c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 customHeight="1" x14ac:dyDescent="0.3">
      <c r="A140" t="s">
        <v>80</v>
      </c>
      <c r="B140" s="74"/>
      <c r="C140" s="130"/>
      <c r="D140" s="130"/>
      <c r="E140" s="75"/>
      <c r="F140" s="75"/>
      <c r="G140" s="76"/>
      <c r="H140" s="76"/>
      <c r="I140" s="76"/>
      <c r="J140" s="76"/>
      <c r="K140" s="75"/>
      <c r="L140" s="75"/>
      <c r="M140" s="75"/>
      <c r="N140" s="36" t="e">
        <f t="shared" si="3"/>
        <v>#DIV/0!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 customHeight="1" x14ac:dyDescent="0.3">
      <c r="A141" t="s">
        <v>80</v>
      </c>
      <c r="B141" s="74"/>
      <c r="C141" s="130"/>
      <c r="D141" s="130"/>
      <c r="E141" s="75"/>
      <c r="F141" s="75"/>
      <c r="G141" s="76"/>
      <c r="H141" s="76"/>
      <c r="I141" s="76"/>
      <c r="J141" s="76"/>
      <c r="K141" s="75"/>
      <c r="L141" s="75"/>
      <c r="M141" s="75"/>
      <c r="N141" s="36" t="e">
        <f t="shared" si="3"/>
        <v>#DIV/0!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 customHeight="1" x14ac:dyDescent="0.3">
      <c r="A142" t="s">
        <v>80</v>
      </c>
      <c r="B142" s="74"/>
      <c r="C142" s="130"/>
      <c r="D142" s="130"/>
      <c r="E142" s="75"/>
      <c r="F142" s="75"/>
      <c r="G142" s="76"/>
      <c r="H142" s="76"/>
      <c r="I142" s="76"/>
      <c r="J142" s="76"/>
      <c r="K142" s="75"/>
      <c r="L142" s="75"/>
      <c r="M142" s="75"/>
      <c r="N142" s="36" t="e">
        <f t="shared" si="3"/>
        <v>#DIV/0!</v>
      </c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 customHeight="1" x14ac:dyDescent="0.3">
      <c r="A143" t="s">
        <v>80</v>
      </c>
      <c r="B143" s="74"/>
      <c r="C143" s="130"/>
      <c r="D143" s="130"/>
      <c r="E143" s="75"/>
      <c r="F143" s="75"/>
      <c r="G143" s="76"/>
      <c r="H143" s="76"/>
      <c r="I143" s="76"/>
      <c r="J143" s="76"/>
      <c r="K143" s="75"/>
      <c r="L143" s="75"/>
      <c r="M143" s="75"/>
      <c r="N143" s="36" t="e">
        <f t="shared" si="3"/>
        <v>#DIV/0!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 customHeight="1" x14ac:dyDescent="0.3">
      <c r="A144" t="s">
        <v>80</v>
      </c>
      <c r="B144" s="74"/>
      <c r="C144" s="130"/>
      <c r="D144" s="130"/>
      <c r="E144" s="75"/>
      <c r="F144" s="75"/>
      <c r="G144" s="76"/>
      <c r="H144" s="76"/>
      <c r="I144" s="76"/>
      <c r="J144" s="76"/>
      <c r="K144" s="75"/>
      <c r="L144" s="75"/>
      <c r="M144" s="75"/>
      <c r="N144" s="36" t="e">
        <f t="shared" si="3"/>
        <v>#DIV/0!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 customHeight="1" x14ac:dyDescent="0.3">
      <c r="A145" t="s">
        <v>80</v>
      </c>
      <c r="B145" s="74"/>
      <c r="C145" s="130"/>
      <c r="D145" s="130"/>
      <c r="E145" s="75"/>
      <c r="F145" s="75"/>
      <c r="G145" s="76"/>
      <c r="H145" s="76"/>
      <c r="I145" s="76"/>
      <c r="J145" s="76"/>
      <c r="K145" s="75"/>
      <c r="L145" s="75"/>
      <c r="M145" s="75"/>
      <c r="N145" s="36" t="e">
        <f t="shared" si="3"/>
        <v>#DIV/0!</v>
      </c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 customHeight="1" x14ac:dyDescent="0.3">
      <c r="A146" t="s">
        <v>80</v>
      </c>
      <c r="B146" s="130"/>
      <c r="C146" s="130"/>
      <c r="D146" s="130"/>
      <c r="E146" s="75"/>
      <c r="F146" s="75"/>
      <c r="G146" s="76"/>
      <c r="H146" s="76"/>
      <c r="I146" s="76"/>
      <c r="J146" s="76"/>
      <c r="K146" s="75"/>
      <c r="L146" s="75"/>
      <c r="M146" s="75"/>
      <c r="N146" s="36" t="e">
        <f t="shared" si="3"/>
        <v>#DIV/0!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 customHeight="1" x14ac:dyDescent="0.3">
      <c r="A147" t="s">
        <v>80</v>
      </c>
      <c r="B147" s="74"/>
      <c r="C147" s="130"/>
      <c r="D147" s="130"/>
      <c r="E147" s="75"/>
      <c r="F147" s="75"/>
      <c r="G147" s="76"/>
      <c r="H147" s="76"/>
      <c r="I147" s="76"/>
      <c r="J147" s="76"/>
      <c r="K147" s="75"/>
      <c r="L147" s="75"/>
      <c r="M147" s="75"/>
      <c r="N147" s="36" t="e">
        <f t="shared" si="3"/>
        <v>#DIV/0!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 customHeight="1" x14ac:dyDescent="0.3">
      <c r="A148" t="s">
        <v>80</v>
      </c>
      <c r="B148" s="130"/>
      <c r="C148" s="130"/>
      <c r="D148" s="130"/>
      <c r="E148" s="75"/>
      <c r="F148" s="75"/>
      <c r="G148" s="76"/>
      <c r="H148" s="76"/>
      <c r="I148" s="76"/>
      <c r="J148" s="76"/>
      <c r="K148" s="75"/>
      <c r="L148" s="75"/>
      <c r="M148" s="75"/>
      <c r="N148" s="36" t="e">
        <f t="shared" si="3"/>
        <v>#DIV/0!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 customHeight="1" x14ac:dyDescent="0.3">
      <c r="A149" t="s">
        <v>80</v>
      </c>
      <c r="B149" s="74"/>
      <c r="C149" s="130"/>
      <c r="D149" s="130"/>
      <c r="E149" s="75"/>
      <c r="F149" s="75"/>
      <c r="G149" s="76"/>
      <c r="H149" s="76"/>
      <c r="I149" s="76"/>
      <c r="J149" s="76"/>
      <c r="K149" s="75"/>
      <c r="L149" s="75"/>
      <c r="M149" s="75"/>
      <c r="N149" s="36" t="e">
        <f t="shared" si="3"/>
        <v>#DIV/0!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 customHeight="1" x14ac:dyDescent="0.3">
      <c r="A150" t="s">
        <v>80</v>
      </c>
      <c r="B150" s="74"/>
      <c r="C150" s="130"/>
      <c r="D150" s="130"/>
      <c r="E150" s="75"/>
      <c r="F150" s="75"/>
      <c r="G150" s="76"/>
      <c r="H150" s="76"/>
      <c r="I150" s="76"/>
      <c r="J150" s="76"/>
      <c r="K150" s="75"/>
      <c r="L150" s="75"/>
      <c r="M150" s="75"/>
      <c r="N150" s="36" t="e">
        <f t="shared" si="3"/>
        <v>#DIV/0!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 customHeight="1" x14ac:dyDescent="0.3">
      <c r="A151" t="s">
        <v>80</v>
      </c>
      <c r="B151" s="74"/>
      <c r="C151" s="130"/>
      <c r="D151" s="130"/>
      <c r="E151" s="75"/>
      <c r="F151" s="75"/>
      <c r="G151" s="76"/>
      <c r="H151" s="76"/>
      <c r="I151" s="76"/>
      <c r="J151" s="76"/>
      <c r="K151" s="75"/>
      <c r="L151" s="75"/>
      <c r="M151" s="75"/>
      <c r="N151" s="36" t="e">
        <f t="shared" si="3"/>
        <v>#DIV/0!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 customHeight="1" x14ac:dyDescent="0.3">
      <c r="A152" t="s">
        <v>80</v>
      </c>
      <c r="B152" s="74"/>
      <c r="C152" s="130"/>
      <c r="D152" s="130"/>
      <c r="E152" s="75"/>
      <c r="F152" s="75"/>
      <c r="G152" s="76"/>
      <c r="H152" s="76"/>
      <c r="I152" s="76"/>
      <c r="J152" s="76"/>
      <c r="K152" s="75"/>
      <c r="L152" s="75"/>
      <c r="M152" s="75"/>
      <c r="N152" s="36" t="e">
        <f t="shared" si="3"/>
        <v>#DIV/0!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 customHeight="1" x14ac:dyDescent="0.3">
      <c r="A153" t="s">
        <v>80</v>
      </c>
      <c r="B153" s="74"/>
      <c r="C153" s="130"/>
      <c r="D153" s="130"/>
      <c r="E153" s="75"/>
      <c r="F153" s="75"/>
      <c r="G153" s="76"/>
      <c r="H153" s="76"/>
      <c r="I153" s="76"/>
      <c r="J153" s="76"/>
      <c r="K153" s="75"/>
      <c r="L153" s="75"/>
      <c r="M153" s="75"/>
      <c r="N153" s="36" t="e">
        <f t="shared" si="3"/>
        <v>#DIV/0!</v>
      </c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 customHeight="1" x14ac:dyDescent="0.3">
      <c r="A154" t="s">
        <v>80</v>
      </c>
      <c r="B154" s="74"/>
      <c r="C154" s="130"/>
      <c r="D154" s="130"/>
      <c r="E154" s="75"/>
      <c r="F154" s="75"/>
      <c r="G154" s="76"/>
      <c r="H154" s="76"/>
      <c r="I154" s="76"/>
      <c r="J154" s="76"/>
      <c r="K154" s="75"/>
      <c r="L154" s="75"/>
      <c r="M154" s="75"/>
      <c r="N154" s="36" t="e">
        <f t="shared" si="3"/>
        <v>#DIV/0!</v>
      </c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 customHeight="1" x14ac:dyDescent="0.3">
      <c r="A155" t="s">
        <v>80</v>
      </c>
      <c r="B155" s="74"/>
      <c r="C155" s="130"/>
      <c r="D155" s="130"/>
      <c r="E155" s="75"/>
      <c r="F155" s="75"/>
      <c r="G155" s="76"/>
      <c r="H155" s="76"/>
      <c r="I155" s="76"/>
      <c r="J155" s="76"/>
      <c r="K155" s="75"/>
      <c r="L155" s="75"/>
      <c r="M155" s="75"/>
      <c r="N155" s="36" t="e">
        <f t="shared" si="3"/>
        <v>#DIV/0!</v>
      </c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 customHeight="1" x14ac:dyDescent="0.3">
      <c r="A156" t="s">
        <v>80</v>
      </c>
      <c r="B156" s="74"/>
      <c r="C156" s="130"/>
      <c r="D156" s="130"/>
      <c r="E156" s="75"/>
      <c r="F156" s="75"/>
      <c r="G156" s="76"/>
      <c r="H156" s="76"/>
      <c r="I156" s="76"/>
      <c r="J156" s="76"/>
      <c r="K156" s="75"/>
      <c r="L156" s="75"/>
      <c r="M156" s="75"/>
      <c r="N156" s="36" t="e">
        <f t="shared" si="3"/>
        <v>#DIV/0!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 customHeight="1" x14ac:dyDescent="0.3">
      <c r="A157" t="s">
        <v>80</v>
      </c>
      <c r="B157" s="74"/>
      <c r="C157" s="130"/>
      <c r="D157" s="130"/>
      <c r="E157" s="75"/>
      <c r="F157" s="75"/>
      <c r="G157" s="76"/>
      <c r="H157" s="76"/>
      <c r="I157" s="76"/>
      <c r="J157" s="76"/>
      <c r="K157" s="75"/>
      <c r="L157" s="75"/>
      <c r="M157" s="75"/>
      <c r="N157" s="36" t="e">
        <f t="shared" si="3"/>
        <v>#DIV/0!</v>
      </c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 customHeight="1" x14ac:dyDescent="0.3">
      <c r="A158" t="s">
        <v>80</v>
      </c>
      <c r="B158" s="74"/>
      <c r="C158" s="130"/>
      <c r="D158" s="130"/>
      <c r="E158" s="75"/>
      <c r="F158" s="75"/>
      <c r="G158" s="76"/>
      <c r="H158" s="76"/>
      <c r="I158" s="76"/>
      <c r="J158" s="76"/>
      <c r="K158" s="75"/>
      <c r="L158" s="75"/>
      <c r="M158" s="75"/>
      <c r="N158" s="36" t="e">
        <f t="shared" ref="N158:N221" si="4">L158/I158</f>
        <v>#DIV/0!</v>
      </c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 customHeight="1" x14ac:dyDescent="0.3">
      <c r="A159" t="s">
        <v>80</v>
      </c>
      <c r="B159" s="74"/>
      <c r="C159" s="130"/>
      <c r="D159" s="130"/>
      <c r="E159" s="75"/>
      <c r="F159" s="75"/>
      <c r="G159" s="76"/>
      <c r="H159" s="76"/>
      <c r="I159" s="76"/>
      <c r="J159" s="76"/>
      <c r="K159" s="75"/>
      <c r="L159" s="75"/>
      <c r="M159" s="75"/>
      <c r="N159" s="36" t="e">
        <f t="shared" si="4"/>
        <v>#DIV/0!</v>
      </c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 customHeight="1" x14ac:dyDescent="0.3">
      <c r="A160" t="s">
        <v>80</v>
      </c>
      <c r="B160" s="130"/>
      <c r="C160" s="130"/>
      <c r="D160" s="130"/>
      <c r="E160" s="75"/>
      <c r="F160" s="75"/>
      <c r="G160" s="76"/>
      <c r="H160" s="76"/>
      <c r="I160" s="76"/>
      <c r="J160" s="76"/>
      <c r="K160" s="75"/>
      <c r="L160" s="75"/>
      <c r="M160" s="75"/>
      <c r="N160" s="36" t="e">
        <f t="shared" si="4"/>
        <v>#DIV/0!</v>
      </c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 customHeight="1" x14ac:dyDescent="0.3">
      <c r="A161" t="s">
        <v>80</v>
      </c>
      <c r="B161" s="74"/>
      <c r="C161" s="130"/>
      <c r="D161" s="130"/>
      <c r="E161" s="75"/>
      <c r="F161" s="75"/>
      <c r="G161" s="76"/>
      <c r="H161" s="76"/>
      <c r="I161" s="76"/>
      <c r="J161" s="76"/>
      <c r="K161" s="75"/>
      <c r="L161" s="75"/>
      <c r="M161" s="75"/>
      <c r="N161" s="36" t="e">
        <f t="shared" si="4"/>
        <v>#DIV/0!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 customHeight="1" x14ac:dyDescent="0.3">
      <c r="A162" t="s">
        <v>80</v>
      </c>
      <c r="B162" s="74"/>
      <c r="C162" s="130"/>
      <c r="D162" s="130"/>
      <c r="E162" s="75"/>
      <c r="F162" s="75"/>
      <c r="G162" s="76"/>
      <c r="H162" s="76"/>
      <c r="I162" s="76"/>
      <c r="J162" s="76"/>
      <c r="K162" s="75"/>
      <c r="L162" s="75"/>
      <c r="M162" s="75"/>
      <c r="N162" s="36" t="e">
        <f t="shared" si="4"/>
        <v>#DIV/0!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 customHeight="1" x14ac:dyDescent="0.3">
      <c r="A163" t="s">
        <v>80</v>
      </c>
      <c r="B163" s="74"/>
      <c r="C163" s="130"/>
      <c r="D163" s="130"/>
      <c r="E163" s="75"/>
      <c r="F163" s="75"/>
      <c r="G163" s="76"/>
      <c r="H163" s="76"/>
      <c r="I163" s="76"/>
      <c r="J163" s="76"/>
      <c r="K163" s="75"/>
      <c r="L163" s="75"/>
      <c r="M163" s="75"/>
      <c r="N163" s="36" t="e">
        <f t="shared" si="4"/>
        <v>#DIV/0!</v>
      </c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 customHeight="1" x14ac:dyDescent="0.3">
      <c r="A164" t="s">
        <v>80</v>
      </c>
      <c r="B164" s="74"/>
      <c r="C164" s="130"/>
      <c r="D164" s="130"/>
      <c r="E164" s="75"/>
      <c r="F164" s="75"/>
      <c r="G164" s="76"/>
      <c r="H164" s="76"/>
      <c r="I164" s="76"/>
      <c r="J164" s="35"/>
      <c r="K164" s="76"/>
      <c r="L164" s="34"/>
      <c r="M164" s="34"/>
      <c r="N164" s="36" t="e">
        <f t="shared" si="4"/>
        <v>#DIV/0!</v>
      </c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 customHeight="1" x14ac:dyDescent="0.3">
      <c r="A165" t="s">
        <v>80</v>
      </c>
      <c r="B165" s="33"/>
      <c r="C165" s="32"/>
      <c r="D165" s="32"/>
      <c r="E165" s="34"/>
      <c r="F165" s="34"/>
      <c r="G165" s="35"/>
      <c r="H165" s="35"/>
      <c r="I165" s="35"/>
      <c r="J165" s="76"/>
      <c r="K165" s="75"/>
      <c r="L165" s="75"/>
      <c r="M165" s="75"/>
      <c r="N165" s="36" t="e">
        <f t="shared" si="4"/>
        <v>#DIV/0!</v>
      </c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 customHeight="1" x14ac:dyDescent="0.3">
      <c r="A166" t="s">
        <v>80</v>
      </c>
      <c r="B166" s="74"/>
      <c r="C166" s="130"/>
      <c r="D166" s="130"/>
      <c r="E166" s="75"/>
      <c r="F166" s="75"/>
      <c r="G166" s="76"/>
      <c r="H166" s="76"/>
      <c r="I166" s="76"/>
      <c r="J166" s="76"/>
      <c r="K166" s="75"/>
      <c r="L166" s="75"/>
      <c r="M166" s="75"/>
      <c r="N166" s="36" t="e">
        <f t="shared" si="4"/>
        <v>#DIV/0!</v>
      </c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 customHeight="1" x14ac:dyDescent="0.3">
      <c r="A167" t="s">
        <v>80</v>
      </c>
      <c r="B167" s="74"/>
      <c r="C167" s="130"/>
      <c r="D167" s="130"/>
      <c r="E167" s="75"/>
      <c r="F167" s="75"/>
      <c r="G167" s="76"/>
      <c r="H167" s="76"/>
      <c r="I167" s="76"/>
      <c r="J167" s="76"/>
      <c r="K167" s="75"/>
      <c r="L167" s="75"/>
      <c r="M167" s="75"/>
      <c r="N167" s="36" t="e">
        <f t="shared" si="4"/>
        <v>#DIV/0!</v>
      </c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 customHeight="1" x14ac:dyDescent="0.3">
      <c r="A168" t="s">
        <v>80</v>
      </c>
      <c r="B168" s="74"/>
      <c r="C168" s="130"/>
      <c r="D168" s="130"/>
      <c r="E168" s="75"/>
      <c r="F168" s="75"/>
      <c r="G168" s="76"/>
      <c r="H168" s="76"/>
      <c r="I168" s="76"/>
      <c r="J168" s="76"/>
      <c r="K168" s="75"/>
      <c r="L168" s="75"/>
      <c r="M168" s="75"/>
      <c r="N168" s="36" t="e">
        <f t="shared" si="4"/>
        <v>#DIV/0!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 customHeight="1" x14ac:dyDescent="0.3">
      <c r="A169" t="s">
        <v>80</v>
      </c>
      <c r="B169" s="74"/>
      <c r="C169" s="130"/>
      <c r="D169" s="130"/>
      <c r="E169" s="75"/>
      <c r="F169" s="75"/>
      <c r="G169" s="76"/>
      <c r="H169" s="76"/>
      <c r="I169" s="76"/>
      <c r="J169" s="76"/>
      <c r="K169" s="75"/>
      <c r="L169" s="75"/>
      <c r="M169" s="75"/>
      <c r="N169" s="36" t="e">
        <f t="shared" si="4"/>
        <v>#DIV/0!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 customHeight="1" x14ac:dyDescent="0.3">
      <c r="A170" t="s">
        <v>80</v>
      </c>
      <c r="B170" s="33"/>
      <c r="C170" s="32"/>
      <c r="D170" s="32"/>
      <c r="E170" s="34"/>
      <c r="F170" s="34"/>
      <c r="G170" s="35"/>
      <c r="H170" s="35"/>
      <c r="I170" s="35"/>
      <c r="J170" s="35"/>
      <c r="K170" s="34"/>
      <c r="L170" s="34"/>
      <c r="M170" s="75"/>
      <c r="N170" s="36" t="e">
        <f t="shared" si="4"/>
        <v>#DIV/0!</v>
      </c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 customHeight="1" x14ac:dyDescent="0.3">
      <c r="A171" t="s">
        <v>80</v>
      </c>
      <c r="B171" s="74"/>
      <c r="C171" s="130"/>
      <c r="D171" s="130"/>
      <c r="E171" s="75"/>
      <c r="F171" s="75"/>
      <c r="G171" s="76"/>
      <c r="H171" s="76"/>
      <c r="I171" s="76"/>
      <c r="J171" s="76"/>
      <c r="K171" s="75"/>
      <c r="L171" s="75"/>
      <c r="M171" s="75"/>
      <c r="N171" s="36" t="e">
        <f t="shared" si="4"/>
        <v>#DIV/0!</v>
      </c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 customHeight="1" x14ac:dyDescent="0.3">
      <c r="A172" t="s">
        <v>80</v>
      </c>
      <c r="B172" s="130"/>
      <c r="C172" s="130"/>
      <c r="D172" s="130"/>
      <c r="E172" s="75"/>
      <c r="F172" s="75"/>
      <c r="G172" s="76"/>
      <c r="H172" s="76"/>
      <c r="I172" s="76"/>
      <c r="J172" s="76"/>
      <c r="K172" s="75"/>
      <c r="L172" s="75"/>
      <c r="M172" s="75"/>
      <c r="N172" s="36" t="e">
        <f t="shared" si="4"/>
        <v>#DIV/0!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 customHeight="1" x14ac:dyDescent="0.3">
      <c r="A173" t="s">
        <v>80</v>
      </c>
      <c r="B173" s="74"/>
      <c r="C173" s="130"/>
      <c r="D173" s="130"/>
      <c r="E173" s="75"/>
      <c r="F173" s="75"/>
      <c r="G173" s="76"/>
      <c r="H173" s="76"/>
      <c r="I173" s="76"/>
      <c r="J173" s="76"/>
      <c r="K173" s="75"/>
      <c r="L173" s="75"/>
      <c r="M173" s="75"/>
      <c r="N173" s="36" t="e">
        <f t="shared" si="4"/>
        <v>#DIV/0!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 customHeight="1" x14ac:dyDescent="0.3">
      <c r="A174" t="s">
        <v>80</v>
      </c>
      <c r="B174" s="74"/>
      <c r="C174" s="130"/>
      <c r="D174" s="130"/>
      <c r="E174" s="75"/>
      <c r="F174" s="75"/>
      <c r="G174" s="76"/>
      <c r="H174" s="76"/>
      <c r="I174" s="76"/>
      <c r="J174" s="76"/>
      <c r="K174" s="75"/>
      <c r="L174" s="75"/>
      <c r="M174" s="75"/>
      <c r="N174" s="36" t="e">
        <f t="shared" si="4"/>
        <v>#DIV/0!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 customHeight="1" x14ac:dyDescent="0.3">
      <c r="A175" t="s">
        <v>80</v>
      </c>
      <c r="B175" s="74"/>
      <c r="C175" s="130"/>
      <c r="D175" s="130"/>
      <c r="E175" s="75"/>
      <c r="F175" s="75"/>
      <c r="G175" s="76"/>
      <c r="H175" s="76"/>
      <c r="I175" s="76"/>
      <c r="J175" s="76"/>
      <c r="K175" s="75"/>
      <c r="L175" s="75"/>
      <c r="M175" s="75"/>
      <c r="N175" s="36" t="e">
        <f t="shared" si="4"/>
        <v>#DIV/0!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 customHeight="1" x14ac:dyDescent="0.3">
      <c r="A176" t="s">
        <v>80</v>
      </c>
      <c r="B176" s="74"/>
      <c r="C176" s="130"/>
      <c r="D176" s="130"/>
      <c r="E176" s="75"/>
      <c r="F176" s="75"/>
      <c r="G176" s="76"/>
      <c r="H176" s="76"/>
      <c r="I176" s="76"/>
      <c r="J176" s="76"/>
      <c r="K176" s="75"/>
      <c r="L176" s="75"/>
      <c r="M176" s="75"/>
      <c r="N176" s="36" t="e">
        <f t="shared" si="4"/>
        <v>#DIV/0!</v>
      </c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 customHeight="1" x14ac:dyDescent="0.3">
      <c r="A177" t="s">
        <v>80</v>
      </c>
      <c r="B177" s="130"/>
      <c r="C177" s="130"/>
      <c r="D177" s="130"/>
      <c r="E177" s="75"/>
      <c r="F177" s="75"/>
      <c r="G177" s="76"/>
      <c r="H177" s="76"/>
      <c r="I177" s="76"/>
      <c r="J177" s="76"/>
      <c r="K177" s="75"/>
      <c r="L177" s="75"/>
      <c r="M177" s="75"/>
      <c r="N177" s="36" t="e">
        <f t="shared" si="4"/>
        <v>#DIV/0!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 customHeight="1" x14ac:dyDescent="0.3">
      <c r="A178" t="s">
        <v>80</v>
      </c>
      <c r="B178" s="74"/>
      <c r="C178" s="130"/>
      <c r="D178" s="130"/>
      <c r="E178" s="75"/>
      <c r="F178" s="75"/>
      <c r="G178" s="76"/>
      <c r="H178" s="76"/>
      <c r="I178" s="76"/>
      <c r="J178" s="76"/>
      <c r="K178" s="75"/>
      <c r="L178" s="75"/>
      <c r="M178" s="75"/>
      <c r="N178" s="36" t="e">
        <f t="shared" si="4"/>
        <v>#DIV/0!</v>
      </c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 customHeight="1" x14ac:dyDescent="0.3">
      <c r="A179" t="s">
        <v>80</v>
      </c>
      <c r="B179" s="74"/>
      <c r="C179" s="130"/>
      <c r="D179" s="130"/>
      <c r="E179" s="75"/>
      <c r="F179" s="75"/>
      <c r="G179" s="76"/>
      <c r="H179" s="76"/>
      <c r="I179" s="76"/>
      <c r="J179" s="76"/>
      <c r="K179" s="75"/>
      <c r="L179" s="75"/>
      <c r="M179" s="75"/>
      <c r="N179" s="36" t="e">
        <f t="shared" si="4"/>
        <v>#DIV/0!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 customHeight="1" x14ac:dyDescent="0.3">
      <c r="A180" t="s">
        <v>80</v>
      </c>
      <c r="B180" s="74"/>
      <c r="C180" s="130"/>
      <c r="D180" s="130"/>
      <c r="E180" s="75"/>
      <c r="F180" s="75"/>
      <c r="G180" s="76"/>
      <c r="H180" s="76"/>
      <c r="I180" s="76"/>
      <c r="J180" s="76"/>
      <c r="K180" s="75"/>
      <c r="L180" s="75"/>
      <c r="M180" s="75"/>
      <c r="N180" s="36" t="e">
        <f t="shared" si="4"/>
        <v>#DIV/0!</v>
      </c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 customHeight="1" x14ac:dyDescent="0.3">
      <c r="A181" t="s">
        <v>80</v>
      </c>
      <c r="B181" s="74"/>
      <c r="C181" s="130"/>
      <c r="D181" s="130"/>
      <c r="E181" s="75"/>
      <c r="F181" s="75"/>
      <c r="G181" s="76"/>
      <c r="H181" s="76"/>
      <c r="I181" s="76"/>
      <c r="J181" s="76"/>
      <c r="K181" s="75"/>
      <c r="L181" s="75"/>
      <c r="M181" s="75"/>
      <c r="N181" s="36" t="e">
        <f t="shared" si="4"/>
        <v>#DIV/0!</v>
      </c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 customHeight="1" x14ac:dyDescent="0.3">
      <c r="A182" t="s">
        <v>80</v>
      </c>
      <c r="B182" s="74"/>
      <c r="C182" s="130"/>
      <c r="D182" s="130"/>
      <c r="E182" s="75"/>
      <c r="F182" s="75"/>
      <c r="G182" s="76"/>
      <c r="H182" s="76"/>
      <c r="I182" s="76"/>
      <c r="J182" s="76"/>
      <c r="K182" s="75"/>
      <c r="L182" s="75"/>
      <c r="M182" s="75"/>
      <c r="N182" s="36" t="e">
        <f t="shared" si="4"/>
        <v>#DIV/0!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 customHeight="1" x14ac:dyDescent="0.3">
      <c r="A183" t="s">
        <v>80</v>
      </c>
      <c r="B183" s="74"/>
      <c r="C183" s="130"/>
      <c r="D183" s="130"/>
      <c r="E183" s="75"/>
      <c r="F183" s="75"/>
      <c r="G183" s="76"/>
      <c r="H183" s="76"/>
      <c r="I183" s="76"/>
      <c r="J183" s="76"/>
      <c r="K183" s="75"/>
      <c r="L183" s="75"/>
      <c r="M183" s="75"/>
      <c r="N183" s="36" t="e">
        <f t="shared" si="4"/>
        <v>#DIV/0!</v>
      </c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 customHeight="1" x14ac:dyDescent="0.3">
      <c r="A184" t="s">
        <v>80</v>
      </c>
      <c r="B184" s="74"/>
      <c r="C184" s="130"/>
      <c r="D184" s="130"/>
      <c r="E184" s="75"/>
      <c r="F184" s="75"/>
      <c r="G184" s="76"/>
      <c r="H184" s="76"/>
      <c r="I184" s="76"/>
      <c r="J184" s="76"/>
      <c r="K184" s="75"/>
      <c r="L184" s="75"/>
      <c r="M184" s="75"/>
      <c r="N184" s="36" t="e">
        <f t="shared" si="4"/>
        <v>#DIV/0!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 customHeight="1" x14ac:dyDescent="0.3">
      <c r="A185" t="s">
        <v>80</v>
      </c>
      <c r="B185" s="74"/>
      <c r="C185" s="130"/>
      <c r="D185" s="130"/>
      <c r="E185" s="75"/>
      <c r="F185" s="75"/>
      <c r="G185" s="76"/>
      <c r="H185" s="76"/>
      <c r="I185" s="76"/>
      <c r="J185" s="76"/>
      <c r="K185" s="75"/>
      <c r="L185" s="75"/>
      <c r="M185" s="75"/>
      <c r="N185" s="36" t="e">
        <f t="shared" si="4"/>
        <v>#DIV/0!</v>
      </c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 customHeight="1" x14ac:dyDescent="0.3">
      <c r="A186" t="s">
        <v>80</v>
      </c>
      <c r="B186" s="74"/>
      <c r="C186" s="130"/>
      <c r="D186" s="130"/>
      <c r="E186" s="75"/>
      <c r="F186" s="75"/>
      <c r="G186" s="76"/>
      <c r="H186" s="76"/>
      <c r="I186" s="76"/>
      <c r="J186" s="76"/>
      <c r="K186" s="75"/>
      <c r="L186" s="75"/>
      <c r="M186" s="75"/>
      <c r="N186" s="36" t="e">
        <f t="shared" si="4"/>
        <v>#DIV/0!</v>
      </c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 customHeight="1" x14ac:dyDescent="0.3">
      <c r="A187" t="s">
        <v>80</v>
      </c>
      <c r="B187" s="74"/>
      <c r="C187" s="130"/>
      <c r="D187" s="130"/>
      <c r="E187" s="75"/>
      <c r="F187" s="75"/>
      <c r="G187" s="76"/>
      <c r="H187" s="76"/>
      <c r="I187" s="76"/>
      <c r="J187" s="76"/>
      <c r="K187" s="75"/>
      <c r="L187" s="75"/>
      <c r="M187" s="75"/>
      <c r="N187" s="36" t="e">
        <f t="shared" si="4"/>
        <v>#DIV/0!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 customHeight="1" x14ac:dyDescent="0.3">
      <c r="A188" t="s">
        <v>80</v>
      </c>
      <c r="B188" s="74"/>
      <c r="C188" s="130"/>
      <c r="D188" s="130"/>
      <c r="E188" s="75"/>
      <c r="F188" s="75"/>
      <c r="G188" s="76"/>
      <c r="H188" s="76"/>
      <c r="I188" s="76"/>
      <c r="J188" s="76"/>
      <c r="K188" s="75"/>
      <c r="L188" s="75"/>
      <c r="M188" s="75"/>
      <c r="N188" s="36" t="e">
        <f t="shared" si="4"/>
        <v>#DIV/0!</v>
      </c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 customHeight="1" x14ac:dyDescent="0.3">
      <c r="A189" t="s">
        <v>80</v>
      </c>
      <c r="B189" s="74"/>
      <c r="C189" s="130"/>
      <c r="D189" s="130"/>
      <c r="E189" s="75"/>
      <c r="F189" s="75"/>
      <c r="G189" s="76"/>
      <c r="H189" s="76"/>
      <c r="I189" s="76"/>
      <c r="J189" s="76"/>
      <c r="K189" s="75"/>
      <c r="L189" s="75"/>
      <c r="M189" s="75"/>
      <c r="N189" s="36" t="e">
        <f t="shared" si="4"/>
        <v>#DIV/0!</v>
      </c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 customHeight="1" x14ac:dyDescent="0.3">
      <c r="A190" t="s">
        <v>80</v>
      </c>
      <c r="B190" s="74"/>
      <c r="C190" s="130"/>
      <c r="D190" s="130"/>
      <c r="E190" s="75"/>
      <c r="F190" s="75"/>
      <c r="G190" s="76"/>
      <c r="H190" s="76"/>
      <c r="I190" s="76"/>
      <c r="J190" s="76"/>
      <c r="K190" s="75"/>
      <c r="L190" s="75"/>
      <c r="M190" s="75"/>
      <c r="N190" s="36" t="e">
        <f t="shared" si="4"/>
        <v>#DIV/0!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 customHeight="1" x14ac:dyDescent="0.3">
      <c r="A191" t="s">
        <v>80</v>
      </c>
      <c r="B191" s="74"/>
      <c r="C191" s="130"/>
      <c r="D191" s="130"/>
      <c r="E191" s="75"/>
      <c r="F191" s="75"/>
      <c r="G191" s="76"/>
      <c r="H191" s="76"/>
      <c r="I191" s="76"/>
      <c r="J191" s="76"/>
      <c r="K191" s="75"/>
      <c r="L191" s="75"/>
      <c r="M191" s="75"/>
      <c r="N191" s="36" t="e">
        <f t="shared" si="4"/>
        <v>#DIV/0!</v>
      </c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 customHeight="1" x14ac:dyDescent="0.3">
      <c r="A192" t="s">
        <v>80</v>
      </c>
      <c r="B192" s="74"/>
      <c r="C192" s="130"/>
      <c r="D192" s="130"/>
      <c r="E192" s="75"/>
      <c r="F192" s="75"/>
      <c r="G192" s="76"/>
      <c r="H192" s="76"/>
      <c r="I192" s="76"/>
      <c r="J192" s="76"/>
      <c r="K192" s="75"/>
      <c r="L192" s="75"/>
      <c r="M192" s="75"/>
      <c r="N192" s="36" t="e">
        <f t="shared" si="4"/>
        <v>#DIV/0!</v>
      </c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 customHeight="1" x14ac:dyDescent="0.3">
      <c r="A193" t="s">
        <v>80</v>
      </c>
      <c r="B193" s="74"/>
      <c r="C193" s="130"/>
      <c r="D193" s="130"/>
      <c r="E193" s="75"/>
      <c r="F193" s="75"/>
      <c r="G193" s="76"/>
      <c r="H193" s="76"/>
      <c r="I193" s="76"/>
      <c r="J193" s="76"/>
      <c r="K193" s="75"/>
      <c r="L193" s="75"/>
      <c r="M193" s="75"/>
      <c r="N193" s="77" t="e">
        <f t="shared" si="4"/>
        <v>#DIV/0!</v>
      </c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 customHeight="1" x14ac:dyDescent="0.3">
      <c r="A194" t="s">
        <v>80</v>
      </c>
      <c r="B194" s="74"/>
      <c r="C194" s="130"/>
      <c r="D194" s="130"/>
      <c r="E194" s="75"/>
      <c r="F194" s="75"/>
      <c r="G194" s="76"/>
      <c r="H194" s="76"/>
      <c r="I194" s="76"/>
      <c r="J194" s="76"/>
      <c r="K194" s="75"/>
      <c r="L194" s="75"/>
      <c r="M194" s="75"/>
      <c r="N194" s="77" t="e">
        <f t="shared" si="4"/>
        <v>#DIV/0!</v>
      </c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 customHeight="1" x14ac:dyDescent="0.3">
      <c r="A195" t="s">
        <v>80</v>
      </c>
      <c r="B195" s="74"/>
      <c r="C195" s="130"/>
      <c r="D195" s="130"/>
      <c r="E195" s="75"/>
      <c r="F195" s="75"/>
      <c r="G195" s="76"/>
      <c r="H195" s="76"/>
      <c r="I195" s="76"/>
      <c r="J195" s="76"/>
      <c r="K195" s="75"/>
      <c r="L195" s="75"/>
      <c r="M195" s="75"/>
      <c r="N195" s="77" t="e">
        <f t="shared" si="4"/>
        <v>#DIV/0!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 customHeight="1" x14ac:dyDescent="0.3">
      <c r="A196" t="s">
        <v>80</v>
      </c>
      <c r="B196" s="74"/>
      <c r="C196" s="130"/>
      <c r="D196" s="130"/>
      <c r="E196" s="75"/>
      <c r="F196" s="75"/>
      <c r="G196" s="76"/>
      <c r="H196" s="76"/>
      <c r="I196" s="76"/>
      <c r="J196" s="76"/>
      <c r="K196" s="75"/>
      <c r="L196" s="75"/>
      <c r="M196" s="75"/>
      <c r="N196" s="36" t="e">
        <f t="shared" si="4"/>
        <v>#DIV/0!</v>
      </c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 customHeight="1" x14ac:dyDescent="0.3">
      <c r="A197" t="s">
        <v>80</v>
      </c>
      <c r="B197" s="74"/>
      <c r="C197" s="130"/>
      <c r="D197" s="130"/>
      <c r="E197" s="75"/>
      <c r="F197" s="75"/>
      <c r="G197" s="76"/>
      <c r="H197" s="76"/>
      <c r="I197" s="76"/>
      <c r="J197" s="76"/>
      <c r="K197" s="75"/>
      <c r="L197" s="75"/>
      <c r="M197" s="75"/>
      <c r="N197" s="68" t="e">
        <f t="shared" si="4"/>
        <v>#DIV/0!</v>
      </c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 customHeight="1" x14ac:dyDescent="0.3">
      <c r="A198" t="s">
        <v>80</v>
      </c>
      <c r="B198" s="74"/>
      <c r="C198" s="130"/>
      <c r="D198" s="130"/>
      <c r="E198" s="75"/>
      <c r="F198" s="75"/>
      <c r="G198" s="76"/>
      <c r="H198" s="76"/>
      <c r="I198" s="76"/>
      <c r="J198" s="76"/>
      <c r="K198" s="75"/>
      <c r="L198" s="75"/>
      <c r="M198" s="75"/>
      <c r="N198" s="36" t="e">
        <f t="shared" si="4"/>
        <v>#DIV/0!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 customHeight="1" x14ac:dyDescent="0.3">
      <c r="A199" t="s">
        <v>80</v>
      </c>
      <c r="B199" s="74"/>
      <c r="C199" s="130"/>
      <c r="D199" s="130"/>
      <c r="E199" s="75"/>
      <c r="F199" s="75"/>
      <c r="G199" s="76"/>
      <c r="H199" s="76"/>
      <c r="I199" s="76"/>
      <c r="J199" s="76"/>
      <c r="K199" s="75"/>
      <c r="L199" s="75"/>
      <c r="M199" s="75"/>
      <c r="N199" s="36" t="e">
        <f t="shared" si="4"/>
        <v>#DIV/0!</v>
      </c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 customHeight="1" x14ac:dyDescent="0.3">
      <c r="A200" t="s">
        <v>80</v>
      </c>
      <c r="B200" s="74"/>
      <c r="C200" s="130"/>
      <c r="D200" s="130"/>
      <c r="E200" s="75"/>
      <c r="F200" s="75"/>
      <c r="G200" s="76"/>
      <c r="H200" s="76"/>
      <c r="I200" s="76"/>
      <c r="J200" s="76"/>
      <c r="K200" s="75"/>
      <c r="L200" s="75"/>
      <c r="M200" s="75"/>
      <c r="N200" s="36" t="e">
        <f t="shared" si="4"/>
        <v>#DIV/0!</v>
      </c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 customHeight="1" x14ac:dyDescent="0.3">
      <c r="A201" t="s">
        <v>80</v>
      </c>
      <c r="B201" s="74"/>
      <c r="C201" s="130"/>
      <c r="D201" s="130"/>
      <c r="E201" s="75"/>
      <c r="F201" s="75"/>
      <c r="G201" s="76"/>
      <c r="H201" s="76"/>
      <c r="I201" s="76"/>
      <c r="J201" s="76"/>
      <c r="K201" s="75"/>
      <c r="L201" s="75"/>
      <c r="M201" s="75"/>
      <c r="N201" s="36" t="e">
        <f t="shared" si="4"/>
        <v>#DIV/0!</v>
      </c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 customHeight="1" x14ac:dyDescent="0.3">
      <c r="A202" t="s">
        <v>80</v>
      </c>
      <c r="B202" s="74"/>
      <c r="C202" s="130"/>
      <c r="D202" s="130"/>
      <c r="E202" s="75"/>
      <c r="F202" s="75"/>
      <c r="G202" s="76"/>
      <c r="H202" s="76"/>
      <c r="I202" s="76"/>
      <c r="J202" s="76"/>
      <c r="K202" s="75"/>
      <c r="L202" s="75"/>
      <c r="M202" s="75"/>
      <c r="N202" s="36" t="e">
        <f t="shared" si="4"/>
        <v>#DIV/0!</v>
      </c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 customHeight="1" x14ac:dyDescent="0.3">
      <c r="A203" t="s">
        <v>80</v>
      </c>
      <c r="B203" s="74"/>
      <c r="C203" s="130"/>
      <c r="D203" s="130"/>
      <c r="E203" s="75"/>
      <c r="F203" s="75"/>
      <c r="G203" s="76"/>
      <c r="H203" s="76"/>
      <c r="I203" s="76"/>
      <c r="J203" s="76"/>
      <c r="K203" s="75"/>
      <c r="L203" s="75"/>
      <c r="M203" s="75"/>
      <c r="N203" s="36" t="e">
        <f t="shared" si="4"/>
        <v>#DIV/0!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 customHeight="1" x14ac:dyDescent="0.3">
      <c r="A204" t="s">
        <v>80</v>
      </c>
      <c r="B204" s="74"/>
      <c r="C204" s="130"/>
      <c r="D204" s="130"/>
      <c r="E204" s="75"/>
      <c r="F204" s="75"/>
      <c r="G204" s="76"/>
      <c r="H204" s="76"/>
      <c r="I204" s="76"/>
      <c r="J204" s="76"/>
      <c r="K204" s="75"/>
      <c r="L204" s="75"/>
      <c r="M204" s="75"/>
      <c r="N204" s="36" t="e">
        <f t="shared" si="4"/>
        <v>#DIV/0!</v>
      </c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 customHeight="1" x14ac:dyDescent="0.3">
      <c r="A205" t="s">
        <v>80</v>
      </c>
      <c r="B205" s="74"/>
      <c r="C205" s="130"/>
      <c r="D205" s="130"/>
      <c r="E205" s="75"/>
      <c r="F205" s="75"/>
      <c r="G205" s="76"/>
      <c r="H205" s="76"/>
      <c r="I205" s="76"/>
      <c r="J205" s="76"/>
      <c r="K205" s="75"/>
      <c r="L205" s="75"/>
      <c r="M205" s="75"/>
      <c r="N205" s="36" t="e">
        <f t="shared" si="4"/>
        <v>#DIV/0!</v>
      </c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 customHeight="1" x14ac:dyDescent="0.3">
      <c r="A206" t="s">
        <v>80</v>
      </c>
      <c r="B206" s="74"/>
      <c r="C206" s="130"/>
      <c r="D206" s="130"/>
      <c r="E206" s="75"/>
      <c r="F206" s="75"/>
      <c r="G206" s="76"/>
      <c r="H206" s="76"/>
      <c r="I206" s="76"/>
      <c r="J206" s="76"/>
      <c r="K206" s="75"/>
      <c r="L206" s="75"/>
      <c r="M206" s="75"/>
      <c r="N206" s="36" t="e">
        <f t="shared" si="4"/>
        <v>#DIV/0!</v>
      </c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 customHeight="1" x14ac:dyDescent="0.3">
      <c r="A207" t="s">
        <v>80</v>
      </c>
      <c r="B207" s="130"/>
      <c r="C207" s="130"/>
      <c r="D207" s="130"/>
      <c r="E207" s="75"/>
      <c r="F207" s="75"/>
      <c r="G207" s="76"/>
      <c r="H207" s="76"/>
      <c r="I207" s="76"/>
      <c r="J207" s="76"/>
      <c r="K207" s="75"/>
      <c r="L207" s="75"/>
      <c r="M207" s="75"/>
      <c r="N207" s="36" t="e">
        <f t="shared" si="4"/>
        <v>#DIV/0!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 customHeight="1" x14ac:dyDescent="0.3">
      <c r="A208" t="s">
        <v>80</v>
      </c>
      <c r="B208" s="74"/>
      <c r="C208" s="130"/>
      <c r="D208" s="130"/>
      <c r="E208" s="75"/>
      <c r="F208" s="75"/>
      <c r="G208" s="76"/>
      <c r="H208" s="76"/>
      <c r="I208" s="76"/>
      <c r="J208" s="76"/>
      <c r="K208" s="75"/>
      <c r="L208" s="75"/>
      <c r="M208" s="75"/>
      <c r="N208" s="36" t="e">
        <f t="shared" si="4"/>
        <v>#DIV/0!</v>
      </c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 customHeight="1" x14ac:dyDescent="0.3">
      <c r="A209" t="s">
        <v>80</v>
      </c>
      <c r="B209" s="74"/>
      <c r="C209" s="130"/>
      <c r="D209" s="130"/>
      <c r="E209" s="75"/>
      <c r="F209" s="75"/>
      <c r="G209" s="76"/>
      <c r="H209" s="76"/>
      <c r="I209" s="76"/>
      <c r="J209" s="76"/>
      <c r="K209" s="75"/>
      <c r="L209" s="75"/>
      <c r="M209" s="75"/>
      <c r="N209" s="36" t="e">
        <f t="shared" si="4"/>
        <v>#DIV/0!</v>
      </c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 customHeight="1" x14ac:dyDescent="0.3">
      <c r="A210" t="s">
        <v>80</v>
      </c>
      <c r="B210" s="74"/>
      <c r="C210" s="130"/>
      <c r="D210" s="130"/>
      <c r="E210" s="75"/>
      <c r="F210" s="75"/>
      <c r="G210" s="76"/>
      <c r="H210" s="76"/>
      <c r="I210" s="76"/>
      <c r="J210" s="76"/>
      <c r="K210" s="75"/>
      <c r="L210" s="75"/>
      <c r="M210" s="75"/>
      <c r="N210" s="36" t="e">
        <f t="shared" si="4"/>
        <v>#DIV/0!</v>
      </c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 customHeight="1" x14ac:dyDescent="0.3">
      <c r="A211" t="s">
        <v>80</v>
      </c>
      <c r="B211" s="74"/>
      <c r="C211" s="130"/>
      <c r="D211" s="130"/>
      <c r="E211" s="75"/>
      <c r="F211" s="75"/>
      <c r="G211" s="76"/>
      <c r="H211" s="76"/>
      <c r="I211" s="76"/>
      <c r="J211" s="76"/>
      <c r="K211" s="75"/>
      <c r="L211" s="75"/>
      <c r="M211" s="75"/>
      <c r="N211" s="36" t="e">
        <f t="shared" si="4"/>
        <v>#DIV/0!</v>
      </c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 customHeight="1" x14ac:dyDescent="0.3">
      <c r="A212" t="s">
        <v>80</v>
      </c>
      <c r="B212" s="33"/>
      <c r="C212" s="32"/>
      <c r="D212" s="32"/>
      <c r="E212" s="34"/>
      <c r="F212" s="34"/>
      <c r="G212" s="35"/>
      <c r="H212" s="35"/>
      <c r="I212" s="35"/>
      <c r="J212" s="35"/>
      <c r="K212" s="34"/>
      <c r="L212" s="34"/>
      <c r="M212" s="75"/>
      <c r="N212" s="36" t="e">
        <f t="shared" si="4"/>
        <v>#DIV/0!</v>
      </c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 customHeight="1" x14ac:dyDescent="0.3">
      <c r="A213" t="s">
        <v>80</v>
      </c>
      <c r="B213" s="74"/>
      <c r="C213" s="130"/>
      <c r="D213" s="130"/>
      <c r="E213" s="75"/>
      <c r="F213" s="75"/>
      <c r="G213" s="76"/>
      <c r="H213" s="76"/>
      <c r="I213" s="76"/>
      <c r="J213" s="76"/>
      <c r="K213" s="75"/>
      <c r="L213" s="75"/>
      <c r="M213" s="75"/>
      <c r="N213" s="36" t="e">
        <f t="shared" si="4"/>
        <v>#DIV/0!</v>
      </c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 customHeight="1" x14ac:dyDescent="0.3">
      <c r="A214" t="s">
        <v>80</v>
      </c>
      <c r="B214" s="74"/>
      <c r="C214" s="130"/>
      <c r="D214" s="130"/>
      <c r="E214" s="75"/>
      <c r="F214" s="75"/>
      <c r="G214" s="76"/>
      <c r="H214" s="76"/>
      <c r="I214" s="76"/>
      <c r="J214" s="76"/>
      <c r="K214" s="75"/>
      <c r="L214" s="75"/>
      <c r="M214" s="75"/>
      <c r="N214" s="36" t="e">
        <f t="shared" si="4"/>
        <v>#DIV/0!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 customHeight="1" x14ac:dyDescent="0.3">
      <c r="A215" t="s">
        <v>80</v>
      </c>
      <c r="B215" s="74"/>
      <c r="C215" s="130"/>
      <c r="D215" s="130"/>
      <c r="E215" s="75"/>
      <c r="F215" s="75"/>
      <c r="G215" s="76"/>
      <c r="H215" s="76"/>
      <c r="I215" s="76"/>
      <c r="J215" s="76"/>
      <c r="K215" s="75"/>
      <c r="L215" s="75"/>
      <c r="M215" s="75"/>
      <c r="N215" s="36" t="e">
        <f t="shared" si="4"/>
        <v>#DIV/0!</v>
      </c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 customHeight="1" x14ac:dyDescent="0.3">
      <c r="A216" t="s">
        <v>80</v>
      </c>
      <c r="B216" s="74"/>
      <c r="C216" s="130"/>
      <c r="D216" s="130"/>
      <c r="E216" s="75"/>
      <c r="F216" s="75"/>
      <c r="G216" s="76"/>
      <c r="H216" s="76"/>
      <c r="I216" s="76"/>
      <c r="J216" s="76"/>
      <c r="K216" s="75"/>
      <c r="L216" s="75"/>
      <c r="M216" s="75"/>
      <c r="N216" s="36" t="e">
        <f t="shared" si="4"/>
        <v>#DIV/0!</v>
      </c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 customHeight="1" x14ac:dyDescent="0.3">
      <c r="A217" t="s">
        <v>80</v>
      </c>
      <c r="B217" s="74"/>
      <c r="C217" s="130"/>
      <c r="D217" s="130"/>
      <c r="E217" s="75"/>
      <c r="F217" s="75"/>
      <c r="G217" s="76"/>
      <c r="H217" s="76"/>
      <c r="I217" s="76"/>
      <c r="J217" s="76"/>
      <c r="K217" s="75"/>
      <c r="L217" s="75"/>
      <c r="M217" s="75"/>
      <c r="N217" s="36" t="e">
        <f t="shared" si="4"/>
        <v>#DIV/0!</v>
      </c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 customHeight="1" x14ac:dyDescent="0.3">
      <c r="A218" t="s">
        <v>80</v>
      </c>
      <c r="B218" s="74"/>
      <c r="C218" s="130"/>
      <c r="D218" s="130"/>
      <c r="E218" s="75"/>
      <c r="F218" s="75"/>
      <c r="G218" s="76"/>
      <c r="H218" s="76"/>
      <c r="I218" s="76"/>
      <c r="J218" s="76"/>
      <c r="K218" s="75"/>
      <c r="L218" s="75"/>
      <c r="M218" s="75"/>
      <c r="N218" s="36" t="e">
        <f t="shared" si="4"/>
        <v>#DIV/0!</v>
      </c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 customHeight="1" x14ac:dyDescent="0.3">
      <c r="A219" t="s">
        <v>80</v>
      </c>
      <c r="B219" s="74"/>
      <c r="C219" s="130"/>
      <c r="D219" s="130"/>
      <c r="E219" s="75"/>
      <c r="F219" s="75"/>
      <c r="G219" s="76"/>
      <c r="H219" s="76"/>
      <c r="I219" s="76"/>
      <c r="J219" s="76"/>
      <c r="K219" s="75"/>
      <c r="L219" s="75"/>
      <c r="M219" s="75"/>
      <c r="N219" s="36" t="e">
        <f t="shared" si="4"/>
        <v>#DIV/0!</v>
      </c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 customHeight="1" x14ac:dyDescent="0.3">
      <c r="A220" t="s">
        <v>80</v>
      </c>
      <c r="B220" s="74"/>
      <c r="C220" s="130"/>
      <c r="D220" s="130"/>
      <c r="E220" s="75"/>
      <c r="F220" s="75"/>
      <c r="G220" s="76"/>
      <c r="H220" s="76"/>
      <c r="I220" s="76"/>
      <c r="J220" s="76"/>
      <c r="K220" s="75"/>
      <c r="L220" s="75"/>
      <c r="M220" s="75"/>
      <c r="N220" s="36" t="e">
        <f t="shared" si="4"/>
        <v>#DIV/0!</v>
      </c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 customHeight="1" x14ac:dyDescent="0.3">
      <c r="A221" t="s">
        <v>80</v>
      </c>
      <c r="B221" s="74"/>
      <c r="C221" s="130"/>
      <c r="D221" s="130"/>
      <c r="E221" s="75"/>
      <c r="F221" s="75"/>
      <c r="G221" s="76"/>
      <c r="H221" s="76"/>
      <c r="I221" s="76"/>
      <c r="J221" s="76"/>
      <c r="K221" s="75"/>
      <c r="L221" s="75"/>
      <c r="M221" s="75"/>
      <c r="N221" s="36" t="e">
        <f t="shared" si="4"/>
        <v>#DIV/0!</v>
      </c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 customHeight="1" x14ac:dyDescent="0.3">
      <c r="A222" t="s">
        <v>80</v>
      </c>
      <c r="B222" s="74"/>
      <c r="C222" s="130"/>
      <c r="D222" s="130"/>
      <c r="E222" s="75"/>
      <c r="F222" s="75"/>
      <c r="G222" s="76"/>
      <c r="H222" s="76"/>
      <c r="I222" s="76"/>
      <c r="J222" s="76"/>
      <c r="K222" s="75"/>
      <c r="L222" s="75"/>
      <c r="M222" s="75"/>
      <c r="N222" s="36" t="e">
        <f t="shared" ref="N222:N285" si="5">L222/I222</f>
        <v>#DIV/0!</v>
      </c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 customHeight="1" x14ac:dyDescent="0.3">
      <c r="A223" t="s">
        <v>80</v>
      </c>
      <c r="B223" s="74"/>
      <c r="C223" s="130"/>
      <c r="D223" s="130"/>
      <c r="E223" s="75"/>
      <c r="F223" s="75"/>
      <c r="G223" s="76"/>
      <c r="H223" s="76"/>
      <c r="I223" s="76"/>
      <c r="J223" s="76"/>
      <c r="K223" s="75"/>
      <c r="L223" s="75"/>
      <c r="M223" s="75"/>
      <c r="N223" s="36" t="e">
        <f t="shared" si="5"/>
        <v>#DIV/0!</v>
      </c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 customHeight="1" x14ac:dyDescent="0.3">
      <c r="A224" t="s">
        <v>80</v>
      </c>
      <c r="B224" s="74"/>
      <c r="C224" s="130"/>
      <c r="D224" s="130"/>
      <c r="E224" s="75"/>
      <c r="F224" s="75"/>
      <c r="G224" s="76"/>
      <c r="H224" s="76"/>
      <c r="I224" s="76"/>
      <c r="J224" s="76"/>
      <c r="K224" s="75"/>
      <c r="L224" s="75"/>
      <c r="M224" s="75"/>
      <c r="N224" s="36" t="e">
        <f t="shared" si="5"/>
        <v>#DIV/0!</v>
      </c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 customHeight="1" x14ac:dyDescent="0.3">
      <c r="A225" t="s">
        <v>80</v>
      </c>
      <c r="B225" s="74"/>
      <c r="C225" s="130"/>
      <c r="D225" s="130"/>
      <c r="E225" s="75"/>
      <c r="F225" s="75"/>
      <c r="G225" s="76"/>
      <c r="H225" s="76"/>
      <c r="I225" s="76"/>
      <c r="J225" s="76"/>
      <c r="K225" s="75"/>
      <c r="L225" s="75"/>
      <c r="M225" s="75"/>
      <c r="N225" s="36" t="e">
        <f t="shared" si="5"/>
        <v>#DIV/0!</v>
      </c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 customHeight="1" x14ac:dyDescent="0.3">
      <c r="A226" t="s">
        <v>80</v>
      </c>
      <c r="B226" s="74"/>
      <c r="C226" s="130"/>
      <c r="D226" s="130"/>
      <c r="E226" s="75"/>
      <c r="F226" s="75"/>
      <c r="G226" s="76"/>
      <c r="H226" s="76"/>
      <c r="I226" s="76"/>
      <c r="J226" s="76"/>
      <c r="K226" s="75"/>
      <c r="L226" s="75"/>
      <c r="M226" s="75"/>
      <c r="N226" s="36" t="e">
        <f t="shared" si="5"/>
        <v>#DIV/0!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 customHeight="1" x14ac:dyDescent="0.3">
      <c r="A227" t="s">
        <v>80</v>
      </c>
      <c r="B227" s="74"/>
      <c r="C227" s="130"/>
      <c r="D227" s="130"/>
      <c r="E227" s="75"/>
      <c r="F227" s="75"/>
      <c r="G227" s="76"/>
      <c r="H227" s="76"/>
      <c r="I227" s="76"/>
      <c r="J227" s="76"/>
      <c r="K227" s="75"/>
      <c r="L227" s="75"/>
      <c r="M227" s="75"/>
      <c r="N227" s="36" t="e">
        <f t="shared" si="5"/>
        <v>#DIV/0!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 customHeight="1" x14ac:dyDescent="0.3">
      <c r="A228" t="s">
        <v>80</v>
      </c>
      <c r="B228" s="74"/>
      <c r="C228" s="130"/>
      <c r="D228" s="130"/>
      <c r="E228" s="75"/>
      <c r="F228" s="75"/>
      <c r="G228" s="76"/>
      <c r="H228" s="76"/>
      <c r="I228" s="76"/>
      <c r="J228" s="76"/>
      <c r="K228" s="75"/>
      <c r="L228" s="75"/>
      <c r="M228" s="75"/>
      <c r="N228" s="36" t="e">
        <f t="shared" si="5"/>
        <v>#DIV/0!</v>
      </c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 customHeight="1" x14ac:dyDescent="0.3">
      <c r="A229" t="s">
        <v>80</v>
      </c>
      <c r="B229" s="74"/>
      <c r="C229" s="130"/>
      <c r="D229" s="130"/>
      <c r="E229" s="75"/>
      <c r="F229" s="75"/>
      <c r="G229" s="76"/>
      <c r="H229" s="76"/>
      <c r="I229" s="76"/>
      <c r="J229" s="76"/>
      <c r="K229" s="75"/>
      <c r="L229" s="75"/>
      <c r="M229" s="75"/>
      <c r="N229" s="36" t="e">
        <f t="shared" si="5"/>
        <v>#DIV/0!</v>
      </c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 customHeight="1" x14ac:dyDescent="0.3">
      <c r="A230" t="s">
        <v>80</v>
      </c>
      <c r="B230" s="74"/>
      <c r="C230" s="130"/>
      <c r="D230" s="130"/>
      <c r="E230" s="75"/>
      <c r="F230" s="75"/>
      <c r="G230" s="76"/>
      <c r="H230" s="76"/>
      <c r="I230" s="76"/>
      <c r="J230" s="76"/>
      <c r="K230" s="75"/>
      <c r="L230" s="75"/>
      <c r="M230" s="75"/>
      <c r="N230" s="36" t="e">
        <f t="shared" si="5"/>
        <v>#DIV/0!</v>
      </c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 customHeight="1" x14ac:dyDescent="0.3">
      <c r="A231" t="s">
        <v>80</v>
      </c>
      <c r="B231" s="74"/>
      <c r="C231" s="130"/>
      <c r="D231" s="130"/>
      <c r="E231" s="75"/>
      <c r="F231" s="75"/>
      <c r="G231" s="76"/>
      <c r="H231" s="76"/>
      <c r="I231" s="76"/>
      <c r="J231" s="76"/>
      <c r="K231" s="75"/>
      <c r="L231" s="75"/>
      <c r="M231" s="75"/>
      <c r="N231" s="36" t="e">
        <f t="shared" si="5"/>
        <v>#DIV/0!</v>
      </c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 customHeight="1" x14ac:dyDescent="0.3">
      <c r="A232" t="s">
        <v>80</v>
      </c>
      <c r="B232" s="74"/>
      <c r="C232" s="130"/>
      <c r="D232" s="130"/>
      <c r="E232" s="75"/>
      <c r="F232" s="75"/>
      <c r="G232" s="76"/>
      <c r="H232" s="76"/>
      <c r="I232" s="76"/>
      <c r="J232" s="76"/>
      <c r="K232" s="75"/>
      <c r="L232" s="75"/>
      <c r="M232" s="75"/>
      <c r="N232" s="36" t="e">
        <f t="shared" si="5"/>
        <v>#DIV/0!</v>
      </c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 customHeight="1" x14ac:dyDescent="0.3">
      <c r="A233" t="s">
        <v>80</v>
      </c>
      <c r="B233" s="74"/>
      <c r="C233" s="130"/>
      <c r="D233" s="130"/>
      <c r="E233" s="75"/>
      <c r="F233" s="75"/>
      <c r="G233" s="76"/>
      <c r="H233" s="76"/>
      <c r="I233" s="76"/>
      <c r="J233" s="76"/>
      <c r="K233" s="75"/>
      <c r="L233" s="75"/>
      <c r="M233" s="75"/>
      <c r="N233" s="36" t="e">
        <f t="shared" si="5"/>
        <v>#DIV/0!</v>
      </c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 customHeight="1" x14ac:dyDescent="0.3">
      <c r="A234" t="s">
        <v>80</v>
      </c>
      <c r="B234" s="74"/>
      <c r="C234" s="130"/>
      <c r="D234" s="130"/>
      <c r="E234" s="75"/>
      <c r="F234" s="75"/>
      <c r="G234" s="76"/>
      <c r="H234" s="76"/>
      <c r="I234" s="76"/>
      <c r="J234" s="76"/>
      <c r="K234" s="75"/>
      <c r="L234" s="75"/>
      <c r="M234" s="75"/>
      <c r="N234" s="36" t="e">
        <f t="shared" si="5"/>
        <v>#DIV/0!</v>
      </c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 customHeight="1" x14ac:dyDescent="0.3">
      <c r="A235" t="s">
        <v>80</v>
      </c>
      <c r="B235" s="74"/>
      <c r="C235" s="130"/>
      <c r="D235" s="130"/>
      <c r="E235" s="75"/>
      <c r="F235" s="75"/>
      <c r="G235" s="76"/>
      <c r="H235" s="76"/>
      <c r="I235" s="76"/>
      <c r="J235" s="76"/>
      <c r="K235" s="75"/>
      <c r="L235" s="75"/>
      <c r="M235" s="75"/>
      <c r="N235" s="36" t="e">
        <f t="shared" si="5"/>
        <v>#DIV/0!</v>
      </c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 customHeight="1" x14ac:dyDescent="0.3">
      <c r="A236" t="s">
        <v>80</v>
      </c>
      <c r="B236" s="74"/>
      <c r="C236" s="130"/>
      <c r="D236" s="130"/>
      <c r="E236" s="75"/>
      <c r="F236" s="75"/>
      <c r="G236" s="76"/>
      <c r="H236" s="76"/>
      <c r="I236" s="76"/>
      <c r="J236" s="76"/>
      <c r="K236" s="75"/>
      <c r="L236" s="75"/>
      <c r="M236" s="75"/>
      <c r="N236" s="36" t="e">
        <f t="shared" si="5"/>
        <v>#DIV/0!</v>
      </c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 customHeight="1" x14ac:dyDescent="0.3">
      <c r="A237" t="s">
        <v>80</v>
      </c>
      <c r="B237" s="74"/>
      <c r="C237" s="130"/>
      <c r="D237" s="130"/>
      <c r="E237" s="75"/>
      <c r="F237" s="75"/>
      <c r="G237" s="76"/>
      <c r="H237" s="76"/>
      <c r="I237" s="76"/>
      <c r="J237" s="76"/>
      <c r="K237" s="75"/>
      <c r="L237" s="75"/>
      <c r="M237" s="75"/>
      <c r="N237" s="36" t="e">
        <f t="shared" si="5"/>
        <v>#DIV/0!</v>
      </c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 customHeight="1" x14ac:dyDescent="0.3">
      <c r="A238" t="s">
        <v>80</v>
      </c>
      <c r="B238" s="74"/>
      <c r="C238" s="130"/>
      <c r="D238" s="130"/>
      <c r="E238" s="75"/>
      <c r="F238" s="75"/>
      <c r="G238" s="76"/>
      <c r="H238" s="76"/>
      <c r="I238" s="76"/>
      <c r="J238" s="76"/>
      <c r="K238" s="75"/>
      <c r="L238" s="75"/>
      <c r="M238" s="75"/>
      <c r="N238" s="36" t="e">
        <f t="shared" si="5"/>
        <v>#DIV/0!</v>
      </c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 customHeight="1" x14ac:dyDescent="0.3">
      <c r="A239" t="s">
        <v>80</v>
      </c>
      <c r="B239" s="74"/>
      <c r="C239" s="130"/>
      <c r="D239" s="130"/>
      <c r="E239" s="75"/>
      <c r="F239" s="75"/>
      <c r="G239" s="76"/>
      <c r="H239" s="76"/>
      <c r="I239" s="76"/>
      <c r="J239" s="76"/>
      <c r="K239" s="75"/>
      <c r="L239" s="75"/>
      <c r="M239" s="75"/>
      <c r="N239" s="36" t="e">
        <f t="shared" si="5"/>
        <v>#DIV/0!</v>
      </c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 customHeight="1" x14ac:dyDescent="0.3">
      <c r="A240" t="s">
        <v>80</v>
      </c>
      <c r="B240" s="130"/>
      <c r="C240" s="130"/>
      <c r="D240" s="130"/>
      <c r="E240" s="75"/>
      <c r="F240" s="75"/>
      <c r="G240" s="76"/>
      <c r="H240" s="76"/>
      <c r="I240" s="76"/>
      <c r="J240" s="76"/>
      <c r="K240" s="75"/>
      <c r="L240" s="75"/>
      <c r="M240" s="75"/>
      <c r="N240" s="36" t="e">
        <f t="shared" si="5"/>
        <v>#DIV/0!</v>
      </c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 customHeight="1" x14ac:dyDescent="0.3">
      <c r="A241" t="s">
        <v>80</v>
      </c>
      <c r="B241" s="74"/>
      <c r="C241" s="130"/>
      <c r="D241" s="130"/>
      <c r="E241" s="75"/>
      <c r="F241" s="75"/>
      <c r="G241" s="76"/>
      <c r="H241" s="76"/>
      <c r="I241" s="76"/>
      <c r="J241" s="76"/>
      <c r="K241" s="75"/>
      <c r="L241" s="75"/>
      <c r="M241" s="75"/>
      <c r="N241" s="36" t="e">
        <f t="shared" si="5"/>
        <v>#DIV/0!</v>
      </c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 customHeight="1" x14ac:dyDescent="0.3">
      <c r="A242" t="s">
        <v>80</v>
      </c>
      <c r="B242" s="74"/>
      <c r="C242" s="130"/>
      <c r="D242" s="130"/>
      <c r="E242" s="75"/>
      <c r="F242" s="75"/>
      <c r="G242" s="76"/>
      <c r="H242" s="76"/>
      <c r="I242" s="76"/>
      <c r="J242" s="76"/>
      <c r="K242" s="75"/>
      <c r="L242" s="75"/>
      <c r="M242" s="75"/>
      <c r="N242" s="36" t="e">
        <f t="shared" si="5"/>
        <v>#DIV/0!</v>
      </c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 customHeight="1" x14ac:dyDescent="0.3">
      <c r="A243" t="s">
        <v>80</v>
      </c>
      <c r="B243" s="74"/>
      <c r="C243" s="130"/>
      <c r="D243" s="130"/>
      <c r="E243" s="75"/>
      <c r="F243" s="75"/>
      <c r="G243" s="76"/>
      <c r="H243" s="76"/>
      <c r="I243" s="76"/>
      <c r="J243" s="76"/>
      <c r="K243" s="75"/>
      <c r="L243" s="75"/>
      <c r="M243" s="75"/>
      <c r="N243" s="36" t="e">
        <f t="shared" si="5"/>
        <v>#DIV/0!</v>
      </c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 customHeight="1" x14ac:dyDescent="0.3">
      <c r="A244" t="s">
        <v>80</v>
      </c>
      <c r="B244" s="74"/>
      <c r="C244" s="130"/>
      <c r="D244" s="130"/>
      <c r="E244" s="75"/>
      <c r="F244" s="75"/>
      <c r="G244" s="76"/>
      <c r="H244" s="76"/>
      <c r="I244" s="76"/>
      <c r="J244" s="76"/>
      <c r="K244" s="75"/>
      <c r="L244" s="75"/>
      <c r="M244" s="75"/>
      <c r="N244" s="36" t="e">
        <f t="shared" si="5"/>
        <v>#DIV/0!</v>
      </c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 customHeight="1" x14ac:dyDescent="0.3">
      <c r="A245" t="s">
        <v>80</v>
      </c>
      <c r="B245" s="74"/>
      <c r="C245" s="130"/>
      <c r="D245" s="130"/>
      <c r="E245" s="75"/>
      <c r="F245" s="75"/>
      <c r="G245" s="76"/>
      <c r="H245" s="76"/>
      <c r="I245" s="76"/>
      <c r="J245" s="76"/>
      <c r="K245" s="75"/>
      <c r="L245" s="75"/>
      <c r="M245" s="75"/>
      <c r="N245" s="36" t="e">
        <f t="shared" si="5"/>
        <v>#DIV/0!</v>
      </c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 customHeight="1" x14ac:dyDescent="0.3">
      <c r="A246" t="s">
        <v>80</v>
      </c>
      <c r="B246" s="74"/>
      <c r="C246" s="130"/>
      <c r="D246" s="130"/>
      <c r="E246" s="75"/>
      <c r="F246" s="75"/>
      <c r="G246" s="76"/>
      <c r="H246" s="76"/>
      <c r="I246" s="76"/>
      <c r="J246" s="76"/>
      <c r="K246" s="75"/>
      <c r="L246" s="75"/>
      <c r="M246" s="75"/>
      <c r="N246" s="36" t="e">
        <f t="shared" si="5"/>
        <v>#DIV/0!</v>
      </c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 customHeight="1" x14ac:dyDescent="0.3">
      <c r="A247" t="s">
        <v>80</v>
      </c>
      <c r="B247" s="33"/>
      <c r="C247" s="32"/>
      <c r="D247" s="32"/>
      <c r="E247" s="34"/>
      <c r="F247" s="34"/>
      <c r="G247" s="35"/>
      <c r="H247" s="35"/>
      <c r="I247" s="35"/>
      <c r="J247" s="35"/>
      <c r="K247" s="34"/>
      <c r="L247" s="34"/>
      <c r="M247" s="75"/>
      <c r="N247" s="36" t="e">
        <f t="shared" si="5"/>
        <v>#DIV/0!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 customHeight="1" x14ac:dyDescent="0.3">
      <c r="A248" t="s">
        <v>80</v>
      </c>
      <c r="B248" s="74"/>
      <c r="C248" s="130"/>
      <c r="D248" s="130"/>
      <c r="E248" s="75"/>
      <c r="F248" s="75"/>
      <c r="G248" s="76"/>
      <c r="H248" s="76"/>
      <c r="I248" s="76"/>
      <c r="J248" s="76"/>
      <c r="K248" s="75"/>
      <c r="L248" s="75"/>
      <c r="M248" s="75"/>
      <c r="N248" s="36" t="e">
        <f t="shared" si="5"/>
        <v>#DIV/0!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 customHeight="1" x14ac:dyDescent="0.3">
      <c r="A249" t="s">
        <v>80</v>
      </c>
      <c r="B249" s="74"/>
      <c r="C249" s="130"/>
      <c r="D249" s="130"/>
      <c r="E249" s="75"/>
      <c r="F249" s="75"/>
      <c r="G249" s="76"/>
      <c r="H249" s="76"/>
      <c r="I249" s="76"/>
      <c r="J249" s="76"/>
      <c r="K249" s="75"/>
      <c r="L249" s="75"/>
      <c r="M249" s="75"/>
      <c r="N249" s="36" t="e">
        <f t="shared" si="5"/>
        <v>#DIV/0!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 customHeight="1" x14ac:dyDescent="0.3">
      <c r="A250" t="s">
        <v>80</v>
      </c>
      <c r="B250" s="74"/>
      <c r="C250" s="130"/>
      <c r="D250" s="130"/>
      <c r="E250" s="75"/>
      <c r="F250" s="75"/>
      <c r="G250" s="76"/>
      <c r="H250" s="76"/>
      <c r="I250" s="76"/>
      <c r="J250" s="76"/>
      <c r="K250" s="75"/>
      <c r="L250" s="75"/>
      <c r="M250" s="75"/>
      <c r="N250" s="36" t="e">
        <f t="shared" si="5"/>
        <v>#DIV/0!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 customHeight="1" x14ac:dyDescent="0.3">
      <c r="A251" t="s">
        <v>80</v>
      </c>
      <c r="B251" s="74"/>
      <c r="C251" s="130"/>
      <c r="D251" s="130"/>
      <c r="E251" s="75"/>
      <c r="F251" s="75"/>
      <c r="G251" s="76"/>
      <c r="H251" s="76"/>
      <c r="I251" s="76"/>
      <c r="J251" s="76"/>
      <c r="K251" s="75"/>
      <c r="L251" s="75"/>
      <c r="M251" s="75"/>
      <c r="N251" s="36" t="e">
        <f t="shared" si="5"/>
        <v>#DIV/0!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 customHeight="1" x14ac:dyDescent="0.3">
      <c r="A252" t="s">
        <v>80</v>
      </c>
      <c r="B252" s="74"/>
      <c r="C252" s="130"/>
      <c r="D252" s="130"/>
      <c r="E252" s="75"/>
      <c r="F252" s="75"/>
      <c r="G252" s="76"/>
      <c r="H252" s="76"/>
      <c r="I252" s="76"/>
      <c r="J252" s="76"/>
      <c r="K252" s="75"/>
      <c r="L252" s="75"/>
      <c r="M252" s="75"/>
      <c r="N252" s="36" t="e">
        <f t="shared" si="5"/>
        <v>#DIV/0!</v>
      </c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 customHeight="1" x14ac:dyDescent="0.3">
      <c r="A253" t="s">
        <v>80</v>
      </c>
      <c r="B253" s="74"/>
      <c r="C253" s="130"/>
      <c r="D253" s="130"/>
      <c r="E253" s="75"/>
      <c r="F253" s="75"/>
      <c r="G253" s="76"/>
      <c r="H253" s="76"/>
      <c r="I253" s="76"/>
      <c r="J253" s="76"/>
      <c r="K253" s="75"/>
      <c r="L253" s="75"/>
      <c r="M253" s="75"/>
      <c r="N253" s="36" t="e">
        <f t="shared" si="5"/>
        <v>#DIV/0!</v>
      </c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 customHeight="1" x14ac:dyDescent="0.3">
      <c r="A254" t="s">
        <v>80</v>
      </c>
      <c r="B254" s="74"/>
      <c r="C254" s="130"/>
      <c r="D254" s="130"/>
      <c r="E254" s="75"/>
      <c r="F254" s="75"/>
      <c r="G254" s="76"/>
      <c r="H254" s="76"/>
      <c r="I254" s="76"/>
      <c r="J254" s="76"/>
      <c r="K254" s="75"/>
      <c r="L254" s="75"/>
      <c r="M254" s="75"/>
      <c r="N254" s="36" t="e">
        <f t="shared" si="5"/>
        <v>#DIV/0!</v>
      </c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 customHeight="1" x14ac:dyDescent="0.3">
      <c r="A255" t="s">
        <v>80</v>
      </c>
      <c r="B255" s="74"/>
      <c r="C255" s="130"/>
      <c r="D255" s="130"/>
      <c r="E255" s="75"/>
      <c r="F255" s="75"/>
      <c r="G255" s="76"/>
      <c r="H255" s="76"/>
      <c r="I255" s="76"/>
      <c r="J255" s="76"/>
      <c r="K255" s="75"/>
      <c r="L255" s="75"/>
      <c r="M255" s="75"/>
      <c r="N255" s="36" t="e">
        <f t="shared" si="5"/>
        <v>#DIV/0!</v>
      </c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 customHeight="1" x14ac:dyDescent="0.3">
      <c r="A256" t="s">
        <v>80</v>
      </c>
      <c r="B256" s="74"/>
      <c r="C256" s="130"/>
      <c r="D256" s="130"/>
      <c r="E256" s="75"/>
      <c r="F256" s="75"/>
      <c r="G256" s="76"/>
      <c r="H256" s="76"/>
      <c r="I256" s="76"/>
      <c r="J256" s="76"/>
      <c r="K256" s="75"/>
      <c r="L256" s="75"/>
      <c r="M256" s="75"/>
      <c r="N256" s="36" t="e">
        <f t="shared" si="5"/>
        <v>#DIV/0!</v>
      </c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 customHeight="1" x14ac:dyDescent="0.3">
      <c r="A257" t="s">
        <v>80</v>
      </c>
      <c r="B257" s="74"/>
      <c r="C257" s="130"/>
      <c r="D257" s="130"/>
      <c r="E257" s="75"/>
      <c r="F257" s="75"/>
      <c r="G257" s="76"/>
      <c r="H257" s="76"/>
      <c r="I257" s="76"/>
      <c r="J257" s="76"/>
      <c r="K257" s="75"/>
      <c r="L257" s="75"/>
      <c r="M257" s="75"/>
      <c r="N257" s="36" t="e">
        <f t="shared" si="5"/>
        <v>#DIV/0!</v>
      </c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 customHeight="1" x14ac:dyDescent="0.3">
      <c r="A258" t="s">
        <v>80</v>
      </c>
      <c r="B258" s="74"/>
      <c r="C258" s="130"/>
      <c r="D258" s="130"/>
      <c r="E258" s="75"/>
      <c r="F258" s="75"/>
      <c r="G258" s="76"/>
      <c r="H258" s="76"/>
      <c r="I258" s="76"/>
      <c r="J258" s="76"/>
      <c r="K258" s="75"/>
      <c r="L258" s="75"/>
      <c r="M258" s="75"/>
      <c r="N258" s="36" t="e">
        <f t="shared" si="5"/>
        <v>#DIV/0!</v>
      </c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 customHeight="1" x14ac:dyDescent="0.3">
      <c r="A259" t="s">
        <v>80</v>
      </c>
      <c r="B259" s="33"/>
      <c r="C259" s="33"/>
      <c r="D259" s="130"/>
      <c r="E259" s="34"/>
      <c r="F259" s="34"/>
      <c r="G259" s="35"/>
      <c r="H259" s="35"/>
      <c r="I259" s="35"/>
      <c r="J259" s="35"/>
      <c r="K259" s="34"/>
      <c r="L259" s="34"/>
      <c r="M259" s="34"/>
      <c r="N259" s="36" t="e">
        <f t="shared" si="5"/>
        <v>#DIV/0!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 customHeight="1" x14ac:dyDescent="0.3">
      <c r="A260" t="s">
        <v>80</v>
      </c>
      <c r="B260" s="74"/>
      <c r="C260" s="130"/>
      <c r="D260" s="130"/>
      <c r="E260" s="75"/>
      <c r="F260" s="75"/>
      <c r="G260" s="76"/>
      <c r="H260" s="76"/>
      <c r="I260" s="76"/>
      <c r="J260" s="76"/>
      <c r="K260" s="75"/>
      <c r="L260" s="75"/>
      <c r="M260" s="75"/>
      <c r="N260" s="36" t="e">
        <f t="shared" si="5"/>
        <v>#DIV/0!</v>
      </c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 customHeight="1" x14ac:dyDescent="0.3">
      <c r="A261" t="s">
        <v>80</v>
      </c>
      <c r="B261" s="130"/>
      <c r="C261" s="130"/>
      <c r="D261" s="130"/>
      <c r="E261" s="75"/>
      <c r="F261" s="75"/>
      <c r="G261" s="76"/>
      <c r="H261" s="76"/>
      <c r="I261" s="76"/>
      <c r="J261" s="76"/>
      <c r="K261" s="75"/>
      <c r="L261" s="75"/>
      <c r="M261" s="75"/>
      <c r="N261" s="36" t="e">
        <f t="shared" si="5"/>
        <v>#DIV/0!</v>
      </c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 customHeight="1" x14ac:dyDescent="0.3">
      <c r="A262" t="s">
        <v>80</v>
      </c>
      <c r="B262" s="33"/>
      <c r="C262" s="32"/>
      <c r="D262" s="32"/>
      <c r="E262" s="34"/>
      <c r="F262" s="34"/>
      <c r="G262" s="35"/>
      <c r="H262" s="35"/>
      <c r="I262" s="35"/>
      <c r="J262" s="35"/>
      <c r="K262" s="34"/>
      <c r="L262" s="34"/>
      <c r="M262" s="75"/>
      <c r="N262" s="36" t="e">
        <f t="shared" si="5"/>
        <v>#DIV/0!</v>
      </c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 customHeight="1" x14ac:dyDescent="0.3">
      <c r="A263" t="s">
        <v>80</v>
      </c>
      <c r="B263" s="130"/>
      <c r="C263" s="32"/>
      <c r="D263" s="130"/>
      <c r="E263" s="75"/>
      <c r="F263" s="34"/>
      <c r="G263" s="35"/>
      <c r="H263" s="35"/>
      <c r="I263" s="35"/>
      <c r="J263" s="76"/>
      <c r="K263" s="75"/>
      <c r="L263" s="75"/>
      <c r="M263" s="75"/>
      <c r="N263" s="36" t="e">
        <f t="shared" si="5"/>
        <v>#DIV/0!</v>
      </c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 customHeight="1" x14ac:dyDescent="0.3">
      <c r="A264" t="s">
        <v>80</v>
      </c>
      <c r="B264" s="33"/>
      <c r="C264" s="32"/>
      <c r="D264" s="32"/>
      <c r="E264" s="34"/>
      <c r="F264" s="34"/>
      <c r="G264" s="35"/>
      <c r="H264" s="35"/>
      <c r="I264" s="35"/>
      <c r="J264" s="35"/>
      <c r="K264" s="34"/>
      <c r="L264" s="34"/>
      <c r="M264" s="75"/>
      <c r="N264" s="36" t="e">
        <f t="shared" si="5"/>
        <v>#DIV/0!</v>
      </c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 customHeight="1" x14ac:dyDescent="0.3">
      <c r="A265" t="s">
        <v>80</v>
      </c>
      <c r="B265" s="74"/>
      <c r="C265" s="32"/>
      <c r="D265" s="130"/>
      <c r="E265" s="75"/>
      <c r="F265" s="34"/>
      <c r="G265" s="35"/>
      <c r="H265" s="35"/>
      <c r="I265" s="35"/>
      <c r="J265" s="76"/>
      <c r="K265" s="75"/>
      <c r="L265" s="75"/>
      <c r="M265" s="75"/>
      <c r="N265" s="36" t="e">
        <f t="shared" si="5"/>
        <v>#DIV/0!</v>
      </c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 customHeight="1" x14ac:dyDescent="0.3">
      <c r="A266" t="s">
        <v>80</v>
      </c>
      <c r="B266" s="74"/>
      <c r="C266" s="130"/>
      <c r="D266" s="130"/>
      <c r="E266" s="75"/>
      <c r="F266" s="75"/>
      <c r="G266" s="76"/>
      <c r="H266" s="76"/>
      <c r="I266" s="76"/>
      <c r="J266" s="76"/>
      <c r="K266" s="75"/>
      <c r="L266" s="75"/>
      <c r="M266" s="75"/>
      <c r="N266" s="36" t="e">
        <f t="shared" si="5"/>
        <v>#DIV/0!</v>
      </c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 customHeight="1" x14ac:dyDescent="0.3">
      <c r="A267" t="s">
        <v>80</v>
      </c>
      <c r="B267" s="74"/>
      <c r="C267" s="130"/>
      <c r="D267" s="130"/>
      <c r="E267" s="75"/>
      <c r="F267" s="75"/>
      <c r="G267" s="76"/>
      <c r="H267" s="76"/>
      <c r="I267" s="76"/>
      <c r="J267" s="76"/>
      <c r="K267" s="75"/>
      <c r="L267" s="75"/>
      <c r="M267" s="75"/>
      <c r="N267" s="36" t="e">
        <f t="shared" si="5"/>
        <v>#DIV/0!</v>
      </c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 customHeight="1" x14ac:dyDescent="0.3">
      <c r="A268" t="s">
        <v>80</v>
      </c>
      <c r="B268" s="130"/>
      <c r="C268" s="130"/>
      <c r="D268" s="130"/>
      <c r="E268" s="75"/>
      <c r="F268" s="75"/>
      <c r="G268" s="76"/>
      <c r="H268" s="76"/>
      <c r="I268" s="76"/>
      <c r="J268" s="76"/>
      <c r="K268" s="75"/>
      <c r="L268" s="75"/>
      <c r="M268" s="75"/>
      <c r="N268" s="36" t="e">
        <f t="shared" si="5"/>
        <v>#DIV/0!</v>
      </c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 customHeight="1" x14ac:dyDescent="0.3">
      <c r="A269" t="s">
        <v>80</v>
      </c>
      <c r="B269" s="74"/>
      <c r="C269" s="130"/>
      <c r="D269" s="130"/>
      <c r="E269" s="75"/>
      <c r="F269" s="75"/>
      <c r="G269" s="76"/>
      <c r="H269" s="76"/>
      <c r="I269" s="76"/>
      <c r="J269" s="76"/>
      <c r="K269" s="75"/>
      <c r="L269" s="75"/>
      <c r="M269" s="75"/>
      <c r="N269" s="36" t="e">
        <f t="shared" si="5"/>
        <v>#DIV/0!</v>
      </c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 customHeight="1" x14ac:dyDescent="0.3">
      <c r="A270" t="s">
        <v>80</v>
      </c>
      <c r="B270" s="74"/>
      <c r="C270" s="130"/>
      <c r="D270" s="130"/>
      <c r="E270" s="75"/>
      <c r="F270" s="75"/>
      <c r="G270" s="76"/>
      <c r="H270" s="76"/>
      <c r="I270" s="76"/>
      <c r="J270" s="76"/>
      <c r="K270" s="75"/>
      <c r="L270" s="75"/>
      <c r="M270" s="75"/>
      <c r="N270" s="36" t="e">
        <f t="shared" si="5"/>
        <v>#DIV/0!</v>
      </c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 customHeight="1" x14ac:dyDescent="0.3">
      <c r="A271" t="s">
        <v>80</v>
      </c>
      <c r="B271" s="74"/>
      <c r="C271" s="130"/>
      <c r="D271" s="130"/>
      <c r="E271" s="75"/>
      <c r="F271" s="75"/>
      <c r="G271" s="76"/>
      <c r="H271" s="76"/>
      <c r="I271" s="76"/>
      <c r="J271" s="76"/>
      <c r="K271" s="75"/>
      <c r="L271" s="75"/>
      <c r="M271" s="75"/>
      <c r="N271" s="36" t="e">
        <f t="shared" si="5"/>
        <v>#DIV/0!</v>
      </c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 customHeight="1" x14ac:dyDescent="0.3">
      <c r="A272" t="s">
        <v>80</v>
      </c>
      <c r="B272" s="33"/>
      <c r="C272" s="130"/>
      <c r="D272" s="130"/>
      <c r="E272" s="34"/>
      <c r="F272" s="34"/>
      <c r="G272" s="35"/>
      <c r="H272" s="35"/>
      <c r="I272" s="35"/>
      <c r="J272" s="76"/>
      <c r="K272" s="75"/>
      <c r="L272" s="75"/>
      <c r="M272" s="75"/>
      <c r="N272" s="36" t="e">
        <f t="shared" si="5"/>
        <v>#DIV/0!</v>
      </c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 customHeight="1" x14ac:dyDescent="0.3">
      <c r="A273" t="s">
        <v>80</v>
      </c>
      <c r="B273" s="74"/>
      <c r="C273" s="130"/>
      <c r="D273" s="130"/>
      <c r="E273" s="75"/>
      <c r="F273" s="75"/>
      <c r="G273" s="76"/>
      <c r="H273" s="76"/>
      <c r="I273" s="76"/>
      <c r="J273" s="76"/>
      <c r="K273" s="75"/>
      <c r="L273" s="75"/>
      <c r="M273" s="75"/>
      <c r="N273" s="36" t="e">
        <f t="shared" si="5"/>
        <v>#DIV/0!</v>
      </c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 customHeight="1" x14ac:dyDescent="0.3">
      <c r="A274" t="s">
        <v>80</v>
      </c>
      <c r="B274" s="74"/>
      <c r="C274" s="130"/>
      <c r="D274" s="130"/>
      <c r="E274" s="75"/>
      <c r="F274" s="75"/>
      <c r="G274" s="76"/>
      <c r="H274" s="76"/>
      <c r="I274" s="76"/>
      <c r="J274" s="76"/>
      <c r="K274" s="75"/>
      <c r="L274" s="75"/>
      <c r="M274" s="75"/>
      <c r="N274" s="36" t="e">
        <f t="shared" si="5"/>
        <v>#DIV/0!</v>
      </c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 customHeight="1" x14ac:dyDescent="0.3">
      <c r="A275" t="s">
        <v>80</v>
      </c>
      <c r="B275" s="74"/>
      <c r="C275" s="130"/>
      <c r="D275" s="130"/>
      <c r="E275" s="75"/>
      <c r="F275" s="75"/>
      <c r="G275" s="76"/>
      <c r="H275" s="76"/>
      <c r="I275" s="76"/>
      <c r="J275" s="76"/>
      <c r="K275" s="75"/>
      <c r="L275" s="75"/>
      <c r="M275" s="75"/>
      <c r="N275" s="36" t="e">
        <f t="shared" si="5"/>
        <v>#DIV/0!</v>
      </c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 customHeight="1" x14ac:dyDescent="0.3">
      <c r="A276" t="s">
        <v>80</v>
      </c>
      <c r="B276" s="74"/>
      <c r="C276" s="130"/>
      <c r="D276" s="130"/>
      <c r="E276" s="75"/>
      <c r="F276" s="75"/>
      <c r="G276" s="76"/>
      <c r="H276" s="76"/>
      <c r="I276" s="76"/>
      <c r="J276" s="76"/>
      <c r="K276" s="75"/>
      <c r="L276" s="75"/>
      <c r="M276" s="75"/>
      <c r="N276" s="36" t="e">
        <f t="shared" si="5"/>
        <v>#DIV/0!</v>
      </c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 customHeight="1" x14ac:dyDescent="0.3">
      <c r="A277" t="s">
        <v>80</v>
      </c>
      <c r="B277" s="74"/>
      <c r="C277" s="130"/>
      <c r="D277" s="130"/>
      <c r="E277" s="75"/>
      <c r="F277" s="75"/>
      <c r="G277" s="76"/>
      <c r="H277" s="76"/>
      <c r="I277" s="76"/>
      <c r="J277" s="76"/>
      <c r="K277" s="75"/>
      <c r="L277" s="75"/>
      <c r="M277" s="75"/>
      <c r="N277" s="36" t="e">
        <f t="shared" si="5"/>
        <v>#DIV/0!</v>
      </c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 customHeight="1" x14ac:dyDescent="0.3">
      <c r="A278" t="s">
        <v>80</v>
      </c>
      <c r="B278" s="33"/>
      <c r="C278" s="33"/>
      <c r="D278" s="80"/>
      <c r="E278" s="34"/>
      <c r="F278" s="34"/>
      <c r="G278" s="35"/>
      <c r="H278" s="35"/>
      <c r="I278" s="35"/>
      <c r="J278" s="35"/>
      <c r="K278" s="34"/>
      <c r="L278" s="34"/>
      <c r="M278" s="34"/>
      <c r="N278" s="36" t="e">
        <f t="shared" si="5"/>
        <v>#DIV/0!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 customHeight="1" x14ac:dyDescent="0.3">
      <c r="A279" t="s">
        <v>80</v>
      </c>
      <c r="B279" s="74"/>
      <c r="C279" s="130"/>
      <c r="D279" s="130"/>
      <c r="E279" s="75"/>
      <c r="F279" s="75"/>
      <c r="G279" s="76"/>
      <c r="H279" s="76"/>
      <c r="I279" s="76"/>
      <c r="J279" s="76"/>
      <c r="K279" s="75"/>
      <c r="L279" s="75"/>
      <c r="M279" s="75"/>
      <c r="N279" s="36" t="e">
        <f t="shared" si="5"/>
        <v>#DIV/0!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 customHeight="1" x14ac:dyDescent="0.3">
      <c r="A280" t="s">
        <v>80</v>
      </c>
      <c r="B280" s="74"/>
      <c r="C280" s="130"/>
      <c r="D280" s="130"/>
      <c r="E280" s="75"/>
      <c r="F280" s="75"/>
      <c r="G280" s="76"/>
      <c r="H280" s="76"/>
      <c r="I280" s="76"/>
      <c r="J280" s="76"/>
      <c r="K280" s="75"/>
      <c r="L280" s="75"/>
      <c r="M280" s="75"/>
      <c r="N280" s="36" t="e">
        <f t="shared" si="5"/>
        <v>#DIV/0!</v>
      </c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 customHeight="1" x14ac:dyDescent="0.3">
      <c r="A281" t="s">
        <v>80</v>
      </c>
      <c r="B281" s="74"/>
      <c r="C281" s="130"/>
      <c r="D281" s="130"/>
      <c r="E281" s="75"/>
      <c r="F281" s="75"/>
      <c r="G281" s="76"/>
      <c r="H281" s="76"/>
      <c r="I281" s="76"/>
      <c r="J281" s="76"/>
      <c r="K281" s="75"/>
      <c r="L281" s="75"/>
      <c r="M281" s="75"/>
      <c r="N281" s="36" t="e">
        <f t="shared" si="5"/>
        <v>#DIV/0!</v>
      </c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 customHeight="1" x14ac:dyDescent="0.3">
      <c r="A282" t="s">
        <v>80</v>
      </c>
      <c r="B282" s="74"/>
      <c r="C282" s="130"/>
      <c r="D282" s="130"/>
      <c r="E282" s="75"/>
      <c r="F282" s="75"/>
      <c r="G282" s="76"/>
      <c r="H282" s="76"/>
      <c r="I282" s="76"/>
      <c r="J282" s="76"/>
      <c r="K282" s="75"/>
      <c r="L282" s="75"/>
      <c r="M282" s="75"/>
      <c r="N282" s="36" t="e">
        <f t="shared" si="5"/>
        <v>#DIV/0!</v>
      </c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 customHeight="1" x14ac:dyDescent="0.3">
      <c r="A283" t="s">
        <v>80</v>
      </c>
      <c r="B283" s="74"/>
      <c r="C283" s="130"/>
      <c r="D283" s="130"/>
      <c r="E283" s="75"/>
      <c r="F283" s="75"/>
      <c r="G283" s="76"/>
      <c r="H283" s="76"/>
      <c r="I283" s="76"/>
      <c r="J283" s="76"/>
      <c r="K283" s="75"/>
      <c r="L283" s="75"/>
      <c r="M283" s="75"/>
      <c r="N283" s="36" t="e">
        <f t="shared" si="5"/>
        <v>#DIV/0!</v>
      </c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 customHeight="1" x14ac:dyDescent="0.3">
      <c r="A284" t="s">
        <v>80</v>
      </c>
      <c r="B284" s="74"/>
      <c r="C284" s="130"/>
      <c r="D284" s="130"/>
      <c r="E284" s="75"/>
      <c r="F284" s="75"/>
      <c r="G284" s="76"/>
      <c r="H284" s="76"/>
      <c r="I284" s="76"/>
      <c r="J284" s="76"/>
      <c r="K284" s="75"/>
      <c r="L284" s="75"/>
      <c r="M284" s="75"/>
      <c r="N284" s="36" t="e">
        <f t="shared" si="5"/>
        <v>#DIV/0!</v>
      </c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 customHeight="1" x14ac:dyDescent="0.3">
      <c r="A285" t="s">
        <v>80</v>
      </c>
      <c r="B285" s="74"/>
      <c r="C285" s="130"/>
      <c r="D285" s="130"/>
      <c r="E285" s="75"/>
      <c r="F285" s="75"/>
      <c r="G285" s="76"/>
      <c r="H285" s="76"/>
      <c r="I285" s="76"/>
      <c r="J285" s="76"/>
      <c r="K285" s="75"/>
      <c r="L285" s="75"/>
      <c r="M285" s="75"/>
      <c r="N285" s="36" t="e">
        <f t="shared" si="5"/>
        <v>#DIV/0!</v>
      </c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 customHeight="1" x14ac:dyDescent="0.3">
      <c r="A286" t="s">
        <v>80</v>
      </c>
      <c r="B286" s="74"/>
      <c r="C286" s="130"/>
      <c r="D286" s="130"/>
      <c r="E286" s="75"/>
      <c r="F286" s="75"/>
      <c r="G286" s="76"/>
      <c r="H286" s="76"/>
      <c r="I286" s="76"/>
      <c r="J286" s="76"/>
      <c r="K286" s="75"/>
      <c r="L286" s="75"/>
      <c r="M286" s="75"/>
      <c r="N286" s="36" t="e">
        <f t="shared" ref="N286:N349" si="6">L286/I286</f>
        <v>#DIV/0!</v>
      </c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 customHeight="1" x14ac:dyDescent="0.3">
      <c r="A287" t="s">
        <v>80</v>
      </c>
      <c r="B287" s="33"/>
      <c r="C287" s="32"/>
      <c r="D287" s="32"/>
      <c r="E287" s="34"/>
      <c r="F287" s="34"/>
      <c r="G287" s="35"/>
      <c r="H287" s="35"/>
      <c r="I287" s="35"/>
      <c r="J287" s="35"/>
      <c r="K287" s="34"/>
      <c r="L287" s="34"/>
      <c r="M287" s="75"/>
      <c r="N287" s="36" t="e">
        <f t="shared" si="6"/>
        <v>#DIV/0!</v>
      </c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 customHeight="1" x14ac:dyDescent="0.3">
      <c r="A288" t="s">
        <v>80</v>
      </c>
      <c r="B288" s="74"/>
      <c r="C288" s="130"/>
      <c r="D288" s="130"/>
      <c r="E288" s="75"/>
      <c r="F288" s="75"/>
      <c r="G288" s="76"/>
      <c r="H288" s="76"/>
      <c r="I288" s="76"/>
      <c r="J288" s="76"/>
      <c r="K288" s="75"/>
      <c r="L288" s="75"/>
      <c r="M288" s="75"/>
      <c r="N288" s="36" t="e">
        <f t="shared" si="6"/>
        <v>#DIV/0!</v>
      </c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 customHeight="1" x14ac:dyDescent="0.3">
      <c r="A289" t="s">
        <v>80</v>
      </c>
      <c r="B289" s="74"/>
      <c r="C289" s="130"/>
      <c r="D289" s="130"/>
      <c r="E289" s="75"/>
      <c r="F289" s="75"/>
      <c r="G289" s="76"/>
      <c r="H289" s="76"/>
      <c r="I289" s="76"/>
      <c r="J289" s="76"/>
      <c r="K289" s="75"/>
      <c r="L289" s="75"/>
      <c r="M289" s="75"/>
      <c r="N289" s="36" t="e">
        <f t="shared" si="6"/>
        <v>#DIV/0!</v>
      </c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 customHeight="1" x14ac:dyDescent="0.3">
      <c r="A290" t="s">
        <v>80</v>
      </c>
      <c r="B290" s="74"/>
      <c r="C290" s="130"/>
      <c r="D290" s="130"/>
      <c r="E290" s="75"/>
      <c r="F290" s="75"/>
      <c r="G290" s="76"/>
      <c r="H290" s="76"/>
      <c r="I290" s="76"/>
      <c r="J290" s="76"/>
      <c r="K290" s="75"/>
      <c r="L290" s="75"/>
      <c r="M290" s="75"/>
      <c r="N290" s="36" t="e">
        <f t="shared" si="6"/>
        <v>#DIV/0!</v>
      </c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 customHeight="1" x14ac:dyDescent="0.3">
      <c r="A291" t="s">
        <v>80</v>
      </c>
      <c r="B291" s="130"/>
      <c r="C291" s="130"/>
      <c r="D291" s="130"/>
      <c r="E291" s="75"/>
      <c r="F291" s="75"/>
      <c r="G291" s="76"/>
      <c r="H291" s="76"/>
      <c r="I291" s="76"/>
      <c r="J291" s="76"/>
      <c r="K291" s="75"/>
      <c r="L291" s="75"/>
      <c r="M291" s="75"/>
      <c r="N291" s="36" t="e">
        <f t="shared" si="6"/>
        <v>#DIV/0!</v>
      </c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 customHeight="1" x14ac:dyDescent="0.3">
      <c r="A292" t="s">
        <v>80</v>
      </c>
      <c r="B292" s="74"/>
      <c r="C292" s="130"/>
      <c r="D292" s="130"/>
      <c r="E292" s="75"/>
      <c r="F292" s="75"/>
      <c r="G292" s="76"/>
      <c r="H292" s="76"/>
      <c r="I292" s="76"/>
      <c r="J292" s="76"/>
      <c r="K292" s="75"/>
      <c r="L292" s="75"/>
      <c r="M292" s="75"/>
      <c r="N292" s="36" t="e">
        <f t="shared" si="6"/>
        <v>#DIV/0!</v>
      </c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 customHeight="1" x14ac:dyDescent="0.3">
      <c r="A293" t="s">
        <v>80</v>
      </c>
      <c r="B293" s="130"/>
      <c r="C293" s="130"/>
      <c r="D293" s="130"/>
      <c r="E293" s="75"/>
      <c r="F293" s="75"/>
      <c r="G293" s="76"/>
      <c r="H293" s="76"/>
      <c r="I293" s="76"/>
      <c r="J293" s="76"/>
      <c r="K293" s="75"/>
      <c r="L293" s="75"/>
      <c r="M293" s="75"/>
      <c r="N293" s="36" t="e">
        <f t="shared" si="6"/>
        <v>#DIV/0!</v>
      </c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 customHeight="1" x14ac:dyDescent="0.3">
      <c r="A294" t="s">
        <v>80</v>
      </c>
      <c r="B294" s="74"/>
      <c r="C294" s="130"/>
      <c r="D294" s="130"/>
      <c r="E294" s="75"/>
      <c r="F294" s="75"/>
      <c r="G294" s="76"/>
      <c r="H294" s="76"/>
      <c r="I294" s="76"/>
      <c r="J294" s="76"/>
      <c r="K294" s="75"/>
      <c r="L294" s="75"/>
      <c r="M294" s="75"/>
      <c r="N294" s="36" t="e">
        <f t="shared" si="6"/>
        <v>#DIV/0!</v>
      </c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 customHeight="1" x14ac:dyDescent="0.3">
      <c r="A295" t="s">
        <v>80</v>
      </c>
      <c r="B295" s="74"/>
      <c r="C295" s="130"/>
      <c r="D295" s="130"/>
      <c r="E295" s="75"/>
      <c r="F295" s="75"/>
      <c r="G295" s="76"/>
      <c r="H295" s="76"/>
      <c r="I295" s="76"/>
      <c r="J295" s="76"/>
      <c r="K295" s="75"/>
      <c r="L295" s="75"/>
      <c r="M295" s="75"/>
      <c r="N295" s="36" t="e">
        <f t="shared" si="6"/>
        <v>#DIV/0!</v>
      </c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 customHeight="1" x14ac:dyDescent="0.3">
      <c r="A296" t="s">
        <v>80</v>
      </c>
      <c r="B296" s="74"/>
      <c r="C296" s="130"/>
      <c r="D296" s="130"/>
      <c r="E296" s="75"/>
      <c r="F296" s="75"/>
      <c r="G296" s="76"/>
      <c r="H296" s="76"/>
      <c r="I296" s="76"/>
      <c r="J296" s="76"/>
      <c r="K296" s="75"/>
      <c r="L296" s="75"/>
      <c r="M296" s="75"/>
      <c r="N296" s="36" t="e">
        <f t="shared" si="6"/>
        <v>#DIV/0!</v>
      </c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 customHeight="1" x14ac:dyDescent="0.3">
      <c r="A297" t="s">
        <v>80</v>
      </c>
      <c r="B297" s="74"/>
      <c r="C297" s="130"/>
      <c r="D297" s="130"/>
      <c r="E297" s="75"/>
      <c r="F297" s="75"/>
      <c r="G297" s="76"/>
      <c r="H297" s="76"/>
      <c r="I297" s="76"/>
      <c r="J297" s="76"/>
      <c r="K297" s="75"/>
      <c r="L297" s="75"/>
      <c r="M297" s="75"/>
      <c r="N297" s="36" t="e">
        <f t="shared" si="6"/>
        <v>#DIV/0!</v>
      </c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 customHeight="1" x14ac:dyDescent="0.3">
      <c r="A298" t="s">
        <v>80</v>
      </c>
      <c r="B298" s="74"/>
      <c r="C298" s="130"/>
      <c r="D298" s="130"/>
      <c r="E298" s="75"/>
      <c r="F298" s="75"/>
      <c r="G298" s="76"/>
      <c r="H298" s="76"/>
      <c r="I298" s="76"/>
      <c r="J298" s="76"/>
      <c r="K298" s="75"/>
      <c r="L298" s="75"/>
      <c r="M298" s="75"/>
      <c r="N298" s="36" t="e">
        <f t="shared" si="6"/>
        <v>#DIV/0!</v>
      </c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 customHeight="1" x14ac:dyDescent="0.3">
      <c r="A299" t="s">
        <v>80</v>
      </c>
      <c r="B299" s="74"/>
      <c r="C299" s="130"/>
      <c r="D299" s="130"/>
      <c r="E299" s="75"/>
      <c r="F299" s="75"/>
      <c r="G299" s="76"/>
      <c r="H299" s="76"/>
      <c r="I299" s="76"/>
      <c r="J299" s="76"/>
      <c r="K299" s="75"/>
      <c r="L299" s="75"/>
      <c r="M299" s="75"/>
      <c r="N299" s="36" t="e">
        <f t="shared" si="6"/>
        <v>#DIV/0!</v>
      </c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 customHeight="1" x14ac:dyDescent="0.3">
      <c r="A300" t="s">
        <v>80</v>
      </c>
      <c r="B300" s="130"/>
      <c r="C300" s="130"/>
      <c r="D300" s="130"/>
      <c r="E300" s="75"/>
      <c r="F300" s="75"/>
      <c r="G300" s="76"/>
      <c r="H300" s="76"/>
      <c r="I300" s="76"/>
      <c r="J300" s="76"/>
      <c r="K300" s="75"/>
      <c r="L300" s="75"/>
      <c r="M300" s="75"/>
      <c r="N300" s="36" t="e">
        <f t="shared" si="6"/>
        <v>#DIV/0!</v>
      </c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 customHeight="1" x14ac:dyDescent="0.3">
      <c r="A301" t="s">
        <v>80</v>
      </c>
      <c r="B301" s="74"/>
      <c r="C301" s="32"/>
      <c r="D301" s="130"/>
      <c r="E301" s="75"/>
      <c r="F301" s="34"/>
      <c r="G301" s="35"/>
      <c r="H301" s="35"/>
      <c r="I301" s="35"/>
      <c r="J301" s="76"/>
      <c r="K301" s="75"/>
      <c r="L301" s="75"/>
      <c r="M301" s="75"/>
      <c r="N301" s="36" t="e">
        <f t="shared" si="6"/>
        <v>#DIV/0!</v>
      </c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 customHeight="1" x14ac:dyDescent="0.3">
      <c r="A302" t="s">
        <v>80</v>
      </c>
      <c r="B302" s="33"/>
      <c r="C302" s="32"/>
      <c r="D302" s="32"/>
      <c r="E302" s="34"/>
      <c r="F302" s="34"/>
      <c r="G302" s="35"/>
      <c r="H302" s="35"/>
      <c r="I302" s="35"/>
      <c r="J302" s="35"/>
      <c r="K302" s="34"/>
      <c r="L302" s="34"/>
      <c r="M302" s="75"/>
      <c r="N302" s="36" t="e">
        <f t="shared" si="6"/>
        <v>#DIV/0!</v>
      </c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 customHeight="1" x14ac:dyDescent="0.3">
      <c r="A303" t="s">
        <v>80</v>
      </c>
      <c r="B303" s="74"/>
      <c r="C303" s="130"/>
      <c r="D303" s="130"/>
      <c r="E303" s="75"/>
      <c r="F303" s="75"/>
      <c r="G303" s="76"/>
      <c r="H303" s="76"/>
      <c r="I303" s="76"/>
      <c r="J303" s="76"/>
      <c r="K303" s="75"/>
      <c r="L303" s="75"/>
      <c r="M303" s="75"/>
      <c r="N303" s="36" t="e">
        <f t="shared" si="6"/>
        <v>#DIV/0!</v>
      </c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 customHeight="1" x14ac:dyDescent="0.3">
      <c r="A304" t="s">
        <v>80</v>
      </c>
      <c r="B304" s="74"/>
      <c r="C304" s="130"/>
      <c r="D304" s="130"/>
      <c r="E304" s="75"/>
      <c r="F304" s="75"/>
      <c r="G304" s="76"/>
      <c r="H304" s="76"/>
      <c r="I304" s="76"/>
      <c r="J304" s="76"/>
      <c r="K304" s="75"/>
      <c r="L304" s="75"/>
      <c r="M304" s="75"/>
      <c r="N304" s="36" t="e">
        <f t="shared" si="6"/>
        <v>#DIV/0!</v>
      </c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 customHeight="1" x14ac:dyDescent="0.3">
      <c r="A305" t="s">
        <v>80</v>
      </c>
      <c r="B305" s="33"/>
      <c r="C305" s="130"/>
      <c r="D305" s="130"/>
      <c r="E305" s="34"/>
      <c r="F305" s="34"/>
      <c r="G305" s="35"/>
      <c r="H305" s="35"/>
      <c r="I305" s="35"/>
      <c r="J305" s="76"/>
      <c r="K305" s="75"/>
      <c r="L305" s="75"/>
      <c r="M305" s="75"/>
      <c r="N305" s="36" t="e">
        <f t="shared" si="6"/>
        <v>#DIV/0!</v>
      </c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 customHeight="1" x14ac:dyDescent="0.3">
      <c r="A306" t="s">
        <v>80</v>
      </c>
      <c r="B306" s="74"/>
      <c r="C306" s="130"/>
      <c r="D306" s="130"/>
      <c r="E306" s="75"/>
      <c r="F306" s="75"/>
      <c r="G306" s="76"/>
      <c r="H306" s="76"/>
      <c r="I306" s="76"/>
      <c r="J306" s="76"/>
      <c r="K306" s="75"/>
      <c r="L306" s="75"/>
      <c r="M306" s="75"/>
      <c r="N306" s="36" t="e">
        <f t="shared" si="6"/>
        <v>#DIV/0!</v>
      </c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 customHeight="1" x14ac:dyDescent="0.3">
      <c r="A307" t="s">
        <v>80</v>
      </c>
      <c r="B307" s="74"/>
      <c r="C307" s="130"/>
      <c r="D307" s="130"/>
      <c r="E307" s="75"/>
      <c r="F307" s="75"/>
      <c r="G307" s="76"/>
      <c r="H307" s="76"/>
      <c r="I307" s="76"/>
      <c r="J307" s="76"/>
      <c r="K307" s="75"/>
      <c r="L307" s="75"/>
      <c r="M307" s="75"/>
      <c r="N307" s="36" t="e">
        <f t="shared" si="6"/>
        <v>#DIV/0!</v>
      </c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 customHeight="1" x14ac:dyDescent="0.3">
      <c r="A308" t="s">
        <v>80</v>
      </c>
      <c r="B308" s="74"/>
      <c r="C308" s="130"/>
      <c r="D308" s="130"/>
      <c r="E308" s="75"/>
      <c r="F308" s="75"/>
      <c r="G308" s="76"/>
      <c r="H308" s="76"/>
      <c r="I308" s="76"/>
      <c r="J308" s="76"/>
      <c r="K308" s="75"/>
      <c r="L308" s="75"/>
      <c r="M308" s="75"/>
      <c r="N308" s="36" t="e">
        <f t="shared" si="6"/>
        <v>#DIV/0!</v>
      </c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 customHeight="1" x14ac:dyDescent="0.3">
      <c r="A309" t="s">
        <v>80</v>
      </c>
      <c r="B309" s="74"/>
      <c r="C309" s="32"/>
      <c r="D309" s="130"/>
      <c r="E309" s="75"/>
      <c r="F309" s="34"/>
      <c r="G309" s="35"/>
      <c r="H309" s="35"/>
      <c r="I309" s="35"/>
      <c r="J309" s="76"/>
      <c r="K309" s="75"/>
      <c r="L309" s="75"/>
      <c r="M309" s="75"/>
      <c r="N309" s="36" t="e">
        <f t="shared" si="6"/>
        <v>#DIV/0!</v>
      </c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 customHeight="1" x14ac:dyDescent="0.3">
      <c r="A310" t="s">
        <v>80</v>
      </c>
      <c r="B310" s="74"/>
      <c r="C310" s="130"/>
      <c r="D310" s="130"/>
      <c r="E310" s="75"/>
      <c r="F310" s="75"/>
      <c r="G310" s="76"/>
      <c r="H310" s="76"/>
      <c r="I310" s="76"/>
      <c r="J310" s="76"/>
      <c r="K310" s="75"/>
      <c r="L310" s="75"/>
      <c r="M310" s="75"/>
      <c r="N310" s="36" t="e">
        <f t="shared" si="6"/>
        <v>#DIV/0!</v>
      </c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 customHeight="1" x14ac:dyDescent="0.3">
      <c r="A311" t="s">
        <v>80</v>
      </c>
      <c r="B311" s="74"/>
      <c r="C311" s="130"/>
      <c r="D311" s="130"/>
      <c r="E311" s="75"/>
      <c r="F311" s="75"/>
      <c r="G311" s="76"/>
      <c r="H311" s="76"/>
      <c r="I311" s="76"/>
      <c r="J311" s="76"/>
      <c r="K311" s="75"/>
      <c r="L311" s="75"/>
      <c r="M311" s="75"/>
      <c r="N311" s="36" t="e">
        <f t="shared" si="6"/>
        <v>#DIV/0!</v>
      </c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 customHeight="1" x14ac:dyDescent="0.3">
      <c r="A312" t="s">
        <v>80</v>
      </c>
      <c r="B312" s="74"/>
      <c r="C312" s="130"/>
      <c r="D312" s="130"/>
      <c r="E312" s="75"/>
      <c r="F312" s="75"/>
      <c r="G312" s="76"/>
      <c r="H312" s="76"/>
      <c r="I312" s="76"/>
      <c r="J312" s="76"/>
      <c r="K312" s="75"/>
      <c r="L312" s="75"/>
      <c r="M312" s="75"/>
      <c r="N312" s="36" t="e">
        <f t="shared" si="6"/>
        <v>#DIV/0!</v>
      </c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 customHeight="1" x14ac:dyDescent="0.3">
      <c r="A313" t="s">
        <v>80</v>
      </c>
      <c r="B313" s="74"/>
      <c r="C313" s="130"/>
      <c r="D313" s="130"/>
      <c r="E313" s="75"/>
      <c r="F313" s="75"/>
      <c r="G313" s="76"/>
      <c r="H313" s="76"/>
      <c r="I313" s="76"/>
      <c r="J313" s="76"/>
      <c r="K313" s="75"/>
      <c r="L313" s="75"/>
      <c r="M313" s="75"/>
      <c r="N313" s="36" t="e">
        <f t="shared" si="6"/>
        <v>#DIV/0!</v>
      </c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 customHeight="1" x14ac:dyDescent="0.3">
      <c r="A314" t="s">
        <v>80</v>
      </c>
      <c r="B314" s="130"/>
      <c r="C314" s="130"/>
      <c r="D314" s="130"/>
      <c r="E314" s="75"/>
      <c r="F314" s="75"/>
      <c r="G314" s="76"/>
      <c r="H314" s="76"/>
      <c r="I314" s="76"/>
      <c r="J314" s="76"/>
      <c r="K314" s="75"/>
      <c r="L314" s="75"/>
      <c r="M314" s="75"/>
      <c r="N314" s="36" t="e">
        <f t="shared" si="6"/>
        <v>#DIV/0!</v>
      </c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 customHeight="1" x14ac:dyDescent="0.3">
      <c r="A315" t="s">
        <v>80</v>
      </c>
      <c r="B315" s="74"/>
      <c r="C315" s="130"/>
      <c r="D315" s="130"/>
      <c r="E315" s="75"/>
      <c r="F315" s="75"/>
      <c r="G315" s="76"/>
      <c r="H315" s="76"/>
      <c r="I315" s="76"/>
      <c r="J315" s="76"/>
      <c r="K315" s="75"/>
      <c r="L315" s="75"/>
      <c r="M315" s="75"/>
      <c r="N315" s="36" t="e">
        <f t="shared" si="6"/>
        <v>#DIV/0!</v>
      </c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 customHeight="1" x14ac:dyDescent="0.3">
      <c r="A316" t="s">
        <v>80</v>
      </c>
      <c r="B316" s="74"/>
      <c r="C316" s="130"/>
      <c r="D316" s="130"/>
      <c r="E316" s="75"/>
      <c r="F316" s="75"/>
      <c r="G316" s="76"/>
      <c r="H316" s="76"/>
      <c r="I316" s="76"/>
      <c r="J316" s="76"/>
      <c r="K316" s="75"/>
      <c r="L316" s="75"/>
      <c r="M316" s="75"/>
      <c r="N316" s="36" t="e">
        <f t="shared" si="6"/>
        <v>#DIV/0!</v>
      </c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 customHeight="1" x14ac:dyDescent="0.3">
      <c r="A317" t="s">
        <v>80</v>
      </c>
      <c r="B317" s="74"/>
      <c r="C317" s="130"/>
      <c r="D317" s="130"/>
      <c r="E317" s="75"/>
      <c r="F317" s="75"/>
      <c r="G317" s="76"/>
      <c r="H317" s="76"/>
      <c r="I317" s="76"/>
      <c r="J317" s="76"/>
      <c r="K317" s="75"/>
      <c r="L317" s="75"/>
      <c r="M317" s="75"/>
      <c r="N317" s="36" t="e">
        <f t="shared" si="6"/>
        <v>#DIV/0!</v>
      </c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 customHeight="1" x14ac:dyDescent="0.3">
      <c r="A318" t="s">
        <v>80</v>
      </c>
      <c r="B318" s="74"/>
      <c r="C318" s="130"/>
      <c r="D318" s="130"/>
      <c r="E318" s="75"/>
      <c r="F318" s="75"/>
      <c r="G318" s="76"/>
      <c r="H318" s="76"/>
      <c r="I318" s="76"/>
      <c r="J318" s="76"/>
      <c r="K318" s="75"/>
      <c r="L318" s="75"/>
      <c r="M318" s="75"/>
      <c r="N318" s="36" t="e">
        <f t="shared" si="6"/>
        <v>#DIV/0!</v>
      </c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 customHeight="1" x14ac:dyDescent="0.3">
      <c r="A319" t="s">
        <v>80</v>
      </c>
      <c r="B319" s="74"/>
      <c r="C319" s="130"/>
      <c r="D319" s="130"/>
      <c r="E319" s="75"/>
      <c r="F319" s="75"/>
      <c r="G319" s="76"/>
      <c r="H319" s="76"/>
      <c r="I319" s="76"/>
      <c r="J319" s="76"/>
      <c r="K319" s="75"/>
      <c r="L319" s="75"/>
      <c r="M319" s="75"/>
      <c r="N319" s="36" t="e">
        <f t="shared" si="6"/>
        <v>#DIV/0!</v>
      </c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 customHeight="1" x14ac:dyDescent="0.3">
      <c r="A320" t="s">
        <v>80</v>
      </c>
      <c r="B320" s="74"/>
      <c r="C320" s="130"/>
      <c r="D320" s="130"/>
      <c r="E320" s="75"/>
      <c r="F320" s="75"/>
      <c r="G320" s="76"/>
      <c r="H320" s="76"/>
      <c r="I320" s="76"/>
      <c r="J320" s="76"/>
      <c r="K320" s="75"/>
      <c r="L320" s="75"/>
      <c r="M320" s="75"/>
      <c r="N320" s="36" t="e">
        <f t="shared" si="6"/>
        <v>#DIV/0!</v>
      </c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 customHeight="1" x14ac:dyDescent="0.3">
      <c r="A321" t="s">
        <v>80</v>
      </c>
      <c r="B321" s="74"/>
      <c r="C321" s="130"/>
      <c r="D321" s="130"/>
      <c r="E321" s="75"/>
      <c r="F321" s="75"/>
      <c r="G321" s="76"/>
      <c r="H321" s="76"/>
      <c r="I321" s="76"/>
      <c r="J321" s="76"/>
      <c r="K321" s="75"/>
      <c r="L321" s="75"/>
      <c r="M321" s="75"/>
      <c r="N321" s="36" t="e">
        <f t="shared" si="6"/>
        <v>#DIV/0!</v>
      </c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 customHeight="1" x14ac:dyDescent="0.3">
      <c r="A322" t="s">
        <v>80</v>
      </c>
      <c r="B322" s="74"/>
      <c r="C322" s="130"/>
      <c r="D322" s="130"/>
      <c r="E322" s="75"/>
      <c r="F322" s="75"/>
      <c r="G322" s="76"/>
      <c r="H322" s="76"/>
      <c r="I322" s="76"/>
      <c r="J322" s="76"/>
      <c r="K322" s="75"/>
      <c r="L322" s="75"/>
      <c r="M322" s="75"/>
      <c r="N322" s="36" t="e">
        <f t="shared" si="6"/>
        <v>#DIV/0!</v>
      </c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 customHeight="1" x14ac:dyDescent="0.3">
      <c r="A323" t="s">
        <v>80</v>
      </c>
      <c r="B323" s="74"/>
      <c r="C323" s="130"/>
      <c r="D323" s="130"/>
      <c r="E323" s="75"/>
      <c r="F323" s="75"/>
      <c r="G323" s="76"/>
      <c r="H323" s="76"/>
      <c r="I323" s="76"/>
      <c r="J323" s="76"/>
      <c r="K323" s="75"/>
      <c r="L323" s="75"/>
      <c r="M323" s="75"/>
      <c r="N323" s="36" t="e">
        <f t="shared" si="6"/>
        <v>#DIV/0!</v>
      </c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 customHeight="1" x14ac:dyDescent="0.3">
      <c r="A324" t="s">
        <v>80</v>
      </c>
      <c r="B324" s="33"/>
      <c r="C324" s="130"/>
      <c r="D324" s="130"/>
      <c r="E324" s="34"/>
      <c r="F324" s="34"/>
      <c r="G324" s="35"/>
      <c r="H324" s="35"/>
      <c r="I324" s="35"/>
      <c r="J324" s="76"/>
      <c r="K324" s="75"/>
      <c r="L324" s="75"/>
      <c r="M324" s="75"/>
      <c r="N324" s="36" t="e">
        <f t="shared" si="6"/>
        <v>#DIV/0!</v>
      </c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 customHeight="1" x14ac:dyDescent="0.3">
      <c r="A325" t="s">
        <v>80</v>
      </c>
      <c r="B325" s="74"/>
      <c r="C325" s="130"/>
      <c r="D325" s="130"/>
      <c r="E325" s="75"/>
      <c r="F325" s="75"/>
      <c r="G325" s="76"/>
      <c r="H325" s="76"/>
      <c r="I325" s="76"/>
      <c r="J325" s="76"/>
      <c r="K325" s="75"/>
      <c r="L325" s="75"/>
      <c r="M325" s="75"/>
      <c r="N325" s="36" t="e">
        <f t="shared" si="6"/>
        <v>#DIV/0!</v>
      </c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 customHeight="1" x14ac:dyDescent="0.3">
      <c r="A326" t="s">
        <v>80</v>
      </c>
      <c r="B326" s="74"/>
      <c r="C326" s="130"/>
      <c r="D326" s="130"/>
      <c r="E326" s="75"/>
      <c r="F326" s="75"/>
      <c r="G326" s="76"/>
      <c r="H326" s="76"/>
      <c r="I326" s="76"/>
      <c r="J326" s="76"/>
      <c r="K326" s="75"/>
      <c r="L326" s="75"/>
      <c r="M326" s="75"/>
      <c r="N326" s="36" t="e">
        <f t="shared" si="6"/>
        <v>#DIV/0!</v>
      </c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 customHeight="1" x14ac:dyDescent="0.3">
      <c r="A327" t="s">
        <v>80</v>
      </c>
      <c r="B327" s="74"/>
      <c r="C327" s="130"/>
      <c r="D327" s="130"/>
      <c r="E327" s="75"/>
      <c r="F327" s="75"/>
      <c r="G327" s="76"/>
      <c r="H327" s="76"/>
      <c r="I327" s="76"/>
      <c r="J327" s="76"/>
      <c r="K327" s="75"/>
      <c r="L327" s="75"/>
      <c r="M327" s="75"/>
      <c r="N327" s="36" t="e">
        <f t="shared" si="6"/>
        <v>#DIV/0!</v>
      </c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 customHeight="1" x14ac:dyDescent="0.3">
      <c r="A328" t="s">
        <v>80</v>
      </c>
      <c r="B328" s="74"/>
      <c r="C328" s="130"/>
      <c r="D328" s="130"/>
      <c r="E328" s="75"/>
      <c r="F328" s="75"/>
      <c r="G328" s="76"/>
      <c r="H328" s="76"/>
      <c r="I328" s="76"/>
      <c r="J328" s="76"/>
      <c r="K328" s="75"/>
      <c r="L328" s="75"/>
      <c r="M328" s="75"/>
      <c r="N328" s="36" t="e">
        <f t="shared" si="6"/>
        <v>#DIV/0!</v>
      </c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 customHeight="1" x14ac:dyDescent="0.3">
      <c r="A329" t="s">
        <v>80</v>
      </c>
      <c r="B329" s="74"/>
      <c r="C329" s="130"/>
      <c r="D329" s="130"/>
      <c r="E329" s="75"/>
      <c r="F329" s="75"/>
      <c r="G329" s="76"/>
      <c r="H329" s="76"/>
      <c r="I329" s="76"/>
      <c r="J329" s="76"/>
      <c r="K329" s="75"/>
      <c r="L329" s="75"/>
      <c r="M329" s="75"/>
      <c r="N329" s="36" t="e">
        <f t="shared" si="6"/>
        <v>#DIV/0!</v>
      </c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 customHeight="1" x14ac:dyDescent="0.3">
      <c r="A330" t="s">
        <v>80</v>
      </c>
      <c r="B330" s="74"/>
      <c r="C330" s="130"/>
      <c r="D330" s="130"/>
      <c r="E330" s="75"/>
      <c r="F330" s="75"/>
      <c r="G330" s="76"/>
      <c r="H330" s="76"/>
      <c r="I330" s="76"/>
      <c r="J330" s="76"/>
      <c r="K330" s="75"/>
      <c r="L330" s="75"/>
      <c r="M330" s="75"/>
      <c r="N330" s="36" t="e">
        <f t="shared" si="6"/>
        <v>#DIV/0!</v>
      </c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 customHeight="1" x14ac:dyDescent="0.3">
      <c r="A331" t="s">
        <v>80</v>
      </c>
      <c r="B331" s="74"/>
      <c r="C331" s="130"/>
      <c r="D331" s="130"/>
      <c r="E331" s="75"/>
      <c r="F331" s="75"/>
      <c r="G331" s="76"/>
      <c r="H331" s="76"/>
      <c r="I331" s="76"/>
      <c r="J331" s="76"/>
      <c r="K331" s="75"/>
      <c r="L331" s="75"/>
      <c r="M331" s="75"/>
      <c r="N331" s="36" t="e">
        <f t="shared" si="6"/>
        <v>#DIV/0!</v>
      </c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 customHeight="1" x14ac:dyDescent="0.3">
      <c r="A332" t="s">
        <v>80</v>
      </c>
      <c r="B332" s="33"/>
      <c r="C332" s="130"/>
      <c r="D332" s="130"/>
      <c r="E332" s="34"/>
      <c r="F332" s="34"/>
      <c r="G332" s="35"/>
      <c r="H332" s="35"/>
      <c r="I332" s="35"/>
      <c r="J332" s="76"/>
      <c r="K332" s="75"/>
      <c r="L332" s="75"/>
      <c r="M332" s="75"/>
      <c r="N332" s="36" t="e">
        <f t="shared" si="6"/>
        <v>#DIV/0!</v>
      </c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 customHeight="1" x14ac:dyDescent="0.3">
      <c r="A333" t="s">
        <v>80</v>
      </c>
      <c r="B333" s="74"/>
      <c r="C333" s="130"/>
      <c r="D333" s="130"/>
      <c r="E333" s="75"/>
      <c r="F333" s="75"/>
      <c r="G333" s="76"/>
      <c r="H333" s="76"/>
      <c r="I333" s="76"/>
      <c r="J333" s="76"/>
      <c r="K333" s="75"/>
      <c r="L333" s="75"/>
      <c r="M333" s="75"/>
      <c r="N333" s="36" t="e">
        <f t="shared" si="6"/>
        <v>#DIV/0!</v>
      </c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 customHeight="1" x14ac:dyDescent="0.3">
      <c r="A334" t="s">
        <v>80</v>
      </c>
      <c r="B334" s="74"/>
      <c r="C334" s="130"/>
      <c r="D334" s="130"/>
      <c r="E334" s="75"/>
      <c r="F334" s="75"/>
      <c r="G334" s="76"/>
      <c r="H334" s="76"/>
      <c r="I334" s="76"/>
      <c r="J334" s="76"/>
      <c r="K334" s="75"/>
      <c r="L334" s="75"/>
      <c r="M334" s="75"/>
      <c r="N334" s="36" t="e">
        <f t="shared" si="6"/>
        <v>#DIV/0!</v>
      </c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 customHeight="1" x14ac:dyDescent="0.3">
      <c r="A335" t="s">
        <v>80</v>
      </c>
      <c r="B335" s="74"/>
      <c r="C335" s="130"/>
      <c r="D335" s="130"/>
      <c r="E335" s="75"/>
      <c r="F335" s="75"/>
      <c r="G335" s="76"/>
      <c r="H335" s="76"/>
      <c r="I335" s="76"/>
      <c r="J335" s="76"/>
      <c r="K335" s="75"/>
      <c r="L335" s="75"/>
      <c r="M335" s="75"/>
      <c r="N335" s="36" t="e">
        <f t="shared" si="6"/>
        <v>#DIV/0!</v>
      </c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 customHeight="1" x14ac:dyDescent="0.3">
      <c r="A336" t="s">
        <v>80</v>
      </c>
      <c r="B336" s="130"/>
      <c r="C336" s="130"/>
      <c r="D336" s="130"/>
      <c r="E336" s="75"/>
      <c r="F336" s="75"/>
      <c r="G336" s="76"/>
      <c r="H336" s="76"/>
      <c r="I336" s="76"/>
      <c r="J336" s="76"/>
      <c r="K336" s="75"/>
      <c r="L336" s="75"/>
      <c r="M336" s="75"/>
      <c r="N336" s="36" t="e">
        <f t="shared" si="6"/>
        <v>#DIV/0!</v>
      </c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 customHeight="1" x14ac:dyDescent="0.3">
      <c r="A337" t="s">
        <v>80</v>
      </c>
      <c r="B337" s="33"/>
      <c r="C337" s="32"/>
      <c r="D337" s="32"/>
      <c r="E337" s="34"/>
      <c r="F337" s="34"/>
      <c r="G337" s="35"/>
      <c r="H337" s="35"/>
      <c r="I337" s="35"/>
      <c r="J337" s="35"/>
      <c r="K337" s="34"/>
      <c r="L337" s="34"/>
      <c r="M337" s="75"/>
      <c r="N337" s="36" t="e">
        <f t="shared" si="6"/>
        <v>#DIV/0!</v>
      </c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 customHeight="1" x14ac:dyDescent="0.3">
      <c r="A338" t="s">
        <v>80</v>
      </c>
      <c r="B338" s="74"/>
      <c r="C338" s="130"/>
      <c r="D338" s="130"/>
      <c r="E338" s="75"/>
      <c r="F338" s="75"/>
      <c r="G338" s="76"/>
      <c r="H338" s="76"/>
      <c r="I338" s="76"/>
      <c r="J338" s="76"/>
      <c r="K338" s="75"/>
      <c r="L338" s="75"/>
      <c r="M338" s="75"/>
      <c r="N338" s="36" t="e">
        <f t="shared" si="6"/>
        <v>#DIV/0!</v>
      </c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 customHeight="1" x14ac:dyDescent="0.3">
      <c r="A339" t="s">
        <v>80</v>
      </c>
      <c r="B339" s="74"/>
      <c r="C339" s="130"/>
      <c r="D339" s="130"/>
      <c r="E339" s="75"/>
      <c r="F339" s="75"/>
      <c r="G339" s="76"/>
      <c r="H339" s="76"/>
      <c r="I339" s="76"/>
      <c r="J339" s="76"/>
      <c r="K339" s="75"/>
      <c r="L339" s="75"/>
      <c r="M339" s="75"/>
      <c r="N339" s="36" t="e">
        <f t="shared" si="6"/>
        <v>#DIV/0!</v>
      </c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 customHeight="1" x14ac:dyDescent="0.3">
      <c r="A340" t="s">
        <v>80</v>
      </c>
      <c r="B340" s="74"/>
      <c r="C340" s="130"/>
      <c r="D340" s="130"/>
      <c r="E340" s="75"/>
      <c r="F340" s="75"/>
      <c r="G340" s="76"/>
      <c r="H340" s="76"/>
      <c r="I340" s="76"/>
      <c r="J340" s="76"/>
      <c r="K340" s="75"/>
      <c r="L340" s="75"/>
      <c r="M340" s="75"/>
      <c r="N340" s="36" t="e">
        <f t="shared" si="6"/>
        <v>#DIV/0!</v>
      </c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 customHeight="1" x14ac:dyDescent="0.3">
      <c r="A341" t="s">
        <v>80</v>
      </c>
      <c r="B341" s="74"/>
      <c r="C341" s="32"/>
      <c r="D341" s="130"/>
      <c r="E341" s="75"/>
      <c r="F341" s="75"/>
      <c r="G341" s="76"/>
      <c r="H341" s="76"/>
      <c r="I341" s="76"/>
      <c r="J341" s="76"/>
      <c r="K341" s="75"/>
      <c r="L341" s="75"/>
      <c r="M341" s="75"/>
      <c r="N341" s="36" t="e">
        <f t="shared" si="6"/>
        <v>#DIV/0!</v>
      </c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 customHeight="1" x14ac:dyDescent="0.3">
      <c r="A342" t="s">
        <v>80</v>
      </c>
      <c r="B342" s="74"/>
      <c r="C342" s="130"/>
      <c r="D342" s="130"/>
      <c r="E342" s="75"/>
      <c r="F342" s="75"/>
      <c r="G342" s="76"/>
      <c r="H342" s="76"/>
      <c r="I342" s="76"/>
      <c r="J342" s="76"/>
      <c r="K342" s="75"/>
      <c r="L342" s="75"/>
      <c r="M342" s="75"/>
      <c r="N342" s="36" t="e">
        <f t="shared" si="6"/>
        <v>#DIV/0!</v>
      </c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 customHeight="1" x14ac:dyDescent="0.3">
      <c r="A343" t="s">
        <v>80</v>
      </c>
      <c r="B343" s="74"/>
      <c r="C343" s="130"/>
      <c r="D343" s="130"/>
      <c r="E343" s="75"/>
      <c r="F343" s="75"/>
      <c r="G343" s="76"/>
      <c r="H343" s="76"/>
      <c r="I343" s="76"/>
      <c r="J343" s="76"/>
      <c r="K343" s="75"/>
      <c r="L343" s="75"/>
      <c r="M343" s="75"/>
      <c r="N343" s="36" t="e">
        <f t="shared" si="6"/>
        <v>#DIV/0!</v>
      </c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 customHeight="1" x14ac:dyDescent="0.3">
      <c r="A344" t="s">
        <v>80</v>
      </c>
      <c r="B344" s="74"/>
      <c r="C344" s="130"/>
      <c r="D344" s="130"/>
      <c r="E344" s="75"/>
      <c r="F344" s="75"/>
      <c r="G344" s="76"/>
      <c r="H344" s="76"/>
      <c r="I344" s="76"/>
      <c r="J344" s="76"/>
      <c r="K344" s="75"/>
      <c r="L344" s="75"/>
      <c r="M344" s="75"/>
      <c r="N344" s="36" t="e">
        <f t="shared" si="6"/>
        <v>#DIV/0!</v>
      </c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 customHeight="1" x14ac:dyDescent="0.3">
      <c r="A345" t="s">
        <v>80</v>
      </c>
      <c r="B345" s="74"/>
      <c r="C345" s="130"/>
      <c r="D345" s="130"/>
      <c r="E345" s="75"/>
      <c r="F345" s="75"/>
      <c r="G345" s="76"/>
      <c r="H345" s="76"/>
      <c r="I345" s="76"/>
      <c r="J345" s="76"/>
      <c r="K345" s="75"/>
      <c r="L345" s="75"/>
      <c r="M345" s="75"/>
      <c r="N345" s="36" t="e">
        <f t="shared" si="6"/>
        <v>#DIV/0!</v>
      </c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 customHeight="1" x14ac:dyDescent="0.3">
      <c r="A346" t="s">
        <v>80</v>
      </c>
      <c r="B346" s="74"/>
      <c r="C346" s="130"/>
      <c r="D346" s="130"/>
      <c r="E346" s="75"/>
      <c r="F346" s="75"/>
      <c r="G346" s="76"/>
      <c r="H346" s="76"/>
      <c r="I346" s="76"/>
      <c r="J346" s="76"/>
      <c r="K346" s="75"/>
      <c r="L346" s="75"/>
      <c r="M346" s="75"/>
      <c r="N346" s="36" t="e">
        <f t="shared" si="6"/>
        <v>#DIV/0!</v>
      </c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 customHeight="1" x14ac:dyDescent="0.3">
      <c r="A347" t="s">
        <v>80</v>
      </c>
      <c r="B347" s="74"/>
      <c r="C347" s="130"/>
      <c r="D347" s="130"/>
      <c r="E347" s="75"/>
      <c r="F347" s="75"/>
      <c r="G347" s="76"/>
      <c r="H347" s="76"/>
      <c r="I347" s="76"/>
      <c r="J347" s="76"/>
      <c r="K347" s="75"/>
      <c r="L347" s="75"/>
      <c r="M347" s="75"/>
      <c r="N347" s="36" t="e">
        <f t="shared" si="6"/>
        <v>#DIV/0!</v>
      </c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 customHeight="1" x14ac:dyDescent="0.3">
      <c r="A348" t="s">
        <v>80</v>
      </c>
      <c r="B348" s="74"/>
      <c r="C348" s="130"/>
      <c r="D348" s="130"/>
      <c r="E348" s="75"/>
      <c r="F348" s="75"/>
      <c r="G348" s="76"/>
      <c r="H348" s="76"/>
      <c r="I348" s="76"/>
      <c r="J348" s="76"/>
      <c r="K348" s="75"/>
      <c r="L348" s="75"/>
      <c r="M348" s="75"/>
      <c r="N348" s="36" t="e">
        <f t="shared" si="6"/>
        <v>#DIV/0!</v>
      </c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 customHeight="1" x14ac:dyDescent="0.3">
      <c r="A349" t="s">
        <v>80</v>
      </c>
      <c r="B349" s="74"/>
      <c r="C349" s="130"/>
      <c r="D349" s="130"/>
      <c r="E349" s="75"/>
      <c r="F349" s="75"/>
      <c r="G349" s="76"/>
      <c r="H349" s="76"/>
      <c r="I349" s="76"/>
      <c r="J349" s="76"/>
      <c r="K349" s="75"/>
      <c r="L349" s="75"/>
      <c r="M349" s="75"/>
      <c r="N349" s="36" t="e">
        <f t="shared" si="6"/>
        <v>#DIV/0!</v>
      </c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 customHeight="1" x14ac:dyDescent="0.3">
      <c r="A350" t="s">
        <v>80</v>
      </c>
      <c r="B350" s="74"/>
      <c r="C350" s="130"/>
      <c r="D350" s="130"/>
      <c r="E350" s="75"/>
      <c r="F350" s="75"/>
      <c r="G350" s="76"/>
      <c r="H350" s="76"/>
      <c r="I350" s="76"/>
      <c r="J350" s="76"/>
      <c r="K350" s="75"/>
      <c r="L350" s="75"/>
      <c r="M350" s="75"/>
      <c r="N350" s="36" t="e">
        <f t="shared" ref="N350:N413" si="7">L350/I350</f>
        <v>#DIV/0!</v>
      </c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 customHeight="1" x14ac:dyDescent="0.3">
      <c r="A351" t="s">
        <v>80</v>
      </c>
      <c r="B351" s="74"/>
      <c r="C351" s="130"/>
      <c r="D351" s="130"/>
      <c r="E351" s="75"/>
      <c r="F351" s="75"/>
      <c r="G351" s="76"/>
      <c r="H351" s="76"/>
      <c r="I351" s="76"/>
      <c r="J351" s="76"/>
      <c r="K351" s="75"/>
      <c r="L351" s="75"/>
      <c r="M351" s="75"/>
      <c r="N351" s="36" t="e">
        <f t="shared" si="7"/>
        <v>#DIV/0!</v>
      </c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 customHeight="1" x14ac:dyDescent="0.3">
      <c r="A352" t="s">
        <v>80</v>
      </c>
      <c r="B352" s="74"/>
      <c r="C352" s="130"/>
      <c r="D352" s="130"/>
      <c r="E352" s="75"/>
      <c r="F352" s="75"/>
      <c r="G352" s="76"/>
      <c r="H352" s="76"/>
      <c r="I352" s="76"/>
      <c r="J352" s="76"/>
      <c r="K352" s="75"/>
      <c r="L352" s="75"/>
      <c r="M352" s="75"/>
      <c r="N352" s="36" t="e">
        <f t="shared" si="7"/>
        <v>#DIV/0!</v>
      </c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 customHeight="1" x14ac:dyDescent="0.3">
      <c r="A353" t="s">
        <v>80</v>
      </c>
      <c r="B353" s="74"/>
      <c r="C353" s="130"/>
      <c r="D353" s="130"/>
      <c r="E353" s="75"/>
      <c r="F353" s="75"/>
      <c r="G353" s="76"/>
      <c r="H353" s="76"/>
      <c r="I353" s="76"/>
      <c r="J353" s="76"/>
      <c r="K353" s="75"/>
      <c r="L353" s="75"/>
      <c r="M353" s="75"/>
      <c r="N353" s="36" t="e">
        <f t="shared" si="7"/>
        <v>#DIV/0!</v>
      </c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 customHeight="1" x14ac:dyDescent="0.3">
      <c r="A354" t="s">
        <v>80</v>
      </c>
      <c r="B354" s="74"/>
      <c r="C354" s="130"/>
      <c r="D354" s="130"/>
      <c r="E354" s="75"/>
      <c r="F354" s="75"/>
      <c r="G354" s="76"/>
      <c r="H354" s="76"/>
      <c r="I354" s="76"/>
      <c r="J354" s="76"/>
      <c r="K354" s="75"/>
      <c r="L354" s="75"/>
      <c r="M354" s="75"/>
      <c r="N354" s="36" t="e">
        <f t="shared" si="7"/>
        <v>#DIV/0!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 customHeight="1" x14ac:dyDescent="0.3">
      <c r="A355" t="s">
        <v>80</v>
      </c>
      <c r="B355" s="74"/>
      <c r="C355" s="130"/>
      <c r="D355" s="130"/>
      <c r="E355" s="75"/>
      <c r="F355" s="75"/>
      <c r="G355" s="76"/>
      <c r="H355" s="76"/>
      <c r="I355" s="76"/>
      <c r="J355" s="76"/>
      <c r="K355" s="75"/>
      <c r="L355" s="75"/>
      <c r="M355" s="75"/>
      <c r="N355" s="36" t="e">
        <f t="shared" si="7"/>
        <v>#DIV/0!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 customHeight="1" x14ac:dyDescent="0.3">
      <c r="A356" t="s">
        <v>80</v>
      </c>
      <c r="B356" s="32"/>
      <c r="C356" s="32"/>
      <c r="D356" s="32"/>
      <c r="E356" s="34"/>
      <c r="F356" s="34"/>
      <c r="G356" s="35"/>
      <c r="H356" s="35"/>
      <c r="I356" s="35"/>
      <c r="J356" s="35"/>
      <c r="K356" s="34"/>
      <c r="L356" s="34"/>
      <c r="M356" s="75"/>
      <c r="N356" s="36" t="e">
        <f t="shared" si="7"/>
        <v>#DIV/0!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 customHeight="1" x14ac:dyDescent="0.3">
      <c r="A357" t="s">
        <v>80</v>
      </c>
      <c r="B357" s="74"/>
      <c r="C357" s="130"/>
      <c r="D357" s="130"/>
      <c r="E357" s="75"/>
      <c r="F357" s="75"/>
      <c r="G357" s="76"/>
      <c r="H357" s="76"/>
      <c r="I357" s="76"/>
      <c r="J357" s="76"/>
      <c r="K357" s="75"/>
      <c r="L357" s="75"/>
      <c r="M357" s="75"/>
      <c r="N357" s="36" t="e">
        <f t="shared" si="7"/>
        <v>#DIV/0!</v>
      </c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 customHeight="1" x14ac:dyDescent="0.3">
      <c r="A358" t="s">
        <v>80</v>
      </c>
      <c r="B358" s="74"/>
      <c r="C358" s="130"/>
      <c r="D358" s="130"/>
      <c r="E358" s="75"/>
      <c r="F358" s="75"/>
      <c r="G358" s="76"/>
      <c r="H358" s="76"/>
      <c r="I358" s="76"/>
      <c r="J358" s="76"/>
      <c r="K358" s="75"/>
      <c r="L358" s="75"/>
      <c r="M358" s="75"/>
      <c r="N358" s="36" t="e">
        <f t="shared" si="7"/>
        <v>#DIV/0!</v>
      </c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 customHeight="1" x14ac:dyDescent="0.3">
      <c r="A359" t="s">
        <v>80</v>
      </c>
      <c r="B359" s="130"/>
      <c r="C359" s="130"/>
      <c r="D359" s="130"/>
      <c r="E359" s="75"/>
      <c r="F359" s="75"/>
      <c r="G359" s="76"/>
      <c r="H359" s="76"/>
      <c r="I359" s="76"/>
      <c r="J359" s="76"/>
      <c r="K359" s="75"/>
      <c r="L359" s="75"/>
      <c r="M359" s="75"/>
      <c r="N359" s="36" t="e">
        <f t="shared" si="7"/>
        <v>#DIV/0!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 customHeight="1" x14ac:dyDescent="0.3">
      <c r="A360" t="s">
        <v>80</v>
      </c>
      <c r="B360" s="74"/>
      <c r="C360" s="130"/>
      <c r="D360" s="130"/>
      <c r="E360" s="75"/>
      <c r="F360" s="75"/>
      <c r="G360" s="76"/>
      <c r="H360" s="76"/>
      <c r="I360" s="76"/>
      <c r="J360" s="76"/>
      <c r="K360" s="75"/>
      <c r="L360" s="75"/>
      <c r="M360" s="75"/>
      <c r="N360" s="36" t="e">
        <f t="shared" si="7"/>
        <v>#DIV/0!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 customHeight="1" x14ac:dyDescent="0.3">
      <c r="A361" t="s">
        <v>80</v>
      </c>
      <c r="B361" s="33"/>
      <c r="C361" s="33"/>
      <c r="D361" s="80"/>
      <c r="E361" s="34"/>
      <c r="F361" s="75"/>
      <c r="G361" s="76"/>
      <c r="H361" s="76"/>
      <c r="I361" s="76"/>
      <c r="J361" s="35"/>
      <c r="K361" s="34"/>
      <c r="L361" s="34"/>
      <c r="M361" s="34"/>
      <c r="N361" s="36" t="e">
        <f t="shared" si="7"/>
        <v>#DIV/0!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 customHeight="1" x14ac:dyDescent="0.3">
      <c r="A362" t="s">
        <v>80</v>
      </c>
      <c r="B362" s="74"/>
      <c r="C362" s="130"/>
      <c r="D362" s="130"/>
      <c r="E362" s="75"/>
      <c r="F362" s="75"/>
      <c r="G362" s="76"/>
      <c r="H362" s="76"/>
      <c r="I362" s="76"/>
      <c r="J362" s="76"/>
      <c r="K362" s="75"/>
      <c r="L362" s="75"/>
      <c r="M362" s="75"/>
      <c r="N362" s="36" t="e">
        <f t="shared" si="7"/>
        <v>#DIV/0!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 customHeight="1" x14ac:dyDescent="0.3">
      <c r="A363" t="s">
        <v>80</v>
      </c>
      <c r="B363" s="74"/>
      <c r="C363" s="130"/>
      <c r="D363" s="130"/>
      <c r="E363" s="75"/>
      <c r="F363" s="75"/>
      <c r="G363" s="76"/>
      <c r="H363" s="76"/>
      <c r="I363" s="76"/>
      <c r="J363" s="76"/>
      <c r="K363" s="75"/>
      <c r="L363" s="75"/>
      <c r="M363" s="75"/>
      <c r="N363" s="36" t="e">
        <f t="shared" si="7"/>
        <v>#DIV/0!</v>
      </c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 customHeight="1" x14ac:dyDescent="0.3">
      <c r="A364" t="s">
        <v>80</v>
      </c>
      <c r="B364" s="74"/>
      <c r="C364" s="130"/>
      <c r="D364" s="130"/>
      <c r="E364" s="75"/>
      <c r="F364" s="75"/>
      <c r="G364" s="76"/>
      <c r="H364" s="76"/>
      <c r="I364" s="76"/>
      <c r="J364" s="76"/>
      <c r="K364" s="75"/>
      <c r="L364" s="75"/>
      <c r="M364" s="75"/>
      <c r="N364" s="36" t="e">
        <f t="shared" si="7"/>
        <v>#DIV/0!</v>
      </c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 customHeight="1" x14ac:dyDescent="0.3">
      <c r="A365" t="s">
        <v>80</v>
      </c>
      <c r="B365" s="74"/>
      <c r="C365" s="130"/>
      <c r="D365" s="130"/>
      <c r="E365" s="75"/>
      <c r="F365" s="75"/>
      <c r="G365" s="76"/>
      <c r="H365" s="76"/>
      <c r="I365" s="76"/>
      <c r="J365" s="76"/>
      <c r="K365" s="75"/>
      <c r="L365" s="75"/>
      <c r="M365" s="75"/>
      <c r="N365" s="36" t="e">
        <f t="shared" si="7"/>
        <v>#DIV/0!</v>
      </c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 customHeight="1" x14ac:dyDescent="0.3">
      <c r="A366" t="s">
        <v>80</v>
      </c>
      <c r="B366" s="74"/>
      <c r="C366" s="130"/>
      <c r="D366" s="130"/>
      <c r="E366" s="75"/>
      <c r="F366" s="75"/>
      <c r="G366" s="76"/>
      <c r="H366" s="76"/>
      <c r="I366" s="76"/>
      <c r="J366" s="76"/>
      <c r="K366" s="75"/>
      <c r="L366" s="75"/>
      <c r="M366" s="75"/>
      <c r="N366" s="36" t="e">
        <f t="shared" si="7"/>
        <v>#DIV/0!</v>
      </c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 customHeight="1" x14ac:dyDescent="0.3">
      <c r="A367" t="s">
        <v>80</v>
      </c>
      <c r="B367" s="74"/>
      <c r="C367" s="130"/>
      <c r="D367" s="130"/>
      <c r="E367" s="75"/>
      <c r="F367" s="75"/>
      <c r="G367" s="76"/>
      <c r="H367" s="76"/>
      <c r="I367" s="76"/>
      <c r="J367" s="76"/>
      <c r="K367" s="75"/>
      <c r="L367" s="75"/>
      <c r="M367" s="75"/>
      <c r="N367" s="36" t="e">
        <f t="shared" si="7"/>
        <v>#DIV/0!</v>
      </c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 customHeight="1" x14ac:dyDescent="0.3">
      <c r="A368" t="s">
        <v>80</v>
      </c>
      <c r="B368" s="74"/>
      <c r="C368" s="130"/>
      <c r="D368" s="130"/>
      <c r="E368" s="75"/>
      <c r="F368" s="75"/>
      <c r="G368" s="76"/>
      <c r="H368" s="76"/>
      <c r="I368" s="76"/>
      <c r="J368" s="76"/>
      <c r="K368" s="75"/>
      <c r="L368" s="75"/>
      <c r="M368" s="75"/>
      <c r="N368" s="36" t="e">
        <f t="shared" si="7"/>
        <v>#DIV/0!</v>
      </c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 customHeight="1" x14ac:dyDescent="0.3">
      <c r="A369" t="s">
        <v>80</v>
      </c>
      <c r="B369" s="74"/>
      <c r="C369" s="130"/>
      <c r="D369" s="130"/>
      <c r="E369" s="75"/>
      <c r="F369" s="75"/>
      <c r="G369" s="76"/>
      <c r="H369" s="76"/>
      <c r="I369" s="76"/>
      <c r="J369" s="76"/>
      <c r="K369" s="75"/>
      <c r="L369" s="75"/>
      <c r="M369" s="75"/>
      <c r="N369" s="36" t="e">
        <f t="shared" si="7"/>
        <v>#DIV/0!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 customHeight="1" x14ac:dyDescent="0.3">
      <c r="A370" t="s">
        <v>80</v>
      </c>
      <c r="B370" s="74"/>
      <c r="C370" s="130"/>
      <c r="D370" s="130"/>
      <c r="E370" s="75"/>
      <c r="F370" s="75"/>
      <c r="G370" s="76"/>
      <c r="H370" s="76"/>
      <c r="I370" s="76"/>
      <c r="J370" s="76"/>
      <c r="K370" s="75"/>
      <c r="L370" s="75"/>
      <c r="M370" s="75"/>
      <c r="N370" s="36" t="e">
        <f t="shared" si="7"/>
        <v>#DIV/0!</v>
      </c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 customHeight="1" x14ac:dyDescent="0.3">
      <c r="A371" t="s">
        <v>80</v>
      </c>
      <c r="B371" s="74"/>
      <c r="C371" s="130"/>
      <c r="D371" s="130"/>
      <c r="E371" s="75"/>
      <c r="F371" s="75"/>
      <c r="G371" s="76"/>
      <c r="H371" s="76"/>
      <c r="I371" s="76"/>
      <c r="J371" s="76"/>
      <c r="K371" s="75"/>
      <c r="L371" s="75"/>
      <c r="M371" s="75"/>
      <c r="N371" s="36" t="e">
        <f t="shared" si="7"/>
        <v>#DIV/0!</v>
      </c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 customHeight="1" x14ac:dyDescent="0.3">
      <c r="A372" t="s">
        <v>80</v>
      </c>
      <c r="B372" s="74"/>
      <c r="C372" s="130"/>
      <c r="D372" s="130"/>
      <c r="E372" s="75"/>
      <c r="F372" s="75"/>
      <c r="G372" s="76"/>
      <c r="H372" s="76"/>
      <c r="I372" s="76"/>
      <c r="J372" s="76"/>
      <c r="K372" s="75"/>
      <c r="L372" s="75"/>
      <c r="M372" s="75"/>
      <c r="N372" s="36" t="e">
        <f t="shared" si="7"/>
        <v>#DIV/0!</v>
      </c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 customHeight="1" x14ac:dyDescent="0.3">
      <c r="A373" t="s">
        <v>80</v>
      </c>
      <c r="B373" s="74"/>
      <c r="C373" s="130"/>
      <c r="D373" s="130"/>
      <c r="E373" s="75"/>
      <c r="F373" s="75"/>
      <c r="G373" s="76"/>
      <c r="H373" s="76"/>
      <c r="I373" s="76"/>
      <c r="J373" s="76"/>
      <c r="K373" s="75"/>
      <c r="L373" s="75"/>
      <c r="M373" s="75"/>
      <c r="N373" s="36" t="e">
        <f t="shared" si="7"/>
        <v>#DIV/0!</v>
      </c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 customHeight="1" x14ac:dyDescent="0.3">
      <c r="A374" t="s">
        <v>80</v>
      </c>
      <c r="B374" s="74"/>
      <c r="C374" s="130"/>
      <c r="D374" s="130"/>
      <c r="E374" s="75"/>
      <c r="F374" s="75"/>
      <c r="G374" s="76"/>
      <c r="H374" s="76"/>
      <c r="I374" s="76"/>
      <c r="J374" s="76"/>
      <c r="K374" s="75"/>
      <c r="L374" s="75"/>
      <c r="M374" s="75"/>
      <c r="N374" s="36" t="e">
        <f t="shared" si="7"/>
        <v>#DIV/0!</v>
      </c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 customHeight="1" x14ac:dyDescent="0.3">
      <c r="A375" t="s">
        <v>80</v>
      </c>
      <c r="B375" s="74"/>
      <c r="C375" s="130"/>
      <c r="D375" s="130"/>
      <c r="E375" s="75"/>
      <c r="F375" s="75"/>
      <c r="G375" s="76"/>
      <c r="H375" s="76"/>
      <c r="I375" s="76"/>
      <c r="J375" s="76"/>
      <c r="K375" s="75"/>
      <c r="L375" s="75"/>
      <c r="M375" s="75"/>
      <c r="N375" s="36" t="e">
        <f t="shared" si="7"/>
        <v>#DIV/0!</v>
      </c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 customHeight="1" x14ac:dyDescent="0.3">
      <c r="A376" t="s">
        <v>80</v>
      </c>
      <c r="B376" s="74"/>
      <c r="C376" s="130"/>
      <c r="D376" s="130"/>
      <c r="E376" s="75"/>
      <c r="F376" s="75"/>
      <c r="G376" s="76"/>
      <c r="H376" s="76"/>
      <c r="I376" s="76"/>
      <c r="J376" s="76"/>
      <c r="K376" s="75"/>
      <c r="L376" s="75"/>
      <c r="M376" s="75"/>
      <c r="N376" s="36" t="e">
        <f t="shared" si="7"/>
        <v>#DIV/0!</v>
      </c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 customHeight="1" x14ac:dyDescent="0.3">
      <c r="A377" t="s">
        <v>80</v>
      </c>
      <c r="B377" s="74"/>
      <c r="C377" s="130"/>
      <c r="D377" s="130"/>
      <c r="E377" s="75"/>
      <c r="F377" s="75"/>
      <c r="G377" s="76"/>
      <c r="H377" s="76"/>
      <c r="I377" s="76"/>
      <c r="J377" s="76"/>
      <c r="K377" s="75"/>
      <c r="L377" s="75"/>
      <c r="M377" s="75"/>
      <c r="N377" s="36" t="e">
        <f t="shared" si="7"/>
        <v>#DIV/0!</v>
      </c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 customHeight="1" x14ac:dyDescent="0.3">
      <c r="A378" t="s">
        <v>80</v>
      </c>
      <c r="B378" s="74"/>
      <c r="C378" s="130"/>
      <c r="D378" s="130"/>
      <c r="E378" s="75"/>
      <c r="F378" s="75"/>
      <c r="G378" s="76"/>
      <c r="H378" s="76"/>
      <c r="I378" s="76"/>
      <c r="J378" s="76"/>
      <c r="K378" s="75"/>
      <c r="L378" s="75"/>
      <c r="M378" s="75"/>
      <c r="N378" s="36" t="e">
        <f t="shared" si="7"/>
        <v>#DIV/0!</v>
      </c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 customHeight="1" x14ac:dyDescent="0.3">
      <c r="A379" t="s">
        <v>80</v>
      </c>
      <c r="B379" s="74"/>
      <c r="C379" s="130"/>
      <c r="D379" s="130"/>
      <c r="E379" s="75"/>
      <c r="F379" s="75"/>
      <c r="G379" s="76"/>
      <c r="H379" s="76"/>
      <c r="I379" s="76"/>
      <c r="J379" s="76"/>
      <c r="K379" s="75"/>
      <c r="L379" s="75"/>
      <c r="M379" s="75"/>
      <c r="N379" s="36" t="e">
        <f t="shared" si="7"/>
        <v>#DIV/0!</v>
      </c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 customHeight="1" x14ac:dyDescent="0.3">
      <c r="A380" t="s">
        <v>80</v>
      </c>
      <c r="B380" s="74"/>
      <c r="C380" s="130"/>
      <c r="D380" s="130"/>
      <c r="E380" s="75"/>
      <c r="F380" s="75"/>
      <c r="G380" s="76"/>
      <c r="H380" s="76"/>
      <c r="I380" s="76"/>
      <c r="J380" s="76"/>
      <c r="K380" s="75"/>
      <c r="L380" s="75"/>
      <c r="M380" s="75"/>
      <c r="N380" s="36" t="e">
        <f t="shared" si="7"/>
        <v>#DIV/0!</v>
      </c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 customHeight="1" x14ac:dyDescent="0.3">
      <c r="A381" t="s">
        <v>80</v>
      </c>
      <c r="B381" s="130"/>
      <c r="C381" s="130"/>
      <c r="D381" s="130"/>
      <c r="E381" s="75"/>
      <c r="F381" s="75"/>
      <c r="G381" s="76"/>
      <c r="H381" s="76"/>
      <c r="I381" s="76"/>
      <c r="J381" s="76"/>
      <c r="K381" s="75"/>
      <c r="L381" s="75"/>
      <c r="M381" s="75"/>
      <c r="N381" s="36" t="e">
        <f t="shared" si="7"/>
        <v>#DIV/0!</v>
      </c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 customHeight="1" x14ac:dyDescent="0.3">
      <c r="A382" t="s">
        <v>80</v>
      </c>
      <c r="B382" s="74"/>
      <c r="C382" s="130"/>
      <c r="D382" s="130"/>
      <c r="E382" s="75"/>
      <c r="F382" s="75"/>
      <c r="G382" s="76"/>
      <c r="H382" s="76"/>
      <c r="I382" s="76"/>
      <c r="J382" s="76"/>
      <c r="K382" s="75"/>
      <c r="L382" s="75"/>
      <c r="M382" s="75"/>
      <c r="N382" s="36" t="e">
        <f t="shared" si="7"/>
        <v>#DIV/0!</v>
      </c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 customHeight="1" x14ac:dyDescent="0.3">
      <c r="A383" t="s">
        <v>80</v>
      </c>
      <c r="B383" s="74"/>
      <c r="C383" s="130"/>
      <c r="D383" s="130"/>
      <c r="E383" s="75"/>
      <c r="F383" s="75"/>
      <c r="G383" s="76"/>
      <c r="H383" s="76"/>
      <c r="I383" s="76"/>
      <c r="J383" s="76"/>
      <c r="K383" s="75"/>
      <c r="L383" s="75"/>
      <c r="M383" s="75"/>
      <c r="N383" s="36" t="e">
        <f t="shared" si="7"/>
        <v>#DIV/0!</v>
      </c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 customHeight="1" x14ac:dyDescent="0.3">
      <c r="A384" t="s">
        <v>80</v>
      </c>
      <c r="B384" s="74"/>
      <c r="C384" s="130"/>
      <c r="D384" s="130"/>
      <c r="E384" s="75"/>
      <c r="F384" s="75"/>
      <c r="G384" s="76"/>
      <c r="H384" s="76"/>
      <c r="I384" s="76"/>
      <c r="J384" s="76"/>
      <c r="K384" s="75"/>
      <c r="L384" s="75"/>
      <c r="M384" s="75"/>
      <c r="N384" s="36" t="e">
        <f t="shared" si="7"/>
        <v>#DIV/0!</v>
      </c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 customHeight="1" x14ac:dyDescent="0.3">
      <c r="A385" t="s">
        <v>80</v>
      </c>
      <c r="B385" s="74"/>
      <c r="C385" s="130"/>
      <c r="D385" s="130"/>
      <c r="E385" s="75"/>
      <c r="F385" s="75"/>
      <c r="G385" s="76"/>
      <c r="H385" s="76"/>
      <c r="I385" s="76"/>
      <c r="J385" s="76"/>
      <c r="K385" s="75"/>
      <c r="L385" s="75"/>
      <c r="M385" s="75"/>
      <c r="N385" s="36" t="e">
        <f t="shared" si="7"/>
        <v>#DIV/0!</v>
      </c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 customHeight="1" x14ac:dyDescent="0.3">
      <c r="A386" t="s">
        <v>80</v>
      </c>
      <c r="B386" s="74"/>
      <c r="C386" s="130"/>
      <c r="D386" s="130"/>
      <c r="E386" s="75"/>
      <c r="F386" s="75"/>
      <c r="G386" s="76"/>
      <c r="H386" s="76"/>
      <c r="I386" s="76"/>
      <c r="J386" s="76"/>
      <c r="K386" s="75"/>
      <c r="L386" s="75"/>
      <c r="M386" s="75"/>
      <c r="N386" s="36" t="e">
        <f t="shared" si="7"/>
        <v>#DIV/0!</v>
      </c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 customHeight="1" x14ac:dyDescent="0.3">
      <c r="A387" t="s">
        <v>80</v>
      </c>
      <c r="B387" s="74"/>
      <c r="C387" s="130"/>
      <c r="D387" s="130"/>
      <c r="E387" s="75"/>
      <c r="F387" s="75"/>
      <c r="G387" s="76"/>
      <c r="H387" s="76"/>
      <c r="I387" s="76"/>
      <c r="J387" s="76"/>
      <c r="K387" s="75"/>
      <c r="L387" s="75"/>
      <c r="M387" s="75"/>
      <c r="N387" s="36" t="e">
        <f t="shared" si="7"/>
        <v>#DIV/0!</v>
      </c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 customHeight="1" x14ac:dyDescent="0.3">
      <c r="A388" t="s">
        <v>80</v>
      </c>
      <c r="B388" s="74"/>
      <c r="C388" s="130"/>
      <c r="D388" s="130"/>
      <c r="E388" s="75"/>
      <c r="F388" s="75"/>
      <c r="G388" s="76"/>
      <c r="H388" s="76"/>
      <c r="I388" s="76"/>
      <c r="J388" s="76"/>
      <c r="K388" s="75"/>
      <c r="L388" s="75"/>
      <c r="M388" s="75"/>
      <c r="N388" s="36" t="e">
        <f t="shared" si="7"/>
        <v>#DIV/0!</v>
      </c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 customHeight="1" x14ac:dyDescent="0.3">
      <c r="A389" t="s">
        <v>80</v>
      </c>
      <c r="B389" s="74"/>
      <c r="C389" s="130"/>
      <c r="D389" s="130"/>
      <c r="E389" s="75"/>
      <c r="F389" s="75"/>
      <c r="G389" s="76"/>
      <c r="H389" s="76"/>
      <c r="I389" s="76"/>
      <c r="J389" s="76"/>
      <c r="K389" s="75"/>
      <c r="L389" s="75"/>
      <c r="M389" s="75"/>
      <c r="N389" s="36" t="e">
        <f t="shared" si="7"/>
        <v>#DIV/0!</v>
      </c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 customHeight="1" x14ac:dyDescent="0.3">
      <c r="A390" t="s">
        <v>80</v>
      </c>
      <c r="B390" s="74"/>
      <c r="C390" s="130"/>
      <c r="D390" s="130"/>
      <c r="E390" s="75"/>
      <c r="F390" s="75"/>
      <c r="G390" s="76"/>
      <c r="H390" s="76"/>
      <c r="I390" s="76"/>
      <c r="J390" s="76"/>
      <c r="K390" s="75"/>
      <c r="L390" s="75"/>
      <c r="M390" s="75"/>
      <c r="N390" s="36" t="e">
        <f t="shared" si="7"/>
        <v>#DIV/0!</v>
      </c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 customHeight="1" x14ac:dyDescent="0.3">
      <c r="A391" t="s">
        <v>80</v>
      </c>
      <c r="B391" s="74"/>
      <c r="C391" s="130"/>
      <c r="D391" s="130"/>
      <c r="E391" s="75"/>
      <c r="F391" s="75"/>
      <c r="G391" s="76"/>
      <c r="H391" s="76"/>
      <c r="I391" s="76"/>
      <c r="J391" s="76"/>
      <c r="K391" s="75"/>
      <c r="L391" s="75"/>
      <c r="M391" s="75"/>
      <c r="N391" s="36" t="e">
        <f t="shared" si="7"/>
        <v>#DIV/0!</v>
      </c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 customHeight="1" x14ac:dyDescent="0.3">
      <c r="A392" t="s">
        <v>80</v>
      </c>
      <c r="B392" s="74"/>
      <c r="C392" s="130"/>
      <c r="D392" s="130"/>
      <c r="E392" s="75"/>
      <c r="F392" s="75"/>
      <c r="G392" s="76"/>
      <c r="H392" s="76"/>
      <c r="I392" s="76"/>
      <c r="J392" s="76"/>
      <c r="K392" s="75"/>
      <c r="L392" s="75"/>
      <c r="M392" s="75"/>
      <c r="N392" s="36" t="e">
        <f t="shared" si="7"/>
        <v>#DIV/0!</v>
      </c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 customHeight="1" x14ac:dyDescent="0.3">
      <c r="A393" t="s">
        <v>80</v>
      </c>
      <c r="B393" s="130"/>
      <c r="C393" s="130"/>
      <c r="D393" s="130"/>
      <c r="E393" s="75"/>
      <c r="F393" s="75"/>
      <c r="G393" s="76"/>
      <c r="H393" s="76"/>
      <c r="I393" s="76"/>
      <c r="J393" s="76"/>
      <c r="K393" s="75"/>
      <c r="L393" s="75"/>
      <c r="M393" s="75"/>
      <c r="N393" s="36" t="e">
        <f t="shared" si="7"/>
        <v>#DIV/0!</v>
      </c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 customHeight="1" x14ac:dyDescent="0.3">
      <c r="A394" t="s">
        <v>80</v>
      </c>
      <c r="B394" s="74"/>
      <c r="C394" s="130"/>
      <c r="D394" s="130"/>
      <c r="E394" s="75"/>
      <c r="F394" s="75"/>
      <c r="G394" s="76"/>
      <c r="H394" s="76"/>
      <c r="I394" s="76"/>
      <c r="J394" s="76"/>
      <c r="K394" s="75"/>
      <c r="L394" s="75"/>
      <c r="M394" s="75"/>
      <c r="N394" s="36" t="e">
        <f t="shared" si="7"/>
        <v>#DIV/0!</v>
      </c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 customHeight="1" x14ac:dyDescent="0.3">
      <c r="A395" t="s">
        <v>80</v>
      </c>
      <c r="B395" s="74"/>
      <c r="C395" s="130"/>
      <c r="D395" s="130"/>
      <c r="E395" s="75"/>
      <c r="F395" s="75"/>
      <c r="G395" s="76"/>
      <c r="H395" s="76"/>
      <c r="I395" s="76"/>
      <c r="J395" s="76"/>
      <c r="K395" s="75"/>
      <c r="L395" s="75"/>
      <c r="M395" s="75"/>
      <c r="N395" s="36" t="e">
        <f t="shared" si="7"/>
        <v>#DIV/0!</v>
      </c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 customHeight="1" x14ac:dyDescent="0.3">
      <c r="A396" t="s">
        <v>80</v>
      </c>
      <c r="B396" s="74"/>
      <c r="C396" s="130"/>
      <c r="D396" s="130"/>
      <c r="E396" s="75"/>
      <c r="F396" s="75"/>
      <c r="G396" s="76"/>
      <c r="H396" s="76"/>
      <c r="I396" s="76"/>
      <c r="J396" s="76"/>
      <c r="K396" s="75"/>
      <c r="L396" s="75"/>
      <c r="M396" s="75"/>
      <c r="N396" s="36" t="e">
        <f t="shared" si="7"/>
        <v>#DIV/0!</v>
      </c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 customHeight="1" x14ac:dyDescent="0.3">
      <c r="A397" t="s">
        <v>80</v>
      </c>
      <c r="B397" s="74"/>
      <c r="C397" s="130"/>
      <c r="D397" s="130"/>
      <c r="E397" s="75"/>
      <c r="F397" s="75"/>
      <c r="G397" s="76"/>
      <c r="H397" s="76"/>
      <c r="I397" s="76"/>
      <c r="J397" s="76"/>
      <c r="K397" s="75"/>
      <c r="L397" s="75"/>
      <c r="M397" s="75"/>
      <c r="N397" s="36" t="e">
        <f t="shared" si="7"/>
        <v>#DIV/0!</v>
      </c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 customHeight="1" x14ac:dyDescent="0.3">
      <c r="A398" t="s">
        <v>80</v>
      </c>
      <c r="B398" s="74"/>
      <c r="C398" s="130"/>
      <c r="D398" s="130"/>
      <c r="E398" s="75"/>
      <c r="F398" s="75"/>
      <c r="G398" s="76"/>
      <c r="H398" s="76"/>
      <c r="I398" s="76"/>
      <c r="J398" s="76"/>
      <c r="K398" s="75"/>
      <c r="L398" s="75"/>
      <c r="M398" s="75"/>
      <c r="N398" s="36" t="e">
        <f t="shared" si="7"/>
        <v>#DIV/0!</v>
      </c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 customHeight="1" x14ac:dyDescent="0.3">
      <c r="A399" t="s">
        <v>80</v>
      </c>
      <c r="B399" s="74"/>
      <c r="C399" s="130"/>
      <c r="D399" s="130"/>
      <c r="E399" s="75"/>
      <c r="F399" s="75"/>
      <c r="G399" s="76"/>
      <c r="H399" s="76"/>
      <c r="I399" s="76"/>
      <c r="J399" s="76"/>
      <c r="K399" s="75"/>
      <c r="L399" s="75"/>
      <c r="M399" s="75"/>
      <c r="N399" s="36" t="e">
        <f t="shared" si="7"/>
        <v>#DIV/0!</v>
      </c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 customHeight="1" x14ac:dyDescent="0.3">
      <c r="A400" t="s">
        <v>80</v>
      </c>
      <c r="B400" s="33"/>
      <c r="C400" s="32"/>
      <c r="D400" s="32"/>
      <c r="E400" s="34"/>
      <c r="F400" s="34"/>
      <c r="G400" s="35"/>
      <c r="H400" s="35"/>
      <c r="I400" s="35"/>
      <c r="J400" s="35"/>
      <c r="K400" s="34"/>
      <c r="L400" s="34"/>
      <c r="M400" s="75"/>
      <c r="N400" s="36" t="e">
        <f t="shared" si="7"/>
        <v>#DIV/0!</v>
      </c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 customHeight="1" x14ac:dyDescent="0.3">
      <c r="A401" t="s">
        <v>80</v>
      </c>
      <c r="B401" s="88"/>
      <c r="C401" s="136"/>
      <c r="D401" s="136"/>
      <c r="E401" s="66"/>
      <c r="F401" s="66"/>
      <c r="G401" s="67"/>
      <c r="H401" s="67"/>
      <c r="I401" s="67"/>
      <c r="J401" s="67"/>
      <c r="K401" s="66"/>
      <c r="L401" s="66"/>
      <c r="M401" s="75"/>
      <c r="N401" s="36" t="e">
        <f t="shared" si="7"/>
        <v>#DIV/0!</v>
      </c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 customHeight="1" x14ac:dyDescent="0.3">
      <c r="A402" t="s">
        <v>80</v>
      </c>
      <c r="B402" s="74"/>
      <c r="C402" s="130"/>
      <c r="D402" s="130"/>
      <c r="E402" s="75"/>
      <c r="F402" s="75"/>
      <c r="G402" s="76"/>
      <c r="H402" s="76"/>
      <c r="I402" s="76"/>
      <c r="J402" s="76"/>
      <c r="K402" s="75"/>
      <c r="L402" s="75"/>
      <c r="M402" s="75"/>
      <c r="N402" s="36" t="e">
        <f t="shared" si="7"/>
        <v>#DIV/0!</v>
      </c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 customHeight="1" x14ac:dyDescent="0.3">
      <c r="A403" t="s">
        <v>80</v>
      </c>
      <c r="B403" s="74"/>
      <c r="C403" s="130"/>
      <c r="D403" s="130"/>
      <c r="E403" s="75"/>
      <c r="F403" s="75"/>
      <c r="G403" s="76"/>
      <c r="H403" s="76"/>
      <c r="I403" s="76"/>
      <c r="J403" s="76"/>
      <c r="K403" s="75"/>
      <c r="L403" s="75"/>
      <c r="M403" s="75"/>
      <c r="N403" s="36" t="e">
        <f t="shared" si="7"/>
        <v>#DIV/0!</v>
      </c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 customHeight="1" x14ac:dyDescent="0.3">
      <c r="A404" t="s">
        <v>80</v>
      </c>
      <c r="B404" s="74"/>
      <c r="C404" s="130"/>
      <c r="D404" s="130"/>
      <c r="E404" s="75"/>
      <c r="F404" s="75"/>
      <c r="G404" s="76"/>
      <c r="H404" s="76"/>
      <c r="I404" s="76"/>
      <c r="J404" s="76"/>
      <c r="K404" s="75"/>
      <c r="L404" s="75"/>
      <c r="M404" s="75"/>
      <c r="N404" s="36" t="e">
        <f t="shared" si="7"/>
        <v>#DIV/0!</v>
      </c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 customHeight="1" x14ac:dyDescent="0.3">
      <c r="A405" t="s">
        <v>80</v>
      </c>
      <c r="B405" s="74"/>
      <c r="C405" s="130"/>
      <c r="D405" s="130"/>
      <c r="E405" s="75"/>
      <c r="F405" s="75"/>
      <c r="G405" s="76"/>
      <c r="H405" s="76"/>
      <c r="I405" s="76"/>
      <c r="J405" s="76"/>
      <c r="K405" s="75"/>
      <c r="L405" s="75"/>
      <c r="M405" s="75"/>
      <c r="N405" s="36" t="e">
        <f t="shared" si="7"/>
        <v>#DIV/0!</v>
      </c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 customHeight="1" x14ac:dyDescent="0.3">
      <c r="A406" t="s">
        <v>80</v>
      </c>
      <c r="B406" s="74"/>
      <c r="C406" s="130"/>
      <c r="D406" s="130"/>
      <c r="E406" s="75"/>
      <c r="F406" s="75"/>
      <c r="G406" s="76"/>
      <c r="H406" s="76"/>
      <c r="I406" s="76"/>
      <c r="J406" s="76"/>
      <c r="K406" s="75"/>
      <c r="L406" s="75"/>
      <c r="M406" s="75"/>
      <c r="N406" s="36" t="e">
        <f t="shared" si="7"/>
        <v>#DIV/0!</v>
      </c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 customHeight="1" x14ac:dyDescent="0.3">
      <c r="A407" t="s">
        <v>80</v>
      </c>
      <c r="B407" s="33"/>
      <c r="C407" s="33"/>
      <c r="D407" s="80"/>
      <c r="E407" s="34"/>
      <c r="F407" s="34"/>
      <c r="G407" s="35"/>
      <c r="H407" s="35"/>
      <c r="I407" s="35"/>
      <c r="J407" s="35"/>
      <c r="K407" s="34"/>
      <c r="L407" s="34"/>
      <c r="M407" s="34"/>
      <c r="N407" s="36" t="e">
        <f t="shared" si="7"/>
        <v>#DIV/0!</v>
      </c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 customHeight="1" x14ac:dyDescent="0.3">
      <c r="A408" t="s">
        <v>80</v>
      </c>
      <c r="B408" s="33"/>
      <c r="C408" s="33"/>
      <c r="D408" s="80"/>
      <c r="E408" s="34"/>
      <c r="F408" s="34"/>
      <c r="G408" s="35"/>
      <c r="H408" s="35"/>
      <c r="I408" s="35"/>
      <c r="J408" s="35"/>
      <c r="K408" s="34"/>
      <c r="L408" s="34"/>
      <c r="M408" s="34"/>
      <c r="N408" s="36" t="e">
        <f t="shared" si="7"/>
        <v>#DIV/0!</v>
      </c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 customHeight="1" x14ac:dyDescent="0.3">
      <c r="A409" t="s">
        <v>80</v>
      </c>
      <c r="B409" s="33"/>
      <c r="C409" s="33"/>
      <c r="D409" s="80"/>
      <c r="E409" s="34"/>
      <c r="F409" s="34"/>
      <c r="G409" s="35"/>
      <c r="H409" s="35"/>
      <c r="I409" s="35"/>
      <c r="J409" s="35"/>
      <c r="K409" s="34"/>
      <c r="L409" s="34"/>
      <c r="M409" s="34"/>
      <c r="N409" s="36" t="e">
        <f t="shared" si="7"/>
        <v>#DIV/0!</v>
      </c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 customHeight="1" x14ac:dyDescent="0.3">
      <c r="A410" t="s">
        <v>80</v>
      </c>
      <c r="B410" s="33"/>
      <c r="C410" s="33"/>
      <c r="D410" s="80"/>
      <c r="E410" s="34"/>
      <c r="F410" s="34"/>
      <c r="G410" s="35"/>
      <c r="H410" s="35"/>
      <c r="I410" s="35"/>
      <c r="J410" s="35"/>
      <c r="K410" s="34"/>
      <c r="L410" s="34"/>
      <c r="M410" s="34"/>
      <c r="N410" s="36" t="e">
        <f t="shared" si="7"/>
        <v>#DIV/0!</v>
      </c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 customHeight="1" x14ac:dyDescent="0.3">
      <c r="A411" t="s">
        <v>80</v>
      </c>
      <c r="B411" s="33"/>
      <c r="C411" s="33"/>
      <c r="D411" s="80"/>
      <c r="E411" s="34"/>
      <c r="F411" s="34"/>
      <c r="G411" s="35"/>
      <c r="H411" s="35"/>
      <c r="I411" s="35"/>
      <c r="J411" s="35"/>
      <c r="K411" s="34"/>
      <c r="L411" s="34"/>
      <c r="M411" s="34"/>
      <c r="N411" s="36" t="e">
        <f t="shared" si="7"/>
        <v>#DIV/0!</v>
      </c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 customHeight="1" x14ac:dyDescent="0.3">
      <c r="A412" t="s">
        <v>80</v>
      </c>
      <c r="B412" s="33"/>
      <c r="C412" s="33"/>
      <c r="D412" s="80"/>
      <c r="E412" s="34"/>
      <c r="F412" s="34"/>
      <c r="G412" s="35"/>
      <c r="H412" s="35"/>
      <c r="I412" s="35"/>
      <c r="J412" s="35"/>
      <c r="K412" s="34"/>
      <c r="L412" s="34"/>
      <c r="M412" s="34"/>
      <c r="N412" s="36" t="e">
        <f t="shared" si="7"/>
        <v>#DIV/0!</v>
      </c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 customHeight="1" x14ac:dyDescent="0.3">
      <c r="A413" t="s">
        <v>80</v>
      </c>
      <c r="B413" s="33"/>
      <c r="C413" s="33"/>
      <c r="D413" s="80"/>
      <c r="E413" s="34"/>
      <c r="F413" s="34"/>
      <c r="G413" s="35"/>
      <c r="H413" s="35"/>
      <c r="I413" s="35"/>
      <c r="J413" s="35"/>
      <c r="K413" s="34"/>
      <c r="L413" s="34"/>
      <c r="M413" s="34"/>
      <c r="N413" s="36" t="e">
        <f t="shared" si="7"/>
        <v>#DIV/0!</v>
      </c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 customHeight="1" x14ac:dyDescent="0.3">
      <c r="A414" t="s">
        <v>80</v>
      </c>
      <c r="B414" s="33"/>
      <c r="C414" s="33"/>
      <c r="D414" s="80"/>
      <c r="E414" s="34"/>
      <c r="F414" s="34"/>
      <c r="G414" s="35"/>
      <c r="H414" s="35"/>
      <c r="I414" s="35"/>
      <c r="J414" s="35"/>
      <c r="K414" s="34"/>
      <c r="L414" s="34"/>
      <c r="M414" s="34"/>
      <c r="N414" s="36" t="e">
        <f t="shared" ref="N414:N477" si="8">L414/I414</f>
        <v>#DIV/0!</v>
      </c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 customHeight="1" x14ac:dyDescent="0.3">
      <c r="A415" t="s">
        <v>80</v>
      </c>
      <c r="B415" s="33"/>
      <c r="C415" s="33"/>
      <c r="D415" s="80"/>
      <c r="E415" s="34"/>
      <c r="F415" s="34"/>
      <c r="G415" s="35"/>
      <c r="H415" s="35"/>
      <c r="I415" s="35"/>
      <c r="J415" s="35"/>
      <c r="K415" s="34"/>
      <c r="L415" s="34"/>
      <c r="M415" s="34"/>
      <c r="N415" s="36" t="e">
        <f t="shared" si="8"/>
        <v>#DIV/0!</v>
      </c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 customHeight="1" x14ac:dyDescent="0.3">
      <c r="A416" t="s">
        <v>80</v>
      </c>
      <c r="B416" s="33"/>
      <c r="C416" s="33"/>
      <c r="D416" s="80"/>
      <c r="E416" s="34"/>
      <c r="F416" s="34"/>
      <c r="G416" s="35"/>
      <c r="H416" s="35"/>
      <c r="I416" s="35"/>
      <c r="J416" s="35"/>
      <c r="K416" s="34"/>
      <c r="L416" s="34"/>
      <c r="M416" s="34"/>
      <c r="N416" s="36" t="e">
        <f t="shared" si="8"/>
        <v>#DIV/0!</v>
      </c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 customHeight="1" x14ac:dyDescent="0.3">
      <c r="A417" t="s">
        <v>80</v>
      </c>
      <c r="B417" s="33"/>
      <c r="C417" s="33"/>
      <c r="D417" s="80"/>
      <c r="E417" s="34"/>
      <c r="F417" s="34"/>
      <c r="G417" s="35"/>
      <c r="H417" s="35"/>
      <c r="I417" s="35"/>
      <c r="J417" s="35"/>
      <c r="K417" s="34"/>
      <c r="L417" s="34"/>
      <c r="M417" s="34"/>
      <c r="N417" s="36" t="e">
        <f t="shared" si="8"/>
        <v>#DIV/0!</v>
      </c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 customHeight="1" x14ac:dyDescent="0.3">
      <c r="A418" t="s">
        <v>80</v>
      </c>
      <c r="B418" s="33"/>
      <c r="C418" s="33"/>
      <c r="D418" s="80"/>
      <c r="E418" s="34"/>
      <c r="F418" s="34"/>
      <c r="G418" s="35"/>
      <c r="H418" s="35"/>
      <c r="I418" s="35"/>
      <c r="J418" s="35"/>
      <c r="K418" s="34"/>
      <c r="L418" s="34"/>
      <c r="M418" s="34"/>
      <c r="N418" s="36" t="e">
        <f t="shared" si="8"/>
        <v>#DIV/0!</v>
      </c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 customHeight="1" x14ac:dyDescent="0.3">
      <c r="A419" t="s">
        <v>80</v>
      </c>
      <c r="B419" s="33"/>
      <c r="C419" s="33"/>
      <c r="D419" s="80"/>
      <c r="E419" s="34"/>
      <c r="F419" s="34"/>
      <c r="G419" s="35"/>
      <c r="H419" s="35"/>
      <c r="I419" s="35"/>
      <c r="J419" s="35"/>
      <c r="K419" s="34"/>
      <c r="L419" s="34"/>
      <c r="M419" s="34"/>
      <c r="N419" s="36" t="e">
        <f t="shared" si="8"/>
        <v>#DIV/0!</v>
      </c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 customHeight="1" x14ac:dyDescent="0.3">
      <c r="A420" t="s">
        <v>80</v>
      </c>
      <c r="B420" s="33"/>
      <c r="C420" s="33"/>
      <c r="D420" s="80"/>
      <c r="E420" s="34"/>
      <c r="F420" s="34"/>
      <c r="G420" s="35"/>
      <c r="H420" s="35"/>
      <c r="I420" s="35"/>
      <c r="J420" s="35"/>
      <c r="K420" s="34"/>
      <c r="L420" s="34"/>
      <c r="M420" s="34"/>
      <c r="N420" s="36" t="e">
        <f t="shared" si="8"/>
        <v>#DIV/0!</v>
      </c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 customHeight="1" x14ac:dyDescent="0.3">
      <c r="A421" t="s">
        <v>80</v>
      </c>
      <c r="B421" s="33"/>
      <c r="C421" s="33"/>
      <c r="D421" s="80"/>
      <c r="E421" s="34"/>
      <c r="F421" s="34"/>
      <c r="G421" s="35"/>
      <c r="H421" s="35"/>
      <c r="I421" s="35"/>
      <c r="J421" s="35"/>
      <c r="K421" s="34"/>
      <c r="L421" s="34"/>
      <c r="M421" s="34"/>
      <c r="N421" s="36" t="e">
        <f t="shared" si="8"/>
        <v>#DIV/0!</v>
      </c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 customHeight="1" x14ac:dyDescent="0.3">
      <c r="A422" t="s">
        <v>80</v>
      </c>
      <c r="B422" s="33"/>
      <c r="C422" s="33"/>
      <c r="D422" s="80"/>
      <c r="E422" s="34"/>
      <c r="F422" s="34"/>
      <c r="G422" s="35"/>
      <c r="H422" s="35"/>
      <c r="I422" s="35"/>
      <c r="J422" s="35"/>
      <c r="K422" s="34"/>
      <c r="L422" s="34"/>
      <c r="M422" s="34"/>
      <c r="N422" s="36" t="e">
        <f t="shared" si="8"/>
        <v>#DIV/0!</v>
      </c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 customHeight="1" x14ac:dyDescent="0.3">
      <c r="A423" t="s">
        <v>80</v>
      </c>
      <c r="B423" s="33"/>
      <c r="C423" s="33"/>
      <c r="D423" s="80"/>
      <c r="E423" s="34"/>
      <c r="F423" s="34"/>
      <c r="G423" s="35"/>
      <c r="H423" s="35"/>
      <c r="I423" s="35"/>
      <c r="J423" s="35"/>
      <c r="K423" s="34"/>
      <c r="L423" s="34"/>
      <c r="M423" s="34"/>
      <c r="N423" s="36" t="e">
        <f t="shared" si="8"/>
        <v>#DIV/0!</v>
      </c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 customHeight="1" x14ac:dyDescent="0.3">
      <c r="A424" t="s">
        <v>80</v>
      </c>
      <c r="B424" s="33"/>
      <c r="C424" s="33"/>
      <c r="D424" s="80"/>
      <c r="E424" s="34"/>
      <c r="F424" s="34"/>
      <c r="G424" s="35"/>
      <c r="H424" s="35"/>
      <c r="I424" s="35"/>
      <c r="J424" s="35"/>
      <c r="K424" s="34"/>
      <c r="L424" s="34"/>
      <c r="M424" s="34"/>
      <c r="N424" s="36" t="e">
        <f t="shared" si="8"/>
        <v>#DIV/0!</v>
      </c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 customHeight="1" x14ac:dyDescent="0.3">
      <c r="A425" t="s">
        <v>80</v>
      </c>
      <c r="B425" s="33"/>
      <c r="C425" s="33"/>
      <c r="D425" s="80"/>
      <c r="E425" s="34"/>
      <c r="F425" s="34"/>
      <c r="G425" s="35"/>
      <c r="H425" s="35"/>
      <c r="I425" s="35"/>
      <c r="J425" s="35"/>
      <c r="K425" s="34"/>
      <c r="L425" s="34"/>
      <c r="M425" s="34"/>
      <c r="N425" s="36" t="e">
        <f t="shared" si="8"/>
        <v>#DIV/0!</v>
      </c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 customHeight="1" x14ac:dyDescent="0.3">
      <c r="A426" t="s">
        <v>80</v>
      </c>
      <c r="B426" s="33"/>
      <c r="C426" s="33"/>
      <c r="D426" s="80"/>
      <c r="E426" s="34"/>
      <c r="F426" s="34"/>
      <c r="G426" s="35"/>
      <c r="H426" s="35"/>
      <c r="I426" s="35"/>
      <c r="J426" s="35"/>
      <c r="K426" s="34"/>
      <c r="L426" s="34"/>
      <c r="M426" s="34"/>
      <c r="N426" s="36" t="e">
        <f t="shared" si="8"/>
        <v>#DIV/0!</v>
      </c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 customHeight="1" x14ac:dyDescent="0.3">
      <c r="A427" t="s">
        <v>80</v>
      </c>
      <c r="B427" s="33"/>
      <c r="C427" s="33"/>
      <c r="D427" s="80"/>
      <c r="E427" s="34"/>
      <c r="F427" s="34"/>
      <c r="G427" s="35"/>
      <c r="H427" s="35"/>
      <c r="I427" s="35"/>
      <c r="J427" s="35"/>
      <c r="K427" s="34"/>
      <c r="L427" s="34"/>
      <c r="M427" s="34"/>
      <c r="N427" s="36" t="e">
        <f t="shared" si="8"/>
        <v>#DIV/0!</v>
      </c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 customHeight="1" x14ac:dyDescent="0.3">
      <c r="A428" t="s">
        <v>80</v>
      </c>
      <c r="B428" s="33"/>
      <c r="C428" s="33"/>
      <c r="D428" s="80"/>
      <c r="E428" s="34"/>
      <c r="F428" s="34"/>
      <c r="G428" s="35"/>
      <c r="H428" s="35"/>
      <c r="I428" s="35"/>
      <c r="J428" s="35"/>
      <c r="K428" s="34"/>
      <c r="L428" s="34"/>
      <c r="M428" s="34"/>
      <c r="N428" s="36" t="e">
        <f t="shared" si="8"/>
        <v>#DIV/0!</v>
      </c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 customHeight="1" x14ac:dyDescent="0.3">
      <c r="A429" t="s">
        <v>80</v>
      </c>
      <c r="B429" s="33"/>
      <c r="C429" s="33"/>
      <c r="D429" s="80"/>
      <c r="E429" s="34"/>
      <c r="F429" s="34"/>
      <c r="G429" s="35"/>
      <c r="H429" s="35"/>
      <c r="I429" s="35"/>
      <c r="J429" s="35"/>
      <c r="K429" s="34"/>
      <c r="L429" s="34"/>
      <c r="M429" s="34"/>
      <c r="N429" s="36" t="e">
        <f t="shared" si="8"/>
        <v>#DIV/0!</v>
      </c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 customHeight="1" x14ac:dyDescent="0.3">
      <c r="A430" t="s">
        <v>80</v>
      </c>
      <c r="B430" s="33"/>
      <c r="C430" s="33"/>
      <c r="D430" s="80"/>
      <c r="E430" s="34"/>
      <c r="F430" s="34"/>
      <c r="G430" s="35"/>
      <c r="H430" s="35"/>
      <c r="I430" s="35"/>
      <c r="J430" s="35"/>
      <c r="K430" s="34"/>
      <c r="L430" s="34"/>
      <c r="M430" s="34"/>
      <c r="N430" s="36" t="e">
        <f t="shared" si="8"/>
        <v>#DIV/0!</v>
      </c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 customHeight="1" x14ac:dyDescent="0.3">
      <c r="A431" t="s">
        <v>80</v>
      </c>
      <c r="B431" s="33"/>
      <c r="C431" s="33"/>
      <c r="D431" s="80"/>
      <c r="E431" s="34"/>
      <c r="F431" s="34"/>
      <c r="G431" s="35"/>
      <c r="H431" s="35"/>
      <c r="I431" s="35"/>
      <c r="J431" s="35"/>
      <c r="K431" s="34"/>
      <c r="L431" s="34"/>
      <c r="M431" s="34"/>
      <c r="N431" s="36" t="e">
        <f t="shared" si="8"/>
        <v>#DIV/0!</v>
      </c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 customHeight="1" x14ac:dyDescent="0.3">
      <c r="A432" t="s">
        <v>80</v>
      </c>
      <c r="B432" s="33"/>
      <c r="C432" s="33"/>
      <c r="D432" s="80"/>
      <c r="E432" s="34"/>
      <c r="F432" s="34"/>
      <c r="G432" s="35"/>
      <c r="H432" s="35"/>
      <c r="I432" s="35"/>
      <c r="J432" s="35"/>
      <c r="K432" s="34"/>
      <c r="L432" s="34"/>
      <c r="M432" s="34"/>
      <c r="N432" s="36" t="e">
        <f t="shared" si="8"/>
        <v>#DIV/0!</v>
      </c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 customHeight="1" x14ac:dyDescent="0.3">
      <c r="A433" t="s">
        <v>80</v>
      </c>
      <c r="B433" s="33"/>
      <c r="C433" s="33"/>
      <c r="D433" s="80"/>
      <c r="E433" s="34"/>
      <c r="F433" s="34"/>
      <c r="G433" s="35"/>
      <c r="H433" s="35"/>
      <c r="I433" s="35"/>
      <c r="J433" s="35"/>
      <c r="K433" s="34"/>
      <c r="L433" s="34"/>
      <c r="M433" s="34"/>
      <c r="N433" s="36" t="e">
        <f t="shared" si="8"/>
        <v>#DIV/0!</v>
      </c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 customHeight="1" x14ac:dyDescent="0.3">
      <c r="A434" t="s">
        <v>80</v>
      </c>
      <c r="B434" s="33"/>
      <c r="C434" s="33"/>
      <c r="D434" s="80"/>
      <c r="E434" s="34"/>
      <c r="F434" s="34"/>
      <c r="G434" s="35"/>
      <c r="H434" s="35"/>
      <c r="I434" s="35"/>
      <c r="J434" s="35"/>
      <c r="K434" s="34"/>
      <c r="L434" s="34"/>
      <c r="M434" s="34"/>
      <c r="N434" s="36" t="e">
        <f t="shared" si="8"/>
        <v>#DIV/0!</v>
      </c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 customHeight="1" x14ac:dyDescent="0.3">
      <c r="A435" t="s">
        <v>80</v>
      </c>
      <c r="B435" s="33"/>
      <c r="C435" s="33"/>
      <c r="D435" s="80"/>
      <c r="E435" s="34"/>
      <c r="F435" s="34"/>
      <c r="G435" s="35"/>
      <c r="H435" s="35"/>
      <c r="I435" s="35"/>
      <c r="J435" s="35"/>
      <c r="K435" s="34"/>
      <c r="L435" s="34"/>
      <c r="M435" s="34"/>
      <c r="N435" s="36" t="e">
        <f t="shared" si="8"/>
        <v>#DIV/0!</v>
      </c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 customHeight="1" x14ac:dyDescent="0.3">
      <c r="A436" t="s">
        <v>80</v>
      </c>
      <c r="B436" s="33"/>
      <c r="C436" s="33"/>
      <c r="D436" s="80"/>
      <c r="E436" s="34"/>
      <c r="F436" s="34"/>
      <c r="G436" s="35"/>
      <c r="H436" s="35"/>
      <c r="I436" s="35"/>
      <c r="J436" s="35"/>
      <c r="K436" s="34"/>
      <c r="L436" s="34"/>
      <c r="M436" s="34"/>
      <c r="N436" s="36" t="e">
        <f t="shared" si="8"/>
        <v>#DIV/0!</v>
      </c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 customHeight="1" x14ac:dyDescent="0.3">
      <c r="A437" t="s">
        <v>80</v>
      </c>
      <c r="B437" s="33"/>
      <c r="C437" s="33"/>
      <c r="D437" s="80"/>
      <c r="E437" s="34"/>
      <c r="F437" s="34"/>
      <c r="G437" s="35"/>
      <c r="H437" s="35"/>
      <c r="I437" s="35"/>
      <c r="J437" s="35"/>
      <c r="K437" s="34"/>
      <c r="L437" s="34"/>
      <c r="M437" s="34"/>
      <c r="N437" s="36" t="e">
        <f t="shared" si="8"/>
        <v>#DIV/0!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 customHeight="1" x14ac:dyDescent="0.3">
      <c r="A438" t="s">
        <v>80</v>
      </c>
      <c r="B438" s="33"/>
      <c r="C438" s="33"/>
      <c r="D438" s="80"/>
      <c r="E438" s="34"/>
      <c r="F438" s="34"/>
      <c r="G438" s="35"/>
      <c r="H438" s="35"/>
      <c r="I438" s="35"/>
      <c r="J438" s="35"/>
      <c r="K438" s="34"/>
      <c r="L438" s="34"/>
      <c r="M438" s="34"/>
      <c r="N438" s="36" t="e">
        <f t="shared" si="8"/>
        <v>#DIV/0!</v>
      </c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 customHeight="1" x14ac:dyDescent="0.3">
      <c r="A439" t="s">
        <v>80</v>
      </c>
      <c r="B439" s="33"/>
      <c r="C439" s="33"/>
      <c r="D439" s="80"/>
      <c r="E439" s="34"/>
      <c r="F439" s="34"/>
      <c r="G439" s="35"/>
      <c r="H439" s="35"/>
      <c r="I439" s="35"/>
      <c r="J439" s="35"/>
      <c r="K439" s="34"/>
      <c r="L439" s="34"/>
      <c r="M439" s="34"/>
      <c r="N439" s="36" t="e">
        <f t="shared" si="8"/>
        <v>#DIV/0!</v>
      </c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 customHeight="1" x14ac:dyDescent="0.3">
      <c r="A440" t="s">
        <v>80</v>
      </c>
      <c r="B440" s="33"/>
      <c r="C440" s="33"/>
      <c r="D440" s="80"/>
      <c r="E440" s="34"/>
      <c r="F440" s="34"/>
      <c r="G440" s="35"/>
      <c r="H440" s="35"/>
      <c r="I440" s="35"/>
      <c r="J440" s="35"/>
      <c r="K440" s="34"/>
      <c r="L440" s="34"/>
      <c r="M440" s="34"/>
      <c r="N440" s="36" t="e">
        <f t="shared" si="8"/>
        <v>#DIV/0!</v>
      </c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 customHeight="1" x14ac:dyDescent="0.3">
      <c r="A441" t="s">
        <v>80</v>
      </c>
      <c r="B441" s="33"/>
      <c r="C441" s="33"/>
      <c r="D441" s="80"/>
      <c r="E441" s="34"/>
      <c r="F441" s="34"/>
      <c r="G441" s="35"/>
      <c r="H441" s="35"/>
      <c r="I441" s="35"/>
      <c r="J441" s="35"/>
      <c r="K441" s="34"/>
      <c r="L441" s="34"/>
      <c r="M441" s="34"/>
      <c r="N441" s="36" t="e">
        <f t="shared" si="8"/>
        <v>#DIV/0!</v>
      </c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 customHeight="1" x14ac:dyDescent="0.3">
      <c r="A442" t="s">
        <v>80</v>
      </c>
      <c r="B442" s="33"/>
      <c r="C442" s="33"/>
      <c r="D442" s="80"/>
      <c r="E442" s="34"/>
      <c r="F442" s="34"/>
      <c r="G442" s="35"/>
      <c r="H442" s="35"/>
      <c r="I442" s="35"/>
      <c r="J442" s="35"/>
      <c r="K442" s="34"/>
      <c r="L442" s="34"/>
      <c r="M442" s="34"/>
      <c r="N442" s="36" t="e">
        <f t="shared" si="8"/>
        <v>#DIV/0!</v>
      </c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 customHeight="1" x14ac:dyDescent="0.3">
      <c r="A443" t="s">
        <v>80</v>
      </c>
      <c r="B443" s="33"/>
      <c r="C443" s="33"/>
      <c r="D443" s="80"/>
      <c r="E443" s="34"/>
      <c r="F443" s="34"/>
      <c r="G443" s="35"/>
      <c r="H443" s="35"/>
      <c r="I443" s="35"/>
      <c r="J443" s="35"/>
      <c r="K443" s="34"/>
      <c r="L443" s="34"/>
      <c r="M443" s="34"/>
      <c r="N443" s="36" t="e">
        <f t="shared" si="8"/>
        <v>#DIV/0!</v>
      </c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 customHeight="1" x14ac:dyDescent="0.3">
      <c r="A444" t="s">
        <v>80</v>
      </c>
      <c r="B444" s="33"/>
      <c r="C444" s="33"/>
      <c r="D444" s="80"/>
      <c r="E444" s="34"/>
      <c r="F444" s="34"/>
      <c r="G444" s="35"/>
      <c r="H444" s="35"/>
      <c r="I444" s="35"/>
      <c r="J444" s="35"/>
      <c r="K444" s="34"/>
      <c r="L444" s="34"/>
      <c r="M444" s="34"/>
      <c r="N444" s="36" t="e">
        <f t="shared" si="8"/>
        <v>#DIV/0!</v>
      </c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 customHeight="1" x14ac:dyDescent="0.3">
      <c r="A445" t="s">
        <v>80</v>
      </c>
      <c r="B445" s="32"/>
      <c r="C445" s="33"/>
      <c r="D445" s="80"/>
      <c r="E445" s="34"/>
      <c r="F445" s="34"/>
      <c r="G445" s="35"/>
      <c r="H445" s="35"/>
      <c r="I445" s="35"/>
      <c r="J445" s="35"/>
      <c r="K445" s="34"/>
      <c r="L445" s="34"/>
      <c r="M445" s="34"/>
      <c r="N445" s="36" t="e">
        <f t="shared" si="8"/>
        <v>#DIV/0!</v>
      </c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 customHeight="1" x14ac:dyDescent="0.3">
      <c r="A446" t="s">
        <v>80</v>
      </c>
      <c r="B446" s="33"/>
      <c r="C446" s="33"/>
      <c r="D446" s="80"/>
      <c r="E446" s="34"/>
      <c r="F446" s="34"/>
      <c r="G446" s="35"/>
      <c r="H446" s="35"/>
      <c r="I446" s="35"/>
      <c r="J446" s="35"/>
      <c r="K446" s="34"/>
      <c r="L446" s="34"/>
      <c r="M446" s="34"/>
      <c r="N446" s="36" t="e">
        <f t="shared" si="8"/>
        <v>#DIV/0!</v>
      </c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 customHeight="1" x14ac:dyDescent="0.3">
      <c r="A447" t="s">
        <v>80</v>
      </c>
      <c r="B447" s="33"/>
      <c r="C447" s="33"/>
      <c r="D447" s="80"/>
      <c r="E447" s="34"/>
      <c r="F447" s="34"/>
      <c r="G447" s="35"/>
      <c r="H447" s="35"/>
      <c r="I447" s="35"/>
      <c r="J447" s="35"/>
      <c r="K447" s="34"/>
      <c r="L447" s="34"/>
      <c r="M447" s="34"/>
      <c r="N447" s="36" t="e">
        <f t="shared" si="8"/>
        <v>#DIV/0!</v>
      </c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 customHeight="1" x14ac:dyDescent="0.3">
      <c r="A448" t="s">
        <v>80</v>
      </c>
      <c r="B448" s="33"/>
      <c r="C448" s="33"/>
      <c r="D448" s="80"/>
      <c r="E448" s="34"/>
      <c r="F448" s="34"/>
      <c r="G448" s="35"/>
      <c r="H448" s="35"/>
      <c r="I448" s="35"/>
      <c r="J448" s="35"/>
      <c r="K448" s="34"/>
      <c r="L448" s="34"/>
      <c r="M448" s="34"/>
      <c r="N448" s="36" t="e">
        <f t="shared" si="8"/>
        <v>#DIV/0!</v>
      </c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 customHeight="1" x14ac:dyDescent="0.3">
      <c r="A449" t="s">
        <v>80</v>
      </c>
      <c r="B449" s="33"/>
      <c r="C449" s="33"/>
      <c r="D449" s="80"/>
      <c r="E449" s="34"/>
      <c r="F449" s="34"/>
      <c r="G449" s="35"/>
      <c r="H449" s="35"/>
      <c r="I449" s="35"/>
      <c r="J449" s="35"/>
      <c r="K449" s="34"/>
      <c r="L449" s="34"/>
      <c r="M449" s="34"/>
      <c r="N449" s="36" t="e">
        <f t="shared" si="8"/>
        <v>#DIV/0!</v>
      </c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 customHeight="1" x14ac:dyDescent="0.3">
      <c r="A450" t="s">
        <v>80</v>
      </c>
      <c r="B450" s="33"/>
      <c r="C450" s="33"/>
      <c r="D450" s="80"/>
      <c r="E450" s="34"/>
      <c r="F450" s="34"/>
      <c r="G450" s="35"/>
      <c r="H450" s="35"/>
      <c r="I450" s="35"/>
      <c r="J450" s="35"/>
      <c r="K450" s="34"/>
      <c r="L450" s="34"/>
      <c r="M450" s="34"/>
      <c r="N450" s="36" t="e">
        <f t="shared" si="8"/>
        <v>#DIV/0!</v>
      </c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 customHeight="1" x14ac:dyDescent="0.3">
      <c r="A451" t="s">
        <v>80</v>
      </c>
      <c r="B451" s="33"/>
      <c r="C451" s="33"/>
      <c r="D451" s="80"/>
      <c r="E451" s="34"/>
      <c r="F451" s="34"/>
      <c r="G451" s="35"/>
      <c r="H451" s="35"/>
      <c r="I451" s="35"/>
      <c r="J451" s="35"/>
      <c r="K451" s="34"/>
      <c r="L451" s="34"/>
      <c r="M451" s="34"/>
      <c r="N451" s="36" t="e">
        <f t="shared" si="8"/>
        <v>#DIV/0!</v>
      </c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 customHeight="1" x14ac:dyDescent="0.3">
      <c r="A452" t="s">
        <v>80</v>
      </c>
      <c r="B452" s="33"/>
      <c r="C452" s="33"/>
      <c r="D452" s="80"/>
      <c r="E452" s="34"/>
      <c r="F452" s="34"/>
      <c r="G452" s="35"/>
      <c r="H452" s="35"/>
      <c r="I452" s="35"/>
      <c r="J452" s="35"/>
      <c r="K452" s="34"/>
      <c r="L452" s="34"/>
      <c r="M452" s="34"/>
      <c r="N452" s="36" t="e">
        <f t="shared" si="8"/>
        <v>#DIV/0!</v>
      </c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 customHeight="1" x14ac:dyDescent="0.3">
      <c r="A453" t="s">
        <v>80</v>
      </c>
      <c r="B453" s="33"/>
      <c r="C453" s="33"/>
      <c r="D453" s="80"/>
      <c r="E453" s="34"/>
      <c r="F453" s="34"/>
      <c r="G453" s="35"/>
      <c r="H453" s="35"/>
      <c r="I453" s="35"/>
      <c r="J453" s="35"/>
      <c r="K453" s="34"/>
      <c r="L453" s="34"/>
      <c r="M453" s="34"/>
      <c r="N453" s="36" t="e">
        <f t="shared" si="8"/>
        <v>#DIV/0!</v>
      </c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 customHeight="1" x14ac:dyDescent="0.3">
      <c r="A454" t="s">
        <v>80</v>
      </c>
      <c r="B454" s="33"/>
      <c r="C454" s="33"/>
      <c r="D454" s="80"/>
      <c r="E454" s="34"/>
      <c r="F454" s="34"/>
      <c r="G454" s="35"/>
      <c r="H454" s="35"/>
      <c r="I454" s="35"/>
      <c r="J454" s="35"/>
      <c r="K454" s="34"/>
      <c r="L454" s="34"/>
      <c r="M454" s="34"/>
      <c r="N454" s="36" t="e">
        <f t="shared" si="8"/>
        <v>#DIV/0!</v>
      </c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 customHeight="1" x14ac:dyDescent="0.3">
      <c r="A455" t="s">
        <v>80</v>
      </c>
      <c r="B455" s="33"/>
      <c r="C455" s="33"/>
      <c r="D455" s="80"/>
      <c r="E455" s="34"/>
      <c r="F455" s="34"/>
      <c r="G455" s="35"/>
      <c r="H455" s="35"/>
      <c r="I455" s="35"/>
      <c r="J455" s="35"/>
      <c r="K455" s="34"/>
      <c r="L455" s="34"/>
      <c r="M455" s="34"/>
      <c r="N455" s="36" t="e">
        <f t="shared" si="8"/>
        <v>#DIV/0!</v>
      </c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 customHeight="1" x14ac:dyDescent="0.3">
      <c r="A456" t="s">
        <v>80</v>
      </c>
      <c r="B456" s="33"/>
      <c r="C456" s="33"/>
      <c r="D456" s="80"/>
      <c r="E456" s="34"/>
      <c r="F456" s="34"/>
      <c r="G456" s="35"/>
      <c r="H456" s="35"/>
      <c r="I456" s="35"/>
      <c r="J456" s="35"/>
      <c r="K456" s="34"/>
      <c r="L456" s="34"/>
      <c r="M456" s="34"/>
      <c r="N456" s="36" t="e">
        <f t="shared" si="8"/>
        <v>#DIV/0!</v>
      </c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 customHeight="1" x14ac:dyDescent="0.3">
      <c r="A457" t="s">
        <v>80</v>
      </c>
      <c r="B457" s="33"/>
      <c r="C457" s="33"/>
      <c r="D457" s="80"/>
      <c r="E457" s="34"/>
      <c r="F457" s="34"/>
      <c r="G457" s="35"/>
      <c r="H457" s="35"/>
      <c r="I457" s="35"/>
      <c r="J457" s="35"/>
      <c r="K457" s="34"/>
      <c r="L457" s="34"/>
      <c r="M457" s="34"/>
      <c r="N457" s="36" t="e">
        <f t="shared" si="8"/>
        <v>#DIV/0!</v>
      </c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 customHeight="1" x14ac:dyDescent="0.3">
      <c r="A458" t="s">
        <v>80</v>
      </c>
      <c r="B458" s="33"/>
      <c r="C458" s="33"/>
      <c r="D458" s="80"/>
      <c r="E458" s="34"/>
      <c r="F458" s="34"/>
      <c r="G458" s="35"/>
      <c r="H458" s="35"/>
      <c r="I458" s="35"/>
      <c r="J458" s="35"/>
      <c r="K458" s="34"/>
      <c r="L458" s="34"/>
      <c r="M458" s="34"/>
      <c r="N458" s="36" t="e">
        <f t="shared" si="8"/>
        <v>#DIV/0!</v>
      </c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 customHeight="1" x14ac:dyDescent="0.3">
      <c r="A459" t="s">
        <v>80</v>
      </c>
      <c r="B459" s="33"/>
      <c r="C459" s="33"/>
      <c r="D459" s="80"/>
      <c r="E459" s="34"/>
      <c r="F459" s="34"/>
      <c r="G459" s="35"/>
      <c r="H459" s="35"/>
      <c r="I459" s="35"/>
      <c r="J459" s="35"/>
      <c r="K459" s="34"/>
      <c r="L459" s="34"/>
      <c r="M459" s="34"/>
      <c r="N459" s="36" t="e">
        <f t="shared" si="8"/>
        <v>#DIV/0!</v>
      </c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 customHeight="1" x14ac:dyDescent="0.3">
      <c r="A460" t="s">
        <v>80</v>
      </c>
      <c r="B460" s="33"/>
      <c r="C460" s="33"/>
      <c r="D460" s="80"/>
      <c r="E460" s="34"/>
      <c r="F460" s="34"/>
      <c r="G460" s="35"/>
      <c r="H460" s="35"/>
      <c r="I460" s="35"/>
      <c r="J460" s="35"/>
      <c r="K460" s="34"/>
      <c r="L460" s="34"/>
      <c r="M460" s="34"/>
      <c r="N460" s="36" t="e">
        <f t="shared" si="8"/>
        <v>#DIV/0!</v>
      </c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 customHeight="1" x14ac:dyDescent="0.3">
      <c r="A461" t="s">
        <v>80</v>
      </c>
      <c r="B461" s="33"/>
      <c r="C461" s="33"/>
      <c r="D461" s="80"/>
      <c r="E461" s="34"/>
      <c r="F461" s="34"/>
      <c r="G461" s="35"/>
      <c r="H461" s="35"/>
      <c r="I461" s="35"/>
      <c r="J461" s="35"/>
      <c r="K461" s="34"/>
      <c r="L461" s="34"/>
      <c r="M461" s="34"/>
      <c r="N461" s="36" t="e">
        <f t="shared" si="8"/>
        <v>#DIV/0!</v>
      </c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 customHeight="1" x14ac:dyDescent="0.3">
      <c r="A462" t="s">
        <v>80</v>
      </c>
      <c r="B462" s="33"/>
      <c r="C462" s="33"/>
      <c r="D462" s="80"/>
      <c r="E462" s="34"/>
      <c r="F462" s="34"/>
      <c r="G462" s="35"/>
      <c r="H462" s="35"/>
      <c r="I462" s="35"/>
      <c r="J462" s="35"/>
      <c r="K462" s="34"/>
      <c r="L462" s="34"/>
      <c r="M462" s="34"/>
      <c r="N462" s="36" t="e">
        <f t="shared" si="8"/>
        <v>#DIV/0!</v>
      </c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 customHeight="1" x14ac:dyDescent="0.3">
      <c r="A463" t="s">
        <v>80</v>
      </c>
      <c r="B463" s="33"/>
      <c r="C463" s="33"/>
      <c r="D463" s="80"/>
      <c r="E463" s="34"/>
      <c r="F463" s="34"/>
      <c r="G463" s="35"/>
      <c r="H463" s="35"/>
      <c r="I463" s="35"/>
      <c r="J463" s="35"/>
      <c r="K463" s="34"/>
      <c r="L463" s="34"/>
      <c r="M463" s="34"/>
      <c r="N463" s="36" t="e">
        <f t="shared" si="8"/>
        <v>#DIV/0!</v>
      </c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 customHeight="1" x14ac:dyDescent="0.3">
      <c r="A464" t="s">
        <v>80</v>
      </c>
      <c r="B464" s="33"/>
      <c r="C464" s="33"/>
      <c r="D464" s="80"/>
      <c r="E464" s="34"/>
      <c r="F464" s="34"/>
      <c r="G464" s="35"/>
      <c r="H464" s="35"/>
      <c r="I464" s="35"/>
      <c r="J464" s="35"/>
      <c r="K464" s="34"/>
      <c r="L464" s="34"/>
      <c r="M464" s="34"/>
      <c r="N464" s="36" t="e">
        <f t="shared" si="8"/>
        <v>#DIV/0!</v>
      </c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 customHeight="1" x14ac:dyDescent="0.3">
      <c r="A465" t="s">
        <v>80</v>
      </c>
      <c r="B465" s="33"/>
      <c r="C465" s="33"/>
      <c r="D465" s="80"/>
      <c r="E465" s="34"/>
      <c r="F465" s="34"/>
      <c r="G465" s="35"/>
      <c r="H465" s="35"/>
      <c r="I465" s="35"/>
      <c r="J465" s="35"/>
      <c r="K465" s="34"/>
      <c r="L465" s="34"/>
      <c r="M465" s="34"/>
      <c r="N465" s="36" t="e">
        <f t="shared" si="8"/>
        <v>#DIV/0!</v>
      </c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 customHeight="1" x14ac:dyDescent="0.3">
      <c r="A466" t="s">
        <v>80</v>
      </c>
      <c r="B466" s="33"/>
      <c r="C466" s="33"/>
      <c r="D466" s="80"/>
      <c r="E466" s="34"/>
      <c r="F466" s="34"/>
      <c r="G466" s="35"/>
      <c r="H466" s="35"/>
      <c r="I466" s="35"/>
      <c r="J466" s="35"/>
      <c r="K466" s="34"/>
      <c r="L466" s="34"/>
      <c r="M466" s="34"/>
      <c r="N466" s="36" t="e">
        <f t="shared" si="8"/>
        <v>#DIV/0!</v>
      </c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 customHeight="1" x14ac:dyDescent="0.3">
      <c r="A467" t="s">
        <v>80</v>
      </c>
      <c r="B467" s="33"/>
      <c r="C467" s="33"/>
      <c r="D467" s="80"/>
      <c r="E467" s="34"/>
      <c r="F467" s="34"/>
      <c r="G467" s="35"/>
      <c r="H467" s="35"/>
      <c r="I467" s="35"/>
      <c r="J467" s="35"/>
      <c r="K467" s="34"/>
      <c r="L467" s="34"/>
      <c r="M467" s="34"/>
      <c r="N467" s="36" t="e">
        <f t="shared" si="8"/>
        <v>#DIV/0!</v>
      </c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 customHeight="1" x14ac:dyDescent="0.3">
      <c r="A468" t="s">
        <v>80</v>
      </c>
      <c r="B468" s="33"/>
      <c r="C468" s="33"/>
      <c r="D468" s="80"/>
      <c r="E468" s="34"/>
      <c r="F468" s="34"/>
      <c r="G468" s="35"/>
      <c r="H468" s="35"/>
      <c r="I468" s="35"/>
      <c r="J468" s="35"/>
      <c r="K468" s="34"/>
      <c r="L468" s="34"/>
      <c r="M468" s="34"/>
      <c r="N468" s="36" t="e">
        <f t="shared" si="8"/>
        <v>#DIV/0!</v>
      </c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 customHeight="1" x14ac:dyDescent="0.3">
      <c r="A469" t="s">
        <v>80</v>
      </c>
      <c r="B469" s="33"/>
      <c r="C469" s="33"/>
      <c r="D469" s="80"/>
      <c r="E469" s="34"/>
      <c r="F469" s="34"/>
      <c r="G469" s="35"/>
      <c r="H469" s="35"/>
      <c r="I469" s="35"/>
      <c r="J469" s="35"/>
      <c r="K469" s="34"/>
      <c r="L469" s="34"/>
      <c r="M469" s="34"/>
      <c r="N469" s="36" t="e">
        <f t="shared" si="8"/>
        <v>#DIV/0!</v>
      </c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 customHeight="1" x14ac:dyDescent="0.3">
      <c r="A470" t="s">
        <v>80</v>
      </c>
      <c r="B470" s="33"/>
      <c r="C470" s="33"/>
      <c r="D470" s="80"/>
      <c r="E470" s="34"/>
      <c r="F470" s="34"/>
      <c r="G470" s="35"/>
      <c r="H470" s="35"/>
      <c r="I470" s="35"/>
      <c r="J470" s="35"/>
      <c r="K470" s="34"/>
      <c r="L470" s="34"/>
      <c r="M470" s="34"/>
      <c r="N470" s="36" t="e">
        <f t="shared" si="8"/>
        <v>#DIV/0!</v>
      </c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 customHeight="1" x14ac:dyDescent="0.3">
      <c r="A471" t="s">
        <v>80</v>
      </c>
      <c r="B471" s="33"/>
      <c r="C471" s="33"/>
      <c r="D471" s="80"/>
      <c r="E471" s="34"/>
      <c r="F471" s="34"/>
      <c r="G471" s="35"/>
      <c r="H471" s="35"/>
      <c r="I471" s="35"/>
      <c r="J471" s="35"/>
      <c r="K471" s="34"/>
      <c r="L471" s="34"/>
      <c r="M471" s="34"/>
      <c r="N471" s="36" t="e">
        <f t="shared" si="8"/>
        <v>#DIV/0!</v>
      </c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 customHeight="1" x14ac:dyDescent="0.3">
      <c r="A472" t="s">
        <v>80</v>
      </c>
      <c r="B472" s="33"/>
      <c r="C472" s="33"/>
      <c r="D472" s="80"/>
      <c r="E472" s="34"/>
      <c r="F472" s="34"/>
      <c r="G472" s="35"/>
      <c r="H472" s="35"/>
      <c r="I472" s="35"/>
      <c r="J472" s="35"/>
      <c r="K472" s="34"/>
      <c r="L472" s="34"/>
      <c r="M472" s="34"/>
      <c r="N472" s="36" t="e">
        <f t="shared" si="8"/>
        <v>#DIV/0!</v>
      </c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 customHeight="1" x14ac:dyDescent="0.3">
      <c r="A473" t="s">
        <v>80</v>
      </c>
      <c r="B473" s="33"/>
      <c r="C473" s="33"/>
      <c r="D473" s="80"/>
      <c r="E473" s="34"/>
      <c r="F473" s="34"/>
      <c r="G473" s="35"/>
      <c r="H473" s="35"/>
      <c r="I473" s="35"/>
      <c r="J473" s="35"/>
      <c r="K473" s="34"/>
      <c r="L473" s="34"/>
      <c r="M473" s="34"/>
      <c r="N473" s="36" t="e">
        <f t="shared" si="8"/>
        <v>#DIV/0!</v>
      </c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 customHeight="1" x14ac:dyDescent="0.3">
      <c r="A474" t="s">
        <v>80</v>
      </c>
      <c r="B474" s="33"/>
      <c r="C474" s="33"/>
      <c r="D474" s="80"/>
      <c r="E474" s="34"/>
      <c r="F474" s="34"/>
      <c r="G474" s="35"/>
      <c r="H474" s="35"/>
      <c r="I474" s="35"/>
      <c r="J474" s="35"/>
      <c r="K474" s="34"/>
      <c r="L474" s="34"/>
      <c r="M474" s="34"/>
      <c r="N474" s="36" t="e">
        <f t="shared" si="8"/>
        <v>#DIV/0!</v>
      </c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 customHeight="1" x14ac:dyDescent="0.3">
      <c r="A475" t="s">
        <v>80</v>
      </c>
      <c r="B475" s="33"/>
      <c r="C475" s="33"/>
      <c r="D475" s="80"/>
      <c r="E475" s="34"/>
      <c r="F475" s="34"/>
      <c r="G475" s="35"/>
      <c r="H475" s="35"/>
      <c r="I475" s="35"/>
      <c r="J475" s="35"/>
      <c r="K475" s="34"/>
      <c r="L475" s="34"/>
      <c r="M475" s="34"/>
      <c r="N475" s="36" t="e">
        <f t="shared" si="8"/>
        <v>#DIV/0!</v>
      </c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 customHeight="1" x14ac:dyDescent="0.3">
      <c r="A476" t="s">
        <v>80</v>
      </c>
      <c r="B476" s="33"/>
      <c r="C476" s="33"/>
      <c r="D476" s="80"/>
      <c r="E476" s="34"/>
      <c r="F476" s="34"/>
      <c r="G476" s="35"/>
      <c r="H476" s="35"/>
      <c r="I476" s="35"/>
      <c r="J476" s="35"/>
      <c r="K476" s="34"/>
      <c r="L476" s="34"/>
      <c r="M476" s="34"/>
      <c r="N476" s="36" t="e">
        <f t="shared" si="8"/>
        <v>#DIV/0!</v>
      </c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 customHeight="1" x14ac:dyDescent="0.3">
      <c r="A477" t="s">
        <v>80</v>
      </c>
      <c r="B477" s="33"/>
      <c r="C477" s="33"/>
      <c r="D477" s="80"/>
      <c r="E477" s="34"/>
      <c r="F477" s="34"/>
      <c r="G477" s="35"/>
      <c r="H477" s="35"/>
      <c r="I477" s="35"/>
      <c r="J477" s="35"/>
      <c r="K477" s="34"/>
      <c r="L477" s="34"/>
      <c r="M477" s="34"/>
      <c r="N477" s="36" t="e">
        <f t="shared" si="8"/>
        <v>#DIV/0!</v>
      </c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 customHeight="1" x14ac:dyDescent="0.3">
      <c r="A478" t="s">
        <v>80</v>
      </c>
      <c r="B478" s="33"/>
      <c r="C478" s="33"/>
      <c r="D478" s="80"/>
      <c r="E478" s="34"/>
      <c r="F478" s="34"/>
      <c r="G478" s="35"/>
      <c r="H478" s="35"/>
      <c r="I478" s="35"/>
      <c r="J478" s="35"/>
      <c r="K478" s="34"/>
      <c r="L478" s="34"/>
      <c r="M478" s="34"/>
      <c r="N478" s="36" t="e">
        <f t="shared" ref="N478:N541" si="9">L478/I478</f>
        <v>#DIV/0!</v>
      </c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 customHeight="1" x14ac:dyDescent="0.3">
      <c r="A479" t="s">
        <v>80</v>
      </c>
      <c r="B479" s="33"/>
      <c r="C479" s="33"/>
      <c r="D479" s="80"/>
      <c r="E479" s="34"/>
      <c r="F479" s="34"/>
      <c r="G479" s="35"/>
      <c r="H479" s="35"/>
      <c r="I479" s="35"/>
      <c r="J479" s="35"/>
      <c r="K479" s="34"/>
      <c r="L479" s="34"/>
      <c r="M479" s="34"/>
      <c r="N479" s="36" t="e">
        <f t="shared" si="9"/>
        <v>#DIV/0!</v>
      </c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 customHeight="1" x14ac:dyDescent="0.3">
      <c r="A480" t="s">
        <v>80</v>
      </c>
      <c r="B480" s="33"/>
      <c r="C480" s="33"/>
      <c r="D480" s="80"/>
      <c r="E480" s="34"/>
      <c r="F480" s="34"/>
      <c r="G480" s="35"/>
      <c r="H480" s="35"/>
      <c r="I480" s="35"/>
      <c r="J480" s="35"/>
      <c r="K480" s="34"/>
      <c r="L480" s="34"/>
      <c r="M480" s="34"/>
      <c r="N480" s="36" t="e">
        <f t="shared" si="9"/>
        <v>#DIV/0!</v>
      </c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 customHeight="1" x14ac:dyDescent="0.3">
      <c r="A481" t="s">
        <v>80</v>
      </c>
      <c r="B481" s="33"/>
      <c r="C481" s="33"/>
      <c r="D481" s="80"/>
      <c r="E481" s="34"/>
      <c r="F481" s="34"/>
      <c r="G481" s="35"/>
      <c r="H481" s="35"/>
      <c r="I481" s="35"/>
      <c r="J481" s="35"/>
      <c r="K481" s="34"/>
      <c r="L481" s="34"/>
      <c r="M481" s="34"/>
      <c r="N481" s="36" t="e">
        <f t="shared" si="9"/>
        <v>#DIV/0!</v>
      </c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 customHeight="1" x14ac:dyDescent="0.3">
      <c r="A482" t="s">
        <v>80</v>
      </c>
      <c r="B482" s="33"/>
      <c r="C482" s="33"/>
      <c r="D482" s="80"/>
      <c r="E482" s="34"/>
      <c r="F482" s="34"/>
      <c r="G482" s="35"/>
      <c r="H482" s="35"/>
      <c r="I482" s="35"/>
      <c r="J482" s="35"/>
      <c r="K482" s="34"/>
      <c r="L482" s="34"/>
      <c r="M482" s="34"/>
      <c r="N482" s="36" t="e">
        <f t="shared" si="9"/>
        <v>#DIV/0!</v>
      </c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 customHeight="1" x14ac:dyDescent="0.3">
      <c r="A483" t="s">
        <v>80</v>
      </c>
      <c r="B483" s="33"/>
      <c r="C483" s="33"/>
      <c r="D483" s="80"/>
      <c r="E483" s="34"/>
      <c r="F483" s="34"/>
      <c r="G483" s="35"/>
      <c r="H483" s="35"/>
      <c r="I483" s="35"/>
      <c r="J483" s="35"/>
      <c r="K483" s="34"/>
      <c r="L483" s="34"/>
      <c r="M483" s="34"/>
      <c r="N483" s="36" t="e">
        <f t="shared" si="9"/>
        <v>#DIV/0!</v>
      </c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 customHeight="1" x14ac:dyDescent="0.3">
      <c r="A484" t="s">
        <v>80</v>
      </c>
      <c r="B484" s="33"/>
      <c r="C484" s="33"/>
      <c r="D484" s="80"/>
      <c r="E484" s="34"/>
      <c r="F484" s="34"/>
      <c r="G484" s="35"/>
      <c r="H484" s="35"/>
      <c r="I484" s="35"/>
      <c r="J484" s="35"/>
      <c r="K484" s="34"/>
      <c r="L484" s="34"/>
      <c r="M484" s="34"/>
      <c r="N484" s="36" t="e">
        <f t="shared" si="9"/>
        <v>#DIV/0!</v>
      </c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 customHeight="1" x14ac:dyDescent="0.3">
      <c r="A485" t="s">
        <v>80</v>
      </c>
      <c r="B485" s="33"/>
      <c r="C485" s="33"/>
      <c r="D485" s="80"/>
      <c r="E485" s="34"/>
      <c r="F485" s="34"/>
      <c r="G485" s="35"/>
      <c r="H485" s="35"/>
      <c r="I485" s="35"/>
      <c r="J485" s="35"/>
      <c r="K485" s="34"/>
      <c r="L485" s="34"/>
      <c r="M485" s="34"/>
      <c r="N485" s="36" t="e">
        <f t="shared" si="9"/>
        <v>#DIV/0!</v>
      </c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 customHeight="1" x14ac:dyDescent="0.3">
      <c r="A486" t="s">
        <v>80</v>
      </c>
      <c r="B486" s="33"/>
      <c r="C486" s="33"/>
      <c r="D486" s="80"/>
      <c r="E486" s="34"/>
      <c r="F486" s="34"/>
      <c r="G486" s="35"/>
      <c r="H486" s="35"/>
      <c r="I486" s="35"/>
      <c r="J486" s="35"/>
      <c r="K486" s="34"/>
      <c r="L486" s="34"/>
      <c r="M486" s="34"/>
      <c r="N486" s="36" t="e">
        <f t="shared" si="9"/>
        <v>#DIV/0!</v>
      </c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 customHeight="1" x14ac:dyDescent="0.3">
      <c r="A487" t="s">
        <v>80</v>
      </c>
      <c r="B487" s="33"/>
      <c r="C487" s="33"/>
      <c r="D487" s="80"/>
      <c r="E487" s="34"/>
      <c r="F487" s="34"/>
      <c r="G487" s="35"/>
      <c r="H487" s="35"/>
      <c r="I487" s="35"/>
      <c r="J487" s="35"/>
      <c r="K487" s="34"/>
      <c r="L487" s="34"/>
      <c r="M487" s="34"/>
      <c r="N487" s="36" t="e">
        <f t="shared" si="9"/>
        <v>#DIV/0!</v>
      </c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 customHeight="1" x14ac:dyDescent="0.3">
      <c r="A488" t="s">
        <v>80</v>
      </c>
      <c r="B488" s="33"/>
      <c r="C488" s="33"/>
      <c r="D488" s="80"/>
      <c r="E488" s="34"/>
      <c r="F488" s="34"/>
      <c r="G488" s="35"/>
      <c r="H488" s="35"/>
      <c r="I488" s="35"/>
      <c r="J488" s="35"/>
      <c r="K488" s="34"/>
      <c r="L488" s="34"/>
      <c r="M488" s="34"/>
      <c r="N488" s="36" t="e">
        <f t="shared" si="9"/>
        <v>#DIV/0!</v>
      </c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 customHeight="1" x14ac:dyDescent="0.3">
      <c r="A489" t="s">
        <v>80</v>
      </c>
      <c r="B489" s="33"/>
      <c r="C489" s="33"/>
      <c r="D489" s="80"/>
      <c r="E489" s="34"/>
      <c r="F489" s="34"/>
      <c r="G489" s="35"/>
      <c r="H489" s="35"/>
      <c r="I489" s="35"/>
      <c r="J489" s="35"/>
      <c r="K489" s="34"/>
      <c r="L489" s="34"/>
      <c r="M489" s="34"/>
      <c r="N489" s="36" t="e">
        <f t="shared" si="9"/>
        <v>#DIV/0!</v>
      </c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 customHeight="1" x14ac:dyDescent="0.3">
      <c r="A490" t="s">
        <v>80</v>
      </c>
      <c r="B490" s="32"/>
      <c r="C490" s="33"/>
      <c r="D490" s="80"/>
      <c r="E490" s="34"/>
      <c r="F490" s="34"/>
      <c r="G490" s="35"/>
      <c r="H490" s="35"/>
      <c r="I490" s="35"/>
      <c r="J490" s="35"/>
      <c r="K490" s="34"/>
      <c r="L490" s="34"/>
      <c r="M490" s="34"/>
      <c r="N490" s="36" t="e">
        <f t="shared" si="9"/>
        <v>#DIV/0!</v>
      </c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 customHeight="1" x14ac:dyDescent="0.3">
      <c r="A491" t="s">
        <v>80</v>
      </c>
      <c r="B491" s="33"/>
      <c r="C491" s="33"/>
      <c r="D491" s="80"/>
      <c r="E491" s="34"/>
      <c r="F491" s="34"/>
      <c r="G491" s="35"/>
      <c r="H491" s="35"/>
      <c r="I491" s="35"/>
      <c r="J491" s="35"/>
      <c r="K491" s="34"/>
      <c r="L491" s="34"/>
      <c r="M491" s="34"/>
      <c r="N491" s="36" t="e">
        <f t="shared" si="9"/>
        <v>#DIV/0!</v>
      </c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 customHeight="1" x14ac:dyDescent="0.3">
      <c r="A492" t="s">
        <v>80</v>
      </c>
      <c r="B492" s="33"/>
      <c r="C492" s="33"/>
      <c r="D492" s="80"/>
      <c r="E492" s="34"/>
      <c r="F492" s="34"/>
      <c r="G492" s="35"/>
      <c r="H492" s="35"/>
      <c r="I492" s="35"/>
      <c r="J492" s="35"/>
      <c r="K492" s="34"/>
      <c r="L492" s="34"/>
      <c r="M492" s="34"/>
      <c r="N492" s="36" t="e">
        <f t="shared" si="9"/>
        <v>#DIV/0!</v>
      </c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 customHeight="1" x14ac:dyDescent="0.3">
      <c r="A493" t="s">
        <v>80</v>
      </c>
      <c r="B493" s="33"/>
      <c r="C493" s="33"/>
      <c r="D493" s="80"/>
      <c r="E493" s="34"/>
      <c r="F493" s="34"/>
      <c r="G493" s="35"/>
      <c r="H493" s="35"/>
      <c r="I493" s="35"/>
      <c r="J493" s="35"/>
      <c r="K493" s="34"/>
      <c r="L493" s="34"/>
      <c r="M493" s="34"/>
      <c r="N493" s="36" t="e">
        <f t="shared" si="9"/>
        <v>#DIV/0!</v>
      </c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 customHeight="1" x14ac:dyDescent="0.3">
      <c r="A494" t="s">
        <v>80</v>
      </c>
      <c r="B494" s="33"/>
      <c r="C494" s="33"/>
      <c r="D494" s="80"/>
      <c r="E494" s="34"/>
      <c r="F494" s="34"/>
      <c r="G494" s="35"/>
      <c r="H494" s="35"/>
      <c r="I494" s="35"/>
      <c r="J494" s="35"/>
      <c r="K494" s="34"/>
      <c r="L494" s="34"/>
      <c r="M494" s="34"/>
      <c r="N494" s="36" t="e">
        <f t="shared" si="9"/>
        <v>#DIV/0!</v>
      </c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 customHeight="1" x14ac:dyDescent="0.3">
      <c r="A495" t="s">
        <v>80</v>
      </c>
      <c r="B495" s="33"/>
      <c r="C495" s="33"/>
      <c r="D495" s="80"/>
      <c r="E495" s="34"/>
      <c r="F495" s="34"/>
      <c r="G495" s="35"/>
      <c r="H495" s="35"/>
      <c r="I495" s="35"/>
      <c r="J495" s="35"/>
      <c r="K495" s="34"/>
      <c r="L495" s="34"/>
      <c r="M495" s="34"/>
      <c r="N495" s="36" t="e">
        <f t="shared" si="9"/>
        <v>#DIV/0!</v>
      </c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 customHeight="1" x14ac:dyDescent="0.3">
      <c r="A496" t="s">
        <v>80</v>
      </c>
      <c r="B496" s="33"/>
      <c r="C496" s="33"/>
      <c r="D496" s="80"/>
      <c r="E496" s="34"/>
      <c r="F496" s="34"/>
      <c r="G496" s="35"/>
      <c r="H496" s="35"/>
      <c r="I496" s="35"/>
      <c r="J496" s="35"/>
      <c r="K496" s="34"/>
      <c r="L496" s="34"/>
      <c r="M496" s="34"/>
      <c r="N496" s="36" t="e">
        <f t="shared" si="9"/>
        <v>#DIV/0!</v>
      </c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 customHeight="1" x14ac:dyDescent="0.3">
      <c r="A497" t="s">
        <v>80</v>
      </c>
      <c r="B497" s="33"/>
      <c r="C497" s="33"/>
      <c r="D497" s="80"/>
      <c r="E497" s="34"/>
      <c r="F497" s="34"/>
      <c r="G497" s="35"/>
      <c r="H497" s="35"/>
      <c r="I497" s="35"/>
      <c r="J497" s="35"/>
      <c r="K497" s="34"/>
      <c r="L497" s="34"/>
      <c r="M497" s="34"/>
      <c r="N497" s="36" t="e">
        <f t="shared" si="9"/>
        <v>#DIV/0!</v>
      </c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 customHeight="1" x14ac:dyDescent="0.3">
      <c r="A498" t="s">
        <v>80</v>
      </c>
      <c r="B498" s="33"/>
      <c r="C498" s="33"/>
      <c r="D498" s="80"/>
      <c r="E498" s="34"/>
      <c r="F498" s="34"/>
      <c r="G498" s="35"/>
      <c r="H498" s="35"/>
      <c r="I498" s="35"/>
      <c r="J498" s="35"/>
      <c r="K498" s="34"/>
      <c r="L498" s="34"/>
      <c r="M498" s="34"/>
      <c r="N498" s="36" t="e">
        <f t="shared" si="9"/>
        <v>#DIV/0!</v>
      </c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 customHeight="1" x14ac:dyDescent="0.3">
      <c r="A499" t="s">
        <v>80</v>
      </c>
      <c r="B499" s="33"/>
      <c r="C499" s="33"/>
      <c r="D499" s="80"/>
      <c r="E499" s="34"/>
      <c r="F499" s="34"/>
      <c r="G499" s="35"/>
      <c r="H499" s="35"/>
      <c r="I499" s="35"/>
      <c r="J499" s="35"/>
      <c r="K499" s="34"/>
      <c r="L499" s="34"/>
      <c r="M499" s="34"/>
      <c r="N499" s="36" t="e">
        <f t="shared" si="9"/>
        <v>#DIV/0!</v>
      </c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 customHeight="1" x14ac:dyDescent="0.3">
      <c r="A500" t="s">
        <v>80</v>
      </c>
      <c r="B500" s="33"/>
      <c r="C500" s="33"/>
      <c r="D500" s="80"/>
      <c r="E500" s="34"/>
      <c r="F500" s="34"/>
      <c r="G500" s="35"/>
      <c r="H500" s="35"/>
      <c r="I500" s="35"/>
      <c r="J500" s="35"/>
      <c r="K500" s="34"/>
      <c r="L500" s="34"/>
      <c r="M500" s="34"/>
      <c r="N500" s="36" t="e">
        <f t="shared" si="9"/>
        <v>#DIV/0!</v>
      </c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 customHeight="1" x14ac:dyDescent="0.3">
      <c r="A501" t="s">
        <v>80</v>
      </c>
      <c r="B501" s="33"/>
      <c r="C501" s="33"/>
      <c r="D501" s="80"/>
      <c r="E501" s="34"/>
      <c r="F501" s="34"/>
      <c r="G501" s="35"/>
      <c r="H501" s="35"/>
      <c r="I501" s="35"/>
      <c r="J501" s="35"/>
      <c r="K501" s="34"/>
      <c r="L501" s="34"/>
      <c r="M501" s="34"/>
      <c r="N501" s="36" t="e">
        <f t="shared" si="9"/>
        <v>#DIV/0!</v>
      </c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 customHeight="1" x14ac:dyDescent="0.3">
      <c r="A502" t="s">
        <v>80</v>
      </c>
      <c r="B502" s="33"/>
      <c r="C502" s="33"/>
      <c r="D502" s="80"/>
      <c r="E502" s="34"/>
      <c r="F502" s="34"/>
      <c r="G502" s="35"/>
      <c r="H502" s="35"/>
      <c r="I502" s="35"/>
      <c r="J502" s="35"/>
      <c r="K502" s="34"/>
      <c r="L502" s="34"/>
      <c r="M502" s="34"/>
      <c r="N502" s="36" t="e">
        <f t="shared" si="9"/>
        <v>#DIV/0!</v>
      </c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 customHeight="1" x14ac:dyDescent="0.3">
      <c r="A503" t="s">
        <v>80</v>
      </c>
      <c r="B503" s="33"/>
      <c r="C503" s="33"/>
      <c r="D503" s="80"/>
      <c r="E503" s="34"/>
      <c r="F503" s="34"/>
      <c r="G503" s="35"/>
      <c r="H503" s="35"/>
      <c r="I503" s="35"/>
      <c r="J503" s="35"/>
      <c r="K503" s="34"/>
      <c r="L503" s="34"/>
      <c r="M503" s="34"/>
      <c r="N503" s="36" t="e">
        <f t="shared" si="9"/>
        <v>#DIV/0!</v>
      </c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 customHeight="1" x14ac:dyDescent="0.3">
      <c r="A504" t="s">
        <v>80</v>
      </c>
      <c r="B504" s="33"/>
      <c r="C504" s="33"/>
      <c r="D504" s="80"/>
      <c r="E504" s="34"/>
      <c r="F504" s="34"/>
      <c r="G504" s="35"/>
      <c r="H504" s="35"/>
      <c r="I504" s="35"/>
      <c r="J504" s="35"/>
      <c r="K504" s="34"/>
      <c r="L504" s="34"/>
      <c r="M504" s="34"/>
      <c r="N504" s="36" t="e">
        <f t="shared" si="9"/>
        <v>#DIV/0!</v>
      </c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 customHeight="1" x14ac:dyDescent="0.3">
      <c r="A505" t="s">
        <v>80</v>
      </c>
      <c r="B505" s="33"/>
      <c r="C505" s="33"/>
      <c r="D505" s="80"/>
      <c r="E505" s="34"/>
      <c r="F505" s="34"/>
      <c r="G505" s="35"/>
      <c r="H505" s="35"/>
      <c r="I505" s="35"/>
      <c r="J505" s="35"/>
      <c r="K505" s="34"/>
      <c r="L505" s="34"/>
      <c r="M505" s="34"/>
      <c r="N505" s="36" t="e">
        <f t="shared" si="9"/>
        <v>#DIV/0!</v>
      </c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 customHeight="1" x14ac:dyDescent="0.3">
      <c r="A506" t="s">
        <v>80</v>
      </c>
      <c r="B506" s="33"/>
      <c r="C506" s="33"/>
      <c r="D506" s="80"/>
      <c r="E506" s="34"/>
      <c r="F506" s="34"/>
      <c r="G506" s="35"/>
      <c r="H506" s="35"/>
      <c r="I506" s="35"/>
      <c r="J506" s="35"/>
      <c r="K506" s="34"/>
      <c r="L506" s="34"/>
      <c r="M506" s="34"/>
      <c r="N506" s="36" t="e">
        <f t="shared" si="9"/>
        <v>#DIV/0!</v>
      </c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 customHeight="1" x14ac:dyDescent="0.3">
      <c r="A507" t="s">
        <v>80</v>
      </c>
      <c r="B507" s="33"/>
      <c r="C507" s="33"/>
      <c r="D507" s="80"/>
      <c r="E507" s="34"/>
      <c r="F507" s="34"/>
      <c r="G507" s="35"/>
      <c r="H507" s="35"/>
      <c r="I507" s="35"/>
      <c r="J507" s="35"/>
      <c r="K507" s="34"/>
      <c r="L507" s="34"/>
      <c r="M507" s="34"/>
      <c r="N507" s="36" t="e">
        <f t="shared" si="9"/>
        <v>#DIV/0!</v>
      </c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 customHeight="1" x14ac:dyDescent="0.3">
      <c r="A508" t="s">
        <v>80</v>
      </c>
      <c r="B508" s="33"/>
      <c r="C508" s="33"/>
      <c r="D508" s="80"/>
      <c r="E508" s="34"/>
      <c r="F508" s="34"/>
      <c r="G508" s="35"/>
      <c r="H508" s="35"/>
      <c r="I508" s="35"/>
      <c r="J508" s="35"/>
      <c r="K508" s="34"/>
      <c r="L508" s="34"/>
      <c r="M508" s="34"/>
      <c r="N508" s="36" t="e">
        <f t="shared" si="9"/>
        <v>#DIV/0!</v>
      </c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 customHeight="1" x14ac:dyDescent="0.3">
      <c r="A509" t="s">
        <v>80</v>
      </c>
      <c r="B509" s="33"/>
      <c r="C509" s="33"/>
      <c r="D509" s="80"/>
      <c r="E509" s="34"/>
      <c r="F509" s="34"/>
      <c r="G509" s="35"/>
      <c r="H509" s="35"/>
      <c r="I509" s="35"/>
      <c r="J509" s="35"/>
      <c r="K509" s="34"/>
      <c r="L509" s="34"/>
      <c r="M509" s="34"/>
      <c r="N509" s="36" t="e">
        <f t="shared" si="9"/>
        <v>#DIV/0!</v>
      </c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 customHeight="1" x14ac:dyDescent="0.3">
      <c r="A510" t="s">
        <v>80</v>
      </c>
      <c r="B510" s="33"/>
      <c r="C510" s="33"/>
      <c r="D510" s="80"/>
      <c r="E510" s="34"/>
      <c r="F510" s="34"/>
      <c r="G510" s="35"/>
      <c r="H510" s="35"/>
      <c r="I510" s="35"/>
      <c r="J510" s="35"/>
      <c r="K510" s="34"/>
      <c r="L510" s="34"/>
      <c r="M510" s="34"/>
      <c r="N510" s="36" t="e">
        <f t="shared" si="9"/>
        <v>#DIV/0!</v>
      </c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 customHeight="1" x14ac:dyDescent="0.3">
      <c r="A511" t="s">
        <v>80</v>
      </c>
      <c r="B511" s="33"/>
      <c r="C511" s="33"/>
      <c r="D511" s="80"/>
      <c r="E511" s="34"/>
      <c r="F511" s="34"/>
      <c r="G511" s="35"/>
      <c r="H511" s="35"/>
      <c r="I511" s="35"/>
      <c r="J511" s="35"/>
      <c r="K511" s="34"/>
      <c r="L511" s="34"/>
      <c r="M511" s="34"/>
      <c r="N511" s="36" t="e">
        <f t="shared" si="9"/>
        <v>#DIV/0!</v>
      </c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 customHeight="1" x14ac:dyDescent="0.3">
      <c r="A512" t="s">
        <v>80</v>
      </c>
      <c r="B512" s="33"/>
      <c r="C512" s="33"/>
      <c r="D512" s="80"/>
      <c r="E512" s="34"/>
      <c r="F512" s="34"/>
      <c r="G512" s="35"/>
      <c r="H512" s="35"/>
      <c r="I512" s="35"/>
      <c r="J512" s="35"/>
      <c r="K512" s="34"/>
      <c r="L512" s="34"/>
      <c r="M512" s="34"/>
      <c r="N512" s="36" t="e">
        <f t="shared" si="9"/>
        <v>#DIV/0!</v>
      </c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 customHeight="1" x14ac:dyDescent="0.3">
      <c r="A513" t="s">
        <v>80</v>
      </c>
      <c r="B513" s="33"/>
      <c r="C513" s="33"/>
      <c r="D513" s="80"/>
      <c r="E513" s="34"/>
      <c r="F513" s="34"/>
      <c r="G513" s="35"/>
      <c r="H513" s="35"/>
      <c r="I513" s="35"/>
      <c r="J513" s="35"/>
      <c r="K513" s="34"/>
      <c r="L513" s="34"/>
      <c r="M513" s="34"/>
      <c r="N513" s="36" t="e">
        <f t="shared" si="9"/>
        <v>#DIV/0!</v>
      </c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 customHeight="1" x14ac:dyDescent="0.3">
      <c r="A514" t="s">
        <v>80</v>
      </c>
      <c r="B514" s="33"/>
      <c r="C514" s="33"/>
      <c r="D514" s="80"/>
      <c r="E514" s="34"/>
      <c r="F514" s="34"/>
      <c r="G514" s="35"/>
      <c r="H514" s="35"/>
      <c r="I514" s="35"/>
      <c r="J514" s="35"/>
      <c r="K514" s="34"/>
      <c r="L514" s="34"/>
      <c r="M514" s="34"/>
      <c r="N514" s="36" t="e">
        <f t="shared" si="9"/>
        <v>#DIV/0!</v>
      </c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 customHeight="1" x14ac:dyDescent="0.3">
      <c r="A515" t="s">
        <v>80</v>
      </c>
      <c r="B515" s="33"/>
      <c r="C515" s="33"/>
      <c r="D515" s="80"/>
      <c r="E515" s="34"/>
      <c r="F515" s="34"/>
      <c r="G515" s="35"/>
      <c r="H515" s="35"/>
      <c r="I515" s="35"/>
      <c r="J515" s="35"/>
      <c r="K515" s="34"/>
      <c r="L515" s="34"/>
      <c r="M515" s="34"/>
      <c r="N515" s="36" t="e">
        <f t="shared" si="9"/>
        <v>#DIV/0!</v>
      </c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 customHeight="1" x14ac:dyDescent="0.3">
      <c r="A516" t="s">
        <v>80</v>
      </c>
      <c r="B516" s="33"/>
      <c r="C516" s="33"/>
      <c r="D516" s="80"/>
      <c r="E516" s="34"/>
      <c r="F516" s="34"/>
      <c r="G516" s="35"/>
      <c r="H516" s="35"/>
      <c r="I516" s="35"/>
      <c r="J516" s="35"/>
      <c r="K516" s="34"/>
      <c r="L516" s="34"/>
      <c r="M516" s="34"/>
      <c r="N516" s="36" t="e">
        <f t="shared" si="9"/>
        <v>#DIV/0!</v>
      </c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 customHeight="1" x14ac:dyDescent="0.3">
      <c r="A517" t="s">
        <v>80</v>
      </c>
      <c r="B517" s="33"/>
      <c r="C517" s="33"/>
      <c r="D517" s="80"/>
      <c r="E517" s="34"/>
      <c r="F517" s="34"/>
      <c r="G517" s="35"/>
      <c r="H517" s="35"/>
      <c r="I517" s="35"/>
      <c r="J517" s="35"/>
      <c r="K517" s="34"/>
      <c r="L517" s="34"/>
      <c r="M517" s="34"/>
      <c r="N517" s="36" t="e">
        <f t="shared" si="9"/>
        <v>#DIV/0!</v>
      </c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 customHeight="1" x14ac:dyDescent="0.3">
      <c r="A518" t="s">
        <v>80</v>
      </c>
      <c r="B518" s="33"/>
      <c r="C518" s="33"/>
      <c r="D518" s="80"/>
      <c r="E518" s="34"/>
      <c r="F518" s="34"/>
      <c r="G518" s="35"/>
      <c r="H518" s="35"/>
      <c r="I518" s="35"/>
      <c r="J518" s="35"/>
      <c r="K518" s="34"/>
      <c r="L518" s="34"/>
      <c r="M518" s="34"/>
      <c r="N518" s="36" t="e">
        <f t="shared" si="9"/>
        <v>#DIV/0!</v>
      </c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 customHeight="1" x14ac:dyDescent="0.3">
      <c r="A519" t="s">
        <v>80</v>
      </c>
      <c r="B519" s="33"/>
      <c r="C519" s="33"/>
      <c r="D519" s="80"/>
      <c r="E519" s="34"/>
      <c r="F519" s="34"/>
      <c r="G519" s="35"/>
      <c r="H519" s="35"/>
      <c r="I519" s="35"/>
      <c r="J519" s="35"/>
      <c r="K519" s="34"/>
      <c r="L519" s="34"/>
      <c r="M519" s="34"/>
      <c r="N519" s="36" t="e">
        <f t="shared" si="9"/>
        <v>#DIV/0!</v>
      </c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 customHeight="1" x14ac:dyDescent="0.3">
      <c r="A520" t="s">
        <v>80</v>
      </c>
      <c r="B520" s="33"/>
      <c r="C520" s="33"/>
      <c r="D520" s="80"/>
      <c r="E520" s="34"/>
      <c r="F520" s="34"/>
      <c r="G520" s="35"/>
      <c r="H520" s="35"/>
      <c r="I520" s="35"/>
      <c r="J520" s="35"/>
      <c r="K520" s="34"/>
      <c r="L520" s="34"/>
      <c r="M520" s="34"/>
      <c r="N520" s="36" t="e">
        <f t="shared" si="9"/>
        <v>#DIV/0!</v>
      </c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 customHeight="1" x14ac:dyDescent="0.3">
      <c r="A521" t="s">
        <v>80</v>
      </c>
      <c r="B521" s="33"/>
      <c r="C521" s="33"/>
      <c r="D521" s="80"/>
      <c r="E521" s="34"/>
      <c r="F521" s="34"/>
      <c r="G521" s="35"/>
      <c r="H521" s="35"/>
      <c r="I521" s="35"/>
      <c r="J521" s="35"/>
      <c r="K521" s="34"/>
      <c r="L521" s="34"/>
      <c r="M521" s="34"/>
      <c r="N521" s="36" t="e">
        <f t="shared" si="9"/>
        <v>#DIV/0!</v>
      </c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 customHeight="1" x14ac:dyDescent="0.3">
      <c r="A522" t="s">
        <v>80</v>
      </c>
      <c r="B522" s="33"/>
      <c r="C522" s="33"/>
      <c r="D522" s="80"/>
      <c r="E522" s="34"/>
      <c r="F522" s="34"/>
      <c r="G522" s="35"/>
      <c r="H522" s="35"/>
      <c r="I522" s="35"/>
      <c r="J522" s="35"/>
      <c r="K522" s="34"/>
      <c r="L522" s="34"/>
      <c r="M522" s="34"/>
      <c r="N522" s="36" t="e">
        <f t="shared" si="9"/>
        <v>#DIV/0!</v>
      </c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 customHeight="1" x14ac:dyDescent="0.3">
      <c r="A523" t="s">
        <v>80</v>
      </c>
      <c r="B523" s="33"/>
      <c r="C523" s="33"/>
      <c r="D523" s="80"/>
      <c r="E523" s="34"/>
      <c r="F523" s="34"/>
      <c r="G523" s="35"/>
      <c r="H523" s="35"/>
      <c r="I523" s="35"/>
      <c r="J523" s="35"/>
      <c r="K523" s="34"/>
      <c r="L523" s="34"/>
      <c r="M523" s="34"/>
      <c r="N523" s="36" t="e">
        <f t="shared" si="9"/>
        <v>#DIV/0!</v>
      </c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 customHeight="1" x14ac:dyDescent="0.3">
      <c r="A524" t="s">
        <v>80</v>
      </c>
      <c r="B524" s="33"/>
      <c r="C524" s="33"/>
      <c r="D524" s="80"/>
      <c r="E524" s="34"/>
      <c r="F524" s="34"/>
      <c r="G524" s="35"/>
      <c r="H524" s="35"/>
      <c r="I524" s="35"/>
      <c r="J524" s="35"/>
      <c r="K524" s="34"/>
      <c r="L524" s="34"/>
      <c r="M524" s="34"/>
      <c r="N524" s="36" t="e">
        <f t="shared" si="9"/>
        <v>#DIV/0!</v>
      </c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 customHeight="1" x14ac:dyDescent="0.3">
      <c r="A525" t="s">
        <v>80</v>
      </c>
      <c r="B525" s="33"/>
      <c r="C525" s="33"/>
      <c r="D525" s="80"/>
      <c r="E525" s="34"/>
      <c r="F525" s="34"/>
      <c r="G525" s="35"/>
      <c r="H525" s="35"/>
      <c r="I525" s="35"/>
      <c r="J525" s="35"/>
      <c r="K525" s="34"/>
      <c r="L525" s="34"/>
      <c r="M525" s="34"/>
      <c r="N525" s="36" t="e">
        <f t="shared" si="9"/>
        <v>#DIV/0!</v>
      </c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 customHeight="1" x14ac:dyDescent="0.3">
      <c r="A526" t="s">
        <v>80</v>
      </c>
      <c r="B526" s="33"/>
      <c r="C526" s="33"/>
      <c r="D526" s="80"/>
      <c r="E526" s="34"/>
      <c r="F526" s="34"/>
      <c r="G526" s="35"/>
      <c r="H526" s="35"/>
      <c r="I526" s="35"/>
      <c r="J526" s="35"/>
      <c r="K526" s="34"/>
      <c r="L526" s="34"/>
      <c r="M526" s="34"/>
      <c r="N526" s="36" t="e">
        <f t="shared" si="9"/>
        <v>#DIV/0!</v>
      </c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 customHeight="1" x14ac:dyDescent="0.3">
      <c r="A527" t="s">
        <v>80</v>
      </c>
      <c r="B527" s="33"/>
      <c r="C527" s="33"/>
      <c r="D527" s="80"/>
      <c r="E527" s="34"/>
      <c r="F527" s="34"/>
      <c r="G527" s="35"/>
      <c r="H527" s="35"/>
      <c r="I527" s="35"/>
      <c r="J527" s="35"/>
      <c r="K527" s="34"/>
      <c r="L527" s="34"/>
      <c r="M527" s="34"/>
      <c r="N527" s="36" t="e">
        <f t="shared" si="9"/>
        <v>#DIV/0!</v>
      </c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 customHeight="1" x14ac:dyDescent="0.3">
      <c r="A528" t="s">
        <v>80</v>
      </c>
      <c r="B528" s="33"/>
      <c r="C528" s="33"/>
      <c r="D528" s="80"/>
      <c r="E528" s="34"/>
      <c r="F528" s="34"/>
      <c r="G528" s="35"/>
      <c r="H528" s="35"/>
      <c r="I528" s="35"/>
      <c r="J528" s="35"/>
      <c r="K528" s="34"/>
      <c r="L528" s="34"/>
      <c r="M528" s="34"/>
      <c r="N528" s="36" t="e">
        <f t="shared" si="9"/>
        <v>#DIV/0!</v>
      </c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 customHeight="1" x14ac:dyDescent="0.3">
      <c r="A529" t="s">
        <v>80</v>
      </c>
      <c r="B529" s="33"/>
      <c r="C529" s="33"/>
      <c r="D529" s="80"/>
      <c r="E529" s="34"/>
      <c r="F529" s="34"/>
      <c r="G529" s="35"/>
      <c r="H529" s="35"/>
      <c r="I529" s="35"/>
      <c r="J529" s="35"/>
      <c r="K529" s="34"/>
      <c r="L529" s="34"/>
      <c r="M529" s="34"/>
      <c r="N529" s="36" t="e">
        <f t="shared" si="9"/>
        <v>#DIV/0!</v>
      </c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 customHeight="1" x14ac:dyDescent="0.3">
      <c r="A530" t="s">
        <v>80</v>
      </c>
      <c r="B530" s="33"/>
      <c r="C530" s="33"/>
      <c r="D530" s="80"/>
      <c r="E530" s="34"/>
      <c r="F530" s="34"/>
      <c r="G530" s="35"/>
      <c r="H530" s="35"/>
      <c r="I530" s="35"/>
      <c r="J530" s="35"/>
      <c r="K530" s="34"/>
      <c r="L530" s="34"/>
      <c r="M530" s="34"/>
      <c r="N530" s="36" t="e">
        <f t="shared" si="9"/>
        <v>#DIV/0!</v>
      </c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 customHeight="1" x14ac:dyDescent="0.3">
      <c r="A531" t="s">
        <v>80</v>
      </c>
      <c r="B531" s="33"/>
      <c r="C531" s="33"/>
      <c r="D531" s="80"/>
      <c r="E531" s="34"/>
      <c r="F531" s="34"/>
      <c r="G531" s="35"/>
      <c r="H531" s="35"/>
      <c r="I531" s="35"/>
      <c r="J531" s="35"/>
      <c r="K531" s="34"/>
      <c r="L531" s="34"/>
      <c r="M531" s="34"/>
      <c r="N531" s="36" t="e">
        <f t="shared" si="9"/>
        <v>#DIV/0!</v>
      </c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 customHeight="1" x14ac:dyDescent="0.3">
      <c r="A532" t="s">
        <v>80</v>
      </c>
      <c r="B532" s="33"/>
      <c r="C532" s="33"/>
      <c r="D532" s="80"/>
      <c r="E532" s="34"/>
      <c r="F532" s="34"/>
      <c r="G532" s="35"/>
      <c r="H532" s="35"/>
      <c r="I532" s="35"/>
      <c r="J532" s="35"/>
      <c r="K532" s="34"/>
      <c r="L532" s="34"/>
      <c r="M532" s="34"/>
      <c r="N532" s="36" t="e">
        <f t="shared" si="9"/>
        <v>#DIV/0!</v>
      </c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 customHeight="1" x14ac:dyDescent="0.3">
      <c r="A533" t="s">
        <v>80</v>
      </c>
      <c r="B533" s="33"/>
      <c r="C533" s="33"/>
      <c r="D533" s="80"/>
      <c r="E533" s="34"/>
      <c r="F533" s="34"/>
      <c r="G533" s="35"/>
      <c r="H533" s="35"/>
      <c r="I533" s="35"/>
      <c r="J533" s="35"/>
      <c r="K533" s="34"/>
      <c r="L533" s="34"/>
      <c r="M533" s="34"/>
      <c r="N533" s="36" t="e">
        <f t="shared" si="9"/>
        <v>#DIV/0!</v>
      </c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 customHeight="1" x14ac:dyDescent="0.3">
      <c r="A534" t="s">
        <v>80</v>
      </c>
      <c r="B534" s="33"/>
      <c r="C534" s="33"/>
      <c r="D534" s="80"/>
      <c r="E534" s="34"/>
      <c r="F534" s="34"/>
      <c r="G534" s="35"/>
      <c r="H534" s="35"/>
      <c r="I534" s="35"/>
      <c r="J534" s="35"/>
      <c r="K534" s="34"/>
      <c r="L534" s="34"/>
      <c r="M534" s="34"/>
      <c r="N534" s="36" t="e">
        <f t="shared" si="9"/>
        <v>#DIV/0!</v>
      </c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 customHeight="1" x14ac:dyDescent="0.3">
      <c r="A535" t="s">
        <v>80</v>
      </c>
      <c r="B535" s="33"/>
      <c r="C535" s="33"/>
      <c r="D535" s="80"/>
      <c r="E535" s="34"/>
      <c r="F535" s="34"/>
      <c r="G535" s="35"/>
      <c r="H535" s="35"/>
      <c r="I535" s="35"/>
      <c r="J535" s="35"/>
      <c r="K535" s="34"/>
      <c r="L535" s="34"/>
      <c r="M535" s="34"/>
      <c r="N535" s="36" t="e">
        <f t="shared" si="9"/>
        <v>#DIV/0!</v>
      </c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 customHeight="1" x14ac:dyDescent="0.3">
      <c r="A536" t="s">
        <v>80</v>
      </c>
      <c r="B536" s="33"/>
      <c r="C536" s="33"/>
      <c r="D536" s="80"/>
      <c r="E536" s="34"/>
      <c r="F536" s="34"/>
      <c r="G536" s="35"/>
      <c r="H536" s="35"/>
      <c r="I536" s="35"/>
      <c r="J536" s="35"/>
      <c r="K536" s="34"/>
      <c r="L536" s="34"/>
      <c r="M536" s="34"/>
      <c r="N536" s="36" t="e">
        <f t="shared" si="9"/>
        <v>#DIV/0!</v>
      </c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 customHeight="1" x14ac:dyDescent="0.3">
      <c r="A537" t="s">
        <v>80</v>
      </c>
      <c r="B537" s="33"/>
      <c r="C537" s="33"/>
      <c r="D537" s="80"/>
      <c r="E537" s="34"/>
      <c r="F537" s="34"/>
      <c r="G537" s="35"/>
      <c r="H537" s="35"/>
      <c r="I537" s="35"/>
      <c r="J537" s="35"/>
      <c r="K537" s="34"/>
      <c r="L537" s="34"/>
      <c r="M537" s="34"/>
      <c r="N537" s="36" t="e">
        <f t="shared" si="9"/>
        <v>#DIV/0!</v>
      </c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 customHeight="1" x14ac:dyDescent="0.3">
      <c r="A538" t="s">
        <v>80</v>
      </c>
      <c r="B538" s="33"/>
      <c r="C538" s="33"/>
      <c r="D538" s="80"/>
      <c r="E538" s="34"/>
      <c r="F538" s="34"/>
      <c r="G538" s="35"/>
      <c r="H538" s="35"/>
      <c r="I538" s="35"/>
      <c r="J538" s="35"/>
      <c r="K538" s="34"/>
      <c r="L538" s="34"/>
      <c r="M538" s="34"/>
      <c r="N538" s="36" t="e">
        <f t="shared" si="9"/>
        <v>#DIV/0!</v>
      </c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 customHeight="1" x14ac:dyDescent="0.3">
      <c r="A539" t="s">
        <v>80</v>
      </c>
      <c r="B539" s="32"/>
      <c r="C539" s="33"/>
      <c r="D539" s="80"/>
      <c r="E539" s="34"/>
      <c r="F539" s="34"/>
      <c r="G539" s="35"/>
      <c r="H539" s="35"/>
      <c r="I539" s="35"/>
      <c r="J539" s="35"/>
      <c r="K539" s="34"/>
      <c r="L539" s="34"/>
      <c r="M539" s="34"/>
      <c r="N539" s="36" t="e">
        <f t="shared" si="9"/>
        <v>#DIV/0!</v>
      </c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 customHeight="1" x14ac:dyDescent="0.3">
      <c r="A540" t="s">
        <v>80</v>
      </c>
      <c r="B540" s="33"/>
      <c r="C540" s="33"/>
      <c r="D540" s="80"/>
      <c r="E540" s="34"/>
      <c r="F540" s="34"/>
      <c r="G540" s="35"/>
      <c r="H540" s="35"/>
      <c r="I540" s="35"/>
      <c r="J540" s="35"/>
      <c r="K540" s="34"/>
      <c r="L540" s="34"/>
      <c r="M540" s="34"/>
      <c r="N540" s="36" t="e">
        <f t="shared" si="9"/>
        <v>#DIV/0!</v>
      </c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 customHeight="1" x14ac:dyDescent="0.3">
      <c r="A541" t="s">
        <v>80</v>
      </c>
      <c r="B541" s="33"/>
      <c r="C541" s="33"/>
      <c r="D541" s="80"/>
      <c r="E541" s="34"/>
      <c r="F541" s="34"/>
      <c r="G541" s="35"/>
      <c r="H541" s="35"/>
      <c r="I541" s="35"/>
      <c r="J541" s="35"/>
      <c r="K541" s="34"/>
      <c r="L541" s="34"/>
      <c r="M541" s="34"/>
      <c r="N541" s="36" t="e">
        <f t="shared" si="9"/>
        <v>#DIV/0!</v>
      </c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 customHeight="1" x14ac:dyDescent="0.3">
      <c r="A542" t="s">
        <v>80</v>
      </c>
      <c r="B542" s="33"/>
      <c r="C542" s="33"/>
      <c r="D542" s="80"/>
      <c r="E542" s="34"/>
      <c r="F542" s="34"/>
      <c r="G542" s="35"/>
      <c r="H542" s="35"/>
      <c r="I542" s="35"/>
      <c r="J542" s="35"/>
      <c r="K542" s="34"/>
      <c r="L542" s="34"/>
      <c r="M542" s="34"/>
      <c r="N542" s="36" t="e">
        <f t="shared" ref="N542:N605" si="10">L542/I542</f>
        <v>#DIV/0!</v>
      </c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 customHeight="1" x14ac:dyDescent="0.3">
      <c r="A543" t="s">
        <v>80</v>
      </c>
      <c r="B543" s="33"/>
      <c r="C543" s="33"/>
      <c r="D543" s="80"/>
      <c r="E543" s="34"/>
      <c r="F543" s="34"/>
      <c r="G543" s="35"/>
      <c r="H543" s="35"/>
      <c r="I543" s="35"/>
      <c r="J543" s="35"/>
      <c r="K543" s="34"/>
      <c r="L543" s="34"/>
      <c r="M543" s="34"/>
      <c r="N543" s="36" t="e">
        <f t="shared" si="10"/>
        <v>#DIV/0!</v>
      </c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 customHeight="1" x14ac:dyDescent="0.3">
      <c r="A544" t="s">
        <v>80</v>
      </c>
      <c r="B544" s="33"/>
      <c r="C544" s="33"/>
      <c r="D544" s="80"/>
      <c r="E544" s="34"/>
      <c r="F544" s="34"/>
      <c r="G544" s="35"/>
      <c r="H544" s="35"/>
      <c r="I544" s="35"/>
      <c r="J544" s="35"/>
      <c r="K544" s="34"/>
      <c r="L544" s="34"/>
      <c r="M544" s="34"/>
      <c r="N544" s="36" t="e">
        <f t="shared" si="10"/>
        <v>#DIV/0!</v>
      </c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 customHeight="1" x14ac:dyDescent="0.3">
      <c r="A545" t="s">
        <v>80</v>
      </c>
      <c r="B545" s="33"/>
      <c r="C545" s="33"/>
      <c r="D545" s="80"/>
      <c r="E545" s="34"/>
      <c r="F545" s="34"/>
      <c r="G545" s="35"/>
      <c r="H545" s="35"/>
      <c r="I545" s="35"/>
      <c r="J545" s="35"/>
      <c r="K545" s="34"/>
      <c r="L545" s="34"/>
      <c r="M545" s="34"/>
      <c r="N545" s="36" t="e">
        <f t="shared" si="10"/>
        <v>#DIV/0!</v>
      </c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 customHeight="1" x14ac:dyDescent="0.3">
      <c r="A546" t="s">
        <v>80</v>
      </c>
      <c r="B546" s="33"/>
      <c r="C546" s="33"/>
      <c r="D546" s="80"/>
      <c r="E546" s="34"/>
      <c r="F546" s="34"/>
      <c r="G546" s="35"/>
      <c r="H546" s="35"/>
      <c r="I546" s="35"/>
      <c r="J546" s="35"/>
      <c r="K546" s="34"/>
      <c r="L546" s="34"/>
      <c r="M546" s="34"/>
      <c r="N546" s="36" t="e">
        <f t="shared" si="10"/>
        <v>#DIV/0!</v>
      </c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 customHeight="1" x14ac:dyDescent="0.3">
      <c r="A547" t="s">
        <v>80</v>
      </c>
      <c r="B547" s="33"/>
      <c r="C547" s="33"/>
      <c r="D547" s="80"/>
      <c r="E547" s="34"/>
      <c r="F547" s="34"/>
      <c r="G547" s="35"/>
      <c r="H547" s="35"/>
      <c r="I547" s="35"/>
      <c r="J547" s="35"/>
      <c r="K547" s="34"/>
      <c r="L547" s="34"/>
      <c r="M547" s="34"/>
      <c r="N547" s="36" t="e">
        <f t="shared" si="10"/>
        <v>#DIV/0!</v>
      </c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 customHeight="1" x14ac:dyDescent="0.3">
      <c r="A548" t="s">
        <v>80</v>
      </c>
      <c r="B548" s="33"/>
      <c r="C548" s="33"/>
      <c r="D548" s="80"/>
      <c r="E548" s="34"/>
      <c r="F548" s="34"/>
      <c r="G548" s="35"/>
      <c r="H548" s="35"/>
      <c r="I548" s="35"/>
      <c r="J548" s="35"/>
      <c r="K548" s="34"/>
      <c r="L548" s="34"/>
      <c r="M548" s="34"/>
      <c r="N548" s="36" t="e">
        <f t="shared" si="10"/>
        <v>#DIV/0!</v>
      </c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 customHeight="1" x14ac:dyDescent="0.3">
      <c r="A549" t="s">
        <v>80</v>
      </c>
      <c r="B549" s="33"/>
      <c r="C549" s="33"/>
      <c r="D549" s="80"/>
      <c r="E549" s="34"/>
      <c r="F549" s="34"/>
      <c r="G549" s="35"/>
      <c r="H549" s="35"/>
      <c r="I549" s="35"/>
      <c r="J549" s="35"/>
      <c r="K549" s="34"/>
      <c r="L549" s="34"/>
      <c r="M549" s="34"/>
      <c r="N549" s="36" t="e">
        <f t="shared" si="10"/>
        <v>#DIV/0!</v>
      </c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 customHeight="1" x14ac:dyDescent="0.3">
      <c r="A550" t="s">
        <v>80</v>
      </c>
      <c r="B550" s="33"/>
      <c r="C550" s="33"/>
      <c r="D550" s="80"/>
      <c r="E550" s="34"/>
      <c r="F550" s="34"/>
      <c r="G550" s="35"/>
      <c r="H550" s="35"/>
      <c r="I550" s="35"/>
      <c r="J550" s="35"/>
      <c r="K550" s="34"/>
      <c r="L550" s="34"/>
      <c r="M550" s="34"/>
      <c r="N550" s="36" t="e">
        <f t="shared" si="10"/>
        <v>#DIV/0!</v>
      </c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 customHeight="1" x14ac:dyDescent="0.3">
      <c r="A551" t="s">
        <v>80</v>
      </c>
      <c r="B551" s="33"/>
      <c r="C551" s="33"/>
      <c r="D551" s="80"/>
      <c r="E551" s="34"/>
      <c r="F551" s="34"/>
      <c r="G551" s="35"/>
      <c r="H551" s="35"/>
      <c r="I551" s="35"/>
      <c r="J551" s="35"/>
      <c r="K551" s="34"/>
      <c r="L551" s="34"/>
      <c r="M551" s="34"/>
      <c r="N551" s="36" t="e">
        <f t="shared" si="10"/>
        <v>#DIV/0!</v>
      </c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 customHeight="1" x14ac:dyDescent="0.3">
      <c r="A552" t="s">
        <v>80</v>
      </c>
      <c r="B552" s="33"/>
      <c r="C552" s="33"/>
      <c r="D552" s="80"/>
      <c r="E552" s="34"/>
      <c r="F552" s="34"/>
      <c r="G552" s="35"/>
      <c r="H552" s="35"/>
      <c r="I552" s="35"/>
      <c r="J552" s="35"/>
      <c r="K552" s="34"/>
      <c r="L552" s="34"/>
      <c r="M552" s="34"/>
      <c r="N552" s="36" t="e">
        <f t="shared" si="10"/>
        <v>#DIV/0!</v>
      </c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 customHeight="1" x14ac:dyDescent="0.3">
      <c r="A553" t="s">
        <v>80</v>
      </c>
      <c r="B553" s="33"/>
      <c r="C553" s="33"/>
      <c r="D553" s="80"/>
      <c r="E553" s="34"/>
      <c r="F553" s="34"/>
      <c r="G553" s="35"/>
      <c r="H553" s="35"/>
      <c r="I553" s="35"/>
      <c r="J553" s="35"/>
      <c r="K553" s="34"/>
      <c r="L553" s="34"/>
      <c r="M553" s="34"/>
      <c r="N553" s="36" t="e">
        <f t="shared" si="10"/>
        <v>#DIV/0!</v>
      </c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 customHeight="1" x14ac:dyDescent="0.3">
      <c r="A554" t="s">
        <v>80</v>
      </c>
      <c r="B554" s="33"/>
      <c r="C554" s="33"/>
      <c r="D554" s="80"/>
      <c r="E554" s="34"/>
      <c r="F554" s="34"/>
      <c r="G554" s="35"/>
      <c r="H554" s="35"/>
      <c r="I554" s="35"/>
      <c r="J554" s="35"/>
      <c r="K554" s="34"/>
      <c r="L554" s="34"/>
      <c r="M554" s="34"/>
      <c r="N554" s="36" t="e">
        <f t="shared" si="10"/>
        <v>#DIV/0!</v>
      </c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 customHeight="1" x14ac:dyDescent="0.3">
      <c r="A555" t="s">
        <v>80</v>
      </c>
      <c r="B555" s="33"/>
      <c r="C555" s="33"/>
      <c r="D555" s="80"/>
      <c r="E555" s="34"/>
      <c r="F555" s="34"/>
      <c r="G555" s="35"/>
      <c r="H555" s="35"/>
      <c r="I555" s="35"/>
      <c r="J555" s="35"/>
      <c r="K555" s="34"/>
      <c r="L555" s="34"/>
      <c r="M555" s="34"/>
      <c r="N555" s="36" t="e">
        <f t="shared" si="10"/>
        <v>#DIV/0!</v>
      </c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 customHeight="1" x14ac:dyDescent="0.3">
      <c r="A556" t="s">
        <v>80</v>
      </c>
      <c r="B556" s="33"/>
      <c r="C556" s="33"/>
      <c r="D556" s="80"/>
      <c r="E556" s="34"/>
      <c r="F556" s="34"/>
      <c r="G556" s="35"/>
      <c r="H556" s="35"/>
      <c r="I556" s="35"/>
      <c r="J556" s="35"/>
      <c r="K556" s="34"/>
      <c r="L556" s="34"/>
      <c r="M556" s="34"/>
      <c r="N556" s="36" t="e">
        <f t="shared" si="10"/>
        <v>#DIV/0!</v>
      </c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 customHeight="1" x14ac:dyDescent="0.3">
      <c r="A557" t="s">
        <v>80</v>
      </c>
      <c r="B557" s="33"/>
      <c r="C557" s="33"/>
      <c r="D557" s="80"/>
      <c r="E557" s="34"/>
      <c r="F557" s="34"/>
      <c r="G557" s="35"/>
      <c r="H557" s="35"/>
      <c r="I557" s="35"/>
      <c r="J557" s="35"/>
      <c r="K557" s="34"/>
      <c r="L557" s="34"/>
      <c r="M557" s="34"/>
      <c r="N557" s="36" t="e">
        <f t="shared" si="10"/>
        <v>#DIV/0!</v>
      </c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 customHeight="1" x14ac:dyDescent="0.3">
      <c r="A558" t="s">
        <v>80</v>
      </c>
      <c r="B558" s="33"/>
      <c r="C558" s="33"/>
      <c r="D558" s="80"/>
      <c r="E558" s="34"/>
      <c r="F558" s="34"/>
      <c r="G558" s="35"/>
      <c r="H558" s="35"/>
      <c r="I558" s="35"/>
      <c r="J558" s="35"/>
      <c r="K558" s="34"/>
      <c r="L558" s="34"/>
      <c r="M558" s="34"/>
      <c r="N558" s="36" t="e">
        <f t="shared" si="10"/>
        <v>#DIV/0!</v>
      </c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 customHeight="1" x14ac:dyDescent="0.3">
      <c r="A559" t="s">
        <v>80</v>
      </c>
      <c r="B559" s="33"/>
      <c r="C559" s="33"/>
      <c r="D559" s="80"/>
      <c r="E559" s="34"/>
      <c r="F559" s="34"/>
      <c r="G559" s="35"/>
      <c r="H559" s="35"/>
      <c r="I559" s="35"/>
      <c r="J559" s="35"/>
      <c r="K559" s="34"/>
      <c r="L559" s="34"/>
      <c r="M559" s="34"/>
      <c r="N559" s="36" t="e">
        <f t="shared" si="10"/>
        <v>#DIV/0!</v>
      </c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 customHeight="1" x14ac:dyDescent="0.3">
      <c r="A560" t="s">
        <v>80</v>
      </c>
      <c r="B560" s="33"/>
      <c r="C560" s="33"/>
      <c r="D560" s="80"/>
      <c r="E560" s="34"/>
      <c r="F560" s="34"/>
      <c r="G560" s="35"/>
      <c r="H560" s="35"/>
      <c r="I560" s="35"/>
      <c r="J560" s="35"/>
      <c r="K560" s="34"/>
      <c r="L560" s="34"/>
      <c r="M560" s="34"/>
      <c r="N560" s="36" t="e">
        <f t="shared" si="10"/>
        <v>#DIV/0!</v>
      </c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 customHeight="1" x14ac:dyDescent="0.3">
      <c r="A561" t="s">
        <v>80</v>
      </c>
      <c r="B561" s="33"/>
      <c r="C561" s="33"/>
      <c r="D561" s="80"/>
      <c r="E561" s="34"/>
      <c r="F561" s="34"/>
      <c r="G561" s="35"/>
      <c r="H561" s="35"/>
      <c r="I561" s="35"/>
      <c r="J561" s="35"/>
      <c r="K561" s="34"/>
      <c r="L561" s="34"/>
      <c r="M561" s="34"/>
      <c r="N561" s="36" t="e">
        <f t="shared" si="10"/>
        <v>#DIV/0!</v>
      </c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 customHeight="1" x14ac:dyDescent="0.3">
      <c r="A562" t="s">
        <v>80</v>
      </c>
      <c r="B562" s="33"/>
      <c r="C562" s="33"/>
      <c r="D562" s="80"/>
      <c r="E562" s="34"/>
      <c r="F562" s="34"/>
      <c r="G562" s="35"/>
      <c r="H562" s="35"/>
      <c r="I562" s="35"/>
      <c r="J562" s="35"/>
      <c r="K562" s="34"/>
      <c r="L562" s="34"/>
      <c r="M562" s="34"/>
      <c r="N562" s="36" t="e">
        <f t="shared" si="10"/>
        <v>#DIV/0!</v>
      </c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 customHeight="1" x14ac:dyDescent="0.3">
      <c r="A563" t="s">
        <v>80</v>
      </c>
      <c r="B563" s="33"/>
      <c r="C563" s="33"/>
      <c r="D563" s="80"/>
      <c r="E563" s="34"/>
      <c r="F563" s="34"/>
      <c r="G563" s="35"/>
      <c r="H563" s="35"/>
      <c r="I563" s="35"/>
      <c r="J563" s="35"/>
      <c r="K563" s="34"/>
      <c r="L563" s="34"/>
      <c r="M563" s="34"/>
      <c r="N563" s="36" t="e">
        <f t="shared" si="10"/>
        <v>#DIV/0!</v>
      </c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 customHeight="1" x14ac:dyDescent="0.3">
      <c r="A564" t="s">
        <v>80</v>
      </c>
      <c r="B564" s="33"/>
      <c r="C564" s="33"/>
      <c r="D564" s="80"/>
      <c r="E564" s="34"/>
      <c r="F564" s="34"/>
      <c r="G564" s="35"/>
      <c r="H564" s="35"/>
      <c r="I564" s="35"/>
      <c r="J564" s="35"/>
      <c r="K564" s="34"/>
      <c r="L564" s="34"/>
      <c r="M564" s="34"/>
      <c r="N564" s="36" t="e">
        <f t="shared" si="10"/>
        <v>#DIV/0!</v>
      </c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 customHeight="1" x14ac:dyDescent="0.3">
      <c r="A565" t="s">
        <v>80</v>
      </c>
      <c r="B565" s="33"/>
      <c r="C565" s="33"/>
      <c r="D565" s="80"/>
      <c r="E565" s="34"/>
      <c r="F565" s="34"/>
      <c r="G565" s="35"/>
      <c r="H565" s="35"/>
      <c r="I565" s="35"/>
      <c r="J565" s="35"/>
      <c r="K565" s="34"/>
      <c r="L565" s="34"/>
      <c r="M565" s="34"/>
      <c r="N565" s="36" t="e">
        <f t="shared" si="10"/>
        <v>#DIV/0!</v>
      </c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 customHeight="1" x14ac:dyDescent="0.3">
      <c r="A566" t="s">
        <v>80</v>
      </c>
      <c r="B566" s="33"/>
      <c r="C566" s="33"/>
      <c r="D566" s="80"/>
      <c r="E566" s="34"/>
      <c r="F566" s="34"/>
      <c r="G566" s="35"/>
      <c r="H566" s="35"/>
      <c r="I566" s="35"/>
      <c r="J566" s="35"/>
      <c r="K566" s="34"/>
      <c r="L566" s="34"/>
      <c r="M566" s="34"/>
      <c r="N566" s="36" t="e">
        <f t="shared" si="10"/>
        <v>#DIV/0!</v>
      </c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 customHeight="1" x14ac:dyDescent="0.3">
      <c r="A567" t="s">
        <v>80</v>
      </c>
      <c r="B567" s="33"/>
      <c r="C567" s="33"/>
      <c r="D567" s="80"/>
      <c r="E567" s="34"/>
      <c r="F567" s="34"/>
      <c r="G567" s="35"/>
      <c r="H567" s="35"/>
      <c r="I567" s="35"/>
      <c r="J567" s="35"/>
      <c r="K567" s="34"/>
      <c r="L567" s="34"/>
      <c r="M567" s="34"/>
      <c r="N567" s="36" t="e">
        <f t="shared" si="10"/>
        <v>#DIV/0!</v>
      </c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 customHeight="1" x14ac:dyDescent="0.3">
      <c r="A568" t="s">
        <v>80</v>
      </c>
      <c r="B568" s="33"/>
      <c r="C568" s="33"/>
      <c r="D568" s="80"/>
      <c r="E568" s="34"/>
      <c r="F568" s="34"/>
      <c r="G568" s="35"/>
      <c r="H568" s="35"/>
      <c r="I568" s="35"/>
      <c r="J568" s="35"/>
      <c r="K568" s="34"/>
      <c r="L568" s="34"/>
      <c r="M568" s="34"/>
      <c r="N568" s="36" t="e">
        <f t="shared" si="10"/>
        <v>#DIV/0!</v>
      </c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 customHeight="1" x14ac:dyDescent="0.3">
      <c r="A569" t="s">
        <v>80</v>
      </c>
      <c r="B569" s="33"/>
      <c r="C569" s="33"/>
      <c r="D569" s="80"/>
      <c r="E569" s="34"/>
      <c r="F569" s="34"/>
      <c r="G569" s="35"/>
      <c r="H569" s="35"/>
      <c r="I569" s="35"/>
      <c r="J569" s="35"/>
      <c r="K569" s="34"/>
      <c r="L569" s="34"/>
      <c r="M569" s="34"/>
      <c r="N569" s="36" t="e">
        <f t="shared" si="10"/>
        <v>#DIV/0!</v>
      </c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 customHeight="1" x14ac:dyDescent="0.3">
      <c r="A570" t="s">
        <v>80</v>
      </c>
      <c r="B570" s="33"/>
      <c r="C570" s="33"/>
      <c r="D570" s="80"/>
      <c r="E570" s="34"/>
      <c r="F570" s="34"/>
      <c r="G570" s="35"/>
      <c r="H570" s="35"/>
      <c r="I570" s="35"/>
      <c r="J570" s="35"/>
      <c r="K570" s="34"/>
      <c r="L570" s="34"/>
      <c r="M570" s="34"/>
      <c r="N570" s="36" t="e">
        <f t="shared" si="10"/>
        <v>#DIV/0!</v>
      </c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 customHeight="1" x14ac:dyDescent="0.3">
      <c r="A571" t="s">
        <v>80</v>
      </c>
      <c r="B571" s="33"/>
      <c r="C571" s="33"/>
      <c r="D571" s="80"/>
      <c r="E571" s="34"/>
      <c r="F571" s="34"/>
      <c r="G571" s="35"/>
      <c r="H571" s="35"/>
      <c r="I571" s="35"/>
      <c r="J571" s="35"/>
      <c r="K571" s="34"/>
      <c r="L571" s="34"/>
      <c r="M571" s="34"/>
      <c r="N571" s="36" t="e">
        <f t="shared" si="10"/>
        <v>#DIV/0!</v>
      </c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 customHeight="1" x14ac:dyDescent="0.3">
      <c r="A572" t="s">
        <v>80</v>
      </c>
      <c r="B572" s="33"/>
      <c r="C572" s="33"/>
      <c r="D572" s="80"/>
      <c r="E572" s="34"/>
      <c r="F572" s="34"/>
      <c r="G572" s="35"/>
      <c r="H572" s="35"/>
      <c r="I572" s="35"/>
      <c r="J572" s="35"/>
      <c r="K572" s="34"/>
      <c r="L572" s="34"/>
      <c r="M572" s="34"/>
      <c r="N572" s="36" t="e">
        <f t="shared" si="10"/>
        <v>#DIV/0!</v>
      </c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 customHeight="1" x14ac:dyDescent="0.3">
      <c r="A573" t="s">
        <v>80</v>
      </c>
      <c r="B573" s="33"/>
      <c r="C573" s="33"/>
      <c r="D573" s="80"/>
      <c r="E573" s="34"/>
      <c r="F573" s="34"/>
      <c r="G573" s="35"/>
      <c r="H573" s="35"/>
      <c r="I573" s="35"/>
      <c r="J573" s="35"/>
      <c r="K573" s="34"/>
      <c r="L573" s="34"/>
      <c r="M573" s="34"/>
      <c r="N573" s="36" t="e">
        <f t="shared" si="10"/>
        <v>#DIV/0!</v>
      </c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 customHeight="1" x14ac:dyDescent="0.3">
      <c r="A574" t="s">
        <v>80</v>
      </c>
      <c r="B574" s="33"/>
      <c r="C574" s="33"/>
      <c r="D574" s="80"/>
      <c r="E574" s="34"/>
      <c r="F574" s="34"/>
      <c r="G574" s="35"/>
      <c r="H574" s="35"/>
      <c r="I574" s="35"/>
      <c r="J574" s="35"/>
      <c r="K574" s="34"/>
      <c r="L574" s="34"/>
      <c r="M574" s="34"/>
      <c r="N574" s="36" t="e">
        <f t="shared" si="10"/>
        <v>#DIV/0!</v>
      </c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 customHeight="1" x14ac:dyDescent="0.3">
      <c r="A575" t="s">
        <v>80</v>
      </c>
      <c r="B575" s="33"/>
      <c r="C575" s="33"/>
      <c r="D575" s="80"/>
      <c r="E575" s="34"/>
      <c r="F575" s="34"/>
      <c r="G575" s="35"/>
      <c r="H575" s="35"/>
      <c r="I575" s="35"/>
      <c r="J575" s="35"/>
      <c r="K575" s="34"/>
      <c r="L575" s="34"/>
      <c r="M575" s="34"/>
      <c r="N575" s="36" t="e">
        <f t="shared" si="10"/>
        <v>#DIV/0!</v>
      </c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 customHeight="1" x14ac:dyDescent="0.3">
      <c r="A576" t="s">
        <v>80</v>
      </c>
      <c r="B576" s="33"/>
      <c r="C576" s="33"/>
      <c r="D576" s="80"/>
      <c r="E576" s="34"/>
      <c r="F576" s="34"/>
      <c r="G576" s="35"/>
      <c r="H576" s="35"/>
      <c r="I576" s="35"/>
      <c r="J576" s="35"/>
      <c r="K576" s="34"/>
      <c r="L576" s="34"/>
      <c r="M576" s="34"/>
      <c r="N576" s="36" t="e">
        <f t="shared" si="10"/>
        <v>#DIV/0!</v>
      </c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 customHeight="1" x14ac:dyDescent="0.3">
      <c r="A577" t="s">
        <v>80</v>
      </c>
      <c r="B577" s="33"/>
      <c r="C577" s="33"/>
      <c r="D577" s="80"/>
      <c r="E577" s="34"/>
      <c r="F577" s="34"/>
      <c r="G577" s="35"/>
      <c r="H577" s="35"/>
      <c r="I577" s="35"/>
      <c r="J577" s="35"/>
      <c r="K577" s="34"/>
      <c r="L577" s="34"/>
      <c r="M577" s="34"/>
      <c r="N577" s="36" t="e">
        <f t="shared" si="10"/>
        <v>#DIV/0!</v>
      </c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 customHeight="1" x14ac:dyDescent="0.3">
      <c r="A578" t="s">
        <v>80</v>
      </c>
      <c r="B578" s="33"/>
      <c r="C578" s="33"/>
      <c r="D578" s="80"/>
      <c r="E578" s="34"/>
      <c r="F578" s="34"/>
      <c r="G578" s="35"/>
      <c r="H578" s="35"/>
      <c r="I578" s="35"/>
      <c r="J578" s="35"/>
      <c r="K578" s="34"/>
      <c r="L578" s="34"/>
      <c r="M578" s="34"/>
      <c r="N578" s="36" t="e">
        <f t="shared" si="10"/>
        <v>#DIV/0!</v>
      </c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 customHeight="1" x14ac:dyDescent="0.3">
      <c r="A579" t="s">
        <v>80</v>
      </c>
      <c r="B579" s="33"/>
      <c r="C579" s="33"/>
      <c r="D579" s="80"/>
      <c r="E579" s="34"/>
      <c r="F579" s="34"/>
      <c r="G579" s="35"/>
      <c r="H579" s="35"/>
      <c r="I579" s="35"/>
      <c r="J579" s="35"/>
      <c r="K579" s="34"/>
      <c r="L579" s="34"/>
      <c r="M579" s="34"/>
      <c r="N579" s="36" t="e">
        <f t="shared" si="10"/>
        <v>#DIV/0!</v>
      </c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 customHeight="1" x14ac:dyDescent="0.3">
      <c r="A580" t="s">
        <v>80</v>
      </c>
      <c r="B580" s="33"/>
      <c r="C580" s="33"/>
      <c r="D580" s="80"/>
      <c r="E580" s="34"/>
      <c r="F580" s="34"/>
      <c r="G580" s="35"/>
      <c r="H580" s="35"/>
      <c r="I580" s="35"/>
      <c r="J580" s="35"/>
      <c r="K580" s="34"/>
      <c r="L580" s="34"/>
      <c r="M580" s="34"/>
      <c r="N580" s="36" t="e">
        <f t="shared" si="10"/>
        <v>#DIV/0!</v>
      </c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 customHeight="1" x14ac:dyDescent="0.3">
      <c r="A581" t="s">
        <v>80</v>
      </c>
      <c r="B581" s="33"/>
      <c r="C581" s="33"/>
      <c r="D581" s="80"/>
      <c r="E581" s="34"/>
      <c r="F581" s="34"/>
      <c r="G581" s="35"/>
      <c r="H581" s="35"/>
      <c r="I581" s="35"/>
      <c r="J581" s="35"/>
      <c r="K581" s="34"/>
      <c r="L581" s="34"/>
      <c r="M581" s="34"/>
      <c r="N581" s="36" t="e">
        <f t="shared" si="10"/>
        <v>#DIV/0!</v>
      </c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 customHeight="1" x14ac:dyDescent="0.3">
      <c r="A582" t="s">
        <v>80</v>
      </c>
      <c r="B582" s="33"/>
      <c r="C582" s="33"/>
      <c r="D582" s="80"/>
      <c r="E582" s="34"/>
      <c r="F582" s="34"/>
      <c r="G582" s="35"/>
      <c r="H582" s="35"/>
      <c r="I582" s="35"/>
      <c r="J582" s="35"/>
      <c r="K582" s="34"/>
      <c r="L582" s="34"/>
      <c r="M582" s="34"/>
      <c r="N582" s="36" t="e">
        <f t="shared" si="10"/>
        <v>#DIV/0!</v>
      </c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 customHeight="1" x14ac:dyDescent="0.3">
      <c r="A583" t="s">
        <v>80</v>
      </c>
      <c r="B583" s="33"/>
      <c r="C583" s="33"/>
      <c r="D583" s="80"/>
      <c r="E583" s="34"/>
      <c r="F583" s="34"/>
      <c r="G583" s="35"/>
      <c r="H583" s="35"/>
      <c r="I583" s="35"/>
      <c r="J583" s="35"/>
      <c r="K583" s="34"/>
      <c r="L583" s="34"/>
      <c r="M583" s="34"/>
      <c r="N583" s="36" t="e">
        <f t="shared" si="10"/>
        <v>#DIV/0!</v>
      </c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 customHeight="1" x14ac:dyDescent="0.3">
      <c r="A584" t="s">
        <v>80</v>
      </c>
      <c r="B584" s="33"/>
      <c r="C584" s="33"/>
      <c r="D584" s="80"/>
      <c r="E584" s="34"/>
      <c r="F584" s="34"/>
      <c r="G584" s="35"/>
      <c r="H584" s="35"/>
      <c r="I584" s="35"/>
      <c r="J584" s="35"/>
      <c r="K584" s="34"/>
      <c r="L584" s="34"/>
      <c r="M584" s="34"/>
      <c r="N584" s="36" t="e">
        <f t="shared" si="10"/>
        <v>#DIV/0!</v>
      </c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 customHeight="1" x14ac:dyDescent="0.3">
      <c r="A585" t="s">
        <v>80</v>
      </c>
      <c r="B585" s="33"/>
      <c r="C585" s="33"/>
      <c r="D585" s="80"/>
      <c r="E585" s="34"/>
      <c r="F585" s="34"/>
      <c r="G585" s="35"/>
      <c r="H585" s="35"/>
      <c r="I585" s="35"/>
      <c r="J585" s="35"/>
      <c r="K585" s="34"/>
      <c r="L585" s="34"/>
      <c r="M585" s="34"/>
      <c r="N585" s="36" t="e">
        <f t="shared" si="10"/>
        <v>#DIV/0!</v>
      </c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 customHeight="1" x14ac:dyDescent="0.3">
      <c r="A586" t="s">
        <v>80</v>
      </c>
      <c r="B586" s="33"/>
      <c r="C586" s="33"/>
      <c r="D586" s="80"/>
      <c r="E586" s="34"/>
      <c r="F586" s="34"/>
      <c r="G586" s="35"/>
      <c r="H586" s="35"/>
      <c r="I586" s="35"/>
      <c r="J586" s="35"/>
      <c r="K586" s="34"/>
      <c r="L586" s="34"/>
      <c r="M586" s="34"/>
      <c r="N586" s="36" t="e">
        <f t="shared" si="10"/>
        <v>#DIV/0!</v>
      </c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 customHeight="1" x14ac:dyDescent="0.3">
      <c r="A587" t="s">
        <v>80</v>
      </c>
      <c r="B587" s="33"/>
      <c r="C587" s="33"/>
      <c r="D587" s="80"/>
      <c r="E587" s="34"/>
      <c r="F587" s="34"/>
      <c r="G587" s="35"/>
      <c r="H587" s="35"/>
      <c r="I587" s="35"/>
      <c r="J587" s="35"/>
      <c r="K587" s="34"/>
      <c r="L587" s="34"/>
      <c r="M587" s="34"/>
      <c r="N587" s="36" t="e">
        <f t="shared" si="10"/>
        <v>#DIV/0!</v>
      </c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 customHeight="1" x14ac:dyDescent="0.3">
      <c r="A588" t="s">
        <v>80</v>
      </c>
      <c r="B588" s="33"/>
      <c r="C588" s="33"/>
      <c r="D588" s="80"/>
      <c r="E588" s="34"/>
      <c r="F588" s="34"/>
      <c r="G588" s="35"/>
      <c r="H588" s="35"/>
      <c r="I588" s="35"/>
      <c r="J588" s="35"/>
      <c r="K588" s="34"/>
      <c r="L588" s="34"/>
      <c r="M588" s="34"/>
      <c r="N588" s="36" t="e">
        <f t="shared" si="10"/>
        <v>#DIV/0!</v>
      </c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 customHeight="1" x14ac:dyDescent="0.3">
      <c r="A589" t="s">
        <v>80</v>
      </c>
      <c r="B589" s="33"/>
      <c r="C589" s="33"/>
      <c r="D589" s="80"/>
      <c r="E589" s="34"/>
      <c r="F589" s="34"/>
      <c r="G589" s="35"/>
      <c r="H589" s="35"/>
      <c r="I589" s="35"/>
      <c r="J589" s="35"/>
      <c r="K589" s="34"/>
      <c r="L589" s="34"/>
      <c r="M589" s="34"/>
      <c r="N589" s="36" t="e">
        <f t="shared" si="10"/>
        <v>#DIV/0!</v>
      </c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 customHeight="1" x14ac:dyDescent="0.3">
      <c r="A590" t="s">
        <v>80</v>
      </c>
      <c r="B590" s="33"/>
      <c r="C590" s="33"/>
      <c r="D590" s="80"/>
      <c r="E590" s="34"/>
      <c r="F590" s="34"/>
      <c r="G590" s="35"/>
      <c r="H590" s="35"/>
      <c r="I590" s="35"/>
      <c r="J590" s="35"/>
      <c r="K590" s="34"/>
      <c r="L590" s="34"/>
      <c r="M590" s="34"/>
      <c r="N590" s="36" t="e">
        <f t="shared" si="10"/>
        <v>#DIV/0!</v>
      </c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 customHeight="1" x14ac:dyDescent="0.3">
      <c r="A591" t="s">
        <v>80</v>
      </c>
      <c r="B591" s="33"/>
      <c r="C591" s="33"/>
      <c r="D591" s="80"/>
      <c r="E591" s="34"/>
      <c r="F591" s="34"/>
      <c r="G591" s="35"/>
      <c r="H591" s="35"/>
      <c r="I591" s="35"/>
      <c r="J591" s="35"/>
      <c r="K591" s="34"/>
      <c r="L591" s="34"/>
      <c r="M591" s="34"/>
      <c r="N591" s="36" t="e">
        <f t="shared" si="10"/>
        <v>#DIV/0!</v>
      </c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 customHeight="1" x14ac:dyDescent="0.3">
      <c r="A592" t="s">
        <v>80</v>
      </c>
      <c r="B592" s="32"/>
      <c r="C592" s="33"/>
      <c r="D592" s="80"/>
      <c r="E592" s="34"/>
      <c r="F592" s="34"/>
      <c r="G592" s="35"/>
      <c r="H592" s="35"/>
      <c r="I592" s="35"/>
      <c r="J592" s="35"/>
      <c r="K592" s="34"/>
      <c r="L592" s="34"/>
      <c r="M592" s="34"/>
      <c r="N592" s="36" t="e">
        <f t="shared" si="10"/>
        <v>#DIV/0!</v>
      </c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 customHeight="1" x14ac:dyDescent="0.3">
      <c r="A593" t="s">
        <v>80</v>
      </c>
      <c r="B593" s="33"/>
      <c r="C593" s="33"/>
      <c r="D593" s="80"/>
      <c r="E593" s="34"/>
      <c r="F593" s="34"/>
      <c r="G593" s="35"/>
      <c r="H593" s="35"/>
      <c r="I593" s="35"/>
      <c r="J593" s="35"/>
      <c r="K593" s="34"/>
      <c r="L593" s="34"/>
      <c r="M593" s="34"/>
      <c r="N593" s="36" t="e">
        <f t="shared" si="10"/>
        <v>#DIV/0!</v>
      </c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 customHeight="1" x14ac:dyDescent="0.3">
      <c r="A594" t="s">
        <v>80</v>
      </c>
      <c r="B594" s="33"/>
      <c r="C594" s="33"/>
      <c r="D594" s="80"/>
      <c r="E594" s="34"/>
      <c r="F594" s="34"/>
      <c r="G594" s="35"/>
      <c r="H594" s="35"/>
      <c r="I594" s="35"/>
      <c r="J594" s="35"/>
      <c r="K594" s="34"/>
      <c r="L594" s="34"/>
      <c r="M594" s="34"/>
      <c r="N594" s="36" t="e">
        <f t="shared" si="10"/>
        <v>#DIV/0!</v>
      </c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 customHeight="1" x14ac:dyDescent="0.3">
      <c r="A595" t="s">
        <v>80</v>
      </c>
      <c r="B595" s="33"/>
      <c r="C595" s="33"/>
      <c r="D595" s="80"/>
      <c r="E595" s="34"/>
      <c r="F595" s="34"/>
      <c r="G595" s="35"/>
      <c r="H595" s="35"/>
      <c r="I595" s="35"/>
      <c r="J595" s="35"/>
      <c r="K595" s="34"/>
      <c r="L595" s="34"/>
      <c r="M595" s="34"/>
      <c r="N595" s="36" t="e">
        <f t="shared" si="10"/>
        <v>#DIV/0!</v>
      </c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 customHeight="1" x14ac:dyDescent="0.3">
      <c r="A596" t="s">
        <v>80</v>
      </c>
      <c r="B596" s="33"/>
      <c r="C596" s="33"/>
      <c r="D596" s="80"/>
      <c r="E596" s="34"/>
      <c r="F596" s="34"/>
      <c r="G596" s="35"/>
      <c r="H596" s="35"/>
      <c r="I596" s="35"/>
      <c r="J596" s="35"/>
      <c r="K596" s="34"/>
      <c r="L596" s="34"/>
      <c r="M596" s="34"/>
      <c r="N596" s="36" t="e">
        <f t="shared" si="10"/>
        <v>#DIV/0!</v>
      </c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 customHeight="1" x14ac:dyDescent="0.3">
      <c r="A597" t="s">
        <v>80</v>
      </c>
      <c r="B597" s="33"/>
      <c r="C597" s="33"/>
      <c r="D597" s="80"/>
      <c r="E597" s="34"/>
      <c r="F597" s="34"/>
      <c r="G597" s="35"/>
      <c r="H597" s="35"/>
      <c r="I597" s="35"/>
      <c r="J597" s="35"/>
      <c r="K597" s="34"/>
      <c r="L597" s="34"/>
      <c r="M597" s="34"/>
      <c r="N597" s="36" t="e">
        <f t="shared" si="10"/>
        <v>#DIV/0!</v>
      </c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 customHeight="1" x14ac:dyDescent="0.3">
      <c r="A598" t="s">
        <v>80</v>
      </c>
      <c r="B598" s="33"/>
      <c r="C598" s="33"/>
      <c r="D598" s="80"/>
      <c r="E598" s="34"/>
      <c r="F598" s="34"/>
      <c r="G598" s="35"/>
      <c r="H598" s="35"/>
      <c r="I598" s="35"/>
      <c r="J598" s="35"/>
      <c r="K598" s="34"/>
      <c r="L598" s="34"/>
      <c r="M598" s="34"/>
      <c r="N598" s="36" t="e">
        <f t="shared" si="10"/>
        <v>#DIV/0!</v>
      </c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 customHeight="1" x14ac:dyDescent="0.3">
      <c r="A599" t="s">
        <v>80</v>
      </c>
      <c r="B599" s="33"/>
      <c r="C599" s="33"/>
      <c r="D599" s="80"/>
      <c r="E599" s="34"/>
      <c r="F599" s="34"/>
      <c r="G599" s="35"/>
      <c r="H599" s="35"/>
      <c r="I599" s="35"/>
      <c r="J599" s="35"/>
      <c r="K599" s="34"/>
      <c r="L599" s="34"/>
      <c r="M599" s="34"/>
      <c r="N599" s="36" t="e">
        <f t="shared" si="10"/>
        <v>#DIV/0!</v>
      </c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 customHeight="1" x14ac:dyDescent="0.3">
      <c r="A600" t="s">
        <v>80</v>
      </c>
      <c r="B600" s="33"/>
      <c r="C600" s="33"/>
      <c r="D600" s="80"/>
      <c r="E600" s="34"/>
      <c r="F600" s="34"/>
      <c r="G600" s="35"/>
      <c r="H600" s="35"/>
      <c r="I600" s="35"/>
      <c r="J600" s="35"/>
      <c r="K600" s="34"/>
      <c r="L600" s="34"/>
      <c r="M600" s="34"/>
      <c r="N600" s="36" t="e">
        <f t="shared" si="10"/>
        <v>#DIV/0!</v>
      </c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 customHeight="1" x14ac:dyDescent="0.3">
      <c r="A601" t="s">
        <v>80</v>
      </c>
      <c r="B601" s="33"/>
      <c r="C601" s="33"/>
      <c r="D601" s="80"/>
      <c r="E601" s="34"/>
      <c r="F601" s="34"/>
      <c r="G601" s="35"/>
      <c r="H601" s="35"/>
      <c r="I601" s="35"/>
      <c r="J601" s="35"/>
      <c r="K601" s="34"/>
      <c r="L601" s="34"/>
      <c r="M601" s="34"/>
      <c r="N601" s="36" t="e">
        <f t="shared" si="10"/>
        <v>#DIV/0!</v>
      </c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 customHeight="1" x14ac:dyDescent="0.3">
      <c r="A602" t="s">
        <v>80</v>
      </c>
      <c r="B602" s="33"/>
      <c r="C602" s="33"/>
      <c r="D602" s="80"/>
      <c r="E602" s="34"/>
      <c r="F602" s="34"/>
      <c r="G602" s="35"/>
      <c r="H602" s="35"/>
      <c r="I602" s="35"/>
      <c r="J602" s="35"/>
      <c r="K602" s="34"/>
      <c r="L602" s="34"/>
      <c r="M602" s="34"/>
      <c r="N602" s="36" t="e">
        <f t="shared" si="10"/>
        <v>#DIV/0!</v>
      </c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 customHeight="1" x14ac:dyDescent="0.3">
      <c r="A603" t="s">
        <v>80</v>
      </c>
      <c r="B603" s="33"/>
      <c r="C603" s="33"/>
      <c r="D603" s="80"/>
      <c r="E603" s="34"/>
      <c r="F603" s="34"/>
      <c r="G603" s="35"/>
      <c r="H603" s="35"/>
      <c r="I603" s="35"/>
      <c r="J603" s="35"/>
      <c r="K603" s="34"/>
      <c r="L603" s="34"/>
      <c r="M603" s="34"/>
      <c r="N603" s="36" t="e">
        <f t="shared" si="10"/>
        <v>#DIV/0!</v>
      </c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 customHeight="1" x14ac:dyDescent="0.3">
      <c r="A604" t="s">
        <v>80</v>
      </c>
      <c r="B604" s="33"/>
      <c r="C604" s="33"/>
      <c r="D604" s="80"/>
      <c r="E604" s="34"/>
      <c r="F604" s="34"/>
      <c r="G604" s="35"/>
      <c r="H604" s="35"/>
      <c r="I604" s="35"/>
      <c r="J604" s="35"/>
      <c r="K604" s="34"/>
      <c r="L604" s="34"/>
      <c r="M604" s="34"/>
      <c r="N604" s="36" t="e">
        <f t="shared" si="10"/>
        <v>#DIV/0!</v>
      </c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 customHeight="1" x14ac:dyDescent="0.3">
      <c r="A605" t="s">
        <v>80</v>
      </c>
      <c r="B605" s="33"/>
      <c r="C605" s="33"/>
      <c r="D605" s="80"/>
      <c r="E605" s="34"/>
      <c r="F605" s="34"/>
      <c r="G605" s="35"/>
      <c r="H605" s="35"/>
      <c r="I605" s="35"/>
      <c r="J605" s="35"/>
      <c r="K605" s="34"/>
      <c r="L605" s="34"/>
      <c r="M605" s="34"/>
      <c r="N605" s="36" t="e">
        <f t="shared" si="10"/>
        <v>#DIV/0!</v>
      </c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 customHeight="1" x14ac:dyDescent="0.3">
      <c r="A606" t="s">
        <v>80</v>
      </c>
      <c r="B606" s="33"/>
      <c r="C606" s="33"/>
      <c r="D606" s="80"/>
      <c r="E606" s="34"/>
      <c r="F606" s="34"/>
      <c r="G606" s="35"/>
      <c r="H606" s="35"/>
      <c r="I606" s="35"/>
      <c r="J606" s="35"/>
      <c r="K606" s="34"/>
      <c r="L606" s="34"/>
      <c r="M606" s="34"/>
      <c r="N606" s="36" t="e">
        <f t="shared" ref="N606:N669" si="11">L606/I606</f>
        <v>#DIV/0!</v>
      </c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 customHeight="1" x14ac:dyDescent="0.3">
      <c r="A607" t="s">
        <v>80</v>
      </c>
      <c r="B607" s="33"/>
      <c r="C607" s="33"/>
      <c r="D607" s="80"/>
      <c r="E607" s="34"/>
      <c r="F607" s="34"/>
      <c r="G607" s="35"/>
      <c r="H607" s="35"/>
      <c r="I607" s="35"/>
      <c r="J607" s="35"/>
      <c r="K607" s="34"/>
      <c r="L607" s="34"/>
      <c r="M607" s="34"/>
      <c r="N607" s="36" t="e">
        <f t="shared" si="11"/>
        <v>#DIV/0!</v>
      </c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 customHeight="1" x14ac:dyDescent="0.3">
      <c r="A608" t="s">
        <v>80</v>
      </c>
      <c r="B608" s="33"/>
      <c r="C608" s="33"/>
      <c r="D608" s="80"/>
      <c r="E608" s="34"/>
      <c r="F608" s="34"/>
      <c r="G608" s="35"/>
      <c r="H608" s="35"/>
      <c r="I608" s="35"/>
      <c r="J608" s="35"/>
      <c r="K608" s="34"/>
      <c r="L608" s="34"/>
      <c r="M608" s="34"/>
      <c r="N608" s="36" t="e">
        <f t="shared" si="11"/>
        <v>#DIV/0!</v>
      </c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 customHeight="1" x14ac:dyDescent="0.3">
      <c r="A609" t="s">
        <v>80</v>
      </c>
      <c r="B609" s="33"/>
      <c r="C609" s="33"/>
      <c r="D609" s="80"/>
      <c r="E609" s="34"/>
      <c r="F609" s="34"/>
      <c r="G609" s="35"/>
      <c r="H609" s="35"/>
      <c r="I609" s="35"/>
      <c r="J609" s="35"/>
      <c r="K609" s="34"/>
      <c r="L609" s="34"/>
      <c r="M609" s="34"/>
      <c r="N609" s="36" t="e">
        <f t="shared" si="11"/>
        <v>#DIV/0!</v>
      </c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 customHeight="1" x14ac:dyDescent="0.3">
      <c r="A610" t="s">
        <v>80</v>
      </c>
      <c r="B610" s="33"/>
      <c r="C610" s="33"/>
      <c r="D610" s="80"/>
      <c r="E610" s="34"/>
      <c r="F610" s="34"/>
      <c r="G610" s="35"/>
      <c r="H610" s="35"/>
      <c r="I610" s="35"/>
      <c r="J610" s="35"/>
      <c r="K610" s="34"/>
      <c r="L610" s="34"/>
      <c r="M610" s="34"/>
      <c r="N610" s="36" t="e">
        <f t="shared" si="11"/>
        <v>#DIV/0!</v>
      </c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 customHeight="1" x14ac:dyDescent="0.3">
      <c r="A611" t="s">
        <v>80</v>
      </c>
      <c r="B611" s="33"/>
      <c r="C611" s="33"/>
      <c r="D611" s="80"/>
      <c r="E611" s="34"/>
      <c r="F611" s="34"/>
      <c r="G611" s="35"/>
      <c r="H611" s="35"/>
      <c r="I611" s="35"/>
      <c r="J611" s="35"/>
      <c r="K611" s="34"/>
      <c r="L611" s="34"/>
      <c r="M611" s="34"/>
      <c r="N611" s="36" t="e">
        <f t="shared" si="11"/>
        <v>#DIV/0!</v>
      </c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 customHeight="1" x14ac:dyDescent="0.3">
      <c r="A612" t="s">
        <v>80</v>
      </c>
      <c r="B612" s="33"/>
      <c r="C612" s="33"/>
      <c r="D612" s="80"/>
      <c r="E612" s="34"/>
      <c r="F612" s="34"/>
      <c r="G612" s="35"/>
      <c r="H612" s="35"/>
      <c r="I612" s="35"/>
      <c r="J612" s="35"/>
      <c r="K612" s="34"/>
      <c r="L612" s="34"/>
      <c r="M612" s="34"/>
      <c r="N612" s="36" t="e">
        <f t="shared" si="11"/>
        <v>#DIV/0!</v>
      </c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 customHeight="1" x14ac:dyDescent="0.3">
      <c r="A613" t="s">
        <v>80</v>
      </c>
      <c r="B613" s="33"/>
      <c r="C613" s="33"/>
      <c r="D613" s="80"/>
      <c r="E613" s="34"/>
      <c r="F613" s="34"/>
      <c r="G613" s="35"/>
      <c r="H613" s="35"/>
      <c r="I613" s="35"/>
      <c r="J613" s="35"/>
      <c r="K613" s="34"/>
      <c r="L613" s="34"/>
      <c r="M613" s="34"/>
      <c r="N613" s="36" t="e">
        <f t="shared" si="11"/>
        <v>#DIV/0!</v>
      </c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 customHeight="1" x14ac:dyDescent="0.3">
      <c r="A614" t="s">
        <v>80</v>
      </c>
      <c r="B614" s="33"/>
      <c r="C614" s="33"/>
      <c r="D614" s="80"/>
      <c r="E614" s="34"/>
      <c r="F614" s="34"/>
      <c r="G614" s="35"/>
      <c r="H614" s="35"/>
      <c r="I614" s="35"/>
      <c r="J614" s="35"/>
      <c r="K614" s="34"/>
      <c r="L614" s="34"/>
      <c r="M614" s="34"/>
      <c r="N614" s="36" t="e">
        <f t="shared" si="11"/>
        <v>#DIV/0!</v>
      </c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 customHeight="1" x14ac:dyDescent="0.3">
      <c r="A615" t="s">
        <v>80</v>
      </c>
      <c r="B615" s="33"/>
      <c r="C615" s="33"/>
      <c r="D615" s="80"/>
      <c r="E615" s="34"/>
      <c r="F615" s="34"/>
      <c r="G615" s="35"/>
      <c r="H615" s="35"/>
      <c r="I615" s="35"/>
      <c r="J615" s="35"/>
      <c r="K615" s="34"/>
      <c r="L615" s="34"/>
      <c r="M615" s="34"/>
      <c r="N615" s="36" t="e">
        <f t="shared" si="11"/>
        <v>#DIV/0!</v>
      </c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 customHeight="1" x14ac:dyDescent="0.3">
      <c r="A616" t="s">
        <v>80</v>
      </c>
      <c r="B616" s="33"/>
      <c r="C616" s="33"/>
      <c r="D616" s="80"/>
      <c r="E616" s="34"/>
      <c r="F616" s="34"/>
      <c r="G616" s="35"/>
      <c r="H616" s="35"/>
      <c r="I616" s="35"/>
      <c r="J616" s="35"/>
      <c r="K616" s="34"/>
      <c r="L616" s="34"/>
      <c r="M616" s="34"/>
      <c r="N616" s="36" t="e">
        <f t="shared" si="11"/>
        <v>#DIV/0!</v>
      </c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 customHeight="1" x14ac:dyDescent="0.3">
      <c r="A617" t="s">
        <v>80</v>
      </c>
      <c r="B617" s="33"/>
      <c r="C617" s="33"/>
      <c r="D617" s="80"/>
      <c r="E617" s="34"/>
      <c r="F617" s="34"/>
      <c r="G617" s="35"/>
      <c r="H617" s="35"/>
      <c r="I617" s="35"/>
      <c r="J617" s="35"/>
      <c r="K617" s="34"/>
      <c r="L617" s="34"/>
      <c r="M617" s="34"/>
      <c r="N617" s="36" t="e">
        <f t="shared" si="11"/>
        <v>#DIV/0!</v>
      </c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 customHeight="1" x14ac:dyDescent="0.3">
      <c r="A618" t="s">
        <v>80</v>
      </c>
      <c r="B618" s="33"/>
      <c r="C618" s="33"/>
      <c r="D618" s="80"/>
      <c r="E618" s="34"/>
      <c r="F618" s="34"/>
      <c r="G618" s="35"/>
      <c r="H618" s="35"/>
      <c r="I618" s="35"/>
      <c r="J618" s="35"/>
      <c r="K618" s="34"/>
      <c r="L618" s="34"/>
      <c r="M618" s="34"/>
      <c r="N618" s="36" t="e">
        <f t="shared" si="11"/>
        <v>#DIV/0!</v>
      </c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 customHeight="1" x14ac:dyDescent="0.3">
      <c r="A619" t="s">
        <v>80</v>
      </c>
      <c r="B619" s="33"/>
      <c r="C619" s="33"/>
      <c r="D619" s="80"/>
      <c r="E619" s="34"/>
      <c r="F619" s="34"/>
      <c r="G619" s="35"/>
      <c r="H619" s="35"/>
      <c r="I619" s="35"/>
      <c r="J619" s="35"/>
      <c r="K619" s="34"/>
      <c r="L619" s="34"/>
      <c r="M619" s="34"/>
      <c r="N619" s="36" t="e">
        <f t="shared" si="11"/>
        <v>#DIV/0!</v>
      </c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 customHeight="1" x14ac:dyDescent="0.3">
      <c r="A620" t="s">
        <v>80</v>
      </c>
      <c r="B620" s="33"/>
      <c r="C620" s="33"/>
      <c r="D620" s="80"/>
      <c r="E620" s="34"/>
      <c r="F620" s="34"/>
      <c r="G620" s="35"/>
      <c r="H620" s="35"/>
      <c r="I620" s="35"/>
      <c r="J620" s="35"/>
      <c r="K620" s="34"/>
      <c r="L620" s="34"/>
      <c r="M620" s="34"/>
      <c r="N620" s="36" t="e">
        <f t="shared" si="11"/>
        <v>#DIV/0!</v>
      </c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 customHeight="1" x14ac:dyDescent="0.3">
      <c r="A621" t="s">
        <v>80</v>
      </c>
      <c r="B621" s="33"/>
      <c r="C621" s="33"/>
      <c r="D621" s="80"/>
      <c r="E621" s="34"/>
      <c r="F621" s="34"/>
      <c r="G621" s="35"/>
      <c r="H621" s="35"/>
      <c r="I621" s="35"/>
      <c r="J621" s="35"/>
      <c r="K621" s="34"/>
      <c r="L621" s="34"/>
      <c r="M621" s="34"/>
      <c r="N621" s="36" t="e">
        <f t="shared" si="11"/>
        <v>#DIV/0!</v>
      </c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 customHeight="1" x14ac:dyDescent="0.3">
      <c r="A622" t="s">
        <v>80</v>
      </c>
      <c r="B622" s="33"/>
      <c r="C622" s="33"/>
      <c r="D622" s="80"/>
      <c r="E622" s="34"/>
      <c r="F622" s="34"/>
      <c r="G622" s="35"/>
      <c r="H622" s="35"/>
      <c r="I622" s="35"/>
      <c r="J622" s="35"/>
      <c r="K622" s="34"/>
      <c r="L622" s="34"/>
      <c r="M622" s="34"/>
      <c r="N622" s="36" t="e">
        <f t="shared" si="11"/>
        <v>#DIV/0!</v>
      </c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 customHeight="1" x14ac:dyDescent="0.3">
      <c r="A623" t="s">
        <v>80</v>
      </c>
      <c r="B623" s="33"/>
      <c r="C623" s="33"/>
      <c r="D623" s="80"/>
      <c r="E623" s="34"/>
      <c r="F623" s="34"/>
      <c r="G623" s="35"/>
      <c r="H623" s="35"/>
      <c r="I623" s="35"/>
      <c r="J623" s="35"/>
      <c r="K623" s="34"/>
      <c r="L623" s="34"/>
      <c r="M623" s="34"/>
      <c r="N623" s="36" t="e">
        <f t="shared" si="11"/>
        <v>#DIV/0!</v>
      </c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 customHeight="1" x14ac:dyDescent="0.3">
      <c r="A624" t="s">
        <v>80</v>
      </c>
      <c r="B624" s="33"/>
      <c r="C624" s="33"/>
      <c r="D624" s="80"/>
      <c r="E624" s="34"/>
      <c r="F624" s="34"/>
      <c r="G624" s="35"/>
      <c r="H624" s="35"/>
      <c r="I624" s="35"/>
      <c r="J624" s="35"/>
      <c r="K624" s="34"/>
      <c r="L624" s="34"/>
      <c r="M624" s="34"/>
      <c r="N624" s="36" t="e">
        <f t="shared" si="11"/>
        <v>#DIV/0!</v>
      </c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 customHeight="1" x14ac:dyDescent="0.3">
      <c r="A625" t="s">
        <v>80</v>
      </c>
      <c r="B625" s="33"/>
      <c r="C625" s="33"/>
      <c r="D625" s="80"/>
      <c r="E625" s="34"/>
      <c r="F625" s="34"/>
      <c r="G625" s="35"/>
      <c r="H625" s="35"/>
      <c r="I625" s="35"/>
      <c r="J625" s="35"/>
      <c r="K625" s="34"/>
      <c r="L625" s="34"/>
      <c r="M625" s="34"/>
      <c r="N625" s="36" t="e">
        <f t="shared" si="11"/>
        <v>#DIV/0!</v>
      </c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 customHeight="1" x14ac:dyDescent="0.3">
      <c r="A626" t="s">
        <v>80</v>
      </c>
      <c r="B626" s="33"/>
      <c r="C626" s="33"/>
      <c r="D626" s="80"/>
      <c r="E626" s="34"/>
      <c r="F626" s="34"/>
      <c r="G626" s="35"/>
      <c r="H626" s="35"/>
      <c r="I626" s="35"/>
      <c r="J626" s="35"/>
      <c r="K626" s="34"/>
      <c r="L626" s="34"/>
      <c r="M626" s="34"/>
      <c r="N626" s="36" t="e">
        <f t="shared" si="11"/>
        <v>#DIV/0!</v>
      </c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 customHeight="1" x14ac:dyDescent="0.3">
      <c r="A627" t="s">
        <v>80</v>
      </c>
      <c r="B627" s="33"/>
      <c r="C627" s="33"/>
      <c r="D627" s="80"/>
      <c r="E627" s="34"/>
      <c r="F627" s="34"/>
      <c r="G627" s="35"/>
      <c r="H627" s="35"/>
      <c r="I627" s="35"/>
      <c r="J627" s="35"/>
      <c r="K627" s="34"/>
      <c r="L627" s="34"/>
      <c r="M627" s="34"/>
      <c r="N627" s="36" t="e">
        <f t="shared" si="11"/>
        <v>#DIV/0!</v>
      </c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 customHeight="1" x14ac:dyDescent="0.3">
      <c r="A628" t="s">
        <v>80</v>
      </c>
      <c r="B628" s="33"/>
      <c r="C628" s="33"/>
      <c r="D628" s="80"/>
      <c r="E628" s="34"/>
      <c r="F628" s="34"/>
      <c r="G628" s="35"/>
      <c r="H628" s="35"/>
      <c r="I628" s="35"/>
      <c r="J628" s="35"/>
      <c r="K628" s="34"/>
      <c r="L628" s="34"/>
      <c r="M628" s="34"/>
      <c r="N628" s="36" t="e">
        <f t="shared" si="11"/>
        <v>#DIV/0!</v>
      </c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 customHeight="1" x14ac:dyDescent="0.3">
      <c r="A629" t="s">
        <v>80</v>
      </c>
      <c r="B629" s="33"/>
      <c r="C629" s="33"/>
      <c r="D629" s="80"/>
      <c r="E629" s="34"/>
      <c r="F629" s="34"/>
      <c r="G629" s="35"/>
      <c r="H629" s="35"/>
      <c r="I629" s="35"/>
      <c r="J629" s="35"/>
      <c r="K629" s="34"/>
      <c r="L629" s="34"/>
      <c r="M629" s="34"/>
      <c r="N629" s="36" t="e">
        <f t="shared" si="11"/>
        <v>#DIV/0!</v>
      </c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 customHeight="1" x14ac:dyDescent="0.3">
      <c r="A630" t="s">
        <v>80</v>
      </c>
      <c r="B630" s="33"/>
      <c r="C630" s="33"/>
      <c r="D630" s="80"/>
      <c r="E630" s="34"/>
      <c r="F630" s="34"/>
      <c r="G630" s="35"/>
      <c r="H630" s="35"/>
      <c r="I630" s="35"/>
      <c r="J630" s="35"/>
      <c r="K630" s="34"/>
      <c r="L630" s="34"/>
      <c r="M630" s="34"/>
      <c r="N630" s="36" t="e">
        <f t="shared" si="11"/>
        <v>#DIV/0!</v>
      </c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 customHeight="1" x14ac:dyDescent="0.3">
      <c r="A631" t="s">
        <v>80</v>
      </c>
      <c r="B631" s="32"/>
      <c r="C631" s="33"/>
      <c r="D631" s="80"/>
      <c r="E631" s="34"/>
      <c r="F631" s="34"/>
      <c r="G631" s="35"/>
      <c r="H631" s="35"/>
      <c r="I631" s="35"/>
      <c r="J631" s="35"/>
      <c r="K631" s="34"/>
      <c r="L631" s="34"/>
      <c r="M631" s="34"/>
      <c r="N631" s="36" t="e">
        <f t="shared" si="11"/>
        <v>#DIV/0!</v>
      </c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 customHeight="1" x14ac:dyDescent="0.3">
      <c r="A632" t="s">
        <v>80</v>
      </c>
      <c r="B632" s="33"/>
      <c r="C632" s="33"/>
      <c r="D632" s="80"/>
      <c r="E632" s="34"/>
      <c r="F632" s="34"/>
      <c r="G632" s="35"/>
      <c r="H632" s="35"/>
      <c r="I632" s="35"/>
      <c r="J632" s="35"/>
      <c r="K632" s="34"/>
      <c r="L632" s="34"/>
      <c r="M632" s="34"/>
      <c r="N632" s="36" t="e">
        <f t="shared" si="11"/>
        <v>#DIV/0!</v>
      </c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 customHeight="1" x14ac:dyDescent="0.3">
      <c r="A633" t="s">
        <v>80</v>
      </c>
      <c r="B633" s="33"/>
      <c r="C633" s="33"/>
      <c r="D633" s="80"/>
      <c r="E633" s="34"/>
      <c r="F633" s="34"/>
      <c r="G633" s="35"/>
      <c r="H633" s="35"/>
      <c r="I633" s="35"/>
      <c r="J633" s="35"/>
      <c r="K633" s="34"/>
      <c r="L633" s="34"/>
      <c r="M633" s="34"/>
      <c r="N633" s="36" t="e">
        <f t="shared" si="11"/>
        <v>#DIV/0!</v>
      </c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 customHeight="1" x14ac:dyDescent="0.3">
      <c r="A634" t="s">
        <v>80</v>
      </c>
      <c r="B634" s="33"/>
      <c r="C634" s="33"/>
      <c r="D634" s="80"/>
      <c r="E634" s="34"/>
      <c r="F634" s="34"/>
      <c r="G634" s="35"/>
      <c r="H634" s="35"/>
      <c r="I634" s="35"/>
      <c r="J634" s="35"/>
      <c r="K634" s="34"/>
      <c r="L634" s="34"/>
      <c r="M634" s="34"/>
      <c r="N634" s="36" t="e">
        <f t="shared" si="11"/>
        <v>#DIV/0!</v>
      </c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 customHeight="1" x14ac:dyDescent="0.3">
      <c r="A635" t="s">
        <v>80</v>
      </c>
      <c r="B635" s="33"/>
      <c r="C635" s="33"/>
      <c r="D635" s="80"/>
      <c r="E635" s="34"/>
      <c r="F635" s="34"/>
      <c r="G635" s="35"/>
      <c r="H635" s="35"/>
      <c r="I635" s="35"/>
      <c r="J635" s="35"/>
      <c r="K635" s="34"/>
      <c r="L635" s="34"/>
      <c r="M635" s="34"/>
      <c r="N635" s="36" t="e">
        <f t="shared" si="11"/>
        <v>#DIV/0!</v>
      </c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 customHeight="1" x14ac:dyDescent="0.3">
      <c r="A636" t="s">
        <v>80</v>
      </c>
      <c r="B636" s="33"/>
      <c r="C636" s="33"/>
      <c r="D636" s="80"/>
      <c r="E636" s="34"/>
      <c r="F636" s="34"/>
      <c r="G636" s="35"/>
      <c r="H636" s="35"/>
      <c r="I636" s="35"/>
      <c r="J636" s="35"/>
      <c r="K636" s="34"/>
      <c r="L636" s="34"/>
      <c r="M636" s="34"/>
      <c r="N636" s="36" t="e">
        <f t="shared" si="11"/>
        <v>#DIV/0!</v>
      </c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 customHeight="1" x14ac:dyDescent="0.3">
      <c r="A637" t="s">
        <v>80</v>
      </c>
      <c r="B637" s="33"/>
      <c r="C637" s="33"/>
      <c r="D637" s="80"/>
      <c r="E637" s="34"/>
      <c r="F637" s="34"/>
      <c r="G637" s="35"/>
      <c r="H637" s="35"/>
      <c r="I637" s="35"/>
      <c r="J637" s="35"/>
      <c r="K637" s="34"/>
      <c r="L637" s="34"/>
      <c r="M637" s="34"/>
      <c r="N637" s="36" t="e">
        <f t="shared" si="11"/>
        <v>#DIV/0!</v>
      </c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 customHeight="1" x14ac:dyDescent="0.3">
      <c r="A638" t="s">
        <v>80</v>
      </c>
      <c r="B638" s="33"/>
      <c r="C638" s="33"/>
      <c r="D638" s="80"/>
      <c r="E638" s="34"/>
      <c r="F638" s="34"/>
      <c r="G638" s="35"/>
      <c r="H638" s="35"/>
      <c r="I638" s="35"/>
      <c r="J638" s="35"/>
      <c r="K638" s="34"/>
      <c r="L638" s="34"/>
      <c r="M638" s="34"/>
      <c r="N638" s="36" t="e">
        <f t="shared" si="11"/>
        <v>#DIV/0!</v>
      </c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 customHeight="1" x14ac:dyDescent="0.3">
      <c r="A639" t="s">
        <v>80</v>
      </c>
      <c r="B639" s="33"/>
      <c r="C639" s="33"/>
      <c r="D639" s="80"/>
      <c r="E639" s="34"/>
      <c r="F639" s="34"/>
      <c r="G639" s="35"/>
      <c r="H639" s="35"/>
      <c r="I639" s="35"/>
      <c r="J639" s="35"/>
      <c r="K639" s="34"/>
      <c r="L639" s="34"/>
      <c r="M639" s="34"/>
      <c r="N639" s="36" t="e">
        <f t="shared" si="11"/>
        <v>#DIV/0!</v>
      </c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 customHeight="1" x14ac:dyDescent="0.3">
      <c r="A640" t="s">
        <v>80</v>
      </c>
      <c r="B640" s="33"/>
      <c r="C640" s="33"/>
      <c r="D640" s="80"/>
      <c r="E640" s="34"/>
      <c r="F640" s="34"/>
      <c r="G640" s="35"/>
      <c r="H640" s="35"/>
      <c r="I640" s="35"/>
      <c r="J640" s="35"/>
      <c r="K640" s="34"/>
      <c r="L640" s="34"/>
      <c r="M640" s="34"/>
      <c r="N640" s="36" t="e">
        <f t="shared" si="11"/>
        <v>#DIV/0!</v>
      </c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 customHeight="1" x14ac:dyDescent="0.3">
      <c r="A641" t="s">
        <v>80</v>
      </c>
      <c r="B641" s="33"/>
      <c r="C641" s="33"/>
      <c r="D641" s="80"/>
      <c r="E641" s="34"/>
      <c r="F641" s="34"/>
      <c r="G641" s="35"/>
      <c r="H641" s="35"/>
      <c r="I641" s="35"/>
      <c r="J641" s="35"/>
      <c r="K641" s="34"/>
      <c r="L641" s="34"/>
      <c r="M641" s="34"/>
      <c r="N641" s="36" t="e">
        <f t="shared" si="11"/>
        <v>#DIV/0!</v>
      </c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 customHeight="1" x14ac:dyDescent="0.3">
      <c r="A642" t="s">
        <v>80</v>
      </c>
      <c r="B642" s="33"/>
      <c r="C642" s="33"/>
      <c r="D642" s="80"/>
      <c r="E642" s="34"/>
      <c r="F642" s="34"/>
      <c r="G642" s="35"/>
      <c r="H642" s="35"/>
      <c r="I642" s="35"/>
      <c r="J642" s="35"/>
      <c r="K642" s="34"/>
      <c r="L642" s="34"/>
      <c r="M642" s="34"/>
      <c r="N642" s="36" t="e">
        <f t="shared" si="11"/>
        <v>#DIV/0!</v>
      </c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 customHeight="1" x14ac:dyDescent="0.3">
      <c r="A643" t="s">
        <v>80</v>
      </c>
      <c r="B643" s="33"/>
      <c r="C643" s="33"/>
      <c r="D643" s="80"/>
      <c r="E643" s="34"/>
      <c r="F643" s="34"/>
      <c r="G643" s="35"/>
      <c r="H643" s="35"/>
      <c r="I643" s="35"/>
      <c r="J643" s="35"/>
      <c r="K643" s="34"/>
      <c r="L643" s="34"/>
      <c r="M643" s="34"/>
      <c r="N643" s="36" t="e">
        <f t="shared" si="11"/>
        <v>#DIV/0!</v>
      </c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 customHeight="1" x14ac:dyDescent="0.3">
      <c r="A644" t="s">
        <v>80</v>
      </c>
      <c r="B644" s="33"/>
      <c r="C644" s="33"/>
      <c r="D644" s="80"/>
      <c r="E644" s="34"/>
      <c r="F644" s="34"/>
      <c r="G644" s="35"/>
      <c r="H644" s="35"/>
      <c r="I644" s="35"/>
      <c r="J644" s="35"/>
      <c r="K644" s="34"/>
      <c r="L644" s="34"/>
      <c r="M644" s="34"/>
      <c r="N644" s="36" t="e">
        <f t="shared" si="11"/>
        <v>#DIV/0!</v>
      </c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 customHeight="1" x14ac:dyDescent="0.3">
      <c r="A645" t="s">
        <v>80</v>
      </c>
      <c r="B645" s="33"/>
      <c r="C645" s="33"/>
      <c r="D645" s="80"/>
      <c r="E645" s="34"/>
      <c r="F645" s="34"/>
      <c r="G645" s="35"/>
      <c r="H645" s="35"/>
      <c r="I645" s="35"/>
      <c r="J645" s="35"/>
      <c r="K645" s="34"/>
      <c r="L645" s="34"/>
      <c r="M645" s="34"/>
      <c r="N645" s="36" t="e">
        <f t="shared" si="11"/>
        <v>#DIV/0!</v>
      </c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 customHeight="1" x14ac:dyDescent="0.3">
      <c r="A646" t="s">
        <v>80</v>
      </c>
      <c r="B646" s="33"/>
      <c r="C646" s="33"/>
      <c r="D646" s="80"/>
      <c r="E646" s="34"/>
      <c r="F646" s="34"/>
      <c r="G646" s="35"/>
      <c r="H646" s="35"/>
      <c r="I646" s="35"/>
      <c r="J646" s="35"/>
      <c r="K646" s="34"/>
      <c r="L646" s="34"/>
      <c r="M646" s="34"/>
      <c r="N646" s="36" t="e">
        <f t="shared" si="11"/>
        <v>#DIV/0!</v>
      </c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 customHeight="1" x14ac:dyDescent="0.3">
      <c r="A647" t="s">
        <v>80</v>
      </c>
      <c r="B647" s="33"/>
      <c r="C647" s="33"/>
      <c r="D647" s="80"/>
      <c r="E647" s="34"/>
      <c r="F647" s="34"/>
      <c r="G647" s="35"/>
      <c r="H647" s="35"/>
      <c r="I647" s="35"/>
      <c r="J647" s="35"/>
      <c r="K647" s="34"/>
      <c r="L647" s="34"/>
      <c r="M647" s="34"/>
      <c r="N647" s="36" t="e">
        <f t="shared" si="11"/>
        <v>#DIV/0!</v>
      </c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 customHeight="1" x14ac:dyDescent="0.3">
      <c r="A648" t="s">
        <v>80</v>
      </c>
      <c r="B648" s="33"/>
      <c r="C648" s="33"/>
      <c r="D648" s="80"/>
      <c r="E648" s="34"/>
      <c r="F648" s="34"/>
      <c r="G648" s="35"/>
      <c r="H648" s="35"/>
      <c r="I648" s="35"/>
      <c r="J648" s="35"/>
      <c r="K648" s="34"/>
      <c r="L648" s="34"/>
      <c r="M648" s="34"/>
      <c r="N648" s="36" t="e">
        <f t="shared" si="11"/>
        <v>#DIV/0!</v>
      </c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 customHeight="1" x14ac:dyDescent="0.3">
      <c r="A649" t="s">
        <v>80</v>
      </c>
      <c r="B649" s="33"/>
      <c r="C649" s="33"/>
      <c r="D649" s="80"/>
      <c r="E649" s="34"/>
      <c r="F649" s="34"/>
      <c r="G649" s="35"/>
      <c r="H649" s="35"/>
      <c r="I649" s="35"/>
      <c r="J649" s="35"/>
      <c r="K649" s="34"/>
      <c r="L649" s="34"/>
      <c r="M649" s="34"/>
      <c r="N649" s="36" t="e">
        <f t="shared" si="11"/>
        <v>#DIV/0!</v>
      </c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 customHeight="1" x14ac:dyDescent="0.3">
      <c r="A650" t="s">
        <v>80</v>
      </c>
      <c r="B650" s="33"/>
      <c r="C650" s="33"/>
      <c r="D650" s="80"/>
      <c r="E650" s="34"/>
      <c r="F650" s="34"/>
      <c r="G650" s="35"/>
      <c r="H650" s="35"/>
      <c r="I650" s="35"/>
      <c r="J650" s="35"/>
      <c r="K650" s="34"/>
      <c r="L650" s="34"/>
      <c r="M650" s="34"/>
      <c r="N650" s="36" t="e">
        <f t="shared" si="11"/>
        <v>#DIV/0!</v>
      </c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 customHeight="1" x14ac:dyDescent="0.3">
      <c r="A651" t="s">
        <v>80</v>
      </c>
      <c r="B651" s="33"/>
      <c r="C651" s="33"/>
      <c r="D651" s="80"/>
      <c r="E651" s="34"/>
      <c r="F651" s="34"/>
      <c r="G651" s="35"/>
      <c r="H651" s="35"/>
      <c r="I651" s="35"/>
      <c r="J651" s="35"/>
      <c r="K651" s="34"/>
      <c r="L651" s="34"/>
      <c r="M651" s="34"/>
      <c r="N651" s="36" t="e">
        <f t="shared" si="11"/>
        <v>#DIV/0!</v>
      </c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 customHeight="1" x14ac:dyDescent="0.3">
      <c r="A652" t="s">
        <v>80</v>
      </c>
      <c r="B652" s="33"/>
      <c r="C652" s="33"/>
      <c r="D652" s="80"/>
      <c r="E652" s="34"/>
      <c r="F652" s="34"/>
      <c r="G652" s="35"/>
      <c r="H652" s="35"/>
      <c r="I652" s="35"/>
      <c r="J652" s="35"/>
      <c r="K652" s="34"/>
      <c r="L652" s="34"/>
      <c r="M652" s="34"/>
      <c r="N652" s="36" t="e">
        <f t="shared" si="11"/>
        <v>#DIV/0!</v>
      </c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 customHeight="1" x14ac:dyDescent="0.3">
      <c r="A653" t="s">
        <v>80</v>
      </c>
      <c r="B653" s="33"/>
      <c r="C653" s="33"/>
      <c r="D653" s="80"/>
      <c r="E653" s="34"/>
      <c r="F653" s="34"/>
      <c r="G653" s="35"/>
      <c r="H653" s="35"/>
      <c r="I653" s="35"/>
      <c r="J653" s="35"/>
      <c r="K653" s="34"/>
      <c r="L653" s="34"/>
      <c r="M653" s="34"/>
      <c r="N653" s="36" t="e">
        <f t="shared" si="11"/>
        <v>#DIV/0!</v>
      </c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 customHeight="1" x14ac:dyDescent="0.3">
      <c r="A654" t="s">
        <v>80</v>
      </c>
      <c r="B654" s="33"/>
      <c r="C654" s="33"/>
      <c r="D654" s="80"/>
      <c r="E654" s="34"/>
      <c r="F654" s="34"/>
      <c r="G654" s="35"/>
      <c r="H654" s="35"/>
      <c r="I654" s="35"/>
      <c r="J654" s="35"/>
      <c r="K654" s="34"/>
      <c r="L654" s="34"/>
      <c r="M654" s="34"/>
      <c r="N654" s="36" t="e">
        <f t="shared" si="11"/>
        <v>#DIV/0!</v>
      </c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 customHeight="1" x14ac:dyDescent="0.3">
      <c r="A655" t="s">
        <v>80</v>
      </c>
      <c r="B655" s="33"/>
      <c r="C655" s="33"/>
      <c r="D655" s="80"/>
      <c r="E655" s="34"/>
      <c r="F655" s="34"/>
      <c r="G655" s="35"/>
      <c r="H655" s="35"/>
      <c r="I655" s="35"/>
      <c r="J655" s="35"/>
      <c r="K655" s="34"/>
      <c r="L655" s="34"/>
      <c r="M655" s="34"/>
      <c r="N655" s="36" t="e">
        <f t="shared" si="11"/>
        <v>#DIV/0!</v>
      </c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 customHeight="1" x14ac:dyDescent="0.3">
      <c r="A656" t="s">
        <v>80</v>
      </c>
      <c r="B656" s="33"/>
      <c r="C656" s="33"/>
      <c r="D656" s="80"/>
      <c r="E656" s="34"/>
      <c r="F656" s="34"/>
      <c r="G656" s="35"/>
      <c r="H656" s="35"/>
      <c r="I656" s="35"/>
      <c r="J656" s="35"/>
      <c r="K656" s="34"/>
      <c r="L656" s="34"/>
      <c r="M656" s="34"/>
      <c r="N656" s="36" t="e">
        <f t="shared" si="11"/>
        <v>#DIV/0!</v>
      </c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 customHeight="1" x14ac:dyDescent="0.3">
      <c r="A657" t="s">
        <v>80</v>
      </c>
      <c r="B657" s="33"/>
      <c r="C657" s="33"/>
      <c r="D657" s="80"/>
      <c r="E657" s="34"/>
      <c r="F657" s="34"/>
      <c r="G657" s="35"/>
      <c r="H657" s="35"/>
      <c r="I657" s="35"/>
      <c r="J657" s="35"/>
      <c r="K657" s="34"/>
      <c r="L657" s="34"/>
      <c r="M657" s="34"/>
      <c r="N657" s="36" t="e">
        <f t="shared" si="11"/>
        <v>#DIV/0!</v>
      </c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 customHeight="1" x14ac:dyDescent="0.3">
      <c r="A658" t="s">
        <v>80</v>
      </c>
      <c r="B658" s="33"/>
      <c r="C658" s="33"/>
      <c r="D658" s="80"/>
      <c r="E658" s="34"/>
      <c r="F658" s="34"/>
      <c r="G658" s="35"/>
      <c r="H658" s="35"/>
      <c r="I658" s="35"/>
      <c r="J658" s="35"/>
      <c r="K658" s="34"/>
      <c r="L658" s="34"/>
      <c r="M658" s="34"/>
      <c r="N658" s="36" t="e">
        <f t="shared" si="11"/>
        <v>#DIV/0!</v>
      </c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 customHeight="1" x14ac:dyDescent="0.3">
      <c r="A659" t="s">
        <v>80</v>
      </c>
      <c r="B659" s="33"/>
      <c r="C659" s="33"/>
      <c r="D659" s="80"/>
      <c r="E659" s="34"/>
      <c r="F659" s="34"/>
      <c r="G659" s="35"/>
      <c r="H659" s="35"/>
      <c r="I659" s="35"/>
      <c r="J659" s="35"/>
      <c r="K659" s="34"/>
      <c r="L659" s="34"/>
      <c r="M659" s="34"/>
      <c r="N659" s="36" t="e">
        <f t="shared" si="11"/>
        <v>#DIV/0!</v>
      </c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 customHeight="1" x14ac:dyDescent="0.3">
      <c r="A660" t="s">
        <v>80</v>
      </c>
      <c r="B660" s="33"/>
      <c r="C660" s="33"/>
      <c r="D660" s="80"/>
      <c r="E660" s="34"/>
      <c r="F660" s="34"/>
      <c r="G660" s="35"/>
      <c r="H660" s="35"/>
      <c r="I660" s="35"/>
      <c r="J660" s="35"/>
      <c r="K660" s="34"/>
      <c r="L660" s="34"/>
      <c r="M660" s="34"/>
      <c r="N660" s="36" t="e">
        <f t="shared" si="11"/>
        <v>#DIV/0!</v>
      </c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 customHeight="1" x14ac:dyDescent="0.3">
      <c r="A661" t="s">
        <v>80</v>
      </c>
      <c r="B661" s="33"/>
      <c r="C661" s="33"/>
      <c r="D661" s="80"/>
      <c r="E661" s="34"/>
      <c r="F661" s="34"/>
      <c r="G661" s="35"/>
      <c r="H661" s="35"/>
      <c r="I661" s="35"/>
      <c r="J661" s="35"/>
      <c r="K661" s="34"/>
      <c r="L661" s="34"/>
      <c r="M661" s="34"/>
      <c r="N661" s="36" t="e">
        <f t="shared" si="11"/>
        <v>#DIV/0!</v>
      </c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 customHeight="1" x14ac:dyDescent="0.3">
      <c r="A662" t="s">
        <v>80</v>
      </c>
      <c r="B662" s="33"/>
      <c r="C662" s="33"/>
      <c r="D662" s="80"/>
      <c r="E662" s="34"/>
      <c r="F662" s="34"/>
      <c r="G662" s="35"/>
      <c r="H662" s="35"/>
      <c r="I662" s="35"/>
      <c r="J662" s="35"/>
      <c r="K662" s="34"/>
      <c r="L662" s="34"/>
      <c r="M662" s="34"/>
      <c r="N662" s="36" t="e">
        <f t="shared" si="11"/>
        <v>#DIV/0!</v>
      </c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 customHeight="1" x14ac:dyDescent="0.3">
      <c r="A663" t="s">
        <v>80</v>
      </c>
      <c r="B663" s="33"/>
      <c r="C663" s="33"/>
      <c r="D663" s="80"/>
      <c r="E663" s="34"/>
      <c r="F663" s="34"/>
      <c r="G663" s="35"/>
      <c r="H663" s="35"/>
      <c r="I663" s="35"/>
      <c r="J663" s="35"/>
      <c r="K663" s="34"/>
      <c r="L663" s="34"/>
      <c r="M663" s="34"/>
      <c r="N663" s="36" t="e">
        <f t="shared" si="11"/>
        <v>#DIV/0!</v>
      </c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 customHeight="1" x14ac:dyDescent="0.3">
      <c r="A664" t="s">
        <v>80</v>
      </c>
      <c r="B664" s="33"/>
      <c r="C664" s="33"/>
      <c r="D664" s="80"/>
      <c r="E664" s="34"/>
      <c r="F664" s="34"/>
      <c r="G664" s="35"/>
      <c r="H664" s="35"/>
      <c r="I664" s="35"/>
      <c r="J664" s="35"/>
      <c r="K664" s="34"/>
      <c r="L664" s="34"/>
      <c r="M664" s="34"/>
      <c r="N664" s="36" t="e">
        <f t="shared" si="11"/>
        <v>#DIV/0!</v>
      </c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 customHeight="1" x14ac:dyDescent="0.3">
      <c r="A665" t="s">
        <v>80</v>
      </c>
      <c r="B665" s="33"/>
      <c r="C665" s="33"/>
      <c r="D665" s="80"/>
      <c r="E665" s="34"/>
      <c r="F665" s="34"/>
      <c r="G665" s="35"/>
      <c r="H665" s="35"/>
      <c r="I665" s="35"/>
      <c r="J665" s="35"/>
      <c r="K665" s="34"/>
      <c r="L665" s="34"/>
      <c r="M665" s="34"/>
      <c r="N665" s="36" t="e">
        <f t="shared" si="11"/>
        <v>#DIV/0!</v>
      </c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 customHeight="1" x14ac:dyDescent="0.3">
      <c r="A666" t="s">
        <v>80</v>
      </c>
      <c r="B666" s="33"/>
      <c r="C666" s="33"/>
      <c r="D666" s="80"/>
      <c r="E666" s="34"/>
      <c r="F666" s="34"/>
      <c r="G666" s="35"/>
      <c r="H666" s="35"/>
      <c r="I666" s="35"/>
      <c r="J666" s="35"/>
      <c r="K666" s="34"/>
      <c r="L666" s="34"/>
      <c r="M666" s="34"/>
      <c r="N666" s="36" t="e">
        <f t="shared" si="11"/>
        <v>#DIV/0!</v>
      </c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 customHeight="1" x14ac:dyDescent="0.3">
      <c r="A667" t="s">
        <v>80</v>
      </c>
      <c r="B667" s="33"/>
      <c r="C667" s="33"/>
      <c r="D667" s="80"/>
      <c r="E667" s="34"/>
      <c r="F667" s="34"/>
      <c r="G667" s="35"/>
      <c r="H667" s="35"/>
      <c r="I667" s="35"/>
      <c r="J667" s="35"/>
      <c r="K667" s="34"/>
      <c r="L667" s="34"/>
      <c r="M667" s="34"/>
      <c r="N667" s="36" t="e">
        <f t="shared" si="11"/>
        <v>#DIV/0!</v>
      </c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 customHeight="1" x14ac:dyDescent="0.3">
      <c r="A668" t="s">
        <v>80</v>
      </c>
      <c r="B668" s="33"/>
      <c r="C668" s="33"/>
      <c r="D668" s="80"/>
      <c r="E668" s="34"/>
      <c r="F668" s="34"/>
      <c r="G668" s="35"/>
      <c r="H668" s="35"/>
      <c r="I668" s="35"/>
      <c r="J668" s="35"/>
      <c r="K668" s="34"/>
      <c r="L668" s="34"/>
      <c r="M668" s="34"/>
      <c r="N668" s="36" t="e">
        <f t="shared" si="11"/>
        <v>#DIV/0!</v>
      </c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 customHeight="1" x14ac:dyDescent="0.3">
      <c r="A669" t="s">
        <v>80</v>
      </c>
      <c r="B669" s="33"/>
      <c r="C669" s="33"/>
      <c r="D669" s="80"/>
      <c r="E669" s="34"/>
      <c r="F669" s="34"/>
      <c r="G669" s="35"/>
      <c r="H669" s="35"/>
      <c r="I669" s="35"/>
      <c r="J669" s="35"/>
      <c r="K669" s="34"/>
      <c r="L669" s="34"/>
      <c r="M669" s="34"/>
      <c r="N669" s="36" t="e">
        <f t="shared" si="11"/>
        <v>#DIV/0!</v>
      </c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 customHeight="1" x14ac:dyDescent="0.3">
      <c r="A670" t="s">
        <v>80</v>
      </c>
      <c r="B670" s="33"/>
      <c r="C670" s="33"/>
      <c r="D670" s="80"/>
      <c r="E670" s="34"/>
      <c r="F670" s="34"/>
      <c r="G670" s="35"/>
      <c r="H670" s="35"/>
      <c r="I670" s="35"/>
      <c r="J670" s="35"/>
      <c r="K670" s="34"/>
      <c r="L670" s="34"/>
      <c r="M670" s="34"/>
      <c r="N670" s="36" t="e">
        <f t="shared" ref="N670:N733" si="12">L670/I670</f>
        <v>#DIV/0!</v>
      </c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 customHeight="1" x14ac:dyDescent="0.3">
      <c r="A671" t="s">
        <v>80</v>
      </c>
      <c r="B671" s="33"/>
      <c r="C671" s="33"/>
      <c r="D671" s="80"/>
      <c r="E671" s="34"/>
      <c r="F671" s="34"/>
      <c r="G671" s="35"/>
      <c r="H671" s="35"/>
      <c r="I671" s="35"/>
      <c r="J671" s="35"/>
      <c r="K671" s="34"/>
      <c r="L671" s="34"/>
      <c r="M671" s="34"/>
      <c r="N671" s="36" t="e">
        <f t="shared" si="12"/>
        <v>#DIV/0!</v>
      </c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 customHeight="1" x14ac:dyDescent="0.3">
      <c r="A672" t="s">
        <v>80</v>
      </c>
      <c r="B672" s="33"/>
      <c r="C672" s="33"/>
      <c r="D672" s="80"/>
      <c r="E672" s="34"/>
      <c r="F672" s="34"/>
      <c r="G672" s="35"/>
      <c r="H672" s="35"/>
      <c r="I672" s="35"/>
      <c r="J672" s="35"/>
      <c r="K672" s="34"/>
      <c r="L672" s="34"/>
      <c r="M672" s="34"/>
      <c r="N672" s="36" t="e">
        <f t="shared" si="12"/>
        <v>#DIV/0!</v>
      </c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 customHeight="1" x14ac:dyDescent="0.3">
      <c r="A673" t="s">
        <v>80</v>
      </c>
      <c r="B673" s="33"/>
      <c r="C673" s="33"/>
      <c r="D673" s="80"/>
      <c r="E673" s="34"/>
      <c r="F673" s="34"/>
      <c r="G673" s="35"/>
      <c r="H673" s="35"/>
      <c r="I673" s="35"/>
      <c r="J673" s="35"/>
      <c r="K673" s="34"/>
      <c r="L673" s="34"/>
      <c r="M673" s="34"/>
      <c r="N673" s="36" t="e">
        <f t="shared" si="12"/>
        <v>#DIV/0!</v>
      </c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 customHeight="1" x14ac:dyDescent="0.3">
      <c r="A674" t="s">
        <v>80</v>
      </c>
      <c r="B674" s="33"/>
      <c r="C674" s="33"/>
      <c r="D674" s="80"/>
      <c r="E674" s="34"/>
      <c r="F674" s="34"/>
      <c r="G674" s="35"/>
      <c r="H674" s="35"/>
      <c r="I674" s="35"/>
      <c r="J674" s="35"/>
      <c r="K674" s="34"/>
      <c r="L674" s="34"/>
      <c r="M674" s="34"/>
      <c r="N674" s="36" t="e">
        <f t="shared" si="12"/>
        <v>#DIV/0!</v>
      </c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 customHeight="1" x14ac:dyDescent="0.3">
      <c r="A675" t="s">
        <v>80</v>
      </c>
      <c r="B675" s="33"/>
      <c r="C675" s="33"/>
      <c r="D675" s="80"/>
      <c r="E675" s="34"/>
      <c r="F675" s="34"/>
      <c r="G675" s="35"/>
      <c r="H675" s="35"/>
      <c r="I675" s="35"/>
      <c r="J675" s="35"/>
      <c r="K675" s="34"/>
      <c r="L675" s="34"/>
      <c r="M675" s="34"/>
      <c r="N675" s="36" t="e">
        <f t="shared" si="12"/>
        <v>#DIV/0!</v>
      </c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 customHeight="1" x14ac:dyDescent="0.3">
      <c r="A676" t="s">
        <v>80</v>
      </c>
      <c r="B676" s="33"/>
      <c r="C676" s="33"/>
      <c r="D676" s="80"/>
      <c r="E676" s="34"/>
      <c r="F676" s="34"/>
      <c r="G676" s="35"/>
      <c r="H676" s="35"/>
      <c r="I676" s="35"/>
      <c r="J676" s="35"/>
      <c r="K676" s="34"/>
      <c r="L676" s="34"/>
      <c r="M676" s="34"/>
      <c r="N676" s="36" t="e">
        <f t="shared" si="12"/>
        <v>#DIV/0!</v>
      </c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 customHeight="1" x14ac:dyDescent="0.3">
      <c r="A677" t="s">
        <v>80</v>
      </c>
      <c r="B677" s="33"/>
      <c r="C677" s="33"/>
      <c r="D677" s="80"/>
      <c r="E677" s="34"/>
      <c r="F677" s="34"/>
      <c r="G677" s="35"/>
      <c r="H677" s="35"/>
      <c r="I677" s="35"/>
      <c r="J677" s="35"/>
      <c r="K677" s="34"/>
      <c r="L677" s="34"/>
      <c r="M677" s="34"/>
      <c r="N677" s="36" t="e">
        <f t="shared" si="12"/>
        <v>#DIV/0!</v>
      </c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 customHeight="1" x14ac:dyDescent="0.3">
      <c r="A678" t="s">
        <v>80</v>
      </c>
      <c r="B678" s="33"/>
      <c r="C678" s="33"/>
      <c r="D678" s="80"/>
      <c r="E678" s="34"/>
      <c r="F678" s="34"/>
      <c r="G678" s="35"/>
      <c r="H678" s="35"/>
      <c r="I678" s="35"/>
      <c r="J678" s="35"/>
      <c r="K678" s="34"/>
      <c r="L678" s="34"/>
      <c r="M678" s="34"/>
      <c r="N678" s="36" t="e">
        <f t="shared" si="12"/>
        <v>#DIV/0!</v>
      </c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 customHeight="1" x14ac:dyDescent="0.3">
      <c r="A679" t="s">
        <v>80</v>
      </c>
      <c r="B679" s="33"/>
      <c r="C679" s="33"/>
      <c r="D679" s="80"/>
      <c r="E679" s="34"/>
      <c r="F679" s="34"/>
      <c r="G679" s="35"/>
      <c r="H679" s="35"/>
      <c r="I679" s="35"/>
      <c r="J679" s="35"/>
      <c r="K679" s="34"/>
      <c r="L679" s="34"/>
      <c r="M679" s="34"/>
      <c r="N679" s="36" t="e">
        <f t="shared" si="12"/>
        <v>#DIV/0!</v>
      </c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 customHeight="1" x14ac:dyDescent="0.3">
      <c r="A680" t="s">
        <v>80</v>
      </c>
      <c r="B680" s="32"/>
      <c r="C680" s="33"/>
      <c r="D680" s="80"/>
      <c r="E680" s="34"/>
      <c r="F680" s="34"/>
      <c r="G680" s="35"/>
      <c r="H680" s="35"/>
      <c r="I680" s="35"/>
      <c r="J680" s="35"/>
      <c r="K680" s="34"/>
      <c r="L680" s="34"/>
      <c r="M680" s="34"/>
      <c r="N680" s="36" t="e">
        <f t="shared" si="12"/>
        <v>#DIV/0!</v>
      </c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 customHeight="1" x14ac:dyDescent="0.3">
      <c r="A681" t="s">
        <v>80</v>
      </c>
      <c r="B681" s="33"/>
      <c r="C681" s="33"/>
      <c r="D681" s="80"/>
      <c r="E681" s="34"/>
      <c r="F681" s="38"/>
      <c r="G681" s="35"/>
      <c r="H681" s="35"/>
      <c r="I681" s="35"/>
      <c r="J681" s="35"/>
      <c r="K681" s="34"/>
      <c r="L681" s="34"/>
      <c r="M681" s="34"/>
      <c r="N681" s="36" t="e">
        <f t="shared" si="12"/>
        <v>#DIV/0!</v>
      </c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 customHeight="1" x14ac:dyDescent="0.3">
      <c r="A682" t="s">
        <v>80</v>
      </c>
      <c r="B682" s="33"/>
      <c r="C682" s="33"/>
      <c r="D682" s="80"/>
      <c r="E682" s="34"/>
      <c r="F682" s="38"/>
      <c r="G682" s="35"/>
      <c r="H682" s="35"/>
      <c r="I682" s="35"/>
      <c r="J682" s="35"/>
      <c r="K682" s="34"/>
      <c r="L682" s="34"/>
      <c r="M682" s="34"/>
      <c r="N682" s="36" t="e">
        <f t="shared" si="12"/>
        <v>#DIV/0!</v>
      </c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 customHeight="1" x14ac:dyDescent="0.3">
      <c r="A683" t="s">
        <v>80</v>
      </c>
      <c r="B683" s="33"/>
      <c r="C683" s="33"/>
      <c r="D683" s="80"/>
      <c r="E683" s="34"/>
      <c r="F683" s="38"/>
      <c r="G683" s="35"/>
      <c r="H683" s="35"/>
      <c r="I683" s="35"/>
      <c r="J683" s="35"/>
      <c r="K683" s="34"/>
      <c r="L683" s="34"/>
      <c r="M683" s="34"/>
      <c r="N683" s="36" t="e">
        <f t="shared" si="12"/>
        <v>#DIV/0!</v>
      </c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 customHeight="1" x14ac:dyDescent="0.3">
      <c r="A684" t="s">
        <v>80</v>
      </c>
      <c r="B684" s="33"/>
      <c r="C684" s="33"/>
      <c r="D684" s="80"/>
      <c r="E684" s="34"/>
      <c r="F684" s="38"/>
      <c r="G684" s="35"/>
      <c r="H684" s="35"/>
      <c r="I684" s="35"/>
      <c r="J684" s="35"/>
      <c r="K684" s="34"/>
      <c r="L684" s="34"/>
      <c r="M684" s="34"/>
      <c r="N684" s="36" t="e">
        <f t="shared" si="12"/>
        <v>#DIV/0!</v>
      </c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 customHeight="1" x14ac:dyDescent="0.3">
      <c r="A685" t="s">
        <v>80</v>
      </c>
      <c r="B685" s="33"/>
      <c r="C685" s="33"/>
      <c r="D685" s="80"/>
      <c r="E685" s="34"/>
      <c r="F685" s="38"/>
      <c r="G685" s="35"/>
      <c r="H685" s="35"/>
      <c r="I685" s="35"/>
      <c r="J685" s="35"/>
      <c r="K685" s="34"/>
      <c r="L685" s="34"/>
      <c r="M685" s="34"/>
      <c r="N685" s="36" t="e">
        <f t="shared" si="12"/>
        <v>#DIV/0!</v>
      </c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 customHeight="1" x14ac:dyDescent="0.3">
      <c r="A686" t="s">
        <v>80</v>
      </c>
      <c r="B686" s="33"/>
      <c r="C686" s="33"/>
      <c r="D686" s="80"/>
      <c r="E686" s="34"/>
      <c r="F686" s="38"/>
      <c r="G686" s="35"/>
      <c r="H686" s="35"/>
      <c r="I686" s="35"/>
      <c r="J686" s="35"/>
      <c r="K686" s="34"/>
      <c r="L686" s="34"/>
      <c r="M686" s="34"/>
      <c r="N686" s="36" t="e">
        <f t="shared" si="12"/>
        <v>#DIV/0!</v>
      </c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 customHeight="1" x14ac:dyDescent="0.3">
      <c r="A687" t="s">
        <v>80</v>
      </c>
      <c r="B687" s="33"/>
      <c r="C687" s="33"/>
      <c r="D687" s="80"/>
      <c r="E687" s="34"/>
      <c r="F687" s="38"/>
      <c r="G687" s="35"/>
      <c r="H687" s="35"/>
      <c r="I687" s="35"/>
      <c r="J687" s="35"/>
      <c r="K687" s="34"/>
      <c r="L687" s="34"/>
      <c r="M687" s="34"/>
      <c r="N687" s="36" t="e">
        <f t="shared" si="12"/>
        <v>#DIV/0!</v>
      </c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 customHeight="1" x14ac:dyDescent="0.3">
      <c r="A688" t="s">
        <v>80</v>
      </c>
      <c r="B688" s="33"/>
      <c r="C688" s="33"/>
      <c r="D688" s="80"/>
      <c r="E688" s="34"/>
      <c r="F688" s="38"/>
      <c r="G688" s="35"/>
      <c r="H688" s="35"/>
      <c r="I688" s="35"/>
      <c r="J688" s="35"/>
      <c r="K688" s="34"/>
      <c r="L688" s="34"/>
      <c r="M688" s="34"/>
      <c r="N688" s="36" t="e">
        <f t="shared" si="12"/>
        <v>#DIV/0!</v>
      </c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 customHeight="1" x14ac:dyDescent="0.3">
      <c r="A689" t="s">
        <v>80</v>
      </c>
      <c r="B689" s="33"/>
      <c r="C689" s="33"/>
      <c r="D689" s="80"/>
      <c r="E689" s="34"/>
      <c r="F689" s="38"/>
      <c r="G689" s="35"/>
      <c r="H689" s="35"/>
      <c r="I689" s="35"/>
      <c r="J689" s="35"/>
      <c r="K689" s="34"/>
      <c r="L689" s="34"/>
      <c r="M689" s="34"/>
      <c r="N689" s="36" t="e">
        <f t="shared" si="12"/>
        <v>#DIV/0!</v>
      </c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 customHeight="1" x14ac:dyDescent="0.3">
      <c r="A690" t="s">
        <v>80</v>
      </c>
      <c r="B690" s="33"/>
      <c r="C690" s="33"/>
      <c r="D690" s="80"/>
      <c r="E690" s="34"/>
      <c r="F690" s="38"/>
      <c r="G690" s="35"/>
      <c r="H690" s="35"/>
      <c r="I690" s="35"/>
      <c r="J690" s="35"/>
      <c r="K690" s="34"/>
      <c r="L690" s="34"/>
      <c r="M690" s="34"/>
      <c r="N690" s="36" t="e">
        <f t="shared" si="12"/>
        <v>#DIV/0!</v>
      </c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 customHeight="1" x14ac:dyDescent="0.3">
      <c r="A691" t="s">
        <v>80</v>
      </c>
      <c r="B691" s="33"/>
      <c r="C691" s="33"/>
      <c r="D691" s="80"/>
      <c r="E691" s="34"/>
      <c r="F691" s="38"/>
      <c r="G691" s="35"/>
      <c r="H691" s="35"/>
      <c r="I691" s="35"/>
      <c r="J691" s="35"/>
      <c r="K691" s="34"/>
      <c r="L691" s="34"/>
      <c r="M691" s="34"/>
      <c r="N691" s="36" t="e">
        <f t="shared" si="12"/>
        <v>#DIV/0!</v>
      </c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 customHeight="1" x14ac:dyDescent="0.3">
      <c r="A692" t="s">
        <v>80</v>
      </c>
      <c r="B692" s="33"/>
      <c r="C692" s="33"/>
      <c r="D692" s="80"/>
      <c r="E692" s="34"/>
      <c r="F692" s="38"/>
      <c r="G692" s="35"/>
      <c r="H692" s="35"/>
      <c r="I692" s="35"/>
      <c r="J692" s="35"/>
      <c r="K692" s="34"/>
      <c r="L692" s="34"/>
      <c r="M692" s="34"/>
      <c r="N692" s="36" t="e">
        <f t="shared" si="12"/>
        <v>#DIV/0!</v>
      </c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 customHeight="1" x14ac:dyDescent="0.3">
      <c r="A693" t="s">
        <v>80</v>
      </c>
      <c r="B693" s="33"/>
      <c r="C693" s="33"/>
      <c r="D693" s="80"/>
      <c r="E693" s="34"/>
      <c r="F693" s="38"/>
      <c r="G693" s="35"/>
      <c r="H693" s="35"/>
      <c r="I693" s="35"/>
      <c r="J693" s="35"/>
      <c r="K693" s="34"/>
      <c r="L693" s="34"/>
      <c r="M693" s="34"/>
      <c r="N693" s="36" t="e">
        <f t="shared" si="12"/>
        <v>#DIV/0!</v>
      </c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 customHeight="1" x14ac:dyDescent="0.3">
      <c r="A694" t="s">
        <v>80</v>
      </c>
      <c r="B694" s="33"/>
      <c r="C694" s="33"/>
      <c r="D694" s="80"/>
      <c r="E694" s="34"/>
      <c r="F694" s="38"/>
      <c r="G694" s="35"/>
      <c r="H694" s="35"/>
      <c r="I694" s="35"/>
      <c r="J694" s="35"/>
      <c r="K694" s="34"/>
      <c r="L694" s="34"/>
      <c r="M694" s="34"/>
      <c r="N694" s="36" t="e">
        <f t="shared" si="12"/>
        <v>#DIV/0!</v>
      </c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 customHeight="1" x14ac:dyDescent="0.3">
      <c r="A695" t="s">
        <v>80</v>
      </c>
      <c r="B695" s="33"/>
      <c r="C695" s="33"/>
      <c r="D695" s="80"/>
      <c r="E695" s="34"/>
      <c r="F695" s="38"/>
      <c r="G695" s="35"/>
      <c r="H695" s="35"/>
      <c r="I695" s="35"/>
      <c r="J695" s="35"/>
      <c r="K695" s="34"/>
      <c r="L695" s="34"/>
      <c r="M695" s="34"/>
      <c r="N695" s="36" t="e">
        <f t="shared" si="12"/>
        <v>#DIV/0!</v>
      </c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 customHeight="1" x14ac:dyDescent="0.3">
      <c r="A696" t="s">
        <v>80</v>
      </c>
      <c r="B696" s="33"/>
      <c r="C696" s="33"/>
      <c r="D696" s="80"/>
      <c r="E696" s="34"/>
      <c r="F696" s="38"/>
      <c r="G696" s="35"/>
      <c r="H696" s="35"/>
      <c r="I696" s="35"/>
      <c r="J696" s="35"/>
      <c r="K696" s="34"/>
      <c r="L696" s="34"/>
      <c r="M696" s="34"/>
      <c r="N696" s="36" t="e">
        <f t="shared" si="12"/>
        <v>#DIV/0!</v>
      </c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 customHeight="1" x14ac:dyDescent="0.3">
      <c r="A697" t="s">
        <v>80</v>
      </c>
      <c r="B697" s="33"/>
      <c r="C697" s="33"/>
      <c r="D697" s="80"/>
      <c r="E697" s="34"/>
      <c r="F697" s="38"/>
      <c r="G697" s="35"/>
      <c r="H697" s="35"/>
      <c r="I697" s="35"/>
      <c r="J697" s="35"/>
      <c r="K697" s="34"/>
      <c r="L697" s="34"/>
      <c r="M697" s="34"/>
      <c r="N697" s="36" t="e">
        <f t="shared" si="12"/>
        <v>#DIV/0!</v>
      </c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 customHeight="1" x14ac:dyDescent="0.3">
      <c r="A698" t="s">
        <v>80</v>
      </c>
      <c r="B698" s="33"/>
      <c r="C698" s="33"/>
      <c r="D698" s="80"/>
      <c r="E698" s="34"/>
      <c r="F698" s="38"/>
      <c r="G698" s="35"/>
      <c r="H698" s="35"/>
      <c r="I698" s="35"/>
      <c r="J698" s="35"/>
      <c r="K698" s="34"/>
      <c r="L698" s="34"/>
      <c r="M698" s="34"/>
      <c r="N698" s="36" t="e">
        <f t="shared" si="12"/>
        <v>#DIV/0!</v>
      </c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 customHeight="1" x14ac:dyDescent="0.3">
      <c r="A699" t="s">
        <v>80</v>
      </c>
      <c r="B699" s="33"/>
      <c r="C699" s="33"/>
      <c r="D699" s="80"/>
      <c r="E699" s="34"/>
      <c r="F699" s="38"/>
      <c r="G699" s="35"/>
      <c r="H699" s="35"/>
      <c r="I699" s="35"/>
      <c r="J699" s="35"/>
      <c r="K699" s="34"/>
      <c r="L699" s="34"/>
      <c r="M699" s="34"/>
      <c r="N699" s="36" t="e">
        <f t="shared" si="12"/>
        <v>#DIV/0!</v>
      </c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 customHeight="1" x14ac:dyDescent="0.3">
      <c r="A700" t="s">
        <v>80</v>
      </c>
      <c r="B700" s="33"/>
      <c r="C700" s="33"/>
      <c r="D700" s="80"/>
      <c r="E700" s="34"/>
      <c r="F700" s="38"/>
      <c r="G700" s="35"/>
      <c r="H700" s="35"/>
      <c r="I700" s="35"/>
      <c r="J700" s="35"/>
      <c r="K700" s="34"/>
      <c r="L700" s="34"/>
      <c r="M700" s="34"/>
      <c r="N700" s="36" t="e">
        <f t="shared" si="12"/>
        <v>#DIV/0!</v>
      </c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 customHeight="1" x14ac:dyDescent="0.3">
      <c r="A701" t="s">
        <v>80</v>
      </c>
      <c r="B701" s="33"/>
      <c r="C701" s="33"/>
      <c r="D701" s="80"/>
      <c r="E701" s="34"/>
      <c r="F701" s="38"/>
      <c r="G701" s="35"/>
      <c r="H701" s="35"/>
      <c r="I701" s="35"/>
      <c r="J701" s="35"/>
      <c r="K701" s="34"/>
      <c r="L701" s="34"/>
      <c r="M701" s="34"/>
      <c r="N701" s="36" t="e">
        <f t="shared" si="12"/>
        <v>#DIV/0!</v>
      </c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 customHeight="1" x14ac:dyDescent="0.3">
      <c r="A702" t="s">
        <v>80</v>
      </c>
      <c r="B702" s="33"/>
      <c r="C702" s="33"/>
      <c r="D702" s="80"/>
      <c r="E702" s="34"/>
      <c r="F702" s="38"/>
      <c r="G702" s="35"/>
      <c r="H702" s="35"/>
      <c r="I702" s="35"/>
      <c r="J702" s="35"/>
      <c r="K702" s="34"/>
      <c r="L702" s="34"/>
      <c r="M702" s="34"/>
      <c r="N702" s="36" t="e">
        <f t="shared" si="12"/>
        <v>#DIV/0!</v>
      </c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 customHeight="1" x14ac:dyDescent="0.3">
      <c r="A703" t="s">
        <v>80</v>
      </c>
      <c r="B703" s="33"/>
      <c r="C703" s="33"/>
      <c r="D703" s="80"/>
      <c r="E703" s="34"/>
      <c r="F703" s="38"/>
      <c r="G703" s="35"/>
      <c r="H703" s="35"/>
      <c r="I703" s="35"/>
      <c r="J703" s="35"/>
      <c r="K703" s="34"/>
      <c r="L703" s="34"/>
      <c r="M703" s="34"/>
      <c r="N703" s="36" t="e">
        <f t="shared" si="12"/>
        <v>#DIV/0!</v>
      </c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 customHeight="1" x14ac:dyDescent="0.3">
      <c r="A704" t="s">
        <v>80</v>
      </c>
      <c r="B704" s="33"/>
      <c r="C704" s="33"/>
      <c r="D704" s="80"/>
      <c r="E704" s="34"/>
      <c r="F704" s="38"/>
      <c r="G704" s="35"/>
      <c r="H704" s="35"/>
      <c r="I704" s="35"/>
      <c r="J704" s="35"/>
      <c r="K704" s="34"/>
      <c r="L704" s="34"/>
      <c r="M704" s="34"/>
      <c r="N704" s="36" t="e">
        <f t="shared" si="12"/>
        <v>#DIV/0!</v>
      </c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 customHeight="1" x14ac:dyDescent="0.3">
      <c r="A705" t="s">
        <v>80</v>
      </c>
      <c r="B705" s="33"/>
      <c r="C705" s="33"/>
      <c r="D705" s="80"/>
      <c r="E705" s="34"/>
      <c r="F705" s="38"/>
      <c r="G705" s="35"/>
      <c r="H705" s="35"/>
      <c r="I705" s="35"/>
      <c r="J705" s="35"/>
      <c r="K705" s="34"/>
      <c r="L705" s="34"/>
      <c r="M705" s="34"/>
      <c r="N705" s="36" t="e">
        <f t="shared" si="12"/>
        <v>#DIV/0!</v>
      </c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 customHeight="1" x14ac:dyDescent="0.3">
      <c r="A706" t="s">
        <v>80</v>
      </c>
      <c r="B706" s="33"/>
      <c r="C706" s="33"/>
      <c r="D706" s="80"/>
      <c r="E706" s="34"/>
      <c r="F706" s="38"/>
      <c r="G706" s="35"/>
      <c r="H706" s="35"/>
      <c r="I706" s="35"/>
      <c r="J706" s="35"/>
      <c r="K706" s="34"/>
      <c r="L706" s="34"/>
      <c r="M706" s="34"/>
      <c r="N706" s="36" t="e">
        <f t="shared" si="12"/>
        <v>#DIV/0!</v>
      </c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 customHeight="1" x14ac:dyDescent="0.3">
      <c r="A707" t="s">
        <v>80</v>
      </c>
      <c r="B707" s="33"/>
      <c r="C707" s="33"/>
      <c r="D707" s="80"/>
      <c r="E707" s="34"/>
      <c r="F707" s="38"/>
      <c r="G707" s="35"/>
      <c r="H707" s="35"/>
      <c r="I707" s="35"/>
      <c r="J707" s="35"/>
      <c r="K707" s="34"/>
      <c r="L707" s="34"/>
      <c r="M707" s="34"/>
      <c r="N707" s="36" t="e">
        <f t="shared" si="12"/>
        <v>#DIV/0!</v>
      </c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 customHeight="1" x14ac:dyDescent="0.3">
      <c r="A708" t="s">
        <v>80</v>
      </c>
      <c r="B708" s="33"/>
      <c r="C708" s="33"/>
      <c r="D708" s="80"/>
      <c r="E708" s="34"/>
      <c r="F708" s="38"/>
      <c r="G708" s="35"/>
      <c r="H708" s="35"/>
      <c r="I708" s="35"/>
      <c r="J708" s="35"/>
      <c r="K708" s="34"/>
      <c r="L708" s="34"/>
      <c r="M708" s="34"/>
      <c r="N708" s="36" t="e">
        <f t="shared" si="12"/>
        <v>#DIV/0!</v>
      </c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 customHeight="1" x14ac:dyDescent="0.3">
      <c r="A709" t="s">
        <v>80</v>
      </c>
      <c r="B709" s="33"/>
      <c r="C709" s="33"/>
      <c r="D709" s="80"/>
      <c r="E709" s="34"/>
      <c r="F709" s="38"/>
      <c r="G709" s="35"/>
      <c r="H709" s="35"/>
      <c r="I709" s="35"/>
      <c r="J709" s="35"/>
      <c r="K709" s="34"/>
      <c r="L709" s="34"/>
      <c r="M709" s="34"/>
      <c r="N709" s="36" t="e">
        <f t="shared" si="12"/>
        <v>#DIV/0!</v>
      </c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 customHeight="1" x14ac:dyDescent="0.3">
      <c r="A710" t="s">
        <v>80</v>
      </c>
      <c r="B710" s="33"/>
      <c r="C710" s="33"/>
      <c r="D710" s="80"/>
      <c r="E710" s="34"/>
      <c r="F710" s="38"/>
      <c r="G710" s="35"/>
      <c r="H710" s="35"/>
      <c r="I710" s="35"/>
      <c r="J710" s="35"/>
      <c r="K710" s="34"/>
      <c r="L710" s="34"/>
      <c r="M710" s="34"/>
      <c r="N710" s="36" t="e">
        <f t="shared" si="12"/>
        <v>#DIV/0!</v>
      </c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 customHeight="1" x14ac:dyDescent="0.3">
      <c r="A711" t="s">
        <v>80</v>
      </c>
      <c r="B711" s="33"/>
      <c r="C711" s="33"/>
      <c r="D711" s="80"/>
      <c r="E711" s="34"/>
      <c r="F711" s="38"/>
      <c r="G711" s="35"/>
      <c r="H711" s="35"/>
      <c r="I711" s="35"/>
      <c r="J711" s="35"/>
      <c r="K711" s="34"/>
      <c r="L711" s="34"/>
      <c r="M711" s="34"/>
      <c r="N711" s="36" t="e">
        <f t="shared" si="12"/>
        <v>#DIV/0!</v>
      </c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 customHeight="1" x14ac:dyDescent="0.3">
      <c r="A712" t="s">
        <v>80</v>
      </c>
      <c r="B712" s="33"/>
      <c r="C712" s="33"/>
      <c r="D712" s="80"/>
      <c r="E712" s="34"/>
      <c r="F712" s="38"/>
      <c r="G712" s="35"/>
      <c r="H712" s="35"/>
      <c r="I712" s="35"/>
      <c r="J712" s="35"/>
      <c r="K712" s="34"/>
      <c r="L712" s="34"/>
      <c r="M712" s="34"/>
      <c r="N712" s="36" t="e">
        <f t="shared" si="12"/>
        <v>#DIV/0!</v>
      </c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 customHeight="1" x14ac:dyDescent="0.3">
      <c r="A713" t="s">
        <v>80</v>
      </c>
      <c r="B713" s="33"/>
      <c r="C713" s="33"/>
      <c r="D713" s="80"/>
      <c r="E713" s="34"/>
      <c r="F713" s="38"/>
      <c r="G713" s="35"/>
      <c r="H713" s="35"/>
      <c r="I713" s="35"/>
      <c r="J713" s="35"/>
      <c r="K713" s="34"/>
      <c r="L713" s="34"/>
      <c r="M713" s="34"/>
      <c r="N713" s="36" t="e">
        <f t="shared" si="12"/>
        <v>#DIV/0!</v>
      </c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 customHeight="1" x14ac:dyDescent="0.3">
      <c r="A714" t="s">
        <v>80</v>
      </c>
      <c r="B714" s="33"/>
      <c r="C714" s="33"/>
      <c r="D714" s="80"/>
      <c r="E714" s="34"/>
      <c r="F714" s="38"/>
      <c r="G714" s="35"/>
      <c r="H714" s="35"/>
      <c r="I714" s="35"/>
      <c r="J714" s="35"/>
      <c r="K714" s="34"/>
      <c r="L714" s="34"/>
      <c r="M714" s="34"/>
      <c r="N714" s="36" t="e">
        <f t="shared" si="12"/>
        <v>#DIV/0!</v>
      </c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 customHeight="1" x14ac:dyDescent="0.3">
      <c r="A715" t="s">
        <v>80</v>
      </c>
      <c r="B715" s="33"/>
      <c r="C715" s="33"/>
      <c r="D715" s="80"/>
      <c r="E715" s="34"/>
      <c r="F715" s="38"/>
      <c r="G715" s="35"/>
      <c r="H715" s="35"/>
      <c r="I715" s="35"/>
      <c r="J715" s="35"/>
      <c r="K715" s="34"/>
      <c r="L715" s="34"/>
      <c r="M715" s="34"/>
      <c r="N715" s="36" t="e">
        <f t="shared" si="12"/>
        <v>#DIV/0!</v>
      </c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 customHeight="1" x14ac:dyDescent="0.3">
      <c r="A716" t="s">
        <v>80</v>
      </c>
      <c r="B716" s="33"/>
      <c r="C716" s="33"/>
      <c r="D716" s="80"/>
      <c r="E716" s="34"/>
      <c r="F716" s="38"/>
      <c r="G716" s="35"/>
      <c r="H716" s="35"/>
      <c r="I716" s="35"/>
      <c r="J716" s="35"/>
      <c r="K716" s="34"/>
      <c r="L716" s="34"/>
      <c r="M716" s="34"/>
      <c r="N716" s="36" t="e">
        <f t="shared" si="12"/>
        <v>#DIV/0!</v>
      </c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 customHeight="1" x14ac:dyDescent="0.3">
      <c r="A717" t="s">
        <v>80</v>
      </c>
      <c r="B717" s="33"/>
      <c r="C717" s="33"/>
      <c r="D717" s="80"/>
      <c r="E717" s="34"/>
      <c r="F717" s="38"/>
      <c r="G717" s="35"/>
      <c r="H717" s="35"/>
      <c r="I717" s="35"/>
      <c r="J717" s="35"/>
      <c r="K717" s="34"/>
      <c r="L717" s="34"/>
      <c r="M717" s="34"/>
      <c r="N717" s="36" t="e">
        <f t="shared" si="12"/>
        <v>#DIV/0!</v>
      </c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 customHeight="1" x14ac:dyDescent="0.3">
      <c r="A718" t="s">
        <v>80</v>
      </c>
      <c r="B718" s="33"/>
      <c r="C718" s="33"/>
      <c r="D718" s="80"/>
      <c r="E718" s="34"/>
      <c r="F718" s="38"/>
      <c r="G718" s="35"/>
      <c r="H718" s="35"/>
      <c r="I718" s="35"/>
      <c r="J718" s="35"/>
      <c r="K718" s="34"/>
      <c r="L718" s="34"/>
      <c r="M718" s="34"/>
      <c r="N718" s="36" t="e">
        <f t="shared" si="12"/>
        <v>#DIV/0!</v>
      </c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 customHeight="1" x14ac:dyDescent="0.3">
      <c r="A719" t="s">
        <v>80</v>
      </c>
      <c r="B719" s="33"/>
      <c r="C719" s="33"/>
      <c r="D719" s="80"/>
      <c r="E719" s="34"/>
      <c r="F719" s="38"/>
      <c r="G719" s="35"/>
      <c r="H719" s="35"/>
      <c r="I719" s="35"/>
      <c r="J719" s="35"/>
      <c r="K719" s="34"/>
      <c r="L719" s="34"/>
      <c r="M719" s="34"/>
      <c r="N719" s="36" t="e">
        <f t="shared" si="12"/>
        <v>#DIV/0!</v>
      </c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 customHeight="1" x14ac:dyDescent="0.3">
      <c r="A720" t="s">
        <v>80</v>
      </c>
      <c r="B720" s="33"/>
      <c r="C720" s="33"/>
      <c r="D720" s="80"/>
      <c r="E720" s="34"/>
      <c r="F720" s="38"/>
      <c r="G720" s="35"/>
      <c r="H720" s="35"/>
      <c r="I720" s="35"/>
      <c r="J720" s="35"/>
      <c r="K720" s="34"/>
      <c r="L720" s="34"/>
      <c r="M720" s="34"/>
      <c r="N720" s="36" t="e">
        <f t="shared" si="12"/>
        <v>#DIV/0!</v>
      </c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 customHeight="1" x14ac:dyDescent="0.3">
      <c r="A721" t="s">
        <v>80</v>
      </c>
      <c r="B721" s="33"/>
      <c r="C721" s="33"/>
      <c r="D721" s="80"/>
      <c r="E721" s="34"/>
      <c r="F721" s="38"/>
      <c r="G721" s="35"/>
      <c r="H721" s="35"/>
      <c r="I721" s="35"/>
      <c r="J721" s="35"/>
      <c r="K721" s="34"/>
      <c r="L721" s="34"/>
      <c r="M721" s="34"/>
      <c r="N721" s="36" t="e">
        <f t="shared" si="12"/>
        <v>#DIV/0!</v>
      </c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 customHeight="1" x14ac:dyDescent="0.3">
      <c r="A722" t="s">
        <v>80</v>
      </c>
      <c r="B722" s="33"/>
      <c r="C722" s="33"/>
      <c r="D722" s="80"/>
      <c r="E722" s="34"/>
      <c r="F722" s="38"/>
      <c r="G722" s="35"/>
      <c r="H722" s="35"/>
      <c r="I722" s="35"/>
      <c r="J722" s="35"/>
      <c r="K722" s="34"/>
      <c r="L722" s="34"/>
      <c r="M722" s="34"/>
      <c r="N722" s="36" t="e">
        <f t="shared" si="12"/>
        <v>#DIV/0!</v>
      </c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 customHeight="1" x14ac:dyDescent="0.3">
      <c r="A723" t="s">
        <v>80</v>
      </c>
      <c r="B723" s="33"/>
      <c r="C723" s="33"/>
      <c r="D723" s="80"/>
      <c r="E723" s="34"/>
      <c r="F723" s="38"/>
      <c r="G723" s="35"/>
      <c r="H723" s="35"/>
      <c r="I723" s="35"/>
      <c r="J723" s="35"/>
      <c r="K723" s="34"/>
      <c r="L723" s="34"/>
      <c r="M723" s="34"/>
      <c r="N723" s="36" t="e">
        <f t="shared" si="12"/>
        <v>#DIV/0!</v>
      </c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 customHeight="1" x14ac:dyDescent="0.3">
      <c r="A724" t="s">
        <v>80</v>
      </c>
      <c r="B724" s="32"/>
      <c r="C724" s="33"/>
      <c r="D724" s="80"/>
      <c r="E724" s="34"/>
      <c r="F724" s="38"/>
      <c r="G724" s="35"/>
      <c r="H724" s="35"/>
      <c r="I724" s="35"/>
      <c r="J724" s="35"/>
      <c r="K724" s="34"/>
      <c r="L724" s="34"/>
      <c r="M724" s="34"/>
      <c r="N724" s="36" t="e">
        <f t="shared" si="12"/>
        <v>#DIV/0!</v>
      </c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 customHeight="1" x14ac:dyDescent="0.3">
      <c r="A725" t="s">
        <v>80</v>
      </c>
      <c r="B725" s="32"/>
      <c r="C725" s="33"/>
      <c r="D725" s="80"/>
      <c r="E725" s="34"/>
      <c r="F725" s="34"/>
      <c r="G725" s="35"/>
      <c r="H725" s="35"/>
      <c r="I725" s="35"/>
      <c r="J725" s="35"/>
      <c r="K725" s="34"/>
      <c r="L725" s="34"/>
      <c r="M725" s="34"/>
      <c r="N725" s="36" t="e">
        <f t="shared" si="12"/>
        <v>#DIV/0!</v>
      </c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 customHeight="1" x14ac:dyDescent="0.3">
      <c r="A726" t="s">
        <v>80</v>
      </c>
      <c r="B726" s="32"/>
      <c r="C726" s="33"/>
      <c r="D726" s="80"/>
      <c r="E726" s="34"/>
      <c r="F726" s="34"/>
      <c r="G726" s="35"/>
      <c r="H726" s="35"/>
      <c r="I726" s="35"/>
      <c r="J726" s="35"/>
      <c r="K726" s="34"/>
      <c r="L726" s="34"/>
      <c r="M726" s="34"/>
      <c r="N726" s="36" t="e">
        <f t="shared" si="12"/>
        <v>#DIV/0!</v>
      </c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 customHeight="1" x14ac:dyDescent="0.3">
      <c r="A727" t="s">
        <v>80</v>
      </c>
      <c r="B727" s="32"/>
      <c r="C727" s="33"/>
      <c r="D727" s="80"/>
      <c r="E727" s="34"/>
      <c r="F727" s="34"/>
      <c r="G727" s="35"/>
      <c r="H727" s="35"/>
      <c r="I727" s="35"/>
      <c r="J727" s="35"/>
      <c r="K727" s="34"/>
      <c r="L727" s="34"/>
      <c r="M727" s="34"/>
      <c r="N727" s="36" t="e">
        <f t="shared" si="12"/>
        <v>#DIV/0!</v>
      </c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 customHeight="1" x14ac:dyDescent="0.3">
      <c r="A728" t="s">
        <v>80</v>
      </c>
      <c r="B728" s="32"/>
      <c r="C728" s="33"/>
      <c r="D728" s="80"/>
      <c r="E728" s="34"/>
      <c r="F728" s="34"/>
      <c r="G728" s="35"/>
      <c r="H728" s="35"/>
      <c r="I728" s="35"/>
      <c r="J728" s="35"/>
      <c r="K728" s="34"/>
      <c r="L728" s="34"/>
      <c r="M728" s="34"/>
      <c r="N728" s="36" t="e">
        <f t="shared" si="12"/>
        <v>#DIV/0!</v>
      </c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 customHeight="1" x14ac:dyDescent="0.3">
      <c r="A729" t="s">
        <v>80</v>
      </c>
      <c r="B729" s="32"/>
      <c r="C729" s="33"/>
      <c r="D729" s="80"/>
      <c r="E729" s="34"/>
      <c r="F729" s="34"/>
      <c r="G729" s="35"/>
      <c r="H729" s="35"/>
      <c r="I729" s="35"/>
      <c r="J729" s="35"/>
      <c r="K729" s="34"/>
      <c r="L729" s="34"/>
      <c r="M729" s="34"/>
      <c r="N729" s="36" t="e">
        <f t="shared" si="12"/>
        <v>#DIV/0!</v>
      </c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 customHeight="1" x14ac:dyDescent="0.3">
      <c r="A730" t="s">
        <v>80</v>
      </c>
      <c r="B730" s="32"/>
      <c r="C730" s="33"/>
      <c r="D730" s="80"/>
      <c r="E730" s="34"/>
      <c r="F730" s="34"/>
      <c r="G730" s="35"/>
      <c r="H730" s="35"/>
      <c r="I730" s="35"/>
      <c r="J730" s="35"/>
      <c r="K730" s="34"/>
      <c r="L730" s="34"/>
      <c r="M730" s="34"/>
      <c r="N730" s="36" t="e">
        <f t="shared" si="12"/>
        <v>#DIV/0!</v>
      </c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 customHeight="1" x14ac:dyDescent="0.3">
      <c r="A731" t="s">
        <v>80</v>
      </c>
      <c r="B731" s="32"/>
      <c r="C731" s="33"/>
      <c r="D731" s="80"/>
      <c r="E731" s="34"/>
      <c r="F731" s="34"/>
      <c r="G731" s="35"/>
      <c r="H731" s="35"/>
      <c r="I731" s="35"/>
      <c r="J731" s="35"/>
      <c r="K731" s="34"/>
      <c r="L731" s="34"/>
      <c r="M731" s="34"/>
      <c r="N731" s="36" t="e">
        <f t="shared" si="12"/>
        <v>#DIV/0!</v>
      </c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 customHeight="1" x14ac:dyDescent="0.3">
      <c r="A732" t="s">
        <v>80</v>
      </c>
      <c r="B732" s="32"/>
      <c r="C732" s="33"/>
      <c r="D732" s="80"/>
      <c r="E732" s="34"/>
      <c r="F732" s="34"/>
      <c r="G732" s="35"/>
      <c r="H732" s="35"/>
      <c r="I732" s="35"/>
      <c r="J732" s="35"/>
      <c r="K732" s="34"/>
      <c r="L732" s="34"/>
      <c r="M732" s="34"/>
      <c r="N732" s="36" t="e">
        <f t="shared" si="12"/>
        <v>#DIV/0!</v>
      </c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 customHeight="1" x14ac:dyDescent="0.3">
      <c r="A733" t="s">
        <v>80</v>
      </c>
      <c r="B733" s="32"/>
      <c r="C733" s="33"/>
      <c r="D733" s="80"/>
      <c r="E733" s="34"/>
      <c r="F733" s="34"/>
      <c r="G733" s="35"/>
      <c r="H733" s="35"/>
      <c r="I733" s="35"/>
      <c r="J733" s="35"/>
      <c r="K733" s="34"/>
      <c r="L733" s="34"/>
      <c r="M733" s="34"/>
      <c r="N733" s="36" t="e">
        <f t="shared" si="12"/>
        <v>#DIV/0!</v>
      </c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 customHeight="1" x14ac:dyDescent="0.3">
      <c r="A734" t="s">
        <v>80</v>
      </c>
      <c r="B734" s="32"/>
      <c r="C734" s="33"/>
      <c r="D734" s="80"/>
      <c r="E734" s="34"/>
      <c r="F734" s="34"/>
      <c r="G734" s="35"/>
      <c r="H734" s="35"/>
      <c r="I734" s="35"/>
      <c r="J734" s="35"/>
      <c r="K734" s="34"/>
      <c r="L734" s="34"/>
      <c r="M734" s="34"/>
      <c r="N734" s="36" t="e">
        <f t="shared" ref="N734:N797" si="13">L734/I734</f>
        <v>#DIV/0!</v>
      </c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 customHeight="1" x14ac:dyDescent="0.3">
      <c r="A735" t="s">
        <v>80</v>
      </c>
      <c r="B735" s="32"/>
      <c r="C735" s="33"/>
      <c r="D735" s="80"/>
      <c r="E735" s="34"/>
      <c r="F735" s="34"/>
      <c r="G735" s="35"/>
      <c r="H735" s="35"/>
      <c r="I735" s="35"/>
      <c r="J735" s="35"/>
      <c r="K735" s="34"/>
      <c r="L735" s="34"/>
      <c r="M735" s="34"/>
      <c r="N735" s="36" t="e">
        <f t="shared" si="13"/>
        <v>#DIV/0!</v>
      </c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 customHeight="1" x14ac:dyDescent="0.3">
      <c r="A736" t="s">
        <v>80</v>
      </c>
      <c r="B736" s="32"/>
      <c r="C736" s="33"/>
      <c r="D736" s="80"/>
      <c r="E736" s="34"/>
      <c r="F736" s="34"/>
      <c r="G736" s="35"/>
      <c r="H736" s="35"/>
      <c r="I736" s="35"/>
      <c r="J736" s="35"/>
      <c r="K736" s="34"/>
      <c r="L736" s="34"/>
      <c r="M736" s="34"/>
      <c r="N736" s="36" t="e">
        <f t="shared" si="13"/>
        <v>#DIV/0!</v>
      </c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 customHeight="1" x14ac:dyDescent="0.3">
      <c r="A737" t="s">
        <v>80</v>
      </c>
      <c r="B737" s="32"/>
      <c r="C737" s="33"/>
      <c r="D737" s="80"/>
      <c r="E737" s="34"/>
      <c r="F737" s="34"/>
      <c r="G737" s="35"/>
      <c r="H737" s="35"/>
      <c r="I737" s="35"/>
      <c r="J737" s="35"/>
      <c r="K737" s="34"/>
      <c r="L737" s="34"/>
      <c r="M737" s="34"/>
      <c r="N737" s="36" t="e">
        <f t="shared" si="13"/>
        <v>#DIV/0!</v>
      </c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 customHeight="1" x14ac:dyDescent="0.3">
      <c r="A738" t="s">
        <v>80</v>
      </c>
      <c r="B738" s="32"/>
      <c r="C738" s="33"/>
      <c r="D738" s="80"/>
      <c r="E738" s="34"/>
      <c r="F738" s="34"/>
      <c r="G738" s="35"/>
      <c r="H738" s="35"/>
      <c r="I738" s="35"/>
      <c r="J738" s="35"/>
      <c r="K738" s="34"/>
      <c r="L738" s="34"/>
      <c r="M738" s="34"/>
      <c r="N738" s="36" t="e">
        <f t="shared" si="13"/>
        <v>#DIV/0!</v>
      </c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 customHeight="1" x14ac:dyDescent="0.3">
      <c r="A739" t="s">
        <v>80</v>
      </c>
      <c r="B739" s="32"/>
      <c r="C739" s="33"/>
      <c r="D739" s="80"/>
      <c r="E739" s="34"/>
      <c r="F739" s="34"/>
      <c r="G739" s="35"/>
      <c r="H739" s="35"/>
      <c r="I739" s="35"/>
      <c r="J739" s="35"/>
      <c r="K739" s="34"/>
      <c r="L739" s="34"/>
      <c r="M739" s="34"/>
      <c r="N739" s="36" t="e">
        <f t="shared" si="13"/>
        <v>#DIV/0!</v>
      </c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 customHeight="1" x14ac:dyDescent="0.3">
      <c r="A740" t="s">
        <v>80</v>
      </c>
      <c r="B740" s="32"/>
      <c r="C740" s="33"/>
      <c r="D740" s="80"/>
      <c r="E740" s="34"/>
      <c r="F740" s="34"/>
      <c r="G740" s="35"/>
      <c r="H740" s="35"/>
      <c r="I740" s="35"/>
      <c r="J740" s="35"/>
      <c r="K740" s="34"/>
      <c r="L740" s="34"/>
      <c r="M740" s="34"/>
      <c r="N740" s="36" t="e">
        <f t="shared" si="13"/>
        <v>#DIV/0!</v>
      </c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 customHeight="1" x14ac:dyDescent="0.3">
      <c r="A741" t="s">
        <v>80</v>
      </c>
      <c r="B741" s="32"/>
      <c r="C741" s="33"/>
      <c r="D741" s="80"/>
      <c r="E741" s="34"/>
      <c r="F741" s="34"/>
      <c r="G741" s="35"/>
      <c r="H741" s="35"/>
      <c r="I741" s="35"/>
      <c r="J741" s="35"/>
      <c r="K741" s="34"/>
      <c r="L741" s="34"/>
      <c r="M741" s="34"/>
      <c r="N741" s="36" t="e">
        <f t="shared" si="13"/>
        <v>#DIV/0!</v>
      </c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 customHeight="1" x14ac:dyDescent="0.3">
      <c r="A742" t="s">
        <v>80</v>
      </c>
      <c r="B742" s="32"/>
      <c r="C742" s="33"/>
      <c r="D742" s="80"/>
      <c r="E742" s="34"/>
      <c r="F742" s="34"/>
      <c r="G742" s="35"/>
      <c r="H742" s="35"/>
      <c r="I742" s="35"/>
      <c r="J742" s="35"/>
      <c r="K742" s="34"/>
      <c r="L742" s="34"/>
      <c r="M742" s="34"/>
      <c r="N742" s="36" t="e">
        <f t="shared" si="13"/>
        <v>#DIV/0!</v>
      </c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 customHeight="1" x14ac:dyDescent="0.3">
      <c r="A743" t="s">
        <v>80</v>
      </c>
      <c r="B743" s="32"/>
      <c r="C743" s="33"/>
      <c r="D743" s="80"/>
      <c r="E743" s="34"/>
      <c r="F743" s="34"/>
      <c r="G743" s="35"/>
      <c r="H743" s="35"/>
      <c r="I743" s="35"/>
      <c r="J743" s="35"/>
      <c r="K743" s="34"/>
      <c r="L743" s="34"/>
      <c r="M743" s="34"/>
      <c r="N743" s="36" t="e">
        <f t="shared" si="13"/>
        <v>#DIV/0!</v>
      </c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 customHeight="1" x14ac:dyDescent="0.3">
      <c r="A744" t="s">
        <v>80</v>
      </c>
      <c r="B744" s="32"/>
      <c r="C744" s="33"/>
      <c r="D744" s="80"/>
      <c r="E744" s="34"/>
      <c r="F744" s="34"/>
      <c r="G744" s="35"/>
      <c r="H744" s="35"/>
      <c r="I744" s="35"/>
      <c r="J744" s="35"/>
      <c r="K744" s="34"/>
      <c r="L744" s="34"/>
      <c r="M744" s="34"/>
      <c r="N744" s="36" t="e">
        <f t="shared" si="13"/>
        <v>#DIV/0!</v>
      </c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 customHeight="1" x14ac:dyDescent="0.3">
      <c r="A745" t="s">
        <v>80</v>
      </c>
      <c r="B745" s="32"/>
      <c r="C745" s="33"/>
      <c r="D745" s="80"/>
      <c r="E745" s="34"/>
      <c r="F745" s="34"/>
      <c r="G745" s="35"/>
      <c r="H745" s="35"/>
      <c r="I745" s="35"/>
      <c r="J745" s="35"/>
      <c r="K745" s="34"/>
      <c r="L745" s="34"/>
      <c r="M745" s="34"/>
      <c r="N745" s="36" t="e">
        <f t="shared" si="13"/>
        <v>#DIV/0!</v>
      </c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 customHeight="1" x14ac:dyDescent="0.3">
      <c r="A746" t="s">
        <v>80</v>
      </c>
      <c r="B746" s="32"/>
      <c r="C746" s="33"/>
      <c r="D746" s="80"/>
      <c r="E746" s="34"/>
      <c r="F746" s="34"/>
      <c r="G746" s="35"/>
      <c r="H746" s="35"/>
      <c r="I746" s="35"/>
      <c r="J746" s="35"/>
      <c r="K746" s="34"/>
      <c r="L746" s="34"/>
      <c r="M746" s="34"/>
      <c r="N746" s="36" t="e">
        <f t="shared" si="13"/>
        <v>#DIV/0!</v>
      </c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 customHeight="1" x14ac:dyDescent="0.3">
      <c r="A747" t="s">
        <v>80</v>
      </c>
      <c r="B747" s="32"/>
      <c r="C747" s="33"/>
      <c r="D747" s="80"/>
      <c r="E747" s="34"/>
      <c r="F747" s="34"/>
      <c r="G747" s="35"/>
      <c r="H747" s="35"/>
      <c r="I747" s="35"/>
      <c r="J747" s="35"/>
      <c r="K747" s="34"/>
      <c r="L747" s="34"/>
      <c r="M747" s="34"/>
      <c r="N747" s="36" t="e">
        <f t="shared" si="13"/>
        <v>#DIV/0!</v>
      </c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 customHeight="1" x14ac:dyDescent="0.3">
      <c r="A748" t="s">
        <v>80</v>
      </c>
      <c r="B748" s="32"/>
      <c r="C748" s="33"/>
      <c r="D748" s="80"/>
      <c r="E748" s="34"/>
      <c r="F748" s="34"/>
      <c r="G748" s="35"/>
      <c r="H748" s="35"/>
      <c r="I748" s="35"/>
      <c r="J748" s="35"/>
      <c r="K748" s="34"/>
      <c r="L748" s="34"/>
      <c r="M748" s="34"/>
      <c r="N748" s="36" t="e">
        <f t="shared" si="13"/>
        <v>#DIV/0!</v>
      </c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 customHeight="1" x14ac:dyDescent="0.3">
      <c r="A749" t="s">
        <v>80</v>
      </c>
      <c r="B749" s="32"/>
      <c r="C749" s="33"/>
      <c r="D749" s="80"/>
      <c r="E749" s="34"/>
      <c r="F749" s="34"/>
      <c r="G749" s="35"/>
      <c r="H749" s="35"/>
      <c r="I749" s="35"/>
      <c r="J749" s="35"/>
      <c r="K749" s="34"/>
      <c r="L749" s="34"/>
      <c r="M749" s="34"/>
      <c r="N749" s="36" t="e">
        <f t="shared" si="13"/>
        <v>#DIV/0!</v>
      </c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 customHeight="1" x14ac:dyDescent="0.3">
      <c r="A750" t="s">
        <v>80</v>
      </c>
      <c r="B750" s="32"/>
      <c r="C750" s="33"/>
      <c r="D750" s="80"/>
      <c r="E750" s="34"/>
      <c r="F750" s="34"/>
      <c r="G750" s="35"/>
      <c r="H750" s="35"/>
      <c r="I750" s="35"/>
      <c r="J750" s="35"/>
      <c r="K750" s="34"/>
      <c r="L750" s="34"/>
      <c r="M750" s="34"/>
      <c r="N750" s="36" t="e">
        <f t="shared" si="13"/>
        <v>#DIV/0!</v>
      </c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 customHeight="1" x14ac:dyDescent="0.3">
      <c r="A751" t="s">
        <v>80</v>
      </c>
      <c r="B751" s="32"/>
      <c r="C751" s="33"/>
      <c r="D751" s="80"/>
      <c r="E751" s="34"/>
      <c r="F751" s="34"/>
      <c r="G751" s="35"/>
      <c r="H751" s="35"/>
      <c r="I751" s="35"/>
      <c r="J751" s="35"/>
      <c r="K751" s="34"/>
      <c r="L751" s="34"/>
      <c r="M751" s="34"/>
      <c r="N751" s="36" t="e">
        <f t="shared" si="13"/>
        <v>#DIV/0!</v>
      </c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 customHeight="1" x14ac:dyDescent="0.3">
      <c r="A752" t="s">
        <v>80</v>
      </c>
      <c r="B752" s="32"/>
      <c r="C752" s="33"/>
      <c r="D752" s="80"/>
      <c r="E752" s="34"/>
      <c r="F752" s="34"/>
      <c r="G752" s="35"/>
      <c r="H752" s="35"/>
      <c r="I752" s="35"/>
      <c r="J752" s="35"/>
      <c r="K752" s="34"/>
      <c r="L752" s="34"/>
      <c r="M752" s="34"/>
      <c r="N752" s="36" t="e">
        <f t="shared" si="13"/>
        <v>#DIV/0!</v>
      </c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 customHeight="1" x14ac:dyDescent="0.3">
      <c r="A753" t="s">
        <v>80</v>
      </c>
      <c r="B753" s="32"/>
      <c r="C753" s="33"/>
      <c r="D753" s="80"/>
      <c r="E753" s="34"/>
      <c r="F753" s="34"/>
      <c r="G753" s="35"/>
      <c r="H753" s="35"/>
      <c r="I753" s="35"/>
      <c r="J753" s="35"/>
      <c r="K753" s="34"/>
      <c r="L753" s="34"/>
      <c r="M753" s="34"/>
      <c r="N753" s="36" t="e">
        <f t="shared" si="13"/>
        <v>#DIV/0!</v>
      </c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 customHeight="1" x14ac:dyDescent="0.3">
      <c r="A754" t="s">
        <v>80</v>
      </c>
      <c r="B754" s="32"/>
      <c r="C754" s="33"/>
      <c r="D754" s="80"/>
      <c r="E754" s="34"/>
      <c r="F754" s="34"/>
      <c r="G754" s="35"/>
      <c r="H754" s="35"/>
      <c r="I754" s="35"/>
      <c r="J754" s="35"/>
      <c r="K754" s="34"/>
      <c r="L754" s="34"/>
      <c r="M754" s="34"/>
      <c r="N754" s="36" t="e">
        <f t="shared" si="13"/>
        <v>#DIV/0!</v>
      </c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 customHeight="1" x14ac:dyDescent="0.3">
      <c r="A755" t="s">
        <v>80</v>
      </c>
      <c r="B755" s="32"/>
      <c r="C755" s="33"/>
      <c r="D755" s="80"/>
      <c r="E755" s="34"/>
      <c r="F755" s="34"/>
      <c r="G755" s="35"/>
      <c r="H755" s="35"/>
      <c r="I755" s="35"/>
      <c r="J755" s="35"/>
      <c r="K755" s="34"/>
      <c r="L755" s="34"/>
      <c r="M755" s="34"/>
      <c r="N755" s="36" t="e">
        <f t="shared" si="13"/>
        <v>#DIV/0!</v>
      </c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 customHeight="1" x14ac:dyDescent="0.3">
      <c r="A756" t="s">
        <v>80</v>
      </c>
      <c r="B756" s="33"/>
      <c r="C756" s="33"/>
      <c r="D756" s="80"/>
      <c r="E756" s="34"/>
      <c r="F756" s="34"/>
      <c r="G756" s="35"/>
      <c r="H756" s="35"/>
      <c r="I756" s="35"/>
      <c r="J756" s="35"/>
      <c r="K756" s="34"/>
      <c r="L756" s="34"/>
      <c r="M756" s="34"/>
      <c r="N756" s="36" t="e">
        <f t="shared" si="13"/>
        <v>#DIV/0!</v>
      </c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 customHeight="1" x14ac:dyDescent="0.3">
      <c r="A757" t="s">
        <v>80</v>
      </c>
      <c r="B757" s="33"/>
      <c r="C757" s="33"/>
      <c r="D757" s="80"/>
      <c r="E757" s="34"/>
      <c r="F757" s="34"/>
      <c r="G757" s="35"/>
      <c r="H757" s="35"/>
      <c r="I757" s="35"/>
      <c r="J757" s="35"/>
      <c r="K757" s="34"/>
      <c r="L757" s="34"/>
      <c r="M757" s="34"/>
      <c r="N757" s="36" t="e">
        <f t="shared" si="13"/>
        <v>#DIV/0!</v>
      </c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 customHeight="1" x14ac:dyDescent="0.3">
      <c r="A758" t="s">
        <v>80</v>
      </c>
      <c r="B758" s="33"/>
      <c r="C758" s="33"/>
      <c r="D758" s="80"/>
      <c r="E758" s="34"/>
      <c r="F758" s="34"/>
      <c r="G758" s="35"/>
      <c r="H758" s="35"/>
      <c r="I758" s="35"/>
      <c r="J758" s="35"/>
      <c r="K758" s="34"/>
      <c r="L758" s="34"/>
      <c r="M758" s="34"/>
      <c r="N758" s="36" t="e">
        <f t="shared" si="13"/>
        <v>#DIV/0!</v>
      </c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 customHeight="1" x14ac:dyDescent="0.3">
      <c r="A759" t="s">
        <v>80</v>
      </c>
      <c r="B759" s="33"/>
      <c r="C759" s="33"/>
      <c r="D759" s="80"/>
      <c r="E759" s="34"/>
      <c r="F759" s="34"/>
      <c r="G759" s="35"/>
      <c r="H759" s="35"/>
      <c r="I759" s="35"/>
      <c r="J759" s="35"/>
      <c r="K759" s="34"/>
      <c r="L759" s="34"/>
      <c r="M759" s="34"/>
      <c r="N759" s="36" t="e">
        <f t="shared" si="13"/>
        <v>#DIV/0!</v>
      </c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 customHeight="1" x14ac:dyDescent="0.3">
      <c r="A760" t="s">
        <v>80</v>
      </c>
      <c r="B760" s="33"/>
      <c r="C760" s="33"/>
      <c r="D760" s="80"/>
      <c r="E760" s="34"/>
      <c r="F760" s="34"/>
      <c r="G760" s="35"/>
      <c r="H760" s="35"/>
      <c r="I760" s="35"/>
      <c r="J760" s="35"/>
      <c r="K760" s="34"/>
      <c r="L760" s="34"/>
      <c r="M760" s="34"/>
      <c r="N760" s="36" t="e">
        <f t="shared" si="13"/>
        <v>#DIV/0!</v>
      </c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 customHeight="1" x14ac:dyDescent="0.3">
      <c r="A761" t="s">
        <v>80</v>
      </c>
      <c r="B761" s="33"/>
      <c r="C761" s="33"/>
      <c r="D761" s="80"/>
      <c r="E761" s="34"/>
      <c r="F761" s="34"/>
      <c r="G761" s="35"/>
      <c r="H761" s="35"/>
      <c r="I761" s="35"/>
      <c r="J761" s="35"/>
      <c r="K761" s="34"/>
      <c r="L761" s="34"/>
      <c r="M761" s="34"/>
      <c r="N761" s="36" t="e">
        <f t="shared" si="13"/>
        <v>#DIV/0!</v>
      </c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 customHeight="1" x14ac:dyDescent="0.3">
      <c r="A762" t="s">
        <v>80</v>
      </c>
      <c r="B762" s="33"/>
      <c r="C762" s="33"/>
      <c r="D762" s="80"/>
      <c r="E762" s="34"/>
      <c r="F762" s="34"/>
      <c r="G762" s="35"/>
      <c r="H762" s="35"/>
      <c r="I762" s="35"/>
      <c r="J762" s="35"/>
      <c r="K762" s="34"/>
      <c r="L762" s="34"/>
      <c r="M762" s="34"/>
      <c r="N762" s="36" t="e">
        <f t="shared" si="13"/>
        <v>#DIV/0!</v>
      </c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 customHeight="1" x14ac:dyDescent="0.3">
      <c r="A763" t="s">
        <v>80</v>
      </c>
      <c r="B763" s="33"/>
      <c r="C763" s="33"/>
      <c r="D763" s="80"/>
      <c r="E763" s="34"/>
      <c r="F763" s="34"/>
      <c r="G763" s="35"/>
      <c r="H763" s="35"/>
      <c r="I763" s="35"/>
      <c r="J763" s="35"/>
      <c r="K763" s="34"/>
      <c r="L763" s="34"/>
      <c r="M763" s="34"/>
      <c r="N763" s="36" t="e">
        <f t="shared" si="13"/>
        <v>#DIV/0!</v>
      </c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 customHeight="1" x14ac:dyDescent="0.3">
      <c r="A764" t="s">
        <v>80</v>
      </c>
      <c r="B764" s="33"/>
      <c r="C764" s="33"/>
      <c r="D764" s="80"/>
      <c r="E764" s="34"/>
      <c r="F764" s="34"/>
      <c r="G764" s="35"/>
      <c r="H764" s="35"/>
      <c r="I764" s="35"/>
      <c r="J764" s="35"/>
      <c r="K764" s="34"/>
      <c r="L764" s="34"/>
      <c r="M764" s="34"/>
      <c r="N764" s="36" t="e">
        <f t="shared" si="13"/>
        <v>#DIV/0!</v>
      </c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 customHeight="1" x14ac:dyDescent="0.3">
      <c r="A765" t="s">
        <v>80</v>
      </c>
      <c r="B765" s="33"/>
      <c r="C765" s="33"/>
      <c r="D765" s="80"/>
      <c r="E765" s="34"/>
      <c r="F765" s="34"/>
      <c r="G765" s="35"/>
      <c r="H765" s="35"/>
      <c r="I765" s="35"/>
      <c r="J765" s="35"/>
      <c r="K765" s="34"/>
      <c r="L765" s="34"/>
      <c r="M765" s="34"/>
      <c r="N765" s="36" t="e">
        <f t="shared" si="13"/>
        <v>#DIV/0!</v>
      </c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 customHeight="1" x14ac:dyDescent="0.3">
      <c r="A766" t="s">
        <v>80</v>
      </c>
      <c r="B766" s="33"/>
      <c r="C766" s="33"/>
      <c r="D766" s="80"/>
      <c r="E766" s="34"/>
      <c r="F766" s="34"/>
      <c r="G766" s="35"/>
      <c r="H766" s="35"/>
      <c r="I766" s="35"/>
      <c r="J766" s="35"/>
      <c r="K766" s="34"/>
      <c r="L766" s="34"/>
      <c r="M766" s="34"/>
      <c r="N766" s="36" t="e">
        <f t="shared" si="13"/>
        <v>#DIV/0!</v>
      </c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 customHeight="1" x14ac:dyDescent="0.3">
      <c r="A767" t="s">
        <v>80</v>
      </c>
      <c r="B767" s="33"/>
      <c r="C767" s="33"/>
      <c r="D767" s="80"/>
      <c r="E767" s="34"/>
      <c r="F767" s="34"/>
      <c r="G767" s="35"/>
      <c r="H767" s="35"/>
      <c r="I767" s="35"/>
      <c r="J767" s="35"/>
      <c r="K767" s="34"/>
      <c r="L767" s="34"/>
      <c r="M767" s="34"/>
      <c r="N767" s="36" t="e">
        <f t="shared" si="13"/>
        <v>#DIV/0!</v>
      </c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 customHeight="1" x14ac:dyDescent="0.3">
      <c r="A768" t="s">
        <v>80</v>
      </c>
      <c r="B768" s="33"/>
      <c r="C768" s="33"/>
      <c r="D768" s="80"/>
      <c r="E768" s="34"/>
      <c r="F768" s="34"/>
      <c r="G768" s="35"/>
      <c r="H768" s="35"/>
      <c r="I768" s="35"/>
      <c r="J768" s="35"/>
      <c r="K768" s="34"/>
      <c r="L768" s="34"/>
      <c r="M768" s="34"/>
      <c r="N768" s="36" t="e">
        <f t="shared" si="13"/>
        <v>#DIV/0!</v>
      </c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 customHeight="1" x14ac:dyDescent="0.3">
      <c r="A769" t="s">
        <v>80</v>
      </c>
      <c r="B769" s="33"/>
      <c r="C769" s="33"/>
      <c r="D769" s="80"/>
      <c r="E769" s="34"/>
      <c r="F769" s="34"/>
      <c r="G769" s="35"/>
      <c r="H769" s="35"/>
      <c r="I769" s="35"/>
      <c r="J769" s="35"/>
      <c r="K769" s="34"/>
      <c r="L769" s="34"/>
      <c r="M769" s="34"/>
      <c r="N769" s="36" t="e">
        <f t="shared" si="13"/>
        <v>#DIV/0!</v>
      </c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 customHeight="1" x14ac:dyDescent="0.3">
      <c r="A770" t="s">
        <v>80</v>
      </c>
      <c r="B770" s="33"/>
      <c r="C770" s="33"/>
      <c r="D770" s="80"/>
      <c r="E770" s="34"/>
      <c r="F770" s="34"/>
      <c r="G770" s="35"/>
      <c r="H770" s="35"/>
      <c r="I770" s="35"/>
      <c r="J770" s="35"/>
      <c r="K770" s="34"/>
      <c r="L770" s="34"/>
      <c r="M770" s="34"/>
      <c r="N770" s="36" t="e">
        <f t="shared" si="13"/>
        <v>#DIV/0!</v>
      </c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 customHeight="1" x14ac:dyDescent="0.3">
      <c r="A771" t="s">
        <v>80</v>
      </c>
      <c r="B771" s="33"/>
      <c r="C771" s="33"/>
      <c r="D771" s="80"/>
      <c r="E771" s="34"/>
      <c r="F771" s="34"/>
      <c r="G771" s="35"/>
      <c r="H771" s="35"/>
      <c r="I771" s="35"/>
      <c r="J771" s="35"/>
      <c r="K771" s="34"/>
      <c r="L771" s="34"/>
      <c r="M771" s="34"/>
      <c r="N771" s="36" t="e">
        <f t="shared" si="13"/>
        <v>#DIV/0!</v>
      </c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 customHeight="1" x14ac:dyDescent="0.3">
      <c r="A772" t="s">
        <v>80</v>
      </c>
      <c r="B772" s="33"/>
      <c r="C772" s="33"/>
      <c r="D772" s="80"/>
      <c r="E772" s="34"/>
      <c r="F772" s="34"/>
      <c r="G772" s="35"/>
      <c r="H772" s="35"/>
      <c r="I772" s="35"/>
      <c r="J772" s="35"/>
      <c r="K772" s="34"/>
      <c r="L772" s="34"/>
      <c r="M772" s="34"/>
      <c r="N772" s="36" t="e">
        <f t="shared" si="13"/>
        <v>#DIV/0!</v>
      </c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 customHeight="1" x14ac:dyDescent="0.3">
      <c r="A773" t="s">
        <v>80</v>
      </c>
      <c r="B773" s="33"/>
      <c r="C773" s="33"/>
      <c r="D773" s="80"/>
      <c r="E773" s="34"/>
      <c r="F773" s="34"/>
      <c r="G773" s="35"/>
      <c r="H773" s="35"/>
      <c r="I773" s="35"/>
      <c r="J773" s="35"/>
      <c r="K773" s="34"/>
      <c r="L773" s="34"/>
      <c r="M773" s="34"/>
      <c r="N773" s="36" t="e">
        <f t="shared" si="13"/>
        <v>#DIV/0!</v>
      </c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 customHeight="1" x14ac:dyDescent="0.3">
      <c r="A774" t="s">
        <v>80</v>
      </c>
      <c r="B774" s="33"/>
      <c r="C774" s="33"/>
      <c r="D774" s="80"/>
      <c r="E774" s="34"/>
      <c r="F774" s="34"/>
      <c r="G774" s="35"/>
      <c r="H774" s="35"/>
      <c r="I774" s="35"/>
      <c r="J774" s="35"/>
      <c r="K774" s="34"/>
      <c r="L774" s="34"/>
      <c r="M774" s="34"/>
      <c r="N774" s="36" t="e">
        <f t="shared" si="13"/>
        <v>#DIV/0!</v>
      </c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 customHeight="1" x14ac:dyDescent="0.3">
      <c r="A775" t="s">
        <v>80</v>
      </c>
      <c r="B775" s="33"/>
      <c r="C775" s="33"/>
      <c r="D775" s="80"/>
      <c r="E775" s="34"/>
      <c r="F775" s="34"/>
      <c r="G775" s="35"/>
      <c r="H775" s="35"/>
      <c r="I775" s="35"/>
      <c r="J775" s="35"/>
      <c r="K775" s="34"/>
      <c r="L775" s="34"/>
      <c r="M775" s="34"/>
      <c r="N775" s="36" t="e">
        <f t="shared" si="13"/>
        <v>#DIV/0!</v>
      </c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 customHeight="1" x14ac:dyDescent="0.3">
      <c r="A776" t="s">
        <v>80</v>
      </c>
      <c r="B776" s="33"/>
      <c r="C776" s="33"/>
      <c r="D776" s="80"/>
      <c r="E776" s="34"/>
      <c r="F776" s="34"/>
      <c r="G776" s="35"/>
      <c r="H776" s="35"/>
      <c r="I776" s="35"/>
      <c r="J776" s="35"/>
      <c r="K776" s="34"/>
      <c r="L776" s="34"/>
      <c r="M776" s="34"/>
      <c r="N776" s="36" t="e">
        <f t="shared" si="13"/>
        <v>#DIV/0!</v>
      </c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 customHeight="1" x14ac:dyDescent="0.3">
      <c r="A777" t="s">
        <v>80</v>
      </c>
      <c r="B777" s="33"/>
      <c r="C777" s="33"/>
      <c r="D777" s="80"/>
      <c r="E777" s="34"/>
      <c r="F777" s="34"/>
      <c r="G777" s="35"/>
      <c r="H777" s="35"/>
      <c r="I777" s="35"/>
      <c r="J777" s="35"/>
      <c r="K777" s="34"/>
      <c r="L777" s="34"/>
      <c r="M777" s="34"/>
      <c r="N777" s="36" t="e">
        <f t="shared" si="13"/>
        <v>#DIV/0!</v>
      </c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 customHeight="1" x14ac:dyDescent="0.3">
      <c r="A778" t="s">
        <v>80</v>
      </c>
      <c r="B778" s="33"/>
      <c r="C778" s="33"/>
      <c r="D778" s="80"/>
      <c r="E778" s="34"/>
      <c r="F778" s="34"/>
      <c r="G778" s="35"/>
      <c r="H778" s="35"/>
      <c r="I778" s="35"/>
      <c r="J778" s="35"/>
      <c r="K778" s="34"/>
      <c r="L778" s="34"/>
      <c r="M778" s="34"/>
      <c r="N778" s="36" t="e">
        <f t="shared" si="13"/>
        <v>#DIV/0!</v>
      </c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 customHeight="1" x14ac:dyDescent="0.3">
      <c r="A779" t="s">
        <v>80</v>
      </c>
      <c r="B779" s="33"/>
      <c r="C779" s="33"/>
      <c r="D779" s="80"/>
      <c r="E779" s="34"/>
      <c r="F779" s="34"/>
      <c r="G779" s="35"/>
      <c r="H779" s="35"/>
      <c r="I779" s="35"/>
      <c r="J779" s="35"/>
      <c r="K779" s="34"/>
      <c r="L779" s="34"/>
      <c r="M779" s="34"/>
      <c r="N779" s="36" t="e">
        <f t="shared" si="13"/>
        <v>#DIV/0!</v>
      </c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 customHeight="1" x14ac:dyDescent="0.3">
      <c r="A780" t="s">
        <v>80</v>
      </c>
      <c r="B780" s="33"/>
      <c r="C780" s="33"/>
      <c r="D780" s="80"/>
      <c r="E780" s="34"/>
      <c r="F780" s="34"/>
      <c r="G780" s="35"/>
      <c r="H780" s="35"/>
      <c r="I780" s="35"/>
      <c r="J780" s="35"/>
      <c r="K780" s="34"/>
      <c r="L780" s="34"/>
      <c r="M780" s="34"/>
      <c r="N780" s="36" t="e">
        <f t="shared" si="13"/>
        <v>#DIV/0!</v>
      </c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 customHeight="1" x14ac:dyDescent="0.3">
      <c r="A781" t="s">
        <v>80</v>
      </c>
      <c r="B781" s="33"/>
      <c r="C781" s="33"/>
      <c r="D781" s="80"/>
      <c r="E781" s="34"/>
      <c r="F781" s="34"/>
      <c r="G781" s="35"/>
      <c r="H781" s="35"/>
      <c r="I781" s="35"/>
      <c r="J781" s="35"/>
      <c r="K781" s="34"/>
      <c r="L781" s="34"/>
      <c r="M781" s="34"/>
      <c r="N781" s="36" t="e">
        <f t="shared" si="13"/>
        <v>#DIV/0!</v>
      </c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 customHeight="1" x14ac:dyDescent="0.3">
      <c r="A782" t="s">
        <v>80</v>
      </c>
      <c r="B782" s="33"/>
      <c r="C782" s="33"/>
      <c r="D782" s="80"/>
      <c r="E782" s="34"/>
      <c r="F782" s="34"/>
      <c r="G782" s="35"/>
      <c r="H782" s="35"/>
      <c r="I782" s="35"/>
      <c r="J782" s="35"/>
      <c r="K782" s="34"/>
      <c r="L782" s="34"/>
      <c r="M782" s="34"/>
      <c r="N782" s="36" t="e">
        <f t="shared" si="13"/>
        <v>#DIV/0!</v>
      </c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 customHeight="1" x14ac:dyDescent="0.3">
      <c r="A783" t="s">
        <v>80</v>
      </c>
      <c r="B783" s="33"/>
      <c r="C783" s="33"/>
      <c r="D783" s="80"/>
      <c r="E783" s="34"/>
      <c r="F783" s="34"/>
      <c r="G783" s="35"/>
      <c r="H783" s="35"/>
      <c r="I783" s="35"/>
      <c r="J783" s="35"/>
      <c r="K783" s="34"/>
      <c r="L783" s="34"/>
      <c r="M783" s="34"/>
      <c r="N783" s="36" t="e">
        <f t="shared" si="13"/>
        <v>#DIV/0!</v>
      </c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 customHeight="1" x14ac:dyDescent="0.3">
      <c r="A784" t="s">
        <v>80</v>
      </c>
      <c r="B784" s="33"/>
      <c r="C784" s="33"/>
      <c r="D784" s="80"/>
      <c r="E784" s="34"/>
      <c r="F784" s="34"/>
      <c r="G784" s="35"/>
      <c r="H784" s="35"/>
      <c r="I784" s="35"/>
      <c r="J784" s="35"/>
      <c r="K784" s="34"/>
      <c r="L784" s="34"/>
      <c r="M784" s="34"/>
      <c r="N784" s="36" t="e">
        <f t="shared" si="13"/>
        <v>#DIV/0!</v>
      </c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 customHeight="1" x14ac:dyDescent="0.3">
      <c r="A785" t="s">
        <v>80</v>
      </c>
      <c r="B785" s="32"/>
      <c r="C785" s="33"/>
      <c r="D785" s="80"/>
      <c r="E785" s="34"/>
      <c r="F785" s="34"/>
      <c r="G785" s="35"/>
      <c r="H785" s="35"/>
      <c r="I785" s="35"/>
      <c r="J785" s="35"/>
      <c r="K785" s="34"/>
      <c r="L785" s="34"/>
      <c r="M785" s="34"/>
      <c r="N785" s="36" t="e">
        <f t="shared" si="13"/>
        <v>#DIV/0!</v>
      </c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 customHeight="1" x14ac:dyDescent="0.3">
      <c r="A786" t="s">
        <v>80</v>
      </c>
      <c r="B786" s="32"/>
      <c r="C786" s="33"/>
      <c r="D786" s="80"/>
      <c r="E786" s="34"/>
      <c r="F786" s="34"/>
      <c r="G786" s="35"/>
      <c r="H786" s="35"/>
      <c r="I786" s="35"/>
      <c r="J786" s="35"/>
      <c r="K786" s="34"/>
      <c r="L786" s="34"/>
      <c r="M786" s="34"/>
      <c r="N786" s="36" t="e">
        <f t="shared" si="13"/>
        <v>#DIV/0!</v>
      </c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 customHeight="1" x14ac:dyDescent="0.3">
      <c r="A787" t="s">
        <v>80</v>
      </c>
      <c r="B787" s="32"/>
      <c r="C787" s="33"/>
      <c r="D787" s="80"/>
      <c r="E787" s="34"/>
      <c r="F787" s="34"/>
      <c r="G787" s="35"/>
      <c r="H787" s="35"/>
      <c r="I787" s="35"/>
      <c r="J787" s="35"/>
      <c r="K787" s="34"/>
      <c r="L787" s="34"/>
      <c r="M787" s="34"/>
      <c r="N787" s="36" t="e">
        <f t="shared" si="13"/>
        <v>#DIV/0!</v>
      </c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 customHeight="1" x14ac:dyDescent="0.3">
      <c r="A788" t="s">
        <v>80</v>
      </c>
      <c r="B788" s="32"/>
      <c r="C788" s="33"/>
      <c r="D788" s="80"/>
      <c r="E788" s="34"/>
      <c r="F788" s="34"/>
      <c r="G788" s="35"/>
      <c r="H788" s="35"/>
      <c r="I788" s="35"/>
      <c r="J788" s="35"/>
      <c r="K788" s="34"/>
      <c r="L788" s="34"/>
      <c r="M788" s="34"/>
      <c r="N788" s="36" t="e">
        <f t="shared" si="13"/>
        <v>#DIV/0!</v>
      </c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 customHeight="1" x14ac:dyDescent="0.3">
      <c r="A789" t="s">
        <v>80</v>
      </c>
      <c r="B789" s="32"/>
      <c r="C789" s="33"/>
      <c r="D789" s="80"/>
      <c r="E789" s="34"/>
      <c r="F789" s="34"/>
      <c r="G789" s="35"/>
      <c r="H789" s="35"/>
      <c r="I789" s="35"/>
      <c r="J789" s="35"/>
      <c r="K789" s="34"/>
      <c r="L789" s="34"/>
      <c r="M789" s="34"/>
      <c r="N789" s="36" t="e">
        <f t="shared" si="13"/>
        <v>#DIV/0!</v>
      </c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 customHeight="1" x14ac:dyDescent="0.3">
      <c r="A790" t="s">
        <v>80</v>
      </c>
      <c r="B790" s="32"/>
      <c r="C790" s="33"/>
      <c r="D790" s="80"/>
      <c r="E790" s="34"/>
      <c r="F790" s="34"/>
      <c r="G790" s="35"/>
      <c r="H790" s="35"/>
      <c r="I790" s="35"/>
      <c r="J790" s="35"/>
      <c r="K790" s="34"/>
      <c r="L790" s="34"/>
      <c r="M790" s="34"/>
      <c r="N790" s="36" t="e">
        <f t="shared" si="13"/>
        <v>#DIV/0!</v>
      </c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 customHeight="1" x14ac:dyDescent="0.3">
      <c r="A791" t="s">
        <v>80</v>
      </c>
      <c r="B791" s="32"/>
      <c r="C791" s="33"/>
      <c r="D791" s="80"/>
      <c r="E791" s="34"/>
      <c r="F791" s="34"/>
      <c r="G791" s="35"/>
      <c r="H791" s="35"/>
      <c r="I791" s="35"/>
      <c r="J791" s="35"/>
      <c r="K791" s="34"/>
      <c r="L791" s="34"/>
      <c r="M791" s="34"/>
      <c r="N791" s="36" t="e">
        <f t="shared" si="13"/>
        <v>#DIV/0!</v>
      </c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 customHeight="1" x14ac:dyDescent="0.3">
      <c r="A792" t="s">
        <v>80</v>
      </c>
      <c r="B792" s="32"/>
      <c r="C792" s="33"/>
      <c r="D792" s="80"/>
      <c r="E792" s="34"/>
      <c r="F792" s="34"/>
      <c r="G792" s="35"/>
      <c r="H792" s="35"/>
      <c r="I792" s="35"/>
      <c r="J792" s="35"/>
      <c r="K792" s="34"/>
      <c r="L792" s="34"/>
      <c r="M792" s="34"/>
      <c r="N792" s="36" t="e">
        <f t="shared" si="13"/>
        <v>#DIV/0!</v>
      </c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 customHeight="1" x14ac:dyDescent="0.3">
      <c r="A793" t="s">
        <v>80</v>
      </c>
      <c r="B793" s="32"/>
      <c r="C793" s="33"/>
      <c r="D793" s="80"/>
      <c r="E793" s="34"/>
      <c r="F793" s="34"/>
      <c r="G793" s="35"/>
      <c r="H793" s="35"/>
      <c r="I793" s="35"/>
      <c r="J793" s="35"/>
      <c r="K793" s="34"/>
      <c r="L793" s="34"/>
      <c r="M793" s="34"/>
      <c r="N793" s="36" t="e">
        <f t="shared" si="13"/>
        <v>#DIV/0!</v>
      </c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 customHeight="1" x14ac:dyDescent="0.3">
      <c r="A794" t="s">
        <v>80</v>
      </c>
      <c r="B794" s="32"/>
      <c r="C794" s="33"/>
      <c r="D794" s="80"/>
      <c r="E794" s="34"/>
      <c r="F794" s="34"/>
      <c r="G794" s="35"/>
      <c r="H794" s="35"/>
      <c r="I794" s="35"/>
      <c r="J794" s="35"/>
      <c r="K794" s="34"/>
      <c r="L794" s="34"/>
      <c r="M794" s="34"/>
      <c r="N794" s="36" t="e">
        <f t="shared" si="13"/>
        <v>#DIV/0!</v>
      </c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 customHeight="1" x14ac:dyDescent="0.3">
      <c r="A795" t="s">
        <v>80</v>
      </c>
      <c r="B795" s="32"/>
      <c r="C795" s="33"/>
      <c r="D795" s="80"/>
      <c r="E795" s="34"/>
      <c r="F795" s="34"/>
      <c r="G795" s="35"/>
      <c r="H795" s="35"/>
      <c r="I795" s="35"/>
      <c r="J795" s="35"/>
      <c r="K795" s="34"/>
      <c r="L795" s="34"/>
      <c r="M795" s="34"/>
      <c r="N795" s="36" t="e">
        <f t="shared" si="13"/>
        <v>#DIV/0!</v>
      </c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 customHeight="1" x14ac:dyDescent="0.3">
      <c r="A796" t="s">
        <v>80</v>
      </c>
      <c r="B796" s="32"/>
      <c r="C796" s="33"/>
      <c r="D796" s="80"/>
      <c r="E796" s="34"/>
      <c r="F796" s="34"/>
      <c r="G796" s="35"/>
      <c r="H796" s="35"/>
      <c r="I796" s="35"/>
      <c r="J796" s="35"/>
      <c r="K796" s="34"/>
      <c r="L796" s="34"/>
      <c r="M796" s="34"/>
      <c r="N796" s="36" t="e">
        <f t="shared" si="13"/>
        <v>#DIV/0!</v>
      </c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 customHeight="1" x14ac:dyDescent="0.3">
      <c r="A797" t="s">
        <v>80</v>
      </c>
      <c r="B797" s="32"/>
      <c r="C797" s="33"/>
      <c r="D797" s="80"/>
      <c r="E797" s="34"/>
      <c r="F797" s="34"/>
      <c r="G797" s="35"/>
      <c r="H797" s="35"/>
      <c r="I797" s="35"/>
      <c r="J797" s="35"/>
      <c r="K797" s="34"/>
      <c r="L797" s="34"/>
      <c r="M797" s="34"/>
      <c r="N797" s="36" t="e">
        <f t="shared" si="13"/>
        <v>#DIV/0!</v>
      </c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 customHeight="1" x14ac:dyDescent="0.3">
      <c r="A798" t="s">
        <v>80</v>
      </c>
      <c r="B798" s="32"/>
      <c r="C798" s="33"/>
      <c r="D798" s="80"/>
      <c r="E798" s="34"/>
      <c r="F798" s="34"/>
      <c r="G798" s="35"/>
      <c r="H798" s="35"/>
      <c r="I798" s="35"/>
      <c r="J798" s="35"/>
      <c r="K798" s="34"/>
      <c r="L798" s="34"/>
      <c r="M798" s="34"/>
      <c r="N798" s="36" t="e">
        <f t="shared" ref="N798:N861" si="14">L798/I798</f>
        <v>#DIV/0!</v>
      </c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 customHeight="1" x14ac:dyDescent="0.3">
      <c r="A799" t="s">
        <v>80</v>
      </c>
      <c r="B799" s="32"/>
      <c r="C799" s="33"/>
      <c r="D799" s="80"/>
      <c r="E799" s="34"/>
      <c r="F799" s="34"/>
      <c r="G799" s="35"/>
      <c r="H799" s="35"/>
      <c r="I799" s="35"/>
      <c r="J799" s="35"/>
      <c r="K799" s="34"/>
      <c r="L799" s="34"/>
      <c r="M799" s="34"/>
      <c r="N799" s="36" t="e">
        <f t="shared" si="14"/>
        <v>#DIV/0!</v>
      </c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 customHeight="1" x14ac:dyDescent="0.3">
      <c r="A800" t="s">
        <v>80</v>
      </c>
      <c r="B800" s="32"/>
      <c r="C800" s="33"/>
      <c r="D800" s="80"/>
      <c r="E800" s="34"/>
      <c r="F800" s="34"/>
      <c r="G800" s="35"/>
      <c r="H800" s="35"/>
      <c r="I800" s="35"/>
      <c r="J800" s="35"/>
      <c r="K800" s="34"/>
      <c r="L800" s="34"/>
      <c r="M800" s="34"/>
      <c r="N800" s="36" t="e">
        <f t="shared" si="14"/>
        <v>#DIV/0!</v>
      </c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 customHeight="1" x14ac:dyDescent="0.3">
      <c r="A801" t="s">
        <v>80</v>
      </c>
      <c r="B801" s="32"/>
      <c r="C801" s="33"/>
      <c r="D801" s="80"/>
      <c r="E801" s="34"/>
      <c r="F801" s="34"/>
      <c r="G801" s="35"/>
      <c r="H801" s="35"/>
      <c r="I801" s="35"/>
      <c r="J801" s="35"/>
      <c r="K801" s="34"/>
      <c r="L801" s="34"/>
      <c r="M801" s="34"/>
      <c r="N801" s="36" t="e">
        <f t="shared" si="14"/>
        <v>#DIV/0!</v>
      </c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 customHeight="1" x14ac:dyDescent="0.3">
      <c r="A802" t="s">
        <v>80</v>
      </c>
      <c r="B802" s="32"/>
      <c r="C802" s="33"/>
      <c r="D802" s="80"/>
      <c r="E802" s="34"/>
      <c r="F802" s="34"/>
      <c r="G802" s="35"/>
      <c r="H802" s="35"/>
      <c r="I802" s="35"/>
      <c r="J802" s="35"/>
      <c r="K802" s="34"/>
      <c r="L802" s="34"/>
      <c r="M802" s="34"/>
      <c r="N802" s="36" t="e">
        <f t="shared" si="14"/>
        <v>#DIV/0!</v>
      </c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 customHeight="1" x14ac:dyDescent="0.3">
      <c r="A803" t="s">
        <v>80</v>
      </c>
      <c r="B803" s="32"/>
      <c r="C803" s="33"/>
      <c r="D803" s="80"/>
      <c r="E803" s="34"/>
      <c r="F803" s="34"/>
      <c r="G803" s="35"/>
      <c r="H803" s="35"/>
      <c r="I803" s="35"/>
      <c r="J803" s="35"/>
      <c r="K803" s="34"/>
      <c r="L803" s="34"/>
      <c r="M803" s="34"/>
      <c r="N803" s="36" t="e">
        <f t="shared" si="14"/>
        <v>#DIV/0!</v>
      </c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 customHeight="1" x14ac:dyDescent="0.3">
      <c r="A804" t="s">
        <v>80</v>
      </c>
      <c r="B804" s="32"/>
      <c r="C804" s="33"/>
      <c r="D804" s="80"/>
      <c r="E804" s="34"/>
      <c r="F804" s="34"/>
      <c r="G804" s="35"/>
      <c r="H804" s="35"/>
      <c r="I804" s="35"/>
      <c r="J804" s="35"/>
      <c r="K804" s="34"/>
      <c r="L804" s="34"/>
      <c r="M804" s="34"/>
      <c r="N804" s="36" t="e">
        <f t="shared" si="14"/>
        <v>#DIV/0!</v>
      </c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 customHeight="1" x14ac:dyDescent="0.3">
      <c r="A805" t="s">
        <v>80</v>
      </c>
      <c r="B805" s="32"/>
      <c r="C805" s="33"/>
      <c r="D805" s="80"/>
      <c r="E805" s="34"/>
      <c r="F805" s="34"/>
      <c r="G805" s="35"/>
      <c r="H805" s="35"/>
      <c r="I805" s="35"/>
      <c r="J805" s="35"/>
      <c r="K805" s="34"/>
      <c r="L805" s="34"/>
      <c r="M805" s="34"/>
      <c r="N805" s="36" t="e">
        <f t="shared" si="14"/>
        <v>#DIV/0!</v>
      </c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 customHeight="1" x14ac:dyDescent="0.3">
      <c r="A806" t="s">
        <v>80</v>
      </c>
      <c r="B806" s="32"/>
      <c r="C806" s="33"/>
      <c r="D806" s="80"/>
      <c r="E806" s="34"/>
      <c r="F806" s="34"/>
      <c r="G806" s="35"/>
      <c r="H806" s="35"/>
      <c r="I806" s="35"/>
      <c r="J806" s="35"/>
      <c r="K806" s="34"/>
      <c r="L806" s="34"/>
      <c r="M806" s="34"/>
      <c r="N806" s="36" t="e">
        <f t="shared" si="14"/>
        <v>#DIV/0!</v>
      </c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 customHeight="1" x14ac:dyDescent="0.3">
      <c r="A807" t="s">
        <v>80</v>
      </c>
      <c r="B807" s="32"/>
      <c r="C807" s="33"/>
      <c r="D807" s="80"/>
      <c r="E807" s="34"/>
      <c r="F807" s="34"/>
      <c r="G807" s="35"/>
      <c r="H807" s="35"/>
      <c r="I807" s="35"/>
      <c r="J807" s="35"/>
      <c r="K807" s="34"/>
      <c r="L807" s="34"/>
      <c r="M807" s="34"/>
      <c r="N807" s="36" t="e">
        <f t="shared" si="14"/>
        <v>#DIV/0!</v>
      </c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 customHeight="1" x14ac:dyDescent="0.3">
      <c r="A808" t="s">
        <v>80</v>
      </c>
      <c r="B808" s="32"/>
      <c r="C808" s="33"/>
      <c r="D808" s="80"/>
      <c r="E808" s="34"/>
      <c r="F808" s="34"/>
      <c r="G808" s="35"/>
      <c r="H808" s="35"/>
      <c r="I808" s="35"/>
      <c r="J808" s="35"/>
      <c r="K808" s="34"/>
      <c r="L808" s="34"/>
      <c r="M808" s="34"/>
      <c r="N808" s="36" t="e">
        <f t="shared" si="14"/>
        <v>#DIV/0!</v>
      </c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 customHeight="1" x14ac:dyDescent="0.3">
      <c r="A809" t="s">
        <v>80</v>
      </c>
      <c r="B809" s="32"/>
      <c r="C809" s="33"/>
      <c r="D809" s="80"/>
      <c r="E809" s="34"/>
      <c r="F809" s="34"/>
      <c r="G809" s="35"/>
      <c r="H809" s="35"/>
      <c r="I809" s="35"/>
      <c r="J809" s="35"/>
      <c r="K809" s="34"/>
      <c r="L809" s="34"/>
      <c r="M809" s="34"/>
      <c r="N809" s="36" t="e">
        <f t="shared" si="14"/>
        <v>#DIV/0!</v>
      </c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 customHeight="1" x14ac:dyDescent="0.3">
      <c r="A810" t="s">
        <v>80</v>
      </c>
      <c r="B810" s="32"/>
      <c r="C810" s="33"/>
      <c r="D810" s="80"/>
      <c r="E810" s="34"/>
      <c r="F810" s="34"/>
      <c r="G810" s="35"/>
      <c r="H810" s="35"/>
      <c r="I810" s="35"/>
      <c r="J810" s="35"/>
      <c r="K810" s="34"/>
      <c r="L810" s="34"/>
      <c r="M810" s="34"/>
      <c r="N810" s="36" t="e">
        <f t="shared" si="14"/>
        <v>#DIV/0!</v>
      </c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 customHeight="1" x14ac:dyDescent="0.3">
      <c r="A811" t="s">
        <v>80</v>
      </c>
      <c r="B811" s="32"/>
      <c r="C811" s="33"/>
      <c r="D811" s="80"/>
      <c r="E811" s="34"/>
      <c r="F811" s="34"/>
      <c r="G811" s="35"/>
      <c r="H811" s="35"/>
      <c r="I811" s="35"/>
      <c r="J811" s="35"/>
      <c r="K811" s="34"/>
      <c r="L811" s="34"/>
      <c r="M811" s="34"/>
      <c r="N811" s="36" t="e">
        <f t="shared" si="14"/>
        <v>#DIV/0!</v>
      </c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 customHeight="1" x14ac:dyDescent="0.3">
      <c r="A812" t="s">
        <v>80</v>
      </c>
      <c r="B812" s="32"/>
      <c r="C812" s="33"/>
      <c r="D812" s="80"/>
      <c r="E812" s="34"/>
      <c r="F812" s="34"/>
      <c r="G812" s="35"/>
      <c r="H812" s="35"/>
      <c r="I812" s="35"/>
      <c r="J812" s="35"/>
      <c r="K812" s="34"/>
      <c r="L812" s="34"/>
      <c r="M812" s="34"/>
      <c r="N812" s="36" t="e">
        <f t="shared" si="14"/>
        <v>#DIV/0!</v>
      </c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 customHeight="1" x14ac:dyDescent="0.3">
      <c r="A813" t="s">
        <v>80</v>
      </c>
      <c r="B813" s="32"/>
      <c r="C813" s="33"/>
      <c r="D813" s="80"/>
      <c r="E813" s="34"/>
      <c r="F813" s="34"/>
      <c r="G813" s="35"/>
      <c r="H813" s="35"/>
      <c r="I813" s="35"/>
      <c r="J813" s="35"/>
      <c r="K813" s="34"/>
      <c r="L813" s="34"/>
      <c r="M813" s="34"/>
      <c r="N813" s="36" t="e">
        <f t="shared" si="14"/>
        <v>#DIV/0!</v>
      </c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 customHeight="1" x14ac:dyDescent="0.3">
      <c r="A814" t="s">
        <v>80</v>
      </c>
      <c r="B814" s="32"/>
      <c r="C814" s="33"/>
      <c r="D814" s="80"/>
      <c r="E814" s="34"/>
      <c r="F814" s="34"/>
      <c r="G814" s="35"/>
      <c r="H814" s="35"/>
      <c r="I814" s="35"/>
      <c r="J814" s="35"/>
      <c r="K814" s="34"/>
      <c r="L814" s="34"/>
      <c r="M814" s="34"/>
      <c r="N814" s="36" t="e">
        <f t="shared" si="14"/>
        <v>#DIV/0!</v>
      </c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 customHeight="1" x14ac:dyDescent="0.3">
      <c r="A815" t="s">
        <v>80</v>
      </c>
      <c r="B815" s="32"/>
      <c r="C815" s="33"/>
      <c r="D815" s="80"/>
      <c r="E815" s="34"/>
      <c r="F815" s="34"/>
      <c r="G815" s="35"/>
      <c r="H815" s="35"/>
      <c r="I815" s="35"/>
      <c r="J815" s="35"/>
      <c r="K815" s="34"/>
      <c r="L815" s="34"/>
      <c r="M815" s="34"/>
      <c r="N815" s="36" t="e">
        <f t="shared" si="14"/>
        <v>#DIV/0!</v>
      </c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 customHeight="1" x14ac:dyDescent="0.3">
      <c r="A816" t="s">
        <v>80</v>
      </c>
      <c r="B816" s="32"/>
      <c r="C816" s="33"/>
      <c r="D816" s="80"/>
      <c r="E816" s="34"/>
      <c r="F816" s="34"/>
      <c r="G816" s="35"/>
      <c r="H816" s="35"/>
      <c r="I816" s="35"/>
      <c r="J816" s="35"/>
      <c r="K816" s="34"/>
      <c r="L816" s="34"/>
      <c r="M816" s="34"/>
      <c r="N816" s="36" t="e">
        <f t="shared" si="14"/>
        <v>#DIV/0!</v>
      </c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 customHeight="1" x14ac:dyDescent="0.3">
      <c r="A817" t="s">
        <v>80</v>
      </c>
      <c r="B817" s="32"/>
      <c r="C817" s="33"/>
      <c r="D817" s="80"/>
      <c r="E817" s="34"/>
      <c r="F817" s="34"/>
      <c r="G817" s="35"/>
      <c r="H817" s="35"/>
      <c r="I817" s="35"/>
      <c r="J817" s="35"/>
      <c r="K817" s="34"/>
      <c r="L817" s="34"/>
      <c r="M817" s="34"/>
      <c r="N817" s="36" t="e">
        <f t="shared" si="14"/>
        <v>#DIV/0!</v>
      </c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 customHeight="1" x14ac:dyDescent="0.3">
      <c r="A818" t="s">
        <v>80</v>
      </c>
      <c r="B818" s="32"/>
      <c r="C818" s="33"/>
      <c r="D818" s="80"/>
      <c r="E818" s="34"/>
      <c r="F818" s="34"/>
      <c r="G818" s="35"/>
      <c r="H818" s="35"/>
      <c r="I818" s="35"/>
      <c r="J818" s="35"/>
      <c r="K818" s="34"/>
      <c r="L818" s="34"/>
      <c r="M818" s="34"/>
      <c r="N818" s="36" t="e">
        <f t="shared" si="14"/>
        <v>#DIV/0!</v>
      </c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 customHeight="1" x14ac:dyDescent="0.3">
      <c r="A819" t="s">
        <v>80</v>
      </c>
      <c r="B819" s="32"/>
      <c r="C819" s="33"/>
      <c r="D819" s="80"/>
      <c r="E819" s="34"/>
      <c r="F819" s="34"/>
      <c r="G819" s="35"/>
      <c r="H819" s="35"/>
      <c r="I819" s="35"/>
      <c r="J819" s="35"/>
      <c r="K819" s="34"/>
      <c r="L819" s="34"/>
      <c r="M819" s="34"/>
      <c r="N819" s="36" t="e">
        <f t="shared" si="14"/>
        <v>#DIV/0!</v>
      </c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 customHeight="1" x14ac:dyDescent="0.3">
      <c r="A820" t="s">
        <v>80</v>
      </c>
      <c r="B820" s="32"/>
      <c r="C820" s="33"/>
      <c r="D820" s="80"/>
      <c r="E820" s="34"/>
      <c r="F820" s="34"/>
      <c r="G820" s="35"/>
      <c r="H820" s="35"/>
      <c r="I820" s="35"/>
      <c r="J820" s="35"/>
      <c r="K820" s="34"/>
      <c r="L820" s="34"/>
      <c r="M820" s="34"/>
      <c r="N820" s="36" t="e">
        <f t="shared" si="14"/>
        <v>#DIV/0!</v>
      </c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 customHeight="1" x14ac:dyDescent="0.3">
      <c r="A821" t="s">
        <v>80</v>
      </c>
      <c r="B821" s="32"/>
      <c r="C821" s="33"/>
      <c r="D821" s="80"/>
      <c r="E821" s="34"/>
      <c r="F821" s="34"/>
      <c r="G821" s="35"/>
      <c r="H821" s="35"/>
      <c r="I821" s="35"/>
      <c r="J821" s="35"/>
      <c r="K821" s="34"/>
      <c r="L821" s="34"/>
      <c r="M821" s="34"/>
      <c r="N821" s="36" t="e">
        <f t="shared" si="14"/>
        <v>#DIV/0!</v>
      </c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 customHeight="1" x14ac:dyDescent="0.3">
      <c r="A822" t="s">
        <v>80</v>
      </c>
      <c r="B822" s="32"/>
      <c r="C822" s="33"/>
      <c r="D822" s="80"/>
      <c r="E822" s="34"/>
      <c r="F822" s="34"/>
      <c r="G822" s="35"/>
      <c r="H822" s="35"/>
      <c r="I822" s="35"/>
      <c r="J822" s="35"/>
      <c r="K822" s="34"/>
      <c r="L822" s="34"/>
      <c r="M822" s="34"/>
      <c r="N822" s="36" t="e">
        <f t="shared" si="14"/>
        <v>#DIV/0!</v>
      </c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 customHeight="1" x14ac:dyDescent="0.3">
      <c r="A823" t="s">
        <v>80</v>
      </c>
      <c r="B823" s="32"/>
      <c r="C823" s="33"/>
      <c r="D823" s="80"/>
      <c r="E823" s="34"/>
      <c r="F823" s="34"/>
      <c r="G823" s="35"/>
      <c r="H823" s="35"/>
      <c r="I823" s="35"/>
      <c r="J823" s="35"/>
      <c r="K823" s="34"/>
      <c r="L823" s="34"/>
      <c r="M823" s="34"/>
      <c r="N823" s="36" t="e">
        <f t="shared" si="14"/>
        <v>#DIV/0!</v>
      </c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 customHeight="1" x14ac:dyDescent="0.3">
      <c r="A824" t="s">
        <v>80</v>
      </c>
      <c r="B824" s="32"/>
      <c r="C824" s="33"/>
      <c r="D824" s="80"/>
      <c r="E824" s="34"/>
      <c r="F824" s="34"/>
      <c r="G824" s="35"/>
      <c r="H824" s="35"/>
      <c r="I824" s="35"/>
      <c r="J824" s="35"/>
      <c r="K824" s="34"/>
      <c r="L824" s="34"/>
      <c r="M824" s="34"/>
      <c r="N824" s="36" t="e">
        <f t="shared" si="14"/>
        <v>#DIV/0!</v>
      </c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 customHeight="1" x14ac:dyDescent="0.3">
      <c r="A825" t="s">
        <v>80</v>
      </c>
      <c r="B825" s="32"/>
      <c r="C825" s="33"/>
      <c r="D825" s="80"/>
      <c r="E825" s="34"/>
      <c r="F825" s="34"/>
      <c r="G825" s="35"/>
      <c r="H825" s="35"/>
      <c r="I825" s="35"/>
      <c r="J825" s="35"/>
      <c r="K825" s="34"/>
      <c r="L825" s="34"/>
      <c r="M825" s="34"/>
      <c r="N825" s="36" t="e">
        <f t="shared" si="14"/>
        <v>#DIV/0!</v>
      </c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 customHeight="1" x14ac:dyDescent="0.3">
      <c r="A826" t="s">
        <v>80</v>
      </c>
      <c r="B826" s="32"/>
      <c r="C826" s="33"/>
      <c r="D826" s="80"/>
      <c r="E826" s="34"/>
      <c r="F826" s="34"/>
      <c r="G826" s="35"/>
      <c r="H826" s="35"/>
      <c r="I826" s="35"/>
      <c r="J826" s="35"/>
      <c r="K826" s="34"/>
      <c r="L826" s="34"/>
      <c r="M826" s="34"/>
      <c r="N826" s="36" t="e">
        <f t="shared" si="14"/>
        <v>#DIV/0!</v>
      </c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 customHeight="1" x14ac:dyDescent="0.3">
      <c r="A827" t="s">
        <v>80</v>
      </c>
      <c r="B827" s="32"/>
      <c r="C827" s="33"/>
      <c r="D827" s="80"/>
      <c r="E827" s="34"/>
      <c r="F827" s="34"/>
      <c r="G827" s="35"/>
      <c r="H827" s="35"/>
      <c r="I827" s="35"/>
      <c r="J827" s="35"/>
      <c r="K827" s="34"/>
      <c r="L827" s="34"/>
      <c r="M827" s="34"/>
      <c r="N827" s="36" t="e">
        <f t="shared" si="14"/>
        <v>#DIV/0!</v>
      </c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 customHeight="1" x14ac:dyDescent="0.3">
      <c r="A828" t="s">
        <v>80</v>
      </c>
      <c r="B828" s="32"/>
      <c r="C828" s="33"/>
      <c r="D828" s="80"/>
      <c r="E828" s="34"/>
      <c r="F828" s="34"/>
      <c r="G828" s="35"/>
      <c r="H828" s="35"/>
      <c r="I828" s="35"/>
      <c r="J828" s="35"/>
      <c r="K828" s="34"/>
      <c r="L828" s="34"/>
      <c r="M828" s="34"/>
      <c r="N828" s="36" t="e">
        <f t="shared" si="14"/>
        <v>#DIV/0!</v>
      </c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 customHeight="1" x14ac:dyDescent="0.3">
      <c r="A829" t="s">
        <v>80</v>
      </c>
      <c r="B829" s="32"/>
      <c r="C829" s="33"/>
      <c r="D829" s="80"/>
      <c r="E829" s="34"/>
      <c r="F829" s="34"/>
      <c r="G829" s="35"/>
      <c r="H829" s="35"/>
      <c r="I829" s="35"/>
      <c r="J829" s="35"/>
      <c r="K829" s="34"/>
      <c r="L829" s="34"/>
      <c r="M829" s="34"/>
      <c r="N829" s="36" t="e">
        <f t="shared" si="14"/>
        <v>#DIV/0!</v>
      </c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 customHeight="1" x14ac:dyDescent="0.3">
      <c r="A830" t="s">
        <v>80</v>
      </c>
      <c r="B830" s="32"/>
      <c r="C830" s="33"/>
      <c r="D830" s="80"/>
      <c r="E830" s="34"/>
      <c r="F830" s="34"/>
      <c r="G830" s="35"/>
      <c r="H830" s="35"/>
      <c r="I830" s="35"/>
      <c r="J830" s="35"/>
      <c r="K830" s="34"/>
      <c r="L830" s="34"/>
      <c r="M830" s="34"/>
      <c r="N830" s="36" t="e">
        <f t="shared" si="14"/>
        <v>#DIV/0!</v>
      </c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 customHeight="1" x14ac:dyDescent="0.3">
      <c r="A831" t="s">
        <v>80</v>
      </c>
      <c r="B831" s="32"/>
      <c r="C831" s="33"/>
      <c r="D831" s="80"/>
      <c r="E831" s="34"/>
      <c r="F831" s="34"/>
      <c r="G831" s="35"/>
      <c r="H831" s="35"/>
      <c r="I831" s="35"/>
      <c r="J831" s="35"/>
      <c r="K831" s="34"/>
      <c r="L831" s="34"/>
      <c r="M831" s="34"/>
      <c r="N831" s="36" t="e">
        <f t="shared" si="14"/>
        <v>#DIV/0!</v>
      </c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 customHeight="1" x14ac:dyDescent="0.3">
      <c r="A832" t="s">
        <v>80</v>
      </c>
      <c r="B832" s="32"/>
      <c r="C832" s="33"/>
      <c r="D832" s="80"/>
      <c r="E832" s="34"/>
      <c r="F832" s="34"/>
      <c r="G832" s="35"/>
      <c r="H832" s="35"/>
      <c r="I832" s="35"/>
      <c r="J832" s="35"/>
      <c r="K832" s="34"/>
      <c r="L832" s="34"/>
      <c r="M832" s="34"/>
      <c r="N832" s="36" t="e">
        <f t="shared" si="14"/>
        <v>#DIV/0!</v>
      </c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 customHeight="1" x14ac:dyDescent="0.3">
      <c r="A833" t="s">
        <v>80</v>
      </c>
      <c r="B833" s="32"/>
      <c r="C833" s="33"/>
      <c r="D833" s="80"/>
      <c r="E833" s="34"/>
      <c r="F833" s="34"/>
      <c r="G833" s="35"/>
      <c r="H833" s="35"/>
      <c r="I833" s="35"/>
      <c r="J833" s="35"/>
      <c r="K833" s="34"/>
      <c r="L833" s="34"/>
      <c r="M833" s="34"/>
      <c r="N833" s="36" t="e">
        <f t="shared" si="14"/>
        <v>#DIV/0!</v>
      </c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 customHeight="1" x14ac:dyDescent="0.3">
      <c r="A834" t="s">
        <v>80</v>
      </c>
      <c r="B834" s="32"/>
      <c r="C834" s="33"/>
      <c r="D834" s="80"/>
      <c r="E834" s="34"/>
      <c r="F834" s="34"/>
      <c r="G834" s="35"/>
      <c r="H834" s="35"/>
      <c r="I834" s="35"/>
      <c r="J834" s="35"/>
      <c r="K834" s="34"/>
      <c r="L834" s="34"/>
      <c r="M834" s="34"/>
      <c r="N834" s="36" t="e">
        <f t="shared" si="14"/>
        <v>#DIV/0!</v>
      </c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 customHeight="1" x14ac:dyDescent="0.3">
      <c r="A835" t="s">
        <v>80</v>
      </c>
      <c r="B835" s="32"/>
      <c r="C835" s="33"/>
      <c r="D835" s="80"/>
      <c r="E835" s="34"/>
      <c r="F835" s="34"/>
      <c r="G835" s="35"/>
      <c r="H835" s="35"/>
      <c r="I835" s="35"/>
      <c r="J835" s="35"/>
      <c r="K835" s="34"/>
      <c r="L835" s="34"/>
      <c r="M835" s="34"/>
      <c r="N835" s="36" t="e">
        <f t="shared" si="14"/>
        <v>#DIV/0!</v>
      </c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 customHeight="1" x14ac:dyDescent="0.3">
      <c r="A836" t="s">
        <v>80</v>
      </c>
      <c r="B836" s="32"/>
      <c r="C836" s="33"/>
      <c r="D836" s="80"/>
      <c r="E836" s="34"/>
      <c r="F836" s="34"/>
      <c r="G836" s="35"/>
      <c r="H836" s="35"/>
      <c r="I836" s="35"/>
      <c r="J836" s="35"/>
      <c r="K836" s="34"/>
      <c r="L836" s="34"/>
      <c r="M836" s="34"/>
      <c r="N836" s="36" t="e">
        <f t="shared" si="14"/>
        <v>#DIV/0!</v>
      </c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 customHeight="1" x14ac:dyDescent="0.3">
      <c r="A837" t="s">
        <v>80</v>
      </c>
      <c r="B837" s="32"/>
      <c r="C837" s="33"/>
      <c r="D837" s="80"/>
      <c r="E837" s="34"/>
      <c r="F837" s="34"/>
      <c r="G837" s="35"/>
      <c r="H837" s="35"/>
      <c r="I837" s="35"/>
      <c r="J837" s="35"/>
      <c r="K837" s="34"/>
      <c r="L837" s="34"/>
      <c r="M837" s="34"/>
      <c r="N837" s="36" t="e">
        <f t="shared" si="14"/>
        <v>#DIV/0!</v>
      </c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 customHeight="1" x14ac:dyDescent="0.3">
      <c r="A838" t="s">
        <v>80</v>
      </c>
      <c r="B838" s="32"/>
      <c r="C838" s="33"/>
      <c r="D838" s="80"/>
      <c r="E838" s="34"/>
      <c r="F838" s="34"/>
      <c r="G838" s="35"/>
      <c r="H838" s="35"/>
      <c r="I838" s="35"/>
      <c r="J838" s="35"/>
      <c r="K838" s="34"/>
      <c r="L838" s="34"/>
      <c r="M838" s="34"/>
      <c r="N838" s="36" t="e">
        <f t="shared" si="14"/>
        <v>#DIV/0!</v>
      </c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 customHeight="1" x14ac:dyDescent="0.3">
      <c r="A839" t="s">
        <v>80</v>
      </c>
      <c r="B839" s="32"/>
      <c r="C839" s="33"/>
      <c r="D839" s="80"/>
      <c r="E839" s="34"/>
      <c r="F839" s="34"/>
      <c r="G839" s="35"/>
      <c r="H839" s="35"/>
      <c r="I839" s="35"/>
      <c r="J839" s="35"/>
      <c r="K839" s="34"/>
      <c r="L839" s="34"/>
      <c r="M839" s="34"/>
      <c r="N839" s="36" t="e">
        <f t="shared" si="14"/>
        <v>#DIV/0!</v>
      </c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 customHeight="1" x14ac:dyDescent="0.3">
      <c r="A840" t="s">
        <v>80</v>
      </c>
      <c r="B840" s="32"/>
      <c r="C840" s="33"/>
      <c r="D840" s="80"/>
      <c r="E840" s="34"/>
      <c r="F840" s="34"/>
      <c r="G840" s="35"/>
      <c r="H840" s="35"/>
      <c r="I840" s="35"/>
      <c r="J840" s="35"/>
      <c r="K840" s="34"/>
      <c r="L840" s="34"/>
      <c r="M840" s="34"/>
      <c r="N840" s="36" t="e">
        <f t="shared" si="14"/>
        <v>#DIV/0!</v>
      </c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 customHeight="1" x14ac:dyDescent="0.3">
      <c r="A841" t="s">
        <v>80</v>
      </c>
      <c r="B841" s="32"/>
      <c r="C841" s="33"/>
      <c r="D841" s="80"/>
      <c r="E841" s="34"/>
      <c r="F841" s="34"/>
      <c r="G841" s="35"/>
      <c r="H841" s="35"/>
      <c r="I841" s="35"/>
      <c r="J841" s="35"/>
      <c r="K841" s="34"/>
      <c r="L841" s="34"/>
      <c r="M841" s="34"/>
      <c r="N841" s="36" t="e">
        <f t="shared" si="14"/>
        <v>#DIV/0!</v>
      </c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 customHeight="1" x14ac:dyDescent="0.3">
      <c r="A842" t="s">
        <v>80</v>
      </c>
      <c r="B842" s="32"/>
      <c r="C842" s="33"/>
      <c r="D842" s="80"/>
      <c r="E842" s="34"/>
      <c r="F842" s="34"/>
      <c r="G842" s="35"/>
      <c r="H842" s="35"/>
      <c r="I842" s="35"/>
      <c r="J842" s="35"/>
      <c r="K842" s="34"/>
      <c r="L842" s="34"/>
      <c r="M842" s="34"/>
      <c r="N842" s="36" t="e">
        <f t="shared" si="14"/>
        <v>#DIV/0!</v>
      </c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 customHeight="1" x14ac:dyDescent="0.3">
      <c r="A843" t="s">
        <v>80</v>
      </c>
      <c r="B843" s="33"/>
      <c r="C843" s="33"/>
      <c r="D843" s="80"/>
      <c r="E843" s="34"/>
      <c r="F843" s="34"/>
      <c r="G843" s="35"/>
      <c r="H843" s="35"/>
      <c r="I843" s="35"/>
      <c r="J843" s="35"/>
      <c r="K843" s="34"/>
      <c r="L843" s="34"/>
      <c r="M843" s="34"/>
      <c r="N843" s="36" t="e">
        <f t="shared" si="14"/>
        <v>#DIV/0!</v>
      </c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 customHeight="1" x14ac:dyDescent="0.3">
      <c r="A844" t="s">
        <v>80</v>
      </c>
      <c r="B844" s="33"/>
      <c r="C844" s="33"/>
      <c r="D844" s="80"/>
      <c r="E844" s="34"/>
      <c r="F844" s="34"/>
      <c r="G844" s="35"/>
      <c r="H844" s="35"/>
      <c r="I844" s="35"/>
      <c r="J844" s="35"/>
      <c r="K844" s="34"/>
      <c r="L844" s="34"/>
      <c r="M844" s="34"/>
      <c r="N844" s="36" t="e">
        <f t="shared" si="14"/>
        <v>#DIV/0!</v>
      </c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 customHeight="1" x14ac:dyDescent="0.3">
      <c r="A845" t="s">
        <v>80</v>
      </c>
      <c r="B845" s="33"/>
      <c r="C845" s="33"/>
      <c r="D845" s="80"/>
      <c r="E845" s="34"/>
      <c r="F845" s="34"/>
      <c r="G845" s="35"/>
      <c r="H845" s="35"/>
      <c r="I845" s="35"/>
      <c r="J845" s="35"/>
      <c r="K845" s="34"/>
      <c r="L845" s="34"/>
      <c r="M845" s="34"/>
      <c r="N845" s="36" t="e">
        <f t="shared" si="14"/>
        <v>#DIV/0!</v>
      </c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 customHeight="1" x14ac:dyDescent="0.3">
      <c r="A846" t="s">
        <v>80</v>
      </c>
      <c r="B846" s="33"/>
      <c r="C846" s="33"/>
      <c r="D846" s="80"/>
      <c r="E846" s="34"/>
      <c r="F846" s="34"/>
      <c r="G846" s="35"/>
      <c r="H846" s="35"/>
      <c r="I846" s="35"/>
      <c r="J846" s="35"/>
      <c r="K846" s="34"/>
      <c r="L846" s="34"/>
      <c r="M846" s="34"/>
      <c r="N846" s="36" t="e">
        <f t="shared" si="14"/>
        <v>#DIV/0!</v>
      </c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 customHeight="1" x14ac:dyDescent="0.3">
      <c r="A847" t="s">
        <v>80</v>
      </c>
      <c r="B847" s="33"/>
      <c r="C847" s="33"/>
      <c r="D847" s="80"/>
      <c r="E847" s="34"/>
      <c r="F847" s="34"/>
      <c r="G847" s="35"/>
      <c r="H847" s="35"/>
      <c r="I847" s="35"/>
      <c r="J847" s="35"/>
      <c r="K847" s="34"/>
      <c r="L847" s="34"/>
      <c r="M847" s="34"/>
      <c r="N847" s="36" t="e">
        <f t="shared" si="14"/>
        <v>#DIV/0!</v>
      </c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 customHeight="1" x14ac:dyDescent="0.3">
      <c r="A848" t="s">
        <v>80</v>
      </c>
      <c r="B848" s="33"/>
      <c r="C848" s="33"/>
      <c r="D848" s="80"/>
      <c r="E848" s="34"/>
      <c r="F848" s="34"/>
      <c r="G848" s="35"/>
      <c r="H848" s="35"/>
      <c r="I848" s="35"/>
      <c r="J848" s="35"/>
      <c r="K848" s="34"/>
      <c r="L848" s="34"/>
      <c r="M848" s="34"/>
      <c r="N848" s="36" t="e">
        <f t="shared" si="14"/>
        <v>#DIV/0!</v>
      </c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 customHeight="1" x14ac:dyDescent="0.3">
      <c r="A849" t="s">
        <v>80</v>
      </c>
      <c r="B849" s="33"/>
      <c r="C849" s="33"/>
      <c r="D849" s="80"/>
      <c r="E849" s="34"/>
      <c r="F849" s="34"/>
      <c r="G849" s="35"/>
      <c r="H849" s="35"/>
      <c r="I849" s="35"/>
      <c r="J849" s="35"/>
      <c r="K849" s="34"/>
      <c r="L849" s="34"/>
      <c r="M849" s="34"/>
      <c r="N849" s="36" t="e">
        <f t="shared" si="14"/>
        <v>#DIV/0!</v>
      </c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 customHeight="1" x14ac:dyDescent="0.3">
      <c r="A850" t="s">
        <v>80</v>
      </c>
      <c r="B850" s="33"/>
      <c r="C850" s="33"/>
      <c r="D850" s="80"/>
      <c r="E850" s="34"/>
      <c r="F850" s="34"/>
      <c r="G850" s="35"/>
      <c r="H850" s="35"/>
      <c r="I850" s="35"/>
      <c r="J850" s="35"/>
      <c r="K850" s="34"/>
      <c r="L850" s="34"/>
      <c r="M850" s="34"/>
      <c r="N850" s="36" t="e">
        <f t="shared" si="14"/>
        <v>#DIV/0!</v>
      </c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 customHeight="1" x14ac:dyDescent="0.3">
      <c r="A851" t="s">
        <v>80</v>
      </c>
      <c r="B851" s="33"/>
      <c r="C851" s="33"/>
      <c r="D851" s="80"/>
      <c r="E851" s="34"/>
      <c r="F851" s="34"/>
      <c r="G851" s="35"/>
      <c r="H851" s="35"/>
      <c r="I851" s="35"/>
      <c r="J851" s="35"/>
      <c r="K851" s="34"/>
      <c r="L851" s="34"/>
      <c r="M851" s="34"/>
      <c r="N851" s="36" t="e">
        <f t="shared" si="14"/>
        <v>#DIV/0!</v>
      </c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 customHeight="1" x14ac:dyDescent="0.3">
      <c r="A852" t="s">
        <v>80</v>
      </c>
      <c r="B852" s="33"/>
      <c r="C852" s="33"/>
      <c r="D852" s="80"/>
      <c r="E852" s="34"/>
      <c r="F852" s="34"/>
      <c r="G852" s="35"/>
      <c r="H852" s="35"/>
      <c r="I852" s="35"/>
      <c r="J852" s="35"/>
      <c r="K852" s="34"/>
      <c r="L852" s="34"/>
      <c r="M852" s="34"/>
      <c r="N852" s="36" t="e">
        <f t="shared" si="14"/>
        <v>#DIV/0!</v>
      </c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 customHeight="1" x14ac:dyDescent="0.3">
      <c r="A853" t="s">
        <v>80</v>
      </c>
      <c r="B853" s="33"/>
      <c r="C853" s="33"/>
      <c r="D853" s="80"/>
      <c r="E853" s="34"/>
      <c r="F853" s="34"/>
      <c r="G853" s="35"/>
      <c r="H853" s="35"/>
      <c r="I853" s="35"/>
      <c r="J853" s="35"/>
      <c r="K853" s="34"/>
      <c r="L853" s="34"/>
      <c r="M853" s="34"/>
      <c r="N853" s="36" t="e">
        <f t="shared" si="14"/>
        <v>#DIV/0!</v>
      </c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 customHeight="1" x14ac:dyDescent="0.3">
      <c r="A854" t="s">
        <v>80</v>
      </c>
      <c r="B854" s="33"/>
      <c r="C854" s="33"/>
      <c r="D854" s="80"/>
      <c r="E854" s="34"/>
      <c r="F854" s="34"/>
      <c r="G854" s="35"/>
      <c r="H854" s="35"/>
      <c r="I854" s="35"/>
      <c r="J854" s="35"/>
      <c r="K854" s="34"/>
      <c r="L854" s="34"/>
      <c r="M854" s="34"/>
      <c r="N854" s="36" t="e">
        <f t="shared" si="14"/>
        <v>#DIV/0!</v>
      </c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 customHeight="1" x14ac:dyDescent="0.3">
      <c r="A855" t="s">
        <v>80</v>
      </c>
      <c r="B855" s="33"/>
      <c r="C855" s="33"/>
      <c r="D855" s="80"/>
      <c r="E855" s="34"/>
      <c r="F855" s="34"/>
      <c r="G855" s="35"/>
      <c r="H855" s="35"/>
      <c r="I855" s="35"/>
      <c r="J855" s="35"/>
      <c r="K855" s="34"/>
      <c r="L855" s="34"/>
      <c r="M855" s="34"/>
      <c r="N855" s="36" t="e">
        <f t="shared" si="14"/>
        <v>#DIV/0!</v>
      </c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 customHeight="1" x14ac:dyDescent="0.3">
      <c r="A856" t="s">
        <v>80</v>
      </c>
      <c r="B856" s="33"/>
      <c r="C856" s="33"/>
      <c r="D856" s="80"/>
      <c r="E856" s="34"/>
      <c r="F856" s="34"/>
      <c r="G856" s="35"/>
      <c r="H856" s="35"/>
      <c r="I856" s="35"/>
      <c r="J856" s="35"/>
      <c r="K856" s="34"/>
      <c r="L856" s="34"/>
      <c r="M856" s="34"/>
      <c r="N856" s="36" t="e">
        <f t="shared" si="14"/>
        <v>#DIV/0!</v>
      </c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 customHeight="1" x14ac:dyDescent="0.3">
      <c r="A857" t="s">
        <v>80</v>
      </c>
      <c r="B857" s="33"/>
      <c r="C857" s="33"/>
      <c r="D857" s="80"/>
      <c r="E857" s="34"/>
      <c r="F857" s="34"/>
      <c r="G857" s="35"/>
      <c r="H857" s="35"/>
      <c r="I857" s="35"/>
      <c r="J857" s="35"/>
      <c r="K857" s="34"/>
      <c r="L857" s="34"/>
      <c r="M857" s="34"/>
      <c r="N857" s="36" t="e">
        <f t="shared" si="14"/>
        <v>#DIV/0!</v>
      </c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 customHeight="1" x14ac:dyDescent="0.3">
      <c r="A858" t="s">
        <v>80</v>
      </c>
      <c r="B858" s="33"/>
      <c r="C858" s="33"/>
      <c r="D858" s="80"/>
      <c r="E858" s="34"/>
      <c r="F858" s="34"/>
      <c r="G858" s="35"/>
      <c r="H858" s="35"/>
      <c r="I858" s="35"/>
      <c r="J858" s="35"/>
      <c r="K858" s="34"/>
      <c r="L858" s="34"/>
      <c r="M858" s="34"/>
      <c r="N858" s="36" t="e">
        <f t="shared" si="14"/>
        <v>#DIV/0!</v>
      </c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 customHeight="1" x14ac:dyDescent="0.3">
      <c r="A859" t="s">
        <v>80</v>
      </c>
      <c r="B859" s="33"/>
      <c r="C859" s="33"/>
      <c r="D859" s="80"/>
      <c r="E859" s="34"/>
      <c r="F859" s="34"/>
      <c r="G859" s="35"/>
      <c r="H859" s="35"/>
      <c r="I859" s="35"/>
      <c r="J859" s="35"/>
      <c r="K859" s="34"/>
      <c r="L859" s="34"/>
      <c r="M859" s="34"/>
      <c r="N859" s="36" t="e">
        <f t="shared" si="14"/>
        <v>#DIV/0!</v>
      </c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 customHeight="1" x14ac:dyDescent="0.3">
      <c r="A860" t="s">
        <v>80</v>
      </c>
      <c r="B860" s="33"/>
      <c r="C860" s="33"/>
      <c r="D860" s="80"/>
      <c r="E860" s="34"/>
      <c r="F860" s="34"/>
      <c r="G860" s="35"/>
      <c r="H860" s="35"/>
      <c r="I860" s="35"/>
      <c r="J860" s="35"/>
      <c r="K860" s="34"/>
      <c r="L860" s="34"/>
      <c r="M860" s="34"/>
      <c r="N860" s="36" t="e">
        <f t="shared" si="14"/>
        <v>#DIV/0!</v>
      </c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 customHeight="1" x14ac:dyDescent="0.3">
      <c r="A861" t="s">
        <v>80</v>
      </c>
      <c r="B861" s="33"/>
      <c r="C861" s="33"/>
      <c r="D861" s="80"/>
      <c r="E861" s="34"/>
      <c r="F861" s="34"/>
      <c r="G861" s="35"/>
      <c r="H861" s="35"/>
      <c r="I861" s="35"/>
      <c r="J861" s="35"/>
      <c r="K861" s="34"/>
      <c r="L861" s="34"/>
      <c r="M861" s="34"/>
      <c r="N861" s="36" t="e">
        <f t="shared" si="14"/>
        <v>#DIV/0!</v>
      </c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 customHeight="1" x14ac:dyDescent="0.3">
      <c r="A862" t="s">
        <v>80</v>
      </c>
      <c r="B862" s="33"/>
      <c r="C862" s="33"/>
      <c r="D862" s="80"/>
      <c r="E862" s="34"/>
      <c r="F862" s="34"/>
      <c r="G862" s="35"/>
      <c r="H862" s="35"/>
      <c r="I862" s="35"/>
      <c r="J862" s="35"/>
      <c r="K862" s="34"/>
      <c r="L862" s="34"/>
      <c r="M862" s="34"/>
      <c r="N862" s="36" t="e">
        <f t="shared" ref="N862:N925" si="15">L862/I862</f>
        <v>#DIV/0!</v>
      </c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 customHeight="1" x14ac:dyDescent="0.3">
      <c r="A863" t="s">
        <v>80</v>
      </c>
      <c r="B863" s="33"/>
      <c r="C863" s="33"/>
      <c r="D863" s="80"/>
      <c r="E863" s="34"/>
      <c r="F863" s="34"/>
      <c r="G863" s="35"/>
      <c r="H863" s="35"/>
      <c r="I863" s="35"/>
      <c r="J863" s="35"/>
      <c r="K863" s="34"/>
      <c r="L863" s="34"/>
      <c r="M863" s="34"/>
      <c r="N863" s="36" t="e">
        <f t="shared" si="15"/>
        <v>#DIV/0!</v>
      </c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 customHeight="1" x14ac:dyDescent="0.3">
      <c r="A864" t="s">
        <v>80</v>
      </c>
      <c r="B864" s="33"/>
      <c r="C864" s="33"/>
      <c r="D864" s="80"/>
      <c r="E864" s="34"/>
      <c r="F864" s="34"/>
      <c r="G864" s="35"/>
      <c r="H864" s="35"/>
      <c r="I864" s="35"/>
      <c r="J864" s="35"/>
      <c r="K864" s="34"/>
      <c r="L864" s="34"/>
      <c r="M864" s="34"/>
      <c r="N864" s="36" t="e">
        <f t="shared" si="15"/>
        <v>#DIV/0!</v>
      </c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 customHeight="1" x14ac:dyDescent="0.3">
      <c r="A865" t="s">
        <v>80</v>
      </c>
      <c r="B865" s="33"/>
      <c r="C865" s="33"/>
      <c r="D865" s="80"/>
      <c r="E865" s="34"/>
      <c r="F865" s="34"/>
      <c r="G865" s="35"/>
      <c r="H865" s="35"/>
      <c r="I865" s="35"/>
      <c r="J865" s="35"/>
      <c r="K865" s="34"/>
      <c r="L865" s="34"/>
      <c r="M865" s="34"/>
      <c r="N865" s="36" t="e">
        <f t="shared" si="15"/>
        <v>#DIV/0!</v>
      </c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 customHeight="1" x14ac:dyDescent="0.3">
      <c r="A866" t="s">
        <v>80</v>
      </c>
      <c r="B866" s="33"/>
      <c r="C866" s="33"/>
      <c r="D866" s="80"/>
      <c r="E866" s="34"/>
      <c r="F866" s="34"/>
      <c r="G866" s="35"/>
      <c r="H866" s="35"/>
      <c r="I866" s="35"/>
      <c r="J866" s="35"/>
      <c r="K866" s="34"/>
      <c r="L866" s="34"/>
      <c r="M866" s="34"/>
      <c r="N866" s="36" t="e">
        <f t="shared" si="15"/>
        <v>#DIV/0!</v>
      </c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 customHeight="1" x14ac:dyDescent="0.3">
      <c r="A867" t="s">
        <v>80</v>
      </c>
      <c r="B867" s="33"/>
      <c r="C867" s="33"/>
      <c r="D867" s="80"/>
      <c r="E867" s="34"/>
      <c r="F867" s="34"/>
      <c r="G867" s="35"/>
      <c r="H867" s="35"/>
      <c r="I867" s="35"/>
      <c r="J867" s="35"/>
      <c r="K867" s="34"/>
      <c r="L867" s="34"/>
      <c r="M867" s="34"/>
      <c r="N867" s="36" t="e">
        <f t="shared" si="15"/>
        <v>#DIV/0!</v>
      </c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 customHeight="1" x14ac:dyDescent="0.3">
      <c r="A868" t="s">
        <v>80</v>
      </c>
      <c r="B868" s="33"/>
      <c r="C868" s="33"/>
      <c r="D868" s="80"/>
      <c r="E868" s="34"/>
      <c r="F868" s="34"/>
      <c r="G868" s="35"/>
      <c r="H868" s="35"/>
      <c r="I868" s="35"/>
      <c r="J868" s="35"/>
      <c r="K868" s="34"/>
      <c r="L868" s="34"/>
      <c r="M868" s="34"/>
      <c r="N868" s="36" t="e">
        <f t="shared" si="15"/>
        <v>#DIV/0!</v>
      </c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 customHeight="1" x14ac:dyDescent="0.3">
      <c r="A869" t="s">
        <v>80</v>
      </c>
      <c r="B869" s="33"/>
      <c r="C869" s="33"/>
      <c r="D869" s="80"/>
      <c r="E869" s="34"/>
      <c r="F869" s="34"/>
      <c r="G869" s="35"/>
      <c r="H869" s="35"/>
      <c r="I869" s="35"/>
      <c r="J869" s="35"/>
      <c r="K869" s="34"/>
      <c r="L869" s="34"/>
      <c r="M869" s="34"/>
      <c r="N869" s="36" t="e">
        <f t="shared" si="15"/>
        <v>#DIV/0!</v>
      </c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 customHeight="1" x14ac:dyDescent="0.3">
      <c r="A870" t="s">
        <v>80</v>
      </c>
      <c r="B870" s="33"/>
      <c r="C870" s="33"/>
      <c r="D870" s="80"/>
      <c r="E870" s="34"/>
      <c r="F870" s="34"/>
      <c r="G870" s="35"/>
      <c r="H870" s="35"/>
      <c r="I870" s="35"/>
      <c r="J870" s="35"/>
      <c r="K870" s="34"/>
      <c r="L870" s="34"/>
      <c r="M870" s="34"/>
      <c r="N870" s="36" t="e">
        <f t="shared" si="15"/>
        <v>#DIV/0!</v>
      </c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 customHeight="1" x14ac:dyDescent="0.3">
      <c r="A871" t="s">
        <v>80</v>
      </c>
      <c r="B871" s="33"/>
      <c r="C871" s="33"/>
      <c r="D871" s="80"/>
      <c r="E871" s="34"/>
      <c r="F871" s="34"/>
      <c r="G871" s="35"/>
      <c r="H871" s="35"/>
      <c r="I871" s="35"/>
      <c r="J871" s="35"/>
      <c r="K871" s="34"/>
      <c r="L871" s="34"/>
      <c r="M871" s="34"/>
      <c r="N871" s="36" t="e">
        <f t="shared" si="15"/>
        <v>#DIV/0!</v>
      </c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 customHeight="1" x14ac:dyDescent="0.3">
      <c r="A872" t="s">
        <v>80</v>
      </c>
      <c r="B872" s="33"/>
      <c r="C872" s="33"/>
      <c r="D872" s="80"/>
      <c r="E872" s="34"/>
      <c r="F872" s="34"/>
      <c r="G872" s="35"/>
      <c r="H872" s="35"/>
      <c r="I872" s="35"/>
      <c r="J872" s="35"/>
      <c r="K872" s="34"/>
      <c r="L872" s="34"/>
      <c r="M872" s="34"/>
      <c r="N872" s="36" t="e">
        <f t="shared" si="15"/>
        <v>#DIV/0!</v>
      </c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 customHeight="1" x14ac:dyDescent="0.3">
      <c r="A873" t="s">
        <v>80</v>
      </c>
      <c r="B873" s="33"/>
      <c r="C873" s="33"/>
      <c r="D873" s="80"/>
      <c r="E873" s="34"/>
      <c r="F873" s="34"/>
      <c r="G873" s="35"/>
      <c r="H873" s="35"/>
      <c r="I873" s="35"/>
      <c r="J873" s="35"/>
      <c r="K873" s="34"/>
      <c r="L873" s="34"/>
      <c r="M873" s="34"/>
      <c r="N873" s="36" t="e">
        <f t="shared" si="15"/>
        <v>#DIV/0!</v>
      </c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 customHeight="1" x14ac:dyDescent="0.3">
      <c r="A874" t="s">
        <v>80</v>
      </c>
      <c r="B874" s="33"/>
      <c r="C874" s="33"/>
      <c r="D874" s="80"/>
      <c r="E874" s="34"/>
      <c r="F874" s="34"/>
      <c r="G874" s="35"/>
      <c r="H874" s="35"/>
      <c r="I874" s="35"/>
      <c r="J874" s="35"/>
      <c r="K874" s="34"/>
      <c r="L874" s="34"/>
      <c r="M874" s="34"/>
      <c r="N874" s="36" t="e">
        <f t="shared" si="15"/>
        <v>#DIV/0!</v>
      </c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 customHeight="1" x14ac:dyDescent="0.3">
      <c r="A875" t="s">
        <v>80</v>
      </c>
      <c r="B875" s="33"/>
      <c r="C875" s="33"/>
      <c r="D875" s="80"/>
      <c r="E875" s="34"/>
      <c r="F875" s="34"/>
      <c r="G875" s="35"/>
      <c r="H875" s="35"/>
      <c r="I875" s="35"/>
      <c r="J875" s="35"/>
      <c r="K875" s="34"/>
      <c r="L875" s="34"/>
      <c r="M875" s="34"/>
      <c r="N875" s="36" t="e">
        <f t="shared" si="15"/>
        <v>#DIV/0!</v>
      </c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 customHeight="1" x14ac:dyDescent="0.3">
      <c r="A876" t="s">
        <v>80</v>
      </c>
      <c r="B876" s="33"/>
      <c r="C876" s="33"/>
      <c r="D876" s="80"/>
      <c r="E876" s="34"/>
      <c r="F876" s="34"/>
      <c r="G876" s="35"/>
      <c r="H876" s="35"/>
      <c r="I876" s="35"/>
      <c r="J876" s="35"/>
      <c r="K876" s="34"/>
      <c r="L876" s="34"/>
      <c r="M876" s="34"/>
      <c r="N876" s="36" t="e">
        <f t="shared" si="15"/>
        <v>#DIV/0!</v>
      </c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 customHeight="1" x14ac:dyDescent="0.3">
      <c r="A877" t="s">
        <v>80</v>
      </c>
      <c r="B877" s="33"/>
      <c r="C877" s="33"/>
      <c r="D877" s="80"/>
      <c r="E877" s="34"/>
      <c r="F877" s="34"/>
      <c r="G877" s="35"/>
      <c r="H877" s="35"/>
      <c r="I877" s="35"/>
      <c r="J877" s="35"/>
      <c r="K877" s="34"/>
      <c r="L877" s="34"/>
      <c r="M877" s="34"/>
      <c r="N877" s="36" t="e">
        <f t="shared" si="15"/>
        <v>#DIV/0!</v>
      </c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 customHeight="1" x14ac:dyDescent="0.3">
      <c r="A878" t="s">
        <v>80</v>
      </c>
      <c r="B878" s="33"/>
      <c r="C878" s="33"/>
      <c r="D878" s="80"/>
      <c r="E878" s="34"/>
      <c r="F878" s="34"/>
      <c r="G878" s="35"/>
      <c r="H878" s="35"/>
      <c r="I878" s="35"/>
      <c r="J878" s="35"/>
      <c r="K878" s="34"/>
      <c r="L878" s="34"/>
      <c r="M878" s="34"/>
      <c r="N878" s="36" t="e">
        <f t="shared" si="15"/>
        <v>#DIV/0!</v>
      </c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 customHeight="1" x14ac:dyDescent="0.3">
      <c r="A879" t="s">
        <v>80</v>
      </c>
      <c r="B879" s="33"/>
      <c r="C879" s="33"/>
      <c r="D879" s="80"/>
      <c r="E879" s="34"/>
      <c r="F879" s="34"/>
      <c r="G879" s="35"/>
      <c r="H879" s="35"/>
      <c r="I879" s="35"/>
      <c r="J879" s="35"/>
      <c r="K879" s="34"/>
      <c r="L879" s="34"/>
      <c r="M879" s="34"/>
      <c r="N879" s="36" t="e">
        <f t="shared" si="15"/>
        <v>#DIV/0!</v>
      </c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 customHeight="1" x14ac:dyDescent="0.3">
      <c r="A880" t="s">
        <v>80</v>
      </c>
      <c r="B880" s="33"/>
      <c r="C880" s="33"/>
      <c r="D880" s="80"/>
      <c r="E880" s="34"/>
      <c r="F880" s="34"/>
      <c r="G880" s="35"/>
      <c r="H880" s="35"/>
      <c r="I880" s="35"/>
      <c r="J880" s="35"/>
      <c r="K880" s="34"/>
      <c r="L880" s="34"/>
      <c r="M880" s="34"/>
      <c r="N880" s="36" t="e">
        <f t="shared" si="15"/>
        <v>#DIV/0!</v>
      </c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 customHeight="1" x14ac:dyDescent="0.3">
      <c r="A881" t="s">
        <v>80</v>
      </c>
      <c r="B881" s="33"/>
      <c r="C881" s="33"/>
      <c r="D881" s="80"/>
      <c r="E881" s="34"/>
      <c r="F881" s="34"/>
      <c r="G881" s="35"/>
      <c r="H881" s="35"/>
      <c r="I881" s="35"/>
      <c r="J881" s="35"/>
      <c r="K881" s="34"/>
      <c r="L881" s="34"/>
      <c r="M881" s="34"/>
      <c r="N881" s="36" t="e">
        <f t="shared" si="15"/>
        <v>#DIV/0!</v>
      </c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 customHeight="1" x14ac:dyDescent="0.3">
      <c r="A882" t="s">
        <v>80</v>
      </c>
      <c r="B882" s="33"/>
      <c r="C882" s="33"/>
      <c r="D882" s="80"/>
      <c r="E882" s="34"/>
      <c r="F882" s="34"/>
      <c r="G882" s="35"/>
      <c r="H882" s="35"/>
      <c r="I882" s="35"/>
      <c r="J882" s="35"/>
      <c r="K882" s="34"/>
      <c r="L882" s="34"/>
      <c r="M882" s="34"/>
      <c r="N882" s="36" t="e">
        <f t="shared" si="15"/>
        <v>#DIV/0!</v>
      </c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 customHeight="1" x14ac:dyDescent="0.3">
      <c r="A883" t="s">
        <v>80</v>
      </c>
      <c r="B883" s="33"/>
      <c r="C883" s="33"/>
      <c r="D883" s="80"/>
      <c r="E883" s="34"/>
      <c r="F883" s="34"/>
      <c r="G883" s="35"/>
      <c r="H883" s="35"/>
      <c r="I883" s="35"/>
      <c r="J883" s="35"/>
      <c r="K883" s="34"/>
      <c r="L883" s="34"/>
      <c r="M883" s="34"/>
      <c r="N883" s="36" t="e">
        <f t="shared" si="15"/>
        <v>#DIV/0!</v>
      </c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 customHeight="1" x14ac:dyDescent="0.3">
      <c r="A884" t="s">
        <v>80</v>
      </c>
      <c r="B884" s="33"/>
      <c r="C884" s="33"/>
      <c r="D884" s="80"/>
      <c r="E884" s="34"/>
      <c r="F884" s="34"/>
      <c r="G884" s="35"/>
      <c r="H884" s="35"/>
      <c r="I884" s="35"/>
      <c r="J884" s="35"/>
      <c r="K884" s="34"/>
      <c r="L884" s="34"/>
      <c r="M884" s="34"/>
      <c r="N884" s="36" t="e">
        <f t="shared" si="15"/>
        <v>#DIV/0!</v>
      </c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 customHeight="1" x14ac:dyDescent="0.3">
      <c r="A885" t="s">
        <v>80</v>
      </c>
      <c r="B885" s="33"/>
      <c r="C885" s="33"/>
      <c r="D885" s="80"/>
      <c r="E885" s="34"/>
      <c r="F885" s="34"/>
      <c r="G885" s="35"/>
      <c r="H885" s="35"/>
      <c r="I885" s="35"/>
      <c r="J885" s="35"/>
      <c r="K885" s="34"/>
      <c r="L885" s="34"/>
      <c r="M885" s="34"/>
      <c r="N885" s="36" t="e">
        <f t="shared" si="15"/>
        <v>#DIV/0!</v>
      </c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 customHeight="1" x14ac:dyDescent="0.3">
      <c r="A886" t="s">
        <v>80</v>
      </c>
      <c r="B886" s="33"/>
      <c r="C886" s="33"/>
      <c r="D886" s="80"/>
      <c r="E886" s="34"/>
      <c r="F886" s="34"/>
      <c r="G886" s="35"/>
      <c r="H886" s="35"/>
      <c r="I886" s="35"/>
      <c r="J886" s="35"/>
      <c r="K886" s="34"/>
      <c r="L886" s="34"/>
      <c r="M886" s="34"/>
      <c r="N886" s="36" t="e">
        <f t="shared" si="15"/>
        <v>#DIV/0!</v>
      </c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 customHeight="1" x14ac:dyDescent="0.3">
      <c r="A887" t="s">
        <v>80</v>
      </c>
      <c r="B887" s="32"/>
      <c r="C887" s="33"/>
      <c r="D887" s="80"/>
      <c r="E887" s="34"/>
      <c r="F887" s="34"/>
      <c r="G887" s="35"/>
      <c r="H887" s="35"/>
      <c r="I887" s="35"/>
      <c r="J887" s="35"/>
      <c r="K887" s="34"/>
      <c r="L887" s="34"/>
      <c r="M887" s="34"/>
      <c r="N887" s="36" t="e">
        <f t="shared" si="15"/>
        <v>#DIV/0!</v>
      </c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 customHeight="1" x14ac:dyDescent="0.3">
      <c r="A888" t="s">
        <v>80</v>
      </c>
      <c r="B888" s="33"/>
      <c r="C888" s="33"/>
      <c r="D888" s="80"/>
      <c r="E888" s="34"/>
      <c r="F888" s="34"/>
      <c r="G888" s="35"/>
      <c r="H888" s="35"/>
      <c r="I888" s="35"/>
      <c r="J888" s="35"/>
      <c r="K888" s="34"/>
      <c r="L888" s="34"/>
      <c r="M888" s="34"/>
      <c r="N888" s="36" t="e">
        <f t="shared" si="15"/>
        <v>#DIV/0!</v>
      </c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 customHeight="1" x14ac:dyDescent="0.3">
      <c r="A889" t="s">
        <v>80</v>
      </c>
      <c r="B889" s="33"/>
      <c r="C889" s="33"/>
      <c r="D889" s="80"/>
      <c r="E889" s="34"/>
      <c r="F889" s="34"/>
      <c r="G889" s="35"/>
      <c r="H889" s="35"/>
      <c r="I889" s="35"/>
      <c r="J889" s="35"/>
      <c r="K889" s="34"/>
      <c r="L889" s="34"/>
      <c r="M889" s="34"/>
      <c r="N889" s="36" t="e">
        <f t="shared" si="15"/>
        <v>#DIV/0!</v>
      </c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 customHeight="1" x14ac:dyDescent="0.3">
      <c r="A890" t="s">
        <v>80</v>
      </c>
      <c r="B890" s="33"/>
      <c r="C890" s="33"/>
      <c r="D890" s="80"/>
      <c r="E890" s="34"/>
      <c r="F890" s="34"/>
      <c r="G890" s="35"/>
      <c r="H890" s="35"/>
      <c r="I890" s="35"/>
      <c r="J890" s="35"/>
      <c r="K890" s="34"/>
      <c r="L890" s="34"/>
      <c r="M890" s="34"/>
      <c r="N890" s="36" t="e">
        <f t="shared" si="15"/>
        <v>#DIV/0!</v>
      </c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 customHeight="1" x14ac:dyDescent="0.3">
      <c r="A891" t="s">
        <v>80</v>
      </c>
      <c r="B891" s="33"/>
      <c r="C891" s="33"/>
      <c r="D891" s="80"/>
      <c r="E891" s="34"/>
      <c r="F891" s="34"/>
      <c r="G891" s="35"/>
      <c r="H891" s="35"/>
      <c r="I891" s="35"/>
      <c r="J891" s="35"/>
      <c r="K891" s="34"/>
      <c r="L891" s="34"/>
      <c r="M891" s="34"/>
      <c r="N891" s="36" t="e">
        <f t="shared" si="15"/>
        <v>#DIV/0!</v>
      </c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 customHeight="1" x14ac:dyDescent="0.3">
      <c r="A892" t="s">
        <v>80</v>
      </c>
      <c r="B892" s="33"/>
      <c r="C892" s="33"/>
      <c r="D892" s="80"/>
      <c r="E892" s="34"/>
      <c r="F892" s="34"/>
      <c r="G892" s="35"/>
      <c r="H892" s="35"/>
      <c r="I892" s="35"/>
      <c r="J892" s="35"/>
      <c r="K892" s="34"/>
      <c r="L892" s="34"/>
      <c r="M892" s="34"/>
      <c r="N892" s="36" t="e">
        <f t="shared" si="15"/>
        <v>#DIV/0!</v>
      </c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 customHeight="1" x14ac:dyDescent="0.3">
      <c r="A893" t="s">
        <v>80</v>
      </c>
      <c r="B893" s="33"/>
      <c r="C893" s="33"/>
      <c r="D893" s="80"/>
      <c r="E893" s="34"/>
      <c r="F893" s="34"/>
      <c r="G893" s="35"/>
      <c r="H893" s="35"/>
      <c r="I893" s="35"/>
      <c r="J893" s="35"/>
      <c r="K893" s="34"/>
      <c r="L893" s="34"/>
      <c r="M893" s="34"/>
      <c r="N893" s="36" t="e">
        <f t="shared" si="15"/>
        <v>#DIV/0!</v>
      </c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 customHeight="1" x14ac:dyDescent="0.3">
      <c r="A894" t="s">
        <v>80</v>
      </c>
      <c r="B894" s="33"/>
      <c r="C894" s="33"/>
      <c r="D894" s="80"/>
      <c r="E894" s="34"/>
      <c r="F894" s="34"/>
      <c r="G894" s="35"/>
      <c r="H894" s="35"/>
      <c r="I894" s="35"/>
      <c r="J894" s="35"/>
      <c r="K894" s="34"/>
      <c r="L894" s="34"/>
      <c r="M894" s="34"/>
      <c r="N894" s="36" t="e">
        <f t="shared" si="15"/>
        <v>#DIV/0!</v>
      </c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 customHeight="1" x14ac:dyDescent="0.3">
      <c r="A895" t="s">
        <v>80</v>
      </c>
      <c r="B895" s="33"/>
      <c r="C895" s="33"/>
      <c r="D895" s="80"/>
      <c r="E895" s="34"/>
      <c r="F895" s="34"/>
      <c r="G895" s="35"/>
      <c r="H895" s="35"/>
      <c r="I895" s="35"/>
      <c r="J895" s="35"/>
      <c r="K895" s="34"/>
      <c r="L895" s="34"/>
      <c r="M895" s="34"/>
      <c r="N895" s="36" t="e">
        <f t="shared" si="15"/>
        <v>#DIV/0!</v>
      </c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 customHeight="1" x14ac:dyDescent="0.3">
      <c r="A896" t="s">
        <v>80</v>
      </c>
      <c r="B896" s="33"/>
      <c r="C896" s="33"/>
      <c r="D896" s="80"/>
      <c r="E896" s="34"/>
      <c r="F896" s="34"/>
      <c r="G896" s="35"/>
      <c r="H896" s="35"/>
      <c r="I896" s="35"/>
      <c r="J896" s="35"/>
      <c r="K896" s="34"/>
      <c r="L896" s="34"/>
      <c r="M896" s="34"/>
      <c r="N896" s="36" t="e">
        <f t="shared" si="15"/>
        <v>#DIV/0!</v>
      </c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 customHeight="1" x14ac:dyDescent="0.3">
      <c r="A897" t="s">
        <v>80</v>
      </c>
      <c r="B897" s="33"/>
      <c r="C897" s="33"/>
      <c r="D897" s="80"/>
      <c r="E897" s="34"/>
      <c r="F897" s="34"/>
      <c r="G897" s="35"/>
      <c r="H897" s="35"/>
      <c r="I897" s="35"/>
      <c r="J897" s="35"/>
      <c r="K897" s="34"/>
      <c r="L897" s="34"/>
      <c r="M897" s="34"/>
      <c r="N897" s="36" t="e">
        <f t="shared" si="15"/>
        <v>#DIV/0!</v>
      </c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 customHeight="1" x14ac:dyDescent="0.3">
      <c r="A898" t="s">
        <v>80</v>
      </c>
      <c r="B898" s="32"/>
      <c r="C898" s="33"/>
      <c r="D898" s="80"/>
      <c r="E898" s="34"/>
      <c r="F898" s="34"/>
      <c r="G898" s="35"/>
      <c r="H898" s="35"/>
      <c r="I898" s="35"/>
      <c r="J898" s="35"/>
      <c r="K898" s="34"/>
      <c r="L898" s="34"/>
      <c r="M898" s="34"/>
      <c r="N898" s="36" t="e">
        <f t="shared" si="15"/>
        <v>#DIV/0!</v>
      </c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 customHeight="1" x14ac:dyDescent="0.3">
      <c r="A899" t="s">
        <v>80</v>
      </c>
      <c r="B899" s="33"/>
      <c r="C899" s="33"/>
      <c r="D899" s="80"/>
      <c r="E899" s="34"/>
      <c r="F899" s="34"/>
      <c r="G899" s="35"/>
      <c r="H899" s="35"/>
      <c r="I899" s="35"/>
      <c r="J899" s="35"/>
      <c r="K899" s="34"/>
      <c r="L899" s="34"/>
      <c r="M899" s="34"/>
      <c r="N899" s="36" t="e">
        <f t="shared" si="15"/>
        <v>#DIV/0!</v>
      </c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 customHeight="1" x14ac:dyDescent="0.3">
      <c r="A900" t="s">
        <v>80</v>
      </c>
      <c r="B900" s="33"/>
      <c r="C900" s="33"/>
      <c r="D900" s="80"/>
      <c r="E900" s="34"/>
      <c r="F900" s="34"/>
      <c r="G900" s="35"/>
      <c r="H900" s="35"/>
      <c r="I900" s="35"/>
      <c r="J900" s="35"/>
      <c r="K900" s="34"/>
      <c r="L900" s="34"/>
      <c r="M900" s="34"/>
      <c r="N900" s="36" t="e">
        <f t="shared" si="15"/>
        <v>#DIV/0!</v>
      </c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 customHeight="1" x14ac:dyDescent="0.3">
      <c r="A901" t="s">
        <v>80</v>
      </c>
      <c r="B901" s="33"/>
      <c r="C901" s="33"/>
      <c r="D901" s="80"/>
      <c r="E901" s="34"/>
      <c r="F901" s="34"/>
      <c r="G901" s="35"/>
      <c r="H901" s="35"/>
      <c r="I901" s="35"/>
      <c r="J901" s="35"/>
      <c r="K901" s="34"/>
      <c r="L901" s="34"/>
      <c r="M901" s="34"/>
      <c r="N901" s="36" t="e">
        <f t="shared" si="15"/>
        <v>#DIV/0!</v>
      </c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 customHeight="1" x14ac:dyDescent="0.3">
      <c r="A902" t="s">
        <v>80</v>
      </c>
      <c r="B902" s="33"/>
      <c r="C902" s="33"/>
      <c r="D902" s="80"/>
      <c r="E902" s="34"/>
      <c r="F902" s="34"/>
      <c r="G902" s="35"/>
      <c r="H902" s="35"/>
      <c r="I902" s="35"/>
      <c r="J902" s="35"/>
      <c r="K902" s="34"/>
      <c r="L902" s="34"/>
      <c r="M902" s="34"/>
      <c r="N902" s="36" t="e">
        <f t="shared" si="15"/>
        <v>#DIV/0!</v>
      </c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 customHeight="1" x14ac:dyDescent="0.3">
      <c r="A903" t="s">
        <v>80</v>
      </c>
      <c r="B903" s="33"/>
      <c r="C903" s="33"/>
      <c r="D903" s="80"/>
      <c r="E903" s="34"/>
      <c r="F903" s="34"/>
      <c r="G903" s="35"/>
      <c r="H903" s="35"/>
      <c r="I903" s="35"/>
      <c r="J903" s="35"/>
      <c r="K903" s="34"/>
      <c r="L903" s="34"/>
      <c r="M903" s="34"/>
      <c r="N903" s="36" t="e">
        <f t="shared" si="15"/>
        <v>#DIV/0!</v>
      </c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 customHeight="1" x14ac:dyDescent="0.3">
      <c r="A904" t="s">
        <v>80</v>
      </c>
      <c r="B904" s="33"/>
      <c r="C904" s="33"/>
      <c r="D904" s="80"/>
      <c r="E904" s="34"/>
      <c r="F904" s="34"/>
      <c r="G904" s="35"/>
      <c r="H904" s="35"/>
      <c r="I904" s="35"/>
      <c r="J904" s="35"/>
      <c r="K904" s="34"/>
      <c r="L904" s="34"/>
      <c r="M904" s="34"/>
      <c r="N904" s="36" t="e">
        <f t="shared" si="15"/>
        <v>#DIV/0!</v>
      </c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 customHeight="1" x14ac:dyDescent="0.3">
      <c r="A905" t="s">
        <v>80</v>
      </c>
      <c r="B905" s="33"/>
      <c r="C905" s="33"/>
      <c r="D905" s="80"/>
      <c r="E905" s="34"/>
      <c r="F905" s="34"/>
      <c r="G905" s="35"/>
      <c r="H905" s="35"/>
      <c r="I905" s="35"/>
      <c r="J905" s="35"/>
      <c r="K905" s="34"/>
      <c r="L905" s="34"/>
      <c r="M905" s="34"/>
      <c r="N905" s="36" t="e">
        <f t="shared" si="15"/>
        <v>#DIV/0!</v>
      </c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 customHeight="1" x14ac:dyDescent="0.3">
      <c r="A906" t="s">
        <v>80</v>
      </c>
      <c r="B906" s="33"/>
      <c r="C906" s="33"/>
      <c r="D906" s="80"/>
      <c r="E906" s="34"/>
      <c r="F906" s="34"/>
      <c r="G906" s="35"/>
      <c r="H906" s="35"/>
      <c r="I906" s="35"/>
      <c r="J906" s="35"/>
      <c r="K906" s="34"/>
      <c r="L906" s="34"/>
      <c r="M906" s="34"/>
      <c r="N906" s="36" t="e">
        <f t="shared" si="15"/>
        <v>#DIV/0!</v>
      </c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 customHeight="1" x14ac:dyDescent="0.3">
      <c r="A907" t="s">
        <v>80</v>
      </c>
      <c r="B907" s="33"/>
      <c r="C907" s="33"/>
      <c r="D907" s="80"/>
      <c r="E907" s="34"/>
      <c r="F907" s="34"/>
      <c r="G907" s="35"/>
      <c r="H907" s="35"/>
      <c r="I907" s="35"/>
      <c r="J907" s="35"/>
      <c r="K907" s="34"/>
      <c r="L907" s="34"/>
      <c r="M907" s="34"/>
      <c r="N907" s="36" t="e">
        <f t="shared" si="15"/>
        <v>#DIV/0!</v>
      </c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 customHeight="1" x14ac:dyDescent="0.3">
      <c r="A908" t="s">
        <v>80</v>
      </c>
      <c r="B908" s="33"/>
      <c r="C908" s="33"/>
      <c r="D908" s="80"/>
      <c r="E908" s="34"/>
      <c r="F908" s="34"/>
      <c r="G908" s="35"/>
      <c r="H908" s="35"/>
      <c r="I908" s="35"/>
      <c r="J908" s="35"/>
      <c r="K908" s="34"/>
      <c r="L908" s="34"/>
      <c r="M908" s="34"/>
      <c r="N908" s="36" t="e">
        <f t="shared" si="15"/>
        <v>#DIV/0!</v>
      </c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 customHeight="1" x14ac:dyDescent="0.3">
      <c r="A909" t="s">
        <v>80</v>
      </c>
      <c r="B909" s="33"/>
      <c r="C909" s="33"/>
      <c r="D909" s="80"/>
      <c r="E909" s="34"/>
      <c r="F909" s="34"/>
      <c r="G909" s="35"/>
      <c r="H909" s="35"/>
      <c r="I909" s="35"/>
      <c r="J909" s="35"/>
      <c r="K909" s="34"/>
      <c r="L909" s="34"/>
      <c r="M909" s="34"/>
      <c r="N909" s="36" t="e">
        <f t="shared" si="15"/>
        <v>#DIV/0!</v>
      </c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 customHeight="1" x14ac:dyDescent="0.3">
      <c r="A910" t="s">
        <v>80</v>
      </c>
      <c r="B910" s="33"/>
      <c r="C910" s="33"/>
      <c r="D910" s="80"/>
      <c r="E910" s="34"/>
      <c r="F910" s="34"/>
      <c r="G910" s="35"/>
      <c r="H910" s="35"/>
      <c r="I910" s="35"/>
      <c r="J910" s="35"/>
      <c r="K910" s="34"/>
      <c r="L910" s="34"/>
      <c r="M910" s="34"/>
      <c r="N910" s="36" t="e">
        <f t="shared" si="15"/>
        <v>#DIV/0!</v>
      </c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 customHeight="1" x14ac:dyDescent="0.3">
      <c r="A911" t="s">
        <v>80</v>
      </c>
      <c r="B911" s="32"/>
      <c r="C911" s="33"/>
      <c r="D911" s="80"/>
      <c r="E911" s="34"/>
      <c r="F911" s="34"/>
      <c r="G911" s="35"/>
      <c r="H911" s="35"/>
      <c r="I911" s="35"/>
      <c r="J911" s="35"/>
      <c r="K911" s="34"/>
      <c r="L911" s="34"/>
      <c r="M911" s="34"/>
      <c r="N911" s="36" t="e">
        <f t="shared" si="15"/>
        <v>#DIV/0!</v>
      </c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 customHeight="1" x14ac:dyDescent="0.3">
      <c r="A912" t="s">
        <v>80</v>
      </c>
      <c r="B912" s="33"/>
      <c r="C912" s="33"/>
      <c r="D912" s="80"/>
      <c r="E912" s="34"/>
      <c r="F912" s="34"/>
      <c r="G912" s="35"/>
      <c r="H912" s="35"/>
      <c r="I912" s="35"/>
      <c r="J912" s="35"/>
      <c r="K912" s="34"/>
      <c r="L912" s="34"/>
      <c r="M912" s="34"/>
      <c r="N912" s="36" t="e">
        <f t="shared" si="15"/>
        <v>#DIV/0!</v>
      </c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 customHeight="1" x14ac:dyDescent="0.3">
      <c r="A913" t="s">
        <v>80</v>
      </c>
      <c r="B913" s="33"/>
      <c r="C913" s="33"/>
      <c r="D913" s="80"/>
      <c r="E913" s="34"/>
      <c r="F913" s="34"/>
      <c r="G913" s="35"/>
      <c r="H913" s="35"/>
      <c r="I913" s="35"/>
      <c r="J913" s="35"/>
      <c r="K913" s="34"/>
      <c r="L913" s="34"/>
      <c r="M913" s="34"/>
      <c r="N913" s="36" t="e">
        <f t="shared" si="15"/>
        <v>#DIV/0!</v>
      </c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 customHeight="1" x14ac:dyDescent="0.3">
      <c r="A914" t="s">
        <v>80</v>
      </c>
      <c r="B914" s="33"/>
      <c r="C914" s="33"/>
      <c r="D914" s="80"/>
      <c r="E914" s="34"/>
      <c r="F914" s="34"/>
      <c r="G914" s="35"/>
      <c r="H914" s="35"/>
      <c r="I914" s="35"/>
      <c r="J914" s="35"/>
      <c r="K914" s="34"/>
      <c r="L914" s="34"/>
      <c r="M914" s="34"/>
      <c r="N914" s="36" t="e">
        <f t="shared" si="15"/>
        <v>#DIV/0!</v>
      </c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 customHeight="1" x14ac:dyDescent="0.3">
      <c r="A915" t="s">
        <v>80</v>
      </c>
      <c r="B915" s="33"/>
      <c r="C915" s="33"/>
      <c r="D915" s="80"/>
      <c r="E915" s="34"/>
      <c r="F915" s="34"/>
      <c r="G915" s="35"/>
      <c r="H915" s="35"/>
      <c r="I915" s="35"/>
      <c r="J915" s="35"/>
      <c r="K915" s="34"/>
      <c r="L915" s="34"/>
      <c r="M915" s="34"/>
      <c r="N915" s="36" t="e">
        <f t="shared" si="15"/>
        <v>#DIV/0!</v>
      </c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 customHeight="1" x14ac:dyDescent="0.3">
      <c r="A916" t="s">
        <v>80</v>
      </c>
      <c r="B916" s="33"/>
      <c r="C916" s="33"/>
      <c r="D916" s="80"/>
      <c r="E916" s="34"/>
      <c r="F916" s="34"/>
      <c r="G916" s="35"/>
      <c r="H916" s="35"/>
      <c r="I916" s="35"/>
      <c r="J916" s="35"/>
      <c r="K916" s="34"/>
      <c r="L916" s="34"/>
      <c r="M916" s="34"/>
      <c r="N916" s="36" t="e">
        <f t="shared" si="15"/>
        <v>#DIV/0!</v>
      </c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 customHeight="1" x14ac:dyDescent="0.3">
      <c r="A917" t="s">
        <v>80</v>
      </c>
      <c r="B917" s="33"/>
      <c r="C917" s="33"/>
      <c r="D917" s="80"/>
      <c r="E917" s="34"/>
      <c r="F917" s="34"/>
      <c r="G917" s="35"/>
      <c r="H917" s="35"/>
      <c r="I917" s="35"/>
      <c r="J917" s="35"/>
      <c r="K917" s="34"/>
      <c r="L917" s="34"/>
      <c r="M917" s="34"/>
      <c r="N917" s="36" t="e">
        <f t="shared" si="15"/>
        <v>#DIV/0!</v>
      </c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 customHeight="1" x14ac:dyDescent="0.3">
      <c r="A918" t="s">
        <v>80</v>
      </c>
      <c r="B918" s="33"/>
      <c r="C918" s="33"/>
      <c r="D918" s="80"/>
      <c r="E918" s="34"/>
      <c r="F918" s="34"/>
      <c r="G918" s="35"/>
      <c r="H918" s="35"/>
      <c r="I918" s="35"/>
      <c r="J918" s="35"/>
      <c r="K918" s="34"/>
      <c r="L918" s="34"/>
      <c r="M918" s="34"/>
      <c r="N918" s="36" t="e">
        <f t="shared" si="15"/>
        <v>#DIV/0!</v>
      </c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 customHeight="1" x14ac:dyDescent="0.3">
      <c r="A919" t="s">
        <v>80</v>
      </c>
      <c r="B919" s="33"/>
      <c r="C919" s="33"/>
      <c r="D919" s="80"/>
      <c r="E919" s="34"/>
      <c r="F919" s="34"/>
      <c r="G919" s="35"/>
      <c r="H919" s="35"/>
      <c r="I919" s="35"/>
      <c r="J919" s="35"/>
      <c r="K919" s="34"/>
      <c r="L919" s="34"/>
      <c r="M919" s="34"/>
      <c r="N919" s="36" t="e">
        <f t="shared" si="15"/>
        <v>#DIV/0!</v>
      </c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 customHeight="1" x14ac:dyDescent="0.3">
      <c r="A920" t="s">
        <v>80</v>
      </c>
      <c r="B920" s="33"/>
      <c r="C920" s="33"/>
      <c r="D920" s="80"/>
      <c r="E920" s="34"/>
      <c r="F920" s="34"/>
      <c r="G920" s="35"/>
      <c r="H920" s="35"/>
      <c r="I920" s="35"/>
      <c r="J920" s="35"/>
      <c r="K920" s="34"/>
      <c r="L920" s="34"/>
      <c r="M920" s="34"/>
      <c r="N920" s="36" t="e">
        <f t="shared" si="15"/>
        <v>#DIV/0!</v>
      </c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 customHeight="1" x14ac:dyDescent="0.3">
      <c r="A921" t="s">
        <v>80</v>
      </c>
      <c r="B921" s="33"/>
      <c r="C921" s="33"/>
      <c r="D921" s="80"/>
      <c r="E921" s="34"/>
      <c r="F921" s="34"/>
      <c r="G921" s="35"/>
      <c r="H921" s="35"/>
      <c r="I921" s="35"/>
      <c r="J921" s="35"/>
      <c r="K921" s="34"/>
      <c r="L921" s="34"/>
      <c r="M921" s="34"/>
      <c r="N921" s="36" t="e">
        <f t="shared" si="15"/>
        <v>#DIV/0!</v>
      </c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 customHeight="1" x14ac:dyDescent="0.3">
      <c r="A922" t="s">
        <v>80</v>
      </c>
      <c r="B922" s="33"/>
      <c r="C922" s="33"/>
      <c r="D922" s="80"/>
      <c r="E922" s="34"/>
      <c r="F922" s="34"/>
      <c r="G922" s="35"/>
      <c r="H922" s="35"/>
      <c r="I922" s="35"/>
      <c r="J922" s="35"/>
      <c r="K922" s="34"/>
      <c r="L922" s="34"/>
      <c r="M922" s="34"/>
      <c r="N922" s="36" t="e">
        <f t="shared" si="15"/>
        <v>#DIV/0!</v>
      </c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 customHeight="1" x14ac:dyDescent="0.3">
      <c r="A923" t="s">
        <v>80</v>
      </c>
      <c r="B923" s="33"/>
      <c r="C923" s="33"/>
      <c r="D923" s="80"/>
      <c r="E923" s="34"/>
      <c r="F923" s="34"/>
      <c r="G923" s="35"/>
      <c r="H923" s="35"/>
      <c r="I923" s="35"/>
      <c r="J923" s="35"/>
      <c r="K923" s="34"/>
      <c r="L923" s="34"/>
      <c r="M923" s="34"/>
      <c r="N923" s="36" t="e">
        <f t="shared" si="15"/>
        <v>#DIV/0!</v>
      </c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 customHeight="1" x14ac:dyDescent="0.3">
      <c r="A924" t="s">
        <v>80</v>
      </c>
      <c r="B924" s="33"/>
      <c r="C924" s="33"/>
      <c r="D924" s="80"/>
      <c r="E924" s="34"/>
      <c r="F924" s="34"/>
      <c r="G924" s="35"/>
      <c r="H924" s="35"/>
      <c r="I924" s="35"/>
      <c r="J924" s="35"/>
      <c r="K924" s="34"/>
      <c r="L924" s="34"/>
      <c r="M924" s="34"/>
      <c r="N924" s="36" t="e">
        <f t="shared" si="15"/>
        <v>#DIV/0!</v>
      </c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 customHeight="1" x14ac:dyDescent="0.3">
      <c r="A925" t="s">
        <v>80</v>
      </c>
      <c r="B925" s="32"/>
      <c r="C925" s="33"/>
      <c r="D925" s="80"/>
      <c r="E925" s="34"/>
      <c r="F925" s="34"/>
      <c r="G925" s="35"/>
      <c r="H925" s="35"/>
      <c r="I925" s="35"/>
      <c r="J925" s="35"/>
      <c r="K925" s="34"/>
      <c r="L925" s="34"/>
      <c r="M925" s="34"/>
      <c r="N925" s="36" t="e">
        <f t="shared" si="15"/>
        <v>#DIV/0!</v>
      </c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 customHeight="1" x14ac:dyDescent="0.3">
      <c r="A926" t="s">
        <v>80</v>
      </c>
      <c r="B926" s="33"/>
      <c r="C926" s="33"/>
      <c r="D926" s="80"/>
      <c r="E926" s="34"/>
      <c r="F926" s="34"/>
      <c r="G926" s="35"/>
      <c r="H926" s="35"/>
      <c r="I926" s="35"/>
      <c r="J926" s="35"/>
      <c r="K926" s="34"/>
      <c r="L926" s="34"/>
      <c r="M926" s="34"/>
      <c r="N926" s="36" t="e">
        <f t="shared" ref="N926:N989" si="16">L926/I926</f>
        <v>#DIV/0!</v>
      </c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 customHeight="1" x14ac:dyDescent="0.3">
      <c r="A927" t="s">
        <v>80</v>
      </c>
      <c r="B927" s="33"/>
      <c r="C927" s="33"/>
      <c r="D927" s="80"/>
      <c r="E927" s="34"/>
      <c r="F927" s="34"/>
      <c r="G927" s="35"/>
      <c r="H927" s="35"/>
      <c r="I927" s="35"/>
      <c r="J927" s="35"/>
      <c r="K927" s="34"/>
      <c r="L927" s="34"/>
      <c r="M927" s="34"/>
      <c r="N927" s="36" t="e">
        <f t="shared" si="16"/>
        <v>#DIV/0!</v>
      </c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 customHeight="1" x14ac:dyDescent="0.3">
      <c r="A928" t="s">
        <v>80</v>
      </c>
      <c r="B928" s="33"/>
      <c r="C928" s="33"/>
      <c r="D928" s="80"/>
      <c r="E928" s="34"/>
      <c r="F928" s="34"/>
      <c r="G928" s="35"/>
      <c r="H928" s="35"/>
      <c r="I928" s="35"/>
      <c r="J928" s="35"/>
      <c r="K928" s="34"/>
      <c r="L928" s="34"/>
      <c r="M928" s="34"/>
      <c r="N928" s="36" t="e">
        <f t="shared" si="16"/>
        <v>#DIV/0!</v>
      </c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 customHeight="1" x14ac:dyDescent="0.3">
      <c r="A929" t="s">
        <v>80</v>
      </c>
      <c r="B929" s="33"/>
      <c r="C929" s="33"/>
      <c r="D929" s="80"/>
      <c r="E929" s="34"/>
      <c r="F929" s="34"/>
      <c r="G929" s="35"/>
      <c r="H929" s="35"/>
      <c r="I929" s="35"/>
      <c r="J929" s="35"/>
      <c r="K929" s="34"/>
      <c r="L929" s="34"/>
      <c r="M929" s="34"/>
      <c r="N929" s="36" t="e">
        <f t="shared" si="16"/>
        <v>#DIV/0!</v>
      </c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 customHeight="1" x14ac:dyDescent="0.3">
      <c r="A930" t="s">
        <v>80</v>
      </c>
      <c r="B930" s="33"/>
      <c r="C930" s="33"/>
      <c r="D930" s="80"/>
      <c r="E930" s="34"/>
      <c r="F930" s="34"/>
      <c r="G930" s="35"/>
      <c r="H930" s="35"/>
      <c r="I930" s="35"/>
      <c r="J930" s="35"/>
      <c r="K930" s="34"/>
      <c r="L930" s="34"/>
      <c r="M930" s="34"/>
      <c r="N930" s="36" t="e">
        <f t="shared" si="16"/>
        <v>#DIV/0!</v>
      </c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 customHeight="1" x14ac:dyDescent="0.3">
      <c r="A931" t="s">
        <v>80</v>
      </c>
      <c r="B931" s="33"/>
      <c r="C931" s="33"/>
      <c r="D931" s="80"/>
      <c r="E931" s="34"/>
      <c r="F931" s="34"/>
      <c r="G931" s="35"/>
      <c r="H931" s="35"/>
      <c r="I931" s="35"/>
      <c r="J931" s="35"/>
      <c r="K931" s="34"/>
      <c r="L931" s="34"/>
      <c r="M931" s="34"/>
      <c r="N931" s="36" t="e">
        <f t="shared" si="16"/>
        <v>#DIV/0!</v>
      </c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 customHeight="1" x14ac:dyDescent="0.3">
      <c r="A932" t="s">
        <v>80</v>
      </c>
      <c r="B932" s="33"/>
      <c r="C932" s="33"/>
      <c r="D932" s="80"/>
      <c r="E932" s="34"/>
      <c r="F932" s="34"/>
      <c r="G932" s="35"/>
      <c r="H932" s="35"/>
      <c r="I932" s="35"/>
      <c r="J932" s="35"/>
      <c r="K932" s="34"/>
      <c r="L932" s="34"/>
      <c r="M932" s="34"/>
      <c r="N932" s="36" t="e">
        <f t="shared" si="16"/>
        <v>#DIV/0!</v>
      </c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 customHeight="1" x14ac:dyDescent="0.3">
      <c r="A933" t="s">
        <v>80</v>
      </c>
      <c r="B933" s="33"/>
      <c r="C933" s="33"/>
      <c r="D933" s="80"/>
      <c r="E933" s="34"/>
      <c r="F933" s="34"/>
      <c r="G933" s="35"/>
      <c r="H933" s="35"/>
      <c r="I933" s="35"/>
      <c r="J933" s="35"/>
      <c r="K933" s="34"/>
      <c r="L933" s="34"/>
      <c r="M933" s="34"/>
      <c r="N933" s="36" t="e">
        <f t="shared" si="16"/>
        <v>#DIV/0!</v>
      </c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 customHeight="1" x14ac:dyDescent="0.3">
      <c r="A934" t="s">
        <v>80</v>
      </c>
      <c r="B934" s="33"/>
      <c r="C934" s="33"/>
      <c r="D934" s="80"/>
      <c r="E934" s="34"/>
      <c r="F934" s="34"/>
      <c r="G934" s="35"/>
      <c r="H934" s="35"/>
      <c r="I934" s="35"/>
      <c r="J934" s="35"/>
      <c r="K934" s="34"/>
      <c r="L934" s="34"/>
      <c r="M934" s="34"/>
      <c r="N934" s="36" t="e">
        <f t="shared" si="16"/>
        <v>#DIV/0!</v>
      </c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 customHeight="1" x14ac:dyDescent="0.3">
      <c r="A935" t="s">
        <v>80</v>
      </c>
      <c r="B935" s="33"/>
      <c r="C935" s="33"/>
      <c r="D935" s="80"/>
      <c r="E935" s="34"/>
      <c r="F935" s="34"/>
      <c r="G935" s="35"/>
      <c r="H935" s="35"/>
      <c r="I935" s="35"/>
      <c r="J935" s="35"/>
      <c r="K935" s="34"/>
      <c r="L935" s="34"/>
      <c r="M935" s="34"/>
      <c r="N935" s="36" t="e">
        <f t="shared" si="16"/>
        <v>#DIV/0!</v>
      </c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 customHeight="1" x14ac:dyDescent="0.3">
      <c r="A936" t="s">
        <v>80</v>
      </c>
      <c r="B936" s="33"/>
      <c r="C936" s="33"/>
      <c r="D936" s="80"/>
      <c r="E936" s="34"/>
      <c r="F936" s="34"/>
      <c r="G936" s="35"/>
      <c r="H936" s="35"/>
      <c r="I936" s="35"/>
      <c r="J936" s="35"/>
      <c r="K936" s="34"/>
      <c r="L936" s="34"/>
      <c r="M936" s="34"/>
      <c r="N936" s="36" t="e">
        <f t="shared" si="16"/>
        <v>#DIV/0!</v>
      </c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 customHeight="1" x14ac:dyDescent="0.3">
      <c r="A937" t="s">
        <v>80</v>
      </c>
      <c r="B937" s="33"/>
      <c r="C937" s="33"/>
      <c r="D937" s="80"/>
      <c r="E937" s="34"/>
      <c r="F937" s="34"/>
      <c r="G937" s="35"/>
      <c r="H937" s="35"/>
      <c r="I937" s="35"/>
      <c r="J937" s="35"/>
      <c r="K937" s="34"/>
      <c r="L937" s="34"/>
      <c r="M937" s="34"/>
      <c r="N937" s="36" t="e">
        <f t="shared" si="16"/>
        <v>#DIV/0!</v>
      </c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 customHeight="1" x14ac:dyDescent="0.3">
      <c r="A938" t="s">
        <v>80</v>
      </c>
      <c r="B938" s="33"/>
      <c r="C938" s="33"/>
      <c r="D938" s="80"/>
      <c r="E938" s="34"/>
      <c r="F938" s="34"/>
      <c r="G938" s="35"/>
      <c r="H938" s="35"/>
      <c r="I938" s="35"/>
      <c r="J938" s="35"/>
      <c r="K938" s="34"/>
      <c r="L938" s="34"/>
      <c r="M938" s="34"/>
      <c r="N938" s="36" t="e">
        <f t="shared" si="16"/>
        <v>#DIV/0!</v>
      </c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 customHeight="1" x14ac:dyDescent="0.3">
      <c r="A939" t="s">
        <v>80</v>
      </c>
      <c r="B939" s="33"/>
      <c r="C939" s="33"/>
      <c r="D939" s="80"/>
      <c r="E939" s="34"/>
      <c r="F939" s="34"/>
      <c r="G939" s="35"/>
      <c r="H939" s="35"/>
      <c r="I939" s="35"/>
      <c r="J939" s="35"/>
      <c r="K939" s="34"/>
      <c r="L939" s="34"/>
      <c r="M939" s="34"/>
      <c r="N939" s="36" t="e">
        <f t="shared" si="16"/>
        <v>#DIV/0!</v>
      </c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 customHeight="1" x14ac:dyDescent="0.3">
      <c r="A940" t="s">
        <v>80</v>
      </c>
      <c r="B940" s="33"/>
      <c r="C940" s="33"/>
      <c r="D940" s="80"/>
      <c r="E940" s="34"/>
      <c r="F940" s="34"/>
      <c r="G940" s="35"/>
      <c r="H940" s="35"/>
      <c r="I940" s="35"/>
      <c r="J940" s="35"/>
      <c r="K940" s="34"/>
      <c r="L940" s="34"/>
      <c r="M940" s="34"/>
      <c r="N940" s="36" t="e">
        <f t="shared" si="16"/>
        <v>#DIV/0!</v>
      </c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 customHeight="1" x14ac:dyDescent="0.3">
      <c r="A941" t="s">
        <v>80</v>
      </c>
      <c r="B941" s="33"/>
      <c r="C941" s="33"/>
      <c r="D941" s="80"/>
      <c r="E941" s="34"/>
      <c r="F941" s="34"/>
      <c r="G941" s="35"/>
      <c r="H941" s="35"/>
      <c r="I941" s="35"/>
      <c r="J941" s="35"/>
      <c r="K941" s="34"/>
      <c r="L941" s="34"/>
      <c r="M941" s="34"/>
      <c r="N941" s="36" t="e">
        <f t="shared" si="16"/>
        <v>#DIV/0!</v>
      </c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 customHeight="1" x14ac:dyDescent="0.3">
      <c r="A942" t="s">
        <v>80</v>
      </c>
      <c r="B942" s="33"/>
      <c r="C942" s="33"/>
      <c r="D942" s="80"/>
      <c r="E942" s="34"/>
      <c r="F942" s="34"/>
      <c r="G942" s="35"/>
      <c r="H942" s="35"/>
      <c r="I942" s="35"/>
      <c r="J942" s="35"/>
      <c r="K942" s="34"/>
      <c r="L942" s="34"/>
      <c r="M942" s="34"/>
      <c r="N942" s="36" t="e">
        <f t="shared" si="16"/>
        <v>#DIV/0!</v>
      </c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 customHeight="1" x14ac:dyDescent="0.3">
      <c r="A943" t="s">
        <v>80</v>
      </c>
      <c r="B943" s="33"/>
      <c r="C943" s="33"/>
      <c r="D943" s="80"/>
      <c r="E943" s="34"/>
      <c r="F943" s="34"/>
      <c r="G943" s="35"/>
      <c r="H943" s="35"/>
      <c r="I943" s="35"/>
      <c r="J943" s="35"/>
      <c r="K943" s="34"/>
      <c r="L943" s="34"/>
      <c r="M943" s="34"/>
      <c r="N943" s="36" t="e">
        <f t="shared" si="16"/>
        <v>#DIV/0!</v>
      </c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 customHeight="1" x14ac:dyDescent="0.3">
      <c r="A944" t="s">
        <v>80</v>
      </c>
      <c r="B944" s="33"/>
      <c r="C944" s="33"/>
      <c r="D944" s="80"/>
      <c r="E944" s="34"/>
      <c r="F944" s="34"/>
      <c r="G944" s="35"/>
      <c r="H944" s="35"/>
      <c r="I944" s="35"/>
      <c r="J944" s="35"/>
      <c r="K944" s="34"/>
      <c r="L944" s="34"/>
      <c r="M944" s="34"/>
      <c r="N944" s="36" t="e">
        <f t="shared" si="16"/>
        <v>#DIV/0!</v>
      </c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 customHeight="1" x14ac:dyDescent="0.3">
      <c r="A945" t="s">
        <v>80</v>
      </c>
      <c r="B945" s="33"/>
      <c r="C945" s="33"/>
      <c r="D945" s="80"/>
      <c r="E945" s="34"/>
      <c r="F945" s="34"/>
      <c r="G945" s="35"/>
      <c r="H945" s="35"/>
      <c r="I945" s="35"/>
      <c r="J945" s="35"/>
      <c r="K945" s="34"/>
      <c r="L945" s="34"/>
      <c r="M945" s="34"/>
      <c r="N945" s="36" t="e">
        <f t="shared" si="16"/>
        <v>#DIV/0!</v>
      </c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 customHeight="1" x14ac:dyDescent="0.3">
      <c r="A946" t="s">
        <v>80</v>
      </c>
      <c r="B946" s="33"/>
      <c r="C946" s="33"/>
      <c r="D946" s="80"/>
      <c r="E946" s="34"/>
      <c r="F946" s="34"/>
      <c r="G946" s="35"/>
      <c r="H946" s="35"/>
      <c r="I946" s="35"/>
      <c r="J946" s="35"/>
      <c r="K946" s="34"/>
      <c r="L946" s="34"/>
      <c r="M946" s="34"/>
      <c r="N946" s="36" t="e">
        <f t="shared" si="16"/>
        <v>#DIV/0!</v>
      </c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 customHeight="1" x14ac:dyDescent="0.3">
      <c r="A947" t="s">
        <v>80</v>
      </c>
      <c r="B947" s="33"/>
      <c r="C947" s="33"/>
      <c r="D947" s="80"/>
      <c r="E947" s="34"/>
      <c r="F947" s="34"/>
      <c r="G947" s="35"/>
      <c r="H947" s="35"/>
      <c r="I947" s="35"/>
      <c r="J947" s="35"/>
      <c r="K947" s="34"/>
      <c r="L947" s="34"/>
      <c r="M947" s="34"/>
      <c r="N947" s="36" t="e">
        <f t="shared" si="16"/>
        <v>#DIV/0!</v>
      </c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 customHeight="1" x14ac:dyDescent="0.3">
      <c r="A948" t="s">
        <v>80</v>
      </c>
      <c r="B948" s="33"/>
      <c r="C948" s="33"/>
      <c r="D948" s="80"/>
      <c r="E948" s="34"/>
      <c r="F948" s="34"/>
      <c r="G948" s="35"/>
      <c r="H948" s="35"/>
      <c r="I948" s="35"/>
      <c r="J948" s="35"/>
      <c r="K948" s="34"/>
      <c r="L948" s="34"/>
      <c r="M948" s="34"/>
      <c r="N948" s="36" t="e">
        <f t="shared" si="16"/>
        <v>#DIV/0!</v>
      </c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 customHeight="1" x14ac:dyDescent="0.3">
      <c r="A949" t="s">
        <v>80</v>
      </c>
      <c r="B949" s="33"/>
      <c r="C949" s="33"/>
      <c r="D949" s="80"/>
      <c r="E949" s="34"/>
      <c r="F949" s="34"/>
      <c r="G949" s="35"/>
      <c r="H949" s="35"/>
      <c r="I949" s="35"/>
      <c r="J949" s="35"/>
      <c r="K949" s="34"/>
      <c r="L949" s="34"/>
      <c r="M949" s="34"/>
      <c r="N949" s="36" t="e">
        <f t="shared" si="16"/>
        <v>#DIV/0!</v>
      </c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 customHeight="1" x14ac:dyDescent="0.3">
      <c r="A950" t="s">
        <v>80</v>
      </c>
      <c r="B950" s="33"/>
      <c r="C950" s="33"/>
      <c r="D950" s="80"/>
      <c r="E950" s="34"/>
      <c r="F950" s="34"/>
      <c r="G950" s="35"/>
      <c r="H950" s="35"/>
      <c r="I950" s="35"/>
      <c r="J950" s="35"/>
      <c r="K950" s="34"/>
      <c r="L950" s="34"/>
      <c r="M950" s="34"/>
      <c r="N950" s="36" t="e">
        <f t="shared" si="16"/>
        <v>#DIV/0!</v>
      </c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 customHeight="1" x14ac:dyDescent="0.3">
      <c r="A951" t="s">
        <v>80</v>
      </c>
      <c r="B951" s="33"/>
      <c r="C951" s="33"/>
      <c r="D951" s="80"/>
      <c r="E951" s="34"/>
      <c r="F951" s="34"/>
      <c r="G951" s="35"/>
      <c r="H951" s="35"/>
      <c r="I951" s="35"/>
      <c r="J951" s="35"/>
      <c r="K951" s="34"/>
      <c r="L951" s="34"/>
      <c r="M951" s="34"/>
      <c r="N951" s="36" t="e">
        <f t="shared" si="16"/>
        <v>#DIV/0!</v>
      </c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 customHeight="1" x14ac:dyDescent="0.3">
      <c r="A952" t="s">
        <v>80</v>
      </c>
      <c r="B952" s="33"/>
      <c r="C952" s="33"/>
      <c r="D952" s="80"/>
      <c r="E952" s="34"/>
      <c r="F952" s="34"/>
      <c r="G952" s="35"/>
      <c r="H952" s="35"/>
      <c r="I952" s="35"/>
      <c r="J952" s="35"/>
      <c r="K952" s="34"/>
      <c r="L952" s="34"/>
      <c r="M952" s="34"/>
      <c r="N952" s="36" t="e">
        <f t="shared" si="16"/>
        <v>#DIV/0!</v>
      </c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 customHeight="1" x14ac:dyDescent="0.3">
      <c r="A953" t="s">
        <v>80</v>
      </c>
      <c r="B953" s="33"/>
      <c r="C953" s="33"/>
      <c r="D953" s="80"/>
      <c r="E953" s="34"/>
      <c r="F953" s="34"/>
      <c r="G953" s="35"/>
      <c r="H953" s="35"/>
      <c r="I953" s="35"/>
      <c r="J953" s="35"/>
      <c r="K953" s="34"/>
      <c r="L953" s="34"/>
      <c r="M953" s="34"/>
      <c r="N953" s="36" t="e">
        <f t="shared" si="16"/>
        <v>#DIV/0!</v>
      </c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 customHeight="1" x14ac:dyDescent="0.3">
      <c r="A954" t="s">
        <v>80</v>
      </c>
      <c r="B954" s="33"/>
      <c r="C954" s="33"/>
      <c r="D954" s="80"/>
      <c r="E954" s="34"/>
      <c r="F954" s="34"/>
      <c r="G954" s="35"/>
      <c r="H954" s="35"/>
      <c r="I954" s="35"/>
      <c r="J954" s="35"/>
      <c r="K954" s="34"/>
      <c r="L954" s="34"/>
      <c r="M954" s="34"/>
      <c r="N954" s="36" t="e">
        <f t="shared" si="16"/>
        <v>#DIV/0!</v>
      </c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 customHeight="1" x14ac:dyDescent="0.3">
      <c r="A955" t="s">
        <v>80</v>
      </c>
      <c r="B955" s="33"/>
      <c r="C955" s="33"/>
      <c r="D955" s="80"/>
      <c r="E955" s="34"/>
      <c r="F955" s="34"/>
      <c r="G955" s="35"/>
      <c r="H955" s="35"/>
      <c r="I955" s="35"/>
      <c r="J955" s="35"/>
      <c r="K955" s="34"/>
      <c r="L955" s="34"/>
      <c r="M955" s="34"/>
      <c r="N955" s="36" t="e">
        <f t="shared" si="16"/>
        <v>#DIV/0!</v>
      </c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 customHeight="1" x14ac:dyDescent="0.3">
      <c r="A956" t="s">
        <v>80</v>
      </c>
      <c r="B956" s="33"/>
      <c r="C956" s="33"/>
      <c r="D956" s="80"/>
      <c r="E956" s="34"/>
      <c r="F956" s="34"/>
      <c r="G956" s="35"/>
      <c r="H956" s="35"/>
      <c r="I956" s="35"/>
      <c r="J956" s="35"/>
      <c r="K956" s="34"/>
      <c r="L956" s="34"/>
      <c r="M956" s="34"/>
      <c r="N956" s="36" t="e">
        <f t="shared" si="16"/>
        <v>#DIV/0!</v>
      </c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 customHeight="1" x14ac:dyDescent="0.3">
      <c r="A957" t="s">
        <v>80</v>
      </c>
      <c r="B957" s="33"/>
      <c r="C957" s="33"/>
      <c r="D957" s="80"/>
      <c r="E957" s="34"/>
      <c r="F957" s="34"/>
      <c r="G957" s="35"/>
      <c r="H957" s="35"/>
      <c r="I957" s="35"/>
      <c r="J957" s="35"/>
      <c r="K957" s="34"/>
      <c r="L957" s="34"/>
      <c r="M957" s="34"/>
      <c r="N957" s="36" t="e">
        <f t="shared" si="16"/>
        <v>#DIV/0!</v>
      </c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 customHeight="1" x14ac:dyDescent="0.3">
      <c r="A958" t="s">
        <v>80</v>
      </c>
      <c r="B958" s="33"/>
      <c r="C958" s="33"/>
      <c r="D958" s="80"/>
      <c r="E958" s="34"/>
      <c r="F958" s="34"/>
      <c r="G958" s="35"/>
      <c r="H958" s="35"/>
      <c r="I958" s="35"/>
      <c r="J958" s="35"/>
      <c r="K958" s="34"/>
      <c r="L958" s="34"/>
      <c r="M958" s="34"/>
      <c r="N958" s="36" t="e">
        <f t="shared" si="16"/>
        <v>#DIV/0!</v>
      </c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 customHeight="1" x14ac:dyDescent="0.3">
      <c r="A959" t="s">
        <v>80</v>
      </c>
      <c r="B959" s="33"/>
      <c r="C959" s="33"/>
      <c r="D959" s="80"/>
      <c r="E959" s="34"/>
      <c r="F959" s="34"/>
      <c r="G959" s="35"/>
      <c r="H959" s="35"/>
      <c r="I959" s="35"/>
      <c r="J959" s="35"/>
      <c r="K959" s="34"/>
      <c r="L959" s="34"/>
      <c r="M959" s="34"/>
      <c r="N959" s="36" t="e">
        <f t="shared" si="16"/>
        <v>#DIV/0!</v>
      </c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 customHeight="1" x14ac:dyDescent="0.3">
      <c r="A960" t="s">
        <v>80</v>
      </c>
      <c r="B960" s="33"/>
      <c r="C960" s="33"/>
      <c r="D960" s="80"/>
      <c r="E960" s="34"/>
      <c r="F960" s="34"/>
      <c r="G960" s="35"/>
      <c r="H960" s="35"/>
      <c r="I960" s="35"/>
      <c r="J960" s="35"/>
      <c r="K960" s="34"/>
      <c r="L960" s="34"/>
      <c r="M960" s="34"/>
      <c r="N960" s="36" t="e">
        <f t="shared" si="16"/>
        <v>#DIV/0!</v>
      </c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 customHeight="1" x14ac:dyDescent="0.3">
      <c r="A961" t="s">
        <v>80</v>
      </c>
      <c r="B961" s="33"/>
      <c r="C961" s="33"/>
      <c r="D961" s="80"/>
      <c r="E961" s="34"/>
      <c r="F961" s="34"/>
      <c r="G961" s="35"/>
      <c r="H961" s="35"/>
      <c r="I961" s="35"/>
      <c r="J961" s="35"/>
      <c r="K961" s="34"/>
      <c r="L961" s="34"/>
      <c r="M961" s="34"/>
      <c r="N961" s="36" t="e">
        <f t="shared" si="16"/>
        <v>#DIV/0!</v>
      </c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 customHeight="1" x14ac:dyDescent="0.3">
      <c r="A962" t="s">
        <v>80</v>
      </c>
      <c r="B962" s="33"/>
      <c r="C962" s="33"/>
      <c r="D962" s="80"/>
      <c r="E962" s="34"/>
      <c r="F962" s="34"/>
      <c r="G962" s="35"/>
      <c r="H962" s="35"/>
      <c r="I962" s="35"/>
      <c r="J962" s="35"/>
      <c r="K962" s="34"/>
      <c r="L962" s="34"/>
      <c r="M962" s="34"/>
      <c r="N962" s="36" t="e">
        <f t="shared" si="16"/>
        <v>#DIV/0!</v>
      </c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 customHeight="1" x14ac:dyDescent="0.3">
      <c r="A963" t="s">
        <v>80</v>
      </c>
      <c r="B963" s="33"/>
      <c r="C963" s="33"/>
      <c r="D963" s="80"/>
      <c r="E963" s="34"/>
      <c r="F963" s="34"/>
      <c r="G963" s="35"/>
      <c r="H963" s="35"/>
      <c r="I963" s="35"/>
      <c r="J963" s="35"/>
      <c r="K963" s="34"/>
      <c r="L963" s="34"/>
      <c r="M963" s="34"/>
      <c r="N963" s="36" t="e">
        <f t="shared" si="16"/>
        <v>#DIV/0!</v>
      </c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 customHeight="1" x14ac:dyDescent="0.3">
      <c r="A964" t="s">
        <v>80</v>
      </c>
      <c r="B964" s="32"/>
      <c r="C964" s="33"/>
      <c r="D964" s="80"/>
      <c r="E964" s="34"/>
      <c r="F964" s="34"/>
      <c r="G964" s="35"/>
      <c r="H964" s="35"/>
      <c r="I964" s="35"/>
      <c r="J964" s="35"/>
      <c r="K964" s="34"/>
      <c r="L964" s="34"/>
      <c r="M964" s="34"/>
      <c r="N964" s="36" t="e">
        <f t="shared" si="16"/>
        <v>#DIV/0!</v>
      </c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 customHeight="1" x14ac:dyDescent="0.3">
      <c r="A965" t="s">
        <v>80</v>
      </c>
      <c r="B965" s="33"/>
      <c r="C965" s="33"/>
      <c r="D965" s="80"/>
      <c r="E965" s="34"/>
      <c r="F965" s="34"/>
      <c r="G965" s="35"/>
      <c r="H965" s="35"/>
      <c r="I965" s="35"/>
      <c r="J965" s="35"/>
      <c r="K965" s="34"/>
      <c r="L965" s="34"/>
      <c r="M965" s="34"/>
      <c r="N965" s="36" t="e">
        <f t="shared" si="16"/>
        <v>#DIV/0!</v>
      </c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 customHeight="1" x14ac:dyDescent="0.3">
      <c r="A966" t="s">
        <v>80</v>
      </c>
      <c r="B966" s="33"/>
      <c r="C966" s="33"/>
      <c r="D966" s="80"/>
      <c r="E966" s="34"/>
      <c r="F966" s="34"/>
      <c r="G966" s="35"/>
      <c r="H966" s="35"/>
      <c r="I966" s="35"/>
      <c r="J966" s="35"/>
      <c r="K966" s="34"/>
      <c r="L966" s="34"/>
      <c r="M966" s="34"/>
      <c r="N966" s="36" t="e">
        <f t="shared" si="16"/>
        <v>#DIV/0!</v>
      </c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 customHeight="1" x14ac:dyDescent="0.3">
      <c r="A967" t="s">
        <v>80</v>
      </c>
      <c r="B967" s="33"/>
      <c r="C967" s="33"/>
      <c r="D967" s="80"/>
      <c r="E967" s="34"/>
      <c r="F967" s="34"/>
      <c r="G967" s="35"/>
      <c r="H967" s="35"/>
      <c r="I967" s="35"/>
      <c r="J967" s="35"/>
      <c r="K967" s="34"/>
      <c r="L967" s="34"/>
      <c r="M967" s="34"/>
      <c r="N967" s="36" t="e">
        <f t="shared" si="16"/>
        <v>#DIV/0!</v>
      </c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 customHeight="1" x14ac:dyDescent="0.3">
      <c r="A968" t="s">
        <v>80</v>
      </c>
      <c r="B968" s="33"/>
      <c r="C968" s="33"/>
      <c r="D968" s="80"/>
      <c r="E968" s="34"/>
      <c r="F968" s="34"/>
      <c r="G968" s="35"/>
      <c r="H968" s="35"/>
      <c r="I968" s="35"/>
      <c r="J968" s="35"/>
      <c r="K968" s="34"/>
      <c r="L968" s="34"/>
      <c r="M968" s="34"/>
      <c r="N968" s="36" t="e">
        <f t="shared" si="16"/>
        <v>#DIV/0!</v>
      </c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 customHeight="1" x14ac:dyDescent="0.3">
      <c r="A969" t="s">
        <v>80</v>
      </c>
      <c r="B969" s="33"/>
      <c r="C969" s="33"/>
      <c r="D969" s="80"/>
      <c r="E969" s="34"/>
      <c r="F969" s="34"/>
      <c r="G969" s="35"/>
      <c r="H969" s="35"/>
      <c r="I969" s="35"/>
      <c r="J969" s="35"/>
      <c r="K969" s="34"/>
      <c r="L969" s="34"/>
      <c r="M969" s="34"/>
      <c r="N969" s="36" t="e">
        <f t="shared" si="16"/>
        <v>#DIV/0!</v>
      </c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 customHeight="1" x14ac:dyDescent="0.3">
      <c r="A970" t="s">
        <v>80</v>
      </c>
      <c r="B970" s="33"/>
      <c r="C970" s="33"/>
      <c r="D970" s="80"/>
      <c r="E970" s="34"/>
      <c r="F970" s="34"/>
      <c r="G970" s="35"/>
      <c r="H970" s="35"/>
      <c r="I970" s="35"/>
      <c r="J970" s="35"/>
      <c r="K970" s="34"/>
      <c r="L970" s="34"/>
      <c r="M970" s="34"/>
      <c r="N970" s="36" t="e">
        <f t="shared" si="16"/>
        <v>#DIV/0!</v>
      </c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 customHeight="1" x14ac:dyDescent="0.3">
      <c r="A971" t="s">
        <v>80</v>
      </c>
      <c r="B971" s="33"/>
      <c r="C971" s="33"/>
      <c r="D971" s="80"/>
      <c r="E971" s="34"/>
      <c r="F971" s="34"/>
      <c r="G971" s="35"/>
      <c r="H971" s="35"/>
      <c r="I971" s="35"/>
      <c r="J971" s="35"/>
      <c r="K971" s="34"/>
      <c r="L971" s="34"/>
      <c r="M971" s="34"/>
      <c r="N971" s="36" t="e">
        <f t="shared" si="16"/>
        <v>#DIV/0!</v>
      </c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 customHeight="1" x14ac:dyDescent="0.3">
      <c r="A972" t="s">
        <v>80</v>
      </c>
      <c r="B972" s="33"/>
      <c r="C972" s="33"/>
      <c r="D972" s="80"/>
      <c r="E972" s="34"/>
      <c r="F972" s="34"/>
      <c r="G972" s="35"/>
      <c r="H972" s="35"/>
      <c r="I972" s="35"/>
      <c r="J972" s="35"/>
      <c r="K972" s="34"/>
      <c r="L972" s="34"/>
      <c r="M972" s="34"/>
      <c r="N972" s="36" t="e">
        <f t="shared" si="16"/>
        <v>#DIV/0!</v>
      </c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 customHeight="1" x14ac:dyDescent="0.3">
      <c r="A973" t="s">
        <v>80</v>
      </c>
      <c r="B973" s="33"/>
      <c r="C973" s="33"/>
      <c r="D973" s="80"/>
      <c r="E973" s="34"/>
      <c r="F973" s="34"/>
      <c r="G973" s="35"/>
      <c r="H973" s="35"/>
      <c r="I973" s="35"/>
      <c r="J973" s="35"/>
      <c r="K973" s="34"/>
      <c r="L973" s="34"/>
      <c r="M973" s="34"/>
      <c r="N973" s="36" t="e">
        <f t="shared" si="16"/>
        <v>#DIV/0!</v>
      </c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 customHeight="1" x14ac:dyDescent="0.3">
      <c r="A974" t="s">
        <v>80</v>
      </c>
      <c r="B974" s="33"/>
      <c r="C974" s="33"/>
      <c r="D974" s="80"/>
      <c r="E974" s="34"/>
      <c r="F974" s="34"/>
      <c r="G974" s="35"/>
      <c r="H974" s="35"/>
      <c r="I974" s="35"/>
      <c r="J974" s="35"/>
      <c r="K974" s="34"/>
      <c r="L974" s="34"/>
      <c r="M974" s="34"/>
      <c r="N974" s="36" t="e">
        <f t="shared" si="16"/>
        <v>#DIV/0!</v>
      </c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 customHeight="1" x14ac:dyDescent="0.3">
      <c r="A975" t="s">
        <v>80</v>
      </c>
      <c r="B975" s="33"/>
      <c r="C975" s="33"/>
      <c r="D975" s="80"/>
      <c r="E975" s="34"/>
      <c r="F975" s="34"/>
      <c r="G975" s="35"/>
      <c r="H975" s="35"/>
      <c r="I975" s="35"/>
      <c r="J975" s="35"/>
      <c r="K975" s="34"/>
      <c r="L975" s="34"/>
      <c r="M975" s="34"/>
      <c r="N975" s="36" t="e">
        <f t="shared" si="16"/>
        <v>#DIV/0!</v>
      </c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 customHeight="1" x14ac:dyDescent="0.3">
      <c r="A976" t="s">
        <v>80</v>
      </c>
      <c r="B976" s="33"/>
      <c r="C976" s="33"/>
      <c r="D976" s="80"/>
      <c r="E976" s="34"/>
      <c r="F976" s="34"/>
      <c r="G976" s="35"/>
      <c r="H976" s="35"/>
      <c r="I976" s="35"/>
      <c r="J976" s="35"/>
      <c r="K976" s="34"/>
      <c r="L976" s="34"/>
      <c r="M976" s="34"/>
      <c r="N976" s="36" t="e">
        <f t="shared" si="16"/>
        <v>#DIV/0!</v>
      </c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 customHeight="1" x14ac:dyDescent="0.3">
      <c r="A977" t="s">
        <v>80</v>
      </c>
      <c r="B977" s="33"/>
      <c r="C977" s="33"/>
      <c r="D977" s="80"/>
      <c r="E977" s="34"/>
      <c r="F977" s="34"/>
      <c r="G977" s="35"/>
      <c r="H977" s="35"/>
      <c r="I977" s="35"/>
      <c r="J977" s="35"/>
      <c r="K977" s="34"/>
      <c r="L977" s="34"/>
      <c r="M977" s="34"/>
      <c r="N977" s="36" t="e">
        <f t="shared" si="16"/>
        <v>#DIV/0!</v>
      </c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 customHeight="1" x14ac:dyDescent="0.3">
      <c r="A978" t="s">
        <v>80</v>
      </c>
      <c r="B978" s="33"/>
      <c r="C978" s="33"/>
      <c r="D978" s="80"/>
      <c r="E978" s="34"/>
      <c r="F978" s="34"/>
      <c r="G978" s="35"/>
      <c r="H978" s="35"/>
      <c r="I978" s="35"/>
      <c r="J978" s="35"/>
      <c r="K978" s="34"/>
      <c r="L978" s="34"/>
      <c r="M978" s="34"/>
      <c r="N978" s="36" t="e">
        <f t="shared" si="16"/>
        <v>#DIV/0!</v>
      </c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 customHeight="1" x14ac:dyDescent="0.3">
      <c r="A979" t="s">
        <v>80</v>
      </c>
      <c r="B979" s="33"/>
      <c r="C979" s="33"/>
      <c r="D979" s="80"/>
      <c r="E979" s="34"/>
      <c r="F979" s="34"/>
      <c r="G979" s="35"/>
      <c r="H979" s="35"/>
      <c r="I979" s="35"/>
      <c r="J979" s="35"/>
      <c r="K979" s="34"/>
      <c r="L979" s="34"/>
      <c r="M979" s="34"/>
      <c r="N979" s="36" t="e">
        <f t="shared" si="16"/>
        <v>#DIV/0!</v>
      </c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 customHeight="1" x14ac:dyDescent="0.3">
      <c r="A980" t="s">
        <v>80</v>
      </c>
      <c r="B980" s="33"/>
      <c r="C980" s="33"/>
      <c r="D980" s="80"/>
      <c r="E980" s="34"/>
      <c r="F980" s="34"/>
      <c r="G980" s="35"/>
      <c r="H980" s="35"/>
      <c r="I980" s="35"/>
      <c r="J980" s="35"/>
      <c r="K980" s="34"/>
      <c r="L980" s="34"/>
      <c r="M980" s="34"/>
      <c r="N980" s="36" t="e">
        <f t="shared" si="16"/>
        <v>#DIV/0!</v>
      </c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 customHeight="1" x14ac:dyDescent="0.3">
      <c r="A981" t="s">
        <v>80</v>
      </c>
      <c r="B981" s="33"/>
      <c r="C981" s="33"/>
      <c r="D981" s="80"/>
      <c r="E981" s="34"/>
      <c r="F981" s="34"/>
      <c r="G981" s="35"/>
      <c r="H981" s="35"/>
      <c r="I981" s="35"/>
      <c r="J981" s="35"/>
      <c r="K981" s="34"/>
      <c r="L981" s="34"/>
      <c r="M981" s="34"/>
      <c r="N981" s="36" t="e">
        <f t="shared" si="16"/>
        <v>#DIV/0!</v>
      </c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 customHeight="1" x14ac:dyDescent="0.3">
      <c r="A982" t="s">
        <v>80</v>
      </c>
      <c r="B982" s="33"/>
      <c r="C982" s="33"/>
      <c r="D982" s="80"/>
      <c r="E982" s="34"/>
      <c r="F982" s="34"/>
      <c r="G982" s="35"/>
      <c r="H982" s="35"/>
      <c r="I982" s="35"/>
      <c r="J982" s="35"/>
      <c r="K982" s="34"/>
      <c r="L982" s="34"/>
      <c r="M982" s="34"/>
      <c r="N982" s="36" t="e">
        <f t="shared" si="16"/>
        <v>#DIV/0!</v>
      </c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 customHeight="1" x14ac:dyDescent="0.3">
      <c r="A983" t="s">
        <v>80</v>
      </c>
      <c r="B983" s="33"/>
      <c r="C983" s="33"/>
      <c r="D983" s="80"/>
      <c r="E983" s="34"/>
      <c r="F983" s="34"/>
      <c r="G983" s="35"/>
      <c r="H983" s="35"/>
      <c r="I983" s="35"/>
      <c r="J983" s="35"/>
      <c r="K983" s="34"/>
      <c r="L983" s="34"/>
      <c r="M983" s="34"/>
      <c r="N983" s="36" t="e">
        <f t="shared" si="16"/>
        <v>#DIV/0!</v>
      </c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 customHeight="1" x14ac:dyDescent="0.3">
      <c r="A984" t="s">
        <v>80</v>
      </c>
      <c r="B984" s="33"/>
      <c r="C984" s="33"/>
      <c r="D984" s="80"/>
      <c r="E984" s="34"/>
      <c r="F984" s="34"/>
      <c r="G984" s="35"/>
      <c r="H984" s="35"/>
      <c r="I984" s="35"/>
      <c r="J984" s="35"/>
      <c r="K984" s="34"/>
      <c r="L984" s="34"/>
      <c r="M984" s="34"/>
      <c r="N984" s="36" t="e">
        <f t="shared" si="16"/>
        <v>#DIV/0!</v>
      </c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 customHeight="1" x14ac:dyDescent="0.3">
      <c r="A985" t="s">
        <v>80</v>
      </c>
      <c r="B985" s="33"/>
      <c r="C985" s="33"/>
      <c r="D985" s="80"/>
      <c r="E985" s="34"/>
      <c r="F985" s="34"/>
      <c r="G985" s="35"/>
      <c r="H985" s="35"/>
      <c r="I985" s="35"/>
      <c r="J985" s="35"/>
      <c r="K985" s="34"/>
      <c r="L985" s="34"/>
      <c r="M985" s="34"/>
      <c r="N985" s="36" t="e">
        <f t="shared" si="16"/>
        <v>#DIV/0!</v>
      </c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 customHeight="1" x14ac:dyDescent="0.3">
      <c r="A986" t="s">
        <v>80</v>
      </c>
      <c r="B986" s="33"/>
      <c r="C986" s="33"/>
      <c r="D986" s="80"/>
      <c r="E986" s="34"/>
      <c r="F986" s="34"/>
      <c r="G986" s="35"/>
      <c r="H986" s="35"/>
      <c r="I986" s="35"/>
      <c r="J986" s="35"/>
      <c r="K986" s="34"/>
      <c r="L986" s="34"/>
      <c r="M986" s="34"/>
      <c r="N986" s="36" t="e">
        <f t="shared" si="16"/>
        <v>#DIV/0!</v>
      </c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 customHeight="1" x14ac:dyDescent="0.3">
      <c r="A987" t="s">
        <v>80</v>
      </c>
      <c r="B987" s="33"/>
      <c r="C987" s="33"/>
      <c r="D987" s="80"/>
      <c r="E987" s="34"/>
      <c r="F987" s="34"/>
      <c r="G987" s="35"/>
      <c r="H987" s="35"/>
      <c r="I987" s="35"/>
      <c r="J987" s="35"/>
      <c r="K987" s="34"/>
      <c r="L987" s="34"/>
      <c r="M987" s="34"/>
      <c r="N987" s="36" t="e">
        <f t="shared" si="16"/>
        <v>#DIV/0!</v>
      </c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 customHeight="1" x14ac:dyDescent="0.3">
      <c r="A988" t="s">
        <v>80</v>
      </c>
      <c r="B988" s="33"/>
      <c r="C988" s="33"/>
      <c r="D988" s="80"/>
      <c r="E988" s="34"/>
      <c r="F988" s="34"/>
      <c r="G988" s="35"/>
      <c r="H988" s="35"/>
      <c r="I988" s="35"/>
      <c r="J988" s="35"/>
      <c r="K988" s="34"/>
      <c r="L988" s="34"/>
      <c r="M988" s="34"/>
      <c r="N988" s="36" t="e">
        <f t="shared" si="16"/>
        <v>#DIV/0!</v>
      </c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 customHeight="1" x14ac:dyDescent="0.3">
      <c r="A989" t="s">
        <v>80</v>
      </c>
      <c r="B989" s="33"/>
      <c r="C989" s="33"/>
      <c r="D989" s="80"/>
      <c r="E989" s="34"/>
      <c r="F989" s="34"/>
      <c r="G989" s="35"/>
      <c r="H989" s="35"/>
      <c r="I989" s="35"/>
      <c r="J989" s="35"/>
      <c r="K989" s="34"/>
      <c r="L989" s="34"/>
      <c r="M989" s="34"/>
      <c r="N989" s="36" t="e">
        <f t="shared" si="16"/>
        <v>#DIV/0!</v>
      </c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 customHeight="1" x14ac:dyDescent="0.3">
      <c r="A990" t="s">
        <v>80</v>
      </c>
      <c r="B990" s="33"/>
      <c r="C990" s="33"/>
      <c r="D990" s="80"/>
      <c r="E990" s="34"/>
      <c r="F990" s="34"/>
      <c r="G990" s="35"/>
      <c r="H990" s="35"/>
      <c r="I990" s="35"/>
      <c r="J990" s="35"/>
      <c r="K990" s="34"/>
      <c r="L990" s="34"/>
      <c r="M990" s="34"/>
      <c r="N990" s="36" t="e">
        <f t="shared" ref="N990:N1053" si="17">L990/I990</f>
        <v>#DIV/0!</v>
      </c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 customHeight="1" x14ac:dyDescent="0.3">
      <c r="A991" t="s">
        <v>80</v>
      </c>
      <c r="B991" s="33"/>
      <c r="C991" s="33"/>
      <c r="D991" s="80"/>
      <c r="E991" s="34"/>
      <c r="F991" s="34"/>
      <c r="G991" s="35"/>
      <c r="H991" s="35"/>
      <c r="I991" s="35"/>
      <c r="J991" s="35"/>
      <c r="K991" s="34"/>
      <c r="L991" s="34"/>
      <c r="M991" s="34"/>
      <c r="N991" s="36" t="e">
        <f t="shared" si="17"/>
        <v>#DIV/0!</v>
      </c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 customHeight="1" x14ac:dyDescent="0.3">
      <c r="A992" t="s">
        <v>80</v>
      </c>
      <c r="B992" s="33"/>
      <c r="C992" s="33"/>
      <c r="D992" s="80"/>
      <c r="E992" s="34"/>
      <c r="F992" s="34"/>
      <c r="G992" s="35"/>
      <c r="H992" s="35"/>
      <c r="I992" s="35"/>
      <c r="J992" s="35"/>
      <c r="K992" s="34"/>
      <c r="L992" s="34"/>
      <c r="M992" s="34"/>
      <c r="N992" s="36" t="e">
        <f t="shared" si="17"/>
        <v>#DIV/0!</v>
      </c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 customHeight="1" x14ac:dyDescent="0.3">
      <c r="A993" t="s">
        <v>80</v>
      </c>
      <c r="B993" s="33"/>
      <c r="C993" s="33"/>
      <c r="D993" s="80"/>
      <c r="E993" s="34"/>
      <c r="F993" s="34"/>
      <c r="G993" s="35"/>
      <c r="H993" s="35"/>
      <c r="I993" s="35"/>
      <c r="J993" s="35"/>
      <c r="K993" s="34"/>
      <c r="L993" s="34"/>
      <c r="M993" s="34"/>
      <c r="N993" s="36" t="e">
        <f t="shared" si="17"/>
        <v>#DIV/0!</v>
      </c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 customHeight="1" x14ac:dyDescent="0.3">
      <c r="A994" t="s">
        <v>80</v>
      </c>
      <c r="B994" s="33"/>
      <c r="C994" s="33"/>
      <c r="D994" s="80"/>
      <c r="E994" s="34"/>
      <c r="F994" s="34"/>
      <c r="G994" s="35"/>
      <c r="H994" s="35"/>
      <c r="I994" s="35"/>
      <c r="J994" s="35"/>
      <c r="K994" s="34"/>
      <c r="L994" s="34"/>
      <c r="M994" s="34"/>
      <c r="N994" s="36" t="e">
        <f t="shared" si="17"/>
        <v>#DIV/0!</v>
      </c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 customHeight="1" x14ac:dyDescent="0.3">
      <c r="A995" t="s">
        <v>80</v>
      </c>
      <c r="B995" s="33"/>
      <c r="C995" s="33"/>
      <c r="D995" s="80"/>
      <c r="E995" s="34"/>
      <c r="F995" s="34"/>
      <c r="G995" s="35"/>
      <c r="H995" s="35"/>
      <c r="I995" s="35"/>
      <c r="J995" s="35"/>
      <c r="K995" s="34"/>
      <c r="L995" s="34"/>
      <c r="M995" s="34"/>
      <c r="N995" s="36" t="e">
        <f t="shared" si="17"/>
        <v>#DIV/0!</v>
      </c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 customHeight="1" x14ac:dyDescent="0.3">
      <c r="A996" t="s">
        <v>80</v>
      </c>
      <c r="B996" s="33"/>
      <c r="C996" s="33"/>
      <c r="D996" s="80"/>
      <c r="E996" s="34"/>
      <c r="F996" s="34"/>
      <c r="G996" s="35"/>
      <c r="H996" s="35"/>
      <c r="I996" s="35"/>
      <c r="J996" s="35"/>
      <c r="K996" s="34"/>
      <c r="L996" s="34"/>
      <c r="M996" s="34"/>
      <c r="N996" s="36" t="e">
        <f t="shared" si="17"/>
        <v>#DIV/0!</v>
      </c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 customHeight="1" x14ac:dyDescent="0.3">
      <c r="A997" t="s">
        <v>80</v>
      </c>
      <c r="B997" s="33"/>
      <c r="C997" s="33"/>
      <c r="D997" s="80"/>
      <c r="E997" s="34"/>
      <c r="F997" s="34"/>
      <c r="G997" s="35"/>
      <c r="H997" s="35"/>
      <c r="I997" s="35"/>
      <c r="J997" s="35"/>
      <c r="K997" s="34"/>
      <c r="L997" s="34"/>
      <c r="M997" s="34"/>
      <c r="N997" s="36" t="e">
        <f t="shared" si="17"/>
        <v>#DIV/0!</v>
      </c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 customHeight="1" x14ac:dyDescent="0.3">
      <c r="A998" t="s">
        <v>80</v>
      </c>
      <c r="B998" s="33"/>
      <c r="C998" s="33"/>
      <c r="D998" s="80"/>
      <c r="E998" s="34"/>
      <c r="F998" s="34"/>
      <c r="G998" s="35"/>
      <c r="H998" s="35"/>
      <c r="I998" s="35"/>
      <c r="J998" s="35"/>
      <c r="K998" s="34"/>
      <c r="L998" s="34"/>
      <c r="M998" s="34"/>
      <c r="N998" s="36" t="e">
        <f t="shared" si="17"/>
        <v>#DIV/0!</v>
      </c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 customHeight="1" x14ac:dyDescent="0.3">
      <c r="A999" t="s">
        <v>80</v>
      </c>
      <c r="B999" s="33"/>
      <c r="C999" s="33"/>
      <c r="D999" s="80"/>
      <c r="E999" s="34"/>
      <c r="F999" s="34"/>
      <c r="G999" s="35"/>
      <c r="H999" s="35"/>
      <c r="I999" s="35"/>
      <c r="J999" s="35"/>
      <c r="K999" s="34"/>
      <c r="L999" s="34"/>
      <c r="M999" s="34"/>
      <c r="N999" s="36" t="e">
        <f t="shared" si="17"/>
        <v>#DIV/0!</v>
      </c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 customHeight="1" x14ac:dyDescent="0.3">
      <c r="A1000" t="s">
        <v>80</v>
      </c>
      <c r="B1000" s="33"/>
      <c r="C1000" s="33"/>
      <c r="D1000" s="80"/>
      <c r="E1000" s="34"/>
      <c r="F1000" s="34"/>
      <c r="G1000" s="35"/>
      <c r="H1000" s="35"/>
      <c r="I1000" s="35"/>
      <c r="J1000" s="35"/>
      <c r="K1000" s="34"/>
      <c r="L1000" s="34"/>
      <c r="M1000" s="34"/>
      <c r="N1000" s="36" t="e">
        <f t="shared" si="17"/>
        <v>#DIV/0!</v>
      </c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 spans="1:27" ht="12.75" customHeight="1" x14ac:dyDescent="0.3">
      <c r="A1001" t="s">
        <v>80</v>
      </c>
      <c r="B1001" s="33"/>
      <c r="C1001" s="33"/>
      <c r="D1001" s="80"/>
      <c r="E1001" s="34"/>
      <c r="F1001" s="34"/>
      <c r="G1001" s="35"/>
      <c r="H1001" s="35"/>
      <c r="I1001" s="35"/>
      <c r="J1001" s="35"/>
      <c r="K1001" s="34"/>
      <c r="L1001" s="34"/>
      <c r="M1001" s="34"/>
      <c r="N1001" s="36" t="e">
        <f t="shared" si="17"/>
        <v>#DIV/0!</v>
      </c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 spans="1:27" ht="12.75" customHeight="1" x14ac:dyDescent="0.3">
      <c r="A1002" t="s">
        <v>80</v>
      </c>
      <c r="B1002" s="33"/>
      <c r="C1002" s="33"/>
      <c r="D1002" s="80"/>
      <c r="E1002" s="34"/>
      <c r="F1002" s="34"/>
      <c r="G1002" s="35"/>
      <c r="H1002" s="35"/>
      <c r="I1002" s="35"/>
      <c r="J1002" s="35"/>
      <c r="K1002" s="34"/>
      <c r="L1002" s="34"/>
      <c r="M1002" s="34"/>
      <c r="N1002" s="36" t="e">
        <f t="shared" si="17"/>
        <v>#DIV/0!</v>
      </c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</row>
    <row r="1003" spans="1:27" ht="12.75" customHeight="1" x14ac:dyDescent="0.3">
      <c r="A1003" t="s">
        <v>80</v>
      </c>
      <c r="B1003" s="33"/>
      <c r="C1003" s="33"/>
      <c r="D1003" s="80"/>
      <c r="E1003" s="34"/>
      <c r="F1003" s="34"/>
      <c r="G1003" s="35"/>
      <c r="H1003" s="35"/>
      <c r="I1003" s="35"/>
      <c r="J1003" s="35"/>
      <c r="K1003" s="34"/>
      <c r="L1003" s="34"/>
      <c r="M1003" s="34"/>
      <c r="N1003" s="36" t="e">
        <f t="shared" si="17"/>
        <v>#DIV/0!</v>
      </c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</row>
    <row r="1004" spans="1:27" ht="12.75" customHeight="1" x14ac:dyDescent="0.3">
      <c r="A1004" t="s">
        <v>80</v>
      </c>
      <c r="B1004" s="33"/>
      <c r="C1004" s="33"/>
      <c r="D1004" s="80"/>
      <c r="E1004" s="34"/>
      <c r="F1004" s="34"/>
      <c r="G1004" s="35"/>
      <c r="H1004" s="35"/>
      <c r="I1004" s="35"/>
      <c r="J1004" s="35"/>
      <c r="K1004" s="34"/>
      <c r="L1004" s="34"/>
      <c r="M1004" s="34"/>
      <c r="N1004" s="36" t="e">
        <f t="shared" si="17"/>
        <v>#DIV/0!</v>
      </c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</row>
    <row r="1005" spans="1:27" ht="12.75" customHeight="1" x14ac:dyDescent="0.3">
      <c r="A1005" t="s">
        <v>80</v>
      </c>
      <c r="B1005" s="33"/>
      <c r="C1005" s="33"/>
      <c r="D1005" s="80"/>
      <c r="E1005" s="34"/>
      <c r="F1005" s="34"/>
      <c r="G1005" s="35"/>
      <c r="H1005" s="35"/>
      <c r="I1005" s="35"/>
      <c r="J1005" s="35"/>
      <c r="K1005" s="34"/>
      <c r="L1005" s="34"/>
      <c r="M1005" s="34"/>
      <c r="N1005" s="36" t="e">
        <f t="shared" si="17"/>
        <v>#DIV/0!</v>
      </c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</row>
    <row r="1006" spans="1:27" ht="12.75" customHeight="1" x14ac:dyDescent="0.3">
      <c r="A1006" t="s">
        <v>80</v>
      </c>
      <c r="B1006" s="33"/>
      <c r="C1006" s="33"/>
      <c r="D1006" s="80"/>
      <c r="E1006" s="34"/>
      <c r="F1006" s="34"/>
      <c r="G1006" s="35"/>
      <c r="H1006" s="35"/>
      <c r="I1006" s="35"/>
      <c r="J1006" s="35"/>
      <c r="K1006" s="34"/>
      <c r="L1006" s="34"/>
      <c r="M1006" s="34"/>
      <c r="N1006" s="36" t="e">
        <f t="shared" si="17"/>
        <v>#DIV/0!</v>
      </c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</row>
    <row r="1007" spans="1:27" ht="12.75" customHeight="1" x14ac:dyDescent="0.3">
      <c r="A1007" t="s">
        <v>80</v>
      </c>
      <c r="B1007" s="33"/>
      <c r="C1007" s="33"/>
      <c r="D1007" s="80"/>
      <c r="E1007" s="34"/>
      <c r="F1007" s="34"/>
      <c r="G1007" s="35"/>
      <c r="H1007" s="35"/>
      <c r="I1007" s="35"/>
      <c r="J1007" s="35"/>
      <c r="K1007" s="34"/>
      <c r="L1007" s="34"/>
      <c r="M1007" s="34"/>
      <c r="N1007" s="36" t="e">
        <f t="shared" si="17"/>
        <v>#DIV/0!</v>
      </c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</row>
    <row r="1008" spans="1:27" ht="12.75" customHeight="1" x14ac:dyDescent="0.3">
      <c r="A1008" t="s">
        <v>80</v>
      </c>
      <c r="B1008" s="33"/>
      <c r="C1008" s="33"/>
      <c r="D1008" s="80"/>
      <c r="E1008" s="34"/>
      <c r="F1008" s="34"/>
      <c r="G1008" s="35"/>
      <c r="H1008" s="35"/>
      <c r="I1008" s="35"/>
      <c r="J1008" s="35"/>
      <c r="K1008" s="34"/>
      <c r="L1008" s="34"/>
      <c r="M1008" s="34"/>
      <c r="N1008" s="36" t="e">
        <f t="shared" si="17"/>
        <v>#DIV/0!</v>
      </c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</row>
    <row r="1009" spans="1:27" ht="12.75" customHeight="1" x14ac:dyDescent="0.3">
      <c r="A1009" t="s">
        <v>80</v>
      </c>
      <c r="B1009" s="33"/>
      <c r="C1009" s="33"/>
      <c r="D1009" s="80"/>
      <c r="E1009" s="34"/>
      <c r="F1009" s="34"/>
      <c r="G1009" s="35"/>
      <c r="H1009" s="35"/>
      <c r="I1009" s="35"/>
      <c r="J1009" s="35"/>
      <c r="K1009" s="34"/>
      <c r="L1009" s="34"/>
      <c r="M1009" s="34"/>
      <c r="N1009" s="36" t="e">
        <f t="shared" si="17"/>
        <v>#DIV/0!</v>
      </c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</row>
    <row r="1010" spans="1:27" ht="12.75" customHeight="1" x14ac:dyDescent="0.3">
      <c r="A1010" t="s">
        <v>80</v>
      </c>
      <c r="B1010" s="33"/>
      <c r="C1010" s="33"/>
      <c r="D1010" s="80"/>
      <c r="E1010" s="34"/>
      <c r="F1010" s="34"/>
      <c r="G1010" s="35"/>
      <c r="H1010" s="35"/>
      <c r="I1010" s="35"/>
      <c r="J1010" s="35"/>
      <c r="K1010" s="34"/>
      <c r="L1010" s="34"/>
      <c r="M1010" s="34"/>
      <c r="N1010" s="36" t="e">
        <f t="shared" si="17"/>
        <v>#DIV/0!</v>
      </c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</row>
    <row r="1011" spans="1:27" ht="12.75" customHeight="1" x14ac:dyDescent="0.3">
      <c r="A1011" t="s">
        <v>80</v>
      </c>
      <c r="B1011" s="33"/>
      <c r="C1011" s="33"/>
      <c r="D1011" s="80"/>
      <c r="E1011" s="34"/>
      <c r="F1011" s="34"/>
      <c r="G1011" s="35"/>
      <c r="H1011" s="35"/>
      <c r="I1011" s="35"/>
      <c r="J1011" s="35"/>
      <c r="K1011" s="34"/>
      <c r="L1011" s="34"/>
      <c r="M1011" s="34"/>
      <c r="N1011" s="36" t="e">
        <f t="shared" si="17"/>
        <v>#DIV/0!</v>
      </c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</row>
    <row r="1012" spans="1:27" s="70" customFormat="1" ht="12.75" customHeight="1" x14ac:dyDescent="0.3">
      <c r="A1012" t="s">
        <v>80</v>
      </c>
      <c r="B1012" s="32"/>
      <c r="C1012" s="33"/>
      <c r="D1012" s="80"/>
      <c r="E1012" s="34"/>
      <c r="F1012" s="34"/>
      <c r="G1012" s="35"/>
      <c r="H1012" s="35"/>
      <c r="I1012" s="35"/>
      <c r="J1012" s="35"/>
      <c r="K1012" s="34"/>
      <c r="L1012" s="34"/>
      <c r="M1012" s="34"/>
      <c r="N1012" s="36" t="e">
        <f t="shared" si="17"/>
        <v>#DIV/0!</v>
      </c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  <c r="AA1012" s="69"/>
    </row>
    <row r="1013" spans="1:27" s="79" customFormat="1" ht="12.75" customHeight="1" x14ac:dyDescent="0.3">
      <c r="A1013" t="s">
        <v>80</v>
      </c>
      <c r="B1013" s="33"/>
      <c r="C1013" s="33"/>
      <c r="D1013" s="80"/>
      <c r="E1013" s="34"/>
      <c r="F1013" s="34"/>
      <c r="G1013" s="35"/>
      <c r="H1013" s="35"/>
      <c r="I1013" s="35"/>
      <c r="J1013" s="35"/>
      <c r="K1013" s="34"/>
      <c r="L1013" s="34"/>
      <c r="M1013" s="34"/>
      <c r="N1013" s="36" t="e">
        <f t="shared" si="17"/>
        <v>#DIV/0!</v>
      </c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</row>
    <row r="1014" spans="1:27" s="79" customFormat="1" ht="12.75" customHeight="1" x14ac:dyDescent="0.3">
      <c r="A1014" t="s">
        <v>80</v>
      </c>
      <c r="B1014" s="33"/>
      <c r="C1014" s="33"/>
      <c r="D1014" s="80"/>
      <c r="E1014" s="34"/>
      <c r="F1014" s="34"/>
      <c r="G1014" s="35"/>
      <c r="H1014" s="35"/>
      <c r="I1014" s="35"/>
      <c r="J1014" s="35"/>
      <c r="K1014" s="34"/>
      <c r="L1014" s="34"/>
      <c r="M1014" s="34"/>
      <c r="N1014" s="36" t="e">
        <f t="shared" si="17"/>
        <v>#DIV/0!</v>
      </c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</row>
    <row r="1015" spans="1:27" s="79" customFormat="1" ht="12.75" customHeight="1" x14ac:dyDescent="0.3">
      <c r="A1015" t="s">
        <v>80</v>
      </c>
      <c r="B1015" s="33"/>
      <c r="C1015" s="33"/>
      <c r="D1015" s="80"/>
      <c r="E1015" s="34"/>
      <c r="F1015" s="34"/>
      <c r="G1015" s="35"/>
      <c r="H1015" s="35"/>
      <c r="I1015" s="35"/>
      <c r="J1015" s="35"/>
      <c r="K1015" s="34"/>
      <c r="L1015" s="34"/>
      <c r="M1015" s="34"/>
      <c r="N1015" s="36" t="e">
        <f t="shared" si="17"/>
        <v>#DIV/0!</v>
      </c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</row>
    <row r="1016" spans="1:27" ht="12.75" customHeight="1" x14ac:dyDescent="0.3">
      <c r="A1016" t="s">
        <v>80</v>
      </c>
      <c r="B1016" s="33"/>
      <c r="C1016" s="33"/>
      <c r="D1016" s="80"/>
      <c r="E1016" s="34"/>
      <c r="F1016" s="34"/>
      <c r="G1016" s="35"/>
      <c r="H1016" s="35"/>
      <c r="I1016" s="35"/>
      <c r="J1016" s="35"/>
      <c r="K1016" s="34"/>
      <c r="L1016" s="34"/>
      <c r="M1016" s="34"/>
      <c r="N1016" s="36" t="e">
        <f t="shared" si="17"/>
        <v>#DIV/0!</v>
      </c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</row>
    <row r="1017" spans="1:27" ht="12.75" customHeight="1" x14ac:dyDescent="0.3">
      <c r="A1017" t="s">
        <v>80</v>
      </c>
      <c r="B1017" s="33"/>
      <c r="C1017" s="33"/>
      <c r="D1017" s="80"/>
      <c r="E1017" s="34"/>
      <c r="F1017" s="34"/>
      <c r="G1017" s="35"/>
      <c r="H1017" s="35"/>
      <c r="I1017" s="35"/>
      <c r="J1017" s="35"/>
      <c r="K1017" s="34"/>
      <c r="L1017" s="34"/>
      <c r="M1017" s="34"/>
      <c r="N1017" s="36" t="e">
        <f t="shared" si="17"/>
        <v>#DIV/0!</v>
      </c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</row>
    <row r="1018" spans="1:27" ht="12.75" customHeight="1" x14ac:dyDescent="0.3">
      <c r="A1018" t="s">
        <v>80</v>
      </c>
      <c r="B1018" s="33"/>
      <c r="C1018" s="33"/>
      <c r="D1018" s="80"/>
      <c r="E1018" s="34"/>
      <c r="F1018" s="34"/>
      <c r="G1018" s="35"/>
      <c r="H1018" s="35"/>
      <c r="I1018" s="35"/>
      <c r="J1018" s="35"/>
      <c r="K1018" s="34"/>
      <c r="L1018" s="34"/>
      <c r="M1018" s="34"/>
      <c r="N1018" s="36" t="e">
        <f t="shared" si="17"/>
        <v>#DIV/0!</v>
      </c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</row>
    <row r="1019" spans="1:27" ht="12.75" customHeight="1" x14ac:dyDescent="0.3">
      <c r="A1019" t="s">
        <v>80</v>
      </c>
      <c r="B1019" s="33"/>
      <c r="C1019" s="33"/>
      <c r="D1019" s="80"/>
      <c r="E1019" s="34"/>
      <c r="F1019" s="34"/>
      <c r="G1019" s="35"/>
      <c r="H1019" s="35"/>
      <c r="I1019" s="35"/>
      <c r="J1019" s="35"/>
      <c r="K1019" s="34"/>
      <c r="L1019" s="34"/>
      <c r="M1019" s="34"/>
      <c r="N1019" s="36" t="e">
        <f t="shared" si="17"/>
        <v>#DIV/0!</v>
      </c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</row>
    <row r="1020" spans="1:27" ht="12.75" customHeight="1" x14ac:dyDescent="0.3">
      <c r="A1020" t="s">
        <v>80</v>
      </c>
      <c r="B1020" s="33"/>
      <c r="C1020" s="33"/>
      <c r="D1020" s="80"/>
      <c r="E1020" s="34"/>
      <c r="F1020" s="34"/>
      <c r="G1020" s="35"/>
      <c r="H1020" s="35"/>
      <c r="I1020" s="35"/>
      <c r="J1020" s="35"/>
      <c r="K1020" s="34"/>
      <c r="L1020" s="34"/>
      <c r="M1020" s="34"/>
      <c r="N1020" s="36" t="e">
        <f t="shared" si="17"/>
        <v>#DIV/0!</v>
      </c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</row>
    <row r="1021" spans="1:27" ht="12.75" customHeight="1" x14ac:dyDescent="0.3">
      <c r="A1021" t="s">
        <v>80</v>
      </c>
      <c r="B1021" s="33"/>
      <c r="C1021" s="33"/>
      <c r="D1021" s="80"/>
      <c r="E1021" s="34"/>
      <c r="F1021" s="34"/>
      <c r="G1021" s="35"/>
      <c r="H1021" s="35"/>
      <c r="I1021" s="35"/>
      <c r="J1021" s="35"/>
      <c r="K1021" s="34"/>
      <c r="L1021" s="34"/>
      <c r="M1021" s="34"/>
      <c r="N1021" s="36" t="e">
        <f t="shared" si="17"/>
        <v>#DIV/0!</v>
      </c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</row>
    <row r="1022" spans="1:27" ht="12.75" customHeight="1" x14ac:dyDescent="0.3">
      <c r="A1022" t="s">
        <v>80</v>
      </c>
      <c r="B1022" s="33"/>
      <c r="C1022" s="33"/>
      <c r="D1022" s="80"/>
      <c r="E1022" s="34"/>
      <c r="F1022" s="34"/>
      <c r="G1022" s="35"/>
      <c r="H1022" s="35"/>
      <c r="I1022" s="35"/>
      <c r="J1022" s="35"/>
      <c r="K1022" s="34"/>
      <c r="L1022" s="34"/>
      <c r="M1022" s="34"/>
      <c r="N1022" s="36" t="e">
        <f t="shared" si="17"/>
        <v>#DIV/0!</v>
      </c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</row>
    <row r="1023" spans="1:27" ht="12.75" customHeight="1" x14ac:dyDescent="0.3">
      <c r="A1023" t="s">
        <v>80</v>
      </c>
      <c r="B1023" s="33"/>
      <c r="C1023" s="33"/>
      <c r="D1023" s="80"/>
      <c r="E1023" s="34"/>
      <c r="F1023" s="34"/>
      <c r="G1023" s="35"/>
      <c r="H1023" s="35"/>
      <c r="I1023" s="35"/>
      <c r="J1023" s="35"/>
      <c r="K1023" s="34"/>
      <c r="L1023" s="34"/>
      <c r="M1023" s="34"/>
      <c r="N1023" s="36" t="e">
        <f t="shared" si="17"/>
        <v>#DIV/0!</v>
      </c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</row>
    <row r="1024" spans="1:27" ht="12.75" customHeight="1" x14ac:dyDescent="0.3">
      <c r="A1024" t="s">
        <v>80</v>
      </c>
      <c r="B1024" s="33"/>
      <c r="C1024" s="33"/>
      <c r="D1024" s="80"/>
      <c r="E1024" s="34"/>
      <c r="F1024" s="34"/>
      <c r="G1024" s="35"/>
      <c r="H1024" s="35"/>
      <c r="I1024" s="35"/>
      <c r="J1024" s="35"/>
      <c r="K1024" s="34"/>
      <c r="L1024" s="34"/>
      <c r="M1024" s="34"/>
      <c r="N1024" s="36" t="e">
        <f t="shared" si="17"/>
        <v>#DIV/0!</v>
      </c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</row>
    <row r="1025" spans="1:27" ht="12.75" customHeight="1" x14ac:dyDescent="0.3">
      <c r="A1025" t="s">
        <v>80</v>
      </c>
      <c r="B1025" s="33"/>
      <c r="C1025" s="33"/>
      <c r="D1025" s="80"/>
      <c r="E1025" s="34"/>
      <c r="F1025" s="34"/>
      <c r="G1025" s="35"/>
      <c r="H1025" s="35"/>
      <c r="I1025" s="35"/>
      <c r="J1025" s="35"/>
      <c r="K1025" s="34"/>
      <c r="L1025" s="34"/>
      <c r="M1025" s="34"/>
      <c r="N1025" s="36" t="e">
        <f t="shared" si="17"/>
        <v>#DIV/0!</v>
      </c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</row>
    <row r="1026" spans="1:27" ht="12.75" customHeight="1" x14ac:dyDescent="0.3">
      <c r="A1026" t="s">
        <v>80</v>
      </c>
      <c r="B1026" s="33"/>
      <c r="C1026" s="33"/>
      <c r="D1026" s="80"/>
      <c r="E1026" s="34"/>
      <c r="F1026" s="34"/>
      <c r="G1026" s="35"/>
      <c r="H1026" s="35"/>
      <c r="I1026" s="35"/>
      <c r="J1026" s="35"/>
      <c r="K1026" s="34"/>
      <c r="L1026" s="34"/>
      <c r="M1026" s="34"/>
      <c r="N1026" s="36" t="e">
        <f t="shared" si="17"/>
        <v>#DIV/0!</v>
      </c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</row>
    <row r="1027" spans="1:27" ht="12.75" customHeight="1" x14ac:dyDescent="0.3">
      <c r="A1027" t="s">
        <v>80</v>
      </c>
      <c r="B1027" s="33"/>
      <c r="C1027" s="33"/>
      <c r="D1027" s="80"/>
      <c r="E1027" s="34"/>
      <c r="F1027" s="34"/>
      <c r="G1027" s="35"/>
      <c r="H1027" s="35"/>
      <c r="I1027" s="35"/>
      <c r="J1027" s="35"/>
      <c r="K1027" s="34"/>
      <c r="L1027" s="34"/>
      <c r="M1027" s="34"/>
      <c r="N1027" s="36" t="e">
        <f t="shared" si="17"/>
        <v>#DIV/0!</v>
      </c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</row>
    <row r="1028" spans="1:27" ht="12.75" customHeight="1" x14ac:dyDescent="0.3">
      <c r="A1028" t="s">
        <v>80</v>
      </c>
      <c r="B1028" s="33"/>
      <c r="C1028" s="33"/>
      <c r="D1028" s="80"/>
      <c r="E1028" s="34"/>
      <c r="F1028" s="34"/>
      <c r="G1028" s="35"/>
      <c r="H1028" s="35"/>
      <c r="I1028" s="35"/>
      <c r="J1028" s="35"/>
      <c r="K1028" s="34"/>
      <c r="L1028" s="34"/>
      <c r="M1028" s="34"/>
      <c r="N1028" s="36" t="e">
        <f t="shared" si="17"/>
        <v>#DIV/0!</v>
      </c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</row>
    <row r="1029" spans="1:27" ht="12.75" customHeight="1" x14ac:dyDescent="0.3">
      <c r="A1029" t="s">
        <v>80</v>
      </c>
      <c r="B1029" s="33"/>
      <c r="C1029" s="33"/>
      <c r="D1029" s="80"/>
      <c r="E1029" s="34"/>
      <c r="F1029" s="34"/>
      <c r="G1029" s="35"/>
      <c r="H1029" s="35"/>
      <c r="I1029" s="35"/>
      <c r="J1029" s="35"/>
      <c r="K1029" s="34"/>
      <c r="L1029" s="34"/>
      <c r="M1029" s="34"/>
      <c r="N1029" s="36" t="e">
        <f t="shared" si="17"/>
        <v>#DIV/0!</v>
      </c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</row>
    <row r="1030" spans="1:27" ht="12.75" customHeight="1" x14ac:dyDescent="0.3">
      <c r="A1030" t="s">
        <v>80</v>
      </c>
      <c r="B1030" s="33"/>
      <c r="C1030" s="33"/>
      <c r="D1030" s="80"/>
      <c r="E1030" s="34"/>
      <c r="F1030" s="34"/>
      <c r="G1030" s="35"/>
      <c r="H1030" s="35"/>
      <c r="I1030" s="35"/>
      <c r="J1030" s="35"/>
      <c r="K1030" s="34"/>
      <c r="L1030" s="34"/>
      <c r="M1030" s="34"/>
      <c r="N1030" s="36" t="e">
        <f t="shared" si="17"/>
        <v>#DIV/0!</v>
      </c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</row>
    <row r="1031" spans="1:27" ht="12.75" customHeight="1" x14ac:dyDescent="0.3">
      <c r="A1031" t="s">
        <v>80</v>
      </c>
      <c r="B1031" s="33"/>
      <c r="C1031" s="33"/>
      <c r="D1031" s="80"/>
      <c r="E1031" s="34"/>
      <c r="F1031" s="34"/>
      <c r="G1031" s="35"/>
      <c r="H1031" s="35"/>
      <c r="I1031" s="35"/>
      <c r="J1031" s="35"/>
      <c r="K1031" s="34"/>
      <c r="L1031" s="34"/>
      <c r="M1031" s="34"/>
      <c r="N1031" s="36" t="e">
        <f t="shared" si="17"/>
        <v>#DIV/0!</v>
      </c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</row>
    <row r="1032" spans="1:27" ht="12.75" customHeight="1" x14ac:dyDescent="0.3">
      <c r="A1032" t="s">
        <v>80</v>
      </c>
      <c r="B1032" s="33"/>
      <c r="C1032" s="33"/>
      <c r="D1032" s="80"/>
      <c r="E1032" s="34"/>
      <c r="F1032" s="34"/>
      <c r="G1032" s="35"/>
      <c r="H1032" s="35"/>
      <c r="I1032" s="35"/>
      <c r="J1032" s="35"/>
      <c r="K1032" s="34"/>
      <c r="L1032" s="34"/>
      <c r="M1032" s="34"/>
      <c r="N1032" s="36" t="e">
        <f t="shared" si="17"/>
        <v>#DIV/0!</v>
      </c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</row>
    <row r="1033" spans="1:27" ht="12.75" customHeight="1" x14ac:dyDescent="0.3">
      <c r="A1033" t="s">
        <v>80</v>
      </c>
      <c r="B1033" s="33"/>
      <c r="C1033" s="33"/>
      <c r="D1033" s="80"/>
      <c r="E1033" s="34"/>
      <c r="F1033" s="34"/>
      <c r="G1033" s="35"/>
      <c r="H1033" s="35"/>
      <c r="I1033" s="35"/>
      <c r="J1033" s="35"/>
      <c r="K1033" s="34"/>
      <c r="L1033" s="34"/>
      <c r="M1033" s="34"/>
      <c r="N1033" s="36" t="e">
        <f t="shared" si="17"/>
        <v>#DIV/0!</v>
      </c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</row>
    <row r="1034" spans="1:27" ht="12.75" customHeight="1" x14ac:dyDescent="0.3">
      <c r="A1034" t="s">
        <v>80</v>
      </c>
      <c r="B1034" s="33"/>
      <c r="C1034" s="33"/>
      <c r="D1034" s="80"/>
      <c r="E1034" s="34"/>
      <c r="F1034" s="34"/>
      <c r="G1034" s="35"/>
      <c r="H1034" s="35"/>
      <c r="I1034" s="35"/>
      <c r="J1034" s="35"/>
      <c r="K1034" s="34"/>
      <c r="L1034" s="34"/>
      <c r="M1034" s="34"/>
      <c r="N1034" s="36" t="e">
        <f t="shared" si="17"/>
        <v>#DIV/0!</v>
      </c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</row>
    <row r="1035" spans="1:27" ht="12.75" customHeight="1" x14ac:dyDescent="0.3">
      <c r="A1035" t="s">
        <v>80</v>
      </c>
      <c r="B1035" s="33"/>
      <c r="C1035" s="33"/>
      <c r="D1035" s="80"/>
      <c r="E1035" s="34"/>
      <c r="F1035" s="34"/>
      <c r="G1035" s="35"/>
      <c r="H1035" s="35"/>
      <c r="I1035" s="35"/>
      <c r="J1035" s="35"/>
      <c r="K1035" s="34"/>
      <c r="L1035" s="34"/>
      <c r="M1035" s="34"/>
      <c r="N1035" s="36" t="e">
        <f t="shared" si="17"/>
        <v>#DIV/0!</v>
      </c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</row>
    <row r="1036" spans="1:27" ht="12.75" customHeight="1" x14ac:dyDescent="0.3">
      <c r="A1036" t="s">
        <v>80</v>
      </c>
      <c r="B1036" s="33"/>
      <c r="C1036" s="33"/>
      <c r="D1036" s="80"/>
      <c r="E1036" s="34"/>
      <c r="F1036" s="34"/>
      <c r="G1036" s="35"/>
      <c r="H1036" s="35"/>
      <c r="I1036" s="35"/>
      <c r="J1036" s="35"/>
      <c r="K1036" s="34"/>
      <c r="L1036" s="34"/>
      <c r="M1036" s="34"/>
      <c r="N1036" s="36" t="e">
        <f t="shared" si="17"/>
        <v>#DIV/0!</v>
      </c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</row>
    <row r="1037" spans="1:27" ht="12.75" customHeight="1" x14ac:dyDescent="0.3">
      <c r="A1037" t="s">
        <v>80</v>
      </c>
      <c r="B1037" s="33"/>
      <c r="C1037" s="33"/>
      <c r="D1037" s="80"/>
      <c r="E1037" s="34"/>
      <c r="F1037" s="34"/>
      <c r="G1037" s="35"/>
      <c r="H1037" s="35"/>
      <c r="I1037" s="35"/>
      <c r="J1037" s="35"/>
      <c r="K1037" s="34"/>
      <c r="L1037" s="34"/>
      <c r="M1037" s="34"/>
      <c r="N1037" s="36" t="e">
        <f t="shared" si="17"/>
        <v>#DIV/0!</v>
      </c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</row>
    <row r="1038" spans="1:27" ht="12.75" customHeight="1" x14ac:dyDescent="0.3">
      <c r="A1038" t="s">
        <v>80</v>
      </c>
      <c r="B1038" s="33"/>
      <c r="C1038" s="33"/>
      <c r="D1038" s="80"/>
      <c r="E1038" s="34"/>
      <c r="F1038" s="34"/>
      <c r="G1038" s="35"/>
      <c r="H1038" s="35"/>
      <c r="I1038" s="35"/>
      <c r="J1038" s="35"/>
      <c r="K1038" s="34"/>
      <c r="L1038" s="34"/>
      <c r="M1038" s="34"/>
      <c r="N1038" s="36" t="e">
        <f t="shared" si="17"/>
        <v>#DIV/0!</v>
      </c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</row>
    <row r="1039" spans="1:27" ht="12.75" customHeight="1" x14ac:dyDescent="0.3">
      <c r="A1039" t="s">
        <v>80</v>
      </c>
      <c r="B1039" s="33"/>
      <c r="C1039" s="33"/>
      <c r="D1039" s="80"/>
      <c r="E1039" s="34"/>
      <c r="F1039" s="34"/>
      <c r="G1039" s="35"/>
      <c r="H1039" s="35"/>
      <c r="I1039" s="35"/>
      <c r="J1039" s="35"/>
      <c r="K1039" s="34"/>
      <c r="L1039" s="34"/>
      <c r="M1039" s="34"/>
      <c r="N1039" s="36" t="e">
        <f t="shared" si="17"/>
        <v>#DIV/0!</v>
      </c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</row>
    <row r="1040" spans="1:27" ht="12.75" customHeight="1" x14ac:dyDescent="0.3">
      <c r="A1040" t="s">
        <v>80</v>
      </c>
      <c r="B1040" s="33"/>
      <c r="C1040" s="33"/>
      <c r="D1040" s="80"/>
      <c r="E1040" s="34"/>
      <c r="F1040" s="34"/>
      <c r="G1040" s="35"/>
      <c r="H1040" s="35"/>
      <c r="I1040" s="35"/>
      <c r="J1040" s="35"/>
      <c r="K1040" s="34"/>
      <c r="L1040" s="34"/>
      <c r="M1040" s="34"/>
      <c r="N1040" s="36" t="e">
        <f t="shared" si="17"/>
        <v>#DIV/0!</v>
      </c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</row>
    <row r="1041" spans="1:27" ht="12.75" customHeight="1" x14ac:dyDescent="0.3">
      <c r="A1041" t="s">
        <v>80</v>
      </c>
      <c r="B1041" s="33"/>
      <c r="C1041" s="33"/>
      <c r="D1041" s="80"/>
      <c r="E1041" s="34"/>
      <c r="F1041" s="34"/>
      <c r="G1041" s="35"/>
      <c r="H1041" s="35"/>
      <c r="I1041" s="35"/>
      <c r="J1041" s="35"/>
      <c r="K1041" s="34"/>
      <c r="L1041" s="34"/>
      <c r="M1041" s="34"/>
      <c r="N1041" s="36" t="e">
        <f t="shared" si="17"/>
        <v>#DIV/0!</v>
      </c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</row>
    <row r="1042" spans="1:27" ht="12.75" customHeight="1" x14ac:dyDescent="0.3">
      <c r="A1042" t="s">
        <v>80</v>
      </c>
      <c r="B1042" s="33"/>
      <c r="C1042" s="33"/>
      <c r="D1042" s="80"/>
      <c r="E1042" s="34"/>
      <c r="F1042" s="34"/>
      <c r="G1042" s="35"/>
      <c r="H1042" s="35"/>
      <c r="I1042" s="35"/>
      <c r="J1042" s="35"/>
      <c r="K1042" s="34"/>
      <c r="L1042" s="34"/>
      <c r="M1042" s="34"/>
      <c r="N1042" s="36" t="e">
        <f t="shared" si="17"/>
        <v>#DIV/0!</v>
      </c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</row>
    <row r="1043" spans="1:27" ht="12.75" customHeight="1" x14ac:dyDescent="0.3">
      <c r="A1043" t="s">
        <v>80</v>
      </c>
      <c r="B1043" s="33"/>
      <c r="C1043" s="33"/>
      <c r="D1043" s="80"/>
      <c r="E1043" s="34"/>
      <c r="F1043" s="34"/>
      <c r="G1043" s="35"/>
      <c r="H1043" s="35"/>
      <c r="I1043" s="35"/>
      <c r="J1043" s="35"/>
      <c r="K1043" s="34"/>
      <c r="L1043" s="34"/>
      <c r="M1043" s="34"/>
      <c r="N1043" s="36" t="e">
        <f t="shared" si="17"/>
        <v>#DIV/0!</v>
      </c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</row>
    <row r="1044" spans="1:27" ht="12.75" customHeight="1" x14ac:dyDescent="0.3">
      <c r="A1044" t="s">
        <v>80</v>
      </c>
      <c r="B1044" s="33"/>
      <c r="C1044" s="33"/>
      <c r="D1044" s="80"/>
      <c r="E1044" s="34"/>
      <c r="F1044" s="34"/>
      <c r="G1044" s="35"/>
      <c r="H1044" s="35"/>
      <c r="I1044" s="35"/>
      <c r="J1044" s="35"/>
      <c r="K1044" s="34"/>
      <c r="L1044" s="34"/>
      <c r="M1044" s="34"/>
      <c r="N1044" s="36" t="e">
        <f t="shared" si="17"/>
        <v>#DIV/0!</v>
      </c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</row>
    <row r="1045" spans="1:27" ht="12.75" customHeight="1" x14ac:dyDescent="0.3">
      <c r="A1045" t="s">
        <v>80</v>
      </c>
      <c r="B1045" s="33"/>
      <c r="C1045" s="33"/>
      <c r="D1045" s="80"/>
      <c r="E1045" s="34"/>
      <c r="F1045" s="34"/>
      <c r="G1045" s="35"/>
      <c r="H1045" s="35"/>
      <c r="I1045" s="35"/>
      <c r="J1045" s="35"/>
      <c r="K1045" s="34"/>
      <c r="L1045" s="34"/>
      <c r="M1045" s="34"/>
      <c r="N1045" s="36" t="e">
        <f t="shared" si="17"/>
        <v>#DIV/0!</v>
      </c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</row>
    <row r="1046" spans="1:27" ht="12.75" customHeight="1" x14ac:dyDescent="0.3">
      <c r="A1046" t="s">
        <v>80</v>
      </c>
      <c r="B1046" s="33"/>
      <c r="C1046" s="33"/>
      <c r="D1046" s="80"/>
      <c r="E1046" s="34"/>
      <c r="F1046" s="34"/>
      <c r="G1046" s="35"/>
      <c r="H1046" s="35"/>
      <c r="I1046" s="35"/>
      <c r="J1046" s="35"/>
      <c r="K1046" s="34"/>
      <c r="L1046" s="34"/>
      <c r="M1046" s="34"/>
      <c r="N1046" s="36" t="e">
        <f t="shared" si="17"/>
        <v>#DIV/0!</v>
      </c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</row>
    <row r="1047" spans="1:27" ht="12.75" customHeight="1" x14ac:dyDescent="0.3">
      <c r="A1047" t="s">
        <v>80</v>
      </c>
      <c r="B1047" s="33"/>
      <c r="C1047" s="33"/>
      <c r="D1047" s="80"/>
      <c r="E1047" s="34"/>
      <c r="F1047" s="34"/>
      <c r="G1047" s="35"/>
      <c r="H1047" s="35"/>
      <c r="I1047" s="35"/>
      <c r="J1047" s="35"/>
      <c r="K1047" s="34"/>
      <c r="L1047" s="34"/>
      <c r="M1047" s="34"/>
      <c r="N1047" s="36" t="e">
        <f t="shared" si="17"/>
        <v>#DIV/0!</v>
      </c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</row>
    <row r="1048" spans="1:27" ht="12.75" customHeight="1" x14ac:dyDescent="0.3">
      <c r="A1048" t="s">
        <v>80</v>
      </c>
      <c r="B1048" s="33"/>
      <c r="C1048" s="33"/>
      <c r="D1048" s="80"/>
      <c r="E1048" s="34"/>
      <c r="F1048" s="34"/>
      <c r="G1048" s="35"/>
      <c r="H1048" s="35"/>
      <c r="I1048" s="35"/>
      <c r="J1048" s="35"/>
      <c r="K1048" s="34"/>
      <c r="L1048" s="34"/>
      <c r="M1048" s="34"/>
      <c r="N1048" s="36" t="e">
        <f t="shared" si="17"/>
        <v>#DIV/0!</v>
      </c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</row>
    <row r="1049" spans="1:27" ht="12.75" customHeight="1" x14ac:dyDescent="0.3">
      <c r="A1049" t="s">
        <v>80</v>
      </c>
      <c r="B1049" s="33"/>
      <c r="C1049" s="33"/>
      <c r="D1049" s="80"/>
      <c r="E1049" s="34"/>
      <c r="F1049" s="34"/>
      <c r="G1049" s="35"/>
      <c r="H1049" s="35"/>
      <c r="I1049" s="35"/>
      <c r="J1049" s="35"/>
      <c r="K1049" s="34"/>
      <c r="L1049" s="34"/>
      <c r="M1049" s="34"/>
      <c r="N1049" s="36" t="e">
        <f t="shared" si="17"/>
        <v>#DIV/0!</v>
      </c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</row>
    <row r="1050" spans="1:27" ht="12.75" customHeight="1" x14ac:dyDescent="0.3">
      <c r="A1050" t="s">
        <v>80</v>
      </c>
      <c r="B1050" s="33"/>
      <c r="C1050" s="33"/>
      <c r="D1050" s="80"/>
      <c r="E1050" s="34"/>
      <c r="F1050" s="34"/>
      <c r="G1050" s="35"/>
      <c r="H1050" s="35"/>
      <c r="I1050" s="35"/>
      <c r="J1050" s="35"/>
      <c r="K1050" s="34"/>
      <c r="L1050" s="34"/>
      <c r="M1050" s="34"/>
      <c r="N1050" s="36" t="e">
        <f t="shared" si="17"/>
        <v>#DIV/0!</v>
      </c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</row>
    <row r="1051" spans="1:27" ht="12.75" customHeight="1" x14ac:dyDescent="0.3">
      <c r="A1051" t="s">
        <v>80</v>
      </c>
      <c r="B1051" s="32"/>
      <c r="C1051" s="33"/>
      <c r="D1051" s="80"/>
      <c r="E1051" s="34"/>
      <c r="F1051" s="34"/>
      <c r="G1051" s="35"/>
      <c r="H1051" s="35"/>
      <c r="I1051" s="35"/>
      <c r="J1051" s="35"/>
      <c r="K1051" s="34"/>
      <c r="L1051" s="34"/>
      <c r="M1051" s="34"/>
      <c r="N1051" s="36" t="e">
        <f t="shared" si="17"/>
        <v>#DIV/0!</v>
      </c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</row>
    <row r="1052" spans="1:27" ht="12.75" customHeight="1" x14ac:dyDescent="0.3">
      <c r="A1052" t="s">
        <v>80</v>
      </c>
      <c r="B1052" s="33"/>
      <c r="C1052" s="33"/>
      <c r="D1052" s="80"/>
      <c r="E1052" s="34"/>
      <c r="F1052" s="34"/>
      <c r="G1052" s="35"/>
      <c r="H1052" s="35"/>
      <c r="I1052" s="35"/>
      <c r="J1052" s="35"/>
      <c r="K1052" s="34"/>
      <c r="L1052" s="34"/>
      <c r="M1052" s="34"/>
      <c r="N1052" s="36" t="e">
        <f t="shared" si="17"/>
        <v>#DIV/0!</v>
      </c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</row>
    <row r="1053" spans="1:27" ht="12.75" customHeight="1" x14ac:dyDescent="0.3">
      <c r="A1053" t="s">
        <v>80</v>
      </c>
      <c r="B1053" s="33"/>
      <c r="C1053" s="33"/>
      <c r="D1053" s="80"/>
      <c r="E1053" s="34"/>
      <c r="F1053" s="34"/>
      <c r="G1053" s="35"/>
      <c r="H1053" s="35"/>
      <c r="I1053" s="35"/>
      <c r="J1053" s="35"/>
      <c r="K1053" s="34"/>
      <c r="L1053" s="34"/>
      <c r="M1053" s="34"/>
      <c r="N1053" s="36" t="e">
        <f t="shared" si="17"/>
        <v>#DIV/0!</v>
      </c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</row>
    <row r="1054" spans="1:27" ht="12.75" customHeight="1" x14ac:dyDescent="0.3">
      <c r="A1054" t="s">
        <v>80</v>
      </c>
      <c r="B1054" s="33"/>
      <c r="C1054" s="33"/>
      <c r="D1054" s="80"/>
      <c r="E1054" s="34"/>
      <c r="F1054" s="34"/>
      <c r="G1054" s="35"/>
      <c r="H1054" s="35"/>
      <c r="I1054" s="35"/>
      <c r="J1054" s="35"/>
      <c r="K1054" s="34"/>
      <c r="L1054" s="34"/>
      <c r="M1054" s="34"/>
      <c r="N1054" s="36" t="e">
        <f t="shared" ref="N1054:N1117" si="18">L1054/I1054</f>
        <v>#DIV/0!</v>
      </c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</row>
    <row r="1055" spans="1:27" ht="12.75" customHeight="1" x14ac:dyDescent="0.3">
      <c r="A1055" t="s">
        <v>80</v>
      </c>
      <c r="B1055" s="33"/>
      <c r="C1055" s="33"/>
      <c r="D1055" s="80"/>
      <c r="E1055" s="34"/>
      <c r="F1055" s="34"/>
      <c r="G1055" s="35"/>
      <c r="H1055" s="35"/>
      <c r="I1055" s="35"/>
      <c r="J1055" s="35"/>
      <c r="K1055" s="34"/>
      <c r="L1055" s="34"/>
      <c r="M1055" s="34"/>
      <c r="N1055" s="36" t="e">
        <f t="shared" si="18"/>
        <v>#DIV/0!</v>
      </c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</row>
    <row r="1056" spans="1:27" ht="12.75" customHeight="1" x14ac:dyDescent="0.3">
      <c r="A1056" t="s">
        <v>80</v>
      </c>
      <c r="B1056" s="33"/>
      <c r="C1056" s="33"/>
      <c r="D1056" s="80"/>
      <c r="E1056" s="34"/>
      <c r="F1056" s="34"/>
      <c r="G1056" s="35"/>
      <c r="H1056" s="35"/>
      <c r="I1056" s="35"/>
      <c r="J1056" s="35"/>
      <c r="K1056" s="34"/>
      <c r="L1056" s="34"/>
      <c r="M1056" s="34"/>
      <c r="N1056" s="36" t="e">
        <f t="shared" si="18"/>
        <v>#DIV/0!</v>
      </c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</row>
    <row r="1057" spans="1:27" ht="12.75" customHeight="1" x14ac:dyDescent="0.3">
      <c r="A1057" t="s">
        <v>80</v>
      </c>
      <c r="B1057" s="33"/>
      <c r="C1057" s="33"/>
      <c r="D1057" s="80"/>
      <c r="E1057" s="34"/>
      <c r="F1057" s="34"/>
      <c r="G1057" s="35"/>
      <c r="H1057" s="35"/>
      <c r="I1057" s="35"/>
      <c r="J1057" s="35"/>
      <c r="K1057" s="34"/>
      <c r="L1057" s="34"/>
      <c r="M1057" s="34"/>
      <c r="N1057" s="36" t="e">
        <f t="shared" si="18"/>
        <v>#DIV/0!</v>
      </c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</row>
    <row r="1058" spans="1:27" ht="12.75" customHeight="1" x14ac:dyDescent="0.3">
      <c r="A1058" t="s">
        <v>80</v>
      </c>
      <c r="B1058" s="33"/>
      <c r="C1058" s="33"/>
      <c r="D1058" s="80"/>
      <c r="E1058" s="34"/>
      <c r="F1058" s="34"/>
      <c r="G1058" s="35"/>
      <c r="H1058" s="35"/>
      <c r="I1058" s="35"/>
      <c r="J1058" s="35"/>
      <c r="K1058" s="34"/>
      <c r="L1058" s="34"/>
      <c r="M1058" s="34"/>
      <c r="N1058" s="36" t="e">
        <f t="shared" si="18"/>
        <v>#DIV/0!</v>
      </c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</row>
    <row r="1059" spans="1:27" ht="12.75" customHeight="1" x14ac:dyDescent="0.3">
      <c r="A1059" t="s">
        <v>80</v>
      </c>
      <c r="B1059" s="33"/>
      <c r="C1059" s="33"/>
      <c r="D1059" s="80"/>
      <c r="E1059" s="34"/>
      <c r="F1059" s="34"/>
      <c r="G1059" s="35"/>
      <c r="H1059" s="35"/>
      <c r="I1059" s="35"/>
      <c r="J1059" s="35"/>
      <c r="K1059" s="34"/>
      <c r="L1059" s="34"/>
      <c r="M1059" s="34"/>
      <c r="N1059" s="36" t="e">
        <f t="shared" si="18"/>
        <v>#DIV/0!</v>
      </c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</row>
    <row r="1060" spans="1:27" ht="12.75" customHeight="1" x14ac:dyDescent="0.3">
      <c r="A1060" t="s">
        <v>80</v>
      </c>
      <c r="B1060" s="33"/>
      <c r="C1060" s="33"/>
      <c r="D1060" s="80"/>
      <c r="E1060" s="34"/>
      <c r="F1060" s="34"/>
      <c r="G1060" s="35"/>
      <c r="H1060" s="35"/>
      <c r="I1060" s="35"/>
      <c r="J1060" s="35"/>
      <c r="K1060" s="34"/>
      <c r="L1060" s="34"/>
      <c r="M1060" s="34"/>
      <c r="N1060" s="36" t="e">
        <f t="shared" si="18"/>
        <v>#DIV/0!</v>
      </c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</row>
    <row r="1061" spans="1:27" ht="12.75" customHeight="1" x14ac:dyDescent="0.3">
      <c r="A1061" t="s">
        <v>80</v>
      </c>
      <c r="B1061" s="33"/>
      <c r="C1061" s="33"/>
      <c r="D1061" s="80"/>
      <c r="E1061" s="34"/>
      <c r="F1061" s="34"/>
      <c r="G1061" s="35"/>
      <c r="H1061" s="35"/>
      <c r="I1061" s="35"/>
      <c r="J1061" s="35"/>
      <c r="K1061" s="34"/>
      <c r="L1061" s="34"/>
      <c r="M1061" s="34"/>
      <c r="N1061" s="36" t="e">
        <f t="shared" si="18"/>
        <v>#DIV/0!</v>
      </c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</row>
    <row r="1062" spans="1:27" ht="12.75" customHeight="1" x14ac:dyDescent="0.3">
      <c r="A1062" t="s">
        <v>80</v>
      </c>
      <c r="B1062" s="33"/>
      <c r="C1062" s="33"/>
      <c r="D1062" s="80"/>
      <c r="E1062" s="34"/>
      <c r="F1062" s="34"/>
      <c r="G1062" s="35"/>
      <c r="H1062" s="35"/>
      <c r="I1062" s="35"/>
      <c r="J1062" s="35"/>
      <c r="K1062" s="34"/>
      <c r="L1062" s="34"/>
      <c r="M1062" s="34"/>
      <c r="N1062" s="36" t="e">
        <f t="shared" si="18"/>
        <v>#DIV/0!</v>
      </c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</row>
    <row r="1063" spans="1:27" ht="12.75" customHeight="1" x14ac:dyDescent="0.3">
      <c r="A1063" t="s">
        <v>80</v>
      </c>
      <c r="B1063" s="33"/>
      <c r="C1063" s="33"/>
      <c r="D1063" s="80"/>
      <c r="E1063" s="34"/>
      <c r="F1063" s="34"/>
      <c r="G1063" s="35"/>
      <c r="H1063" s="35"/>
      <c r="I1063" s="35"/>
      <c r="J1063" s="35"/>
      <c r="K1063" s="34"/>
      <c r="L1063" s="34"/>
      <c r="M1063" s="34"/>
      <c r="N1063" s="36" t="e">
        <f t="shared" si="18"/>
        <v>#DIV/0!</v>
      </c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</row>
    <row r="1064" spans="1:27" ht="12.75" customHeight="1" x14ac:dyDescent="0.3">
      <c r="A1064" t="s">
        <v>80</v>
      </c>
      <c r="B1064" s="33"/>
      <c r="C1064" s="33"/>
      <c r="D1064" s="80"/>
      <c r="E1064" s="34"/>
      <c r="F1064" s="34"/>
      <c r="G1064" s="35"/>
      <c r="H1064" s="35"/>
      <c r="I1064" s="35"/>
      <c r="J1064" s="35"/>
      <c r="K1064" s="34"/>
      <c r="L1064" s="34"/>
      <c r="M1064" s="34"/>
      <c r="N1064" s="36" t="e">
        <f t="shared" si="18"/>
        <v>#DIV/0!</v>
      </c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</row>
    <row r="1065" spans="1:27" ht="12.75" customHeight="1" x14ac:dyDescent="0.3">
      <c r="A1065" t="s">
        <v>80</v>
      </c>
      <c r="B1065" s="33"/>
      <c r="C1065" s="33"/>
      <c r="D1065" s="80"/>
      <c r="E1065" s="34"/>
      <c r="F1065" s="34"/>
      <c r="G1065" s="35"/>
      <c r="H1065" s="35"/>
      <c r="I1065" s="35"/>
      <c r="J1065" s="35"/>
      <c r="K1065" s="34"/>
      <c r="L1065" s="34"/>
      <c r="M1065" s="34"/>
      <c r="N1065" s="36" t="e">
        <f t="shared" si="18"/>
        <v>#DIV/0!</v>
      </c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</row>
    <row r="1066" spans="1:27" ht="12.75" customHeight="1" x14ac:dyDescent="0.3">
      <c r="A1066" t="s">
        <v>80</v>
      </c>
      <c r="B1066" s="33"/>
      <c r="C1066" s="33"/>
      <c r="D1066" s="80"/>
      <c r="E1066" s="34"/>
      <c r="F1066" s="34"/>
      <c r="G1066" s="35"/>
      <c r="H1066" s="35"/>
      <c r="I1066" s="35"/>
      <c r="J1066" s="35"/>
      <c r="K1066" s="34"/>
      <c r="L1066" s="34"/>
      <c r="M1066" s="34"/>
      <c r="N1066" s="36" t="e">
        <f t="shared" si="18"/>
        <v>#DIV/0!</v>
      </c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</row>
    <row r="1067" spans="1:27" ht="12.75" customHeight="1" x14ac:dyDescent="0.3">
      <c r="A1067" t="s">
        <v>80</v>
      </c>
      <c r="B1067" s="33"/>
      <c r="C1067" s="33"/>
      <c r="D1067" s="80"/>
      <c r="E1067" s="34"/>
      <c r="F1067" s="34"/>
      <c r="G1067" s="35"/>
      <c r="H1067" s="35"/>
      <c r="I1067" s="35"/>
      <c r="J1067" s="35"/>
      <c r="K1067" s="34"/>
      <c r="L1067" s="34"/>
      <c r="M1067" s="34"/>
      <c r="N1067" s="36" t="e">
        <f t="shared" si="18"/>
        <v>#DIV/0!</v>
      </c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</row>
    <row r="1068" spans="1:27" ht="12.75" customHeight="1" x14ac:dyDescent="0.3">
      <c r="A1068" t="s">
        <v>80</v>
      </c>
      <c r="B1068" s="33"/>
      <c r="C1068" s="33"/>
      <c r="D1068" s="80"/>
      <c r="E1068" s="34"/>
      <c r="F1068" s="34"/>
      <c r="G1068" s="35"/>
      <c r="H1068" s="35"/>
      <c r="I1068" s="35"/>
      <c r="J1068" s="35"/>
      <c r="K1068" s="34"/>
      <c r="L1068" s="34"/>
      <c r="M1068" s="34"/>
      <c r="N1068" s="36" t="e">
        <f t="shared" si="18"/>
        <v>#DIV/0!</v>
      </c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</row>
    <row r="1069" spans="1:27" ht="12.75" customHeight="1" x14ac:dyDescent="0.3">
      <c r="A1069" t="s">
        <v>80</v>
      </c>
      <c r="B1069" s="33"/>
      <c r="C1069" s="33"/>
      <c r="D1069" s="80"/>
      <c r="E1069" s="34"/>
      <c r="F1069" s="34"/>
      <c r="G1069" s="35"/>
      <c r="H1069" s="35"/>
      <c r="I1069" s="35"/>
      <c r="J1069" s="35"/>
      <c r="K1069" s="34"/>
      <c r="L1069" s="34"/>
      <c r="M1069" s="34"/>
      <c r="N1069" s="36" t="e">
        <f t="shared" si="18"/>
        <v>#DIV/0!</v>
      </c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</row>
    <row r="1070" spans="1:27" ht="12.75" customHeight="1" x14ac:dyDescent="0.3">
      <c r="A1070" t="s">
        <v>80</v>
      </c>
      <c r="B1070" s="33"/>
      <c r="C1070" s="33"/>
      <c r="D1070" s="80"/>
      <c r="E1070" s="34"/>
      <c r="F1070" s="34"/>
      <c r="G1070" s="35"/>
      <c r="H1070" s="35"/>
      <c r="I1070" s="35"/>
      <c r="J1070" s="35"/>
      <c r="K1070" s="34"/>
      <c r="L1070" s="34"/>
      <c r="M1070" s="34"/>
      <c r="N1070" s="36" t="e">
        <f t="shared" si="18"/>
        <v>#DIV/0!</v>
      </c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</row>
    <row r="1071" spans="1:27" ht="12.75" customHeight="1" x14ac:dyDescent="0.3">
      <c r="A1071" t="s">
        <v>80</v>
      </c>
      <c r="B1071" s="33"/>
      <c r="C1071" s="33"/>
      <c r="D1071" s="80"/>
      <c r="E1071" s="34"/>
      <c r="F1071" s="34"/>
      <c r="G1071" s="35"/>
      <c r="H1071" s="35"/>
      <c r="I1071" s="35"/>
      <c r="J1071" s="35"/>
      <c r="K1071" s="34"/>
      <c r="L1071" s="34"/>
      <c r="M1071" s="34"/>
      <c r="N1071" s="36" t="e">
        <f t="shared" si="18"/>
        <v>#DIV/0!</v>
      </c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</row>
    <row r="1072" spans="1:27" ht="12.75" customHeight="1" x14ac:dyDescent="0.3">
      <c r="A1072" t="s">
        <v>80</v>
      </c>
      <c r="B1072" s="33"/>
      <c r="C1072" s="33"/>
      <c r="D1072" s="80"/>
      <c r="E1072" s="34"/>
      <c r="F1072" s="34"/>
      <c r="G1072" s="35"/>
      <c r="H1072" s="35"/>
      <c r="I1072" s="35"/>
      <c r="J1072" s="35"/>
      <c r="K1072" s="34"/>
      <c r="L1072" s="34"/>
      <c r="M1072" s="34"/>
      <c r="N1072" s="36" t="e">
        <f t="shared" si="18"/>
        <v>#DIV/0!</v>
      </c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</row>
    <row r="1073" spans="1:27" ht="12.75" customHeight="1" x14ac:dyDescent="0.3">
      <c r="A1073" t="s">
        <v>80</v>
      </c>
      <c r="B1073" s="33"/>
      <c r="C1073" s="33"/>
      <c r="D1073" s="80"/>
      <c r="E1073" s="34"/>
      <c r="F1073" s="34"/>
      <c r="G1073" s="35"/>
      <c r="H1073" s="35"/>
      <c r="I1073" s="35"/>
      <c r="J1073" s="35"/>
      <c r="K1073" s="34"/>
      <c r="L1073" s="34"/>
      <c r="M1073" s="34"/>
      <c r="N1073" s="36" t="e">
        <f t="shared" si="18"/>
        <v>#DIV/0!</v>
      </c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</row>
    <row r="1074" spans="1:27" ht="12.75" customHeight="1" x14ac:dyDescent="0.3">
      <c r="A1074" t="s">
        <v>80</v>
      </c>
      <c r="B1074" s="33"/>
      <c r="C1074" s="33"/>
      <c r="D1074" s="80"/>
      <c r="E1074" s="34"/>
      <c r="F1074" s="34"/>
      <c r="G1074" s="35"/>
      <c r="H1074" s="35"/>
      <c r="I1074" s="35"/>
      <c r="J1074" s="35"/>
      <c r="K1074" s="34"/>
      <c r="L1074" s="34"/>
      <c r="M1074" s="34"/>
      <c r="N1074" s="36" t="e">
        <f t="shared" si="18"/>
        <v>#DIV/0!</v>
      </c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</row>
    <row r="1075" spans="1:27" ht="12.75" customHeight="1" x14ac:dyDescent="0.3">
      <c r="A1075" t="s">
        <v>80</v>
      </c>
      <c r="B1075" s="33"/>
      <c r="C1075" s="33"/>
      <c r="D1075" s="80"/>
      <c r="E1075" s="34"/>
      <c r="F1075" s="34"/>
      <c r="G1075" s="35"/>
      <c r="H1075" s="35"/>
      <c r="I1075" s="35"/>
      <c r="J1075" s="35"/>
      <c r="K1075" s="34"/>
      <c r="L1075" s="34"/>
      <c r="M1075" s="34"/>
      <c r="N1075" s="36" t="e">
        <f t="shared" si="18"/>
        <v>#DIV/0!</v>
      </c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</row>
    <row r="1076" spans="1:27" ht="12.75" customHeight="1" x14ac:dyDescent="0.3">
      <c r="A1076" t="s">
        <v>80</v>
      </c>
      <c r="B1076" s="33"/>
      <c r="C1076" s="33"/>
      <c r="D1076" s="80"/>
      <c r="E1076" s="34"/>
      <c r="F1076" s="34"/>
      <c r="G1076" s="35"/>
      <c r="H1076" s="35"/>
      <c r="I1076" s="35"/>
      <c r="J1076" s="35"/>
      <c r="K1076" s="34"/>
      <c r="L1076" s="34"/>
      <c r="M1076" s="34"/>
      <c r="N1076" s="36" t="e">
        <f t="shared" si="18"/>
        <v>#DIV/0!</v>
      </c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</row>
    <row r="1077" spans="1:27" ht="12.75" customHeight="1" x14ac:dyDescent="0.3">
      <c r="A1077" t="s">
        <v>80</v>
      </c>
      <c r="B1077" s="33"/>
      <c r="C1077" s="33"/>
      <c r="D1077" s="80"/>
      <c r="E1077" s="34"/>
      <c r="F1077" s="34"/>
      <c r="G1077" s="35"/>
      <c r="H1077" s="35"/>
      <c r="I1077" s="35"/>
      <c r="J1077" s="35"/>
      <c r="K1077" s="34"/>
      <c r="L1077" s="34"/>
      <c r="M1077" s="34"/>
      <c r="N1077" s="36" t="e">
        <f t="shared" si="18"/>
        <v>#DIV/0!</v>
      </c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</row>
    <row r="1078" spans="1:27" ht="12.75" customHeight="1" x14ac:dyDescent="0.3">
      <c r="A1078" t="s">
        <v>80</v>
      </c>
      <c r="B1078" s="33"/>
      <c r="C1078" s="33"/>
      <c r="D1078" s="80"/>
      <c r="E1078" s="34"/>
      <c r="F1078" s="34"/>
      <c r="G1078" s="35"/>
      <c r="H1078" s="35"/>
      <c r="I1078" s="35"/>
      <c r="J1078" s="35"/>
      <c r="K1078" s="34"/>
      <c r="L1078" s="34"/>
      <c r="M1078" s="34"/>
      <c r="N1078" s="36" t="e">
        <f t="shared" si="18"/>
        <v>#DIV/0!</v>
      </c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</row>
    <row r="1079" spans="1:27" ht="12.75" customHeight="1" x14ac:dyDescent="0.3">
      <c r="A1079" t="s">
        <v>80</v>
      </c>
      <c r="B1079" s="33"/>
      <c r="C1079" s="33"/>
      <c r="D1079" s="80"/>
      <c r="E1079" s="34"/>
      <c r="F1079" s="34"/>
      <c r="G1079" s="35"/>
      <c r="H1079" s="35"/>
      <c r="I1079" s="35"/>
      <c r="J1079" s="35"/>
      <c r="K1079" s="34"/>
      <c r="L1079" s="34"/>
      <c r="M1079" s="34"/>
      <c r="N1079" s="36" t="e">
        <f t="shared" si="18"/>
        <v>#DIV/0!</v>
      </c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</row>
    <row r="1080" spans="1:27" ht="12.75" customHeight="1" x14ac:dyDescent="0.3">
      <c r="A1080" t="s">
        <v>80</v>
      </c>
      <c r="B1080" s="32"/>
      <c r="C1080" s="33"/>
      <c r="D1080" s="80"/>
      <c r="E1080" s="34"/>
      <c r="F1080" s="34"/>
      <c r="G1080" s="35"/>
      <c r="H1080" s="35"/>
      <c r="I1080" s="35"/>
      <c r="J1080" s="35"/>
      <c r="K1080" s="34"/>
      <c r="L1080" s="34"/>
      <c r="M1080" s="34"/>
      <c r="N1080" s="36" t="e">
        <f t="shared" si="18"/>
        <v>#DIV/0!</v>
      </c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</row>
    <row r="1081" spans="1:27" ht="12.75" customHeight="1" x14ac:dyDescent="0.3">
      <c r="A1081" t="s">
        <v>80</v>
      </c>
      <c r="B1081" s="33"/>
      <c r="C1081" s="33"/>
      <c r="D1081" s="80"/>
      <c r="E1081" s="34"/>
      <c r="F1081" s="34"/>
      <c r="G1081" s="35"/>
      <c r="H1081" s="35"/>
      <c r="I1081" s="35"/>
      <c r="J1081" s="35"/>
      <c r="K1081" s="34"/>
      <c r="L1081" s="34"/>
      <c r="M1081" s="34"/>
      <c r="N1081" s="36" t="e">
        <f t="shared" si="18"/>
        <v>#DIV/0!</v>
      </c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</row>
    <row r="1082" spans="1:27" ht="12.75" customHeight="1" x14ac:dyDescent="0.3">
      <c r="A1082" t="s">
        <v>80</v>
      </c>
      <c r="B1082" s="33"/>
      <c r="C1082" s="33"/>
      <c r="D1082" s="80"/>
      <c r="E1082" s="34"/>
      <c r="F1082" s="34"/>
      <c r="G1082" s="35"/>
      <c r="H1082" s="35"/>
      <c r="I1082" s="35"/>
      <c r="J1082" s="35"/>
      <c r="K1082" s="34"/>
      <c r="L1082" s="34"/>
      <c r="M1082" s="34"/>
      <c r="N1082" s="36" t="e">
        <f t="shared" si="18"/>
        <v>#DIV/0!</v>
      </c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</row>
    <row r="1083" spans="1:27" ht="12.75" customHeight="1" x14ac:dyDescent="0.3">
      <c r="A1083" t="s">
        <v>80</v>
      </c>
      <c r="B1083" s="33"/>
      <c r="C1083" s="33"/>
      <c r="D1083" s="80"/>
      <c r="E1083" s="34"/>
      <c r="F1083" s="34"/>
      <c r="G1083" s="35"/>
      <c r="H1083" s="35"/>
      <c r="I1083" s="35"/>
      <c r="J1083" s="35"/>
      <c r="K1083" s="34"/>
      <c r="L1083" s="34"/>
      <c r="M1083" s="34"/>
      <c r="N1083" s="36" t="e">
        <f t="shared" si="18"/>
        <v>#DIV/0!</v>
      </c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</row>
    <row r="1084" spans="1:27" ht="12.75" customHeight="1" x14ac:dyDescent="0.3">
      <c r="A1084" t="s">
        <v>80</v>
      </c>
      <c r="B1084" s="33"/>
      <c r="C1084" s="33"/>
      <c r="D1084" s="80"/>
      <c r="E1084" s="34"/>
      <c r="F1084" s="34"/>
      <c r="G1084" s="35"/>
      <c r="H1084" s="35"/>
      <c r="I1084" s="35"/>
      <c r="J1084" s="35"/>
      <c r="K1084" s="34"/>
      <c r="L1084" s="34"/>
      <c r="M1084" s="34"/>
      <c r="N1084" s="36" t="e">
        <f t="shared" si="18"/>
        <v>#DIV/0!</v>
      </c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</row>
    <row r="1085" spans="1:27" ht="12.75" customHeight="1" x14ac:dyDescent="0.3">
      <c r="A1085" t="s">
        <v>80</v>
      </c>
      <c r="B1085" s="33"/>
      <c r="C1085" s="33"/>
      <c r="D1085" s="80"/>
      <c r="E1085" s="34"/>
      <c r="F1085" s="34"/>
      <c r="G1085" s="35"/>
      <c r="H1085" s="35"/>
      <c r="I1085" s="35"/>
      <c r="J1085" s="35"/>
      <c r="K1085" s="34"/>
      <c r="L1085" s="34"/>
      <c r="M1085" s="34"/>
      <c r="N1085" s="36" t="e">
        <f t="shared" si="18"/>
        <v>#DIV/0!</v>
      </c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</row>
    <row r="1086" spans="1:27" ht="12.75" customHeight="1" x14ac:dyDescent="0.3">
      <c r="A1086" t="s">
        <v>80</v>
      </c>
      <c r="B1086" s="33"/>
      <c r="C1086" s="33"/>
      <c r="D1086" s="80"/>
      <c r="E1086" s="34"/>
      <c r="F1086" s="34"/>
      <c r="G1086" s="35"/>
      <c r="H1086" s="35"/>
      <c r="I1086" s="35"/>
      <c r="J1086" s="35"/>
      <c r="K1086" s="34"/>
      <c r="L1086" s="34"/>
      <c r="M1086" s="34"/>
      <c r="N1086" s="36" t="e">
        <f t="shared" si="18"/>
        <v>#DIV/0!</v>
      </c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</row>
    <row r="1087" spans="1:27" ht="12.75" customHeight="1" x14ac:dyDescent="0.3">
      <c r="A1087" t="s">
        <v>80</v>
      </c>
      <c r="B1087" s="33"/>
      <c r="C1087" s="33"/>
      <c r="D1087" s="80"/>
      <c r="E1087" s="34"/>
      <c r="F1087" s="34"/>
      <c r="G1087" s="35"/>
      <c r="H1087" s="35"/>
      <c r="I1087" s="35"/>
      <c r="J1087" s="35"/>
      <c r="K1087" s="34"/>
      <c r="L1087" s="34"/>
      <c r="M1087" s="34"/>
      <c r="N1087" s="36" t="e">
        <f t="shared" si="18"/>
        <v>#DIV/0!</v>
      </c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</row>
    <row r="1088" spans="1:27" ht="12.75" customHeight="1" x14ac:dyDescent="0.3">
      <c r="A1088" t="s">
        <v>80</v>
      </c>
      <c r="B1088" s="33"/>
      <c r="C1088" s="33"/>
      <c r="D1088" s="80"/>
      <c r="E1088" s="34"/>
      <c r="F1088" s="34"/>
      <c r="G1088" s="35"/>
      <c r="H1088" s="35"/>
      <c r="I1088" s="35"/>
      <c r="J1088" s="35"/>
      <c r="K1088" s="34"/>
      <c r="L1088" s="34"/>
      <c r="M1088" s="34"/>
      <c r="N1088" s="36" t="e">
        <f t="shared" si="18"/>
        <v>#DIV/0!</v>
      </c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</row>
    <row r="1089" spans="1:27" ht="12.75" customHeight="1" x14ac:dyDescent="0.3">
      <c r="A1089" t="s">
        <v>80</v>
      </c>
      <c r="B1089" s="33"/>
      <c r="C1089" s="33"/>
      <c r="D1089" s="80"/>
      <c r="E1089" s="34"/>
      <c r="F1089" s="34"/>
      <c r="G1089" s="35"/>
      <c r="H1089" s="35"/>
      <c r="I1089" s="35"/>
      <c r="J1089" s="35"/>
      <c r="K1089" s="34"/>
      <c r="L1089" s="34"/>
      <c r="M1089" s="34"/>
      <c r="N1089" s="36" t="e">
        <f t="shared" si="18"/>
        <v>#DIV/0!</v>
      </c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</row>
    <row r="1090" spans="1:27" ht="12.75" customHeight="1" x14ac:dyDescent="0.3">
      <c r="A1090" t="s">
        <v>80</v>
      </c>
      <c r="B1090" s="33"/>
      <c r="C1090" s="33"/>
      <c r="D1090" s="80"/>
      <c r="E1090" s="34"/>
      <c r="F1090" s="34"/>
      <c r="G1090" s="35"/>
      <c r="H1090" s="35"/>
      <c r="I1090" s="35"/>
      <c r="J1090" s="35"/>
      <c r="K1090" s="34"/>
      <c r="L1090" s="34"/>
      <c r="M1090" s="34"/>
      <c r="N1090" s="36" t="e">
        <f t="shared" si="18"/>
        <v>#DIV/0!</v>
      </c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</row>
    <row r="1091" spans="1:27" ht="12.75" customHeight="1" x14ac:dyDescent="0.3">
      <c r="A1091" t="s">
        <v>80</v>
      </c>
      <c r="B1091" s="33"/>
      <c r="C1091" s="33"/>
      <c r="D1091" s="80"/>
      <c r="E1091" s="34"/>
      <c r="F1091" s="34"/>
      <c r="G1091" s="35"/>
      <c r="H1091" s="35"/>
      <c r="I1091" s="35"/>
      <c r="J1091" s="35"/>
      <c r="K1091" s="34"/>
      <c r="L1091" s="34"/>
      <c r="M1091" s="34"/>
      <c r="N1091" s="36" t="e">
        <f t="shared" si="18"/>
        <v>#DIV/0!</v>
      </c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</row>
    <row r="1092" spans="1:27" ht="12.75" customHeight="1" x14ac:dyDescent="0.3">
      <c r="A1092" t="s">
        <v>80</v>
      </c>
      <c r="B1092" s="33"/>
      <c r="C1092" s="33"/>
      <c r="D1092" s="80"/>
      <c r="E1092" s="34"/>
      <c r="F1092" s="34"/>
      <c r="G1092" s="35"/>
      <c r="H1092" s="35"/>
      <c r="I1092" s="35"/>
      <c r="J1092" s="35"/>
      <c r="K1092" s="34"/>
      <c r="L1092" s="34"/>
      <c r="M1092" s="34"/>
      <c r="N1092" s="36" t="e">
        <f t="shared" si="18"/>
        <v>#DIV/0!</v>
      </c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</row>
    <row r="1093" spans="1:27" ht="12.75" customHeight="1" x14ac:dyDescent="0.3">
      <c r="A1093" t="s">
        <v>80</v>
      </c>
      <c r="B1093" s="33"/>
      <c r="C1093" s="33"/>
      <c r="D1093" s="80"/>
      <c r="E1093" s="34"/>
      <c r="F1093" s="34"/>
      <c r="G1093" s="35"/>
      <c r="H1093" s="35"/>
      <c r="I1093" s="35"/>
      <c r="J1093" s="35"/>
      <c r="K1093" s="34"/>
      <c r="L1093" s="34"/>
      <c r="M1093" s="34"/>
      <c r="N1093" s="36" t="e">
        <f t="shared" si="18"/>
        <v>#DIV/0!</v>
      </c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</row>
    <row r="1094" spans="1:27" ht="12.75" customHeight="1" x14ac:dyDescent="0.3">
      <c r="A1094" t="s">
        <v>80</v>
      </c>
      <c r="B1094" s="33"/>
      <c r="C1094" s="33"/>
      <c r="D1094" s="80"/>
      <c r="E1094" s="34"/>
      <c r="F1094" s="34"/>
      <c r="G1094" s="35"/>
      <c r="H1094" s="35"/>
      <c r="I1094" s="35"/>
      <c r="J1094" s="35"/>
      <c r="K1094" s="34"/>
      <c r="L1094" s="34"/>
      <c r="M1094" s="34"/>
      <c r="N1094" s="36" t="e">
        <f t="shared" si="18"/>
        <v>#DIV/0!</v>
      </c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</row>
    <row r="1095" spans="1:27" ht="12.75" customHeight="1" x14ac:dyDescent="0.3">
      <c r="A1095" t="s">
        <v>80</v>
      </c>
      <c r="B1095" s="33"/>
      <c r="C1095" s="33"/>
      <c r="D1095" s="80"/>
      <c r="E1095" s="34"/>
      <c r="F1095" s="34"/>
      <c r="G1095" s="35"/>
      <c r="H1095" s="35"/>
      <c r="I1095" s="35"/>
      <c r="J1095" s="35"/>
      <c r="K1095" s="34"/>
      <c r="L1095" s="34"/>
      <c r="M1095" s="34"/>
      <c r="N1095" s="36" t="e">
        <f t="shared" si="18"/>
        <v>#DIV/0!</v>
      </c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</row>
    <row r="1096" spans="1:27" ht="12.75" customHeight="1" x14ac:dyDescent="0.3">
      <c r="A1096" t="s">
        <v>80</v>
      </c>
      <c r="B1096" s="33"/>
      <c r="C1096" s="33"/>
      <c r="D1096" s="80"/>
      <c r="E1096" s="34"/>
      <c r="F1096" s="34"/>
      <c r="G1096" s="35"/>
      <c r="H1096" s="35"/>
      <c r="I1096" s="35"/>
      <c r="J1096" s="35"/>
      <c r="K1096" s="34"/>
      <c r="L1096" s="34"/>
      <c r="M1096" s="34"/>
      <c r="N1096" s="36" t="e">
        <f t="shared" si="18"/>
        <v>#DIV/0!</v>
      </c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</row>
    <row r="1097" spans="1:27" ht="12.75" customHeight="1" x14ac:dyDescent="0.3">
      <c r="A1097" t="s">
        <v>80</v>
      </c>
      <c r="B1097" s="33"/>
      <c r="C1097" s="33"/>
      <c r="D1097" s="80"/>
      <c r="E1097" s="34"/>
      <c r="F1097" s="34"/>
      <c r="G1097" s="35"/>
      <c r="H1097" s="35"/>
      <c r="I1097" s="35"/>
      <c r="J1097" s="35"/>
      <c r="K1097" s="34"/>
      <c r="L1097" s="34"/>
      <c r="M1097" s="34"/>
      <c r="N1097" s="36" t="e">
        <f t="shared" si="18"/>
        <v>#DIV/0!</v>
      </c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</row>
    <row r="1098" spans="1:27" ht="12.75" customHeight="1" x14ac:dyDescent="0.3">
      <c r="A1098" t="s">
        <v>80</v>
      </c>
      <c r="B1098" s="33"/>
      <c r="C1098" s="33"/>
      <c r="D1098" s="80"/>
      <c r="E1098" s="34"/>
      <c r="F1098" s="34"/>
      <c r="G1098" s="35"/>
      <c r="H1098" s="35"/>
      <c r="I1098" s="35"/>
      <c r="J1098" s="35"/>
      <c r="K1098" s="34"/>
      <c r="L1098" s="34"/>
      <c r="M1098" s="34"/>
      <c r="N1098" s="36" t="e">
        <f t="shared" si="18"/>
        <v>#DIV/0!</v>
      </c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</row>
    <row r="1099" spans="1:27" ht="12.75" customHeight="1" x14ac:dyDescent="0.3">
      <c r="A1099" t="s">
        <v>80</v>
      </c>
      <c r="B1099" s="33"/>
      <c r="C1099" s="33"/>
      <c r="D1099" s="80"/>
      <c r="E1099" s="34"/>
      <c r="F1099" s="34"/>
      <c r="G1099" s="35"/>
      <c r="H1099" s="35"/>
      <c r="I1099" s="35"/>
      <c r="J1099" s="35"/>
      <c r="K1099" s="34"/>
      <c r="L1099" s="34"/>
      <c r="M1099" s="34"/>
      <c r="N1099" s="36" t="e">
        <f t="shared" si="18"/>
        <v>#DIV/0!</v>
      </c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</row>
    <row r="1100" spans="1:27" ht="12.75" customHeight="1" x14ac:dyDescent="0.3">
      <c r="A1100" t="s">
        <v>80</v>
      </c>
      <c r="B1100" s="33"/>
      <c r="C1100" s="33"/>
      <c r="D1100" s="80"/>
      <c r="E1100" s="34"/>
      <c r="F1100" s="34"/>
      <c r="G1100" s="35"/>
      <c r="H1100" s="35"/>
      <c r="I1100" s="35"/>
      <c r="J1100" s="35"/>
      <c r="K1100" s="34"/>
      <c r="L1100" s="34"/>
      <c r="M1100" s="34"/>
      <c r="N1100" s="36" t="e">
        <f t="shared" si="18"/>
        <v>#DIV/0!</v>
      </c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</row>
    <row r="1101" spans="1:27" ht="12.75" customHeight="1" x14ac:dyDescent="0.3">
      <c r="A1101" t="s">
        <v>80</v>
      </c>
      <c r="B1101" s="33"/>
      <c r="C1101" s="33"/>
      <c r="D1101" s="80"/>
      <c r="E1101" s="34"/>
      <c r="F1101" s="34"/>
      <c r="G1101" s="35"/>
      <c r="H1101" s="35"/>
      <c r="I1101" s="35"/>
      <c r="J1101" s="35"/>
      <c r="K1101" s="34"/>
      <c r="L1101" s="34"/>
      <c r="M1101" s="34"/>
      <c r="N1101" s="36" t="e">
        <f t="shared" si="18"/>
        <v>#DIV/0!</v>
      </c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</row>
    <row r="1102" spans="1:27" ht="12.75" customHeight="1" x14ac:dyDescent="0.3">
      <c r="A1102" t="s">
        <v>80</v>
      </c>
      <c r="B1102" s="33"/>
      <c r="C1102" s="33"/>
      <c r="D1102" s="80"/>
      <c r="E1102" s="34"/>
      <c r="F1102" s="34"/>
      <c r="G1102" s="35"/>
      <c r="H1102" s="35"/>
      <c r="I1102" s="35"/>
      <c r="J1102" s="35"/>
      <c r="K1102" s="34"/>
      <c r="L1102" s="34"/>
      <c r="M1102" s="34"/>
      <c r="N1102" s="36" t="e">
        <f t="shared" si="18"/>
        <v>#DIV/0!</v>
      </c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</row>
    <row r="1103" spans="1:27" ht="12.75" customHeight="1" x14ac:dyDescent="0.3">
      <c r="A1103" t="s">
        <v>80</v>
      </c>
      <c r="B1103" s="33"/>
      <c r="C1103" s="33"/>
      <c r="D1103" s="80"/>
      <c r="E1103" s="34"/>
      <c r="F1103" s="34"/>
      <c r="G1103" s="35"/>
      <c r="H1103" s="35"/>
      <c r="I1103" s="35"/>
      <c r="J1103" s="35"/>
      <c r="K1103" s="34"/>
      <c r="L1103" s="34"/>
      <c r="M1103" s="34"/>
      <c r="N1103" s="36" t="e">
        <f t="shared" si="18"/>
        <v>#DIV/0!</v>
      </c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</row>
    <row r="1104" spans="1:27" ht="12.75" customHeight="1" x14ac:dyDescent="0.3">
      <c r="A1104" t="s">
        <v>80</v>
      </c>
      <c r="B1104" s="33"/>
      <c r="C1104" s="33"/>
      <c r="D1104" s="80"/>
      <c r="E1104" s="34"/>
      <c r="F1104" s="34"/>
      <c r="G1104" s="35"/>
      <c r="H1104" s="35"/>
      <c r="I1104" s="35"/>
      <c r="J1104" s="35"/>
      <c r="K1104" s="34"/>
      <c r="L1104" s="34"/>
      <c r="M1104" s="34"/>
      <c r="N1104" s="36" t="e">
        <f t="shared" si="18"/>
        <v>#DIV/0!</v>
      </c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</row>
    <row r="1105" spans="1:27" ht="12.75" customHeight="1" x14ac:dyDescent="0.3">
      <c r="A1105" t="s">
        <v>80</v>
      </c>
      <c r="B1105" s="33"/>
      <c r="C1105" s="33"/>
      <c r="D1105" s="80"/>
      <c r="E1105" s="34"/>
      <c r="F1105" s="34"/>
      <c r="G1105" s="35"/>
      <c r="H1105" s="35"/>
      <c r="I1105" s="35"/>
      <c r="J1105" s="35"/>
      <c r="K1105" s="34"/>
      <c r="L1105" s="34"/>
      <c r="M1105" s="34"/>
      <c r="N1105" s="36" t="e">
        <f t="shared" si="18"/>
        <v>#DIV/0!</v>
      </c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</row>
    <row r="1106" spans="1:27" ht="12.75" customHeight="1" x14ac:dyDescent="0.3">
      <c r="A1106" t="s">
        <v>80</v>
      </c>
      <c r="B1106" s="33"/>
      <c r="C1106" s="33"/>
      <c r="D1106" s="80"/>
      <c r="E1106" s="34"/>
      <c r="F1106" s="34"/>
      <c r="G1106" s="35"/>
      <c r="H1106" s="35"/>
      <c r="I1106" s="35"/>
      <c r="J1106" s="35"/>
      <c r="K1106" s="34"/>
      <c r="L1106" s="34"/>
      <c r="M1106" s="34"/>
      <c r="N1106" s="36" t="e">
        <f t="shared" si="18"/>
        <v>#DIV/0!</v>
      </c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</row>
    <row r="1107" spans="1:27" ht="12.75" customHeight="1" x14ac:dyDescent="0.3">
      <c r="A1107" t="s">
        <v>80</v>
      </c>
      <c r="B1107" s="33"/>
      <c r="C1107" s="33"/>
      <c r="D1107" s="80"/>
      <c r="E1107" s="34"/>
      <c r="F1107" s="34"/>
      <c r="G1107" s="35"/>
      <c r="H1107" s="35"/>
      <c r="I1107" s="35"/>
      <c r="J1107" s="35"/>
      <c r="K1107" s="34"/>
      <c r="L1107" s="34"/>
      <c r="M1107" s="34"/>
      <c r="N1107" s="36" t="e">
        <f t="shared" si="18"/>
        <v>#DIV/0!</v>
      </c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</row>
    <row r="1108" spans="1:27" ht="12.75" customHeight="1" x14ac:dyDescent="0.3">
      <c r="A1108" t="s">
        <v>80</v>
      </c>
      <c r="B1108" s="33"/>
      <c r="C1108" s="33"/>
      <c r="D1108" s="80"/>
      <c r="E1108" s="34"/>
      <c r="F1108" s="34"/>
      <c r="G1108" s="35"/>
      <c r="H1108" s="35"/>
      <c r="I1108" s="35"/>
      <c r="J1108" s="35"/>
      <c r="K1108" s="34"/>
      <c r="L1108" s="34"/>
      <c r="M1108" s="34"/>
      <c r="N1108" s="36" t="e">
        <f t="shared" si="18"/>
        <v>#DIV/0!</v>
      </c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</row>
    <row r="1109" spans="1:27" ht="12.75" customHeight="1" x14ac:dyDescent="0.3">
      <c r="A1109" t="s">
        <v>80</v>
      </c>
      <c r="B1109" s="32"/>
      <c r="C1109" s="33"/>
      <c r="D1109" s="80"/>
      <c r="E1109" s="34"/>
      <c r="F1109" s="34"/>
      <c r="G1109" s="35"/>
      <c r="H1109" s="35"/>
      <c r="I1109" s="35"/>
      <c r="J1109" s="35"/>
      <c r="K1109" s="34"/>
      <c r="L1109" s="34"/>
      <c r="M1109" s="34"/>
      <c r="N1109" s="36" t="e">
        <f t="shared" si="18"/>
        <v>#DIV/0!</v>
      </c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</row>
    <row r="1110" spans="1:27" ht="12.75" customHeight="1" x14ac:dyDescent="0.3">
      <c r="A1110" t="s">
        <v>80</v>
      </c>
      <c r="B1110" s="33"/>
      <c r="C1110" s="33"/>
      <c r="D1110" s="80"/>
      <c r="E1110" s="34"/>
      <c r="F1110" s="34"/>
      <c r="G1110" s="35"/>
      <c r="H1110" s="35"/>
      <c r="I1110" s="35"/>
      <c r="J1110" s="35"/>
      <c r="K1110" s="34"/>
      <c r="L1110" s="34"/>
      <c r="M1110" s="34"/>
      <c r="N1110" s="36" t="e">
        <f t="shared" si="18"/>
        <v>#DIV/0!</v>
      </c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</row>
    <row r="1111" spans="1:27" ht="12.75" customHeight="1" x14ac:dyDescent="0.3">
      <c r="A1111" t="s">
        <v>80</v>
      </c>
      <c r="B1111" s="33"/>
      <c r="C1111" s="33"/>
      <c r="D1111" s="80"/>
      <c r="E1111" s="34"/>
      <c r="F1111" s="34"/>
      <c r="G1111" s="35"/>
      <c r="H1111" s="35"/>
      <c r="I1111" s="35"/>
      <c r="J1111" s="35"/>
      <c r="K1111" s="34"/>
      <c r="L1111" s="34"/>
      <c r="M1111" s="34"/>
      <c r="N1111" s="36" t="e">
        <f t="shared" si="18"/>
        <v>#DIV/0!</v>
      </c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</row>
    <row r="1112" spans="1:27" ht="12.75" customHeight="1" x14ac:dyDescent="0.3">
      <c r="A1112" t="s">
        <v>80</v>
      </c>
      <c r="B1112" s="33"/>
      <c r="C1112" s="33"/>
      <c r="D1112" s="80"/>
      <c r="E1112" s="34"/>
      <c r="F1112" s="34"/>
      <c r="G1112" s="35"/>
      <c r="H1112" s="35"/>
      <c r="I1112" s="35"/>
      <c r="J1112" s="35"/>
      <c r="K1112" s="34"/>
      <c r="L1112" s="34"/>
      <c r="M1112" s="34"/>
      <c r="N1112" s="36" t="e">
        <f t="shared" si="18"/>
        <v>#DIV/0!</v>
      </c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</row>
    <row r="1113" spans="1:27" ht="12.75" customHeight="1" x14ac:dyDescent="0.3">
      <c r="A1113" t="s">
        <v>80</v>
      </c>
      <c r="B1113" s="33"/>
      <c r="C1113" s="33"/>
      <c r="D1113" s="80"/>
      <c r="E1113" s="34"/>
      <c r="F1113" s="34"/>
      <c r="G1113" s="35"/>
      <c r="H1113" s="35"/>
      <c r="I1113" s="35"/>
      <c r="J1113" s="35"/>
      <c r="K1113" s="34"/>
      <c r="L1113" s="34"/>
      <c r="M1113" s="34"/>
      <c r="N1113" s="36" t="e">
        <f t="shared" si="18"/>
        <v>#DIV/0!</v>
      </c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</row>
    <row r="1114" spans="1:27" ht="12.75" customHeight="1" x14ac:dyDescent="0.3">
      <c r="A1114" t="s">
        <v>80</v>
      </c>
      <c r="B1114" s="33"/>
      <c r="C1114" s="33"/>
      <c r="D1114" s="80"/>
      <c r="E1114" s="34"/>
      <c r="F1114" s="34"/>
      <c r="G1114" s="35"/>
      <c r="H1114" s="35"/>
      <c r="I1114" s="35"/>
      <c r="J1114" s="35"/>
      <c r="K1114" s="34"/>
      <c r="L1114" s="34"/>
      <c r="M1114" s="34"/>
      <c r="N1114" s="36" t="e">
        <f t="shared" si="18"/>
        <v>#DIV/0!</v>
      </c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</row>
    <row r="1115" spans="1:27" ht="12.75" customHeight="1" x14ac:dyDescent="0.3">
      <c r="A1115" t="s">
        <v>80</v>
      </c>
      <c r="B1115" s="33"/>
      <c r="C1115" s="33"/>
      <c r="D1115" s="80"/>
      <c r="E1115" s="34"/>
      <c r="F1115" s="34"/>
      <c r="G1115" s="35"/>
      <c r="H1115" s="35"/>
      <c r="I1115" s="35"/>
      <c r="J1115" s="35"/>
      <c r="K1115" s="34"/>
      <c r="L1115" s="34"/>
      <c r="M1115" s="34"/>
      <c r="N1115" s="36" t="e">
        <f t="shared" si="18"/>
        <v>#DIV/0!</v>
      </c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</row>
    <row r="1116" spans="1:27" ht="12.75" customHeight="1" x14ac:dyDescent="0.3">
      <c r="A1116" t="s">
        <v>80</v>
      </c>
      <c r="B1116" s="33"/>
      <c r="C1116" s="33"/>
      <c r="D1116" s="80"/>
      <c r="E1116" s="34"/>
      <c r="F1116" s="34"/>
      <c r="G1116" s="35"/>
      <c r="H1116" s="35"/>
      <c r="I1116" s="35"/>
      <c r="J1116" s="35"/>
      <c r="K1116" s="34"/>
      <c r="L1116" s="34"/>
      <c r="M1116" s="34"/>
      <c r="N1116" s="36" t="e">
        <f t="shared" si="18"/>
        <v>#DIV/0!</v>
      </c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</row>
    <row r="1117" spans="1:27" ht="12.75" customHeight="1" x14ac:dyDescent="0.3">
      <c r="A1117" t="s">
        <v>80</v>
      </c>
      <c r="B1117" s="33"/>
      <c r="C1117" s="33"/>
      <c r="D1117" s="80"/>
      <c r="E1117" s="34"/>
      <c r="F1117" s="34"/>
      <c r="G1117" s="35"/>
      <c r="H1117" s="35"/>
      <c r="I1117" s="35"/>
      <c r="J1117" s="35"/>
      <c r="K1117" s="34"/>
      <c r="L1117" s="34"/>
      <c r="M1117" s="34"/>
      <c r="N1117" s="36" t="e">
        <f t="shared" si="18"/>
        <v>#DIV/0!</v>
      </c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</row>
    <row r="1118" spans="1:27" ht="12.75" customHeight="1" x14ac:dyDescent="0.3">
      <c r="A1118" t="s">
        <v>80</v>
      </c>
      <c r="B1118" s="33"/>
      <c r="C1118" s="33"/>
      <c r="D1118" s="80"/>
      <c r="E1118" s="34"/>
      <c r="F1118" s="34"/>
      <c r="G1118" s="35"/>
      <c r="H1118" s="35"/>
      <c r="I1118" s="35"/>
      <c r="J1118" s="35"/>
      <c r="K1118" s="34"/>
      <c r="L1118" s="34"/>
      <c r="M1118" s="34"/>
      <c r="N1118" s="36" t="e">
        <f t="shared" ref="N1118:N1181" si="19">L1118/I1118</f>
        <v>#DIV/0!</v>
      </c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</row>
    <row r="1119" spans="1:27" ht="12.75" customHeight="1" x14ac:dyDescent="0.3">
      <c r="A1119" t="s">
        <v>80</v>
      </c>
      <c r="B1119" s="33"/>
      <c r="C1119" s="33"/>
      <c r="D1119" s="80"/>
      <c r="E1119" s="34"/>
      <c r="F1119" s="34"/>
      <c r="G1119" s="35"/>
      <c r="H1119" s="35"/>
      <c r="I1119" s="35"/>
      <c r="J1119" s="35"/>
      <c r="K1119" s="34"/>
      <c r="L1119" s="34"/>
      <c r="M1119" s="34"/>
      <c r="N1119" s="36" t="e">
        <f t="shared" si="19"/>
        <v>#DIV/0!</v>
      </c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</row>
    <row r="1120" spans="1:27" ht="12.75" customHeight="1" x14ac:dyDescent="0.3">
      <c r="A1120" t="s">
        <v>80</v>
      </c>
      <c r="B1120" s="33"/>
      <c r="C1120" s="33"/>
      <c r="D1120" s="80"/>
      <c r="E1120" s="34"/>
      <c r="F1120" s="34"/>
      <c r="G1120" s="35"/>
      <c r="H1120" s="35"/>
      <c r="I1120" s="35"/>
      <c r="J1120" s="35"/>
      <c r="K1120" s="34"/>
      <c r="L1120" s="34"/>
      <c r="M1120" s="34"/>
      <c r="N1120" s="36" t="e">
        <f t="shared" si="19"/>
        <v>#DIV/0!</v>
      </c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</row>
    <row r="1121" spans="1:27" ht="12.75" customHeight="1" x14ac:dyDescent="0.3">
      <c r="A1121" t="s">
        <v>80</v>
      </c>
      <c r="B1121" s="33"/>
      <c r="C1121" s="33"/>
      <c r="D1121" s="80"/>
      <c r="E1121" s="34"/>
      <c r="F1121" s="34"/>
      <c r="G1121" s="35"/>
      <c r="H1121" s="35"/>
      <c r="I1121" s="35"/>
      <c r="J1121" s="35"/>
      <c r="K1121" s="34"/>
      <c r="L1121" s="34"/>
      <c r="M1121" s="34"/>
      <c r="N1121" s="36" t="e">
        <f t="shared" si="19"/>
        <v>#DIV/0!</v>
      </c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</row>
    <row r="1122" spans="1:27" ht="12.75" customHeight="1" x14ac:dyDescent="0.3">
      <c r="A1122" t="s">
        <v>80</v>
      </c>
      <c r="B1122" s="33"/>
      <c r="C1122" s="33"/>
      <c r="D1122" s="80"/>
      <c r="E1122" s="34"/>
      <c r="F1122" s="34"/>
      <c r="G1122" s="35"/>
      <c r="H1122" s="35"/>
      <c r="I1122" s="35"/>
      <c r="J1122" s="35"/>
      <c r="K1122" s="34"/>
      <c r="L1122" s="34"/>
      <c r="M1122" s="34"/>
      <c r="N1122" s="36" t="e">
        <f t="shared" si="19"/>
        <v>#DIV/0!</v>
      </c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</row>
    <row r="1123" spans="1:27" ht="12.75" customHeight="1" x14ac:dyDescent="0.3">
      <c r="A1123" t="s">
        <v>80</v>
      </c>
      <c r="B1123" s="33"/>
      <c r="C1123" s="33"/>
      <c r="D1123" s="80"/>
      <c r="E1123" s="34"/>
      <c r="F1123" s="34"/>
      <c r="G1123" s="35"/>
      <c r="H1123" s="35"/>
      <c r="I1123" s="35"/>
      <c r="J1123" s="35"/>
      <c r="K1123" s="34"/>
      <c r="L1123" s="34"/>
      <c r="M1123" s="34"/>
      <c r="N1123" s="36" t="e">
        <f t="shared" si="19"/>
        <v>#DIV/0!</v>
      </c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</row>
    <row r="1124" spans="1:27" ht="12.75" customHeight="1" x14ac:dyDescent="0.3">
      <c r="A1124" t="s">
        <v>80</v>
      </c>
      <c r="B1124" s="33"/>
      <c r="C1124" s="33"/>
      <c r="D1124" s="80"/>
      <c r="E1124" s="34"/>
      <c r="F1124" s="34"/>
      <c r="G1124" s="35"/>
      <c r="H1124" s="35"/>
      <c r="I1124" s="35"/>
      <c r="J1124" s="35"/>
      <c r="K1124" s="34"/>
      <c r="L1124" s="34"/>
      <c r="M1124" s="34"/>
      <c r="N1124" s="36" t="e">
        <f t="shared" si="19"/>
        <v>#DIV/0!</v>
      </c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</row>
    <row r="1125" spans="1:27" ht="12.75" customHeight="1" x14ac:dyDescent="0.3">
      <c r="A1125" t="s">
        <v>80</v>
      </c>
      <c r="B1125" s="33"/>
      <c r="C1125" s="33"/>
      <c r="D1125" s="80"/>
      <c r="E1125" s="34"/>
      <c r="F1125" s="34"/>
      <c r="G1125" s="35"/>
      <c r="H1125" s="35"/>
      <c r="I1125" s="35"/>
      <c r="J1125" s="35"/>
      <c r="K1125" s="34"/>
      <c r="L1125" s="34"/>
      <c r="M1125" s="34"/>
      <c r="N1125" s="36" t="e">
        <f t="shared" si="19"/>
        <v>#DIV/0!</v>
      </c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</row>
    <row r="1126" spans="1:27" ht="12.75" customHeight="1" x14ac:dyDescent="0.3">
      <c r="A1126" t="s">
        <v>80</v>
      </c>
      <c r="B1126" s="33"/>
      <c r="C1126" s="33"/>
      <c r="D1126" s="80"/>
      <c r="E1126" s="34"/>
      <c r="F1126" s="34"/>
      <c r="G1126" s="35"/>
      <c r="H1126" s="35"/>
      <c r="I1126" s="35"/>
      <c r="J1126" s="35"/>
      <c r="K1126" s="34"/>
      <c r="L1126" s="34"/>
      <c r="M1126" s="34"/>
      <c r="N1126" s="36" t="e">
        <f t="shared" si="19"/>
        <v>#DIV/0!</v>
      </c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</row>
    <row r="1127" spans="1:27" ht="12.75" customHeight="1" x14ac:dyDescent="0.3">
      <c r="A1127" t="s">
        <v>80</v>
      </c>
      <c r="B1127" s="33"/>
      <c r="C1127" s="33"/>
      <c r="D1127" s="80"/>
      <c r="E1127" s="34"/>
      <c r="F1127" s="34"/>
      <c r="G1127" s="35"/>
      <c r="H1127" s="35"/>
      <c r="I1127" s="35"/>
      <c r="J1127" s="35"/>
      <c r="K1127" s="34"/>
      <c r="L1127" s="34"/>
      <c r="M1127" s="34"/>
      <c r="N1127" s="36" t="e">
        <f t="shared" si="19"/>
        <v>#DIV/0!</v>
      </c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</row>
    <row r="1128" spans="1:27" ht="12.75" customHeight="1" x14ac:dyDescent="0.3">
      <c r="A1128" t="s">
        <v>80</v>
      </c>
      <c r="B1128" s="33"/>
      <c r="C1128" s="33"/>
      <c r="D1128" s="80"/>
      <c r="E1128" s="34"/>
      <c r="F1128" s="34"/>
      <c r="G1128" s="35"/>
      <c r="H1128" s="35"/>
      <c r="I1128" s="35"/>
      <c r="J1128" s="35"/>
      <c r="K1128" s="34"/>
      <c r="L1128" s="34"/>
      <c r="M1128" s="34"/>
      <c r="N1128" s="36" t="e">
        <f t="shared" si="19"/>
        <v>#DIV/0!</v>
      </c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</row>
    <row r="1129" spans="1:27" ht="12.75" customHeight="1" x14ac:dyDescent="0.3">
      <c r="A1129" t="s">
        <v>80</v>
      </c>
      <c r="B1129" s="33"/>
      <c r="C1129" s="33"/>
      <c r="D1129" s="80"/>
      <c r="E1129" s="34"/>
      <c r="F1129" s="34"/>
      <c r="G1129" s="35"/>
      <c r="H1129" s="35"/>
      <c r="I1129" s="35"/>
      <c r="J1129" s="35"/>
      <c r="K1129" s="34"/>
      <c r="L1129" s="34"/>
      <c r="M1129" s="34"/>
      <c r="N1129" s="36" t="e">
        <f t="shared" si="19"/>
        <v>#DIV/0!</v>
      </c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</row>
    <row r="1130" spans="1:27" ht="12.75" customHeight="1" x14ac:dyDescent="0.3">
      <c r="A1130" t="s">
        <v>80</v>
      </c>
      <c r="B1130" s="33"/>
      <c r="C1130" s="33"/>
      <c r="D1130" s="80"/>
      <c r="E1130" s="34"/>
      <c r="F1130" s="34"/>
      <c r="G1130" s="35"/>
      <c r="H1130" s="35"/>
      <c r="I1130" s="35"/>
      <c r="J1130" s="35"/>
      <c r="K1130" s="34"/>
      <c r="L1130" s="34"/>
      <c r="M1130" s="34"/>
      <c r="N1130" s="36" t="e">
        <f t="shared" si="19"/>
        <v>#DIV/0!</v>
      </c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</row>
    <row r="1131" spans="1:27" ht="12.75" customHeight="1" x14ac:dyDescent="0.3">
      <c r="A1131" t="s">
        <v>80</v>
      </c>
      <c r="B1131" s="33"/>
      <c r="C1131" s="33"/>
      <c r="D1131" s="80"/>
      <c r="E1131" s="34"/>
      <c r="F1131" s="34"/>
      <c r="G1131" s="35"/>
      <c r="H1131" s="35"/>
      <c r="I1131" s="35"/>
      <c r="J1131" s="35"/>
      <c r="K1131" s="34"/>
      <c r="L1131" s="34"/>
      <c r="M1131" s="34"/>
      <c r="N1131" s="36" t="e">
        <f t="shared" si="19"/>
        <v>#DIV/0!</v>
      </c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</row>
    <row r="1132" spans="1:27" ht="12.75" customHeight="1" x14ac:dyDescent="0.3">
      <c r="A1132" t="s">
        <v>80</v>
      </c>
      <c r="B1132" s="33"/>
      <c r="C1132" s="33"/>
      <c r="D1132" s="80"/>
      <c r="E1132" s="34"/>
      <c r="F1132" s="34"/>
      <c r="G1132" s="35"/>
      <c r="H1132" s="35"/>
      <c r="I1132" s="35"/>
      <c r="J1132" s="35"/>
      <c r="K1132" s="34"/>
      <c r="L1132" s="34"/>
      <c r="M1132" s="34"/>
      <c r="N1132" s="36" t="e">
        <f t="shared" si="19"/>
        <v>#DIV/0!</v>
      </c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</row>
    <row r="1133" spans="1:27" ht="12.75" customHeight="1" x14ac:dyDescent="0.3">
      <c r="A1133" t="s">
        <v>80</v>
      </c>
      <c r="B1133" s="33"/>
      <c r="C1133" s="33"/>
      <c r="D1133" s="80"/>
      <c r="E1133" s="34"/>
      <c r="F1133" s="34"/>
      <c r="G1133" s="35"/>
      <c r="H1133" s="35"/>
      <c r="I1133" s="35"/>
      <c r="J1133" s="35"/>
      <c r="K1133" s="34"/>
      <c r="L1133" s="34"/>
      <c r="M1133" s="34"/>
      <c r="N1133" s="36" t="e">
        <f t="shared" si="19"/>
        <v>#DIV/0!</v>
      </c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</row>
    <row r="1134" spans="1:27" ht="12.75" customHeight="1" x14ac:dyDescent="0.3">
      <c r="A1134" t="s">
        <v>80</v>
      </c>
      <c r="B1134" s="33"/>
      <c r="C1134" s="33"/>
      <c r="D1134" s="80"/>
      <c r="E1134" s="34"/>
      <c r="F1134" s="34"/>
      <c r="G1134" s="35"/>
      <c r="H1134" s="35"/>
      <c r="I1134" s="35"/>
      <c r="J1134" s="35"/>
      <c r="K1134" s="34"/>
      <c r="L1134" s="34"/>
      <c r="M1134" s="34"/>
      <c r="N1134" s="36" t="e">
        <f t="shared" si="19"/>
        <v>#DIV/0!</v>
      </c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</row>
    <row r="1135" spans="1:27" ht="12.75" customHeight="1" x14ac:dyDescent="0.3">
      <c r="A1135" t="s">
        <v>80</v>
      </c>
      <c r="B1135" s="33"/>
      <c r="C1135" s="33"/>
      <c r="D1135" s="80"/>
      <c r="E1135" s="34"/>
      <c r="F1135" s="34"/>
      <c r="G1135" s="35"/>
      <c r="H1135" s="35"/>
      <c r="I1135" s="35"/>
      <c r="J1135" s="35"/>
      <c r="K1135" s="34"/>
      <c r="L1135" s="34"/>
      <c r="M1135" s="34"/>
      <c r="N1135" s="36" t="e">
        <f t="shared" si="19"/>
        <v>#DIV/0!</v>
      </c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</row>
    <row r="1136" spans="1:27" ht="12.75" customHeight="1" x14ac:dyDescent="0.3">
      <c r="A1136" t="s">
        <v>80</v>
      </c>
      <c r="B1136" s="33"/>
      <c r="C1136" s="33"/>
      <c r="D1136" s="80"/>
      <c r="E1136" s="34"/>
      <c r="F1136" s="34"/>
      <c r="G1136" s="35"/>
      <c r="H1136" s="35"/>
      <c r="I1136" s="35"/>
      <c r="J1136" s="35"/>
      <c r="K1136" s="34"/>
      <c r="L1136" s="34"/>
      <c r="M1136" s="34"/>
      <c r="N1136" s="36" t="e">
        <f t="shared" si="19"/>
        <v>#DIV/0!</v>
      </c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</row>
    <row r="1137" spans="1:27" ht="12.75" customHeight="1" x14ac:dyDescent="0.3">
      <c r="A1137" t="s">
        <v>80</v>
      </c>
      <c r="B1137" s="33"/>
      <c r="C1137" s="33"/>
      <c r="D1137" s="80"/>
      <c r="E1137" s="34"/>
      <c r="F1137" s="34"/>
      <c r="G1137" s="35"/>
      <c r="H1137" s="35"/>
      <c r="I1137" s="35"/>
      <c r="J1137" s="35"/>
      <c r="K1137" s="34"/>
      <c r="L1137" s="34"/>
      <c r="M1137" s="34"/>
      <c r="N1137" s="36" t="e">
        <f t="shared" si="19"/>
        <v>#DIV/0!</v>
      </c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</row>
    <row r="1138" spans="1:27" ht="12.75" customHeight="1" x14ac:dyDescent="0.3">
      <c r="A1138" t="s">
        <v>80</v>
      </c>
      <c r="B1138" s="33"/>
      <c r="C1138" s="33"/>
      <c r="D1138" s="80"/>
      <c r="E1138" s="34"/>
      <c r="F1138" s="34"/>
      <c r="G1138" s="35"/>
      <c r="H1138" s="35"/>
      <c r="I1138" s="35"/>
      <c r="J1138" s="35"/>
      <c r="K1138" s="34"/>
      <c r="L1138" s="34"/>
      <c r="M1138" s="34"/>
      <c r="N1138" s="36" t="e">
        <f t="shared" si="19"/>
        <v>#DIV/0!</v>
      </c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</row>
    <row r="1139" spans="1:27" ht="12.75" customHeight="1" x14ac:dyDescent="0.3">
      <c r="A1139" t="s">
        <v>80</v>
      </c>
      <c r="B1139" s="33"/>
      <c r="C1139" s="33"/>
      <c r="D1139" s="80"/>
      <c r="E1139" s="34"/>
      <c r="F1139" s="34"/>
      <c r="G1139" s="35"/>
      <c r="H1139" s="35"/>
      <c r="I1139" s="35"/>
      <c r="J1139" s="35"/>
      <c r="K1139" s="34"/>
      <c r="L1139" s="34"/>
      <c r="M1139" s="34"/>
      <c r="N1139" s="36" t="e">
        <f t="shared" si="19"/>
        <v>#DIV/0!</v>
      </c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</row>
    <row r="1140" spans="1:27" ht="12.75" customHeight="1" x14ac:dyDescent="0.3">
      <c r="A1140" t="s">
        <v>80</v>
      </c>
      <c r="B1140" s="33"/>
      <c r="C1140" s="33"/>
      <c r="D1140" s="80"/>
      <c r="E1140" s="34"/>
      <c r="F1140" s="34"/>
      <c r="G1140" s="35"/>
      <c r="H1140" s="35"/>
      <c r="I1140" s="35"/>
      <c r="J1140" s="35"/>
      <c r="K1140" s="34"/>
      <c r="L1140" s="34"/>
      <c r="M1140" s="34"/>
      <c r="N1140" s="36" t="e">
        <f t="shared" si="19"/>
        <v>#DIV/0!</v>
      </c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</row>
    <row r="1141" spans="1:27" ht="12.75" customHeight="1" x14ac:dyDescent="0.3">
      <c r="A1141" t="s">
        <v>80</v>
      </c>
      <c r="B1141" s="33"/>
      <c r="C1141" s="33"/>
      <c r="D1141" s="80"/>
      <c r="E1141" s="34"/>
      <c r="F1141" s="34"/>
      <c r="G1141" s="35"/>
      <c r="H1141" s="35"/>
      <c r="I1141" s="35"/>
      <c r="J1141" s="35"/>
      <c r="K1141" s="34"/>
      <c r="L1141" s="34"/>
      <c r="M1141" s="34"/>
      <c r="N1141" s="36" t="e">
        <f t="shared" si="19"/>
        <v>#DIV/0!</v>
      </c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</row>
    <row r="1142" spans="1:27" ht="12.75" customHeight="1" x14ac:dyDescent="0.3">
      <c r="A1142" t="s">
        <v>80</v>
      </c>
      <c r="B1142" s="33"/>
      <c r="C1142" s="33"/>
      <c r="D1142" s="80"/>
      <c r="E1142" s="34"/>
      <c r="F1142" s="34"/>
      <c r="G1142" s="35"/>
      <c r="H1142" s="35"/>
      <c r="I1142" s="35"/>
      <c r="J1142" s="35"/>
      <c r="K1142" s="34"/>
      <c r="L1142" s="34"/>
      <c r="M1142" s="34"/>
      <c r="N1142" s="36" t="e">
        <f t="shared" si="19"/>
        <v>#DIV/0!</v>
      </c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</row>
    <row r="1143" spans="1:27" ht="12.75" customHeight="1" x14ac:dyDescent="0.3">
      <c r="A1143" t="s">
        <v>80</v>
      </c>
      <c r="B1143" s="33"/>
      <c r="C1143" s="33"/>
      <c r="D1143" s="80"/>
      <c r="E1143" s="34"/>
      <c r="F1143" s="34"/>
      <c r="G1143" s="35"/>
      <c r="H1143" s="35"/>
      <c r="I1143" s="35"/>
      <c r="J1143" s="35"/>
      <c r="K1143" s="34"/>
      <c r="L1143" s="34"/>
      <c r="M1143" s="34"/>
      <c r="N1143" s="36" t="e">
        <f t="shared" si="19"/>
        <v>#DIV/0!</v>
      </c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</row>
    <row r="1144" spans="1:27" ht="12.75" customHeight="1" x14ac:dyDescent="0.3">
      <c r="A1144" t="s">
        <v>80</v>
      </c>
      <c r="B1144" s="33"/>
      <c r="C1144" s="33"/>
      <c r="D1144" s="80"/>
      <c r="E1144" s="34"/>
      <c r="F1144" s="34"/>
      <c r="G1144" s="35"/>
      <c r="H1144" s="35"/>
      <c r="I1144" s="35"/>
      <c r="J1144" s="35"/>
      <c r="K1144" s="34"/>
      <c r="L1144" s="34"/>
      <c r="M1144" s="34"/>
      <c r="N1144" s="36" t="e">
        <f t="shared" si="19"/>
        <v>#DIV/0!</v>
      </c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</row>
    <row r="1145" spans="1:27" ht="12.75" customHeight="1" x14ac:dyDescent="0.3">
      <c r="A1145" t="s">
        <v>80</v>
      </c>
      <c r="B1145" s="44"/>
      <c r="C1145" s="33"/>
      <c r="D1145" s="80"/>
      <c r="E1145" s="34"/>
      <c r="F1145" s="34"/>
      <c r="G1145" s="35"/>
      <c r="H1145" s="35"/>
      <c r="I1145" s="35"/>
      <c r="J1145" s="35"/>
      <c r="K1145" s="34"/>
      <c r="L1145" s="34"/>
      <c r="M1145" s="34"/>
      <c r="N1145" s="36" t="e">
        <f t="shared" si="19"/>
        <v>#DIV/0!</v>
      </c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</row>
    <row r="1146" spans="1:27" ht="12.75" customHeight="1" x14ac:dyDescent="0.3">
      <c r="A1146" t="s">
        <v>80</v>
      </c>
      <c r="B1146" s="32"/>
      <c r="C1146" s="33"/>
      <c r="D1146" s="80"/>
      <c r="E1146" s="34"/>
      <c r="F1146" s="34"/>
      <c r="G1146" s="35"/>
      <c r="H1146" s="35"/>
      <c r="I1146" s="35"/>
      <c r="J1146" s="35"/>
      <c r="K1146" s="34"/>
      <c r="L1146" s="34"/>
      <c r="M1146" s="34"/>
      <c r="N1146" s="36" t="e">
        <f t="shared" si="19"/>
        <v>#DIV/0!</v>
      </c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</row>
    <row r="1147" spans="1:27" ht="12.75" customHeight="1" x14ac:dyDescent="0.3">
      <c r="A1147" t="s">
        <v>80</v>
      </c>
      <c r="B1147" s="33"/>
      <c r="C1147" s="33"/>
      <c r="D1147" s="80"/>
      <c r="E1147" s="34"/>
      <c r="F1147" s="34"/>
      <c r="G1147" s="35"/>
      <c r="H1147" s="35"/>
      <c r="I1147" s="35"/>
      <c r="J1147" s="35"/>
      <c r="K1147" s="34"/>
      <c r="L1147" s="34"/>
      <c r="M1147" s="34"/>
      <c r="N1147" s="36" t="e">
        <f t="shared" si="19"/>
        <v>#DIV/0!</v>
      </c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</row>
    <row r="1148" spans="1:27" ht="12.75" customHeight="1" x14ac:dyDescent="0.3">
      <c r="A1148" t="s">
        <v>80</v>
      </c>
      <c r="B1148" s="33"/>
      <c r="C1148" s="33"/>
      <c r="D1148" s="80"/>
      <c r="E1148" s="34"/>
      <c r="F1148" s="34"/>
      <c r="G1148" s="35"/>
      <c r="H1148" s="35"/>
      <c r="I1148" s="35"/>
      <c r="J1148" s="35"/>
      <c r="K1148" s="34"/>
      <c r="L1148" s="34"/>
      <c r="M1148" s="34"/>
      <c r="N1148" s="36" t="e">
        <f t="shared" si="19"/>
        <v>#DIV/0!</v>
      </c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</row>
    <row r="1149" spans="1:27" ht="12.75" customHeight="1" x14ac:dyDescent="0.3">
      <c r="A1149" t="s">
        <v>80</v>
      </c>
      <c r="B1149" s="33"/>
      <c r="C1149" s="33"/>
      <c r="D1149" s="80"/>
      <c r="E1149" s="34"/>
      <c r="F1149" s="34"/>
      <c r="G1149" s="35"/>
      <c r="H1149" s="35"/>
      <c r="I1149" s="35"/>
      <c r="J1149" s="35"/>
      <c r="K1149" s="34"/>
      <c r="L1149" s="34"/>
      <c r="M1149" s="34"/>
      <c r="N1149" s="36" t="e">
        <f t="shared" si="19"/>
        <v>#DIV/0!</v>
      </c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</row>
    <row r="1150" spans="1:27" ht="12.75" customHeight="1" x14ac:dyDescent="0.3">
      <c r="A1150" t="s">
        <v>80</v>
      </c>
      <c r="B1150" s="33"/>
      <c r="C1150" s="33"/>
      <c r="D1150" s="80"/>
      <c r="E1150" s="34"/>
      <c r="F1150" s="34"/>
      <c r="G1150" s="35"/>
      <c r="H1150" s="35"/>
      <c r="I1150" s="35"/>
      <c r="J1150" s="35"/>
      <c r="K1150" s="34"/>
      <c r="L1150" s="34"/>
      <c r="M1150" s="34"/>
      <c r="N1150" s="36" t="e">
        <f t="shared" si="19"/>
        <v>#DIV/0!</v>
      </c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</row>
    <row r="1151" spans="1:27" ht="12.75" customHeight="1" x14ac:dyDescent="0.3">
      <c r="A1151" t="s">
        <v>80</v>
      </c>
      <c r="B1151" s="33"/>
      <c r="C1151" s="33"/>
      <c r="D1151" s="80"/>
      <c r="E1151" s="34"/>
      <c r="F1151" s="34"/>
      <c r="G1151" s="35"/>
      <c r="H1151" s="35"/>
      <c r="I1151" s="35"/>
      <c r="J1151" s="35"/>
      <c r="K1151" s="34"/>
      <c r="L1151" s="34"/>
      <c r="M1151" s="34"/>
      <c r="N1151" s="36" t="e">
        <f t="shared" si="19"/>
        <v>#DIV/0!</v>
      </c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</row>
    <row r="1152" spans="1:27" ht="12.75" customHeight="1" x14ac:dyDescent="0.3">
      <c r="A1152" t="s">
        <v>80</v>
      </c>
      <c r="B1152" s="33"/>
      <c r="C1152" s="33"/>
      <c r="D1152" s="80"/>
      <c r="E1152" s="34"/>
      <c r="F1152" s="34"/>
      <c r="G1152" s="35"/>
      <c r="H1152" s="35"/>
      <c r="I1152" s="35"/>
      <c r="J1152" s="35"/>
      <c r="K1152" s="34"/>
      <c r="L1152" s="34"/>
      <c r="M1152" s="34"/>
      <c r="N1152" s="36" t="e">
        <f t="shared" si="19"/>
        <v>#DIV/0!</v>
      </c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</row>
    <row r="1153" spans="1:27" ht="12.75" customHeight="1" x14ac:dyDescent="0.3">
      <c r="A1153" t="s">
        <v>80</v>
      </c>
      <c r="B1153" s="33"/>
      <c r="C1153" s="33"/>
      <c r="D1153" s="80"/>
      <c r="E1153" s="34"/>
      <c r="F1153" s="34"/>
      <c r="G1153" s="35"/>
      <c r="H1153" s="35"/>
      <c r="I1153" s="35"/>
      <c r="J1153" s="35"/>
      <c r="K1153" s="34"/>
      <c r="L1153" s="34"/>
      <c r="M1153" s="34"/>
      <c r="N1153" s="36" t="e">
        <f t="shared" si="19"/>
        <v>#DIV/0!</v>
      </c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</row>
    <row r="1154" spans="1:27" ht="12.75" customHeight="1" x14ac:dyDescent="0.3">
      <c r="A1154" t="s">
        <v>80</v>
      </c>
      <c r="B1154" s="33"/>
      <c r="C1154" s="33"/>
      <c r="D1154" s="80"/>
      <c r="E1154" s="34"/>
      <c r="F1154" s="34"/>
      <c r="G1154" s="35"/>
      <c r="H1154" s="35"/>
      <c r="I1154" s="35"/>
      <c r="J1154" s="35"/>
      <c r="K1154" s="34"/>
      <c r="L1154" s="34"/>
      <c r="M1154" s="34"/>
      <c r="N1154" s="36" t="e">
        <f t="shared" si="19"/>
        <v>#DIV/0!</v>
      </c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</row>
    <row r="1155" spans="1:27" ht="12.75" customHeight="1" x14ac:dyDescent="0.3">
      <c r="A1155" t="s">
        <v>80</v>
      </c>
      <c r="B1155" s="33"/>
      <c r="C1155" s="33"/>
      <c r="D1155" s="80"/>
      <c r="E1155" s="34"/>
      <c r="F1155" s="34"/>
      <c r="G1155" s="35"/>
      <c r="H1155" s="35"/>
      <c r="I1155" s="35"/>
      <c r="J1155" s="35"/>
      <c r="K1155" s="34"/>
      <c r="L1155" s="34"/>
      <c r="M1155" s="34"/>
      <c r="N1155" s="36" t="e">
        <f t="shared" si="19"/>
        <v>#DIV/0!</v>
      </c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</row>
    <row r="1156" spans="1:27" ht="12.75" customHeight="1" x14ac:dyDescent="0.3">
      <c r="A1156" t="s">
        <v>80</v>
      </c>
      <c r="B1156" s="33"/>
      <c r="C1156" s="33"/>
      <c r="D1156" s="80"/>
      <c r="E1156" s="34"/>
      <c r="F1156" s="34"/>
      <c r="G1156" s="35"/>
      <c r="H1156" s="35"/>
      <c r="I1156" s="35"/>
      <c r="J1156" s="35"/>
      <c r="K1156" s="34"/>
      <c r="L1156" s="34"/>
      <c r="M1156" s="34"/>
      <c r="N1156" s="36" t="e">
        <f t="shared" si="19"/>
        <v>#DIV/0!</v>
      </c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</row>
    <row r="1157" spans="1:27" ht="12.75" customHeight="1" x14ac:dyDescent="0.3">
      <c r="A1157" t="s">
        <v>80</v>
      </c>
      <c r="B1157" s="33"/>
      <c r="C1157" s="33"/>
      <c r="D1157" s="80"/>
      <c r="E1157" s="34"/>
      <c r="F1157" s="34"/>
      <c r="G1157" s="35"/>
      <c r="H1157" s="35"/>
      <c r="I1157" s="35"/>
      <c r="J1157" s="35"/>
      <c r="K1157" s="34"/>
      <c r="L1157" s="34"/>
      <c r="M1157" s="34"/>
      <c r="N1157" s="36" t="e">
        <f t="shared" si="19"/>
        <v>#DIV/0!</v>
      </c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</row>
    <row r="1158" spans="1:27" ht="12.75" customHeight="1" x14ac:dyDescent="0.3">
      <c r="A1158" t="s">
        <v>80</v>
      </c>
      <c r="B1158" s="33"/>
      <c r="C1158" s="33"/>
      <c r="D1158" s="80"/>
      <c r="E1158" s="34"/>
      <c r="F1158" s="34"/>
      <c r="G1158" s="35"/>
      <c r="H1158" s="35"/>
      <c r="I1158" s="35"/>
      <c r="J1158" s="35"/>
      <c r="K1158" s="34"/>
      <c r="L1158" s="34"/>
      <c r="M1158" s="34"/>
      <c r="N1158" s="36" t="e">
        <f t="shared" si="19"/>
        <v>#DIV/0!</v>
      </c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</row>
    <row r="1159" spans="1:27" ht="12.75" customHeight="1" x14ac:dyDescent="0.3">
      <c r="A1159" t="s">
        <v>80</v>
      </c>
      <c r="B1159" s="33"/>
      <c r="C1159" s="33"/>
      <c r="D1159" s="80"/>
      <c r="E1159" s="34"/>
      <c r="F1159" s="34"/>
      <c r="G1159" s="35"/>
      <c r="H1159" s="35"/>
      <c r="I1159" s="35"/>
      <c r="J1159" s="35"/>
      <c r="K1159" s="34"/>
      <c r="L1159" s="34"/>
      <c r="M1159" s="34"/>
      <c r="N1159" s="36" t="e">
        <f t="shared" si="19"/>
        <v>#DIV/0!</v>
      </c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</row>
    <row r="1160" spans="1:27" ht="12.75" customHeight="1" x14ac:dyDescent="0.3">
      <c r="A1160" t="s">
        <v>80</v>
      </c>
      <c r="B1160" s="33"/>
      <c r="C1160" s="33"/>
      <c r="D1160" s="80"/>
      <c r="E1160" s="34"/>
      <c r="F1160" s="34"/>
      <c r="G1160" s="35"/>
      <c r="H1160" s="35"/>
      <c r="I1160" s="35"/>
      <c r="J1160" s="35"/>
      <c r="K1160" s="34"/>
      <c r="L1160" s="34"/>
      <c r="M1160" s="34"/>
      <c r="N1160" s="36" t="e">
        <f t="shared" si="19"/>
        <v>#DIV/0!</v>
      </c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</row>
    <row r="1161" spans="1:27" ht="12.75" customHeight="1" x14ac:dyDescent="0.3">
      <c r="A1161" t="s">
        <v>80</v>
      </c>
      <c r="B1161" s="33"/>
      <c r="C1161" s="33"/>
      <c r="D1161" s="80"/>
      <c r="E1161" s="34"/>
      <c r="F1161" s="34"/>
      <c r="G1161" s="35"/>
      <c r="H1161" s="35"/>
      <c r="I1161" s="35"/>
      <c r="J1161" s="35"/>
      <c r="K1161" s="34"/>
      <c r="L1161" s="34"/>
      <c r="M1161" s="34"/>
      <c r="N1161" s="36" t="e">
        <f t="shared" si="19"/>
        <v>#DIV/0!</v>
      </c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</row>
    <row r="1162" spans="1:27" ht="12.75" customHeight="1" x14ac:dyDescent="0.3">
      <c r="A1162" t="s">
        <v>80</v>
      </c>
      <c r="B1162" s="33"/>
      <c r="C1162" s="33"/>
      <c r="D1162" s="80"/>
      <c r="E1162" s="34"/>
      <c r="F1162" s="34"/>
      <c r="G1162" s="35"/>
      <c r="H1162" s="35"/>
      <c r="I1162" s="35"/>
      <c r="J1162" s="35"/>
      <c r="K1162" s="34"/>
      <c r="L1162" s="34"/>
      <c r="M1162" s="34"/>
      <c r="N1162" s="36" t="e">
        <f t="shared" si="19"/>
        <v>#DIV/0!</v>
      </c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</row>
    <row r="1163" spans="1:27" ht="12.75" customHeight="1" x14ac:dyDescent="0.3">
      <c r="A1163" t="s">
        <v>80</v>
      </c>
      <c r="B1163" s="33"/>
      <c r="C1163" s="33"/>
      <c r="D1163" s="80"/>
      <c r="E1163" s="34"/>
      <c r="F1163" s="34"/>
      <c r="G1163" s="35"/>
      <c r="H1163" s="35"/>
      <c r="I1163" s="35"/>
      <c r="J1163" s="35"/>
      <c r="K1163" s="34"/>
      <c r="L1163" s="34"/>
      <c r="M1163" s="34"/>
      <c r="N1163" s="36" t="e">
        <f t="shared" si="19"/>
        <v>#DIV/0!</v>
      </c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</row>
    <row r="1164" spans="1:27" ht="12.75" customHeight="1" x14ac:dyDescent="0.3">
      <c r="A1164" t="s">
        <v>80</v>
      </c>
      <c r="B1164" s="33"/>
      <c r="C1164" s="33"/>
      <c r="D1164" s="80"/>
      <c r="E1164" s="34"/>
      <c r="F1164" s="34"/>
      <c r="G1164" s="35"/>
      <c r="H1164" s="35"/>
      <c r="I1164" s="35"/>
      <c r="J1164" s="35"/>
      <c r="K1164" s="34"/>
      <c r="L1164" s="34"/>
      <c r="M1164" s="34"/>
      <c r="N1164" s="36" t="e">
        <f t="shared" si="19"/>
        <v>#DIV/0!</v>
      </c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</row>
    <row r="1165" spans="1:27" ht="12.75" customHeight="1" x14ac:dyDescent="0.3">
      <c r="A1165" t="s">
        <v>80</v>
      </c>
      <c r="B1165" s="33"/>
      <c r="C1165" s="33"/>
      <c r="D1165" s="80"/>
      <c r="E1165" s="34"/>
      <c r="F1165" s="34"/>
      <c r="G1165" s="35"/>
      <c r="H1165" s="35"/>
      <c r="I1165" s="35"/>
      <c r="J1165" s="35"/>
      <c r="K1165" s="34"/>
      <c r="L1165" s="34"/>
      <c r="M1165" s="34"/>
      <c r="N1165" s="36" t="e">
        <f t="shared" si="19"/>
        <v>#DIV/0!</v>
      </c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</row>
    <row r="1166" spans="1:27" ht="12.75" customHeight="1" x14ac:dyDescent="0.3">
      <c r="A1166" t="s">
        <v>80</v>
      </c>
      <c r="B1166" s="33"/>
      <c r="C1166" s="33"/>
      <c r="D1166" s="80"/>
      <c r="E1166" s="34"/>
      <c r="F1166" s="34"/>
      <c r="G1166" s="35"/>
      <c r="H1166" s="35"/>
      <c r="I1166" s="35"/>
      <c r="J1166" s="35"/>
      <c r="K1166" s="34"/>
      <c r="L1166" s="34"/>
      <c r="M1166" s="34"/>
      <c r="N1166" s="36" t="e">
        <f t="shared" si="19"/>
        <v>#DIV/0!</v>
      </c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</row>
    <row r="1167" spans="1:27" ht="12.75" customHeight="1" x14ac:dyDescent="0.3">
      <c r="A1167" t="s">
        <v>80</v>
      </c>
      <c r="B1167" s="33"/>
      <c r="C1167" s="33"/>
      <c r="D1167" s="80"/>
      <c r="E1167" s="34"/>
      <c r="F1167" s="34"/>
      <c r="G1167" s="35"/>
      <c r="H1167" s="35"/>
      <c r="I1167" s="35"/>
      <c r="J1167" s="35"/>
      <c r="K1167" s="34"/>
      <c r="L1167" s="34"/>
      <c r="M1167" s="34"/>
      <c r="N1167" s="36" t="e">
        <f t="shared" si="19"/>
        <v>#DIV/0!</v>
      </c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</row>
    <row r="1168" spans="1:27" ht="12.75" customHeight="1" x14ac:dyDescent="0.3">
      <c r="A1168" t="s">
        <v>80</v>
      </c>
      <c r="B1168" s="33"/>
      <c r="C1168" s="33"/>
      <c r="D1168" s="80"/>
      <c r="E1168" s="34"/>
      <c r="F1168" s="34"/>
      <c r="G1168" s="35"/>
      <c r="H1168" s="35"/>
      <c r="I1168" s="35"/>
      <c r="J1168" s="35"/>
      <c r="K1168" s="34"/>
      <c r="L1168" s="34"/>
      <c r="M1168" s="34"/>
      <c r="N1168" s="36" t="e">
        <f t="shared" si="19"/>
        <v>#DIV/0!</v>
      </c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</row>
    <row r="1169" spans="1:27" ht="12.75" customHeight="1" x14ac:dyDescent="0.3">
      <c r="A1169" t="s">
        <v>80</v>
      </c>
      <c r="B1169" s="33"/>
      <c r="C1169" s="33"/>
      <c r="D1169" s="80"/>
      <c r="E1169" s="34"/>
      <c r="F1169" s="34"/>
      <c r="G1169" s="35"/>
      <c r="H1169" s="35"/>
      <c r="I1169" s="35"/>
      <c r="J1169" s="35"/>
      <c r="K1169" s="34"/>
      <c r="L1169" s="34"/>
      <c r="M1169" s="34"/>
      <c r="N1169" s="36" t="e">
        <f t="shared" si="19"/>
        <v>#DIV/0!</v>
      </c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</row>
    <row r="1170" spans="1:27" ht="12.75" customHeight="1" x14ac:dyDescent="0.3">
      <c r="A1170" t="s">
        <v>80</v>
      </c>
      <c r="B1170" s="33"/>
      <c r="C1170" s="33"/>
      <c r="D1170" s="80"/>
      <c r="E1170" s="34"/>
      <c r="F1170" s="34"/>
      <c r="G1170" s="35"/>
      <c r="H1170" s="35"/>
      <c r="I1170" s="35"/>
      <c r="J1170" s="35"/>
      <c r="K1170" s="34"/>
      <c r="L1170" s="34"/>
      <c r="M1170" s="34"/>
      <c r="N1170" s="36" t="e">
        <f t="shared" si="19"/>
        <v>#DIV/0!</v>
      </c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</row>
    <row r="1171" spans="1:27" ht="12.75" customHeight="1" x14ac:dyDescent="0.3">
      <c r="A1171" t="s">
        <v>80</v>
      </c>
      <c r="B1171" s="33"/>
      <c r="C1171" s="33"/>
      <c r="D1171" s="80"/>
      <c r="E1171" s="34"/>
      <c r="F1171" s="34"/>
      <c r="G1171" s="35"/>
      <c r="H1171" s="35"/>
      <c r="I1171" s="35"/>
      <c r="J1171" s="35"/>
      <c r="K1171" s="34"/>
      <c r="L1171" s="34"/>
      <c r="M1171" s="34"/>
      <c r="N1171" s="36" t="e">
        <f t="shared" si="19"/>
        <v>#DIV/0!</v>
      </c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</row>
    <row r="1172" spans="1:27" ht="12.75" customHeight="1" x14ac:dyDescent="0.3">
      <c r="A1172" t="s">
        <v>80</v>
      </c>
      <c r="B1172" s="33"/>
      <c r="C1172" s="33"/>
      <c r="D1172" s="80"/>
      <c r="E1172" s="34"/>
      <c r="F1172" s="34"/>
      <c r="G1172" s="35"/>
      <c r="H1172" s="35"/>
      <c r="I1172" s="35"/>
      <c r="J1172" s="35"/>
      <c r="K1172" s="34"/>
      <c r="L1172" s="34"/>
      <c r="M1172" s="34"/>
      <c r="N1172" s="36" t="e">
        <f t="shared" si="19"/>
        <v>#DIV/0!</v>
      </c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</row>
    <row r="1173" spans="1:27" ht="12.75" customHeight="1" x14ac:dyDescent="0.3">
      <c r="A1173" t="s">
        <v>80</v>
      </c>
      <c r="B1173" s="33"/>
      <c r="C1173" s="33"/>
      <c r="D1173" s="80"/>
      <c r="E1173" s="34"/>
      <c r="F1173" s="34"/>
      <c r="G1173" s="35"/>
      <c r="H1173" s="35"/>
      <c r="I1173" s="35"/>
      <c r="J1173" s="35"/>
      <c r="K1173" s="34"/>
      <c r="L1173" s="34"/>
      <c r="M1173" s="34"/>
      <c r="N1173" s="36" t="e">
        <f t="shared" si="19"/>
        <v>#DIV/0!</v>
      </c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</row>
    <row r="1174" spans="1:27" ht="12.75" customHeight="1" x14ac:dyDescent="0.3">
      <c r="A1174" t="s">
        <v>80</v>
      </c>
      <c r="B1174" s="33"/>
      <c r="C1174" s="33"/>
      <c r="D1174" s="80"/>
      <c r="E1174" s="34"/>
      <c r="F1174" s="34"/>
      <c r="G1174" s="35"/>
      <c r="H1174" s="35"/>
      <c r="I1174" s="35"/>
      <c r="J1174" s="35"/>
      <c r="K1174" s="34"/>
      <c r="L1174" s="34"/>
      <c r="M1174" s="34"/>
      <c r="N1174" s="36" t="e">
        <f t="shared" si="19"/>
        <v>#DIV/0!</v>
      </c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</row>
    <row r="1175" spans="1:27" ht="12.75" customHeight="1" x14ac:dyDescent="0.3">
      <c r="A1175" t="s">
        <v>80</v>
      </c>
      <c r="B1175" s="33"/>
      <c r="C1175" s="33"/>
      <c r="D1175" s="80"/>
      <c r="E1175" s="34"/>
      <c r="F1175" s="34"/>
      <c r="G1175" s="35"/>
      <c r="H1175" s="35"/>
      <c r="I1175" s="35"/>
      <c r="J1175" s="35"/>
      <c r="K1175" s="34"/>
      <c r="L1175" s="34"/>
      <c r="M1175" s="34"/>
      <c r="N1175" s="36" t="e">
        <f t="shared" si="19"/>
        <v>#DIV/0!</v>
      </c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</row>
    <row r="1176" spans="1:27" ht="12.75" customHeight="1" x14ac:dyDescent="0.3">
      <c r="A1176" t="s">
        <v>80</v>
      </c>
      <c r="B1176" s="33"/>
      <c r="C1176" s="33"/>
      <c r="D1176" s="80"/>
      <c r="E1176" s="34"/>
      <c r="F1176" s="34"/>
      <c r="G1176" s="35"/>
      <c r="H1176" s="35"/>
      <c r="I1176" s="35"/>
      <c r="J1176" s="35"/>
      <c r="K1176" s="34"/>
      <c r="L1176" s="34"/>
      <c r="M1176" s="34"/>
      <c r="N1176" s="36" t="e">
        <f t="shared" si="19"/>
        <v>#DIV/0!</v>
      </c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</row>
    <row r="1177" spans="1:27" ht="12.75" customHeight="1" x14ac:dyDescent="0.3">
      <c r="A1177" t="s">
        <v>80</v>
      </c>
      <c r="B1177" s="33"/>
      <c r="C1177" s="33"/>
      <c r="D1177" s="80"/>
      <c r="E1177" s="34"/>
      <c r="F1177" s="34"/>
      <c r="G1177" s="35"/>
      <c r="H1177" s="35"/>
      <c r="I1177" s="35"/>
      <c r="J1177" s="35"/>
      <c r="K1177" s="34"/>
      <c r="L1177" s="34"/>
      <c r="M1177" s="34"/>
      <c r="N1177" s="36" t="e">
        <f t="shared" si="19"/>
        <v>#DIV/0!</v>
      </c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</row>
    <row r="1178" spans="1:27" ht="12.75" customHeight="1" x14ac:dyDescent="0.3">
      <c r="A1178" t="s">
        <v>80</v>
      </c>
      <c r="B1178" s="33"/>
      <c r="C1178" s="33"/>
      <c r="D1178" s="80"/>
      <c r="E1178" s="34"/>
      <c r="F1178" s="34"/>
      <c r="G1178" s="35"/>
      <c r="H1178" s="35"/>
      <c r="I1178" s="35"/>
      <c r="J1178" s="35"/>
      <c r="K1178" s="34"/>
      <c r="L1178" s="34"/>
      <c r="M1178" s="34"/>
      <c r="N1178" s="36" t="e">
        <f t="shared" si="19"/>
        <v>#DIV/0!</v>
      </c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</row>
    <row r="1179" spans="1:27" ht="12.75" customHeight="1" x14ac:dyDescent="0.3">
      <c r="A1179" t="s">
        <v>80</v>
      </c>
      <c r="B1179" s="33"/>
      <c r="C1179" s="33"/>
      <c r="D1179" s="80"/>
      <c r="E1179" s="34"/>
      <c r="F1179" s="34"/>
      <c r="G1179" s="35"/>
      <c r="H1179" s="35"/>
      <c r="I1179" s="35"/>
      <c r="J1179" s="35"/>
      <c r="K1179" s="34"/>
      <c r="L1179" s="34"/>
      <c r="M1179" s="34"/>
      <c r="N1179" s="36" t="e">
        <f t="shared" si="19"/>
        <v>#DIV/0!</v>
      </c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</row>
    <row r="1180" spans="1:27" ht="12.75" customHeight="1" x14ac:dyDescent="0.3">
      <c r="A1180" t="s">
        <v>80</v>
      </c>
      <c r="B1180" s="33"/>
      <c r="C1180" s="33"/>
      <c r="D1180" s="80"/>
      <c r="E1180" s="34"/>
      <c r="F1180" s="34"/>
      <c r="G1180" s="35"/>
      <c r="H1180" s="35"/>
      <c r="I1180" s="35"/>
      <c r="J1180" s="35"/>
      <c r="K1180" s="34"/>
      <c r="L1180" s="34"/>
      <c r="M1180" s="34"/>
      <c r="N1180" s="36" t="e">
        <f t="shared" si="19"/>
        <v>#DIV/0!</v>
      </c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</row>
    <row r="1181" spans="1:27" ht="12.75" customHeight="1" x14ac:dyDescent="0.3">
      <c r="A1181" t="s">
        <v>80</v>
      </c>
      <c r="B1181" s="33"/>
      <c r="C1181" s="33"/>
      <c r="D1181" s="80"/>
      <c r="E1181" s="34"/>
      <c r="F1181" s="34"/>
      <c r="G1181" s="35"/>
      <c r="H1181" s="35"/>
      <c r="I1181" s="35"/>
      <c r="J1181" s="35"/>
      <c r="K1181" s="34"/>
      <c r="L1181" s="34"/>
      <c r="M1181" s="34"/>
      <c r="N1181" s="36" t="e">
        <f t="shared" si="19"/>
        <v>#DIV/0!</v>
      </c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</row>
    <row r="1182" spans="1:27" ht="12.75" customHeight="1" x14ac:dyDescent="0.3">
      <c r="A1182" t="s">
        <v>80</v>
      </c>
      <c r="B1182" s="33"/>
      <c r="C1182" s="33"/>
      <c r="D1182" s="80"/>
      <c r="E1182" s="34"/>
      <c r="F1182" s="34"/>
      <c r="G1182" s="35"/>
      <c r="H1182" s="35"/>
      <c r="I1182" s="35"/>
      <c r="J1182" s="35"/>
      <c r="K1182" s="34"/>
      <c r="L1182" s="34"/>
      <c r="M1182" s="34"/>
      <c r="N1182" s="36" t="e">
        <f t="shared" ref="N1182:N1245" si="20">L1182/I1182</f>
        <v>#DIV/0!</v>
      </c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</row>
    <row r="1183" spans="1:27" ht="12.75" customHeight="1" x14ac:dyDescent="0.3">
      <c r="A1183" t="s">
        <v>80</v>
      </c>
      <c r="B1183" s="32"/>
      <c r="C1183" s="33"/>
      <c r="D1183" s="80"/>
      <c r="E1183" s="34"/>
      <c r="F1183" s="34"/>
      <c r="G1183" s="35"/>
      <c r="H1183" s="35"/>
      <c r="I1183" s="35"/>
      <c r="J1183" s="35"/>
      <c r="K1183" s="34"/>
      <c r="L1183" s="34"/>
      <c r="M1183" s="34"/>
      <c r="N1183" s="36" t="e">
        <f t="shared" si="20"/>
        <v>#DIV/0!</v>
      </c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</row>
    <row r="1184" spans="1:27" ht="12.75" customHeight="1" x14ac:dyDescent="0.3">
      <c r="A1184" t="s">
        <v>80</v>
      </c>
      <c r="B1184" s="33"/>
      <c r="C1184" s="33"/>
      <c r="D1184" s="80"/>
      <c r="E1184" s="34"/>
      <c r="F1184" s="34"/>
      <c r="G1184" s="35"/>
      <c r="H1184" s="35"/>
      <c r="I1184" s="35"/>
      <c r="J1184" s="35"/>
      <c r="K1184" s="34"/>
      <c r="L1184" s="34"/>
      <c r="M1184" s="34"/>
      <c r="N1184" s="36" t="e">
        <f t="shared" si="20"/>
        <v>#DIV/0!</v>
      </c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</row>
    <row r="1185" spans="1:27" ht="12.75" customHeight="1" x14ac:dyDescent="0.3">
      <c r="A1185" t="s">
        <v>80</v>
      </c>
      <c r="B1185" s="33"/>
      <c r="C1185" s="33"/>
      <c r="D1185" s="80"/>
      <c r="E1185" s="34"/>
      <c r="F1185" s="34"/>
      <c r="G1185" s="35"/>
      <c r="H1185" s="35"/>
      <c r="I1185" s="35"/>
      <c r="J1185" s="35"/>
      <c r="K1185" s="34"/>
      <c r="L1185" s="34"/>
      <c r="M1185" s="34"/>
      <c r="N1185" s="36" t="e">
        <f t="shared" si="20"/>
        <v>#DIV/0!</v>
      </c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</row>
    <row r="1186" spans="1:27" ht="12.75" customHeight="1" x14ac:dyDescent="0.3">
      <c r="A1186" t="s">
        <v>80</v>
      </c>
      <c r="B1186" s="33"/>
      <c r="C1186" s="33"/>
      <c r="D1186" s="80"/>
      <c r="E1186" s="34"/>
      <c r="F1186" s="34"/>
      <c r="G1186" s="35"/>
      <c r="H1186" s="35"/>
      <c r="I1186" s="35"/>
      <c r="J1186" s="35"/>
      <c r="K1186" s="34"/>
      <c r="L1186" s="34"/>
      <c r="M1186" s="34"/>
      <c r="N1186" s="36" t="e">
        <f t="shared" si="20"/>
        <v>#DIV/0!</v>
      </c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</row>
    <row r="1187" spans="1:27" ht="12.75" customHeight="1" x14ac:dyDescent="0.3">
      <c r="A1187" t="s">
        <v>80</v>
      </c>
      <c r="B1187" s="33"/>
      <c r="C1187" s="33"/>
      <c r="D1187" s="80"/>
      <c r="E1187" s="34"/>
      <c r="F1187" s="34"/>
      <c r="G1187" s="35"/>
      <c r="H1187" s="35"/>
      <c r="I1187" s="35"/>
      <c r="J1187" s="35"/>
      <c r="K1187" s="34"/>
      <c r="L1187" s="34"/>
      <c r="M1187" s="34"/>
      <c r="N1187" s="36" t="e">
        <f t="shared" si="20"/>
        <v>#DIV/0!</v>
      </c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</row>
    <row r="1188" spans="1:27" ht="12.75" customHeight="1" x14ac:dyDescent="0.3">
      <c r="A1188" t="s">
        <v>80</v>
      </c>
      <c r="B1188" s="33"/>
      <c r="C1188" s="33"/>
      <c r="D1188" s="80"/>
      <c r="E1188" s="34"/>
      <c r="F1188" s="34"/>
      <c r="G1188" s="35"/>
      <c r="H1188" s="35"/>
      <c r="I1188" s="35"/>
      <c r="J1188" s="35"/>
      <c r="K1188" s="34"/>
      <c r="L1188" s="34"/>
      <c r="M1188" s="34"/>
      <c r="N1188" s="36" t="e">
        <f t="shared" si="20"/>
        <v>#DIV/0!</v>
      </c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</row>
    <row r="1189" spans="1:27" ht="12.75" customHeight="1" x14ac:dyDescent="0.3">
      <c r="A1189" t="s">
        <v>80</v>
      </c>
      <c r="B1189" s="33"/>
      <c r="C1189" s="33"/>
      <c r="D1189" s="80"/>
      <c r="E1189" s="34"/>
      <c r="F1189" s="34"/>
      <c r="G1189" s="35"/>
      <c r="H1189" s="35"/>
      <c r="I1189" s="35"/>
      <c r="J1189" s="35"/>
      <c r="K1189" s="34"/>
      <c r="L1189" s="34"/>
      <c r="M1189" s="34"/>
      <c r="N1189" s="36" t="e">
        <f t="shared" si="20"/>
        <v>#DIV/0!</v>
      </c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</row>
    <row r="1190" spans="1:27" ht="12.75" customHeight="1" x14ac:dyDescent="0.3">
      <c r="A1190" t="s">
        <v>80</v>
      </c>
      <c r="B1190" s="33"/>
      <c r="C1190" s="33"/>
      <c r="D1190" s="80"/>
      <c r="E1190" s="34"/>
      <c r="F1190" s="34"/>
      <c r="G1190" s="35"/>
      <c r="H1190" s="35"/>
      <c r="I1190" s="35"/>
      <c r="J1190" s="35"/>
      <c r="K1190" s="34"/>
      <c r="L1190" s="34"/>
      <c r="M1190" s="34"/>
      <c r="N1190" s="36" t="e">
        <f t="shared" si="20"/>
        <v>#DIV/0!</v>
      </c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</row>
    <row r="1191" spans="1:27" ht="12.75" customHeight="1" x14ac:dyDescent="0.3">
      <c r="A1191" t="s">
        <v>80</v>
      </c>
      <c r="B1191" s="33"/>
      <c r="C1191" s="33"/>
      <c r="D1191" s="80"/>
      <c r="E1191" s="34"/>
      <c r="F1191" s="34"/>
      <c r="G1191" s="35"/>
      <c r="H1191" s="35"/>
      <c r="I1191" s="35"/>
      <c r="J1191" s="35"/>
      <c r="K1191" s="34"/>
      <c r="L1191" s="34"/>
      <c r="M1191" s="34"/>
      <c r="N1191" s="36" t="e">
        <f t="shared" si="20"/>
        <v>#DIV/0!</v>
      </c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</row>
    <row r="1192" spans="1:27" ht="12.75" customHeight="1" x14ac:dyDescent="0.3">
      <c r="A1192" t="s">
        <v>80</v>
      </c>
      <c r="B1192" s="33"/>
      <c r="C1192" s="33"/>
      <c r="D1192" s="80"/>
      <c r="E1192" s="34"/>
      <c r="F1192" s="34"/>
      <c r="G1192" s="35"/>
      <c r="H1192" s="35"/>
      <c r="I1192" s="35"/>
      <c r="J1192" s="35"/>
      <c r="K1192" s="34"/>
      <c r="L1192" s="34"/>
      <c r="M1192" s="34"/>
      <c r="N1192" s="36" t="e">
        <f t="shared" si="20"/>
        <v>#DIV/0!</v>
      </c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</row>
    <row r="1193" spans="1:27" ht="12.75" customHeight="1" x14ac:dyDescent="0.3">
      <c r="A1193" t="s">
        <v>80</v>
      </c>
      <c r="B1193" s="33"/>
      <c r="C1193" s="33"/>
      <c r="D1193" s="80"/>
      <c r="E1193" s="34"/>
      <c r="F1193" s="34"/>
      <c r="G1193" s="35"/>
      <c r="H1193" s="35"/>
      <c r="I1193" s="35"/>
      <c r="J1193" s="35"/>
      <c r="K1193" s="34"/>
      <c r="L1193" s="34"/>
      <c r="M1193" s="34"/>
      <c r="N1193" s="36" t="e">
        <f t="shared" si="20"/>
        <v>#DIV/0!</v>
      </c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</row>
    <row r="1194" spans="1:27" ht="12.75" customHeight="1" x14ac:dyDescent="0.3">
      <c r="A1194" t="s">
        <v>80</v>
      </c>
      <c r="B1194" s="33"/>
      <c r="C1194" s="33"/>
      <c r="D1194" s="80"/>
      <c r="E1194" s="34"/>
      <c r="F1194" s="34"/>
      <c r="G1194" s="35"/>
      <c r="H1194" s="35"/>
      <c r="I1194" s="35"/>
      <c r="J1194" s="35"/>
      <c r="K1194" s="34"/>
      <c r="L1194" s="34"/>
      <c r="M1194" s="34"/>
      <c r="N1194" s="36" t="e">
        <f t="shared" si="20"/>
        <v>#DIV/0!</v>
      </c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</row>
    <row r="1195" spans="1:27" ht="12.75" customHeight="1" x14ac:dyDescent="0.3">
      <c r="A1195" t="s">
        <v>80</v>
      </c>
      <c r="B1195" s="33"/>
      <c r="C1195" s="33"/>
      <c r="D1195" s="80"/>
      <c r="E1195" s="34"/>
      <c r="F1195" s="34"/>
      <c r="G1195" s="35"/>
      <c r="H1195" s="35"/>
      <c r="I1195" s="35"/>
      <c r="J1195" s="35"/>
      <c r="K1195" s="34"/>
      <c r="L1195" s="34"/>
      <c r="M1195" s="34"/>
      <c r="N1195" s="36" t="e">
        <f t="shared" si="20"/>
        <v>#DIV/0!</v>
      </c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</row>
    <row r="1196" spans="1:27" ht="12.75" customHeight="1" x14ac:dyDescent="0.3">
      <c r="A1196" t="s">
        <v>80</v>
      </c>
      <c r="B1196" s="33"/>
      <c r="C1196" s="33"/>
      <c r="D1196" s="80"/>
      <c r="E1196" s="34"/>
      <c r="F1196" s="34"/>
      <c r="G1196" s="35"/>
      <c r="H1196" s="35"/>
      <c r="I1196" s="35"/>
      <c r="J1196" s="35"/>
      <c r="K1196" s="34"/>
      <c r="L1196" s="34"/>
      <c r="M1196" s="34"/>
      <c r="N1196" s="36" t="e">
        <f t="shared" si="20"/>
        <v>#DIV/0!</v>
      </c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</row>
    <row r="1197" spans="1:27" ht="12.75" customHeight="1" x14ac:dyDescent="0.3">
      <c r="A1197" t="s">
        <v>80</v>
      </c>
      <c r="B1197" s="33"/>
      <c r="C1197" s="33"/>
      <c r="D1197" s="80"/>
      <c r="E1197" s="34"/>
      <c r="F1197" s="34"/>
      <c r="G1197" s="35"/>
      <c r="H1197" s="35"/>
      <c r="I1197" s="35"/>
      <c r="J1197" s="35"/>
      <c r="K1197" s="34"/>
      <c r="L1197" s="34"/>
      <c r="M1197" s="34"/>
      <c r="N1197" s="36" t="e">
        <f t="shared" si="20"/>
        <v>#DIV/0!</v>
      </c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</row>
    <row r="1198" spans="1:27" ht="12.75" customHeight="1" x14ac:dyDescent="0.3">
      <c r="A1198" t="s">
        <v>80</v>
      </c>
      <c r="B1198" s="33"/>
      <c r="C1198" s="33"/>
      <c r="D1198" s="80"/>
      <c r="E1198" s="34"/>
      <c r="F1198" s="34"/>
      <c r="G1198" s="35"/>
      <c r="H1198" s="35"/>
      <c r="I1198" s="35"/>
      <c r="J1198" s="35"/>
      <c r="K1198" s="34"/>
      <c r="L1198" s="34"/>
      <c r="M1198" s="34"/>
      <c r="N1198" s="36" t="e">
        <f t="shared" si="20"/>
        <v>#DIV/0!</v>
      </c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</row>
    <row r="1199" spans="1:27" ht="12.75" customHeight="1" x14ac:dyDescent="0.3">
      <c r="A1199" t="s">
        <v>80</v>
      </c>
      <c r="B1199" s="33"/>
      <c r="C1199" s="33"/>
      <c r="D1199" s="80"/>
      <c r="E1199" s="34"/>
      <c r="F1199" s="34"/>
      <c r="G1199" s="35"/>
      <c r="H1199" s="35"/>
      <c r="I1199" s="35"/>
      <c r="J1199" s="35"/>
      <c r="K1199" s="34"/>
      <c r="L1199" s="34"/>
      <c r="M1199" s="34"/>
      <c r="N1199" s="36" t="e">
        <f t="shared" si="20"/>
        <v>#DIV/0!</v>
      </c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</row>
    <row r="1200" spans="1:27" ht="12.75" customHeight="1" x14ac:dyDescent="0.3">
      <c r="A1200" t="s">
        <v>80</v>
      </c>
      <c r="B1200" s="33"/>
      <c r="C1200" s="33"/>
      <c r="D1200" s="80"/>
      <c r="E1200" s="34"/>
      <c r="F1200" s="34"/>
      <c r="G1200" s="35"/>
      <c r="H1200" s="35"/>
      <c r="I1200" s="35"/>
      <c r="J1200" s="35"/>
      <c r="K1200" s="34"/>
      <c r="L1200" s="34"/>
      <c r="M1200" s="34"/>
      <c r="N1200" s="36" t="e">
        <f t="shared" si="20"/>
        <v>#DIV/0!</v>
      </c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</row>
    <row r="1201" spans="1:27" ht="12.75" customHeight="1" x14ac:dyDescent="0.3">
      <c r="A1201" t="s">
        <v>80</v>
      </c>
      <c r="B1201" s="33"/>
      <c r="C1201" s="33"/>
      <c r="D1201" s="80"/>
      <c r="E1201" s="34"/>
      <c r="F1201" s="34"/>
      <c r="G1201" s="35"/>
      <c r="H1201" s="35"/>
      <c r="I1201" s="35"/>
      <c r="J1201" s="35"/>
      <c r="K1201" s="34"/>
      <c r="L1201" s="34"/>
      <c r="M1201" s="34"/>
      <c r="N1201" s="36" t="e">
        <f t="shared" si="20"/>
        <v>#DIV/0!</v>
      </c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</row>
    <row r="1202" spans="1:27" ht="12.75" customHeight="1" x14ac:dyDescent="0.3">
      <c r="A1202" t="s">
        <v>80</v>
      </c>
      <c r="B1202" s="33"/>
      <c r="C1202" s="33"/>
      <c r="D1202" s="80"/>
      <c r="E1202" s="34"/>
      <c r="F1202" s="34"/>
      <c r="G1202" s="35"/>
      <c r="H1202" s="35"/>
      <c r="I1202" s="35"/>
      <c r="J1202" s="35"/>
      <c r="K1202" s="34"/>
      <c r="L1202" s="34"/>
      <c r="M1202" s="34"/>
      <c r="N1202" s="36" t="e">
        <f t="shared" si="20"/>
        <v>#DIV/0!</v>
      </c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</row>
    <row r="1203" spans="1:27" ht="12.75" customHeight="1" x14ac:dyDescent="0.3">
      <c r="A1203" t="s">
        <v>80</v>
      </c>
      <c r="B1203" s="33"/>
      <c r="C1203" s="33"/>
      <c r="D1203" s="80"/>
      <c r="E1203" s="34"/>
      <c r="F1203" s="34"/>
      <c r="G1203" s="35"/>
      <c r="H1203" s="35"/>
      <c r="I1203" s="35"/>
      <c r="J1203" s="35"/>
      <c r="K1203" s="34"/>
      <c r="L1203" s="34"/>
      <c r="M1203" s="34"/>
      <c r="N1203" s="36" t="e">
        <f t="shared" si="20"/>
        <v>#DIV/0!</v>
      </c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</row>
    <row r="1204" spans="1:27" ht="12.75" customHeight="1" x14ac:dyDescent="0.3">
      <c r="A1204" t="s">
        <v>80</v>
      </c>
      <c r="B1204" s="33"/>
      <c r="C1204" s="33"/>
      <c r="D1204" s="80"/>
      <c r="E1204" s="34"/>
      <c r="F1204" s="34"/>
      <c r="G1204" s="35"/>
      <c r="H1204" s="35"/>
      <c r="I1204" s="35"/>
      <c r="J1204" s="35"/>
      <c r="K1204" s="34"/>
      <c r="L1204" s="34"/>
      <c r="M1204" s="34"/>
      <c r="N1204" s="36" t="e">
        <f t="shared" si="20"/>
        <v>#DIV/0!</v>
      </c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</row>
    <row r="1205" spans="1:27" ht="12.75" customHeight="1" x14ac:dyDescent="0.3">
      <c r="A1205" t="s">
        <v>80</v>
      </c>
      <c r="B1205" s="33"/>
      <c r="C1205" s="33"/>
      <c r="D1205" s="80"/>
      <c r="E1205" s="34"/>
      <c r="F1205" s="34"/>
      <c r="G1205" s="35"/>
      <c r="H1205" s="35"/>
      <c r="I1205" s="35"/>
      <c r="J1205" s="35"/>
      <c r="K1205" s="34"/>
      <c r="L1205" s="34"/>
      <c r="M1205" s="34"/>
      <c r="N1205" s="36" t="e">
        <f t="shared" si="20"/>
        <v>#DIV/0!</v>
      </c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</row>
    <row r="1206" spans="1:27" ht="12.75" customHeight="1" x14ac:dyDescent="0.3">
      <c r="A1206" t="s">
        <v>80</v>
      </c>
      <c r="B1206" s="33"/>
      <c r="C1206" s="33"/>
      <c r="D1206" s="80"/>
      <c r="E1206" s="34"/>
      <c r="F1206" s="34"/>
      <c r="G1206" s="35"/>
      <c r="H1206" s="35"/>
      <c r="I1206" s="35"/>
      <c r="J1206" s="35"/>
      <c r="K1206" s="34"/>
      <c r="L1206" s="34"/>
      <c r="M1206" s="34"/>
      <c r="N1206" s="36" t="e">
        <f t="shared" si="20"/>
        <v>#DIV/0!</v>
      </c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</row>
    <row r="1207" spans="1:27" ht="12.75" customHeight="1" x14ac:dyDescent="0.3">
      <c r="A1207" t="s">
        <v>80</v>
      </c>
      <c r="B1207" s="33"/>
      <c r="C1207" s="33"/>
      <c r="D1207" s="80"/>
      <c r="E1207" s="34"/>
      <c r="F1207" s="34"/>
      <c r="G1207" s="35"/>
      <c r="H1207" s="35"/>
      <c r="I1207" s="35"/>
      <c r="J1207" s="35"/>
      <c r="K1207" s="34"/>
      <c r="L1207" s="34"/>
      <c r="M1207" s="34"/>
      <c r="N1207" s="36" t="e">
        <f t="shared" si="20"/>
        <v>#DIV/0!</v>
      </c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</row>
    <row r="1208" spans="1:27" ht="12.75" customHeight="1" x14ac:dyDescent="0.3">
      <c r="A1208" t="s">
        <v>80</v>
      </c>
      <c r="B1208" s="33"/>
      <c r="C1208" s="33"/>
      <c r="D1208" s="80"/>
      <c r="E1208" s="34"/>
      <c r="F1208" s="34"/>
      <c r="G1208" s="35"/>
      <c r="H1208" s="35"/>
      <c r="I1208" s="35"/>
      <c r="J1208" s="35"/>
      <c r="K1208" s="34"/>
      <c r="L1208" s="34"/>
      <c r="M1208" s="34"/>
      <c r="N1208" s="36" t="e">
        <f t="shared" si="20"/>
        <v>#DIV/0!</v>
      </c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</row>
    <row r="1209" spans="1:27" ht="12.75" customHeight="1" x14ac:dyDescent="0.3">
      <c r="A1209" t="s">
        <v>80</v>
      </c>
      <c r="B1209" s="33"/>
      <c r="C1209" s="33"/>
      <c r="D1209" s="80"/>
      <c r="E1209" s="34"/>
      <c r="F1209" s="34"/>
      <c r="G1209" s="35"/>
      <c r="H1209" s="35"/>
      <c r="I1209" s="35"/>
      <c r="J1209" s="35"/>
      <c r="K1209" s="34"/>
      <c r="L1209" s="34"/>
      <c r="M1209" s="34"/>
      <c r="N1209" s="36" t="e">
        <f t="shared" si="20"/>
        <v>#DIV/0!</v>
      </c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</row>
    <row r="1210" spans="1:27" ht="12.75" customHeight="1" x14ac:dyDescent="0.3">
      <c r="A1210" t="s">
        <v>80</v>
      </c>
      <c r="B1210" s="33"/>
      <c r="C1210" s="33"/>
      <c r="D1210" s="80"/>
      <c r="E1210" s="34"/>
      <c r="F1210" s="34"/>
      <c r="G1210" s="35"/>
      <c r="H1210" s="35"/>
      <c r="I1210" s="35"/>
      <c r="J1210" s="35"/>
      <c r="K1210" s="34"/>
      <c r="L1210" s="34"/>
      <c r="M1210" s="34"/>
      <c r="N1210" s="36" t="e">
        <f t="shared" si="20"/>
        <v>#DIV/0!</v>
      </c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</row>
    <row r="1211" spans="1:27" ht="12.75" customHeight="1" x14ac:dyDescent="0.3">
      <c r="A1211" t="s">
        <v>80</v>
      </c>
      <c r="B1211" s="33"/>
      <c r="C1211" s="33"/>
      <c r="D1211" s="80"/>
      <c r="E1211" s="34"/>
      <c r="F1211" s="34"/>
      <c r="G1211" s="35"/>
      <c r="H1211" s="35"/>
      <c r="I1211" s="35"/>
      <c r="J1211" s="35"/>
      <c r="K1211" s="34"/>
      <c r="L1211" s="34"/>
      <c r="M1211" s="34"/>
      <c r="N1211" s="36" t="e">
        <f t="shared" si="20"/>
        <v>#DIV/0!</v>
      </c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</row>
    <row r="1212" spans="1:27" ht="12.75" customHeight="1" x14ac:dyDescent="0.3">
      <c r="A1212" t="s">
        <v>80</v>
      </c>
      <c r="B1212" s="33"/>
      <c r="C1212" s="33"/>
      <c r="D1212" s="80"/>
      <c r="E1212" s="34"/>
      <c r="F1212" s="34"/>
      <c r="G1212" s="35"/>
      <c r="H1212" s="35"/>
      <c r="I1212" s="35"/>
      <c r="J1212" s="35"/>
      <c r="K1212" s="34"/>
      <c r="L1212" s="34"/>
      <c r="M1212" s="34"/>
      <c r="N1212" s="36" t="e">
        <f t="shared" si="20"/>
        <v>#DIV/0!</v>
      </c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</row>
    <row r="1213" spans="1:27" ht="12.75" customHeight="1" x14ac:dyDescent="0.3">
      <c r="A1213" t="s">
        <v>80</v>
      </c>
      <c r="B1213" s="33"/>
      <c r="C1213" s="33"/>
      <c r="D1213" s="80"/>
      <c r="E1213" s="34"/>
      <c r="F1213" s="34"/>
      <c r="G1213" s="35"/>
      <c r="H1213" s="35"/>
      <c r="I1213" s="35"/>
      <c r="J1213" s="35"/>
      <c r="K1213" s="34"/>
      <c r="L1213" s="34"/>
      <c r="M1213" s="34"/>
      <c r="N1213" s="36" t="e">
        <f t="shared" si="20"/>
        <v>#DIV/0!</v>
      </c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</row>
    <row r="1214" spans="1:27" ht="12.75" customHeight="1" x14ac:dyDescent="0.3">
      <c r="A1214" t="s">
        <v>80</v>
      </c>
      <c r="B1214" s="33"/>
      <c r="C1214" s="33"/>
      <c r="D1214" s="80"/>
      <c r="E1214" s="34"/>
      <c r="F1214" s="34"/>
      <c r="G1214" s="35"/>
      <c r="H1214" s="35"/>
      <c r="I1214" s="35"/>
      <c r="J1214" s="35"/>
      <c r="K1214" s="34"/>
      <c r="L1214" s="34"/>
      <c r="M1214" s="34"/>
      <c r="N1214" s="36" t="e">
        <f t="shared" si="20"/>
        <v>#DIV/0!</v>
      </c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</row>
    <row r="1215" spans="1:27" ht="12.75" customHeight="1" x14ac:dyDescent="0.3">
      <c r="A1215" t="s">
        <v>80</v>
      </c>
      <c r="B1215" s="33"/>
      <c r="C1215" s="33"/>
      <c r="D1215" s="80"/>
      <c r="E1215" s="34"/>
      <c r="F1215" s="34"/>
      <c r="G1215" s="35"/>
      <c r="H1215" s="35"/>
      <c r="I1215" s="35"/>
      <c r="J1215" s="35"/>
      <c r="K1215" s="34"/>
      <c r="L1215" s="34"/>
      <c r="M1215" s="34"/>
      <c r="N1215" s="36" t="e">
        <f t="shared" si="20"/>
        <v>#DIV/0!</v>
      </c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</row>
    <row r="1216" spans="1:27" ht="12.75" customHeight="1" x14ac:dyDescent="0.3">
      <c r="A1216" t="s">
        <v>80</v>
      </c>
      <c r="B1216" s="33"/>
      <c r="C1216" s="33"/>
      <c r="D1216" s="80"/>
      <c r="E1216" s="34"/>
      <c r="F1216" s="34"/>
      <c r="G1216" s="35"/>
      <c r="H1216" s="35"/>
      <c r="I1216" s="35"/>
      <c r="J1216" s="35"/>
      <c r="K1216" s="34"/>
      <c r="L1216" s="34"/>
      <c r="M1216" s="34"/>
      <c r="N1216" s="36" t="e">
        <f t="shared" si="20"/>
        <v>#DIV/0!</v>
      </c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</row>
    <row r="1217" spans="1:27" ht="12.75" customHeight="1" x14ac:dyDescent="0.3">
      <c r="A1217" t="s">
        <v>80</v>
      </c>
      <c r="B1217" s="33"/>
      <c r="C1217" s="33"/>
      <c r="D1217" s="80"/>
      <c r="E1217" s="34"/>
      <c r="F1217" s="34"/>
      <c r="G1217" s="35"/>
      <c r="H1217" s="35"/>
      <c r="I1217" s="35"/>
      <c r="J1217" s="35"/>
      <c r="K1217" s="34"/>
      <c r="L1217" s="34"/>
      <c r="M1217" s="34"/>
      <c r="N1217" s="36" t="e">
        <f t="shared" si="20"/>
        <v>#DIV/0!</v>
      </c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</row>
    <row r="1218" spans="1:27" ht="12.75" customHeight="1" x14ac:dyDescent="0.3">
      <c r="A1218" t="s">
        <v>80</v>
      </c>
      <c r="B1218" s="33"/>
      <c r="C1218" s="33"/>
      <c r="D1218" s="80"/>
      <c r="E1218" s="34"/>
      <c r="F1218" s="34"/>
      <c r="G1218" s="35"/>
      <c r="H1218" s="35"/>
      <c r="I1218" s="35"/>
      <c r="J1218" s="35"/>
      <c r="K1218" s="34"/>
      <c r="L1218" s="34"/>
      <c r="M1218" s="34"/>
      <c r="N1218" s="36" t="e">
        <f t="shared" si="20"/>
        <v>#DIV/0!</v>
      </c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</row>
    <row r="1219" spans="1:27" ht="12.75" customHeight="1" x14ac:dyDescent="0.3">
      <c r="A1219" t="s">
        <v>80</v>
      </c>
      <c r="B1219" s="33"/>
      <c r="C1219" s="33"/>
      <c r="D1219" s="80"/>
      <c r="E1219" s="34"/>
      <c r="F1219" s="34"/>
      <c r="G1219" s="35"/>
      <c r="H1219" s="35"/>
      <c r="I1219" s="35"/>
      <c r="J1219" s="35"/>
      <c r="K1219" s="34"/>
      <c r="L1219" s="34"/>
      <c r="M1219" s="34"/>
      <c r="N1219" s="36" t="e">
        <f t="shared" si="20"/>
        <v>#DIV/0!</v>
      </c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</row>
    <row r="1220" spans="1:27" ht="12.75" customHeight="1" x14ac:dyDescent="0.3">
      <c r="A1220" t="s">
        <v>80</v>
      </c>
      <c r="B1220" s="33"/>
      <c r="C1220" s="33"/>
      <c r="D1220" s="80"/>
      <c r="E1220" s="34"/>
      <c r="F1220" s="34"/>
      <c r="G1220" s="35"/>
      <c r="H1220" s="35"/>
      <c r="I1220" s="35"/>
      <c r="J1220" s="35"/>
      <c r="K1220" s="34"/>
      <c r="L1220" s="34"/>
      <c r="M1220" s="34"/>
      <c r="N1220" s="36" t="e">
        <f t="shared" si="20"/>
        <v>#DIV/0!</v>
      </c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</row>
    <row r="1221" spans="1:27" ht="12.75" customHeight="1" x14ac:dyDescent="0.3">
      <c r="A1221" t="s">
        <v>80</v>
      </c>
      <c r="B1221" s="33"/>
      <c r="C1221" s="33"/>
      <c r="D1221" s="80"/>
      <c r="E1221" s="34"/>
      <c r="F1221" s="34"/>
      <c r="G1221" s="35"/>
      <c r="H1221" s="35"/>
      <c r="I1221" s="35"/>
      <c r="J1221" s="35"/>
      <c r="K1221" s="34"/>
      <c r="L1221" s="34"/>
      <c r="M1221" s="34"/>
      <c r="N1221" s="36" t="e">
        <f t="shared" si="20"/>
        <v>#DIV/0!</v>
      </c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</row>
    <row r="1222" spans="1:27" ht="12.75" customHeight="1" x14ac:dyDescent="0.3">
      <c r="A1222" t="s">
        <v>80</v>
      </c>
      <c r="B1222" s="33"/>
      <c r="C1222" s="33"/>
      <c r="D1222" s="80"/>
      <c r="E1222" s="34"/>
      <c r="F1222" s="34"/>
      <c r="G1222" s="35"/>
      <c r="H1222" s="35"/>
      <c r="I1222" s="35"/>
      <c r="J1222" s="35"/>
      <c r="K1222" s="34"/>
      <c r="L1222" s="34"/>
      <c r="M1222" s="34"/>
      <c r="N1222" s="36" t="e">
        <f t="shared" si="20"/>
        <v>#DIV/0!</v>
      </c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</row>
    <row r="1223" spans="1:27" ht="12.75" customHeight="1" x14ac:dyDescent="0.3">
      <c r="A1223" t="s">
        <v>80</v>
      </c>
      <c r="B1223" s="33"/>
      <c r="C1223" s="33"/>
      <c r="D1223" s="80"/>
      <c r="E1223" s="34"/>
      <c r="F1223" s="34"/>
      <c r="G1223" s="35"/>
      <c r="H1223" s="35"/>
      <c r="I1223" s="35"/>
      <c r="J1223" s="35"/>
      <c r="K1223" s="34"/>
      <c r="L1223" s="34"/>
      <c r="M1223" s="34"/>
      <c r="N1223" s="36" t="e">
        <f t="shared" si="20"/>
        <v>#DIV/0!</v>
      </c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</row>
    <row r="1224" spans="1:27" ht="12.75" customHeight="1" x14ac:dyDescent="0.3">
      <c r="A1224" t="s">
        <v>80</v>
      </c>
      <c r="B1224" s="33"/>
      <c r="C1224" s="33"/>
      <c r="D1224" s="80"/>
      <c r="E1224" s="34"/>
      <c r="F1224" s="34"/>
      <c r="G1224" s="35"/>
      <c r="H1224" s="35"/>
      <c r="I1224" s="35"/>
      <c r="J1224" s="35"/>
      <c r="K1224" s="34"/>
      <c r="L1224" s="34"/>
      <c r="M1224" s="34"/>
      <c r="N1224" s="36" t="e">
        <f t="shared" si="20"/>
        <v>#DIV/0!</v>
      </c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</row>
    <row r="1225" spans="1:27" ht="12.75" customHeight="1" x14ac:dyDescent="0.3">
      <c r="A1225" t="s">
        <v>80</v>
      </c>
      <c r="B1225" s="33"/>
      <c r="C1225" s="33"/>
      <c r="D1225" s="80"/>
      <c r="E1225" s="34"/>
      <c r="F1225" s="34"/>
      <c r="G1225" s="35"/>
      <c r="H1225" s="35"/>
      <c r="I1225" s="35"/>
      <c r="J1225" s="35"/>
      <c r="K1225" s="34"/>
      <c r="L1225" s="34"/>
      <c r="M1225" s="34"/>
      <c r="N1225" s="36" t="e">
        <f t="shared" si="20"/>
        <v>#DIV/0!</v>
      </c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</row>
    <row r="1226" spans="1:27" ht="12.75" customHeight="1" x14ac:dyDescent="0.3">
      <c r="A1226" t="s">
        <v>80</v>
      </c>
      <c r="B1226" s="33"/>
      <c r="C1226" s="33"/>
      <c r="D1226" s="80"/>
      <c r="E1226" s="34"/>
      <c r="F1226" s="34"/>
      <c r="G1226" s="35"/>
      <c r="H1226" s="35"/>
      <c r="I1226" s="35"/>
      <c r="J1226" s="35"/>
      <c r="K1226" s="34"/>
      <c r="L1226" s="34"/>
      <c r="M1226" s="34"/>
      <c r="N1226" s="36" t="e">
        <f t="shared" si="20"/>
        <v>#DIV/0!</v>
      </c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</row>
    <row r="1227" spans="1:27" ht="12.75" customHeight="1" x14ac:dyDescent="0.3">
      <c r="A1227" t="s">
        <v>80</v>
      </c>
      <c r="B1227" s="33"/>
      <c r="C1227" s="33"/>
      <c r="D1227" s="80"/>
      <c r="E1227" s="34"/>
      <c r="F1227" s="34"/>
      <c r="G1227" s="35"/>
      <c r="H1227" s="35"/>
      <c r="I1227" s="35"/>
      <c r="J1227" s="35"/>
      <c r="K1227" s="34"/>
      <c r="L1227" s="34"/>
      <c r="M1227" s="34"/>
      <c r="N1227" s="36" t="e">
        <f t="shared" si="20"/>
        <v>#DIV/0!</v>
      </c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</row>
    <row r="1228" spans="1:27" ht="12.75" customHeight="1" x14ac:dyDescent="0.3">
      <c r="A1228" t="s">
        <v>80</v>
      </c>
      <c r="B1228" s="33"/>
      <c r="C1228" s="33"/>
      <c r="D1228" s="80"/>
      <c r="E1228" s="34"/>
      <c r="F1228" s="34"/>
      <c r="G1228" s="35"/>
      <c r="H1228" s="35"/>
      <c r="I1228" s="35"/>
      <c r="J1228" s="35"/>
      <c r="K1228" s="34"/>
      <c r="L1228" s="34"/>
      <c r="M1228" s="34"/>
      <c r="N1228" s="36" t="e">
        <f t="shared" si="20"/>
        <v>#DIV/0!</v>
      </c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</row>
    <row r="1229" spans="1:27" ht="12.75" customHeight="1" x14ac:dyDescent="0.3">
      <c r="A1229" t="s">
        <v>80</v>
      </c>
      <c r="B1229" s="33"/>
      <c r="C1229" s="33"/>
      <c r="D1229" s="80"/>
      <c r="E1229" s="34"/>
      <c r="F1229" s="34"/>
      <c r="G1229" s="35"/>
      <c r="H1229" s="35"/>
      <c r="I1229" s="35"/>
      <c r="J1229" s="35"/>
      <c r="K1229" s="34"/>
      <c r="L1229" s="34"/>
      <c r="M1229" s="34"/>
      <c r="N1229" s="36" t="e">
        <f t="shared" si="20"/>
        <v>#DIV/0!</v>
      </c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</row>
    <row r="1230" spans="1:27" ht="12.75" customHeight="1" x14ac:dyDescent="0.3">
      <c r="A1230" t="s">
        <v>80</v>
      </c>
      <c r="B1230" s="33"/>
      <c r="C1230" s="33"/>
      <c r="D1230" s="80"/>
      <c r="E1230" s="34"/>
      <c r="F1230" s="34"/>
      <c r="G1230" s="35"/>
      <c r="H1230" s="35"/>
      <c r="I1230" s="35"/>
      <c r="J1230" s="35"/>
      <c r="K1230" s="34"/>
      <c r="L1230" s="34"/>
      <c r="M1230" s="34"/>
      <c r="N1230" s="36" t="e">
        <f t="shared" si="20"/>
        <v>#DIV/0!</v>
      </c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</row>
    <row r="1231" spans="1:27" ht="12.75" customHeight="1" x14ac:dyDescent="0.3">
      <c r="A1231" t="s">
        <v>80</v>
      </c>
      <c r="B1231" s="33"/>
      <c r="C1231" s="33"/>
      <c r="D1231" s="80"/>
      <c r="E1231" s="34"/>
      <c r="F1231" s="34"/>
      <c r="G1231" s="35"/>
      <c r="H1231" s="35"/>
      <c r="I1231" s="35"/>
      <c r="J1231" s="35"/>
      <c r="K1231" s="34"/>
      <c r="L1231" s="34"/>
      <c r="M1231" s="34"/>
      <c r="N1231" s="36" t="e">
        <f t="shared" si="20"/>
        <v>#DIV/0!</v>
      </c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</row>
    <row r="1232" spans="1:27" ht="12.75" customHeight="1" x14ac:dyDescent="0.3">
      <c r="A1232" t="s">
        <v>80</v>
      </c>
      <c r="B1232" s="33"/>
      <c r="C1232" s="33"/>
      <c r="D1232" s="80"/>
      <c r="E1232" s="34"/>
      <c r="F1232" s="34"/>
      <c r="G1232" s="35"/>
      <c r="H1232" s="35"/>
      <c r="I1232" s="35"/>
      <c r="J1232" s="35"/>
      <c r="K1232" s="34"/>
      <c r="L1232" s="34"/>
      <c r="M1232" s="34"/>
      <c r="N1232" s="36" t="e">
        <f t="shared" si="20"/>
        <v>#DIV/0!</v>
      </c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</row>
    <row r="1233" spans="1:27" ht="12.75" customHeight="1" x14ac:dyDescent="0.3">
      <c r="A1233" t="s">
        <v>80</v>
      </c>
      <c r="B1233" s="33"/>
      <c r="C1233" s="33"/>
      <c r="D1233" s="80"/>
      <c r="E1233" s="34"/>
      <c r="F1233" s="34"/>
      <c r="G1233" s="35"/>
      <c r="H1233" s="35"/>
      <c r="I1233" s="35"/>
      <c r="J1233" s="35"/>
      <c r="K1233" s="34"/>
      <c r="L1233" s="34"/>
      <c r="M1233" s="34"/>
      <c r="N1233" s="36" t="e">
        <f t="shared" si="20"/>
        <v>#DIV/0!</v>
      </c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</row>
    <row r="1234" spans="1:27" ht="12.75" customHeight="1" x14ac:dyDescent="0.3">
      <c r="A1234" t="s">
        <v>80</v>
      </c>
      <c r="B1234" s="33"/>
      <c r="C1234" s="33"/>
      <c r="D1234" s="80"/>
      <c r="E1234" s="34"/>
      <c r="F1234" s="34"/>
      <c r="G1234" s="35"/>
      <c r="H1234" s="35"/>
      <c r="I1234" s="35"/>
      <c r="J1234" s="35"/>
      <c r="K1234" s="34"/>
      <c r="L1234" s="34"/>
      <c r="M1234" s="34"/>
      <c r="N1234" s="36" t="e">
        <f t="shared" si="20"/>
        <v>#DIV/0!</v>
      </c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</row>
    <row r="1235" spans="1:27" ht="12.75" customHeight="1" x14ac:dyDescent="0.3">
      <c r="A1235" t="s">
        <v>80</v>
      </c>
      <c r="B1235" s="33"/>
      <c r="C1235" s="33"/>
      <c r="D1235" s="80"/>
      <c r="E1235" s="34"/>
      <c r="F1235" s="34"/>
      <c r="G1235" s="35"/>
      <c r="H1235" s="35"/>
      <c r="I1235" s="35"/>
      <c r="J1235" s="35"/>
      <c r="K1235" s="34"/>
      <c r="L1235" s="34"/>
      <c r="M1235" s="34"/>
      <c r="N1235" s="36" t="e">
        <f t="shared" si="20"/>
        <v>#DIV/0!</v>
      </c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</row>
    <row r="1236" spans="1:27" ht="12.75" customHeight="1" x14ac:dyDescent="0.3">
      <c r="A1236" t="s">
        <v>80</v>
      </c>
      <c r="B1236" s="33"/>
      <c r="C1236" s="33"/>
      <c r="D1236" s="80"/>
      <c r="E1236" s="34"/>
      <c r="F1236" s="34"/>
      <c r="G1236" s="35"/>
      <c r="H1236" s="35"/>
      <c r="I1236" s="35"/>
      <c r="J1236" s="35"/>
      <c r="K1236" s="34"/>
      <c r="L1236" s="34"/>
      <c r="M1236" s="34"/>
      <c r="N1236" s="36" t="e">
        <f t="shared" si="20"/>
        <v>#DIV/0!</v>
      </c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</row>
    <row r="1237" spans="1:27" ht="12.75" customHeight="1" x14ac:dyDescent="0.3">
      <c r="A1237" t="s">
        <v>80</v>
      </c>
      <c r="B1237" s="33"/>
      <c r="C1237" s="33"/>
      <c r="D1237" s="80"/>
      <c r="E1237" s="34"/>
      <c r="F1237" s="34"/>
      <c r="G1237" s="35"/>
      <c r="H1237" s="35"/>
      <c r="I1237" s="35"/>
      <c r="J1237" s="35"/>
      <c r="K1237" s="34"/>
      <c r="L1237" s="34"/>
      <c r="M1237" s="34"/>
      <c r="N1237" s="36" t="e">
        <f t="shared" si="20"/>
        <v>#DIV/0!</v>
      </c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</row>
    <row r="1238" spans="1:27" ht="12.75" customHeight="1" x14ac:dyDescent="0.3">
      <c r="A1238" t="s">
        <v>80</v>
      </c>
      <c r="B1238" s="33"/>
      <c r="C1238" s="33"/>
      <c r="D1238" s="80"/>
      <c r="E1238" s="34"/>
      <c r="F1238" s="34"/>
      <c r="G1238" s="35"/>
      <c r="H1238" s="35"/>
      <c r="I1238" s="35"/>
      <c r="J1238" s="35"/>
      <c r="K1238" s="34"/>
      <c r="L1238" s="34"/>
      <c r="M1238" s="34"/>
      <c r="N1238" s="36" t="e">
        <f t="shared" si="20"/>
        <v>#DIV/0!</v>
      </c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</row>
    <row r="1239" spans="1:27" ht="12.75" customHeight="1" x14ac:dyDescent="0.3">
      <c r="A1239" t="s">
        <v>80</v>
      </c>
      <c r="B1239" s="33"/>
      <c r="C1239" s="33"/>
      <c r="D1239" s="80"/>
      <c r="E1239" s="34"/>
      <c r="F1239" s="34"/>
      <c r="G1239" s="35"/>
      <c r="H1239" s="35"/>
      <c r="I1239" s="35"/>
      <c r="J1239" s="35"/>
      <c r="K1239" s="34"/>
      <c r="L1239" s="34"/>
      <c r="M1239" s="34"/>
      <c r="N1239" s="36" t="e">
        <f t="shared" si="20"/>
        <v>#DIV/0!</v>
      </c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</row>
    <row r="1240" spans="1:27" ht="12.75" customHeight="1" x14ac:dyDescent="0.3">
      <c r="A1240" t="s">
        <v>80</v>
      </c>
      <c r="B1240" s="33"/>
      <c r="C1240" s="33"/>
      <c r="D1240" s="80"/>
      <c r="E1240" s="34"/>
      <c r="F1240" s="34"/>
      <c r="G1240" s="35"/>
      <c r="H1240" s="35"/>
      <c r="I1240" s="35"/>
      <c r="J1240" s="35"/>
      <c r="K1240" s="34"/>
      <c r="L1240" s="34"/>
      <c r="M1240" s="34"/>
      <c r="N1240" s="36" t="e">
        <f t="shared" si="20"/>
        <v>#DIV/0!</v>
      </c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</row>
    <row r="1241" spans="1:27" ht="12.75" customHeight="1" x14ac:dyDescent="0.3">
      <c r="A1241" t="s">
        <v>80</v>
      </c>
      <c r="B1241" s="33"/>
      <c r="C1241" s="33"/>
      <c r="D1241" s="80"/>
      <c r="E1241" s="34"/>
      <c r="F1241" s="34"/>
      <c r="G1241" s="35"/>
      <c r="H1241" s="35"/>
      <c r="I1241" s="35"/>
      <c r="J1241" s="35"/>
      <c r="K1241" s="34"/>
      <c r="L1241" s="34"/>
      <c r="M1241" s="34"/>
      <c r="N1241" s="36" t="e">
        <f t="shared" si="20"/>
        <v>#DIV/0!</v>
      </c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</row>
    <row r="1242" spans="1:27" ht="12.75" customHeight="1" x14ac:dyDescent="0.3">
      <c r="A1242" t="s">
        <v>80</v>
      </c>
      <c r="B1242" s="33"/>
      <c r="C1242" s="33"/>
      <c r="D1242" s="80"/>
      <c r="E1242" s="34"/>
      <c r="F1242" s="34"/>
      <c r="G1242" s="35"/>
      <c r="H1242" s="35"/>
      <c r="I1242" s="35"/>
      <c r="J1242" s="35"/>
      <c r="K1242" s="34"/>
      <c r="L1242" s="34"/>
      <c r="M1242" s="34"/>
      <c r="N1242" s="36" t="e">
        <f t="shared" si="20"/>
        <v>#DIV/0!</v>
      </c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</row>
    <row r="1243" spans="1:27" ht="12.75" customHeight="1" x14ac:dyDescent="0.3">
      <c r="A1243" t="s">
        <v>80</v>
      </c>
      <c r="B1243" s="33"/>
      <c r="C1243" s="33"/>
      <c r="D1243" s="80"/>
      <c r="E1243" s="34"/>
      <c r="F1243" s="34"/>
      <c r="G1243" s="35"/>
      <c r="H1243" s="35"/>
      <c r="I1243" s="35"/>
      <c r="J1243" s="35"/>
      <c r="K1243" s="34"/>
      <c r="L1243" s="34"/>
      <c r="M1243" s="34"/>
      <c r="N1243" s="36" t="e">
        <f t="shared" si="20"/>
        <v>#DIV/0!</v>
      </c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</row>
    <row r="1244" spans="1:27" ht="12.75" customHeight="1" x14ac:dyDescent="0.3">
      <c r="A1244" t="s">
        <v>80</v>
      </c>
      <c r="B1244" s="33"/>
      <c r="C1244" s="33"/>
      <c r="D1244" s="80"/>
      <c r="E1244" s="34"/>
      <c r="F1244" s="34"/>
      <c r="G1244" s="35"/>
      <c r="H1244" s="35"/>
      <c r="I1244" s="35"/>
      <c r="J1244" s="35"/>
      <c r="K1244" s="34"/>
      <c r="L1244" s="34"/>
      <c r="M1244" s="34"/>
      <c r="N1244" s="36" t="e">
        <f t="shared" si="20"/>
        <v>#DIV/0!</v>
      </c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</row>
    <row r="1245" spans="1:27" ht="12.75" customHeight="1" x14ac:dyDescent="0.3">
      <c r="A1245" t="s">
        <v>80</v>
      </c>
      <c r="B1245" s="33"/>
      <c r="C1245" s="33"/>
      <c r="D1245" s="80"/>
      <c r="E1245" s="34"/>
      <c r="F1245" s="34"/>
      <c r="G1245" s="35"/>
      <c r="H1245" s="35"/>
      <c r="I1245" s="35"/>
      <c r="J1245" s="35"/>
      <c r="K1245" s="34"/>
      <c r="L1245" s="34"/>
      <c r="M1245" s="34"/>
      <c r="N1245" s="36" t="e">
        <f t="shared" si="20"/>
        <v>#DIV/0!</v>
      </c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</row>
    <row r="1246" spans="1:27" ht="12.75" customHeight="1" x14ac:dyDescent="0.3">
      <c r="A1246" t="s">
        <v>80</v>
      </c>
      <c r="B1246" s="33"/>
      <c r="C1246" s="33"/>
      <c r="D1246" s="80"/>
      <c r="E1246" s="34"/>
      <c r="F1246" s="34"/>
      <c r="G1246" s="35"/>
      <c r="H1246" s="35"/>
      <c r="I1246" s="35"/>
      <c r="J1246" s="35"/>
      <c r="K1246" s="34"/>
      <c r="L1246" s="34"/>
      <c r="M1246" s="34"/>
      <c r="N1246" s="36" t="e">
        <f t="shared" ref="N1246:N1309" si="21">L1246/I1246</f>
        <v>#DIV/0!</v>
      </c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</row>
    <row r="1247" spans="1:27" ht="12.75" customHeight="1" x14ac:dyDescent="0.3">
      <c r="A1247" t="s">
        <v>80</v>
      </c>
      <c r="B1247" s="33"/>
      <c r="C1247" s="33"/>
      <c r="D1247" s="80"/>
      <c r="E1247" s="34"/>
      <c r="F1247" s="34"/>
      <c r="G1247" s="35"/>
      <c r="H1247" s="35"/>
      <c r="I1247" s="35"/>
      <c r="J1247" s="35"/>
      <c r="K1247" s="34"/>
      <c r="L1247" s="34"/>
      <c r="M1247" s="34"/>
      <c r="N1247" s="36" t="e">
        <f t="shared" si="21"/>
        <v>#DIV/0!</v>
      </c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</row>
    <row r="1248" spans="1:27" ht="12.75" customHeight="1" x14ac:dyDescent="0.3">
      <c r="A1248" t="s">
        <v>80</v>
      </c>
      <c r="B1248" s="33"/>
      <c r="C1248" s="33"/>
      <c r="D1248" s="80"/>
      <c r="E1248" s="34"/>
      <c r="F1248" s="34"/>
      <c r="G1248" s="35"/>
      <c r="H1248" s="35"/>
      <c r="I1248" s="35"/>
      <c r="J1248" s="35"/>
      <c r="K1248" s="34"/>
      <c r="L1248" s="34"/>
      <c r="M1248" s="34"/>
      <c r="N1248" s="36" t="e">
        <f t="shared" si="21"/>
        <v>#DIV/0!</v>
      </c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</row>
    <row r="1249" spans="1:27" ht="12.75" customHeight="1" x14ac:dyDescent="0.3">
      <c r="A1249" t="s">
        <v>80</v>
      </c>
      <c r="B1249" s="33"/>
      <c r="C1249" s="33"/>
      <c r="D1249" s="80"/>
      <c r="E1249" s="34"/>
      <c r="F1249" s="34"/>
      <c r="G1249" s="35"/>
      <c r="H1249" s="35"/>
      <c r="I1249" s="35"/>
      <c r="J1249" s="35"/>
      <c r="K1249" s="34"/>
      <c r="L1249" s="34"/>
      <c r="M1249" s="34"/>
      <c r="N1249" s="36" t="e">
        <f t="shared" si="21"/>
        <v>#DIV/0!</v>
      </c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</row>
    <row r="1250" spans="1:27" ht="12.75" customHeight="1" x14ac:dyDescent="0.3">
      <c r="A1250" t="s">
        <v>80</v>
      </c>
      <c r="B1250" s="33"/>
      <c r="C1250" s="33"/>
      <c r="D1250" s="80"/>
      <c r="E1250" s="34"/>
      <c r="F1250" s="34"/>
      <c r="G1250" s="35"/>
      <c r="H1250" s="35"/>
      <c r="I1250" s="35"/>
      <c r="J1250" s="35"/>
      <c r="K1250" s="34"/>
      <c r="L1250" s="34"/>
      <c r="M1250" s="34"/>
      <c r="N1250" s="36" t="e">
        <f t="shared" si="21"/>
        <v>#DIV/0!</v>
      </c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</row>
    <row r="1251" spans="1:27" ht="12.75" customHeight="1" x14ac:dyDescent="0.3">
      <c r="A1251" t="s">
        <v>80</v>
      </c>
      <c r="B1251" s="33"/>
      <c r="C1251" s="33"/>
      <c r="D1251" s="80"/>
      <c r="E1251" s="34"/>
      <c r="F1251" s="34"/>
      <c r="G1251" s="35"/>
      <c r="H1251" s="35"/>
      <c r="I1251" s="35"/>
      <c r="J1251" s="35"/>
      <c r="K1251" s="34"/>
      <c r="L1251" s="34"/>
      <c r="M1251" s="34"/>
      <c r="N1251" s="36" t="e">
        <f t="shared" si="21"/>
        <v>#DIV/0!</v>
      </c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</row>
    <row r="1252" spans="1:27" ht="12.75" customHeight="1" x14ac:dyDescent="0.3">
      <c r="A1252" t="s">
        <v>80</v>
      </c>
      <c r="B1252" s="33"/>
      <c r="C1252" s="33"/>
      <c r="D1252" s="80"/>
      <c r="E1252" s="34"/>
      <c r="F1252" s="34"/>
      <c r="G1252" s="35"/>
      <c r="H1252" s="35"/>
      <c r="I1252" s="35"/>
      <c r="J1252" s="35"/>
      <c r="K1252" s="34"/>
      <c r="L1252" s="34"/>
      <c r="M1252" s="34"/>
      <c r="N1252" s="36" t="e">
        <f t="shared" si="21"/>
        <v>#DIV/0!</v>
      </c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</row>
    <row r="1253" spans="1:27" ht="12.75" customHeight="1" x14ac:dyDescent="0.3">
      <c r="A1253" t="s">
        <v>80</v>
      </c>
      <c r="B1253" s="33"/>
      <c r="C1253" s="33"/>
      <c r="D1253" s="80"/>
      <c r="E1253" s="34"/>
      <c r="F1253" s="34"/>
      <c r="G1253" s="35"/>
      <c r="H1253" s="35"/>
      <c r="I1253" s="35"/>
      <c r="J1253" s="35"/>
      <c r="K1253" s="34"/>
      <c r="L1253" s="34"/>
      <c r="M1253" s="34"/>
      <c r="N1253" s="36" t="e">
        <f t="shared" si="21"/>
        <v>#DIV/0!</v>
      </c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</row>
    <row r="1254" spans="1:27" ht="12.75" customHeight="1" x14ac:dyDescent="0.3">
      <c r="A1254" t="s">
        <v>80</v>
      </c>
      <c r="B1254" s="33"/>
      <c r="C1254" s="33"/>
      <c r="D1254" s="80"/>
      <c r="E1254" s="34"/>
      <c r="F1254" s="34"/>
      <c r="G1254" s="35"/>
      <c r="H1254" s="35"/>
      <c r="I1254" s="35"/>
      <c r="J1254" s="35"/>
      <c r="K1254" s="34"/>
      <c r="L1254" s="34"/>
      <c r="M1254" s="34"/>
      <c r="N1254" s="36" t="e">
        <f t="shared" si="21"/>
        <v>#DIV/0!</v>
      </c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</row>
    <row r="1255" spans="1:27" ht="12.75" customHeight="1" x14ac:dyDescent="0.3">
      <c r="A1255" t="s">
        <v>80</v>
      </c>
      <c r="B1255" s="33"/>
      <c r="C1255" s="33"/>
      <c r="D1255" s="80"/>
      <c r="E1255" s="34"/>
      <c r="F1255" s="34"/>
      <c r="G1255" s="35"/>
      <c r="H1255" s="35"/>
      <c r="I1255" s="35"/>
      <c r="J1255" s="35"/>
      <c r="K1255" s="34"/>
      <c r="L1255" s="34"/>
      <c r="M1255" s="34"/>
      <c r="N1255" s="36" t="e">
        <f t="shared" si="21"/>
        <v>#DIV/0!</v>
      </c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</row>
    <row r="1256" spans="1:27" ht="12.75" customHeight="1" x14ac:dyDescent="0.3">
      <c r="A1256" t="s">
        <v>80</v>
      </c>
      <c r="B1256" s="33"/>
      <c r="C1256" s="33"/>
      <c r="D1256" s="80"/>
      <c r="E1256" s="34"/>
      <c r="F1256" s="34"/>
      <c r="G1256" s="35"/>
      <c r="H1256" s="35"/>
      <c r="I1256" s="35"/>
      <c r="J1256" s="35"/>
      <c r="K1256" s="34"/>
      <c r="L1256" s="34"/>
      <c r="M1256" s="34"/>
      <c r="N1256" s="36" t="e">
        <f t="shared" si="21"/>
        <v>#DIV/0!</v>
      </c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</row>
    <row r="1257" spans="1:27" ht="12.75" customHeight="1" x14ac:dyDescent="0.3">
      <c r="A1257" t="s">
        <v>80</v>
      </c>
      <c r="B1257" s="33"/>
      <c r="C1257" s="33"/>
      <c r="D1257" s="80"/>
      <c r="E1257" s="34"/>
      <c r="F1257" s="34"/>
      <c r="G1257" s="35"/>
      <c r="H1257" s="35"/>
      <c r="I1257" s="35"/>
      <c r="J1257" s="35"/>
      <c r="K1257" s="34"/>
      <c r="L1257" s="34"/>
      <c r="M1257" s="34"/>
      <c r="N1257" s="36" t="e">
        <f t="shared" si="21"/>
        <v>#DIV/0!</v>
      </c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</row>
    <row r="1258" spans="1:27" ht="12.75" customHeight="1" x14ac:dyDescent="0.3">
      <c r="A1258" t="s">
        <v>80</v>
      </c>
      <c r="B1258" s="33"/>
      <c r="C1258" s="33"/>
      <c r="D1258" s="80"/>
      <c r="E1258" s="34"/>
      <c r="F1258" s="34"/>
      <c r="G1258" s="35"/>
      <c r="H1258" s="35"/>
      <c r="I1258" s="35"/>
      <c r="J1258" s="35"/>
      <c r="K1258" s="34"/>
      <c r="L1258" s="34"/>
      <c r="M1258" s="34"/>
      <c r="N1258" s="36" t="e">
        <f t="shared" si="21"/>
        <v>#DIV/0!</v>
      </c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</row>
    <row r="1259" spans="1:27" ht="12.75" customHeight="1" x14ac:dyDescent="0.3">
      <c r="A1259" t="s">
        <v>80</v>
      </c>
      <c r="B1259" s="33"/>
      <c r="C1259" s="33"/>
      <c r="D1259" s="80"/>
      <c r="E1259" s="34"/>
      <c r="F1259" s="34"/>
      <c r="G1259" s="35"/>
      <c r="H1259" s="35"/>
      <c r="I1259" s="35"/>
      <c r="J1259" s="35"/>
      <c r="K1259" s="34"/>
      <c r="L1259" s="34"/>
      <c r="M1259" s="34"/>
      <c r="N1259" s="36" t="e">
        <f t="shared" si="21"/>
        <v>#DIV/0!</v>
      </c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</row>
    <row r="1260" spans="1:27" ht="12.75" customHeight="1" x14ac:dyDescent="0.3">
      <c r="A1260" t="s">
        <v>80</v>
      </c>
      <c r="B1260" s="33"/>
      <c r="C1260" s="33"/>
      <c r="D1260" s="80"/>
      <c r="E1260" s="34"/>
      <c r="F1260" s="34"/>
      <c r="G1260" s="35"/>
      <c r="H1260" s="35"/>
      <c r="I1260" s="35"/>
      <c r="J1260" s="35"/>
      <c r="K1260" s="34"/>
      <c r="L1260" s="34"/>
      <c r="M1260" s="34"/>
      <c r="N1260" s="36" t="e">
        <f t="shared" si="21"/>
        <v>#DIV/0!</v>
      </c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</row>
    <row r="1261" spans="1:27" ht="12.75" customHeight="1" x14ac:dyDescent="0.3">
      <c r="A1261" t="s">
        <v>80</v>
      </c>
      <c r="B1261" s="33"/>
      <c r="C1261" s="33"/>
      <c r="D1261" s="80"/>
      <c r="E1261" s="34"/>
      <c r="F1261" s="34"/>
      <c r="G1261" s="35"/>
      <c r="H1261" s="35"/>
      <c r="I1261" s="35"/>
      <c r="J1261" s="35"/>
      <c r="K1261" s="34"/>
      <c r="L1261" s="34"/>
      <c r="M1261" s="34"/>
      <c r="N1261" s="36" t="e">
        <f t="shared" si="21"/>
        <v>#DIV/0!</v>
      </c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</row>
    <row r="1262" spans="1:27" ht="12.75" customHeight="1" x14ac:dyDescent="0.3">
      <c r="A1262" t="s">
        <v>80</v>
      </c>
      <c r="B1262" s="33"/>
      <c r="C1262" s="33"/>
      <c r="D1262" s="80"/>
      <c r="E1262" s="34"/>
      <c r="F1262" s="34"/>
      <c r="G1262" s="35"/>
      <c r="H1262" s="35"/>
      <c r="I1262" s="35"/>
      <c r="J1262" s="35"/>
      <c r="K1262" s="34"/>
      <c r="L1262" s="34"/>
      <c r="M1262" s="34"/>
      <c r="N1262" s="36" t="e">
        <f t="shared" si="21"/>
        <v>#DIV/0!</v>
      </c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</row>
    <row r="1263" spans="1:27" ht="12.75" customHeight="1" x14ac:dyDescent="0.3">
      <c r="A1263" t="s">
        <v>80</v>
      </c>
      <c r="B1263" s="33"/>
      <c r="C1263" s="33"/>
      <c r="D1263" s="80"/>
      <c r="E1263" s="34"/>
      <c r="F1263" s="34"/>
      <c r="G1263" s="35"/>
      <c r="H1263" s="35"/>
      <c r="I1263" s="35"/>
      <c r="J1263" s="35"/>
      <c r="K1263" s="34"/>
      <c r="L1263" s="34"/>
      <c r="M1263" s="34"/>
      <c r="N1263" s="36" t="e">
        <f t="shared" si="21"/>
        <v>#DIV/0!</v>
      </c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</row>
    <row r="1264" spans="1:27" ht="12.75" customHeight="1" x14ac:dyDescent="0.3">
      <c r="A1264" t="s">
        <v>80</v>
      </c>
      <c r="B1264" s="33"/>
      <c r="C1264" s="33"/>
      <c r="D1264" s="80"/>
      <c r="E1264" s="34"/>
      <c r="F1264" s="34"/>
      <c r="G1264" s="35"/>
      <c r="H1264" s="35"/>
      <c r="I1264" s="35"/>
      <c r="J1264" s="35"/>
      <c r="K1264" s="34"/>
      <c r="L1264" s="34"/>
      <c r="M1264" s="34"/>
      <c r="N1264" s="36" t="e">
        <f t="shared" si="21"/>
        <v>#DIV/0!</v>
      </c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</row>
    <row r="1265" spans="1:27" ht="12.75" customHeight="1" x14ac:dyDescent="0.3">
      <c r="A1265" t="s">
        <v>80</v>
      </c>
      <c r="B1265" s="33"/>
      <c r="C1265" s="33"/>
      <c r="D1265" s="80"/>
      <c r="E1265" s="34"/>
      <c r="F1265" s="34"/>
      <c r="G1265" s="35"/>
      <c r="H1265" s="35"/>
      <c r="I1265" s="35"/>
      <c r="J1265" s="35"/>
      <c r="K1265" s="34"/>
      <c r="L1265" s="34"/>
      <c r="M1265" s="34"/>
      <c r="N1265" s="36" t="e">
        <f t="shared" si="21"/>
        <v>#DIV/0!</v>
      </c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</row>
    <row r="1266" spans="1:27" ht="12.75" customHeight="1" x14ac:dyDescent="0.3">
      <c r="A1266" t="s">
        <v>80</v>
      </c>
      <c r="B1266" s="33"/>
      <c r="C1266" s="33"/>
      <c r="D1266" s="80"/>
      <c r="E1266" s="34"/>
      <c r="F1266" s="34"/>
      <c r="G1266" s="35"/>
      <c r="H1266" s="35"/>
      <c r="I1266" s="35"/>
      <c r="J1266" s="35"/>
      <c r="K1266" s="34"/>
      <c r="L1266" s="34"/>
      <c r="M1266" s="34"/>
      <c r="N1266" s="36" t="e">
        <f t="shared" si="21"/>
        <v>#DIV/0!</v>
      </c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</row>
    <row r="1267" spans="1:27" ht="12.75" customHeight="1" x14ac:dyDescent="0.3">
      <c r="A1267" t="s">
        <v>80</v>
      </c>
      <c r="B1267" s="33"/>
      <c r="C1267" s="33"/>
      <c r="D1267" s="80"/>
      <c r="E1267" s="34"/>
      <c r="F1267" s="34"/>
      <c r="G1267" s="35"/>
      <c r="H1267" s="35"/>
      <c r="I1267" s="35"/>
      <c r="J1267" s="35"/>
      <c r="K1267" s="34"/>
      <c r="L1267" s="34"/>
      <c r="M1267" s="34"/>
      <c r="N1267" s="36" t="e">
        <f t="shared" si="21"/>
        <v>#DIV/0!</v>
      </c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</row>
    <row r="1268" spans="1:27" ht="12.75" customHeight="1" x14ac:dyDescent="0.3">
      <c r="A1268" t="s">
        <v>80</v>
      </c>
      <c r="B1268" s="33"/>
      <c r="C1268" s="33"/>
      <c r="D1268" s="80"/>
      <c r="E1268" s="34"/>
      <c r="F1268" s="34"/>
      <c r="G1268" s="35"/>
      <c r="H1268" s="35"/>
      <c r="I1268" s="35"/>
      <c r="J1268" s="35"/>
      <c r="K1268" s="34"/>
      <c r="L1268" s="34"/>
      <c r="M1268" s="34"/>
      <c r="N1268" s="36" t="e">
        <f t="shared" si="21"/>
        <v>#DIV/0!</v>
      </c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</row>
    <row r="1269" spans="1:27" ht="12.75" customHeight="1" x14ac:dyDescent="0.3">
      <c r="A1269" t="s">
        <v>80</v>
      </c>
      <c r="B1269" s="33"/>
      <c r="C1269" s="33"/>
      <c r="D1269" s="80"/>
      <c r="E1269" s="34"/>
      <c r="F1269" s="34"/>
      <c r="G1269" s="35"/>
      <c r="H1269" s="35"/>
      <c r="I1269" s="35"/>
      <c r="J1269" s="35"/>
      <c r="K1269" s="34"/>
      <c r="L1269" s="34"/>
      <c r="M1269" s="34"/>
      <c r="N1269" s="36" t="e">
        <f t="shared" si="21"/>
        <v>#DIV/0!</v>
      </c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</row>
    <row r="1270" spans="1:27" ht="12.75" customHeight="1" x14ac:dyDescent="0.3">
      <c r="A1270" t="s">
        <v>80</v>
      </c>
      <c r="B1270" s="33"/>
      <c r="C1270" s="33"/>
      <c r="D1270" s="80"/>
      <c r="E1270" s="34"/>
      <c r="F1270" s="34"/>
      <c r="G1270" s="35"/>
      <c r="H1270" s="35"/>
      <c r="I1270" s="35"/>
      <c r="J1270" s="35"/>
      <c r="K1270" s="34"/>
      <c r="L1270" s="34"/>
      <c r="M1270" s="34"/>
      <c r="N1270" s="36" t="e">
        <f t="shared" si="21"/>
        <v>#DIV/0!</v>
      </c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</row>
    <row r="1271" spans="1:27" ht="12.75" customHeight="1" x14ac:dyDescent="0.3">
      <c r="A1271" t="s">
        <v>80</v>
      </c>
      <c r="B1271" s="33"/>
      <c r="C1271" s="33"/>
      <c r="D1271" s="80"/>
      <c r="E1271" s="34"/>
      <c r="F1271" s="34"/>
      <c r="G1271" s="35"/>
      <c r="H1271" s="35"/>
      <c r="I1271" s="35"/>
      <c r="J1271" s="35"/>
      <c r="K1271" s="34"/>
      <c r="L1271" s="34"/>
      <c r="M1271" s="34"/>
      <c r="N1271" s="36" t="e">
        <f t="shared" si="21"/>
        <v>#DIV/0!</v>
      </c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</row>
    <row r="1272" spans="1:27" ht="12.75" customHeight="1" x14ac:dyDescent="0.3">
      <c r="A1272" t="s">
        <v>80</v>
      </c>
      <c r="B1272" s="33"/>
      <c r="C1272" s="33"/>
      <c r="D1272" s="80"/>
      <c r="E1272" s="34"/>
      <c r="F1272" s="34"/>
      <c r="G1272" s="35"/>
      <c r="H1272" s="35"/>
      <c r="I1272" s="35"/>
      <c r="J1272" s="35"/>
      <c r="K1272" s="34"/>
      <c r="L1272" s="34"/>
      <c r="M1272" s="34"/>
      <c r="N1272" s="36" t="e">
        <f t="shared" si="21"/>
        <v>#DIV/0!</v>
      </c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</row>
    <row r="1273" spans="1:27" ht="12.75" customHeight="1" x14ac:dyDescent="0.3">
      <c r="A1273" t="s">
        <v>80</v>
      </c>
      <c r="B1273" s="33"/>
      <c r="C1273" s="33"/>
      <c r="D1273" s="80"/>
      <c r="E1273" s="34"/>
      <c r="F1273" s="34"/>
      <c r="G1273" s="35"/>
      <c r="H1273" s="35"/>
      <c r="I1273" s="35"/>
      <c r="J1273" s="35"/>
      <c r="K1273" s="34"/>
      <c r="L1273" s="34"/>
      <c r="M1273" s="34"/>
      <c r="N1273" s="36" t="e">
        <f t="shared" si="21"/>
        <v>#DIV/0!</v>
      </c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</row>
    <row r="1274" spans="1:27" ht="12.75" customHeight="1" x14ac:dyDescent="0.3">
      <c r="A1274" t="s">
        <v>80</v>
      </c>
      <c r="B1274" s="33"/>
      <c r="C1274" s="33"/>
      <c r="D1274" s="80"/>
      <c r="E1274" s="34"/>
      <c r="F1274" s="34"/>
      <c r="G1274" s="35"/>
      <c r="H1274" s="35"/>
      <c r="I1274" s="35"/>
      <c r="J1274" s="35"/>
      <c r="K1274" s="34"/>
      <c r="L1274" s="34"/>
      <c r="M1274" s="34"/>
      <c r="N1274" s="36" t="e">
        <f t="shared" si="21"/>
        <v>#DIV/0!</v>
      </c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</row>
    <row r="1275" spans="1:27" ht="12.75" customHeight="1" x14ac:dyDescent="0.3">
      <c r="A1275" t="s">
        <v>80</v>
      </c>
      <c r="B1275" s="33"/>
      <c r="C1275" s="33"/>
      <c r="D1275" s="80"/>
      <c r="E1275" s="34"/>
      <c r="F1275" s="34"/>
      <c r="G1275" s="35"/>
      <c r="H1275" s="35"/>
      <c r="I1275" s="35"/>
      <c r="J1275" s="35"/>
      <c r="K1275" s="34"/>
      <c r="L1275" s="34"/>
      <c r="M1275" s="34"/>
      <c r="N1275" s="36" t="e">
        <f t="shared" si="21"/>
        <v>#DIV/0!</v>
      </c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</row>
    <row r="1276" spans="1:27" ht="12.75" customHeight="1" x14ac:dyDescent="0.3">
      <c r="A1276" t="s">
        <v>80</v>
      </c>
      <c r="B1276" s="33"/>
      <c r="C1276" s="33"/>
      <c r="D1276" s="80"/>
      <c r="E1276" s="34"/>
      <c r="F1276" s="34"/>
      <c r="G1276" s="35"/>
      <c r="H1276" s="35"/>
      <c r="I1276" s="35"/>
      <c r="J1276" s="35"/>
      <c r="K1276" s="34"/>
      <c r="L1276" s="34"/>
      <c r="M1276" s="34"/>
      <c r="N1276" s="36" t="e">
        <f t="shared" si="21"/>
        <v>#DIV/0!</v>
      </c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</row>
    <row r="1277" spans="1:27" ht="12.75" customHeight="1" x14ac:dyDescent="0.3">
      <c r="A1277" t="s">
        <v>80</v>
      </c>
      <c r="B1277" s="33"/>
      <c r="C1277" s="33"/>
      <c r="D1277" s="80"/>
      <c r="E1277" s="34"/>
      <c r="F1277" s="34"/>
      <c r="G1277" s="35"/>
      <c r="H1277" s="35"/>
      <c r="I1277" s="35"/>
      <c r="J1277" s="35"/>
      <c r="K1277" s="34"/>
      <c r="L1277" s="34"/>
      <c r="M1277" s="34"/>
      <c r="N1277" s="36" t="e">
        <f t="shared" si="21"/>
        <v>#DIV/0!</v>
      </c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</row>
    <row r="1278" spans="1:27" ht="12.75" customHeight="1" x14ac:dyDescent="0.3">
      <c r="A1278" t="s">
        <v>80</v>
      </c>
      <c r="B1278" s="33"/>
      <c r="C1278" s="33"/>
      <c r="D1278" s="80"/>
      <c r="E1278" s="34"/>
      <c r="F1278" s="34"/>
      <c r="G1278" s="35"/>
      <c r="H1278" s="35"/>
      <c r="I1278" s="35"/>
      <c r="J1278" s="35"/>
      <c r="K1278" s="34"/>
      <c r="L1278" s="34"/>
      <c r="M1278" s="34"/>
      <c r="N1278" s="36" t="e">
        <f t="shared" si="21"/>
        <v>#DIV/0!</v>
      </c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</row>
    <row r="1279" spans="1:27" ht="12.75" customHeight="1" x14ac:dyDescent="0.3">
      <c r="A1279" t="s">
        <v>80</v>
      </c>
      <c r="B1279" s="33"/>
      <c r="C1279" s="33"/>
      <c r="D1279" s="80"/>
      <c r="E1279" s="34"/>
      <c r="F1279" s="34"/>
      <c r="G1279" s="35"/>
      <c r="H1279" s="35"/>
      <c r="I1279" s="35"/>
      <c r="J1279" s="35"/>
      <c r="K1279" s="34"/>
      <c r="L1279" s="34"/>
      <c r="M1279" s="34"/>
      <c r="N1279" s="36" t="e">
        <f t="shared" si="21"/>
        <v>#DIV/0!</v>
      </c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</row>
    <row r="1280" spans="1:27" ht="12.75" customHeight="1" x14ac:dyDescent="0.3">
      <c r="A1280" t="s">
        <v>80</v>
      </c>
      <c r="B1280" s="33"/>
      <c r="C1280" s="33"/>
      <c r="D1280" s="80"/>
      <c r="E1280" s="34"/>
      <c r="F1280" s="34"/>
      <c r="G1280" s="35"/>
      <c r="H1280" s="35"/>
      <c r="I1280" s="35"/>
      <c r="J1280" s="35"/>
      <c r="K1280" s="34"/>
      <c r="L1280" s="34"/>
      <c r="M1280" s="34"/>
      <c r="N1280" s="36" t="e">
        <f t="shared" si="21"/>
        <v>#DIV/0!</v>
      </c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</row>
    <row r="1281" spans="1:27" ht="12.75" customHeight="1" x14ac:dyDescent="0.3">
      <c r="A1281" t="s">
        <v>80</v>
      </c>
      <c r="B1281" s="33"/>
      <c r="C1281" s="33"/>
      <c r="D1281" s="80"/>
      <c r="E1281" s="34"/>
      <c r="F1281" s="34"/>
      <c r="G1281" s="35"/>
      <c r="H1281" s="35"/>
      <c r="I1281" s="35"/>
      <c r="J1281" s="35"/>
      <c r="K1281" s="34"/>
      <c r="L1281" s="34"/>
      <c r="M1281" s="34"/>
      <c r="N1281" s="36" t="e">
        <f t="shared" si="21"/>
        <v>#DIV/0!</v>
      </c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</row>
    <row r="1282" spans="1:27" ht="12.75" customHeight="1" x14ac:dyDescent="0.3">
      <c r="A1282" t="s">
        <v>80</v>
      </c>
      <c r="B1282" s="33"/>
      <c r="C1282" s="33"/>
      <c r="D1282" s="80"/>
      <c r="E1282" s="34"/>
      <c r="F1282" s="34"/>
      <c r="G1282" s="35"/>
      <c r="H1282" s="35"/>
      <c r="I1282" s="35"/>
      <c r="J1282" s="35"/>
      <c r="K1282" s="34"/>
      <c r="L1282" s="34"/>
      <c r="M1282" s="34"/>
      <c r="N1282" s="36" t="e">
        <f t="shared" si="21"/>
        <v>#DIV/0!</v>
      </c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</row>
    <row r="1283" spans="1:27" ht="12.75" customHeight="1" x14ac:dyDescent="0.3">
      <c r="A1283" t="s">
        <v>80</v>
      </c>
      <c r="B1283" s="33"/>
      <c r="C1283" s="33"/>
      <c r="D1283" s="80"/>
      <c r="E1283" s="34"/>
      <c r="F1283" s="34"/>
      <c r="G1283" s="35"/>
      <c r="H1283" s="35"/>
      <c r="I1283" s="35"/>
      <c r="J1283" s="35"/>
      <c r="K1283" s="34"/>
      <c r="L1283" s="34"/>
      <c r="M1283" s="34"/>
      <c r="N1283" s="36" t="e">
        <f t="shared" si="21"/>
        <v>#DIV/0!</v>
      </c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</row>
    <row r="1284" spans="1:27" ht="12.75" customHeight="1" x14ac:dyDescent="0.3">
      <c r="A1284" t="s">
        <v>80</v>
      </c>
      <c r="B1284" s="33"/>
      <c r="C1284" s="33"/>
      <c r="D1284" s="80"/>
      <c r="E1284" s="34"/>
      <c r="F1284" s="34"/>
      <c r="G1284" s="35"/>
      <c r="H1284" s="35"/>
      <c r="I1284" s="35"/>
      <c r="J1284" s="35"/>
      <c r="K1284" s="34"/>
      <c r="L1284" s="34"/>
      <c r="M1284" s="34"/>
      <c r="N1284" s="36" t="e">
        <f t="shared" si="21"/>
        <v>#DIV/0!</v>
      </c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</row>
    <row r="1285" spans="1:27" ht="12.75" customHeight="1" x14ac:dyDescent="0.3">
      <c r="A1285" t="s">
        <v>80</v>
      </c>
      <c r="B1285" s="33"/>
      <c r="C1285" s="33"/>
      <c r="D1285" s="80"/>
      <c r="E1285" s="34"/>
      <c r="F1285" s="34"/>
      <c r="G1285" s="35"/>
      <c r="H1285" s="35"/>
      <c r="I1285" s="35"/>
      <c r="J1285" s="35"/>
      <c r="K1285" s="34"/>
      <c r="L1285" s="34"/>
      <c r="M1285" s="34"/>
      <c r="N1285" s="36" t="e">
        <f t="shared" si="21"/>
        <v>#DIV/0!</v>
      </c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</row>
    <row r="1286" spans="1:27" ht="12.75" customHeight="1" x14ac:dyDescent="0.3">
      <c r="A1286" t="s">
        <v>80</v>
      </c>
      <c r="B1286" s="33"/>
      <c r="C1286" s="33"/>
      <c r="D1286" s="80"/>
      <c r="E1286" s="34"/>
      <c r="F1286" s="34"/>
      <c r="G1286" s="35"/>
      <c r="H1286" s="35"/>
      <c r="I1286" s="35"/>
      <c r="J1286" s="35"/>
      <c r="K1286" s="34"/>
      <c r="L1286" s="34"/>
      <c r="M1286" s="34"/>
      <c r="N1286" s="36" t="e">
        <f t="shared" si="21"/>
        <v>#DIV/0!</v>
      </c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</row>
    <row r="1287" spans="1:27" ht="12.75" customHeight="1" x14ac:dyDescent="0.3">
      <c r="A1287" t="s">
        <v>80</v>
      </c>
      <c r="B1287" s="33"/>
      <c r="C1287" s="33"/>
      <c r="D1287" s="80"/>
      <c r="E1287" s="34"/>
      <c r="F1287" s="34"/>
      <c r="G1287" s="35"/>
      <c r="H1287" s="35"/>
      <c r="I1287" s="35"/>
      <c r="J1287" s="35"/>
      <c r="K1287" s="34"/>
      <c r="L1287" s="34"/>
      <c r="M1287" s="34"/>
      <c r="N1287" s="36" t="e">
        <f t="shared" si="21"/>
        <v>#DIV/0!</v>
      </c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</row>
    <row r="1288" spans="1:27" ht="12.75" customHeight="1" x14ac:dyDescent="0.3">
      <c r="A1288" t="s">
        <v>80</v>
      </c>
      <c r="B1288" s="33"/>
      <c r="C1288" s="33"/>
      <c r="D1288" s="80"/>
      <c r="E1288" s="34"/>
      <c r="F1288" s="34"/>
      <c r="G1288" s="35"/>
      <c r="H1288" s="35"/>
      <c r="I1288" s="35"/>
      <c r="J1288" s="35"/>
      <c r="K1288" s="34"/>
      <c r="L1288" s="34"/>
      <c r="M1288" s="34"/>
      <c r="N1288" s="36" t="e">
        <f t="shared" si="21"/>
        <v>#DIV/0!</v>
      </c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</row>
    <row r="1289" spans="1:27" ht="12.75" customHeight="1" x14ac:dyDescent="0.3">
      <c r="A1289" t="s">
        <v>80</v>
      </c>
      <c r="B1289" s="33"/>
      <c r="C1289" s="33"/>
      <c r="D1289" s="80"/>
      <c r="E1289" s="34"/>
      <c r="F1289" s="34"/>
      <c r="G1289" s="35"/>
      <c r="H1289" s="35"/>
      <c r="I1289" s="35"/>
      <c r="J1289" s="35"/>
      <c r="K1289" s="34"/>
      <c r="L1289" s="34"/>
      <c r="M1289" s="34"/>
      <c r="N1289" s="36" t="e">
        <f t="shared" si="21"/>
        <v>#DIV/0!</v>
      </c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</row>
    <row r="1290" spans="1:27" ht="12.75" customHeight="1" x14ac:dyDescent="0.3">
      <c r="A1290" t="s">
        <v>80</v>
      </c>
      <c r="B1290" s="33"/>
      <c r="C1290" s="33"/>
      <c r="D1290" s="80"/>
      <c r="E1290" s="34"/>
      <c r="F1290" s="34"/>
      <c r="G1290" s="35"/>
      <c r="H1290" s="35"/>
      <c r="I1290" s="35"/>
      <c r="J1290" s="35"/>
      <c r="K1290" s="34"/>
      <c r="L1290" s="34"/>
      <c r="M1290" s="34"/>
      <c r="N1290" s="36" t="e">
        <f t="shared" si="21"/>
        <v>#DIV/0!</v>
      </c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</row>
    <row r="1291" spans="1:27" ht="12.75" customHeight="1" x14ac:dyDescent="0.3">
      <c r="A1291" t="s">
        <v>80</v>
      </c>
      <c r="B1291" s="33"/>
      <c r="C1291" s="33"/>
      <c r="D1291" s="80"/>
      <c r="E1291" s="34"/>
      <c r="F1291" s="34"/>
      <c r="G1291" s="35"/>
      <c r="H1291" s="35"/>
      <c r="I1291" s="35"/>
      <c r="J1291" s="35"/>
      <c r="K1291" s="34"/>
      <c r="L1291" s="34"/>
      <c r="M1291" s="34"/>
      <c r="N1291" s="36" t="e">
        <f t="shared" si="21"/>
        <v>#DIV/0!</v>
      </c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</row>
    <row r="1292" spans="1:27" ht="12.75" customHeight="1" x14ac:dyDescent="0.3">
      <c r="A1292" t="s">
        <v>80</v>
      </c>
      <c r="B1292" s="33"/>
      <c r="C1292" s="33"/>
      <c r="D1292" s="80"/>
      <c r="E1292" s="34"/>
      <c r="F1292" s="34"/>
      <c r="G1292" s="35"/>
      <c r="H1292" s="35"/>
      <c r="I1292" s="35"/>
      <c r="J1292" s="35"/>
      <c r="K1292" s="34"/>
      <c r="L1292" s="34"/>
      <c r="M1292" s="34"/>
      <c r="N1292" s="36" t="e">
        <f t="shared" si="21"/>
        <v>#DIV/0!</v>
      </c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</row>
    <row r="1293" spans="1:27" ht="12.75" customHeight="1" x14ac:dyDescent="0.3">
      <c r="A1293" t="s">
        <v>80</v>
      </c>
      <c r="B1293" s="33"/>
      <c r="C1293" s="33"/>
      <c r="D1293" s="80"/>
      <c r="E1293" s="34"/>
      <c r="F1293" s="34"/>
      <c r="G1293" s="35"/>
      <c r="H1293" s="35"/>
      <c r="I1293" s="35"/>
      <c r="J1293" s="35"/>
      <c r="K1293" s="34"/>
      <c r="L1293" s="34"/>
      <c r="M1293" s="34"/>
      <c r="N1293" s="36" t="e">
        <f t="shared" si="21"/>
        <v>#DIV/0!</v>
      </c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</row>
    <row r="1294" spans="1:27" ht="12.75" customHeight="1" x14ac:dyDescent="0.3">
      <c r="A1294" t="s">
        <v>80</v>
      </c>
      <c r="B1294" s="33"/>
      <c r="C1294" s="33"/>
      <c r="D1294" s="80"/>
      <c r="E1294" s="34"/>
      <c r="F1294" s="34"/>
      <c r="G1294" s="35"/>
      <c r="H1294" s="35"/>
      <c r="I1294" s="35"/>
      <c r="J1294" s="35"/>
      <c r="K1294" s="34"/>
      <c r="L1294" s="34"/>
      <c r="M1294" s="34"/>
      <c r="N1294" s="36" t="e">
        <f t="shared" si="21"/>
        <v>#DIV/0!</v>
      </c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</row>
    <row r="1295" spans="1:27" ht="12.75" customHeight="1" x14ac:dyDescent="0.3">
      <c r="A1295" t="s">
        <v>80</v>
      </c>
      <c r="B1295" s="33"/>
      <c r="C1295" s="33"/>
      <c r="D1295" s="80"/>
      <c r="E1295" s="34"/>
      <c r="F1295" s="34"/>
      <c r="G1295" s="35"/>
      <c r="H1295" s="35"/>
      <c r="I1295" s="35"/>
      <c r="J1295" s="35"/>
      <c r="K1295" s="34"/>
      <c r="L1295" s="34"/>
      <c r="M1295" s="34"/>
      <c r="N1295" s="36" t="e">
        <f t="shared" si="21"/>
        <v>#DIV/0!</v>
      </c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  <c r="Y1295" s="37"/>
      <c r="Z1295" s="37"/>
      <c r="AA1295" s="37"/>
    </row>
    <row r="1296" spans="1:27" ht="12.75" customHeight="1" x14ac:dyDescent="0.3">
      <c r="A1296" t="s">
        <v>80</v>
      </c>
      <c r="B1296" s="33"/>
      <c r="C1296" s="33"/>
      <c r="D1296" s="80"/>
      <c r="E1296" s="34"/>
      <c r="F1296" s="34"/>
      <c r="G1296" s="35"/>
      <c r="H1296" s="35"/>
      <c r="I1296" s="35"/>
      <c r="J1296" s="35"/>
      <c r="K1296" s="34"/>
      <c r="L1296" s="34"/>
      <c r="M1296" s="34"/>
      <c r="N1296" s="36" t="e">
        <f t="shared" si="21"/>
        <v>#DIV/0!</v>
      </c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  <c r="Y1296" s="37"/>
      <c r="Z1296" s="37"/>
      <c r="AA1296" s="37"/>
    </row>
    <row r="1297" spans="1:27" ht="12.75" customHeight="1" x14ac:dyDescent="0.3">
      <c r="A1297" t="s">
        <v>80</v>
      </c>
      <c r="B1297" s="33"/>
      <c r="C1297" s="33"/>
      <c r="D1297" s="80"/>
      <c r="E1297" s="34"/>
      <c r="F1297" s="34"/>
      <c r="G1297" s="35"/>
      <c r="H1297" s="35"/>
      <c r="I1297" s="35"/>
      <c r="J1297" s="35"/>
      <c r="K1297" s="34"/>
      <c r="L1297" s="34"/>
      <c r="M1297" s="34"/>
      <c r="N1297" s="36" t="e">
        <f t="shared" si="21"/>
        <v>#DIV/0!</v>
      </c>
      <c r="O1297" s="37"/>
      <c r="P1297" s="37"/>
      <c r="Q1297" s="37"/>
      <c r="R1297" s="37"/>
      <c r="S1297" s="37"/>
      <c r="T1297" s="37"/>
      <c r="U1297" s="37"/>
      <c r="V1297" s="37"/>
      <c r="W1297" s="37"/>
      <c r="X1297" s="37"/>
      <c r="Y1297" s="37"/>
      <c r="Z1297" s="37"/>
      <c r="AA1297" s="37"/>
    </row>
    <row r="1298" spans="1:27" ht="12.75" customHeight="1" x14ac:dyDescent="0.3">
      <c r="A1298" t="s">
        <v>80</v>
      </c>
      <c r="B1298" s="33"/>
      <c r="C1298" s="33"/>
      <c r="D1298" s="80"/>
      <c r="E1298" s="34"/>
      <c r="F1298" s="34"/>
      <c r="G1298" s="35"/>
      <c r="H1298" s="35"/>
      <c r="I1298" s="35"/>
      <c r="J1298" s="35"/>
      <c r="K1298" s="34"/>
      <c r="L1298" s="34"/>
      <c r="M1298" s="34"/>
      <c r="N1298" s="36" t="e">
        <f t="shared" si="21"/>
        <v>#DIV/0!</v>
      </c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</row>
    <row r="1299" spans="1:27" ht="12.75" customHeight="1" x14ac:dyDescent="0.3">
      <c r="A1299" t="s">
        <v>80</v>
      </c>
      <c r="B1299" s="33"/>
      <c r="C1299" s="33"/>
      <c r="D1299" s="80"/>
      <c r="E1299" s="34"/>
      <c r="F1299" s="34"/>
      <c r="G1299" s="35"/>
      <c r="H1299" s="35"/>
      <c r="I1299" s="35"/>
      <c r="J1299" s="35"/>
      <c r="K1299" s="34"/>
      <c r="L1299" s="34"/>
      <c r="M1299" s="34"/>
      <c r="N1299" s="36" t="e">
        <f t="shared" si="21"/>
        <v>#DIV/0!</v>
      </c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  <c r="Y1299" s="37"/>
      <c r="Z1299" s="37"/>
      <c r="AA1299" s="37"/>
    </row>
    <row r="1300" spans="1:27" ht="12.75" customHeight="1" x14ac:dyDescent="0.3">
      <c r="A1300" t="s">
        <v>80</v>
      </c>
      <c r="B1300" s="33"/>
      <c r="C1300" s="33"/>
      <c r="D1300" s="80"/>
      <c r="E1300" s="34"/>
      <c r="F1300" s="34"/>
      <c r="G1300" s="35"/>
      <c r="H1300" s="35"/>
      <c r="I1300" s="35"/>
      <c r="J1300" s="35"/>
      <c r="K1300" s="34"/>
      <c r="L1300" s="34"/>
      <c r="M1300" s="34"/>
      <c r="N1300" s="36" t="e">
        <f t="shared" si="21"/>
        <v>#DIV/0!</v>
      </c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</row>
    <row r="1301" spans="1:27" ht="12.75" customHeight="1" x14ac:dyDescent="0.3">
      <c r="A1301" t="s">
        <v>80</v>
      </c>
      <c r="B1301" s="33"/>
      <c r="C1301" s="33"/>
      <c r="D1301" s="80"/>
      <c r="E1301" s="34"/>
      <c r="F1301" s="34"/>
      <c r="G1301" s="35"/>
      <c r="H1301" s="35"/>
      <c r="I1301" s="35"/>
      <c r="J1301" s="35"/>
      <c r="K1301" s="34"/>
      <c r="L1301" s="34"/>
      <c r="M1301" s="34"/>
      <c r="N1301" s="36" t="e">
        <f t="shared" si="21"/>
        <v>#DIV/0!</v>
      </c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</row>
    <row r="1302" spans="1:27" ht="12.75" customHeight="1" x14ac:dyDescent="0.3">
      <c r="A1302" t="s">
        <v>80</v>
      </c>
      <c r="B1302" s="33"/>
      <c r="C1302" s="33"/>
      <c r="D1302" s="80"/>
      <c r="E1302" s="34"/>
      <c r="F1302" s="34"/>
      <c r="G1302" s="35"/>
      <c r="H1302" s="35"/>
      <c r="I1302" s="35"/>
      <c r="J1302" s="35"/>
      <c r="K1302" s="34"/>
      <c r="L1302" s="34"/>
      <c r="M1302" s="34"/>
      <c r="N1302" s="36" t="e">
        <f t="shared" si="21"/>
        <v>#DIV/0!</v>
      </c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</row>
    <row r="1303" spans="1:27" ht="12.75" customHeight="1" x14ac:dyDescent="0.3">
      <c r="A1303" t="s">
        <v>80</v>
      </c>
      <c r="B1303" s="33"/>
      <c r="C1303" s="33"/>
      <c r="D1303" s="80"/>
      <c r="E1303" s="34"/>
      <c r="F1303" s="34"/>
      <c r="G1303" s="35"/>
      <c r="H1303" s="35"/>
      <c r="I1303" s="35"/>
      <c r="J1303" s="35"/>
      <c r="K1303" s="34"/>
      <c r="L1303" s="34"/>
      <c r="M1303" s="34"/>
      <c r="N1303" s="36" t="e">
        <f t="shared" si="21"/>
        <v>#DIV/0!</v>
      </c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</row>
    <row r="1304" spans="1:27" ht="12.75" customHeight="1" x14ac:dyDescent="0.3">
      <c r="A1304" t="s">
        <v>80</v>
      </c>
      <c r="B1304" s="33"/>
      <c r="C1304" s="33"/>
      <c r="D1304" s="80"/>
      <c r="E1304" s="34"/>
      <c r="F1304" s="34"/>
      <c r="G1304" s="35"/>
      <c r="H1304" s="35"/>
      <c r="I1304" s="35"/>
      <c r="J1304" s="35"/>
      <c r="K1304" s="34"/>
      <c r="L1304" s="34"/>
      <c r="M1304" s="34"/>
      <c r="N1304" s="36" t="e">
        <f t="shared" si="21"/>
        <v>#DIV/0!</v>
      </c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</row>
    <row r="1305" spans="1:27" ht="12.75" customHeight="1" x14ac:dyDescent="0.3">
      <c r="A1305" t="s">
        <v>80</v>
      </c>
      <c r="B1305" s="33"/>
      <c r="C1305" s="33"/>
      <c r="D1305" s="80"/>
      <c r="E1305" s="34"/>
      <c r="F1305" s="34"/>
      <c r="G1305" s="35"/>
      <c r="H1305" s="35"/>
      <c r="I1305" s="35"/>
      <c r="J1305" s="35"/>
      <c r="K1305" s="34"/>
      <c r="L1305" s="34"/>
      <c r="M1305" s="34"/>
      <c r="N1305" s="36" t="e">
        <f t="shared" si="21"/>
        <v>#DIV/0!</v>
      </c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</row>
    <row r="1306" spans="1:27" ht="12.75" customHeight="1" x14ac:dyDescent="0.3">
      <c r="A1306" t="s">
        <v>80</v>
      </c>
      <c r="B1306" s="33"/>
      <c r="C1306" s="33"/>
      <c r="D1306" s="80"/>
      <c r="E1306" s="34"/>
      <c r="F1306" s="34"/>
      <c r="G1306" s="35"/>
      <c r="H1306" s="35"/>
      <c r="I1306" s="35"/>
      <c r="J1306" s="35"/>
      <c r="K1306" s="34"/>
      <c r="L1306" s="34"/>
      <c r="M1306" s="34"/>
      <c r="N1306" s="36" t="e">
        <f t="shared" si="21"/>
        <v>#DIV/0!</v>
      </c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</row>
    <row r="1307" spans="1:27" ht="12.75" customHeight="1" x14ac:dyDescent="0.3">
      <c r="A1307" t="s">
        <v>80</v>
      </c>
      <c r="B1307" s="33"/>
      <c r="C1307" s="33"/>
      <c r="D1307" s="80"/>
      <c r="E1307" s="34"/>
      <c r="F1307" s="34"/>
      <c r="G1307" s="35"/>
      <c r="H1307" s="35"/>
      <c r="I1307" s="35"/>
      <c r="J1307" s="35"/>
      <c r="K1307" s="34"/>
      <c r="L1307" s="34"/>
      <c r="M1307" s="34"/>
      <c r="N1307" s="36" t="e">
        <f t="shared" si="21"/>
        <v>#DIV/0!</v>
      </c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</row>
    <row r="1308" spans="1:27" ht="12.75" customHeight="1" x14ac:dyDescent="0.3">
      <c r="A1308" t="s">
        <v>80</v>
      </c>
      <c r="B1308" s="33"/>
      <c r="C1308" s="33"/>
      <c r="D1308" s="80"/>
      <c r="E1308" s="34"/>
      <c r="F1308" s="34"/>
      <c r="G1308" s="35"/>
      <c r="H1308" s="35"/>
      <c r="I1308" s="35"/>
      <c r="J1308" s="35"/>
      <c r="K1308" s="34"/>
      <c r="L1308" s="34"/>
      <c r="M1308" s="34"/>
      <c r="N1308" s="36" t="e">
        <f t="shared" si="21"/>
        <v>#DIV/0!</v>
      </c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</row>
    <row r="1309" spans="1:27" ht="12.75" customHeight="1" x14ac:dyDescent="0.3">
      <c r="A1309" t="s">
        <v>80</v>
      </c>
      <c r="B1309" s="33"/>
      <c r="C1309" s="33"/>
      <c r="D1309" s="80"/>
      <c r="E1309" s="34"/>
      <c r="F1309" s="34"/>
      <c r="G1309" s="35"/>
      <c r="H1309" s="35"/>
      <c r="I1309" s="35"/>
      <c r="J1309" s="35"/>
      <c r="K1309" s="34"/>
      <c r="L1309" s="34"/>
      <c r="M1309" s="34"/>
      <c r="N1309" s="36" t="e">
        <f t="shared" si="21"/>
        <v>#DIV/0!</v>
      </c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</row>
    <row r="1310" spans="1:27" ht="12.75" customHeight="1" x14ac:dyDescent="0.3">
      <c r="A1310" t="s">
        <v>80</v>
      </c>
      <c r="B1310" s="33"/>
      <c r="C1310" s="33"/>
      <c r="D1310" s="80"/>
      <c r="E1310" s="34"/>
      <c r="F1310" s="34"/>
      <c r="G1310" s="35"/>
      <c r="H1310" s="35"/>
      <c r="I1310" s="35"/>
      <c r="J1310" s="35"/>
      <c r="K1310" s="34"/>
      <c r="L1310" s="34"/>
      <c r="M1310" s="34"/>
      <c r="N1310" s="36" t="e">
        <f t="shared" ref="N1310:N1373" si="22">L1310/I1310</f>
        <v>#DIV/0!</v>
      </c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</row>
    <row r="1311" spans="1:27" ht="12.75" customHeight="1" x14ac:dyDescent="0.3">
      <c r="A1311" t="s">
        <v>80</v>
      </c>
      <c r="B1311" s="33"/>
      <c r="C1311" s="33"/>
      <c r="D1311" s="80"/>
      <c r="E1311" s="34"/>
      <c r="F1311" s="34"/>
      <c r="G1311" s="35"/>
      <c r="H1311" s="35"/>
      <c r="I1311" s="35"/>
      <c r="J1311" s="35"/>
      <c r="K1311" s="34"/>
      <c r="L1311" s="34"/>
      <c r="M1311" s="34"/>
      <c r="N1311" s="36" t="e">
        <f t="shared" si="22"/>
        <v>#DIV/0!</v>
      </c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</row>
    <row r="1312" spans="1:27" ht="12.75" customHeight="1" x14ac:dyDescent="0.3">
      <c r="A1312" t="s">
        <v>80</v>
      </c>
      <c r="B1312" s="33"/>
      <c r="C1312" s="33"/>
      <c r="D1312" s="80"/>
      <c r="E1312" s="34"/>
      <c r="F1312" s="34"/>
      <c r="G1312" s="35"/>
      <c r="H1312" s="35"/>
      <c r="I1312" s="35"/>
      <c r="J1312" s="35"/>
      <c r="K1312" s="34"/>
      <c r="L1312" s="34"/>
      <c r="M1312" s="34"/>
      <c r="N1312" s="36" t="e">
        <f t="shared" si="22"/>
        <v>#DIV/0!</v>
      </c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</row>
    <row r="1313" spans="1:27" ht="12.75" customHeight="1" x14ac:dyDescent="0.3">
      <c r="A1313" t="s">
        <v>80</v>
      </c>
      <c r="B1313" s="33"/>
      <c r="C1313" s="33"/>
      <c r="D1313" s="80"/>
      <c r="E1313" s="34"/>
      <c r="F1313" s="34"/>
      <c r="G1313" s="35"/>
      <c r="H1313" s="35"/>
      <c r="I1313" s="35"/>
      <c r="J1313" s="35"/>
      <c r="K1313" s="34"/>
      <c r="L1313" s="34"/>
      <c r="M1313" s="34"/>
      <c r="N1313" s="36" t="e">
        <f t="shared" si="22"/>
        <v>#DIV/0!</v>
      </c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</row>
    <row r="1314" spans="1:27" ht="12.75" customHeight="1" x14ac:dyDescent="0.3">
      <c r="A1314" t="s">
        <v>80</v>
      </c>
      <c r="B1314" s="33"/>
      <c r="C1314" s="33"/>
      <c r="D1314" s="80"/>
      <c r="E1314" s="34"/>
      <c r="F1314" s="34"/>
      <c r="G1314" s="35"/>
      <c r="H1314" s="35"/>
      <c r="I1314" s="35"/>
      <c r="J1314" s="35"/>
      <c r="K1314" s="34"/>
      <c r="L1314" s="34"/>
      <c r="M1314" s="34"/>
      <c r="N1314" s="36" t="e">
        <f t="shared" si="22"/>
        <v>#DIV/0!</v>
      </c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</row>
    <row r="1315" spans="1:27" ht="12.75" customHeight="1" x14ac:dyDescent="0.3">
      <c r="A1315" t="s">
        <v>80</v>
      </c>
      <c r="B1315" s="33"/>
      <c r="C1315" s="33"/>
      <c r="D1315" s="80"/>
      <c r="E1315" s="34"/>
      <c r="F1315" s="34"/>
      <c r="G1315" s="35"/>
      <c r="H1315" s="35"/>
      <c r="I1315" s="35"/>
      <c r="J1315" s="35"/>
      <c r="K1315" s="34"/>
      <c r="L1315" s="34"/>
      <c r="M1315" s="34"/>
      <c r="N1315" s="36" t="e">
        <f t="shared" si="22"/>
        <v>#DIV/0!</v>
      </c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</row>
    <row r="1316" spans="1:27" ht="12.75" customHeight="1" x14ac:dyDescent="0.3">
      <c r="A1316" t="s">
        <v>80</v>
      </c>
      <c r="B1316" s="33"/>
      <c r="C1316" s="33"/>
      <c r="D1316" s="80"/>
      <c r="E1316" s="34"/>
      <c r="F1316" s="34"/>
      <c r="G1316" s="35"/>
      <c r="H1316" s="35"/>
      <c r="I1316" s="35"/>
      <c r="J1316" s="35"/>
      <c r="K1316" s="34"/>
      <c r="L1316" s="34"/>
      <c r="M1316" s="34"/>
      <c r="N1316" s="36" t="e">
        <f t="shared" si="22"/>
        <v>#DIV/0!</v>
      </c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</row>
    <row r="1317" spans="1:27" ht="12.75" customHeight="1" x14ac:dyDescent="0.3">
      <c r="A1317" t="s">
        <v>80</v>
      </c>
      <c r="B1317" s="33"/>
      <c r="C1317" s="33"/>
      <c r="D1317" s="80"/>
      <c r="E1317" s="34"/>
      <c r="F1317" s="34"/>
      <c r="G1317" s="35"/>
      <c r="H1317" s="35"/>
      <c r="I1317" s="35"/>
      <c r="J1317" s="35"/>
      <c r="K1317" s="34"/>
      <c r="L1317" s="34"/>
      <c r="M1317" s="34"/>
      <c r="N1317" s="36" t="e">
        <f t="shared" si="22"/>
        <v>#DIV/0!</v>
      </c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</row>
    <row r="1318" spans="1:27" ht="12.75" customHeight="1" x14ac:dyDescent="0.3">
      <c r="A1318" t="s">
        <v>80</v>
      </c>
      <c r="B1318" s="33"/>
      <c r="C1318" s="33"/>
      <c r="D1318" s="80"/>
      <c r="E1318" s="34"/>
      <c r="F1318" s="34"/>
      <c r="G1318" s="35"/>
      <c r="H1318" s="35"/>
      <c r="I1318" s="35"/>
      <c r="J1318" s="35"/>
      <c r="K1318" s="34"/>
      <c r="L1318" s="34"/>
      <c r="M1318" s="34"/>
      <c r="N1318" s="36" t="e">
        <f t="shared" si="22"/>
        <v>#DIV/0!</v>
      </c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</row>
    <row r="1319" spans="1:27" ht="12.75" customHeight="1" x14ac:dyDescent="0.3">
      <c r="A1319" t="s">
        <v>80</v>
      </c>
      <c r="B1319" s="33"/>
      <c r="C1319" s="33"/>
      <c r="D1319" s="80"/>
      <c r="E1319" s="34"/>
      <c r="F1319" s="34"/>
      <c r="G1319" s="35"/>
      <c r="H1319" s="35"/>
      <c r="I1319" s="35"/>
      <c r="J1319" s="35"/>
      <c r="K1319" s="34"/>
      <c r="L1319" s="34"/>
      <c r="M1319" s="34"/>
      <c r="N1319" s="36" t="e">
        <f t="shared" si="22"/>
        <v>#DIV/0!</v>
      </c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</row>
    <row r="1320" spans="1:27" ht="12.75" customHeight="1" x14ac:dyDescent="0.3">
      <c r="A1320" t="s">
        <v>80</v>
      </c>
      <c r="B1320" s="33"/>
      <c r="C1320" s="33"/>
      <c r="D1320" s="80"/>
      <c r="E1320" s="34"/>
      <c r="F1320" s="34"/>
      <c r="G1320" s="35"/>
      <c r="H1320" s="35"/>
      <c r="I1320" s="35"/>
      <c r="J1320" s="35"/>
      <c r="K1320" s="34"/>
      <c r="L1320" s="34"/>
      <c r="M1320" s="34"/>
      <c r="N1320" s="36" t="e">
        <f t="shared" si="22"/>
        <v>#DIV/0!</v>
      </c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</row>
    <row r="1321" spans="1:27" ht="12.75" customHeight="1" x14ac:dyDescent="0.3">
      <c r="A1321" t="s">
        <v>80</v>
      </c>
      <c r="B1321" s="33"/>
      <c r="C1321" s="33"/>
      <c r="D1321" s="80"/>
      <c r="E1321" s="34"/>
      <c r="F1321" s="34"/>
      <c r="G1321" s="35"/>
      <c r="H1321" s="35"/>
      <c r="I1321" s="35"/>
      <c r="J1321" s="35"/>
      <c r="K1321" s="34"/>
      <c r="L1321" s="34"/>
      <c r="M1321" s="34"/>
      <c r="N1321" s="36" t="e">
        <f t="shared" si="22"/>
        <v>#DIV/0!</v>
      </c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</row>
    <row r="1322" spans="1:27" ht="12.75" customHeight="1" x14ac:dyDescent="0.3">
      <c r="A1322" t="s">
        <v>80</v>
      </c>
      <c r="B1322" s="33"/>
      <c r="C1322" s="33"/>
      <c r="D1322" s="80"/>
      <c r="E1322" s="34"/>
      <c r="F1322" s="34"/>
      <c r="G1322" s="35"/>
      <c r="H1322" s="35"/>
      <c r="I1322" s="35"/>
      <c r="J1322" s="35"/>
      <c r="K1322" s="34"/>
      <c r="L1322" s="34"/>
      <c r="M1322" s="34"/>
      <c r="N1322" s="36" t="e">
        <f t="shared" si="22"/>
        <v>#DIV/0!</v>
      </c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</row>
    <row r="1323" spans="1:27" ht="12.75" customHeight="1" x14ac:dyDescent="0.3">
      <c r="A1323" t="s">
        <v>80</v>
      </c>
      <c r="B1323" s="33"/>
      <c r="C1323" s="33"/>
      <c r="D1323" s="80"/>
      <c r="E1323" s="34"/>
      <c r="F1323" s="34"/>
      <c r="G1323" s="35"/>
      <c r="H1323" s="35"/>
      <c r="I1323" s="35"/>
      <c r="J1323" s="35"/>
      <c r="K1323" s="34"/>
      <c r="L1323" s="34"/>
      <c r="M1323" s="34"/>
      <c r="N1323" s="36" t="e">
        <f t="shared" si="22"/>
        <v>#DIV/0!</v>
      </c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</row>
    <row r="1324" spans="1:27" ht="12.75" customHeight="1" x14ac:dyDescent="0.3">
      <c r="A1324" t="s">
        <v>80</v>
      </c>
      <c r="B1324" s="33"/>
      <c r="C1324" s="33"/>
      <c r="D1324" s="80"/>
      <c r="E1324" s="34"/>
      <c r="F1324" s="34"/>
      <c r="G1324" s="35"/>
      <c r="H1324" s="35"/>
      <c r="I1324" s="35"/>
      <c r="J1324" s="35"/>
      <c r="K1324" s="34"/>
      <c r="L1324" s="34"/>
      <c r="M1324" s="34"/>
      <c r="N1324" s="36" t="e">
        <f t="shared" si="22"/>
        <v>#DIV/0!</v>
      </c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</row>
    <row r="1325" spans="1:27" ht="12.75" customHeight="1" x14ac:dyDescent="0.3">
      <c r="A1325" t="s">
        <v>80</v>
      </c>
      <c r="B1325" s="33"/>
      <c r="C1325" s="33"/>
      <c r="D1325" s="80"/>
      <c r="E1325" s="34"/>
      <c r="F1325" s="34"/>
      <c r="G1325" s="35"/>
      <c r="H1325" s="35"/>
      <c r="I1325" s="35"/>
      <c r="J1325" s="35"/>
      <c r="K1325" s="34"/>
      <c r="L1325" s="34"/>
      <c r="M1325" s="34"/>
      <c r="N1325" s="36" t="e">
        <f t="shared" si="22"/>
        <v>#DIV/0!</v>
      </c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</row>
    <row r="1326" spans="1:27" ht="12.75" customHeight="1" x14ac:dyDescent="0.3">
      <c r="A1326" t="s">
        <v>80</v>
      </c>
      <c r="B1326" s="33"/>
      <c r="C1326" s="33"/>
      <c r="D1326" s="80"/>
      <c r="E1326" s="34"/>
      <c r="F1326" s="34"/>
      <c r="G1326" s="35"/>
      <c r="H1326" s="35"/>
      <c r="I1326" s="35"/>
      <c r="J1326" s="35"/>
      <c r="K1326" s="34"/>
      <c r="L1326" s="34"/>
      <c r="M1326" s="34"/>
      <c r="N1326" s="36" t="e">
        <f t="shared" si="22"/>
        <v>#DIV/0!</v>
      </c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</row>
    <row r="1327" spans="1:27" ht="12.75" customHeight="1" x14ac:dyDescent="0.3">
      <c r="A1327" t="s">
        <v>80</v>
      </c>
      <c r="B1327" s="33"/>
      <c r="C1327" s="33"/>
      <c r="D1327" s="80"/>
      <c r="E1327" s="34"/>
      <c r="F1327" s="34"/>
      <c r="G1327" s="35"/>
      <c r="H1327" s="35"/>
      <c r="I1327" s="35"/>
      <c r="J1327" s="35"/>
      <c r="K1327" s="34"/>
      <c r="L1327" s="34"/>
      <c r="M1327" s="34"/>
      <c r="N1327" s="36" t="e">
        <f t="shared" si="22"/>
        <v>#DIV/0!</v>
      </c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</row>
    <row r="1328" spans="1:27" ht="12.75" customHeight="1" x14ac:dyDescent="0.3">
      <c r="A1328" t="s">
        <v>80</v>
      </c>
      <c r="B1328" s="33"/>
      <c r="C1328" s="33"/>
      <c r="D1328" s="80"/>
      <c r="E1328" s="34"/>
      <c r="F1328" s="34"/>
      <c r="G1328" s="35"/>
      <c r="H1328" s="35"/>
      <c r="I1328" s="35"/>
      <c r="J1328" s="35"/>
      <c r="K1328" s="34"/>
      <c r="L1328" s="34"/>
      <c r="M1328" s="34"/>
      <c r="N1328" s="36" t="e">
        <f t="shared" si="22"/>
        <v>#DIV/0!</v>
      </c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</row>
    <row r="1329" spans="1:27" ht="12.75" customHeight="1" x14ac:dyDescent="0.3">
      <c r="A1329" t="s">
        <v>80</v>
      </c>
      <c r="B1329" s="33"/>
      <c r="C1329" s="33"/>
      <c r="D1329" s="80"/>
      <c r="E1329" s="34"/>
      <c r="F1329" s="34"/>
      <c r="G1329" s="35"/>
      <c r="H1329" s="35"/>
      <c r="I1329" s="35"/>
      <c r="J1329" s="35"/>
      <c r="K1329" s="34"/>
      <c r="L1329" s="34"/>
      <c r="M1329" s="34"/>
      <c r="N1329" s="36" t="e">
        <f t="shared" si="22"/>
        <v>#DIV/0!</v>
      </c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</row>
    <row r="1330" spans="1:27" ht="12.75" customHeight="1" x14ac:dyDescent="0.3">
      <c r="A1330" t="s">
        <v>80</v>
      </c>
      <c r="B1330" s="33"/>
      <c r="C1330" s="33"/>
      <c r="D1330" s="80"/>
      <c r="E1330" s="34"/>
      <c r="F1330" s="34"/>
      <c r="G1330" s="35"/>
      <c r="H1330" s="35"/>
      <c r="I1330" s="35"/>
      <c r="J1330" s="35"/>
      <c r="K1330" s="34"/>
      <c r="L1330" s="34"/>
      <c r="M1330" s="34"/>
      <c r="N1330" s="36" t="e">
        <f t="shared" si="22"/>
        <v>#DIV/0!</v>
      </c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</row>
    <row r="1331" spans="1:27" ht="12.75" customHeight="1" x14ac:dyDescent="0.3">
      <c r="A1331" t="s">
        <v>80</v>
      </c>
      <c r="B1331" s="33"/>
      <c r="C1331" s="33"/>
      <c r="D1331" s="80"/>
      <c r="E1331" s="34"/>
      <c r="F1331" s="34"/>
      <c r="G1331" s="35"/>
      <c r="H1331" s="35"/>
      <c r="I1331" s="35"/>
      <c r="J1331" s="35"/>
      <c r="K1331" s="34"/>
      <c r="L1331" s="34"/>
      <c r="M1331" s="34"/>
      <c r="N1331" s="36" t="e">
        <f t="shared" si="22"/>
        <v>#DIV/0!</v>
      </c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</row>
    <row r="1332" spans="1:27" ht="12.75" customHeight="1" x14ac:dyDescent="0.3">
      <c r="A1332" t="s">
        <v>80</v>
      </c>
      <c r="B1332" s="33"/>
      <c r="C1332" s="33"/>
      <c r="D1332" s="80"/>
      <c r="E1332" s="34"/>
      <c r="F1332" s="34"/>
      <c r="G1332" s="35"/>
      <c r="H1332" s="35"/>
      <c r="I1332" s="35"/>
      <c r="J1332" s="35"/>
      <c r="K1332" s="34"/>
      <c r="L1332" s="34"/>
      <c r="M1332" s="34"/>
      <c r="N1332" s="36" t="e">
        <f t="shared" si="22"/>
        <v>#DIV/0!</v>
      </c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</row>
    <row r="1333" spans="1:27" ht="12.75" customHeight="1" x14ac:dyDescent="0.3">
      <c r="A1333" t="s">
        <v>80</v>
      </c>
      <c r="B1333" s="33"/>
      <c r="C1333" s="33"/>
      <c r="D1333" s="80"/>
      <c r="E1333" s="34"/>
      <c r="F1333" s="34"/>
      <c r="G1333" s="35"/>
      <c r="H1333" s="35"/>
      <c r="I1333" s="35"/>
      <c r="J1333" s="35"/>
      <c r="K1333" s="34"/>
      <c r="L1333" s="34"/>
      <c r="M1333" s="34"/>
      <c r="N1333" s="36" t="e">
        <f t="shared" si="22"/>
        <v>#DIV/0!</v>
      </c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</row>
    <row r="1334" spans="1:27" ht="12.75" customHeight="1" x14ac:dyDescent="0.3">
      <c r="A1334" t="s">
        <v>80</v>
      </c>
      <c r="B1334" s="33"/>
      <c r="C1334" s="33"/>
      <c r="D1334" s="80"/>
      <c r="E1334" s="34"/>
      <c r="F1334" s="34"/>
      <c r="G1334" s="35"/>
      <c r="H1334" s="35"/>
      <c r="I1334" s="35"/>
      <c r="J1334" s="35"/>
      <c r="K1334" s="34"/>
      <c r="L1334" s="34"/>
      <c r="M1334" s="34"/>
      <c r="N1334" s="36" t="e">
        <f t="shared" si="22"/>
        <v>#DIV/0!</v>
      </c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</row>
    <row r="1335" spans="1:27" ht="12.75" customHeight="1" x14ac:dyDescent="0.3">
      <c r="A1335" t="s">
        <v>80</v>
      </c>
      <c r="B1335" s="33"/>
      <c r="C1335" s="33"/>
      <c r="D1335" s="80"/>
      <c r="E1335" s="34"/>
      <c r="F1335" s="34"/>
      <c r="G1335" s="35"/>
      <c r="H1335" s="35"/>
      <c r="I1335" s="35"/>
      <c r="J1335" s="35"/>
      <c r="K1335" s="34"/>
      <c r="L1335" s="34"/>
      <c r="M1335" s="34"/>
      <c r="N1335" s="36" t="e">
        <f t="shared" si="22"/>
        <v>#DIV/0!</v>
      </c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</row>
    <row r="1336" spans="1:27" ht="12.75" customHeight="1" x14ac:dyDescent="0.3">
      <c r="A1336" t="s">
        <v>80</v>
      </c>
      <c r="B1336" s="33"/>
      <c r="C1336" s="33"/>
      <c r="D1336" s="80"/>
      <c r="E1336" s="34"/>
      <c r="F1336" s="34"/>
      <c r="G1336" s="35"/>
      <c r="H1336" s="35"/>
      <c r="I1336" s="35"/>
      <c r="J1336" s="35"/>
      <c r="K1336" s="34"/>
      <c r="L1336" s="34"/>
      <c r="M1336" s="34"/>
      <c r="N1336" s="36" t="e">
        <f t="shared" si="22"/>
        <v>#DIV/0!</v>
      </c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</row>
    <row r="1337" spans="1:27" ht="12.75" customHeight="1" x14ac:dyDescent="0.3">
      <c r="A1337" t="s">
        <v>80</v>
      </c>
      <c r="B1337" s="33"/>
      <c r="C1337" s="33"/>
      <c r="D1337" s="80"/>
      <c r="E1337" s="34"/>
      <c r="F1337" s="34"/>
      <c r="G1337" s="35"/>
      <c r="H1337" s="35"/>
      <c r="I1337" s="35"/>
      <c r="J1337" s="35"/>
      <c r="K1337" s="34"/>
      <c r="L1337" s="34"/>
      <c r="M1337" s="34"/>
      <c r="N1337" s="36" t="e">
        <f t="shared" si="22"/>
        <v>#DIV/0!</v>
      </c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</row>
    <row r="1338" spans="1:27" ht="12.75" customHeight="1" x14ac:dyDescent="0.3">
      <c r="A1338" t="s">
        <v>80</v>
      </c>
      <c r="B1338" s="33"/>
      <c r="C1338" s="33"/>
      <c r="D1338" s="80"/>
      <c r="E1338" s="34"/>
      <c r="F1338" s="34"/>
      <c r="G1338" s="35"/>
      <c r="H1338" s="35"/>
      <c r="I1338" s="35"/>
      <c r="J1338" s="35"/>
      <c r="K1338" s="34"/>
      <c r="L1338" s="34"/>
      <c r="M1338" s="34"/>
      <c r="N1338" s="36" t="e">
        <f t="shared" si="22"/>
        <v>#DIV/0!</v>
      </c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</row>
    <row r="1339" spans="1:27" ht="12.75" customHeight="1" x14ac:dyDescent="0.3">
      <c r="A1339" t="s">
        <v>80</v>
      </c>
      <c r="B1339" s="33"/>
      <c r="C1339" s="33"/>
      <c r="D1339" s="80"/>
      <c r="E1339" s="34"/>
      <c r="F1339" s="34"/>
      <c r="G1339" s="35"/>
      <c r="H1339" s="35"/>
      <c r="I1339" s="35"/>
      <c r="J1339" s="35"/>
      <c r="K1339" s="34"/>
      <c r="L1339" s="34"/>
      <c r="M1339" s="34"/>
      <c r="N1339" s="36" t="e">
        <f t="shared" si="22"/>
        <v>#DIV/0!</v>
      </c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</row>
    <row r="1340" spans="1:27" ht="12.75" customHeight="1" x14ac:dyDescent="0.3">
      <c r="A1340" t="s">
        <v>80</v>
      </c>
      <c r="B1340" s="33"/>
      <c r="C1340" s="33"/>
      <c r="D1340" s="80"/>
      <c r="E1340" s="34"/>
      <c r="F1340" s="34"/>
      <c r="G1340" s="35"/>
      <c r="H1340" s="35"/>
      <c r="I1340" s="35"/>
      <c r="J1340" s="35"/>
      <c r="K1340" s="34"/>
      <c r="L1340" s="34"/>
      <c r="M1340" s="34"/>
      <c r="N1340" s="36" t="e">
        <f t="shared" si="22"/>
        <v>#DIV/0!</v>
      </c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</row>
    <row r="1341" spans="1:27" ht="12.75" customHeight="1" x14ac:dyDescent="0.3">
      <c r="A1341" t="s">
        <v>80</v>
      </c>
      <c r="B1341" s="33"/>
      <c r="C1341" s="33"/>
      <c r="D1341" s="80"/>
      <c r="E1341" s="34"/>
      <c r="F1341" s="34"/>
      <c r="G1341" s="35"/>
      <c r="H1341" s="35"/>
      <c r="I1341" s="35"/>
      <c r="J1341" s="35"/>
      <c r="K1341" s="34"/>
      <c r="L1341" s="34"/>
      <c r="M1341" s="34"/>
      <c r="N1341" s="36" t="e">
        <f t="shared" si="22"/>
        <v>#DIV/0!</v>
      </c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</row>
    <row r="1342" spans="1:27" ht="12.75" customHeight="1" x14ac:dyDescent="0.3">
      <c r="A1342" t="s">
        <v>80</v>
      </c>
      <c r="B1342" s="33"/>
      <c r="C1342" s="33"/>
      <c r="D1342" s="80"/>
      <c r="E1342" s="34"/>
      <c r="F1342" s="34"/>
      <c r="G1342" s="35"/>
      <c r="H1342" s="35"/>
      <c r="I1342" s="35"/>
      <c r="J1342" s="35"/>
      <c r="K1342" s="34"/>
      <c r="L1342" s="34"/>
      <c r="M1342" s="34"/>
      <c r="N1342" s="36" t="e">
        <f t="shared" si="22"/>
        <v>#DIV/0!</v>
      </c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</row>
    <row r="1343" spans="1:27" ht="12.75" customHeight="1" x14ac:dyDescent="0.3">
      <c r="A1343" t="s">
        <v>80</v>
      </c>
      <c r="B1343" s="33"/>
      <c r="C1343" s="33"/>
      <c r="D1343" s="80"/>
      <c r="E1343" s="34"/>
      <c r="F1343" s="34"/>
      <c r="G1343" s="35"/>
      <c r="H1343" s="35"/>
      <c r="I1343" s="35"/>
      <c r="J1343" s="35"/>
      <c r="K1343" s="34"/>
      <c r="L1343" s="34"/>
      <c r="M1343" s="34"/>
      <c r="N1343" s="36" t="e">
        <f t="shared" si="22"/>
        <v>#DIV/0!</v>
      </c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</row>
    <row r="1344" spans="1:27" ht="12.75" customHeight="1" x14ac:dyDescent="0.3">
      <c r="A1344" t="s">
        <v>80</v>
      </c>
      <c r="B1344" s="33"/>
      <c r="C1344" s="33"/>
      <c r="D1344" s="80"/>
      <c r="E1344" s="34"/>
      <c r="F1344" s="34"/>
      <c r="G1344" s="35"/>
      <c r="H1344" s="35"/>
      <c r="I1344" s="35"/>
      <c r="J1344" s="35"/>
      <c r="K1344" s="34"/>
      <c r="L1344" s="34"/>
      <c r="M1344" s="34"/>
      <c r="N1344" s="36" t="e">
        <f t="shared" si="22"/>
        <v>#DIV/0!</v>
      </c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</row>
    <row r="1345" spans="1:27" ht="12.75" customHeight="1" x14ac:dyDescent="0.3">
      <c r="A1345" t="s">
        <v>80</v>
      </c>
      <c r="B1345" s="33"/>
      <c r="C1345" s="33"/>
      <c r="D1345" s="80"/>
      <c r="E1345" s="34"/>
      <c r="F1345" s="34"/>
      <c r="G1345" s="35"/>
      <c r="H1345" s="35"/>
      <c r="I1345" s="35"/>
      <c r="J1345" s="35"/>
      <c r="K1345" s="34"/>
      <c r="L1345" s="34"/>
      <c r="M1345" s="34"/>
      <c r="N1345" s="36" t="e">
        <f t="shared" si="22"/>
        <v>#DIV/0!</v>
      </c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</row>
    <row r="1346" spans="1:27" ht="12.75" customHeight="1" x14ac:dyDescent="0.3">
      <c r="A1346" t="s">
        <v>80</v>
      </c>
      <c r="B1346" s="33"/>
      <c r="C1346" s="33"/>
      <c r="D1346" s="80"/>
      <c r="E1346" s="34"/>
      <c r="F1346" s="34"/>
      <c r="G1346" s="35"/>
      <c r="H1346" s="35"/>
      <c r="I1346" s="35"/>
      <c r="J1346" s="35"/>
      <c r="K1346" s="34"/>
      <c r="L1346" s="34"/>
      <c r="M1346" s="34"/>
      <c r="N1346" s="36" t="e">
        <f t="shared" si="22"/>
        <v>#DIV/0!</v>
      </c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</row>
    <row r="1347" spans="1:27" ht="12.75" customHeight="1" x14ac:dyDescent="0.3">
      <c r="A1347" t="s">
        <v>80</v>
      </c>
      <c r="B1347" s="33"/>
      <c r="C1347" s="33"/>
      <c r="D1347" s="80"/>
      <c r="E1347" s="34"/>
      <c r="F1347" s="34"/>
      <c r="G1347" s="35"/>
      <c r="H1347" s="35"/>
      <c r="I1347" s="35"/>
      <c r="J1347" s="35"/>
      <c r="K1347" s="34"/>
      <c r="L1347" s="34"/>
      <c r="M1347" s="34"/>
      <c r="N1347" s="36" t="e">
        <f t="shared" si="22"/>
        <v>#DIV/0!</v>
      </c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</row>
    <row r="1348" spans="1:27" ht="12.75" customHeight="1" x14ac:dyDescent="0.3">
      <c r="A1348" t="s">
        <v>80</v>
      </c>
      <c r="B1348" s="32"/>
      <c r="C1348" s="33"/>
      <c r="D1348" s="80"/>
      <c r="E1348" s="34"/>
      <c r="F1348" s="34"/>
      <c r="G1348" s="35"/>
      <c r="H1348" s="35"/>
      <c r="I1348" s="35"/>
      <c r="J1348" s="35"/>
      <c r="K1348" s="34"/>
      <c r="L1348" s="34"/>
      <c r="M1348" s="34"/>
      <c r="N1348" s="36" t="e">
        <f t="shared" si="22"/>
        <v>#DIV/0!</v>
      </c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</row>
    <row r="1349" spans="1:27" ht="12.75" customHeight="1" x14ac:dyDescent="0.3">
      <c r="A1349" t="s">
        <v>80</v>
      </c>
      <c r="B1349" s="33"/>
      <c r="C1349" s="33"/>
      <c r="D1349" s="80"/>
      <c r="E1349" s="34"/>
      <c r="F1349" s="34"/>
      <c r="G1349" s="35"/>
      <c r="H1349" s="35"/>
      <c r="I1349" s="35"/>
      <c r="J1349" s="35"/>
      <c r="K1349" s="34"/>
      <c r="L1349" s="34"/>
      <c r="M1349" s="34"/>
      <c r="N1349" s="36" t="e">
        <f t="shared" si="22"/>
        <v>#DIV/0!</v>
      </c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</row>
    <row r="1350" spans="1:27" ht="12.75" customHeight="1" x14ac:dyDescent="0.3">
      <c r="A1350" t="s">
        <v>80</v>
      </c>
      <c r="B1350" s="33"/>
      <c r="C1350" s="33"/>
      <c r="D1350" s="80"/>
      <c r="E1350" s="34"/>
      <c r="F1350" s="34"/>
      <c r="G1350" s="35"/>
      <c r="H1350" s="35"/>
      <c r="I1350" s="35"/>
      <c r="J1350" s="35"/>
      <c r="K1350" s="34"/>
      <c r="L1350" s="34"/>
      <c r="M1350" s="34"/>
      <c r="N1350" s="36" t="e">
        <f t="shared" si="22"/>
        <v>#DIV/0!</v>
      </c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</row>
    <row r="1351" spans="1:27" ht="12.75" customHeight="1" x14ac:dyDescent="0.3">
      <c r="A1351" t="s">
        <v>80</v>
      </c>
      <c r="B1351" s="33"/>
      <c r="C1351" s="33"/>
      <c r="D1351" s="80"/>
      <c r="E1351" s="34"/>
      <c r="F1351" s="34"/>
      <c r="G1351" s="35"/>
      <c r="H1351" s="35"/>
      <c r="I1351" s="35"/>
      <c r="J1351" s="35"/>
      <c r="K1351" s="34"/>
      <c r="L1351" s="34"/>
      <c r="M1351" s="34"/>
      <c r="N1351" s="36" t="e">
        <f t="shared" si="22"/>
        <v>#DIV/0!</v>
      </c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</row>
    <row r="1352" spans="1:27" ht="12.75" customHeight="1" x14ac:dyDescent="0.3">
      <c r="A1352" t="s">
        <v>80</v>
      </c>
      <c r="B1352" s="33"/>
      <c r="C1352" s="33"/>
      <c r="D1352" s="80"/>
      <c r="E1352" s="34"/>
      <c r="F1352" s="34"/>
      <c r="G1352" s="35"/>
      <c r="H1352" s="35"/>
      <c r="I1352" s="35"/>
      <c r="J1352" s="35"/>
      <c r="K1352" s="34"/>
      <c r="L1352" s="34"/>
      <c r="M1352" s="34"/>
      <c r="N1352" s="36" t="e">
        <f t="shared" si="22"/>
        <v>#DIV/0!</v>
      </c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</row>
    <row r="1353" spans="1:27" ht="12.75" customHeight="1" x14ac:dyDescent="0.3">
      <c r="A1353" t="s">
        <v>80</v>
      </c>
      <c r="B1353" s="33"/>
      <c r="C1353" s="33"/>
      <c r="D1353" s="80"/>
      <c r="E1353" s="34"/>
      <c r="F1353" s="34"/>
      <c r="G1353" s="35"/>
      <c r="H1353" s="35"/>
      <c r="I1353" s="35"/>
      <c r="J1353" s="35"/>
      <c r="K1353" s="34"/>
      <c r="L1353" s="34"/>
      <c r="M1353" s="34"/>
      <c r="N1353" s="36" t="e">
        <f t="shared" si="22"/>
        <v>#DIV/0!</v>
      </c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</row>
    <row r="1354" spans="1:27" ht="12.75" customHeight="1" x14ac:dyDescent="0.3">
      <c r="A1354" t="s">
        <v>80</v>
      </c>
      <c r="B1354" s="33"/>
      <c r="C1354" s="33"/>
      <c r="D1354" s="80"/>
      <c r="E1354" s="34"/>
      <c r="F1354" s="34"/>
      <c r="G1354" s="35"/>
      <c r="H1354" s="35"/>
      <c r="I1354" s="35"/>
      <c r="J1354" s="35"/>
      <c r="K1354" s="34"/>
      <c r="L1354" s="34"/>
      <c r="M1354" s="34"/>
      <c r="N1354" s="36" t="e">
        <f t="shared" si="22"/>
        <v>#DIV/0!</v>
      </c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</row>
    <row r="1355" spans="1:27" ht="12.75" customHeight="1" x14ac:dyDescent="0.3">
      <c r="A1355" t="s">
        <v>80</v>
      </c>
      <c r="B1355" s="33"/>
      <c r="C1355" s="33"/>
      <c r="D1355" s="80"/>
      <c r="E1355" s="34"/>
      <c r="F1355" s="34"/>
      <c r="G1355" s="35"/>
      <c r="H1355" s="35"/>
      <c r="I1355" s="35"/>
      <c r="J1355" s="35"/>
      <c r="K1355" s="34"/>
      <c r="L1355" s="34"/>
      <c r="M1355" s="34"/>
      <c r="N1355" s="36" t="e">
        <f t="shared" si="22"/>
        <v>#DIV/0!</v>
      </c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</row>
    <row r="1356" spans="1:27" ht="12.75" customHeight="1" x14ac:dyDescent="0.3">
      <c r="A1356" t="s">
        <v>80</v>
      </c>
      <c r="B1356" s="33"/>
      <c r="C1356" s="33"/>
      <c r="D1356" s="80"/>
      <c r="E1356" s="34"/>
      <c r="F1356" s="34"/>
      <c r="G1356" s="35"/>
      <c r="H1356" s="35"/>
      <c r="I1356" s="35"/>
      <c r="J1356" s="35"/>
      <c r="K1356" s="34"/>
      <c r="L1356" s="34"/>
      <c r="M1356" s="34"/>
      <c r="N1356" s="36" t="e">
        <f t="shared" si="22"/>
        <v>#DIV/0!</v>
      </c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</row>
    <row r="1357" spans="1:27" ht="12.75" customHeight="1" x14ac:dyDescent="0.3">
      <c r="A1357" t="s">
        <v>80</v>
      </c>
      <c r="B1357" s="33"/>
      <c r="C1357" s="33"/>
      <c r="D1357" s="80"/>
      <c r="E1357" s="34"/>
      <c r="F1357" s="34"/>
      <c r="G1357" s="35"/>
      <c r="H1357" s="35"/>
      <c r="I1357" s="35"/>
      <c r="J1357" s="35"/>
      <c r="K1357" s="34"/>
      <c r="L1357" s="34"/>
      <c r="M1357" s="34"/>
      <c r="N1357" s="36" t="e">
        <f t="shared" si="22"/>
        <v>#DIV/0!</v>
      </c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</row>
    <row r="1358" spans="1:27" ht="12.75" customHeight="1" x14ac:dyDescent="0.3">
      <c r="A1358" t="s">
        <v>80</v>
      </c>
      <c r="B1358" s="33"/>
      <c r="C1358" s="33"/>
      <c r="D1358" s="80"/>
      <c r="E1358" s="34"/>
      <c r="F1358" s="34"/>
      <c r="G1358" s="35"/>
      <c r="H1358" s="35"/>
      <c r="I1358" s="35"/>
      <c r="J1358" s="35"/>
      <c r="K1358" s="34"/>
      <c r="L1358" s="34"/>
      <c r="M1358" s="34"/>
      <c r="N1358" s="36" t="e">
        <f t="shared" si="22"/>
        <v>#DIV/0!</v>
      </c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</row>
    <row r="1359" spans="1:27" ht="12.75" customHeight="1" x14ac:dyDescent="0.3">
      <c r="A1359" t="s">
        <v>80</v>
      </c>
      <c r="B1359" s="33"/>
      <c r="C1359" s="33"/>
      <c r="D1359" s="80"/>
      <c r="E1359" s="34"/>
      <c r="F1359" s="34"/>
      <c r="G1359" s="35"/>
      <c r="H1359" s="35"/>
      <c r="I1359" s="35"/>
      <c r="J1359" s="35"/>
      <c r="K1359" s="34"/>
      <c r="L1359" s="34"/>
      <c r="M1359" s="34"/>
      <c r="N1359" s="36" t="e">
        <f t="shared" si="22"/>
        <v>#DIV/0!</v>
      </c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</row>
    <row r="1360" spans="1:27" ht="12.75" customHeight="1" x14ac:dyDescent="0.3">
      <c r="A1360" t="s">
        <v>80</v>
      </c>
      <c r="B1360" s="33"/>
      <c r="C1360" s="33"/>
      <c r="D1360" s="80"/>
      <c r="E1360" s="34"/>
      <c r="F1360" s="34"/>
      <c r="G1360" s="35"/>
      <c r="H1360" s="35"/>
      <c r="I1360" s="35"/>
      <c r="J1360" s="35"/>
      <c r="K1360" s="34"/>
      <c r="L1360" s="34"/>
      <c r="M1360" s="34"/>
      <c r="N1360" s="36" t="e">
        <f t="shared" si="22"/>
        <v>#DIV/0!</v>
      </c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</row>
    <row r="1361" spans="1:27" ht="12.75" customHeight="1" x14ac:dyDescent="0.3">
      <c r="A1361" t="s">
        <v>80</v>
      </c>
      <c r="B1361" s="33"/>
      <c r="C1361" s="33"/>
      <c r="D1361" s="80"/>
      <c r="E1361" s="34"/>
      <c r="F1361" s="34"/>
      <c r="G1361" s="35"/>
      <c r="H1361" s="35"/>
      <c r="I1361" s="35"/>
      <c r="J1361" s="35"/>
      <c r="K1361" s="34"/>
      <c r="L1361" s="34"/>
      <c r="M1361" s="34"/>
      <c r="N1361" s="36" t="e">
        <f t="shared" si="22"/>
        <v>#DIV/0!</v>
      </c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</row>
    <row r="1362" spans="1:27" ht="12.75" customHeight="1" x14ac:dyDescent="0.3">
      <c r="A1362" t="s">
        <v>80</v>
      </c>
      <c r="B1362" s="33"/>
      <c r="C1362" s="33"/>
      <c r="D1362" s="80"/>
      <c r="E1362" s="34"/>
      <c r="F1362" s="34"/>
      <c r="G1362" s="35"/>
      <c r="H1362" s="35"/>
      <c r="I1362" s="35"/>
      <c r="J1362" s="35"/>
      <c r="K1362" s="34"/>
      <c r="L1362" s="34"/>
      <c r="M1362" s="34"/>
      <c r="N1362" s="36" t="e">
        <f t="shared" si="22"/>
        <v>#DIV/0!</v>
      </c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</row>
    <row r="1363" spans="1:27" ht="12.75" customHeight="1" x14ac:dyDescent="0.3">
      <c r="A1363" t="s">
        <v>80</v>
      </c>
      <c r="B1363" s="33"/>
      <c r="C1363" s="33"/>
      <c r="D1363" s="80"/>
      <c r="E1363" s="34"/>
      <c r="F1363" s="34"/>
      <c r="G1363" s="35"/>
      <c r="H1363" s="35"/>
      <c r="I1363" s="35"/>
      <c r="J1363" s="35"/>
      <c r="K1363" s="34"/>
      <c r="L1363" s="34"/>
      <c r="M1363" s="34"/>
      <c r="N1363" s="36" t="e">
        <f t="shared" si="22"/>
        <v>#DIV/0!</v>
      </c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</row>
    <row r="1364" spans="1:27" ht="12.75" customHeight="1" x14ac:dyDescent="0.3">
      <c r="A1364" t="s">
        <v>80</v>
      </c>
      <c r="B1364" s="32"/>
      <c r="C1364" s="33"/>
      <c r="D1364" s="80"/>
      <c r="E1364" s="34"/>
      <c r="F1364" s="34"/>
      <c r="G1364" s="35"/>
      <c r="H1364" s="35"/>
      <c r="I1364" s="35"/>
      <c r="J1364" s="35"/>
      <c r="K1364" s="34"/>
      <c r="L1364" s="34"/>
      <c r="M1364" s="34"/>
      <c r="N1364" s="36" t="e">
        <f t="shared" si="22"/>
        <v>#DIV/0!</v>
      </c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</row>
    <row r="1365" spans="1:27" ht="12.75" customHeight="1" x14ac:dyDescent="0.3">
      <c r="A1365" t="s">
        <v>80</v>
      </c>
      <c r="B1365" s="33"/>
      <c r="C1365" s="33"/>
      <c r="D1365" s="80"/>
      <c r="E1365" s="34"/>
      <c r="F1365" s="34"/>
      <c r="G1365" s="35"/>
      <c r="H1365" s="35"/>
      <c r="I1365" s="35"/>
      <c r="J1365" s="35"/>
      <c r="K1365" s="34"/>
      <c r="L1365" s="34"/>
      <c r="M1365" s="34"/>
      <c r="N1365" s="36" t="e">
        <f t="shared" si="22"/>
        <v>#DIV/0!</v>
      </c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</row>
    <row r="1366" spans="1:27" ht="12.75" customHeight="1" x14ac:dyDescent="0.3">
      <c r="A1366" t="s">
        <v>80</v>
      </c>
      <c r="B1366" s="32"/>
      <c r="C1366" s="33"/>
      <c r="D1366" s="80"/>
      <c r="E1366" s="34"/>
      <c r="F1366" s="34"/>
      <c r="G1366" s="35"/>
      <c r="H1366" s="35"/>
      <c r="I1366" s="35"/>
      <c r="J1366" s="35"/>
      <c r="K1366" s="34"/>
      <c r="L1366" s="34"/>
      <c r="M1366" s="34"/>
      <c r="N1366" s="36" t="e">
        <f t="shared" si="22"/>
        <v>#DIV/0!</v>
      </c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</row>
    <row r="1367" spans="1:27" ht="12.75" customHeight="1" x14ac:dyDescent="0.3">
      <c r="A1367" t="s">
        <v>80</v>
      </c>
      <c r="B1367" s="33"/>
      <c r="C1367" s="33"/>
      <c r="D1367" s="80"/>
      <c r="E1367" s="34"/>
      <c r="F1367" s="34"/>
      <c r="G1367" s="35"/>
      <c r="H1367" s="35"/>
      <c r="I1367" s="35"/>
      <c r="J1367" s="35"/>
      <c r="K1367" s="34"/>
      <c r="L1367" s="34"/>
      <c r="M1367" s="34"/>
      <c r="N1367" s="36" t="e">
        <f t="shared" si="22"/>
        <v>#DIV/0!</v>
      </c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</row>
    <row r="1368" spans="1:27" ht="12.75" customHeight="1" x14ac:dyDescent="0.3">
      <c r="A1368" t="s">
        <v>80</v>
      </c>
      <c r="B1368" s="33"/>
      <c r="C1368" s="33"/>
      <c r="D1368" s="80"/>
      <c r="E1368" s="34"/>
      <c r="F1368" s="34"/>
      <c r="G1368" s="35"/>
      <c r="H1368" s="35"/>
      <c r="I1368" s="35"/>
      <c r="J1368" s="35"/>
      <c r="K1368" s="34"/>
      <c r="L1368" s="34"/>
      <c r="M1368" s="34"/>
      <c r="N1368" s="36" t="e">
        <f t="shared" si="22"/>
        <v>#DIV/0!</v>
      </c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</row>
    <row r="1369" spans="1:27" ht="12.75" customHeight="1" x14ac:dyDescent="0.3">
      <c r="A1369" t="s">
        <v>80</v>
      </c>
      <c r="B1369" s="33"/>
      <c r="C1369" s="33"/>
      <c r="D1369" s="80"/>
      <c r="E1369" s="34"/>
      <c r="F1369" s="34"/>
      <c r="G1369" s="35"/>
      <c r="H1369" s="35"/>
      <c r="I1369" s="35"/>
      <c r="J1369" s="35"/>
      <c r="K1369" s="34"/>
      <c r="L1369" s="34"/>
      <c r="M1369" s="34"/>
      <c r="N1369" s="36" t="e">
        <f t="shared" si="22"/>
        <v>#DIV/0!</v>
      </c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</row>
    <row r="1370" spans="1:27" ht="12.75" customHeight="1" x14ac:dyDescent="0.3">
      <c r="A1370" t="s">
        <v>80</v>
      </c>
      <c r="B1370" s="33"/>
      <c r="C1370" s="33"/>
      <c r="D1370" s="80"/>
      <c r="E1370" s="34"/>
      <c r="F1370" s="34"/>
      <c r="G1370" s="35"/>
      <c r="H1370" s="35"/>
      <c r="I1370" s="35"/>
      <c r="J1370" s="35"/>
      <c r="K1370" s="34"/>
      <c r="L1370" s="34"/>
      <c r="M1370" s="34"/>
      <c r="N1370" s="36" t="e">
        <f t="shared" si="22"/>
        <v>#DIV/0!</v>
      </c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</row>
    <row r="1371" spans="1:27" ht="12.75" customHeight="1" x14ac:dyDescent="0.3">
      <c r="A1371" t="s">
        <v>80</v>
      </c>
      <c r="B1371" s="32"/>
      <c r="C1371" s="33"/>
      <c r="D1371" s="80"/>
      <c r="E1371" s="34"/>
      <c r="F1371" s="34"/>
      <c r="G1371" s="35"/>
      <c r="H1371" s="35"/>
      <c r="I1371" s="35"/>
      <c r="J1371" s="35"/>
      <c r="K1371" s="34"/>
      <c r="L1371" s="34"/>
      <c r="M1371" s="34"/>
      <c r="N1371" s="36" t="e">
        <f t="shared" si="22"/>
        <v>#DIV/0!</v>
      </c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</row>
    <row r="1372" spans="1:27" ht="12.75" customHeight="1" x14ac:dyDescent="0.3">
      <c r="A1372" t="s">
        <v>80</v>
      </c>
      <c r="B1372" s="33"/>
      <c r="C1372" s="33"/>
      <c r="D1372" s="80"/>
      <c r="E1372" s="34"/>
      <c r="F1372" s="34"/>
      <c r="G1372" s="35"/>
      <c r="H1372" s="35"/>
      <c r="I1372" s="35"/>
      <c r="J1372" s="35"/>
      <c r="K1372" s="34"/>
      <c r="L1372" s="34"/>
      <c r="M1372" s="34"/>
      <c r="N1372" s="36" t="e">
        <f t="shared" si="22"/>
        <v>#DIV/0!</v>
      </c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</row>
    <row r="1373" spans="1:27" ht="12.75" customHeight="1" x14ac:dyDescent="0.3">
      <c r="A1373" t="s">
        <v>80</v>
      </c>
      <c r="B1373" s="33"/>
      <c r="C1373" s="33"/>
      <c r="D1373" s="80"/>
      <c r="E1373" s="34"/>
      <c r="F1373" s="34"/>
      <c r="G1373" s="35"/>
      <c r="H1373" s="35"/>
      <c r="I1373" s="35"/>
      <c r="J1373" s="35"/>
      <c r="K1373" s="34"/>
      <c r="L1373" s="34"/>
      <c r="M1373" s="34"/>
      <c r="N1373" s="36" t="e">
        <f t="shared" si="22"/>
        <v>#DIV/0!</v>
      </c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</row>
    <row r="1374" spans="1:27" ht="12.75" customHeight="1" x14ac:dyDescent="0.3">
      <c r="A1374" t="s">
        <v>80</v>
      </c>
      <c r="B1374" s="33"/>
      <c r="C1374" s="33"/>
      <c r="D1374" s="80"/>
      <c r="E1374" s="34"/>
      <c r="F1374" s="34"/>
      <c r="G1374" s="35"/>
      <c r="H1374" s="35"/>
      <c r="I1374" s="35"/>
      <c r="J1374" s="35"/>
      <c r="K1374" s="34"/>
      <c r="L1374" s="34"/>
      <c r="M1374" s="34"/>
      <c r="N1374" s="36" t="e">
        <f t="shared" ref="N1374:N1437" si="23">L1374/I1374</f>
        <v>#DIV/0!</v>
      </c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</row>
    <row r="1375" spans="1:27" ht="12.75" customHeight="1" x14ac:dyDescent="0.3">
      <c r="A1375" t="s">
        <v>80</v>
      </c>
      <c r="B1375" s="33"/>
      <c r="C1375" s="33"/>
      <c r="D1375" s="80"/>
      <c r="E1375" s="34"/>
      <c r="F1375" s="34"/>
      <c r="G1375" s="35"/>
      <c r="H1375" s="35"/>
      <c r="I1375" s="35"/>
      <c r="J1375" s="35"/>
      <c r="K1375" s="34"/>
      <c r="L1375" s="34"/>
      <c r="M1375" s="34"/>
      <c r="N1375" s="36" t="e">
        <f t="shared" si="23"/>
        <v>#DIV/0!</v>
      </c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</row>
    <row r="1376" spans="1:27" ht="12.75" customHeight="1" x14ac:dyDescent="0.3">
      <c r="A1376" t="s">
        <v>80</v>
      </c>
      <c r="B1376" s="33"/>
      <c r="C1376" s="33"/>
      <c r="D1376" s="80"/>
      <c r="E1376" s="34"/>
      <c r="F1376" s="34"/>
      <c r="G1376" s="35"/>
      <c r="H1376" s="35"/>
      <c r="I1376" s="35"/>
      <c r="J1376" s="35"/>
      <c r="K1376" s="34"/>
      <c r="L1376" s="34"/>
      <c r="M1376" s="34"/>
      <c r="N1376" s="36" t="e">
        <f t="shared" si="23"/>
        <v>#DIV/0!</v>
      </c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</row>
    <row r="1377" spans="1:27" ht="12.75" customHeight="1" x14ac:dyDescent="0.3">
      <c r="A1377" t="s">
        <v>80</v>
      </c>
      <c r="B1377" s="33"/>
      <c r="C1377" s="33"/>
      <c r="D1377" s="80"/>
      <c r="E1377" s="34"/>
      <c r="F1377" s="34"/>
      <c r="G1377" s="35"/>
      <c r="H1377" s="35"/>
      <c r="I1377" s="35"/>
      <c r="J1377" s="35"/>
      <c r="K1377" s="34"/>
      <c r="L1377" s="34"/>
      <c r="M1377" s="34"/>
      <c r="N1377" s="36" t="e">
        <f t="shared" si="23"/>
        <v>#DIV/0!</v>
      </c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</row>
    <row r="1378" spans="1:27" ht="12.75" customHeight="1" x14ac:dyDescent="0.3">
      <c r="A1378" t="s">
        <v>80</v>
      </c>
      <c r="B1378" s="33"/>
      <c r="C1378" s="33"/>
      <c r="D1378" s="80"/>
      <c r="E1378" s="34"/>
      <c r="F1378" s="34"/>
      <c r="G1378" s="35"/>
      <c r="H1378" s="35"/>
      <c r="I1378" s="35"/>
      <c r="J1378" s="35"/>
      <c r="K1378" s="34"/>
      <c r="L1378" s="34"/>
      <c r="M1378" s="34"/>
      <c r="N1378" s="36" t="e">
        <f t="shared" si="23"/>
        <v>#DIV/0!</v>
      </c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</row>
    <row r="1379" spans="1:27" ht="12.75" customHeight="1" x14ac:dyDescent="0.3">
      <c r="A1379" t="s">
        <v>80</v>
      </c>
      <c r="B1379" s="33"/>
      <c r="C1379" s="33"/>
      <c r="D1379" s="80"/>
      <c r="E1379" s="34"/>
      <c r="F1379" s="34"/>
      <c r="G1379" s="35"/>
      <c r="H1379" s="35"/>
      <c r="I1379" s="35"/>
      <c r="J1379" s="35"/>
      <c r="K1379" s="34"/>
      <c r="L1379" s="34"/>
      <c r="M1379" s="34"/>
      <c r="N1379" s="36" t="e">
        <f t="shared" si="23"/>
        <v>#DIV/0!</v>
      </c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</row>
    <row r="1380" spans="1:27" ht="12.75" customHeight="1" x14ac:dyDescent="0.3">
      <c r="A1380" t="s">
        <v>80</v>
      </c>
      <c r="B1380" s="33"/>
      <c r="C1380" s="33"/>
      <c r="D1380" s="80"/>
      <c r="E1380" s="34"/>
      <c r="F1380" s="34"/>
      <c r="G1380" s="35"/>
      <c r="H1380" s="35"/>
      <c r="I1380" s="35"/>
      <c r="J1380" s="35"/>
      <c r="K1380" s="34"/>
      <c r="L1380" s="34"/>
      <c r="M1380" s="34"/>
      <c r="N1380" s="36" t="e">
        <f t="shared" si="23"/>
        <v>#DIV/0!</v>
      </c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</row>
    <row r="1381" spans="1:27" ht="12.75" customHeight="1" x14ac:dyDescent="0.3">
      <c r="A1381" t="s">
        <v>80</v>
      </c>
      <c r="B1381" s="33"/>
      <c r="C1381" s="33"/>
      <c r="D1381" s="80"/>
      <c r="E1381" s="34"/>
      <c r="F1381" s="34"/>
      <c r="G1381" s="35"/>
      <c r="H1381" s="35"/>
      <c r="I1381" s="35"/>
      <c r="J1381" s="35"/>
      <c r="K1381" s="34"/>
      <c r="L1381" s="34"/>
      <c r="M1381" s="34"/>
      <c r="N1381" s="36" t="e">
        <f t="shared" si="23"/>
        <v>#DIV/0!</v>
      </c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</row>
    <row r="1382" spans="1:27" ht="12.75" customHeight="1" x14ac:dyDescent="0.3">
      <c r="A1382" t="s">
        <v>80</v>
      </c>
      <c r="B1382" s="33"/>
      <c r="C1382" s="33"/>
      <c r="D1382" s="80"/>
      <c r="E1382" s="34"/>
      <c r="F1382" s="34"/>
      <c r="G1382" s="35"/>
      <c r="H1382" s="35"/>
      <c r="I1382" s="35"/>
      <c r="J1382" s="35"/>
      <c r="K1382" s="34"/>
      <c r="L1382" s="34"/>
      <c r="M1382" s="34"/>
      <c r="N1382" s="36" t="e">
        <f t="shared" si="23"/>
        <v>#DIV/0!</v>
      </c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</row>
    <row r="1383" spans="1:27" ht="12.75" customHeight="1" x14ac:dyDescent="0.3">
      <c r="A1383" t="s">
        <v>80</v>
      </c>
      <c r="B1383" s="33"/>
      <c r="C1383" s="33"/>
      <c r="D1383" s="80"/>
      <c r="E1383" s="34"/>
      <c r="F1383" s="34"/>
      <c r="G1383" s="35"/>
      <c r="H1383" s="35"/>
      <c r="I1383" s="35"/>
      <c r="J1383" s="35"/>
      <c r="K1383" s="34"/>
      <c r="L1383" s="34"/>
      <c r="M1383" s="34"/>
      <c r="N1383" s="36" t="e">
        <f t="shared" si="23"/>
        <v>#DIV/0!</v>
      </c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</row>
    <row r="1384" spans="1:27" ht="12.75" customHeight="1" x14ac:dyDescent="0.3">
      <c r="A1384" t="s">
        <v>80</v>
      </c>
      <c r="B1384" s="33"/>
      <c r="C1384" s="33"/>
      <c r="D1384" s="80"/>
      <c r="E1384" s="34"/>
      <c r="F1384" s="34"/>
      <c r="G1384" s="35"/>
      <c r="H1384" s="35"/>
      <c r="I1384" s="35"/>
      <c r="J1384" s="35"/>
      <c r="K1384" s="34"/>
      <c r="L1384" s="34"/>
      <c r="M1384" s="34"/>
      <c r="N1384" s="36" t="e">
        <f t="shared" si="23"/>
        <v>#DIV/0!</v>
      </c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</row>
    <row r="1385" spans="1:27" ht="12.75" customHeight="1" x14ac:dyDescent="0.3">
      <c r="A1385" t="s">
        <v>80</v>
      </c>
      <c r="B1385" s="33"/>
      <c r="C1385" s="33"/>
      <c r="D1385" s="80"/>
      <c r="E1385" s="34"/>
      <c r="F1385" s="34"/>
      <c r="G1385" s="35"/>
      <c r="H1385" s="35"/>
      <c r="I1385" s="35"/>
      <c r="J1385" s="35"/>
      <c r="K1385" s="34"/>
      <c r="L1385" s="34"/>
      <c r="M1385" s="34"/>
      <c r="N1385" s="36" t="e">
        <f t="shared" si="23"/>
        <v>#DIV/0!</v>
      </c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</row>
    <row r="1386" spans="1:27" ht="12.75" customHeight="1" x14ac:dyDescent="0.3">
      <c r="A1386" t="s">
        <v>80</v>
      </c>
      <c r="B1386" s="33"/>
      <c r="C1386" s="33"/>
      <c r="D1386" s="80"/>
      <c r="E1386" s="34"/>
      <c r="F1386" s="34"/>
      <c r="G1386" s="35"/>
      <c r="H1386" s="35"/>
      <c r="I1386" s="35"/>
      <c r="J1386" s="35"/>
      <c r="K1386" s="34"/>
      <c r="L1386" s="34"/>
      <c r="M1386" s="34"/>
      <c r="N1386" s="36" t="e">
        <f t="shared" si="23"/>
        <v>#DIV/0!</v>
      </c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</row>
    <row r="1387" spans="1:27" ht="12.75" customHeight="1" x14ac:dyDescent="0.3">
      <c r="A1387" t="s">
        <v>80</v>
      </c>
      <c r="B1387" s="33"/>
      <c r="C1387" s="33"/>
      <c r="D1387" s="80"/>
      <c r="E1387" s="34"/>
      <c r="F1387" s="34"/>
      <c r="G1387" s="35"/>
      <c r="H1387" s="35"/>
      <c r="I1387" s="35"/>
      <c r="J1387" s="35"/>
      <c r="K1387" s="34"/>
      <c r="L1387" s="34"/>
      <c r="M1387" s="34"/>
      <c r="N1387" s="36" t="e">
        <f t="shared" si="23"/>
        <v>#DIV/0!</v>
      </c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</row>
    <row r="1388" spans="1:27" ht="12.75" customHeight="1" x14ac:dyDescent="0.3">
      <c r="A1388" t="s">
        <v>80</v>
      </c>
      <c r="B1388" s="33"/>
      <c r="C1388" s="33"/>
      <c r="D1388" s="80"/>
      <c r="E1388" s="34"/>
      <c r="F1388" s="34"/>
      <c r="G1388" s="35"/>
      <c r="H1388" s="35"/>
      <c r="I1388" s="35"/>
      <c r="J1388" s="35"/>
      <c r="K1388" s="34"/>
      <c r="L1388" s="34"/>
      <c r="M1388" s="34"/>
      <c r="N1388" s="36" t="e">
        <f t="shared" si="23"/>
        <v>#DIV/0!</v>
      </c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</row>
    <row r="1389" spans="1:27" ht="12.75" customHeight="1" x14ac:dyDescent="0.3">
      <c r="A1389" t="s">
        <v>80</v>
      </c>
      <c r="B1389" s="33"/>
      <c r="C1389" s="33"/>
      <c r="D1389" s="80"/>
      <c r="E1389" s="34"/>
      <c r="F1389" s="34"/>
      <c r="G1389" s="35"/>
      <c r="H1389" s="35"/>
      <c r="I1389" s="35"/>
      <c r="J1389" s="35"/>
      <c r="K1389" s="34"/>
      <c r="L1389" s="34"/>
      <c r="M1389" s="34"/>
      <c r="N1389" s="36" t="e">
        <f t="shared" si="23"/>
        <v>#DIV/0!</v>
      </c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</row>
    <row r="1390" spans="1:27" ht="12.75" customHeight="1" x14ac:dyDescent="0.3">
      <c r="A1390" t="s">
        <v>80</v>
      </c>
      <c r="B1390" s="33"/>
      <c r="C1390" s="33"/>
      <c r="D1390" s="80"/>
      <c r="E1390" s="34"/>
      <c r="F1390" s="34"/>
      <c r="G1390" s="35"/>
      <c r="H1390" s="35"/>
      <c r="I1390" s="35"/>
      <c r="J1390" s="35"/>
      <c r="K1390" s="34"/>
      <c r="L1390" s="34"/>
      <c r="M1390" s="34"/>
      <c r="N1390" s="36" t="e">
        <f t="shared" si="23"/>
        <v>#DIV/0!</v>
      </c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</row>
    <row r="1391" spans="1:27" ht="12.75" customHeight="1" x14ac:dyDescent="0.3">
      <c r="A1391" t="s">
        <v>80</v>
      </c>
      <c r="B1391" s="33"/>
      <c r="C1391" s="33"/>
      <c r="D1391" s="80"/>
      <c r="E1391" s="34"/>
      <c r="F1391" s="34"/>
      <c r="G1391" s="35"/>
      <c r="H1391" s="35"/>
      <c r="I1391" s="35"/>
      <c r="J1391" s="35"/>
      <c r="K1391" s="34"/>
      <c r="L1391" s="34"/>
      <c r="M1391" s="34"/>
      <c r="N1391" s="36" t="e">
        <f t="shared" si="23"/>
        <v>#DIV/0!</v>
      </c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</row>
    <row r="1392" spans="1:27" ht="12.75" customHeight="1" x14ac:dyDescent="0.3">
      <c r="A1392" t="s">
        <v>80</v>
      </c>
      <c r="B1392" s="33"/>
      <c r="C1392" s="33"/>
      <c r="D1392" s="80"/>
      <c r="E1392" s="34"/>
      <c r="F1392" s="34"/>
      <c r="G1392" s="35"/>
      <c r="H1392" s="35"/>
      <c r="I1392" s="35"/>
      <c r="J1392" s="35"/>
      <c r="K1392" s="34"/>
      <c r="L1392" s="34"/>
      <c r="M1392" s="34"/>
      <c r="N1392" s="36" t="e">
        <f t="shared" si="23"/>
        <v>#DIV/0!</v>
      </c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</row>
    <row r="1393" spans="1:27" ht="12.75" customHeight="1" x14ac:dyDescent="0.3">
      <c r="A1393" t="s">
        <v>80</v>
      </c>
      <c r="B1393" s="32"/>
      <c r="C1393" s="33"/>
      <c r="D1393" s="80"/>
      <c r="E1393" s="34"/>
      <c r="F1393" s="34"/>
      <c r="G1393" s="35"/>
      <c r="H1393" s="35"/>
      <c r="I1393" s="35"/>
      <c r="J1393" s="35"/>
      <c r="K1393" s="34"/>
      <c r="L1393" s="34"/>
      <c r="M1393" s="34"/>
      <c r="N1393" s="36" t="e">
        <f t="shared" si="23"/>
        <v>#DIV/0!</v>
      </c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</row>
    <row r="1394" spans="1:27" ht="12.75" customHeight="1" x14ac:dyDescent="0.3">
      <c r="A1394" t="s">
        <v>80</v>
      </c>
      <c r="B1394" s="33"/>
      <c r="C1394" s="33"/>
      <c r="D1394" s="80"/>
      <c r="E1394" s="34"/>
      <c r="F1394" s="34"/>
      <c r="G1394" s="35"/>
      <c r="H1394" s="35"/>
      <c r="I1394" s="35"/>
      <c r="J1394" s="35"/>
      <c r="K1394" s="34"/>
      <c r="L1394" s="34"/>
      <c r="M1394" s="34"/>
      <c r="N1394" s="36" t="e">
        <f t="shared" si="23"/>
        <v>#DIV/0!</v>
      </c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</row>
    <row r="1395" spans="1:27" ht="12.75" customHeight="1" x14ac:dyDescent="0.3">
      <c r="A1395" t="s">
        <v>80</v>
      </c>
      <c r="B1395" s="33"/>
      <c r="C1395" s="33"/>
      <c r="D1395" s="80"/>
      <c r="E1395" s="34"/>
      <c r="F1395" s="34"/>
      <c r="G1395" s="35"/>
      <c r="H1395" s="35"/>
      <c r="I1395" s="35"/>
      <c r="J1395" s="35"/>
      <c r="K1395" s="34"/>
      <c r="L1395" s="34"/>
      <c r="M1395" s="34"/>
      <c r="N1395" s="36" t="e">
        <f t="shared" si="23"/>
        <v>#DIV/0!</v>
      </c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</row>
    <row r="1396" spans="1:27" ht="12.75" customHeight="1" x14ac:dyDescent="0.3">
      <c r="A1396" t="s">
        <v>80</v>
      </c>
      <c r="B1396" s="33"/>
      <c r="C1396" s="33"/>
      <c r="D1396" s="80"/>
      <c r="E1396" s="34"/>
      <c r="F1396" s="34"/>
      <c r="G1396" s="35"/>
      <c r="H1396" s="35"/>
      <c r="I1396" s="35"/>
      <c r="J1396" s="35"/>
      <c r="K1396" s="34"/>
      <c r="L1396" s="34"/>
      <c r="M1396" s="34"/>
      <c r="N1396" s="36" t="e">
        <f t="shared" si="23"/>
        <v>#DIV/0!</v>
      </c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</row>
    <row r="1397" spans="1:27" ht="12.75" customHeight="1" x14ac:dyDescent="0.3">
      <c r="A1397" t="s">
        <v>80</v>
      </c>
      <c r="B1397" s="33"/>
      <c r="C1397" s="33"/>
      <c r="D1397" s="80"/>
      <c r="E1397" s="34"/>
      <c r="F1397" s="34"/>
      <c r="G1397" s="35"/>
      <c r="H1397" s="35"/>
      <c r="I1397" s="35"/>
      <c r="J1397" s="35"/>
      <c r="K1397" s="34"/>
      <c r="L1397" s="34"/>
      <c r="M1397" s="34"/>
      <c r="N1397" s="36" t="e">
        <f t="shared" si="23"/>
        <v>#DIV/0!</v>
      </c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</row>
    <row r="1398" spans="1:27" ht="12.75" customHeight="1" x14ac:dyDescent="0.3">
      <c r="A1398" t="s">
        <v>80</v>
      </c>
      <c r="B1398" s="33"/>
      <c r="C1398" s="33"/>
      <c r="D1398" s="80"/>
      <c r="E1398" s="34"/>
      <c r="F1398" s="34"/>
      <c r="G1398" s="35"/>
      <c r="H1398" s="35"/>
      <c r="I1398" s="35"/>
      <c r="J1398" s="35"/>
      <c r="K1398" s="34"/>
      <c r="L1398" s="34"/>
      <c r="M1398" s="34"/>
      <c r="N1398" s="36" t="e">
        <f t="shared" si="23"/>
        <v>#DIV/0!</v>
      </c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</row>
    <row r="1399" spans="1:27" ht="12.75" customHeight="1" x14ac:dyDescent="0.3">
      <c r="A1399" t="s">
        <v>80</v>
      </c>
      <c r="B1399" s="33"/>
      <c r="C1399" s="33"/>
      <c r="D1399" s="80"/>
      <c r="E1399" s="34"/>
      <c r="F1399" s="34"/>
      <c r="G1399" s="35"/>
      <c r="H1399" s="35"/>
      <c r="I1399" s="35"/>
      <c r="J1399" s="35"/>
      <c r="K1399" s="34"/>
      <c r="L1399" s="34"/>
      <c r="M1399" s="34"/>
      <c r="N1399" s="36" t="e">
        <f t="shared" si="23"/>
        <v>#DIV/0!</v>
      </c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</row>
    <row r="1400" spans="1:27" ht="12.75" customHeight="1" x14ac:dyDescent="0.3">
      <c r="A1400" t="s">
        <v>80</v>
      </c>
      <c r="B1400" s="33"/>
      <c r="C1400" s="33"/>
      <c r="D1400" s="80"/>
      <c r="E1400" s="34"/>
      <c r="F1400" s="34"/>
      <c r="G1400" s="35"/>
      <c r="H1400" s="35"/>
      <c r="I1400" s="35"/>
      <c r="J1400" s="35"/>
      <c r="K1400" s="34"/>
      <c r="L1400" s="34"/>
      <c r="M1400" s="34"/>
      <c r="N1400" s="36" t="e">
        <f t="shared" si="23"/>
        <v>#DIV/0!</v>
      </c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</row>
    <row r="1401" spans="1:27" ht="12.75" customHeight="1" x14ac:dyDescent="0.3">
      <c r="A1401" t="s">
        <v>80</v>
      </c>
      <c r="B1401" s="33"/>
      <c r="C1401" s="33"/>
      <c r="D1401" s="80"/>
      <c r="E1401" s="34"/>
      <c r="F1401" s="34"/>
      <c r="G1401" s="35"/>
      <c r="H1401" s="35"/>
      <c r="I1401" s="35"/>
      <c r="J1401" s="35"/>
      <c r="K1401" s="34"/>
      <c r="L1401" s="34"/>
      <c r="M1401" s="34"/>
      <c r="N1401" s="36" t="e">
        <f t="shared" si="23"/>
        <v>#DIV/0!</v>
      </c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</row>
    <row r="1402" spans="1:27" ht="12.75" customHeight="1" x14ac:dyDescent="0.3">
      <c r="A1402" t="s">
        <v>80</v>
      </c>
      <c r="B1402" s="33"/>
      <c r="C1402" s="33"/>
      <c r="D1402" s="80"/>
      <c r="E1402" s="34"/>
      <c r="F1402" s="34"/>
      <c r="G1402" s="35"/>
      <c r="H1402" s="35"/>
      <c r="I1402" s="35"/>
      <c r="J1402" s="35"/>
      <c r="K1402" s="34"/>
      <c r="L1402" s="34"/>
      <c r="M1402" s="34"/>
      <c r="N1402" s="36" t="e">
        <f t="shared" si="23"/>
        <v>#DIV/0!</v>
      </c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</row>
    <row r="1403" spans="1:27" ht="12.75" customHeight="1" x14ac:dyDescent="0.3">
      <c r="A1403" t="s">
        <v>80</v>
      </c>
      <c r="B1403" s="32"/>
      <c r="C1403" s="33"/>
      <c r="D1403" s="80"/>
      <c r="E1403" s="34"/>
      <c r="F1403" s="34"/>
      <c r="G1403" s="35"/>
      <c r="H1403" s="35"/>
      <c r="I1403" s="35"/>
      <c r="J1403" s="35"/>
      <c r="K1403" s="34"/>
      <c r="L1403" s="34"/>
      <c r="M1403" s="34"/>
      <c r="N1403" s="36" t="e">
        <f t="shared" si="23"/>
        <v>#DIV/0!</v>
      </c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</row>
    <row r="1404" spans="1:27" ht="12.75" customHeight="1" x14ac:dyDescent="0.3">
      <c r="A1404" t="s">
        <v>80</v>
      </c>
      <c r="B1404" s="33"/>
      <c r="C1404" s="33"/>
      <c r="D1404" s="80"/>
      <c r="E1404" s="34"/>
      <c r="F1404" s="34"/>
      <c r="G1404" s="35"/>
      <c r="H1404" s="35"/>
      <c r="I1404" s="35"/>
      <c r="J1404" s="35"/>
      <c r="K1404" s="34"/>
      <c r="L1404" s="34"/>
      <c r="M1404" s="34"/>
      <c r="N1404" s="36" t="e">
        <f t="shared" si="23"/>
        <v>#DIV/0!</v>
      </c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</row>
    <row r="1405" spans="1:27" ht="12.75" customHeight="1" x14ac:dyDescent="0.3">
      <c r="A1405" t="s">
        <v>80</v>
      </c>
      <c r="B1405" s="33"/>
      <c r="C1405" s="33"/>
      <c r="D1405" s="80"/>
      <c r="E1405" s="34"/>
      <c r="F1405" s="34"/>
      <c r="G1405" s="35"/>
      <c r="H1405" s="35"/>
      <c r="I1405" s="35"/>
      <c r="J1405" s="35"/>
      <c r="K1405" s="34"/>
      <c r="L1405" s="34"/>
      <c r="M1405" s="34"/>
      <c r="N1405" s="36" t="e">
        <f t="shared" si="23"/>
        <v>#DIV/0!</v>
      </c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</row>
    <row r="1406" spans="1:27" ht="12.75" customHeight="1" x14ac:dyDescent="0.3">
      <c r="A1406" t="s">
        <v>80</v>
      </c>
      <c r="B1406" s="33"/>
      <c r="C1406" s="33"/>
      <c r="D1406" s="80"/>
      <c r="E1406" s="34"/>
      <c r="F1406" s="34"/>
      <c r="G1406" s="35"/>
      <c r="H1406" s="35"/>
      <c r="I1406" s="35"/>
      <c r="J1406" s="35"/>
      <c r="K1406" s="34"/>
      <c r="L1406" s="34"/>
      <c r="M1406" s="34"/>
      <c r="N1406" s="36" t="e">
        <f t="shared" si="23"/>
        <v>#DIV/0!</v>
      </c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</row>
    <row r="1407" spans="1:27" ht="12.75" customHeight="1" x14ac:dyDescent="0.3">
      <c r="A1407" t="s">
        <v>80</v>
      </c>
      <c r="B1407" s="33"/>
      <c r="C1407" s="33"/>
      <c r="D1407" s="80"/>
      <c r="E1407" s="34"/>
      <c r="F1407" s="34"/>
      <c r="G1407" s="35"/>
      <c r="H1407" s="35"/>
      <c r="I1407" s="35"/>
      <c r="J1407" s="35"/>
      <c r="K1407" s="34"/>
      <c r="L1407" s="34"/>
      <c r="M1407" s="34"/>
      <c r="N1407" s="36" t="e">
        <f t="shared" si="23"/>
        <v>#DIV/0!</v>
      </c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</row>
    <row r="1408" spans="1:27" ht="12.75" customHeight="1" x14ac:dyDescent="0.3">
      <c r="A1408" t="s">
        <v>80</v>
      </c>
      <c r="B1408" s="33"/>
      <c r="C1408" s="33"/>
      <c r="D1408" s="80"/>
      <c r="E1408" s="34"/>
      <c r="F1408" s="34"/>
      <c r="G1408" s="35"/>
      <c r="H1408" s="35"/>
      <c r="I1408" s="35"/>
      <c r="J1408" s="35"/>
      <c r="K1408" s="34"/>
      <c r="L1408" s="34"/>
      <c r="M1408" s="34"/>
      <c r="N1408" s="36" t="e">
        <f t="shared" si="23"/>
        <v>#DIV/0!</v>
      </c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</row>
    <row r="1409" spans="1:27" ht="12.75" customHeight="1" x14ac:dyDescent="0.3">
      <c r="A1409" t="s">
        <v>80</v>
      </c>
      <c r="B1409" s="32"/>
      <c r="C1409" s="33"/>
      <c r="D1409" s="80"/>
      <c r="E1409" s="34"/>
      <c r="F1409" s="34"/>
      <c r="G1409" s="35"/>
      <c r="H1409" s="35"/>
      <c r="I1409" s="35"/>
      <c r="J1409" s="35"/>
      <c r="K1409" s="34"/>
      <c r="L1409" s="34"/>
      <c r="M1409" s="34"/>
      <c r="N1409" s="36" t="e">
        <f t="shared" si="23"/>
        <v>#DIV/0!</v>
      </c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</row>
    <row r="1410" spans="1:27" ht="12.75" customHeight="1" x14ac:dyDescent="0.3">
      <c r="A1410" t="s">
        <v>80</v>
      </c>
      <c r="B1410" s="33"/>
      <c r="C1410" s="33"/>
      <c r="D1410" s="80"/>
      <c r="E1410" s="34"/>
      <c r="F1410" s="34"/>
      <c r="G1410" s="35"/>
      <c r="H1410" s="35"/>
      <c r="I1410" s="35"/>
      <c r="J1410" s="35"/>
      <c r="K1410" s="34"/>
      <c r="L1410" s="34"/>
      <c r="M1410" s="34"/>
      <c r="N1410" s="36" t="e">
        <f t="shared" si="23"/>
        <v>#DIV/0!</v>
      </c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</row>
    <row r="1411" spans="1:27" ht="12.75" customHeight="1" x14ac:dyDescent="0.3">
      <c r="A1411" t="s">
        <v>80</v>
      </c>
      <c r="B1411" s="33"/>
      <c r="C1411" s="33"/>
      <c r="D1411" s="80"/>
      <c r="E1411" s="34"/>
      <c r="F1411" s="34"/>
      <c r="G1411" s="35"/>
      <c r="H1411" s="35"/>
      <c r="I1411" s="35"/>
      <c r="J1411" s="35"/>
      <c r="K1411" s="34"/>
      <c r="L1411" s="34"/>
      <c r="M1411" s="34"/>
      <c r="N1411" s="36" t="e">
        <f t="shared" si="23"/>
        <v>#DIV/0!</v>
      </c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</row>
    <row r="1412" spans="1:27" ht="12.75" customHeight="1" x14ac:dyDescent="0.3">
      <c r="A1412" t="s">
        <v>80</v>
      </c>
      <c r="B1412" s="33"/>
      <c r="C1412" s="33"/>
      <c r="D1412" s="80"/>
      <c r="E1412" s="34"/>
      <c r="F1412" s="34"/>
      <c r="G1412" s="35"/>
      <c r="H1412" s="35"/>
      <c r="I1412" s="35"/>
      <c r="J1412" s="35"/>
      <c r="K1412" s="34"/>
      <c r="L1412" s="34"/>
      <c r="M1412" s="34"/>
      <c r="N1412" s="36" t="e">
        <f t="shared" si="23"/>
        <v>#DIV/0!</v>
      </c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</row>
    <row r="1413" spans="1:27" ht="12.75" customHeight="1" x14ac:dyDescent="0.3">
      <c r="A1413" t="s">
        <v>80</v>
      </c>
      <c r="B1413" s="33"/>
      <c r="C1413" s="33"/>
      <c r="D1413" s="80"/>
      <c r="E1413" s="34"/>
      <c r="F1413" s="34"/>
      <c r="G1413" s="35"/>
      <c r="H1413" s="35"/>
      <c r="I1413" s="35"/>
      <c r="J1413" s="35"/>
      <c r="K1413" s="34"/>
      <c r="L1413" s="34"/>
      <c r="M1413" s="34"/>
      <c r="N1413" s="36" t="e">
        <f t="shared" si="23"/>
        <v>#DIV/0!</v>
      </c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</row>
    <row r="1414" spans="1:27" ht="12.75" customHeight="1" x14ac:dyDescent="0.3">
      <c r="A1414" t="s">
        <v>80</v>
      </c>
      <c r="B1414" s="33"/>
      <c r="C1414" s="33"/>
      <c r="D1414" s="80"/>
      <c r="E1414" s="34"/>
      <c r="F1414" s="34"/>
      <c r="G1414" s="35"/>
      <c r="H1414" s="35"/>
      <c r="I1414" s="35"/>
      <c r="J1414" s="35"/>
      <c r="K1414" s="34"/>
      <c r="L1414" s="34"/>
      <c r="M1414" s="34"/>
      <c r="N1414" s="36" t="e">
        <f t="shared" si="23"/>
        <v>#DIV/0!</v>
      </c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</row>
    <row r="1415" spans="1:27" ht="12.75" customHeight="1" x14ac:dyDescent="0.3">
      <c r="A1415" t="s">
        <v>80</v>
      </c>
      <c r="B1415" s="33"/>
      <c r="C1415" s="33"/>
      <c r="D1415" s="80"/>
      <c r="E1415" s="34"/>
      <c r="F1415" s="34"/>
      <c r="G1415" s="35"/>
      <c r="H1415" s="35"/>
      <c r="I1415" s="35"/>
      <c r="J1415" s="35"/>
      <c r="K1415" s="34"/>
      <c r="L1415" s="34"/>
      <c r="M1415" s="34"/>
      <c r="N1415" s="36" t="e">
        <f t="shared" si="23"/>
        <v>#DIV/0!</v>
      </c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</row>
    <row r="1416" spans="1:27" ht="12.75" customHeight="1" x14ac:dyDescent="0.3">
      <c r="A1416" t="s">
        <v>80</v>
      </c>
      <c r="B1416" s="33"/>
      <c r="C1416" s="33"/>
      <c r="D1416" s="80"/>
      <c r="E1416" s="34"/>
      <c r="F1416" s="34"/>
      <c r="G1416" s="35"/>
      <c r="H1416" s="35"/>
      <c r="I1416" s="35"/>
      <c r="J1416" s="35"/>
      <c r="K1416" s="34"/>
      <c r="L1416" s="34"/>
      <c r="M1416" s="34"/>
      <c r="N1416" s="36" t="e">
        <f t="shared" si="23"/>
        <v>#DIV/0!</v>
      </c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</row>
    <row r="1417" spans="1:27" ht="12.75" customHeight="1" x14ac:dyDescent="0.3">
      <c r="A1417" t="s">
        <v>80</v>
      </c>
      <c r="B1417" s="33"/>
      <c r="C1417" s="33"/>
      <c r="D1417" s="80"/>
      <c r="E1417" s="34"/>
      <c r="F1417" s="34"/>
      <c r="G1417" s="35"/>
      <c r="H1417" s="35"/>
      <c r="I1417" s="35"/>
      <c r="J1417" s="35"/>
      <c r="K1417" s="34"/>
      <c r="L1417" s="34"/>
      <c r="M1417" s="34"/>
      <c r="N1417" s="36" t="e">
        <f t="shared" si="23"/>
        <v>#DIV/0!</v>
      </c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</row>
    <row r="1418" spans="1:27" ht="12.75" customHeight="1" x14ac:dyDescent="0.3">
      <c r="A1418" t="s">
        <v>80</v>
      </c>
      <c r="B1418" s="33"/>
      <c r="C1418" s="33"/>
      <c r="D1418" s="80"/>
      <c r="E1418" s="34"/>
      <c r="F1418" s="34"/>
      <c r="G1418" s="35"/>
      <c r="H1418" s="35"/>
      <c r="I1418" s="35"/>
      <c r="J1418" s="35"/>
      <c r="K1418" s="34"/>
      <c r="L1418" s="34"/>
      <c r="M1418" s="34"/>
      <c r="N1418" s="36" t="e">
        <f t="shared" si="23"/>
        <v>#DIV/0!</v>
      </c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</row>
    <row r="1419" spans="1:27" ht="12.75" customHeight="1" x14ac:dyDescent="0.3">
      <c r="A1419" t="s">
        <v>80</v>
      </c>
      <c r="B1419" s="33"/>
      <c r="C1419" s="33"/>
      <c r="D1419" s="80"/>
      <c r="E1419" s="34"/>
      <c r="F1419" s="34"/>
      <c r="G1419" s="35"/>
      <c r="H1419" s="35"/>
      <c r="I1419" s="35"/>
      <c r="J1419" s="35"/>
      <c r="K1419" s="34"/>
      <c r="L1419" s="34"/>
      <c r="M1419" s="34"/>
      <c r="N1419" s="36" t="e">
        <f t="shared" si="23"/>
        <v>#DIV/0!</v>
      </c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</row>
    <row r="1420" spans="1:27" ht="12.75" customHeight="1" x14ac:dyDescent="0.3">
      <c r="A1420" t="s">
        <v>80</v>
      </c>
      <c r="B1420" s="33"/>
      <c r="C1420" s="33"/>
      <c r="D1420" s="80"/>
      <c r="E1420" s="34"/>
      <c r="F1420" s="34"/>
      <c r="G1420" s="35"/>
      <c r="H1420" s="35"/>
      <c r="I1420" s="35"/>
      <c r="J1420" s="35"/>
      <c r="K1420" s="34"/>
      <c r="L1420" s="34"/>
      <c r="M1420" s="34"/>
      <c r="N1420" s="36" t="e">
        <f t="shared" si="23"/>
        <v>#DIV/0!</v>
      </c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</row>
    <row r="1421" spans="1:27" ht="12.75" customHeight="1" x14ac:dyDescent="0.3">
      <c r="A1421" t="s">
        <v>80</v>
      </c>
      <c r="B1421" s="33"/>
      <c r="C1421" s="33"/>
      <c r="D1421" s="80"/>
      <c r="E1421" s="34"/>
      <c r="F1421" s="34"/>
      <c r="G1421" s="35"/>
      <c r="H1421" s="35"/>
      <c r="I1421" s="35"/>
      <c r="J1421" s="35"/>
      <c r="K1421" s="34"/>
      <c r="L1421" s="34"/>
      <c r="M1421" s="34"/>
      <c r="N1421" s="36" t="e">
        <f t="shared" si="23"/>
        <v>#DIV/0!</v>
      </c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</row>
    <row r="1422" spans="1:27" ht="12.75" customHeight="1" x14ac:dyDescent="0.3">
      <c r="A1422" t="s">
        <v>80</v>
      </c>
      <c r="B1422" s="33"/>
      <c r="C1422" s="33"/>
      <c r="D1422" s="80"/>
      <c r="E1422" s="34"/>
      <c r="F1422" s="34"/>
      <c r="G1422" s="35"/>
      <c r="H1422" s="35"/>
      <c r="I1422" s="35"/>
      <c r="J1422" s="35"/>
      <c r="K1422" s="34"/>
      <c r="L1422" s="34"/>
      <c r="M1422" s="34"/>
      <c r="N1422" s="36" t="e">
        <f t="shared" si="23"/>
        <v>#DIV/0!</v>
      </c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</row>
    <row r="1423" spans="1:27" ht="12.75" customHeight="1" x14ac:dyDescent="0.3">
      <c r="A1423" t="s">
        <v>80</v>
      </c>
      <c r="B1423" s="32"/>
      <c r="C1423" s="33"/>
      <c r="D1423" s="80"/>
      <c r="E1423" s="34"/>
      <c r="F1423" s="34"/>
      <c r="G1423" s="35"/>
      <c r="H1423" s="35"/>
      <c r="I1423" s="35"/>
      <c r="J1423" s="35"/>
      <c r="K1423" s="34"/>
      <c r="L1423" s="34"/>
      <c r="M1423" s="34"/>
      <c r="N1423" s="36" t="e">
        <f t="shared" si="23"/>
        <v>#DIV/0!</v>
      </c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</row>
    <row r="1424" spans="1:27" ht="12.75" customHeight="1" x14ac:dyDescent="0.3">
      <c r="A1424" t="s">
        <v>80</v>
      </c>
      <c r="B1424" s="33"/>
      <c r="C1424" s="33"/>
      <c r="D1424" s="80"/>
      <c r="E1424" s="34"/>
      <c r="F1424" s="34"/>
      <c r="G1424" s="35"/>
      <c r="H1424" s="35"/>
      <c r="I1424" s="35"/>
      <c r="J1424" s="35"/>
      <c r="K1424" s="34"/>
      <c r="L1424" s="34"/>
      <c r="M1424" s="34"/>
      <c r="N1424" s="36" t="e">
        <f t="shared" si="23"/>
        <v>#DIV/0!</v>
      </c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</row>
    <row r="1425" spans="1:27" ht="12.75" customHeight="1" x14ac:dyDescent="0.3">
      <c r="A1425" t="s">
        <v>80</v>
      </c>
      <c r="B1425" s="33"/>
      <c r="C1425" s="33"/>
      <c r="D1425" s="80"/>
      <c r="E1425" s="34"/>
      <c r="F1425" s="34"/>
      <c r="G1425" s="35"/>
      <c r="H1425" s="35"/>
      <c r="I1425" s="35"/>
      <c r="J1425" s="35"/>
      <c r="K1425" s="34"/>
      <c r="L1425" s="34"/>
      <c r="M1425" s="34"/>
      <c r="N1425" s="36" t="e">
        <f t="shared" si="23"/>
        <v>#DIV/0!</v>
      </c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</row>
    <row r="1426" spans="1:27" ht="12.75" customHeight="1" x14ac:dyDescent="0.3">
      <c r="A1426" t="s">
        <v>80</v>
      </c>
      <c r="B1426" s="33"/>
      <c r="C1426" s="33"/>
      <c r="D1426" s="80"/>
      <c r="E1426" s="34"/>
      <c r="F1426" s="34"/>
      <c r="G1426" s="35"/>
      <c r="H1426" s="35"/>
      <c r="I1426" s="35"/>
      <c r="J1426" s="35"/>
      <c r="K1426" s="34"/>
      <c r="L1426" s="34"/>
      <c r="M1426" s="34"/>
      <c r="N1426" s="36" t="e">
        <f t="shared" si="23"/>
        <v>#DIV/0!</v>
      </c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</row>
    <row r="1427" spans="1:27" ht="12.75" customHeight="1" x14ac:dyDescent="0.3">
      <c r="A1427" t="s">
        <v>80</v>
      </c>
      <c r="B1427" s="33"/>
      <c r="C1427" s="33"/>
      <c r="D1427" s="80"/>
      <c r="E1427" s="34"/>
      <c r="F1427" s="34"/>
      <c r="G1427" s="35"/>
      <c r="H1427" s="35"/>
      <c r="I1427" s="35"/>
      <c r="J1427" s="35"/>
      <c r="K1427" s="34"/>
      <c r="L1427" s="34"/>
      <c r="M1427" s="34"/>
      <c r="N1427" s="36" t="e">
        <f t="shared" si="23"/>
        <v>#DIV/0!</v>
      </c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</row>
    <row r="1428" spans="1:27" ht="12.75" customHeight="1" x14ac:dyDescent="0.3">
      <c r="A1428" t="s">
        <v>80</v>
      </c>
      <c r="B1428" s="32"/>
      <c r="C1428" s="33"/>
      <c r="D1428" s="80"/>
      <c r="E1428" s="34"/>
      <c r="F1428" s="34"/>
      <c r="G1428" s="35"/>
      <c r="H1428" s="35"/>
      <c r="I1428" s="35"/>
      <c r="J1428" s="35"/>
      <c r="K1428" s="34"/>
      <c r="L1428" s="34"/>
      <c r="M1428" s="34"/>
      <c r="N1428" s="36" t="e">
        <f t="shared" si="23"/>
        <v>#DIV/0!</v>
      </c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</row>
    <row r="1429" spans="1:27" ht="12.75" customHeight="1" x14ac:dyDescent="0.3">
      <c r="A1429" t="s">
        <v>80</v>
      </c>
      <c r="B1429" s="33"/>
      <c r="C1429" s="33"/>
      <c r="D1429" s="80"/>
      <c r="E1429" s="34"/>
      <c r="F1429" s="34"/>
      <c r="G1429" s="35"/>
      <c r="H1429" s="35"/>
      <c r="I1429" s="35"/>
      <c r="J1429" s="35"/>
      <c r="K1429" s="34"/>
      <c r="L1429" s="34"/>
      <c r="M1429" s="34"/>
      <c r="N1429" s="36" t="e">
        <f t="shared" si="23"/>
        <v>#DIV/0!</v>
      </c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</row>
    <row r="1430" spans="1:27" ht="12.75" customHeight="1" x14ac:dyDescent="0.3">
      <c r="A1430" t="s">
        <v>80</v>
      </c>
      <c r="B1430" s="33"/>
      <c r="C1430" s="33"/>
      <c r="D1430" s="80"/>
      <c r="E1430" s="34"/>
      <c r="F1430" s="34"/>
      <c r="G1430" s="35"/>
      <c r="H1430" s="35"/>
      <c r="I1430" s="35"/>
      <c r="J1430" s="35"/>
      <c r="K1430" s="34"/>
      <c r="L1430" s="34"/>
      <c r="M1430" s="34"/>
      <c r="N1430" s="36" t="e">
        <f t="shared" si="23"/>
        <v>#DIV/0!</v>
      </c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</row>
    <row r="1431" spans="1:27" ht="12.75" customHeight="1" x14ac:dyDescent="0.3">
      <c r="A1431" t="s">
        <v>80</v>
      </c>
      <c r="B1431" s="33"/>
      <c r="C1431" s="33"/>
      <c r="D1431" s="80"/>
      <c r="E1431" s="34"/>
      <c r="F1431" s="34"/>
      <c r="G1431" s="35"/>
      <c r="H1431" s="35"/>
      <c r="I1431" s="35"/>
      <c r="J1431" s="35"/>
      <c r="K1431" s="34"/>
      <c r="L1431" s="34"/>
      <c r="M1431" s="34"/>
      <c r="N1431" s="36" t="e">
        <f t="shared" si="23"/>
        <v>#DIV/0!</v>
      </c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</row>
    <row r="1432" spans="1:27" ht="12.75" customHeight="1" x14ac:dyDescent="0.3">
      <c r="A1432" t="s">
        <v>80</v>
      </c>
      <c r="B1432" s="33"/>
      <c r="C1432" s="33"/>
      <c r="D1432" s="80"/>
      <c r="E1432" s="34"/>
      <c r="F1432" s="34"/>
      <c r="G1432" s="35"/>
      <c r="H1432" s="35"/>
      <c r="I1432" s="35"/>
      <c r="J1432" s="35"/>
      <c r="K1432" s="34"/>
      <c r="L1432" s="34"/>
      <c r="M1432" s="34"/>
      <c r="N1432" s="36" t="e">
        <f t="shared" si="23"/>
        <v>#DIV/0!</v>
      </c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</row>
    <row r="1433" spans="1:27" ht="12.75" customHeight="1" x14ac:dyDescent="0.3">
      <c r="A1433" t="s">
        <v>80</v>
      </c>
      <c r="B1433" s="33"/>
      <c r="C1433" s="33"/>
      <c r="D1433" s="80"/>
      <c r="E1433" s="34"/>
      <c r="F1433" s="34"/>
      <c r="G1433" s="35"/>
      <c r="H1433" s="35"/>
      <c r="I1433" s="35"/>
      <c r="J1433" s="35"/>
      <c r="K1433" s="34"/>
      <c r="L1433" s="34"/>
      <c r="M1433" s="34"/>
      <c r="N1433" s="36" t="e">
        <f t="shared" si="23"/>
        <v>#DIV/0!</v>
      </c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</row>
    <row r="1434" spans="1:27" ht="12.75" customHeight="1" x14ac:dyDescent="0.3">
      <c r="A1434" t="s">
        <v>80</v>
      </c>
      <c r="B1434" s="33"/>
      <c r="C1434" s="33"/>
      <c r="D1434" s="80"/>
      <c r="E1434" s="34"/>
      <c r="F1434" s="34"/>
      <c r="G1434" s="35"/>
      <c r="H1434" s="35"/>
      <c r="I1434" s="35"/>
      <c r="J1434" s="35"/>
      <c r="K1434" s="34"/>
      <c r="L1434" s="34"/>
      <c r="M1434" s="34"/>
      <c r="N1434" s="36" t="e">
        <f t="shared" si="23"/>
        <v>#DIV/0!</v>
      </c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</row>
    <row r="1435" spans="1:27" ht="12.75" customHeight="1" x14ac:dyDescent="0.3">
      <c r="A1435" t="s">
        <v>80</v>
      </c>
      <c r="B1435" s="33"/>
      <c r="C1435" s="33"/>
      <c r="D1435" s="80"/>
      <c r="E1435" s="34"/>
      <c r="F1435" s="34"/>
      <c r="G1435" s="35"/>
      <c r="H1435" s="35"/>
      <c r="I1435" s="35"/>
      <c r="J1435" s="35"/>
      <c r="K1435" s="34"/>
      <c r="L1435" s="34"/>
      <c r="M1435" s="34"/>
      <c r="N1435" s="36" t="e">
        <f t="shared" si="23"/>
        <v>#DIV/0!</v>
      </c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</row>
    <row r="1436" spans="1:27" ht="12.75" customHeight="1" x14ac:dyDescent="0.3">
      <c r="A1436" t="s">
        <v>80</v>
      </c>
      <c r="B1436" s="33"/>
      <c r="C1436" s="33"/>
      <c r="D1436" s="80"/>
      <c r="E1436" s="34"/>
      <c r="F1436" s="34"/>
      <c r="G1436" s="35"/>
      <c r="H1436" s="35"/>
      <c r="I1436" s="35"/>
      <c r="J1436" s="35"/>
      <c r="K1436" s="34"/>
      <c r="L1436" s="34"/>
      <c r="M1436" s="34"/>
      <c r="N1436" s="36" t="e">
        <f t="shared" si="23"/>
        <v>#DIV/0!</v>
      </c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</row>
    <row r="1437" spans="1:27" ht="12.75" customHeight="1" x14ac:dyDescent="0.3">
      <c r="A1437" t="s">
        <v>80</v>
      </c>
      <c r="B1437" s="33"/>
      <c r="C1437" s="33"/>
      <c r="D1437" s="80"/>
      <c r="E1437" s="34"/>
      <c r="F1437" s="34"/>
      <c r="G1437" s="35"/>
      <c r="H1437" s="35"/>
      <c r="I1437" s="35"/>
      <c r="J1437" s="35"/>
      <c r="K1437" s="34"/>
      <c r="L1437" s="34"/>
      <c r="M1437" s="34"/>
      <c r="N1437" s="36" t="e">
        <f t="shared" si="23"/>
        <v>#DIV/0!</v>
      </c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</row>
    <row r="1438" spans="1:27" ht="12.75" customHeight="1" x14ac:dyDescent="0.3">
      <c r="A1438" t="s">
        <v>80</v>
      </c>
      <c r="B1438" s="33"/>
      <c r="C1438" s="33"/>
      <c r="D1438" s="80"/>
      <c r="E1438" s="34"/>
      <c r="F1438" s="34"/>
      <c r="G1438" s="35"/>
      <c r="H1438" s="35"/>
      <c r="I1438" s="35"/>
      <c r="J1438" s="35"/>
      <c r="K1438" s="34"/>
      <c r="L1438" s="34"/>
      <c r="M1438" s="34"/>
      <c r="N1438" s="36" t="e">
        <f t="shared" ref="N1438:N1453" si="24">L1438/I1438</f>
        <v>#DIV/0!</v>
      </c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</row>
    <row r="1439" spans="1:27" ht="12.75" customHeight="1" x14ac:dyDescent="0.3">
      <c r="A1439" t="s">
        <v>80</v>
      </c>
      <c r="B1439" s="32"/>
      <c r="C1439" s="33"/>
      <c r="D1439" s="80"/>
      <c r="E1439" s="34"/>
      <c r="F1439" s="34"/>
      <c r="G1439" s="35"/>
      <c r="H1439" s="35"/>
      <c r="I1439" s="35"/>
      <c r="J1439" s="35"/>
      <c r="K1439" s="34"/>
      <c r="L1439" s="34"/>
      <c r="M1439" s="34"/>
      <c r="N1439" s="36" t="e">
        <f t="shared" si="24"/>
        <v>#DIV/0!</v>
      </c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</row>
    <row r="1440" spans="1:27" ht="12.75" customHeight="1" x14ac:dyDescent="0.3">
      <c r="A1440" t="s">
        <v>80</v>
      </c>
      <c r="B1440" s="33"/>
      <c r="C1440" s="33"/>
      <c r="D1440" s="80"/>
      <c r="E1440" s="34"/>
      <c r="F1440" s="34"/>
      <c r="G1440" s="35"/>
      <c r="H1440" s="35"/>
      <c r="I1440" s="35"/>
      <c r="J1440" s="35"/>
      <c r="K1440" s="34"/>
      <c r="L1440" s="34"/>
      <c r="M1440" s="34"/>
      <c r="N1440" s="36" t="e">
        <f t="shared" si="24"/>
        <v>#DIV/0!</v>
      </c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</row>
    <row r="1441" spans="1:27" ht="12.75" customHeight="1" x14ac:dyDescent="0.3">
      <c r="A1441" t="s">
        <v>80</v>
      </c>
      <c r="B1441" s="33"/>
      <c r="C1441" s="33"/>
      <c r="D1441" s="80"/>
      <c r="E1441" s="34"/>
      <c r="F1441" s="34"/>
      <c r="G1441" s="35"/>
      <c r="H1441" s="35"/>
      <c r="I1441" s="35"/>
      <c r="J1441" s="35"/>
      <c r="K1441" s="34"/>
      <c r="L1441" s="34"/>
      <c r="M1441" s="34"/>
      <c r="N1441" s="36" t="e">
        <f t="shared" si="24"/>
        <v>#DIV/0!</v>
      </c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</row>
    <row r="1442" spans="1:27" ht="12.75" customHeight="1" x14ac:dyDescent="0.3">
      <c r="A1442" t="s">
        <v>80</v>
      </c>
      <c r="B1442" s="33"/>
      <c r="C1442" s="33"/>
      <c r="D1442" s="80"/>
      <c r="E1442" s="34"/>
      <c r="F1442" s="34"/>
      <c r="G1442" s="35"/>
      <c r="H1442" s="35"/>
      <c r="I1442" s="35"/>
      <c r="J1442" s="35"/>
      <c r="K1442" s="34"/>
      <c r="L1442" s="34"/>
      <c r="M1442" s="34"/>
      <c r="N1442" s="36" t="e">
        <f t="shared" si="24"/>
        <v>#DIV/0!</v>
      </c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</row>
    <row r="1443" spans="1:27" ht="12.75" customHeight="1" x14ac:dyDescent="0.3">
      <c r="A1443" t="s">
        <v>80</v>
      </c>
      <c r="B1443" s="33"/>
      <c r="C1443" s="33"/>
      <c r="D1443" s="80"/>
      <c r="E1443" s="34"/>
      <c r="F1443" s="34"/>
      <c r="G1443" s="35"/>
      <c r="H1443" s="35"/>
      <c r="I1443" s="35"/>
      <c r="J1443" s="35"/>
      <c r="K1443" s="34"/>
      <c r="L1443" s="34"/>
      <c r="M1443" s="34"/>
      <c r="N1443" s="36" t="e">
        <f t="shared" si="24"/>
        <v>#DIV/0!</v>
      </c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</row>
    <row r="1444" spans="1:27" ht="12.75" customHeight="1" x14ac:dyDescent="0.3">
      <c r="A1444" t="s">
        <v>80</v>
      </c>
      <c r="B1444" s="33"/>
      <c r="C1444" s="33"/>
      <c r="D1444" s="80"/>
      <c r="E1444" s="34"/>
      <c r="F1444" s="34"/>
      <c r="G1444" s="35"/>
      <c r="H1444" s="35"/>
      <c r="I1444" s="35"/>
      <c r="J1444" s="35"/>
      <c r="K1444" s="34"/>
      <c r="L1444" s="34"/>
      <c r="M1444" s="34"/>
      <c r="N1444" s="36" t="e">
        <f t="shared" si="24"/>
        <v>#DIV/0!</v>
      </c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</row>
    <row r="1445" spans="1:27" ht="12.75" customHeight="1" x14ac:dyDescent="0.3">
      <c r="A1445" t="s">
        <v>80</v>
      </c>
      <c r="B1445" s="33"/>
      <c r="C1445" s="33"/>
      <c r="D1445" s="80"/>
      <c r="E1445" s="34"/>
      <c r="F1445" s="34"/>
      <c r="G1445" s="35"/>
      <c r="H1445" s="35"/>
      <c r="I1445" s="35"/>
      <c r="J1445" s="35"/>
      <c r="K1445" s="34"/>
      <c r="L1445" s="34"/>
      <c r="M1445" s="34"/>
      <c r="N1445" s="36" t="e">
        <f t="shared" si="24"/>
        <v>#DIV/0!</v>
      </c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</row>
    <row r="1446" spans="1:27" ht="12.75" customHeight="1" x14ac:dyDescent="0.3">
      <c r="A1446" t="s">
        <v>80</v>
      </c>
      <c r="B1446" s="32"/>
      <c r="C1446" s="33"/>
      <c r="D1446" s="80"/>
      <c r="E1446" s="34"/>
      <c r="F1446" s="34"/>
      <c r="G1446" s="35"/>
      <c r="H1446" s="35"/>
      <c r="I1446" s="35"/>
      <c r="J1446" s="35"/>
      <c r="K1446" s="34"/>
      <c r="L1446" s="34"/>
      <c r="M1446" s="34"/>
      <c r="N1446" s="36" t="e">
        <f t="shared" si="24"/>
        <v>#DIV/0!</v>
      </c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</row>
    <row r="1447" spans="1:27" ht="12.75" customHeight="1" x14ac:dyDescent="0.3">
      <c r="A1447" t="s">
        <v>80</v>
      </c>
      <c r="B1447" s="33"/>
      <c r="C1447" s="33"/>
      <c r="D1447" s="80"/>
      <c r="E1447" s="34"/>
      <c r="F1447" s="34"/>
      <c r="G1447" s="35"/>
      <c r="H1447" s="35"/>
      <c r="I1447" s="35"/>
      <c r="J1447" s="35"/>
      <c r="K1447" s="34"/>
      <c r="L1447" s="34"/>
      <c r="M1447" s="34"/>
      <c r="N1447" s="36" t="e">
        <f t="shared" si="24"/>
        <v>#DIV/0!</v>
      </c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</row>
    <row r="1448" spans="1:27" ht="12.75" customHeight="1" x14ac:dyDescent="0.3">
      <c r="A1448" t="s">
        <v>80</v>
      </c>
      <c r="B1448" s="33"/>
      <c r="C1448" s="33"/>
      <c r="D1448" s="80"/>
      <c r="E1448" s="34"/>
      <c r="F1448" s="34"/>
      <c r="G1448" s="35"/>
      <c r="H1448" s="35"/>
      <c r="I1448" s="35"/>
      <c r="J1448" s="35"/>
      <c r="K1448" s="34"/>
      <c r="L1448" s="34"/>
      <c r="M1448" s="34"/>
      <c r="N1448" s="36" t="e">
        <f t="shared" si="24"/>
        <v>#DIV/0!</v>
      </c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</row>
    <row r="1449" spans="1:27" ht="12.75" customHeight="1" x14ac:dyDescent="0.3">
      <c r="A1449" t="s">
        <v>80</v>
      </c>
      <c r="B1449" s="33"/>
      <c r="C1449" s="33"/>
      <c r="D1449" s="80"/>
      <c r="E1449" s="34"/>
      <c r="F1449" s="34"/>
      <c r="G1449" s="35"/>
      <c r="H1449" s="35"/>
      <c r="I1449" s="35"/>
      <c r="J1449" s="35"/>
      <c r="K1449" s="34"/>
      <c r="L1449" s="34"/>
      <c r="M1449" s="34"/>
      <c r="N1449" s="36" t="e">
        <f t="shared" si="24"/>
        <v>#DIV/0!</v>
      </c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</row>
    <row r="1450" spans="1:27" ht="12.75" customHeight="1" x14ac:dyDescent="0.3">
      <c r="A1450" t="s">
        <v>80</v>
      </c>
      <c r="B1450" s="33"/>
      <c r="C1450" s="33"/>
      <c r="D1450" s="80"/>
      <c r="E1450" s="34"/>
      <c r="F1450" s="34"/>
      <c r="G1450" s="35"/>
      <c r="H1450" s="35"/>
      <c r="I1450" s="35"/>
      <c r="J1450" s="35"/>
      <c r="K1450" s="34"/>
      <c r="L1450" s="34"/>
      <c r="M1450" s="34"/>
      <c r="N1450" s="36" t="e">
        <f t="shared" si="24"/>
        <v>#DIV/0!</v>
      </c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</row>
    <row r="1451" spans="1:27" ht="12.75" customHeight="1" x14ac:dyDescent="0.3">
      <c r="A1451" t="s">
        <v>80</v>
      </c>
      <c r="B1451" s="33"/>
      <c r="C1451" s="88"/>
      <c r="D1451" s="81"/>
      <c r="E1451" s="34"/>
      <c r="F1451" s="66"/>
      <c r="G1451" s="35"/>
      <c r="H1451" s="35"/>
      <c r="I1451" s="35"/>
      <c r="J1451" s="67"/>
      <c r="K1451" s="66"/>
      <c r="L1451" s="66"/>
      <c r="M1451" s="34"/>
      <c r="N1451" s="36" t="e">
        <f t="shared" si="24"/>
        <v>#DIV/0!</v>
      </c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</row>
    <row r="1452" spans="1:27" ht="12.75" customHeight="1" x14ac:dyDescent="0.3">
      <c r="A1452" t="s">
        <v>80</v>
      </c>
      <c r="B1452" s="33"/>
      <c r="C1452" s="88"/>
      <c r="D1452" s="81"/>
      <c r="E1452" s="34"/>
      <c r="F1452" s="66"/>
      <c r="G1452" s="35"/>
      <c r="H1452" s="35"/>
      <c r="I1452" s="35"/>
      <c r="J1452" s="67"/>
      <c r="K1452" s="66"/>
      <c r="L1452" s="66"/>
      <c r="M1452" s="34"/>
      <c r="N1452" s="36" t="e">
        <f t="shared" si="24"/>
        <v>#DIV/0!</v>
      </c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</row>
    <row r="1453" spans="1:27" ht="12.75" customHeight="1" x14ac:dyDescent="0.3">
      <c r="A1453" t="s">
        <v>80</v>
      </c>
      <c r="B1453" s="33"/>
      <c r="C1453" s="88"/>
      <c r="D1453" s="81"/>
      <c r="E1453" s="34"/>
      <c r="F1453" s="66"/>
      <c r="G1453" s="35"/>
      <c r="H1453" s="35"/>
      <c r="I1453" s="35"/>
      <c r="J1453" s="67"/>
      <c r="K1453" s="66"/>
      <c r="L1453" s="66"/>
      <c r="M1453" s="34"/>
      <c r="N1453" s="36" t="e">
        <f t="shared" si="24"/>
        <v>#DIV/0!</v>
      </c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</row>
  </sheetData>
  <autoFilter ref="B9:N1453" xr:uid="{00000000-0001-0000-0200-000000000000}">
    <sortState xmlns:xlrd2="http://schemas.microsoft.com/office/spreadsheetml/2017/richdata2" ref="B10:N1453">
      <sortCondition ref="B9:B1453"/>
    </sortState>
  </autoFilter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 (December 2025)</vt:lpstr>
      <vt:lpstr>Cocktail (December 2025)</vt:lpstr>
      <vt:lpstr>Master Data (December 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2025-02-18T09:03:11Z</cp:lastPrinted>
  <dcterms:modified xsi:type="dcterms:W3CDTF">2025-12-11T07:48:40Z</dcterms:modified>
</cp:coreProperties>
</file>